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ca\OneDrive\SPEICHER\Hochschule\7. Semester\Abschlussarbeit Bearbeitung\Jupyter Notebooks\1_Data-Acquisition-Wrapper\Gesammelte_Datenbanken\"/>
    </mc:Choice>
  </mc:AlternateContent>
  <xr:revisionPtr revIDLastSave="0" documentId="13_ncr:1_{25670E04-1289-4694-9FE1-89B1362129AD}" xr6:coauthVersionLast="47" xr6:coauthVersionMax="47" xr10:uidLastSave="{00000000-0000-0000-0000-000000000000}"/>
  <bookViews>
    <workbookView xWindow="28680" yWindow="-120" windowWidth="29040" windowHeight="15720" tabRatio="908" activeTab="1" xr2:uid="{00000000-000D-0000-FFFF-FFFF00000000}"/>
  </bookViews>
  <sheets>
    <sheet name="Info" sheetId="51" r:id="rId1"/>
    <sheet name="Database" sheetId="35" r:id="rId2"/>
    <sheet name="MeanValuesHesse" sheetId="52" r:id="rId3"/>
    <sheet name="ReferenceValuesUpperRhineGraben" sheetId="53" r:id="rId4"/>
  </sheets>
  <definedNames>
    <definedName name="_xlnm._FilterDatabase" localSheetId="1" hidden="1">Database!$B$1048:$B$1071</definedName>
    <definedName name="_xlnm._FilterDatabase" localSheetId="2" hidden="1">MeanValuesHesse!$B$35:$B$58</definedName>
    <definedName name="_xlnm._FilterDatabase" localSheetId="3" hidden="1">ReferenceValuesUpperRhineGraben!$B$54:$B$77</definedName>
    <definedName name="Anionneu" localSheetId="1">#REF!</definedName>
    <definedName name="Anionneu" localSheetId="2">#REF!</definedName>
    <definedName name="Anionneu" localSheetId="3">#REF!</definedName>
    <definedName name="Anionneu">#REF!</definedName>
    <definedName name="AnionOffset" localSheetId="1">#REF!</definedName>
    <definedName name="AnionOffset" localSheetId="2">#REF!</definedName>
    <definedName name="AnionOffset" localSheetId="3">#REF!</definedName>
    <definedName name="AnionOffset">#REF!</definedName>
    <definedName name="ApexAN" localSheetId="1">#REF!</definedName>
    <definedName name="ApexAN" localSheetId="2">#REF!</definedName>
    <definedName name="ApexAN" localSheetId="3">#REF!</definedName>
    <definedName name="ApexAN">#REF!</definedName>
    <definedName name="ApexCAT" localSheetId="1">#REF!</definedName>
    <definedName name="ApexCAT" localSheetId="2">#REF!</definedName>
    <definedName name="ApexCAT" localSheetId="3">#REF!</definedName>
    <definedName name="ApexCAT">#REF!</definedName>
    <definedName name="DATArow" localSheetId="1">#REF!</definedName>
    <definedName name="DATArow" localSheetId="2">#REF!</definedName>
    <definedName name="DATArow" localSheetId="3">#REF!</definedName>
    <definedName name="DATArow">#REF!</definedName>
    <definedName name="dfgdfgdfgdfgdfg" localSheetId="2">#REF!</definedName>
    <definedName name="dfgdfgdfgdfgdfg" localSheetId="3">#REF!</definedName>
    <definedName name="dfgdfgdfgdfgdfg">#REF!</definedName>
    <definedName name="dfgfdgdfg" localSheetId="2">#REF!</definedName>
    <definedName name="dfgfdgdfg" localSheetId="3">#REF!</definedName>
    <definedName name="dfgfdgdfg">#REF!</definedName>
    <definedName name="dfgfg" localSheetId="2">#REF!</definedName>
    <definedName name="dfgfg" localSheetId="3">#REF!</definedName>
    <definedName name="dfgfg">#REF!</definedName>
    <definedName name="dfgfh" localSheetId="2">#REF!</definedName>
    <definedName name="dfgfh" localSheetId="3">#REF!</definedName>
    <definedName name="dfgfh">#REF!</definedName>
    <definedName name="dfghdfhdfhdf" localSheetId="2">#REF!</definedName>
    <definedName name="dfghdfhdfhdf" localSheetId="3">#REF!</definedName>
    <definedName name="dfghdfhdfhdf">#REF!</definedName>
    <definedName name="dfhdfghdfhdfh" localSheetId="2">#REF!</definedName>
    <definedName name="dfhdfghdfhdfh" localSheetId="3">#REF!</definedName>
    <definedName name="dfhdfghdfhdfh">#REF!</definedName>
    <definedName name="dfhdfhdfh" localSheetId="2">#REF!</definedName>
    <definedName name="dfhdfhdfh" localSheetId="3">#REF!</definedName>
    <definedName name="dfhdfhdfh">#REF!</definedName>
    <definedName name="dfhdfhdfhdfh" localSheetId="2">#REF!</definedName>
    <definedName name="dfhdfhdfhdfh" localSheetId="3">#REF!</definedName>
    <definedName name="dfhdfhdfhdfh">#REF!</definedName>
    <definedName name="fdfgdhdfh" localSheetId="2">#REF!</definedName>
    <definedName name="fdfgdhdfh" localSheetId="3">#REF!</definedName>
    <definedName name="fdfgdhdfh">#REF!</definedName>
    <definedName name="fdgg" localSheetId="2">#REF!</definedName>
    <definedName name="fdgg" localSheetId="3">#REF!</definedName>
    <definedName name="fdgg">#REF!</definedName>
    <definedName name="fg" localSheetId="2">#REF!</definedName>
    <definedName name="fg" localSheetId="3">#REF!</definedName>
    <definedName name="fg">#REF!</definedName>
    <definedName name="fgh" localSheetId="2">#REF!</definedName>
    <definedName name="fgh" localSheetId="3">#REF!</definedName>
    <definedName name="fgh">#REF!</definedName>
    <definedName name="FormatOUT" localSheetId="1">#REF!</definedName>
    <definedName name="FormatOUT" localSheetId="2">#REF!</definedName>
    <definedName name="FormatOUT" localSheetId="3">#REF!</definedName>
    <definedName name="FormatOUT">#REF!</definedName>
    <definedName name="gf" localSheetId="2">#REF!</definedName>
    <definedName name="gf" localSheetId="3">#REF!</definedName>
    <definedName name="gf">#REF!</definedName>
    <definedName name="GroupSHOW" localSheetId="1">#REF!</definedName>
    <definedName name="GroupSHOW" localSheetId="2">#REF!</definedName>
    <definedName name="GroupSHOW" localSheetId="3">#REF!</definedName>
    <definedName name="GroupSHOW">#REF!</definedName>
    <definedName name="LabelOFF" localSheetId="1">#REF!</definedName>
    <definedName name="LabelOFF" localSheetId="2">#REF!</definedName>
    <definedName name="LabelOFF" localSheetId="3">#REF!</definedName>
    <definedName name="LabelOFF">#REF!</definedName>
    <definedName name="Mittelwerte" localSheetId="1">#REF!</definedName>
    <definedName name="Mittelwerte" localSheetId="2">#REF!</definedName>
    <definedName name="Mittelwerte" localSheetId="3">#REF!</definedName>
    <definedName name="Mittelwerte">#REF!</definedName>
    <definedName name="NsigFIG" localSheetId="1">#REF!</definedName>
    <definedName name="NsigFIG" localSheetId="2">#REF!</definedName>
    <definedName name="NsigFIG" localSheetId="3">#REF!</definedName>
    <definedName name="NsigFIG">#REF!</definedName>
    <definedName name="NumberOFF" localSheetId="1">#REF!</definedName>
    <definedName name="NumberOFF" localSheetId="2">#REF!</definedName>
    <definedName name="NumberOFF" localSheetId="3">#REF!</definedName>
    <definedName name="NumberOFF">#REF!</definedName>
    <definedName name="pickMARKERstyle" localSheetId="1">#REF!</definedName>
    <definedName name="pickMARKERstyle" localSheetId="2">#REF!</definedName>
    <definedName name="pickMARKERstyle" localSheetId="3">#REF!</definedName>
    <definedName name="pickMARKERstyle">#REF!</definedName>
    <definedName name="range3anAXIS" localSheetId="1">#REF!</definedName>
    <definedName name="range3anAXIS" localSheetId="2">#REF!</definedName>
    <definedName name="range3anAXIS" localSheetId="3">#REF!</definedName>
    <definedName name="range3anAXIS">#REF!</definedName>
    <definedName name="range3catAXIS" localSheetId="1">#REF!</definedName>
    <definedName name="range3catAXIS" localSheetId="2">#REF!</definedName>
    <definedName name="range3catAXIS" localSheetId="3">#REF!</definedName>
    <definedName name="range3catAXIS">#REF!</definedName>
    <definedName name="rangeANIONflush" localSheetId="1">#REF!</definedName>
    <definedName name="rangeANIONflush" localSheetId="2">#REF!</definedName>
    <definedName name="rangeANIONflush" localSheetId="3">#REF!</definedName>
    <definedName name="rangeANIONflush">#REF!</definedName>
    <definedName name="rangeAnionPick" localSheetId="1">#REF!</definedName>
    <definedName name="rangeAnionPick" localSheetId="2">#REF!</definedName>
    <definedName name="rangeAnionPick" localSheetId="3">#REF!</definedName>
    <definedName name="rangeAnionPick">#REF!</definedName>
    <definedName name="rangeANIONr2" localSheetId="1">#REF!</definedName>
    <definedName name="rangeANIONr2" localSheetId="2">#REF!</definedName>
    <definedName name="rangeANIONr2" localSheetId="3">#REF!</definedName>
    <definedName name="rangeANIONr2">#REF!</definedName>
    <definedName name="rangeCATIONflush" localSheetId="1">#REF!</definedName>
    <definedName name="rangeCATIONflush" localSheetId="2">#REF!</definedName>
    <definedName name="rangeCATIONflush" localSheetId="3">#REF!</definedName>
    <definedName name="rangeCATIONflush">#REF!</definedName>
    <definedName name="rangeCationPick" localSheetId="1">#REF!</definedName>
    <definedName name="rangeCationPick" localSheetId="2">#REF!</definedName>
    <definedName name="rangeCationPick" localSheetId="3">#REF!</definedName>
    <definedName name="rangeCationPick">#REF!</definedName>
    <definedName name="rangeCATIONr2" localSheetId="1">#REF!</definedName>
    <definedName name="rangeCATIONr2" localSheetId="2">#REF!</definedName>
    <definedName name="rangeCATIONr2" localSheetId="3">#REF!</definedName>
    <definedName name="rangeCATIONr2">#REF!</definedName>
    <definedName name="rangeDIAMONDflush" localSheetId="1">#REF!</definedName>
    <definedName name="rangeDIAMONDflush" localSheetId="2">#REF!</definedName>
    <definedName name="rangeDIAMONDflush" localSheetId="3">#REF!</definedName>
    <definedName name="rangeDIAMONDflush">#REF!</definedName>
    <definedName name="rangeDIAMONDr2" localSheetId="1">#REF!</definedName>
    <definedName name="rangeDIAMONDr2" localSheetId="2">#REF!</definedName>
    <definedName name="rangeDIAMONDr2" localSheetId="3">#REF!</definedName>
    <definedName name="rangeDIAMONDr2">#REF!</definedName>
    <definedName name="rangeGROUPpick" localSheetId="1">#REF!</definedName>
    <definedName name="rangeGROUPpick" localSheetId="2">#REF!</definedName>
    <definedName name="rangeGROUPpick" localSheetId="3">#REF!</definedName>
    <definedName name="rangeGROUPpick">#REF!</definedName>
    <definedName name="sdfg" localSheetId="2">#REF!</definedName>
    <definedName name="sdfg" localSheetId="3">#REF!</definedName>
    <definedName name="sdfg">#REF!</definedName>
    <definedName name="t" localSheetId="1">#REF!</definedName>
    <definedName name="t" localSheetId="2">#REF!</definedName>
    <definedName name="t" localSheetId="3">#REF!</definedName>
    <definedName name="t">#REF!</definedName>
    <definedName name="TagNOW" localSheetId="1">#REF!</definedName>
    <definedName name="TagNOW" localSheetId="2">#REF!</definedName>
    <definedName name="TagNOW" localSheetId="3">#REF!</definedName>
    <definedName name="TagNOW">#REF!</definedName>
    <definedName name="ULanionRAW" localSheetId="1">#REF!</definedName>
    <definedName name="ULanionRAW" localSheetId="2">#REF!</definedName>
    <definedName name="ULanionRAW" localSheetId="3">#REF!</definedName>
    <definedName name="ULanionRAW">#REF!</definedName>
    <definedName name="ULcationRAW" localSheetId="1">#REF!</definedName>
    <definedName name="ULcationRAW" localSheetId="2">#REF!</definedName>
    <definedName name="ULcationRAW" localSheetId="3">#REF!</definedName>
    <definedName name="ULcationRAW">#REF!</definedName>
    <definedName name="ULsite" localSheetId="1">#REF!</definedName>
    <definedName name="ULsite" localSheetId="2">#REF!</definedName>
    <definedName name="ULsite" localSheetId="3">#REF!</definedName>
    <definedName name="ULsite">#REF!</definedName>
    <definedName name="ULtotalANION" localSheetId="1">#REF!</definedName>
    <definedName name="ULtotalANION" localSheetId="2">#REF!</definedName>
    <definedName name="ULtotalANION" localSheetId="3">#REF!</definedName>
    <definedName name="ULtotalANION">#REF!</definedName>
    <definedName name="ULtotalCATION" localSheetId="1">#REF!</definedName>
    <definedName name="ULtotalCATION" localSheetId="2">#REF!</definedName>
    <definedName name="ULtotalCATION" localSheetId="3">#REF!</definedName>
    <definedName name="ULtotalCATION">#REF!</definedName>
    <definedName name="ULxLabel" localSheetId="1">#REF!</definedName>
    <definedName name="ULxLabel" localSheetId="2">#REF!</definedName>
    <definedName name="ULxLabel" localSheetId="3">#REF!</definedName>
    <definedName name="ULxLabel">#REF!</definedName>
    <definedName name="Xfind" localSheetId="1">#REF!</definedName>
    <definedName name="Xfind" localSheetId="2">#REF!</definedName>
    <definedName name="Xfind" localSheetId="3">#REF!</definedName>
    <definedName name="Xfind">#REF!</definedName>
    <definedName name="Yfind" localSheetId="1">#REF!</definedName>
    <definedName name="Yfind" localSheetId="2">#REF!</definedName>
    <definedName name="Yfind" localSheetId="3">#REF!</definedName>
    <definedName name="Yfind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42" i="53" l="1"/>
  <c r="AL41" i="53"/>
  <c r="AL40" i="53"/>
  <c r="AL39" i="53"/>
  <c r="AL38" i="53"/>
  <c r="AL37" i="53"/>
  <c r="AL36" i="53"/>
  <c r="AL35" i="53"/>
  <c r="AL34" i="53"/>
  <c r="AL33" i="53"/>
  <c r="AL32" i="53"/>
  <c r="AL31" i="53"/>
  <c r="AL30" i="53"/>
  <c r="AL29" i="53"/>
  <c r="AL28" i="53"/>
  <c r="AL27" i="53"/>
  <c r="AL25" i="53"/>
  <c r="AL24" i="53"/>
  <c r="AL23" i="53"/>
  <c r="AL22" i="53"/>
  <c r="AL21" i="53"/>
  <c r="AL20" i="53"/>
  <c r="AL19" i="53"/>
  <c r="AL18" i="53"/>
  <c r="AL17" i="53"/>
  <c r="AL16" i="53"/>
  <c r="AL15" i="53"/>
  <c r="AL14" i="53"/>
  <c r="AL13" i="53"/>
  <c r="AL12" i="53"/>
  <c r="AL11" i="53"/>
  <c r="AL10" i="53"/>
  <c r="AL9" i="53"/>
  <c r="AL8" i="53"/>
  <c r="AL7" i="53"/>
  <c r="A7" i="53"/>
  <c r="A8" i="53" s="1"/>
  <c r="A9" i="53" s="1"/>
  <c r="A10" i="53" s="1"/>
  <c r="A11" i="53" s="1"/>
  <c r="A12" i="53" s="1"/>
  <c r="A13" i="53" s="1"/>
  <c r="A14" i="53" s="1"/>
  <c r="A15" i="53" s="1"/>
  <c r="A16" i="53" s="1"/>
  <c r="A17" i="53" s="1"/>
  <c r="A18" i="53" s="1"/>
  <c r="A19" i="53" s="1"/>
  <c r="A20" i="53" s="1"/>
  <c r="A21" i="53" s="1"/>
  <c r="A22" i="53" s="1"/>
  <c r="A23" i="53" s="1"/>
  <c r="A24" i="53" s="1"/>
  <c r="A25" i="53" s="1"/>
  <c r="A26" i="53" s="1"/>
  <c r="A27" i="53" s="1"/>
  <c r="A28" i="53" s="1"/>
  <c r="A29" i="53" s="1"/>
  <c r="A30" i="53" s="1"/>
  <c r="A31" i="53" s="1"/>
  <c r="A32" i="53" s="1"/>
  <c r="A33" i="53" s="1"/>
  <c r="A34" i="53" s="1"/>
  <c r="A35" i="53" s="1"/>
  <c r="A36" i="53" s="1"/>
  <c r="A37" i="53" s="1"/>
  <c r="A38" i="53" s="1"/>
  <c r="A39" i="53" s="1"/>
  <c r="A40" i="53" s="1"/>
  <c r="A41" i="53" s="1"/>
  <c r="A42" i="53" s="1"/>
  <c r="AL6" i="53"/>
  <c r="U23" i="52"/>
  <c r="U22" i="52"/>
  <c r="U21" i="52"/>
  <c r="U20" i="52"/>
  <c r="U19" i="52"/>
  <c r="U18" i="52"/>
  <c r="U17" i="52"/>
  <c r="U16" i="52"/>
  <c r="U15" i="52"/>
  <c r="U14" i="52"/>
  <c r="U13" i="52"/>
  <c r="U12" i="52"/>
  <c r="U11" i="52"/>
  <c r="U10" i="52"/>
  <c r="U9" i="52"/>
  <c r="U8" i="52"/>
  <c r="U7" i="52"/>
  <c r="A7" i="52"/>
  <c r="A8" i="52" s="1"/>
  <c r="A9" i="52" s="1"/>
  <c r="A10" i="52" s="1"/>
  <c r="A11" i="52" s="1"/>
  <c r="A12" i="52" s="1"/>
  <c r="A13" i="52" s="1"/>
  <c r="A14" i="52" s="1"/>
  <c r="A15" i="52" s="1"/>
  <c r="A16" i="52" s="1"/>
  <c r="A17" i="52" s="1"/>
  <c r="A18" i="52" s="1"/>
  <c r="A19" i="52" s="1"/>
  <c r="A20" i="52" s="1"/>
  <c r="A21" i="52" s="1"/>
  <c r="A22" i="52" s="1"/>
  <c r="A23" i="52" s="1"/>
  <c r="U6" i="52"/>
  <c r="O673" i="35" l="1"/>
  <c r="AS1017" i="35" l="1"/>
  <c r="AS675" i="35" l="1"/>
  <c r="DT339" i="35" l="1"/>
  <c r="DU339" i="35"/>
  <c r="DV339" i="35" s="1"/>
  <c r="DW339" i="35" s="1"/>
  <c r="DZ339" i="35"/>
  <c r="EA339" i="35" s="1"/>
  <c r="EB339" i="35" s="1"/>
  <c r="EE339" i="35"/>
  <c r="V339" i="35" s="1"/>
  <c r="EG339" i="35"/>
  <c r="EH339" i="35" s="1"/>
  <c r="W339" i="35" s="1"/>
  <c r="EK339" i="35"/>
  <c r="EL339" i="35"/>
  <c r="EM339" i="35"/>
  <c r="EN339" i="35"/>
  <c r="EO339" i="35"/>
  <c r="EP339" i="35"/>
  <c r="EQ339" i="35"/>
  <c r="ER339" i="35"/>
  <c r="FC339" i="35" s="1"/>
  <c r="FN339" i="35" s="1"/>
  <c r="ES339" i="35"/>
  <c r="FD339" i="35" s="1"/>
  <c r="FO339" i="35" s="1"/>
  <c r="GH339" i="35" s="1"/>
  <c r="ET339" i="35"/>
  <c r="EU339" i="35"/>
  <c r="FS339" i="35"/>
  <c r="FT339" i="35" s="1"/>
  <c r="DT340" i="35"/>
  <c r="DU340" i="35"/>
  <c r="DV340" i="35" s="1"/>
  <c r="DW340" i="35" s="1"/>
  <c r="DZ340" i="35"/>
  <c r="EE340" i="35"/>
  <c r="ED340" i="35" s="1"/>
  <c r="U340" i="35" s="1"/>
  <c r="EG340" i="35"/>
  <c r="EH340" i="35" s="1"/>
  <c r="W340" i="35" s="1"/>
  <c r="EK340" i="35"/>
  <c r="EL340" i="35"/>
  <c r="EM340" i="35"/>
  <c r="EN340" i="35"/>
  <c r="EO340" i="35"/>
  <c r="EP340" i="35"/>
  <c r="EQ340" i="35"/>
  <c r="ER340" i="35"/>
  <c r="FC340" i="35" s="1"/>
  <c r="FN340" i="35" s="1"/>
  <c r="ES340" i="35"/>
  <c r="FD340" i="35" s="1"/>
  <c r="FO340" i="35" s="1"/>
  <c r="GH340" i="35" s="1"/>
  <c r="ET340" i="35"/>
  <c r="EU340" i="35"/>
  <c r="FS340" i="35"/>
  <c r="FT340" i="35" s="1"/>
  <c r="FU340" i="35" s="1"/>
  <c r="DT341" i="35"/>
  <c r="DU341" i="35"/>
  <c r="DV341" i="35" s="1"/>
  <c r="DZ341" i="35"/>
  <c r="EE341" i="35"/>
  <c r="ED341" i="35" s="1"/>
  <c r="EC341" i="35" s="1"/>
  <c r="EG341" i="35"/>
  <c r="EH341" i="35" s="1"/>
  <c r="W341" i="35" s="1"/>
  <c r="EK341" i="35"/>
  <c r="EL341" i="35"/>
  <c r="EM341" i="35"/>
  <c r="EN341" i="35"/>
  <c r="EO341" i="35"/>
  <c r="EP341" i="35"/>
  <c r="EQ341" i="35"/>
  <c r="ER341" i="35"/>
  <c r="FC341" i="35" s="1"/>
  <c r="FN341" i="35" s="1"/>
  <c r="ES341" i="35"/>
  <c r="FD341" i="35" s="1"/>
  <c r="FO341" i="35" s="1"/>
  <c r="GH341" i="35" s="1"/>
  <c r="ET341" i="35"/>
  <c r="EU341" i="35"/>
  <c r="FS341" i="35"/>
  <c r="FT341" i="35" s="1"/>
  <c r="DT342" i="35"/>
  <c r="DU342" i="35"/>
  <c r="DZ342" i="35"/>
  <c r="EA342" i="35" s="1"/>
  <c r="T342" i="35" s="1"/>
  <c r="EE342" i="35"/>
  <c r="V342" i="35" s="1"/>
  <c r="EG342" i="35"/>
  <c r="EK342" i="35"/>
  <c r="EL342" i="35"/>
  <c r="EM342" i="35"/>
  <c r="EN342" i="35"/>
  <c r="EO342" i="35"/>
  <c r="EP342" i="35"/>
  <c r="EQ342" i="35"/>
  <c r="ER342" i="35"/>
  <c r="FC342" i="35" s="1"/>
  <c r="FN342" i="35" s="1"/>
  <c r="ES342" i="35"/>
  <c r="ET342" i="35"/>
  <c r="EU342" i="35"/>
  <c r="FS342" i="35"/>
  <c r="FT342" i="35" s="1"/>
  <c r="DT343" i="35"/>
  <c r="DU343" i="35"/>
  <c r="DV343" i="35" s="1"/>
  <c r="DW343" i="35" s="1"/>
  <c r="DZ343" i="35"/>
  <c r="EA343" i="35" s="1"/>
  <c r="EB343" i="35" s="1"/>
  <c r="EE343" i="35"/>
  <c r="EG343" i="35"/>
  <c r="EH343" i="35" s="1"/>
  <c r="EK343" i="35"/>
  <c r="EL343" i="35"/>
  <c r="EM343" i="35"/>
  <c r="EN343" i="35"/>
  <c r="EO343" i="35"/>
  <c r="EP343" i="35"/>
  <c r="EQ343" i="35"/>
  <c r="ER343" i="35"/>
  <c r="FC343" i="35" s="1"/>
  <c r="ES343" i="35"/>
  <c r="FD343" i="35" s="1"/>
  <c r="FO343" i="35" s="1"/>
  <c r="GH343" i="35" s="1"/>
  <c r="ET343" i="35"/>
  <c r="EU343" i="35"/>
  <c r="FS343" i="35"/>
  <c r="FT343" i="35" s="1"/>
  <c r="DT344" i="35"/>
  <c r="DU344" i="35"/>
  <c r="DV344" i="35" s="1"/>
  <c r="DW344" i="35" s="1"/>
  <c r="DZ344" i="35"/>
  <c r="EE344" i="35"/>
  <c r="ED344" i="35" s="1"/>
  <c r="U344" i="35" s="1"/>
  <c r="EG344" i="35"/>
  <c r="EH344" i="35" s="1"/>
  <c r="W344" i="35" s="1"/>
  <c r="EK344" i="35"/>
  <c r="EL344" i="35"/>
  <c r="EM344" i="35"/>
  <c r="EN344" i="35"/>
  <c r="EO344" i="35"/>
  <c r="EP344" i="35"/>
  <c r="EQ344" i="35"/>
  <c r="ER344" i="35"/>
  <c r="FC344" i="35" s="1"/>
  <c r="FN344" i="35" s="1"/>
  <c r="ES344" i="35"/>
  <c r="FD344" i="35" s="1"/>
  <c r="FO344" i="35" s="1"/>
  <c r="GH344" i="35" s="1"/>
  <c r="ET344" i="35"/>
  <c r="EU344" i="35"/>
  <c r="FS344" i="35"/>
  <c r="FT344" i="35" s="1"/>
  <c r="FU344" i="35" s="1"/>
  <c r="DT345" i="35"/>
  <c r="DU345" i="35"/>
  <c r="DV345" i="35" s="1"/>
  <c r="DW345" i="35" s="1"/>
  <c r="DZ345" i="35"/>
  <c r="EA345" i="35" s="1"/>
  <c r="T345" i="35" s="1"/>
  <c r="EE345" i="35"/>
  <c r="V345" i="35" s="1"/>
  <c r="EG345" i="35"/>
  <c r="EH345" i="35" s="1"/>
  <c r="EK345" i="35"/>
  <c r="EL345" i="35"/>
  <c r="EM345" i="35"/>
  <c r="EN345" i="35"/>
  <c r="EO345" i="35"/>
  <c r="EP345" i="35"/>
  <c r="EQ345" i="35"/>
  <c r="ER345" i="35"/>
  <c r="FC345" i="35" s="1"/>
  <c r="FN345" i="35" s="1"/>
  <c r="ES345" i="35"/>
  <c r="ET345" i="35"/>
  <c r="EU345" i="35"/>
  <c r="FS345" i="35"/>
  <c r="FT345" i="35" s="1"/>
  <c r="V341" i="35"/>
  <c r="V343" i="35"/>
  <c r="H339" i="35"/>
  <c r="I339" i="35"/>
  <c r="H340" i="35"/>
  <c r="I340" i="35"/>
  <c r="H341" i="35"/>
  <c r="I341" i="35"/>
  <c r="H342" i="35"/>
  <c r="I342" i="35"/>
  <c r="H343" i="35"/>
  <c r="I343" i="35"/>
  <c r="H344" i="35"/>
  <c r="I344" i="35"/>
  <c r="H345" i="35"/>
  <c r="I345" i="35"/>
  <c r="V340" i="35" l="1"/>
  <c r="V344" i="35"/>
  <c r="EI345" i="35"/>
  <c r="W345" i="35"/>
  <c r="EI343" i="35"/>
  <c r="W343" i="35"/>
  <c r="EB342" i="35"/>
  <c r="U341" i="35"/>
  <c r="EI339" i="35"/>
  <c r="T339" i="35"/>
  <c r="EI344" i="35"/>
  <c r="ED342" i="35"/>
  <c r="EC342" i="35" s="1"/>
  <c r="EI340" i="35"/>
  <c r="T343" i="35"/>
  <c r="EF341" i="35"/>
  <c r="FN343" i="35"/>
  <c r="FU345" i="35"/>
  <c r="FV345" i="35" s="1"/>
  <c r="FW345" i="35" s="1"/>
  <c r="FU343" i="35"/>
  <c r="FV343" i="35" s="1"/>
  <c r="FU339" i="35"/>
  <c r="FV339" i="35" s="1"/>
  <c r="FW339" i="35" s="1"/>
  <c r="DX343" i="35"/>
  <c r="ED343" i="35"/>
  <c r="U343" i="35" s="1"/>
  <c r="EC344" i="35"/>
  <c r="EF344" i="35" s="1"/>
  <c r="EH342" i="35"/>
  <c r="W342" i="35" s="1"/>
  <c r="EC340" i="35"/>
  <c r="EF340" i="35" s="1"/>
  <c r="EB345" i="35"/>
  <c r="DX345" i="35"/>
  <c r="DY345" i="35" s="1"/>
  <c r="DX344" i="35"/>
  <c r="DY344" i="35" s="1"/>
  <c r="DV342" i="35"/>
  <c r="DW342" i="35" s="1"/>
  <c r="DW341" i="35"/>
  <c r="DX341" i="35" s="1"/>
  <c r="DY341" i="35" s="1"/>
  <c r="DX340" i="35"/>
  <c r="ED339" i="35"/>
  <c r="U339" i="35" s="1"/>
  <c r="DX339" i="35"/>
  <c r="DY339" i="35" s="1"/>
  <c r="ED345" i="35"/>
  <c r="FV344" i="35"/>
  <c r="FW344" i="35" s="1"/>
  <c r="EA344" i="35"/>
  <c r="T344" i="35" s="1"/>
  <c r="FU342" i="35"/>
  <c r="FU341" i="35"/>
  <c r="EI341" i="35"/>
  <c r="EA341" i="35"/>
  <c r="T341" i="35" s="1"/>
  <c r="FV340" i="35"/>
  <c r="FW340" i="35" s="1"/>
  <c r="EA340" i="35"/>
  <c r="T340" i="35" s="1"/>
  <c r="EC343" i="35" l="1"/>
  <c r="EF343" i="35" s="1"/>
  <c r="EJ343" i="35"/>
  <c r="EB344" i="35"/>
  <c r="DY343" i="35"/>
  <c r="EB341" i="35"/>
  <c r="EJ339" i="35"/>
  <c r="EF342" i="35"/>
  <c r="U342" i="35"/>
  <c r="FW343" i="35"/>
  <c r="EJ340" i="35"/>
  <c r="EB340" i="35"/>
  <c r="FV342" i="35"/>
  <c r="FW342" i="35" s="1"/>
  <c r="EC339" i="35"/>
  <c r="EF339" i="35" s="1"/>
  <c r="EJ341" i="35"/>
  <c r="EI342" i="35"/>
  <c r="EJ344" i="35"/>
  <c r="EJ345" i="35"/>
  <c r="U345" i="35"/>
  <c r="EC345" i="35"/>
  <c r="EF345" i="35" s="1"/>
  <c r="DY340" i="35"/>
  <c r="FV341" i="35"/>
  <c r="FW341" i="35" s="1"/>
  <c r="DX342" i="35"/>
  <c r="EJ342" i="35" s="1"/>
  <c r="EK46" i="35"/>
  <c r="EL46" i="35"/>
  <c r="EM46" i="35"/>
  <c r="EN46" i="35"/>
  <c r="EO46" i="35"/>
  <c r="EP46" i="35"/>
  <c r="EQ46" i="35"/>
  <c r="ER46" i="35"/>
  <c r="FC46" i="35" s="1"/>
  <c r="ES46" i="35"/>
  <c r="FD46" i="35" s="1"/>
  <c r="FO46" i="35" s="1"/>
  <c r="GH46" i="35" s="1"/>
  <c r="ET46" i="35"/>
  <c r="EU46" i="35"/>
  <c r="EK47" i="35"/>
  <c r="EL47" i="35"/>
  <c r="EM47" i="35"/>
  <c r="EN47" i="35"/>
  <c r="EO47" i="35"/>
  <c r="EZ47" i="35" s="1"/>
  <c r="FK47" i="35" s="1"/>
  <c r="GF47" i="35" s="1"/>
  <c r="EP47" i="35"/>
  <c r="EQ47" i="35"/>
  <c r="ER47" i="35"/>
  <c r="FC47" i="35" s="1"/>
  <c r="FN47" i="35" s="1"/>
  <c r="ES47" i="35"/>
  <c r="FD47" i="35" s="1"/>
  <c r="FO47" i="35" s="1"/>
  <c r="GH47" i="35" s="1"/>
  <c r="ET47" i="35"/>
  <c r="EU47" i="35"/>
  <c r="EK48" i="35"/>
  <c r="EL48" i="35"/>
  <c r="EM48" i="35"/>
  <c r="EN48" i="35"/>
  <c r="EO48" i="35"/>
  <c r="EP48" i="35"/>
  <c r="EQ48" i="35"/>
  <c r="ER48" i="35"/>
  <c r="FC48" i="35" s="1"/>
  <c r="ES48" i="35"/>
  <c r="ET48" i="35"/>
  <c r="EU48" i="35"/>
  <c r="EK49" i="35"/>
  <c r="EL49" i="35"/>
  <c r="EM49" i="35"/>
  <c r="EN49" i="35"/>
  <c r="EO49" i="35"/>
  <c r="EZ49" i="35" s="1"/>
  <c r="FK49" i="35" s="1"/>
  <c r="GF49" i="35" s="1"/>
  <c r="EP49" i="35"/>
  <c r="EQ49" i="35"/>
  <c r="ER49" i="35"/>
  <c r="FC49" i="35" s="1"/>
  <c r="FN49" i="35" s="1"/>
  <c r="ES49" i="35"/>
  <c r="FD49" i="35" s="1"/>
  <c r="FO49" i="35" s="1"/>
  <c r="GH49" i="35" s="1"/>
  <c r="ET49" i="35"/>
  <c r="EU49" i="35"/>
  <c r="EK50" i="35"/>
  <c r="EL50" i="35"/>
  <c r="EM50" i="35"/>
  <c r="EN50" i="35"/>
  <c r="EO50" i="35"/>
  <c r="EZ50" i="35" s="1"/>
  <c r="FK50" i="35" s="1"/>
  <c r="GF50" i="35" s="1"/>
  <c r="EP50" i="35"/>
  <c r="EQ50" i="35"/>
  <c r="ER50" i="35"/>
  <c r="FC50" i="35" s="1"/>
  <c r="ES50" i="35"/>
  <c r="FD50" i="35" s="1"/>
  <c r="ET50" i="35"/>
  <c r="EU50" i="35"/>
  <c r="EK51" i="35"/>
  <c r="EL51" i="35"/>
  <c r="EM51" i="35"/>
  <c r="EN51" i="35"/>
  <c r="EO51" i="35"/>
  <c r="EP51" i="35"/>
  <c r="EQ51" i="35"/>
  <c r="ER51" i="35"/>
  <c r="ES51" i="35"/>
  <c r="FD51" i="35" s="1"/>
  <c r="FO51" i="35" s="1"/>
  <c r="GH51" i="35" s="1"/>
  <c r="ET51" i="35"/>
  <c r="EU51" i="35"/>
  <c r="FC51" i="35"/>
  <c r="FN51" i="35" s="1"/>
  <c r="EK52" i="35"/>
  <c r="EL52" i="35"/>
  <c r="EM52" i="35"/>
  <c r="EN52" i="35"/>
  <c r="EO52" i="35"/>
  <c r="EZ52" i="35" s="1"/>
  <c r="FK52" i="35" s="1"/>
  <c r="GF52" i="35" s="1"/>
  <c r="EP52" i="35"/>
  <c r="EQ52" i="35"/>
  <c r="ER52" i="35"/>
  <c r="FC52" i="35" s="1"/>
  <c r="FN52" i="35" s="1"/>
  <c r="ES52" i="35"/>
  <c r="FD52" i="35" s="1"/>
  <c r="ET52" i="35"/>
  <c r="EU52" i="35"/>
  <c r="EK53" i="35"/>
  <c r="EV53" i="35" s="1"/>
  <c r="EL53" i="35"/>
  <c r="EW53" i="35" s="1"/>
  <c r="FH53" i="35" s="1"/>
  <c r="GD53" i="35" s="1"/>
  <c r="EM53" i="35"/>
  <c r="EX53" i="35" s="1"/>
  <c r="EN53" i="35"/>
  <c r="EY53" i="35" s="1"/>
  <c r="FJ53" i="35" s="1"/>
  <c r="FY53" i="35" s="1"/>
  <c r="EO53" i="35"/>
  <c r="EZ53" i="35" s="1"/>
  <c r="FK53" i="35" s="1"/>
  <c r="GF53" i="35" s="1"/>
  <c r="EP53" i="35"/>
  <c r="FA53" i="35" s="1"/>
  <c r="FL53" i="35" s="1"/>
  <c r="GE53" i="35" s="1"/>
  <c r="EQ53" i="35"/>
  <c r="ER53" i="35"/>
  <c r="FC53" i="35" s="1"/>
  <c r="FN53" i="35" s="1"/>
  <c r="ES53" i="35"/>
  <c r="FD53" i="35" s="1"/>
  <c r="FO53" i="35" s="1"/>
  <c r="GH53" i="35" s="1"/>
  <c r="ET53" i="35"/>
  <c r="FE53" i="35" s="1"/>
  <c r="FP53" i="35" s="1"/>
  <c r="GC53" i="35" s="1"/>
  <c r="EU53" i="35"/>
  <c r="FF53" i="35" s="1"/>
  <c r="FQ53" i="35" s="1"/>
  <c r="GA53" i="35" s="1"/>
  <c r="FB53" i="35"/>
  <c r="FM53" i="35" s="1"/>
  <c r="GB53" i="35" s="1"/>
  <c r="FS53" i="35"/>
  <c r="FT53" i="35" s="1"/>
  <c r="FU53" i="35" s="1"/>
  <c r="EK54" i="35"/>
  <c r="EL54" i="35"/>
  <c r="EM54" i="35"/>
  <c r="EN54" i="35"/>
  <c r="EO54" i="35"/>
  <c r="EP54" i="35"/>
  <c r="EQ54" i="35"/>
  <c r="ER54" i="35"/>
  <c r="FC54" i="35" s="1"/>
  <c r="ES54" i="35"/>
  <c r="FD54" i="35" s="1"/>
  <c r="FO54" i="35" s="1"/>
  <c r="GH54" i="35" s="1"/>
  <c r="ET54" i="35"/>
  <c r="EU54" i="35"/>
  <c r="EK55" i="35"/>
  <c r="EL55" i="35"/>
  <c r="EM55" i="35"/>
  <c r="EN55" i="35"/>
  <c r="EO55" i="35"/>
  <c r="EP55" i="35"/>
  <c r="EQ55" i="35"/>
  <c r="ER55" i="35"/>
  <c r="FC55" i="35" s="1"/>
  <c r="FN55" i="35" s="1"/>
  <c r="ES55" i="35"/>
  <c r="ET55" i="35"/>
  <c r="EU55" i="35"/>
  <c r="EK56" i="35"/>
  <c r="EL56" i="35"/>
  <c r="EM56" i="35"/>
  <c r="EN56" i="35"/>
  <c r="EO56" i="35"/>
  <c r="EP56" i="35"/>
  <c r="EQ56" i="35"/>
  <c r="ER56" i="35"/>
  <c r="FC56" i="35" s="1"/>
  <c r="FN56" i="35" s="1"/>
  <c r="ES56" i="35"/>
  <c r="FD56" i="35" s="1"/>
  <c r="FO56" i="35" s="1"/>
  <c r="GH56" i="35" s="1"/>
  <c r="ET56" i="35"/>
  <c r="EU56" i="35"/>
  <c r="EK57" i="35"/>
  <c r="EL57" i="35"/>
  <c r="EM57" i="35"/>
  <c r="EN57" i="35"/>
  <c r="EO57" i="35"/>
  <c r="EZ57" i="35" s="1"/>
  <c r="FK57" i="35" s="1"/>
  <c r="GF57" i="35" s="1"/>
  <c r="EP57" i="35"/>
  <c r="EQ57" i="35"/>
  <c r="ER57" i="35"/>
  <c r="FC57" i="35" s="1"/>
  <c r="ES57" i="35"/>
  <c r="ET57" i="35"/>
  <c r="EU57" i="35"/>
  <c r="EK58" i="35"/>
  <c r="EL58" i="35"/>
  <c r="EW58" i="35" s="1"/>
  <c r="EM58" i="35"/>
  <c r="EN58" i="35"/>
  <c r="EO58" i="35"/>
  <c r="EZ58" i="35" s="1"/>
  <c r="FK58" i="35" s="1"/>
  <c r="GF58" i="35" s="1"/>
  <c r="EP58" i="35"/>
  <c r="FA58" i="35" s="1"/>
  <c r="FL58" i="35" s="1"/>
  <c r="GE58" i="35" s="1"/>
  <c r="EQ58" i="35"/>
  <c r="ER58" i="35"/>
  <c r="FC58" i="35" s="1"/>
  <c r="FN58" i="35" s="1"/>
  <c r="ES58" i="35"/>
  <c r="FD58" i="35" s="1"/>
  <c r="FO58" i="35" s="1"/>
  <c r="GH58" i="35" s="1"/>
  <c r="ET58" i="35"/>
  <c r="EU58" i="35"/>
  <c r="EK59" i="35"/>
  <c r="EL59" i="35"/>
  <c r="EM59" i="35"/>
  <c r="EN59" i="35"/>
  <c r="EO59" i="35"/>
  <c r="EP59" i="35"/>
  <c r="EQ59" i="35"/>
  <c r="ER59" i="35"/>
  <c r="FC59" i="35" s="1"/>
  <c r="ES59" i="35"/>
  <c r="ET59" i="35"/>
  <c r="EU59" i="35"/>
  <c r="EK60" i="35"/>
  <c r="EL60" i="35"/>
  <c r="EM60" i="35"/>
  <c r="EN60" i="35"/>
  <c r="EO60" i="35"/>
  <c r="EP60" i="35"/>
  <c r="EQ60" i="35"/>
  <c r="ER60" i="35"/>
  <c r="FC60" i="35" s="1"/>
  <c r="FN60" i="35" s="1"/>
  <c r="ES60" i="35"/>
  <c r="FD60" i="35" s="1"/>
  <c r="FO60" i="35" s="1"/>
  <c r="GH60" i="35" s="1"/>
  <c r="ET60" i="35"/>
  <c r="EU60" i="35"/>
  <c r="EK61" i="35"/>
  <c r="EL61" i="35"/>
  <c r="EM61" i="35"/>
  <c r="EN61" i="35"/>
  <c r="EO61" i="35"/>
  <c r="EZ61" i="35" s="1"/>
  <c r="EP61" i="35"/>
  <c r="EQ61" i="35"/>
  <c r="ER61" i="35"/>
  <c r="FC61" i="35" s="1"/>
  <c r="ES61" i="35"/>
  <c r="FD61" i="35" s="1"/>
  <c r="FO61" i="35" s="1"/>
  <c r="GH61" i="35" s="1"/>
  <c r="ET61" i="35"/>
  <c r="EU61" i="35"/>
  <c r="EK62" i="35"/>
  <c r="EL62" i="35"/>
  <c r="EM62" i="35"/>
  <c r="EN62" i="35"/>
  <c r="EO62" i="35"/>
  <c r="EP62" i="35"/>
  <c r="EQ62" i="35"/>
  <c r="ER62" i="35"/>
  <c r="FC62" i="35" s="1"/>
  <c r="FN62" i="35" s="1"/>
  <c r="ES62" i="35"/>
  <c r="ET62" i="35"/>
  <c r="EU62" i="35"/>
  <c r="EK63" i="35"/>
  <c r="EL63" i="35"/>
  <c r="EM63" i="35"/>
  <c r="EN63" i="35"/>
  <c r="EO63" i="35"/>
  <c r="EP63" i="35"/>
  <c r="EQ63" i="35"/>
  <c r="ER63" i="35"/>
  <c r="FC63" i="35" s="1"/>
  <c r="ES63" i="35"/>
  <c r="ET63" i="35"/>
  <c r="EU63" i="35"/>
  <c r="EK64" i="35"/>
  <c r="EL64" i="35"/>
  <c r="EM64" i="35"/>
  <c r="EN64" i="35"/>
  <c r="EO64" i="35"/>
  <c r="EP64" i="35"/>
  <c r="EQ64" i="35"/>
  <c r="ER64" i="35"/>
  <c r="FC64" i="35" s="1"/>
  <c r="ES64" i="35"/>
  <c r="ET64" i="35"/>
  <c r="EU64" i="35"/>
  <c r="EK65" i="35"/>
  <c r="EL65" i="35"/>
  <c r="EW65" i="35" s="1"/>
  <c r="FH65" i="35" s="1"/>
  <c r="GD65" i="35" s="1"/>
  <c r="EM65" i="35"/>
  <c r="EN65" i="35"/>
  <c r="EO65" i="35"/>
  <c r="EZ65" i="35" s="1"/>
  <c r="FK65" i="35" s="1"/>
  <c r="GF65" i="35" s="1"/>
  <c r="EP65" i="35"/>
  <c r="FA65" i="35" s="1"/>
  <c r="FL65" i="35" s="1"/>
  <c r="GE65" i="35" s="1"/>
  <c r="EQ65" i="35"/>
  <c r="ER65" i="35"/>
  <c r="FC65" i="35" s="1"/>
  <c r="ES65" i="35"/>
  <c r="ET65" i="35"/>
  <c r="EU65" i="35"/>
  <c r="EK66" i="35"/>
  <c r="EL66" i="35"/>
  <c r="EW66" i="35" s="1"/>
  <c r="EM66" i="35"/>
  <c r="EN66" i="35"/>
  <c r="EO66" i="35"/>
  <c r="EZ66" i="35" s="1"/>
  <c r="FK66" i="35" s="1"/>
  <c r="GF66" i="35" s="1"/>
  <c r="EP66" i="35"/>
  <c r="FA66" i="35" s="1"/>
  <c r="FL66" i="35" s="1"/>
  <c r="GE66" i="35" s="1"/>
  <c r="EQ66" i="35"/>
  <c r="ER66" i="35"/>
  <c r="FC66" i="35" s="1"/>
  <c r="ES66" i="35"/>
  <c r="ET66" i="35"/>
  <c r="EU66" i="35"/>
  <c r="EK67" i="35"/>
  <c r="EL67" i="35"/>
  <c r="EM67" i="35"/>
  <c r="EN67" i="35"/>
  <c r="EO67" i="35"/>
  <c r="EP67" i="35"/>
  <c r="EQ67" i="35"/>
  <c r="ER67" i="35"/>
  <c r="FC67" i="35" s="1"/>
  <c r="ES67" i="35"/>
  <c r="FD67" i="35" s="1"/>
  <c r="FO67" i="35" s="1"/>
  <c r="GH67" i="35" s="1"/>
  <c r="ET67" i="35"/>
  <c r="EU67" i="35"/>
  <c r="EK68" i="35"/>
  <c r="EL68" i="35"/>
  <c r="EM68" i="35"/>
  <c r="EN68" i="35"/>
  <c r="EO68" i="35"/>
  <c r="EP68" i="35"/>
  <c r="EQ68" i="35"/>
  <c r="ER68" i="35"/>
  <c r="FC68" i="35" s="1"/>
  <c r="ES68" i="35"/>
  <c r="FD68" i="35" s="1"/>
  <c r="FO68" i="35" s="1"/>
  <c r="GH68" i="35" s="1"/>
  <c r="ET68" i="35"/>
  <c r="EU68" i="35"/>
  <c r="EK69" i="35"/>
  <c r="EL69" i="35"/>
  <c r="EM69" i="35"/>
  <c r="EN69" i="35"/>
  <c r="EO69" i="35"/>
  <c r="EP69" i="35"/>
  <c r="EQ69" i="35"/>
  <c r="ER69" i="35"/>
  <c r="FC69" i="35" s="1"/>
  <c r="FN69" i="35" s="1"/>
  <c r="ES69" i="35"/>
  <c r="FD69" i="35" s="1"/>
  <c r="FO69" i="35" s="1"/>
  <c r="GH69" i="35" s="1"/>
  <c r="ET69" i="35"/>
  <c r="EU69" i="35"/>
  <c r="EK70" i="35"/>
  <c r="EL70" i="35"/>
  <c r="EM70" i="35"/>
  <c r="EN70" i="35"/>
  <c r="EO70" i="35"/>
  <c r="EP70" i="35"/>
  <c r="EQ70" i="35"/>
  <c r="ER70" i="35"/>
  <c r="FC70" i="35" s="1"/>
  <c r="FN70" i="35" s="1"/>
  <c r="ES70" i="35"/>
  <c r="ET70" i="35"/>
  <c r="EU70" i="35"/>
  <c r="FD70" i="35"/>
  <c r="FO70" i="35" s="1"/>
  <c r="GH70" i="35" s="1"/>
  <c r="EK71" i="35"/>
  <c r="EL71" i="35"/>
  <c r="EM71" i="35"/>
  <c r="EN71" i="35"/>
  <c r="EO71" i="35"/>
  <c r="EP71" i="35"/>
  <c r="EQ71" i="35"/>
  <c r="ER71" i="35"/>
  <c r="FC71" i="35" s="1"/>
  <c r="FN71" i="35" s="1"/>
  <c r="ES71" i="35"/>
  <c r="ET71" i="35"/>
  <c r="EU71" i="35"/>
  <c r="EK72" i="35"/>
  <c r="EL72" i="35"/>
  <c r="EM72" i="35"/>
  <c r="EN72" i="35"/>
  <c r="EO72" i="35"/>
  <c r="EZ72" i="35" s="1"/>
  <c r="FK72" i="35" s="1"/>
  <c r="GF72" i="35" s="1"/>
  <c r="EP72" i="35"/>
  <c r="EQ72" i="35"/>
  <c r="ER72" i="35"/>
  <c r="FC72" i="35" s="1"/>
  <c r="FN72" i="35" s="1"/>
  <c r="ES72" i="35"/>
  <c r="ET72" i="35"/>
  <c r="EU72" i="35"/>
  <c r="EK73" i="35"/>
  <c r="EL73" i="35"/>
  <c r="EM73" i="35"/>
  <c r="EN73" i="35"/>
  <c r="EO73" i="35"/>
  <c r="EZ73" i="35" s="1"/>
  <c r="FK73" i="35" s="1"/>
  <c r="GF73" i="35" s="1"/>
  <c r="EP73" i="35"/>
  <c r="EQ73" i="35"/>
  <c r="ER73" i="35"/>
  <c r="FC73" i="35" s="1"/>
  <c r="FN73" i="35" s="1"/>
  <c r="ES73" i="35"/>
  <c r="ET73" i="35"/>
  <c r="EU73" i="35"/>
  <c r="EK74" i="35"/>
  <c r="EL74" i="35"/>
  <c r="EM74" i="35"/>
  <c r="EN74" i="35"/>
  <c r="EO74" i="35"/>
  <c r="EZ74" i="35" s="1"/>
  <c r="FK74" i="35" s="1"/>
  <c r="GF74" i="35" s="1"/>
  <c r="EP74" i="35"/>
  <c r="EQ74" i="35"/>
  <c r="ER74" i="35"/>
  <c r="FC74" i="35" s="1"/>
  <c r="ES74" i="35"/>
  <c r="ET74" i="35"/>
  <c r="EU74" i="35"/>
  <c r="EK75" i="35"/>
  <c r="EL75" i="35"/>
  <c r="EM75" i="35"/>
  <c r="EN75" i="35"/>
  <c r="EO75" i="35"/>
  <c r="EP75" i="35"/>
  <c r="EQ75" i="35"/>
  <c r="ER75" i="35"/>
  <c r="FC75" i="35" s="1"/>
  <c r="FN75" i="35" s="1"/>
  <c r="ES75" i="35"/>
  <c r="FD75" i="35" s="1"/>
  <c r="FO75" i="35" s="1"/>
  <c r="GH75" i="35" s="1"/>
  <c r="ET75" i="35"/>
  <c r="EU75" i="35"/>
  <c r="EK76" i="35"/>
  <c r="EL76" i="35"/>
  <c r="EM76" i="35"/>
  <c r="EN76" i="35"/>
  <c r="EO76" i="35"/>
  <c r="EP76" i="35"/>
  <c r="EQ76" i="35"/>
  <c r="ER76" i="35"/>
  <c r="FC76" i="35" s="1"/>
  <c r="ES76" i="35"/>
  <c r="FD76" i="35" s="1"/>
  <c r="FO76" i="35" s="1"/>
  <c r="GH76" i="35" s="1"/>
  <c r="ET76" i="35"/>
  <c r="EU76" i="35"/>
  <c r="EK77" i="35"/>
  <c r="EL77" i="35"/>
  <c r="EM77" i="35"/>
  <c r="EN77" i="35"/>
  <c r="EO77" i="35"/>
  <c r="EP77" i="35"/>
  <c r="EQ77" i="35"/>
  <c r="ER77" i="35"/>
  <c r="FC77" i="35" s="1"/>
  <c r="FN77" i="35" s="1"/>
  <c r="ES77" i="35"/>
  <c r="FD77" i="35" s="1"/>
  <c r="FO77" i="35" s="1"/>
  <c r="GH77" i="35" s="1"/>
  <c r="ET77" i="35"/>
  <c r="EU77" i="35"/>
  <c r="EK78" i="35"/>
  <c r="EL78" i="35"/>
  <c r="EM78" i="35"/>
  <c r="EN78" i="35"/>
  <c r="EO78" i="35"/>
  <c r="EP78" i="35"/>
  <c r="EQ78" i="35"/>
  <c r="ER78" i="35"/>
  <c r="FC78" i="35" s="1"/>
  <c r="ES78" i="35"/>
  <c r="FD78" i="35" s="1"/>
  <c r="FO78" i="35" s="1"/>
  <c r="GH78" i="35" s="1"/>
  <c r="ET78" i="35"/>
  <c r="EU78" i="35"/>
  <c r="EK79" i="35"/>
  <c r="EV79" i="35" s="1"/>
  <c r="EL79" i="35"/>
  <c r="EW79" i="35" s="1"/>
  <c r="FH79" i="35" s="1"/>
  <c r="GD79" i="35" s="1"/>
  <c r="EM79" i="35"/>
  <c r="EX79" i="35" s="1"/>
  <c r="FI79" i="35" s="1"/>
  <c r="FZ79" i="35" s="1"/>
  <c r="EN79" i="35"/>
  <c r="EY79" i="35" s="1"/>
  <c r="FJ79" i="35" s="1"/>
  <c r="FY79" i="35" s="1"/>
  <c r="EO79" i="35"/>
  <c r="EZ79" i="35" s="1"/>
  <c r="FK79" i="35" s="1"/>
  <c r="GF79" i="35" s="1"/>
  <c r="EP79" i="35"/>
  <c r="FA79" i="35" s="1"/>
  <c r="FL79" i="35" s="1"/>
  <c r="GE79" i="35" s="1"/>
  <c r="EQ79" i="35"/>
  <c r="FB79" i="35" s="1"/>
  <c r="FM79" i="35" s="1"/>
  <c r="GB79" i="35" s="1"/>
  <c r="ER79" i="35"/>
  <c r="FC79" i="35" s="1"/>
  <c r="FN79" i="35" s="1"/>
  <c r="ES79" i="35"/>
  <c r="FD79" i="35" s="1"/>
  <c r="FO79" i="35" s="1"/>
  <c r="GH79" i="35" s="1"/>
  <c r="ET79" i="35"/>
  <c r="FE79" i="35" s="1"/>
  <c r="FP79" i="35" s="1"/>
  <c r="GC79" i="35" s="1"/>
  <c r="EU79" i="35"/>
  <c r="FF79" i="35" s="1"/>
  <c r="FQ79" i="35" s="1"/>
  <c r="GA79" i="35" s="1"/>
  <c r="FS79" i="35"/>
  <c r="FT79" i="35" s="1"/>
  <c r="EK80" i="35"/>
  <c r="EL80" i="35"/>
  <c r="EM80" i="35"/>
  <c r="EN80" i="35"/>
  <c r="EO80" i="35"/>
  <c r="EZ80" i="35" s="1"/>
  <c r="FK80" i="35" s="1"/>
  <c r="GF80" i="35" s="1"/>
  <c r="EP80" i="35"/>
  <c r="EQ80" i="35"/>
  <c r="ER80" i="35"/>
  <c r="FC80" i="35" s="1"/>
  <c r="ES80" i="35"/>
  <c r="ET80" i="35"/>
  <c r="EU80" i="35"/>
  <c r="EK81" i="35"/>
  <c r="EL81" i="35"/>
  <c r="EM81" i="35"/>
  <c r="EN81" i="35"/>
  <c r="EO81" i="35"/>
  <c r="EZ81" i="35" s="1"/>
  <c r="FK81" i="35" s="1"/>
  <c r="GF81" i="35" s="1"/>
  <c r="EP81" i="35"/>
  <c r="EQ81" i="35"/>
  <c r="ER81" i="35"/>
  <c r="FC81" i="35" s="1"/>
  <c r="ES81" i="35"/>
  <c r="ET81" i="35"/>
  <c r="EU81" i="35"/>
  <c r="EK82" i="35"/>
  <c r="EL82" i="35"/>
  <c r="EM82" i="35"/>
  <c r="EN82" i="35"/>
  <c r="EO82" i="35"/>
  <c r="EP82" i="35"/>
  <c r="EQ82" i="35"/>
  <c r="ER82" i="35"/>
  <c r="FC82" i="35" s="1"/>
  <c r="ES82" i="35"/>
  <c r="FD82" i="35" s="1"/>
  <c r="FO82" i="35" s="1"/>
  <c r="GH82" i="35" s="1"/>
  <c r="ET82" i="35"/>
  <c r="EU82" i="35"/>
  <c r="EK83" i="35"/>
  <c r="EV83" i="35" s="1"/>
  <c r="EL83" i="35"/>
  <c r="EW83" i="35" s="1"/>
  <c r="FH83" i="35" s="1"/>
  <c r="GD83" i="35" s="1"/>
  <c r="EM83" i="35"/>
  <c r="EX83" i="35" s="1"/>
  <c r="FI83" i="35" s="1"/>
  <c r="FZ83" i="35" s="1"/>
  <c r="EN83" i="35"/>
  <c r="EY83" i="35" s="1"/>
  <c r="FJ83" i="35" s="1"/>
  <c r="FY83" i="35" s="1"/>
  <c r="EO83" i="35"/>
  <c r="EZ83" i="35" s="1"/>
  <c r="FK83" i="35" s="1"/>
  <c r="GF83" i="35" s="1"/>
  <c r="EP83" i="35"/>
  <c r="FA83" i="35" s="1"/>
  <c r="FL83" i="35" s="1"/>
  <c r="GE83" i="35" s="1"/>
  <c r="EQ83" i="35"/>
  <c r="FB83" i="35" s="1"/>
  <c r="FM83" i="35" s="1"/>
  <c r="GB83" i="35" s="1"/>
  <c r="ER83" i="35"/>
  <c r="FC83" i="35" s="1"/>
  <c r="FN83" i="35" s="1"/>
  <c r="ES83" i="35"/>
  <c r="FD83" i="35" s="1"/>
  <c r="FO83" i="35" s="1"/>
  <c r="GH83" i="35" s="1"/>
  <c r="ET83" i="35"/>
  <c r="FE83" i="35" s="1"/>
  <c r="FP83" i="35" s="1"/>
  <c r="GC83" i="35" s="1"/>
  <c r="EU83" i="35"/>
  <c r="FF83" i="35" s="1"/>
  <c r="FQ83" i="35" s="1"/>
  <c r="GA83" i="35" s="1"/>
  <c r="FS83" i="35"/>
  <c r="FT83" i="35" s="1"/>
  <c r="EK84" i="35"/>
  <c r="EL84" i="35"/>
  <c r="EM84" i="35"/>
  <c r="EN84" i="35"/>
  <c r="EO84" i="35"/>
  <c r="EP84" i="35"/>
  <c r="EQ84" i="35"/>
  <c r="ER84" i="35"/>
  <c r="FC84" i="35" s="1"/>
  <c r="ES84" i="35"/>
  <c r="FD84" i="35" s="1"/>
  <c r="FO84" i="35" s="1"/>
  <c r="GH84" i="35" s="1"/>
  <c r="ET84" i="35"/>
  <c r="EU84" i="35"/>
  <c r="EK85" i="35"/>
  <c r="EL85" i="35"/>
  <c r="EM85" i="35"/>
  <c r="EN85" i="35"/>
  <c r="EO85" i="35"/>
  <c r="EP85" i="35"/>
  <c r="EQ85" i="35"/>
  <c r="ER85" i="35"/>
  <c r="FC85" i="35" s="1"/>
  <c r="FN85" i="35" s="1"/>
  <c r="ES85" i="35"/>
  <c r="FD85" i="35" s="1"/>
  <c r="FO85" i="35" s="1"/>
  <c r="GH85" i="35" s="1"/>
  <c r="ET85" i="35"/>
  <c r="EU85" i="35"/>
  <c r="EK86" i="35"/>
  <c r="EL86" i="35"/>
  <c r="EM86" i="35"/>
  <c r="EN86" i="35"/>
  <c r="EO86" i="35"/>
  <c r="EP86" i="35"/>
  <c r="EQ86" i="35"/>
  <c r="ER86" i="35"/>
  <c r="FC86" i="35" s="1"/>
  <c r="ES86" i="35"/>
  <c r="ET86" i="35"/>
  <c r="EU86" i="35"/>
  <c r="EK87" i="35"/>
  <c r="EL87" i="35"/>
  <c r="EM87" i="35"/>
  <c r="EN87" i="35"/>
  <c r="EO87" i="35"/>
  <c r="EZ87" i="35" s="1"/>
  <c r="FK87" i="35" s="1"/>
  <c r="GF87" i="35" s="1"/>
  <c r="EP87" i="35"/>
  <c r="EQ87" i="35"/>
  <c r="ER87" i="35"/>
  <c r="FC87" i="35" s="1"/>
  <c r="FN87" i="35" s="1"/>
  <c r="ES87" i="35"/>
  <c r="ET87" i="35"/>
  <c r="EU87" i="35"/>
  <c r="EK88" i="35"/>
  <c r="EL88" i="35"/>
  <c r="EM88" i="35"/>
  <c r="EN88" i="35"/>
  <c r="EO88" i="35"/>
  <c r="EZ88" i="35" s="1"/>
  <c r="FK88" i="35" s="1"/>
  <c r="GF88" i="35" s="1"/>
  <c r="EP88" i="35"/>
  <c r="EQ88" i="35"/>
  <c r="ER88" i="35"/>
  <c r="FC88" i="35" s="1"/>
  <c r="ES88" i="35"/>
  <c r="ET88" i="35"/>
  <c r="EU88" i="35"/>
  <c r="EK89" i="35"/>
  <c r="EL89" i="35"/>
  <c r="EM89" i="35"/>
  <c r="EN89" i="35"/>
  <c r="EO89" i="35"/>
  <c r="EZ89" i="35" s="1"/>
  <c r="FK89" i="35" s="1"/>
  <c r="GF89" i="35" s="1"/>
  <c r="EP89" i="35"/>
  <c r="EQ89" i="35"/>
  <c r="ER89" i="35"/>
  <c r="FC89" i="35" s="1"/>
  <c r="FN89" i="35" s="1"/>
  <c r="ES89" i="35"/>
  <c r="ET89" i="35"/>
  <c r="EU89" i="35"/>
  <c r="EK90" i="35"/>
  <c r="EL90" i="35"/>
  <c r="EM90" i="35"/>
  <c r="EN90" i="35"/>
  <c r="EO90" i="35"/>
  <c r="EZ90" i="35" s="1"/>
  <c r="FK90" i="35" s="1"/>
  <c r="GF90" i="35" s="1"/>
  <c r="EP90" i="35"/>
  <c r="EQ90" i="35"/>
  <c r="ER90" i="35"/>
  <c r="FC90" i="35" s="1"/>
  <c r="ES90" i="35"/>
  <c r="ET90" i="35"/>
  <c r="EU90" i="35"/>
  <c r="EK91" i="35"/>
  <c r="EL91" i="35"/>
  <c r="EM91" i="35"/>
  <c r="EN91" i="35"/>
  <c r="EO91" i="35"/>
  <c r="EP91" i="35"/>
  <c r="EQ91" i="35"/>
  <c r="ER91" i="35"/>
  <c r="FC91" i="35" s="1"/>
  <c r="FN91" i="35" s="1"/>
  <c r="ES91" i="35"/>
  <c r="FD91" i="35" s="1"/>
  <c r="FO91" i="35" s="1"/>
  <c r="GH91" i="35" s="1"/>
  <c r="ET91" i="35"/>
  <c r="EU91" i="35"/>
  <c r="EK92" i="35"/>
  <c r="EL92" i="35"/>
  <c r="EM92" i="35"/>
  <c r="EN92" i="35"/>
  <c r="EO92" i="35"/>
  <c r="EP92" i="35"/>
  <c r="EQ92" i="35"/>
  <c r="ER92" i="35"/>
  <c r="FC92" i="35" s="1"/>
  <c r="FN92" i="35" s="1"/>
  <c r="ES92" i="35"/>
  <c r="FD92" i="35" s="1"/>
  <c r="FO92" i="35" s="1"/>
  <c r="GH92" i="35" s="1"/>
  <c r="ET92" i="35"/>
  <c r="EU92" i="35"/>
  <c r="EK93" i="35"/>
  <c r="EL93" i="35"/>
  <c r="EM93" i="35"/>
  <c r="EN93" i="35"/>
  <c r="EO93" i="35"/>
  <c r="EP93" i="35"/>
  <c r="EQ93" i="35"/>
  <c r="ER93" i="35"/>
  <c r="FC93" i="35" s="1"/>
  <c r="FN93" i="35" s="1"/>
  <c r="ES93" i="35"/>
  <c r="FD93" i="35" s="1"/>
  <c r="FO93" i="35" s="1"/>
  <c r="GH93" i="35" s="1"/>
  <c r="ET93" i="35"/>
  <c r="EU93" i="35"/>
  <c r="EK94" i="35"/>
  <c r="EL94" i="35"/>
  <c r="EM94" i="35"/>
  <c r="EN94" i="35"/>
  <c r="EO94" i="35"/>
  <c r="EP94" i="35"/>
  <c r="EQ94" i="35"/>
  <c r="ER94" i="35"/>
  <c r="FC94" i="35" s="1"/>
  <c r="FN94" i="35" s="1"/>
  <c r="ES94" i="35"/>
  <c r="ET94" i="35"/>
  <c r="EU94" i="35"/>
  <c r="EK95" i="35"/>
  <c r="EL95" i="35"/>
  <c r="EM95" i="35"/>
  <c r="EN95" i="35"/>
  <c r="EO95" i="35"/>
  <c r="EZ95" i="35" s="1"/>
  <c r="FK95" i="35" s="1"/>
  <c r="GF95" i="35" s="1"/>
  <c r="EP95" i="35"/>
  <c r="EQ95" i="35"/>
  <c r="ER95" i="35"/>
  <c r="FC95" i="35" s="1"/>
  <c r="FN95" i="35" s="1"/>
  <c r="ES95" i="35"/>
  <c r="ET95" i="35"/>
  <c r="EU95" i="35"/>
  <c r="EK96" i="35"/>
  <c r="EL96" i="35"/>
  <c r="EM96" i="35"/>
  <c r="EN96" i="35"/>
  <c r="EO96" i="35"/>
  <c r="EZ96" i="35" s="1"/>
  <c r="FK96" i="35" s="1"/>
  <c r="GF96" i="35" s="1"/>
  <c r="EP96" i="35"/>
  <c r="EQ96" i="35"/>
  <c r="ER96" i="35"/>
  <c r="FC96" i="35" s="1"/>
  <c r="ES96" i="35"/>
  <c r="ET96" i="35"/>
  <c r="EU96" i="35"/>
  <c r="EK97" i="35"/>
  <c r="EL97" i="35"/>
  <c r="EM97" i="35"/>
  <c r="EN97" i="35"/>
  <c r="EO97" i="35"/>
  <c r="EP97" i="35"/>
  <c r="EQ97" i="35"/>
  <c r="ER97" i="35"/>
  <c r="FC97" i="35" s="1"/>
  <c r="FN97" i="35" s="1"/>
  <c r="ES97" i="35"/>
  <c r="FD97" i="35" s="1"/>
  <c r="FO97" i="35" s="1"/>
  <c r="GH97" i="35" s="1"/>
  <c r="ET97" i="35"/>
  <c r="EU97" i="35"/>
  <c r="EK98" i="35"/>
  <c r="EL98" i="35"/>
  <c r="EM98" i="35"/>
  <c r="EN98" i="35"/>
  <c r="EO98" i="35"/>
  <c r="EP98" i="35"/>
  <c r="EQ98" i="35"/>
  <c r="ER98" i="35"/>
  <c r="FC98" i="35" s="1"/>
  <c r="ES98" i="35"/>
  <c r="FD98" i="35" s="1"/>
  <c r="FO98" i="35" s="1"/>
  <c r="GH98" i="35" s="1"/>
  <c r="ET98" i="35"/>
  <c r="EU98" i="35"/>
  <c r="EK99" i="35"/>
  <c r="EL99" i="35"/>
  <c r="EM99" i="35"/>
  <c r="EN99" i="35"/>
  <c r="EO99" i="35"/>
  <c r="EP99" i="35"/>
  <c r="EQ99" i="35"/>
  <c r="ER99" i="35"/>
  <c r="FC99" i="35" s="1"/>
  <c r="FN99" i="35" s="1"/>
  <c r="ES99" i="35"/>
  <c r="FD99" i="35" s="1"/>
  <c r="FO99" i="35" s="1"/>
  <c r="GH99" i="35" s="1"/>
  <c r="ET99" i="35"/>
  <c r="EU99" i="35"/>
  <c r="EK100" i="35"/>
  <c r="EL100" i="35"/>
  <c r="EM100" i="35"/>
  <c r="EN100" i="35"/>
  <c r="EO100" i="35"/>
  <c r="EZ100" i="35" s="1"/>
  <c r="FK100" i="35" s="1"/>
  <c r="GF100" i="35" s="1"/>
  <c r="EP100" i="35"/>
  <c r="EQ100" i="35"/>
  <c r="ER100" i="35"/>
  <c r="FC100" i="35" s="1"/>
  <c r="FN100" i="35" s="1"/>
  <c r="ES100" i="35"/>
  <c r="ET100" i="35"/>
  <c r="EU100" i="35"/>
  <c r="EK101" i="35"/>
  <c r="EL101" i="35"/>
  <c r="EM101" i="35"/>
  <c r="EN101" i="35"/>
  <c r="EO101" i="35"/>
  <c r="EZ101" i="35" s="1"/>
  <c r="FK101" i="35" s="1"/>
  <c r="GF101" i="35" s="1"/>
  <c r="EP101" i="35"/>
  <c r="EQ101" i="35"/>
  <c r="ER101" i="35"/>
  <c r="FC101" i="35" s="1"/>
  <c r="FN101" i="35" s="1"/>
  <c r="ES101" i="35"/>
  <c r="ET101" i="35"/>
  <c r="EU101" i="35"/>
  <c r="EK102" i="35"/>
  <c r="EL102" i="35"/>
  <c r="EM102" i="35"/>
  <c r="EN102" i="35"/>
  <c r="EO102" i="35"/>
  <c r="EP102" i="35"/>
  <c r="EQ102" i="35"/>
  <c r="ER102" i="35"/>
  <c r="FC102" i="35" s="1"/>
  <c r="FN102" i="35" s="1"/>
  <c r="ES102" i="35"/>
  <c r="ET102" i="35"/>
  <c r="EU102" i="35"/>
  <c r="EK103" i="35"/>
  <c r="EV103" i="35" s="1"/>
  <c r="EL103" i="35"/>
  <c r="EW103" i="35" s="1"/>
  <c r="FH103" i="35" s="1"/>
  <c r="GD103" i="35" s="1"/>
  <c r="EM103" i="35"/>
  <c r="EX103" i="35" s="1"/>
  <c r="FI103" i="35" s="1"/>
  <c r="FZ103" i="35" s="1"/>
  <c r="EN103" i="35"/>
  <c r="EY103" i="35" s="1"/>
  <c r="FJ103" i="35" s="1"/>
  <c r="FY103" i="35" s="1"/>
  <c r="EO103" i="35"/>
  <c r="EZ103" i="35" s="1"/>
  <c r="FK103" i="35" s="1"/>
  <c r="GF103" i="35" s="1"/>
  <c r="EP103" i="35"/>
  <c r="FA103" i="35" s="1"/>
  <c r="FL103" i="35" s="1"/>
  <c r="GE103" i="35" s="1"/>
  <c r="EQ103" i="35"/>
  <c r="FB103" i="35" s="1"/>
  <c r="FM103" i="35" s="1"/>
  <c r="GB103" i="35" s="1"/>
  <c r="ER103" i="35"/>
  <c r="FC103" i="35" s="1"/>
  <c r="FN103" i="35" s="1"/>
  <c r="ES103" i="35"/>
  <c r="FD103" i="35" s="1"/>
  <c r="FO103" i="35" s="1"/>
  <c r="GH103" i="35" s="1"/>
  <c r="ET103" i="35"/>
  <c r="FE103" i="35" s="1"/>
  <c r="FP103" i="35" s="1"/>
  <c r="GC103" i="35" s="1"/>
  <c r="EU103" i="35"/>
  <c r="FF103" i="35" s="1"/>
  <c r="FQ103" i="35" s="1"/>
  <c r="GA103" i="35" s="1"/>
  <c r="FS103" i="35"/>
  <c r="FT103" i="35" s="1"/>
  <c r="EK104" i="35"/>
  <c r="EL104" i="35"/>
  <c r="EM104" i="35"/>
  <c r="EN104" i="35"/>
  <c r="EO104" i="35"/>
  <c r="EP104" i="35"/>
  <c r="EQ104" i="35"/>
  <c r="ER104" i="35"/>
  <c r="FC104" i="35" s="1"/>
  <c r="FN104" i="35" s="1"/>
  <c r="ES104" i="35"/>
  <c r="ET104" i="35"/>
  <c r="EU104" i="35"/>
  <c r="EK105" i="35"/>
  <c r="EL105" i="35"/>
  <c r="EM105" i="35"/>
  <c r="EN105" i="35"/>
  <c r="EO105" i="35"/>
  <c r="EP105" i="35"/>
  <c r="EQ105" i="35"/>
  <c r="ER105" i="35"/>
  <c r="FC105" i="35" s="1"/>
  <c r="FN105" i="35" s="1"/>
  <c r="ES105" i="35"/>
  <c r="FD105" i="35" s="1"/>
  <c r="FO105" i="35" s="1"/>
  <c r="GH105" i="35" s="1"/>
  <c r="ET105" i="35"/>
  <c r="EU105" i="35"/>
  <c r="EK106" i="35"/>
  <c r="EL106" i="35"/>
  <c r="EM106" i="35"/>
  <c r="EN106" i="35"/>
  <c r="EO106" i="35"/>
  <c r="EP106" i="35"/>
  <c r="EQ106" i="35"/>
  <c r="ER106" i="35"/>
  <c r="FC106" i="35" s="1"/>
  <c r="FN106" i="35" s="1"/>
  <c r="ES106" i="35"/>
  <c r="FD106" i="35" s="1"/>
  <c r="FO106" i="35" s="1"/>
  <c r="GH106" i="35" s="1"/>
  <c r="ET106" i="35"/>
  <c r="EU106" i="35"/>
  <c r="EK107" i="35"/>
  <c r="EL107" i="35"/>
  <c r="EM107" i="35"/>
  <c r="EN107" i="35"/>
  <c r="EO107" i="35"/>
  <c r="EP107" i="35"/>
  <c r="EQ107" i="35"/>
  <c r="ER107" i="35"/>
  <c r="FC107" i="35" s="1"/>
  <c r="FN107" i="35" s="1"/>
  <c r="ES107" i="35"/>
  <c r="FD107" i="35" s="1"/>
  <c r="FO107" i="35" s="1"/>
  <c r="GH107" i="35" s="1"/>
  <c r="ET107" i="35"/>
  <c r="EU107" i="35"/>
  <c r="EK108" i="35"/>
  <c r="EL108" i="35"/>
  <c r="EM108" i="35"/>
  <c r="EN108" i="35"/>
  <c r="EO108" i="35"/>
  <c r="EZ108" i="35" s="1"/>
  <c r="FK108" i="35" s="1"/>
  <c r="GF108" i="35" s="1"/>
  <c r="EP108" i="35"/>
  <c r="EQ108" i="35"/>
  <c r="ER108" i="35"/>
  <c r="FC108" i="35" s="1"/>
  <c r="FN108" i="35" s="1"/>
  <c r="ES108" i="35"/>
  <c r="ET108" i="35"/>
  <c r="EU108" i="35"/>
  <c r="EK109" i="35"/>
  <c r="EL109" i="35"/>
  <c r="EM109" i="35"/>
  <c r="EN109" i="35"/>
  <c r="EO109" i="35"/>
  <c r="EZ109" i="35" s="1"/>
  <c r="FK109" i="35" s="1"/>
  <c r="GF109" i="35" s="1"/>
  <c r="EP109" i="35"/>
  <c r="EQ109" i="35"/>
  <c r="ER109" i="35"/>
  <c r="FC109" i="35" s="1"/>
  <c r="FN109" i="35" s="1"/>
  <c r="ES109" i="35"/>
  <c r="ET109" i="35"/>
  <c r="EU109" i="35"/>
  <c r="EK110" i="35"/>
  <c r="EL110" i="35"/>
  <c r="EM110" i="35"/>
  <c r="EN110" i="35"/>
  <c r="EO110" i="35"/>
  <c r="EP110" i="35"/>
  <c r="EQ110" i="35"/>
  <c r="ER110" i="35"/>
  <c r="FC110" i="35" s="1"/>
  <c r="FN110" i="35" s="1"/>
  <c r="ES110" i="35"/>
  <c r="ET110" i="35"/>
  <c r="EU110" i="35"/>
  <c r="EK111" i="35"/>
  <c r="EL111" i="35"/>
  <c r="EM111" i="35"/>
  <c r="EN111" i="35"/>
  <c r="EO111" i="35"/>
  <c r="EP111" i="35"/>
  <c r="FA111" i="35" s="1"/>
  <c r="FL111" i="35" s="1"/>
  <c r="GE111" i="35" s="1"/>
  <c r="EQ111" i="35"/>
  <c r="ER111" i="35"/>
  <c r="FC111" i="35" s="1"/>
  <c r="ES111" i="35"/>
  <c r="ET111" i="35"/>
  <c r="EU111" i="35"/>
  <c r="EK112" i="35"/>
  <c r="EL112" i="35"/>
  <c r="EM112" i="35"/>
  <c r="EN112" i="35"/>
  <c r="EO112" i="35"/>
  <c r="EP112" i="35"/>
  <c r="EQ112" i="35"/>
  <c r="ER112" i="35"/>
  <c r="FC112" i="35" s="1"/>
  <c r="FN112" i="35" s="1"/>
  <c r="ES112" i="35"/>
  <c r="FD112" i="35" s="1"/>
  <c r="FO112" i="35" s="1"/>
  <c r="GH112" i="35" s="1"/>
  <c r="ET112" i="35"/>
  <c r="EU112" i="35"/>
  <c r="EK113" i="35"/>
  <c r="EL113" i="35"/>
  <c r="EM113" i="35"/>
  <c r="EN113" i="35"/>
  <c r="EO113" i="35"/>
  <c r="EP113" i="35"/>
  <c r="EQ113" i="35"/>
  <c r="ER113" i="35"/>
  <c r="FC113" i="35" s="1"/>
  <c r="ES113" i="35"/>
  <c r="FD113" i="35" s="1"/>
  <c r="FO113" i="35" s="1"/>
  <c r="GH113" i="35" s="1"/>
  <c r="ET113" i="35"/>
  <c r="EU113" i="35"/>
  <c r="EK114" i="35"/>
  <c r="EL114" i="35"/>
  <c r="EM114" i="35"/>
  <c r="EN114" i="35"/>
  <c r="EO114" i="35"/>
  <c r="EP114" i="35"/>
  <c r="EQ114" i="35"/>
  <c r="ER114" i="35"/>
  <c r="FC114" i="35" s="1"/>
  <c r="FN114" i="35" s="1"/>
  <c r="ES114" i="35"/>
  <c r="FD114" i="35" s="1"/>
  <c r="FO114" i="35" s="1"/>
  <c r="GH114" i="35" s="1"/>
  <c r="ET114" i="35"/>
  <c r="EU114" i="35"/>
  <c r="EK115" i="35"/>
  <c r="EL115" i="35"/>
  <c r="EM115" i="35"/>
  <c r="EN115" i="35"/>
  <c r="EO115" i="35"/>
  <c r="EP115" i="35"/>
  <c r="EQ115" i="35"/>
  <c r="ER115" i="35"/>
  <c r="FC115" i="35" s="1"/>
  <c r="ES115" i="35"/>
  <c r="ET115" i="35"/>
  <c r="EU115" i="35"/>
  <c r="EK116" i="35"/>
  <c r="EV116" i="35" s="1"/>
  <c r="EL116" i="35"/>
  <c r="EW116" i="35" s="1"/>
  <c r="EM116" i="35"/>
  <c r="EX116" i="35" s="1"/>
  <c r="FI116" i="35" s="1"/>
  <c r="FZ116" i="35" s="1"/>
  <c r="EN116" i="35"/>
  <c r="EY116" i="35" s="1"/>
  <c r="FJ116" i="35" s="1"/>
  <c r="FY116" i="35" s="1"/>
  <c r="EO116" i="35"/>
  <c r="EZ116" i="35" s="1"/>
  <c r="FK116" i="35" s="1"/>
  <c r="GF116" i="35" s="1"/>
  <c r="EP116" i="35"/>
  <c r="FA116" i="35" s="1"/>
  <c r="FL116" i="35" s="1"/>
  <c r="GE116" i="35" s="1"/>
  <c r="EQ116" i="35"/>
  <c r="FB116" i="35" s="1"/>
  <c r="FM116" i="35" s="1"/>
  <c r="GB116" i="35" s="1"/>
  <c r="ER116" i="35"/>
  <c r="FC116" i="35" s="1"/>
  <c r="FN116" i="35" s="1"/>
  <c r="ES116" i="35"/>
  <c r="FD116" i="35" s="1"/>
  <c r="FO116" i="35" s="1"/>
  <c r="GH116" i="35" s="1"/>
  <c r="ET116" i="35"/>
  <c r="FE116" i="35" s="1"/>
  <c r="FP116" i="35" s="1"/>
  <c r="GC116" i="35" s="1"/>
  <c r="EU116" i="35"/>
  <c r="FF116" i="35" s="1"/>
  <c r="FQ116" i="35" s="1"/>
  <c r="GA116" i="35" s="1"/>
  <c r="FS116" i="35"/>
  <c r="FT116" i="35" s="1"/>
  <c r="FU116" i="35" s="1"/>
  <c r="EK117" i="35"/>
  <c r="EL117" i="35"/>
  <c r="EM117" i="35"/>
  <c r="EN117" i="35"/>
  <c r="EO117" i="35"/>
  <c r="EZ117" i="35" s="1"/>
  <c r="FK117" i="35" s="1"/>
  <c r="GF117" i="35" s="1"/>
  <c r="EP117" i="35"/>
  <c r="EQ117" i="35"/>
  <c r="ER117" i="35"/>
  <c r="FC117" i="35" s="1"/>
  <c r="ES117" i="35"/>
  <c r="ET117" i="35"/>
  <c r="EU117" i="35"/>
  <c r="EK118" i="35"/>
  <c r="EV118" i="35" s="1"/>
  <c r="EL118" i="35"/>
  <c r="EW118" i="35" s="1"/>
  <c r="EM118" i="35"/>
  <c r="EX118" i="35" s="1"/>
  <c r="FI118" i="35" s="1"/>
  <c r="FZ118" i="35" s="1"/>
  <c r="EN118" i="35"/>
  <c r="EY118" i="35" s="1"/>
  <c r="FJ118" i="35" s="1"/>
  <c r="FY118" i="35" s="1"/>
  <c r="EO118" i="35"/>
  <c r="EZ118" i="35" s="1"/>
  <c r="FK118" i="35" s="1"/>
  <c r="GF118" i="35" s="1"/>
  <c r="EP118" i="35"/>
  <c r="FA118" i="35" s="1"/>
  <c r="FL118" i="35" s="1"/>
  <c r="GE118" i="35" s="1"/>
  <c r="EQ118" i="35"/>
  <c r="FB118" i="35" s="1"/>
  <c r="FM118" i="35" s="1"/>
  <c r="GB118" i="35" s="1"/>
  <c r="ER118" i="35"/>
  <c r="FC118" i="35" s="1"/>
  <c r="FN118" i="35" s="1"/>
  <c r="ES118" i="35"/>
  <c r="FD118" i="35" s="1"/>
  <c r="FO118" i="35" s="1"/>
  <c r="GH118" i="35" s="1"/>
  <c r="ET118" i="35"/>
  <c r="FE118" i="35" s="1"/>
  <c r="FP118" i="35" s="1"/>
  <c r="GC118" i="35" s="1"/>
  <c r="EU118" i="35"/>
  <c r="FF118" i="35" s="1"/>
  <c r="FQ118" i="35" s="1"/>
  <c r="GA118" i="35" s="1"/>
  <c r="FS118" i="35"/>
  <c r="FT118" i="35" s="1"/>
  <c r="FU118" i="35" s="1"/>
  <c r="EK119" i="35"/>
  <c r="EV119" i="35" s="1"/>
  <c r="EL119" i="35"/>
  <c r="EW119" i="35" s="1"/>
  <c r="FH119" i="35" s="1"/>
  <c r="GD119" i="35" s="1"/>
  <c r="EM119" i="35"/>
  <c r="EX119" i="35" s="1"/>
  <c r="FI119" i="35" s="1"/>
  <c r="FZ119" i="35" s="1"/>
  <c r="EN119" i="35"/>
  <c r="EY119" i="35" s="1"/>
  <c r="FJ119" i="35" s="1"/>
  <c r="FY119" i="35" s="1"/>
  <c r="EO119" i="35"/>
  <c r="EZ119" i="35" s="1"/>
  <c r="FK119" i="35" s="1"/>
  <c r="GF119" i="35" s="1"/>
  <c r="EP119" i="35"/>
  <c r="FA119" i="35" s="1"/>
  <c r="FL119" i="35" s="1"/>
  <c r="GE119" i="35" s="1"/>
  <c r="EQ119" i="35"/>
  <c r="FB119" i="35" s="1"/>
  <c r="FM119" i="35" s="1"/>
  <c r="GB119" i="35" s="1"/>
  <c r="ER119" i="35"/>
  <c r="FC119" i="35" s="1"/>
  <c r="FN119" i="35" s="1"/>
  <c r="ES119" i="35"/>
  <c r="FD119" i="35" s="1"/>
  <c r="FO119" i="35" s="1"/>
  <c r="GH119" i="35" s="1"/>
  <c r="ET119" i="35"/>
  <c r="FE119" i="35" s="1"/>
  <c r="FP119" i="35" s="1"/>
  <c r="GC119" i="35" s="1"/>
  <c r="EU119" i="35"/>
  <c r="FF119" i="35" s="1"/>
  <c r="FQ119" i="35" s="1"/>
  <c r="GA119" i="35" s="1"/>
  <c r="FS119" i="35"/>
  <c r="FT119" i="35" s="1"/>
  <c r="EK120" i="35"/>
  <c r="EL120" i="35"/>
  <c r="EM120" i="35"/>
  <c r="EN120" i="35"/>
  <c r="EO120" i="35"/>
  <c r="EZ120" i="35" s="1"/>
  <c r="FK120" i="35" s="1"/>
  <c r="GF120" i="35" s="1"/>
  <c r="EP120" i="35"/>
  <c r="EQ120" i="35"/>
  <c r="ER120" i="35"/>
  <c r="FC120" i="35" s="1"/>
  <c r="FN120" i="35" s="1"/>
  <c r="ES120" i="35"/>
  <c r="ET120" i="35"/>
  <c r="EU120" i="35"/>
  <c r="EK121" i="35"/>
  <c r="EL121" i="35"/>
  <c r="EM121" i="35"/>
  <c r="EN121" i="35"/>
  <c r="EO121" i="35"/>
  <c r="EZ121" i="35" s="1"/>
  <c r="FK121" i="35" s="1"/>
  <c r="GF121" i="35" s="1"/>
  <c r="EP121" i="35"/>
  <c r="EQ121" i="35"/>
  <c r="ER121" i="35"/>
  <c r="FC121" i="35" s="1"/>
  <c r="ES121" i="35"/>
  <c r="ET121" i="35"/>
  <c r="EU121" i="35"/>
  <c r="EK122" i="35"/>
  <c r="EL122" i="35"/>
  <c r="EM122" i="35"/>
  <c r="EN122" i="35"/>
  <c r="EO122" i="35"/>
  <c r="EZ122" i="35" s="1"/>
  <c r="FK122" i="35" s="1"/>
  <c r="GF122" i="35" s="1"/>
  <c r="EP122" i="35"/>
  <c r="EQ122" i="35"/>
  <c r="ER122" i="35"/>
  <c r="FC122" i="35" s="1"/>
  <c r="FN122" i="35" s="1"/>
  <c r="ES122" i="35"/>
  <c r="FD122" i="35" s="1"/>
  <c r="FO122" i="35" s="1"/>
  <c r="GH122" i="35" s="1"/>
  <c r="ET122" i="35"/>
  <c r="EU122" i="35"/>
  <c r="EK123" i="35"/>
  <c r="EL123" i="35"/>
  <c r="EM123" i="35"/>
  <c r="EN123" i="35"/>
  <c r="EO123" i="35"/>
  <c r="EP123" i="35"/>
  <c r="EQ123" i="35"/>
  <c r="ER123" i="35"/>
  <c r="FC123" i="35" s="1"/>
  <c r="ES123" i="35"/>
  <c r="FD123" i="35" s="1"/>
  <c r="FO123" i="35" s="1"/>
  <c r="GH123" i="35" s="1"/>
  <c r="ET123" i="35"/>
  <c r="EU123" i="35"/>
  <c r="EK124" i="35"/>
  <c r="EL124" i="35"/>
  <c r="EM124" i="35"/>
  <c r="EN124" i="35"/>
  <c r="EO124" i="35"/>
  <c r="EP124" i="35"/>
  <c r="EQ124" i="35"/>
  <c r="ER124" i="35"/>
  <c r="FC124" i="35" s="1"/>
  <c r="FN124" i="35" s="1"/>
  <c r="ES124" i="35"/>
  <c r="ET124" i="35"/>
  <c r="EU124" i="35"/>
  <c r="EK125" i="35"/>
  <c r="EL125" i="35"/>
  <c r="EM125" i="35"/>
  <c r="EN125" i="35"/>
  <c r="EO125" i="35"/>
  <c r="EZ125" i="35" s="1"/>
  <c r="FK125" i="35" s="1"/>
  <c r="GF125" i="35" s="1"/>
  <c r="EP125" i="35"/>
  <c r="EQ125" i="35"/>
  <c r="ER125" i="35"/>
  <c r="FC125" i="35" s="1"/>
  <c r="FN125" i="35" s="1"/>
  <c r="ES125" i="35"/>
  <c r="FD125" i="35" s="1"/>
  <c r="FO125" i="35" s="1"/>
  <c r="GH125" i="35" s="1"/>
  <c r="ET125" i="35"/>
  <c r="EU125" i="35"/>
  <c r="EK126" i="35"/>
  <c r="EL126" i="35"/>
  <c r="EM126" i="35"/>
  <c r="EN126" i="35"/>
  <c r="EO126" i="35"/>
  <c r="EP126" i="35"/>
  <c r="EQ126" i="35"/>
  <c r="ER126" i="35"/>
  <c r="FC126" i="35" s="1"/>
  <c r="FN126" i="35" s="1"/>
  <c r="ES126" i="35"/>
  <c r="FD126" i="35" s="1"/>
  <c r="FO126" i="35" s="1"/>
  <c r="GH126" i="35" s="1"/>
  <c r="ET126" i="35"/>
  <c r="EU126" i="35"/>
  <c r="EK127" i="35"/>
  <c r="EL127" i="35"/>
  <c r="EM127" i="35"/>
  <c r="EN127" i="35"/>
  <c r="EO127" i="35"/>
  <c r="EP127" i="35"/>
  <c r="EQ127" i="35"/>
  <c r="ER127" i="35"/>
  <c r="FC127" i="35" s="1"/>
  <c r="FN127" i="35" s="1"/>
  <c r="ES127" i="35"/>
  <c r="FD127" i="35" s="1"/>
  <c r="FO127" i="35" s="1"/>
  <c r="GH127" i="35" s="1"/>
  <c r="ET127" i="35"/>
  <c r="EU127" i="35"/>
  <c r="EK128" i="35"/>
  <c r="EL128" i="35"/>
  <c r="EM128" i="35"/>
  <c r="EN128" i="35"/>
  <c r="EO128" i="35"/>
  <c r="EP128" i="35"/>
  <c r="EQ128" i="35"/>
  <c r="ER128" i="35"/>
  <c r="FC128" i="35" s="1"/>
  <c r="FN128" i="35" s="1"/>
  <c r="ES128" i="35"/>
  <c r="FD128" i="35" s="1"/>
  <c r="FO128" i="35" s="1"/>
  <c r="GH128" i="35" s="1"/>
  <c r="ET128" i="35"/>
  <c r="EU128" i="35"/>
  <c r="EK129" i="35"/>
  <c r="EL129" i="35"/>
  <c r="EM129" i="35"/>
  <c r="EN129" i="35"/>
  <c r="EO129" i="35"/>
  <c r="EP129" i="35"/>
  <c r="EQ129" i="35"/>
  <c r="ER129" i="35"/>
  <c r="FC129" i="35" s="1"/>
  <c r="ES129" i="35"/>
  <c r="FD129" i="35" s="1"/>
  <c r="FO129" i="35" s="1"/>
  <c r="GH129" i="35" s="1"/>
  <c r="ET129" i="35"/>
  <c r="EU129" i="35"/>
  <c r="EK130" i="35"/>
  <c r="EL130" i="35"/>
  <c r="EM130" i="35"/>
  <c r="EN130" i="35"/>
  <c r="EO130" i="35"/>
  <c r="EZ130" i="35" s="1"/>
  <c r="FK130" i="35" s="1"/>
  <c r="GF130" i="35" s="1"/>
  <c r="EP130" i="35"/>
  <c r="EQ130" i="35"/>
  <c r="ER130" i="35"/>
  <c r="FC130" i="35" s="1"/>
  <c r="FN130" i="35" s="1"/>
  <c r="ES130" i="35"/>
  <c r="FD130" i="35" s="1"/>
  <c r="FO130" i="35" s="1"/>
  <c r="GH130" i="35" s="1"/>
  <c r="ET130" i="35"/>
  <c r="EU130" i="35"/>
  <c r="EK131" i="35"/>
  <c r="EL131" i="35"/>
  <c r="EM131" i="35"/>
  <c r="EN131" i="35"/>
  <c r="EO131" i="35"/>
  <c r="EZ131" i="35" s="1"/>
  <c r="FK131" i="35" s="1"/>
  <c r="GF131" i="35" s="1"/>
  <c r="EP131" i="35"/>
  <c r="EQ131" i="35"/>
  <c r="ER131" i="35"/>
  <c r="FC131" i="35" s="1"/>
  <c r="ES131" i="35"/>
  <c r="ET131" i="35"/>
  <c r="EU131" i="35"/>
  <c r="EK132" i="35"/>
  <c r="EL132" i="35"/>
  <c r="EM132" i="35"/>
  <c r="EN132" i="35"/>
  <c r="EO132" i="35"/>
  <c r="EZ132" i="35" s="1"/>
  <c r="FK132" i="35" s="1"/>
  <c r="GF132" i="35" s="1"/>
  <c r="EP132" i="35"/>
  <c r="EQ132" i="35"/>
  <c r="ER132" i="35"/>
  <c r="FC132" i="35" s="1"/>
  <c r="FN132" i="35" s="1"/>
  <c r="ES132" i="35"/>
  <c r="FD132" i="35" s="1"/>
  <c r="FO132" i="35" s="1"/>
  <c r="GH132" i="35" s="1"/>
  <c r="ET132" i="35"/>
  <c r="EU132" i="35"/>
  <c r="EK133" i="35"/>
  <c r="EL133" i="35"/>
  <c r="EM133" i="35"/>
  <c r="EN133" i="35"/>
  <c r="EO133" i="35"/>
  <c r="EZ133" i="35" s="1"/>
  <c r="FK133" i="35" s="1"/>
  <c r="GF133" i="35" s="1"/>
  <c r="EP133" i="35"/>
  <c r="EQ133" i="35"/>
  <c r="ER133" i="35"/>
  <c r="FC133" i="35" s="1"/>
  <c r="FN133" i="35" s="1"/>
  <c r="ES133" i="35"/>
  <c r="FD133" i="35" s="1"/>
  <c r="ET133" i="35"/>
  <c r="EU133" i="35"/>
  <c r="EK134" i="35"/>
  <c r="EL134" i="35"/>
  <c r="EM134" i="35"/>
  <c r="EN134" i="35"/>
  <c r="EO134" i="35"/>
  <c r="EZ134" i="35" s="1"/>
  <c r="FK134" i="35" s="1"/>
  <c r="GF134" i="35" s="1"/>
  <c r="EP134" i="35"/>
  <c r="EQ134" i="35"/>
  <c r="ER134" i="35"/>
  <c r="FC134" i="35" s="1"/>
  <c r="FN134" i="35" s="1"/>
  <c r="ES134" i="35"/>
  <c r="ET134" i="35"/>
  <c r="EU134" i="35"/>
  <c r="EK135" i="35"/>
  <c r="EL135" i="35"/>
  <c r="EM135" i="35"/>
  <c r="EN135" i="35"/>
  <c r="EO135" i="35"/>
  <c r="EP135" i="35"/>
  <c r="EQ135" i="35"/>
  <c r="ER135" i="35"/>
  <c r="FC135" i="35" s="1"/>
  <c r="FN135" i="35" s="1"/>
  <c r="ES135" i="35"/>
  <c r="FD135" i="35" s="1"/>
  <c r="FO135" i="35" s="1"/>
  <c r="GH135" i="35" s="1"/>
  <c r="ET135" i="35"/>
  <c r="EU135" i="35"/>
  <c r="EK136" i="35"/>
  <c r="EL136" i="35"/>
  <c r="EM136" i="35"/>
  <c r="EN136" i="35"/>
  <c r="EO136" i="35"/>
  <c r="EZ136" i="35" s="1"/>
  <c r="FK136" i="35" s="1"/>
  <c r="GF136" i="35" s="1"/>
  <c r="EP136" i="35"/>
  <c r="EQ136" i="35"/>
  <c r="ER136" i="35"/>
  <c r="FC136" i="35" s="1"/>
  <c r="FN136" i="35" s="1"/>
  <c r="ES136" i="35"/>
  <c r="FD136" i="35" s="1"/>
  <c r="FO136" i="35" s="1"/>
  <c r="GH136" i="35" s="1"/>
  <c r="ET136" i="35"/>
  <c r="EU136" i="35"/>
  <c r="EK137" i="35"/>
  <c r="EL137" i="35"/>
  <c r="EM137" i="35"/>
  <c r="EN137" i="35"/>
  <c r="EO137" i="35"/>
  <c r="EP137" i="35"/>
  <c r="EQ137" i="35"/>
  <c r="ER137" i="35"/>
  <c r="FC137" i="35" s="1"/>
  <c r="FN137" i="35" s="1"/>
  <c r="ES137" i="35"/>
  <c r="FD137" i="35" s="1"/>
  <c r="FO137" i="35" s="1"/>
  <c r="GH137" i="35" s="1"/>
  <c r="ET137" i="35"/>
  <c r="EU137" i="35"/>
  <c r="EK138" i="35"/>
  <c r="EL138" i="35"/>
  <c r="EM138" i="35"/>
  <c r="EN138" i="35"/>
  <c r="EO138" i="35"/>
  <c r="EP138" i="35"/>
  <c r="EQ138" i="35"/>
  <c r="ER138" i="35"/>
  <c r="FC138" i="35" s="1"/>
  <c r="FN138" i="35" s="1"/>
  <c r="ES138" i="35"/>
  <c r="ET138" i="35"/>
  <c r="EU138" i="35"/>
  <c r="EK139" i="35"/>
  <c r="EL139" i="35"/>
  <c r="EM139" i="35"/>
  <c r="EN139" i="35"/>
  <c r="EO139" i="35"/>
  <c r="EZ139" i="35" s="1"/>
  <c r="FK139" i="35" s="1"/>
  <c r="GF139" i="35" s="1"/>
  <c r="EP139" i="35"/>
  <c r="EQ139" i="35"/>
  <c r="ER139" i="35"/>
  <c r="FC139" i="35" s="1"/>
  <c r="ES139" i="35"/>
  <c r="FD139" i="35" s="1"/>
  <c r="FO139" i="35" s="1"/>
  <c r="GH139" i="35" s="1"/>
  <c r="ET139" i="35"/>
  <c r="EU139" i="35"/>
  <c r="EK140" i="35"/>
  <c r="EL140" i="35"/>
  <c r="EW140" i="35" s="1"/>
  <c r="EM140" i="35"/>
  <c r="EN140" i="35"/>
  <c r="EO140" i="35"/>
  <c r="EZ140" i="35" s="1"/>
  <c r="FK140" i="35" s="1"/>
  <c r="GF140" i="35" s="1"/>
  <c r="EP140" i="35"/>
  <c r="EQ140" i="35"/>
  <c r="ER140" i="35"/>
  <c r="FC140" i="35" s="1"/>
  <c r="FN140" i="35" s="1"/>
  <c r="ES140" i="35"/>
  <c r="FD140" i="35" s="1"/>
  <c r="FO140" i="35" s="1"/>
  <c r="GH140" i="35" s="1"/>
  <c r="ET140" i="35"/>
  <c r="EU140" i="35"/>
  <c r="EK141" i="35"/>
  <c r="EL141" i="35"/>
  <c r="EM141" i="35"/>
  <c r="EN141" i="35"/>
  <c r="EO141" i="35"/>
  <c r="EZ141" i="35" s="1"/>
  <c r="FK141" i="35" s="1"/>
  <c r="GF141" i="35" s="1"/>
  <c r="EP141" i="35"/>
  <c r="FA141" i="35" s="1"/>
  <c r="FL141" i="35" s="1"/>
  <c r="GE141" i="35" s="1"/>
  <c r="EQ141" i="35"/>
  <c r="ER141" i="35"/>
  <c r="FC141" i="35" s="1"/>
  <c r="FN141" i="35" s="1"/>
  <c r="ES141" i="35"/>
  <c r="FD141" i="35" s="1"/>
  <c r="ET141" i="35"/>
  <c r="EU141" i="35"/>
  <c r="EK142" i="35"/>
  <c r="EL142" i="35"/>
  <c r="EM142" i="35"/>
  <c r="EN142" i="35"/>
  <c r="EO142" i="35"/>
  <c r="EP142" i="35"/>
  <c r="EQ142" i="35"/>
  <c r="ER142" i="35"/>
  <c r="FC142" i="35" s="1"/>
  <c r="FN142" i="35" s="1"/>
  <c r="ES142" i="35"/>
  <c r="FD142" i="35" s="1"/>
  <c r="FO142" i="35" s="1"/>
  <c r="GH142" i="35" s="1"/>
  <c r="ET142" i="35"/>
  <c r="EU142" i="35"/>
  <c r="EK143" i="35"/>
  <c r="EL143" i="35"/>
  <c r="EM143" i="35"/>
  <c r="EN143" i="35"/>
  <c r="EO143" i="35"/>
  <c r="EP143" i="35"/>
  <c r="EQ143" i="35"/>
  <c r="ER143" i="35"/>
  <c r="FC143" i="35" s="1"/>
  <c r="FN143" i="35" s="1"/>
  <c r="ES143" i="35"/>
  <c r="FD143" i="35" s="1"/>
  <c r="FO143" i="35" s="1"/>
  <c r="GH143" i="35" s="1"/>
  <c r="ET143" i="35"/>
  <c r="EU143" i="35"/>
  <c r="EK144" i="35"/>
  <c r="EL144" i="35"/>
  <c r="EM144" i="35"/>
  <c r="EN144" i="35"/>
  <c r="EO144" i="35"/>
  <c r="EP144" i="35"/>
  <c r="EQ144" i="35"/>
  <c r="ER144" i="35"/>
  <c r="FC144" i="35" s="1"/>
  <c r="FN144" i="35" s="1"/>
  <c r="ES144" i="35"/>
  <c r="FD144" i="35" s="1"/>
  <c r="FO144" i="35" s="1"/>
  <c r="GH144" i="35" s="1"/>
  <c r="ET144" i="35"/>
  <c r="EU144" i="35"/>
  <c r="EK145" i="35"/>
  <c r="EL145" i="35"/>
  <c r="EW145" i="35" s="1"/>
  <c r="FH145" i="35" s="1"/>
  <c r="GD145" i="35" s="1"/>
  <c r="EM145" i="35"/>
  <c r="EN145" i="35"/>
  <c r="EO145" i="35"/>
  <c r="EZ145" i="35" s="1"/>
  <c r="FK145" i="35" s="1"/>
  <c r="GF145" i="35" s="1"/>
  <c r="EP145" i="35"/>
  <c r="EQ145" i="35"/>
  <c r="ER145" i="35"/>
  <c r="FC145" i="35" s="1"/>
  <c r="FN145" i="35" s="1"/>
  <c r="ES145" i="35"/>
  <c r="FD145" i="35" s="1"/>
  <c r="ET145" i="35"/>
  <c r="EU145" i="35"/>
  <c r="EK146" i="35"/>
  <c r="EL146" i="35"/>
  <c r="EM146" i="35"/>
  <c r="EN146" i="35"/>
  <c r="EO146" i="35"/>
  <c r="EP146" i="35"/>
  <c r="EQ146" i="35"/>
  <c r="ER146" i="35"/>
  <c r="FC146" i="35" s="1"/>
  <c r="ES146" i="35"/>
  <c r="ET146" i="35"/>
  <c r="EU146" i="35"/>
  <c r="EK147" i="35"/>
  <c r="EL147" i="35"/>
  <c r="EM147" i="35"/>
  <c r="EN147" i="35"/>
  <c r="EO147" i="35"/>
  <c r="EZ147" i="35" s="1"/>
  <c r="FK147" i="35" s="1"/>
  <c r="GF147" i="35" s="1"/>
  <c r="EP147" i="35"/>
  <c r="EQ147" i="35"/>
  <c r="ER147" i="35"/>
  <c r="FC147" i="35" s="1"/>
  <c r="FN147" i="35" s="1"/>
  <c r="ES147" i="35"/>
  <c r="FD147" i="35" s="1"/>
  <c r="FO147" i="35" s="1"/>
  <c r="GH147" i="35" s="1"/>
  <c r="ET147" i="35"/>
  <c r="EU147" i="35"/>
  <c r="EK148" i="35"/>
  <c r="EL148" i="35"/>
  <c r="EM148" i="35"/>
  <c r="EN148" i="35"/>
  <c r="EO148" i="35"/>
  <c r="EP148" i="35"/>
  <c r="EQ148" i="35"/>
  <c r="ER148" i="35"/>
  <c r="FC148" i="35" s="1"/>
  <c r="FN148" i="35" s="1"/>
  <c r="ES148" i="35"/>
  <c r="ET148" i="35"/>
  <c r="EU148" i="35"/>
  <c r="EK149" i="35"/>
  <c r="EL149" i="35"/>
  <c r="EM149" i="35"/>
  <c r="EN149" i="35"/>
  <c r="EO149" i="35"/>
  <c r="EP149" i="35"/>
  <c r="EQ149" i="35"/>
  <c r="ER149" i="35"/>
  <c r="FC149" i="35" s="1"/>
  <c r="FN149" i="35" s="1"/>
  <c r="ES149" i="35"/>
  <c r="ET149" i="35"/>
  <c r="EU149" i="35"/>
  <c r="EK150" i="35"/>
  <c r="EL150" i="35"/>
  <c r="EM150" i="35"/>
  <c r="EN150" i="35"/>
  <c r="EO150" i="35"/>
  <c r="EP150" i="35"/>
  <c r="EQ150" i="35"/>
  <c r="ER150" i="35"/>
  <c r="FC150" i="35" s="1"/>
  <c r="FN150" i="35" s="1"/>
  <c r="ES150" i="35"/>
  <c r="ET150" i="35"/>
  <c r="EU150" i="35"/>
  <c r="EK151" i="35"/>
  <c r="EL151" i="35"/>
  <c r="EM151" i="35"/>
  <c r="EN151" i="35"/>
  <c r="EO151" i="35"/>
  <c r="EZ151" i="35" s="1"/>
  <c r="FK151" i="35" s="1"/>
  <c r="GF151" i="35" s="1"/>
  <c r="EP151" i="35"/>
  <c r="EQ151" i="35"/>
  <c r="ER151" i="35"/>
  <c r="FC151" i="35" s="1"/>
  <c r="FN151" i="35" s="1"/>
  <c r="ES151" i="35"/>
  <c r="FD151" i="35" s="1"/>
  <c r="FO151" i="35" s="1"/>
  <c r="GH151" i="35" s="1"/>
  <c r="ET151" i="35"/>
  <c r="EU151" i="35"/>
  <c r="EK152" i="35"/>
  <c r="EL152" i="35"/>
  <c r="EM152" i="35"/>
  <c r="EN152" i="35"/>
  <c r="EO152" i="35"/>
  <c r="EP152" i="35"/>
  <c r="EQ152" i="35"/>
  <c r="ER152" i="35"/>
  <c r="ES152" i="35"/>
  <c r="ET152" i="35"/>
  <c r="EU152" i="35"/>
  <c r="FC152" i="35"/>
  <c r="FN152" i="35" s="1"/>
  <c r="EK153" i="35"/>
  <c r="EL153" i="35"/>
  <c r="EM153" i="35"/>
  <c r="EN153" i="35"/>
  <c r="EO153" i="35"/>
  <c r="EZ153" i="35" s="1"/>
  <c r="FK153" i="35" s="1"/>
  <c r="GF153" i="35" s="1"/>
  <c r="EP153" i="35"/>
  <c r="EQ153" i="35"/>
  <c r="ER153" i="35"/>
  <c r="FC153" i="35" s="1"/>
  <c r="FN153" i="35" s="1"/>
  <c r="ES153" i="35"/>
  <c r="FD153" i="35" s="1"/>
  <c r="FO153" i="35" s="1"/>
  <c r="GH153" i="35" s="1"/>
  <c r="ET153" i="35"/>
  <c r="EU153" i="35"/>
  <c r="EK154" i="35"/>
  <c r="EL154" i="35"/>
  <c r="EM154" i="35"/>
  <c r="EN154" i="35"/>
  <c r="EO154" i="35"/>
  <c r="EZ154" i="35" s="1"/>
  <c r="FK154" i="35" s="1"/>
  <c r="GF154" i="35" s="1"/>
  <c r="EP154" i="35"/>
  <c r="FA154" i="35" s="1"/>
  <c r="FL154" i="35" s="1"/>
  <c r="GE154" i="35" s="1"/>
  <c r="EQ154" i="35"/>
  <c r="ER154" i="35"/>
  <c r="FC154" i="35" s="1"/>
  <c r="FN154" i="35" s="1"/>
  <c r="ES154" i="35"/>
  <c r="FD154" i="35" s="1"/>
  <c r="FO154" i="35" s="1"/>
  <c r="GH154" i="35" s="1"/>
  <c r="ET154" i="35"/>
  <c r="EU154" i="35"/>
  <c r="EK155" i="35"/>
  <c r="EL155" i="35"/>
  <c r="EM155" i="35"/>
  <c r="EN155" i="35"/>
  <c r="EO155" i="35"/>
  <c r="EP155" i="35"/>
  <c r="EQ155" i="35"/>
  <c r="ER155" i="35"/>
  <c r="FC155" i="35" s="1"/>
  <c r="FN155" i="35" s="1"/>
  <c r="ES155" i="35"/>
  <c r="ET155" i="35"/>
  <c r="EU155" i="35"/>
  <c r="EK156" i="35"/>
  <c r="EL156" i="35"/>
  <c r="EM156" i="35"/>
  <c r="EN156" i="35"/>
  <c r="EO156" i="35"/>
  <c r="EZ156" i="35" s="1"/>
  <c r="FK156" i="35" s="1"/>
  <c r="GF156" i="35" s="1"/>
  <c r="EP156" i="35"/>
  <c r="EQ156" i="35"/>
  <c r="ER156" i="35"/>
  <c r="FC156" i="35" s="1"/>
  <c r="FN156" i="35" s="1"/>
  <c r="ES156" i="35"/>
  <c r="FD156" i="35" s="1"/>
  <c r="FO156" i="35" s="1"/>
  <c r="GH156" i="35" s="1"/>
  <c r="ET156" i="35"/>
  <c r="EU156" i="35"/>
  <c r="EK157" i="35"/>
  <c r="EL157" i="35"/>
  <c r="EM157" i="35"/>
  <c r="EN157" i="35"/>
  <c r="EO157" i="35"/>
  <c r="EZ157" i="35" s="1"/>
  <c r="FK157" i="35" s="1"/>
  <c r="GF157" i="35" s="1"/>
  <c r="EP157" i="35"/>
  <c r="EQ157" i="35"/>
  <c r="ER157" i="35"/>
  <c r="FC157" i="35" s="1"/>
  <c r="FN157" i="35" s="1"/>
  <c r="ES157" i="35"/>
  <c r="FD157" i="35" s="1"/>
  <c r="FO157" i="35" s="1"/>
  <c r="GH157" i="35" s="1"/>
  <c r="ET157" i="35"/>
  <c r="EU157" i="35"/>
  <c r="EK158" i="35"/>
  <c r="EL158" i="35"/>
  <c r="EM158" i="35"/>
  <c r="EN158" i="35"/>
  <c r="EO158" i="35"/>
  <c r="EP158" i="35"/>
  <c r="EQ158" i="35"/>
  <c r="ER158" i="35"/>
  <c r="FC158" i="35" s="1"/>
  <c r="FN158" i="35" s="1"/>
  <c r="ES158" i="35"/>
  <c r="ET158" i="35"/>
  <c r="EU158" i="35"/>
  <c r="EK159" i="35"/>
  <c r="EV159" i="35" s="1"/>
  <c r="EL159" i="35"/>
  <c r="EW159" i="35" s="1"/>
  <c r="FH159" i="35" s="1"/>
  <c r="GD159" i="35" s="1"/>
  <c r="EM159" i="35"/>
  <c r="EX159" i="35" s="1"/>
  <c r="FI159" i="35" s="1"/>
  <c r="FZ159" i="35" s="1"/>
  <c r="EN159" i="35"/>
  <c r="EY159" i="35" s="1"/>
  <c r="FJ159" i="35" s="1"/>
  <c r="FY159" i="35" s="1"/>
  <c r="EO159" i="35"/>
  <c r="EZ159" i="35" s="1"/>
  <c r="FK159" i="35" s="1"/>
  <c r="GF159" i="35" s="1"/>
  <c r="EP159" i="35"/>
  <c r="EQ159" i="35"/>
  <c r="FB159" i="35" s="1"/>
  <c r="FM159" i="35" s="1"/>
  <c r="GB159" i="35" s="1"/>
  <c r="ER159" i="35"/>
  <c r="FC159" i="35" s="1"/>
  <c r="FN159" i="35" s="1"/>
  <c r="ES159" i="35"/>
  <c r="FD159" i="35" s="1"/>
  <c r="FO159" i="35" s="1"/>
  <c r="GH159" i="35" s="1"/>
  <c r="ET159" i="35"/>
  <c r="FE159" i="35" s="1"/>
  <c r="FP159" i="35" s="1"/>
  <c r="GC159" i="35" s="1"/>
  <c r="EU159" i="35"/>
  <c r="FF159" i="35" s="1"/>
  <c r="FQ159" i="35" s="1"/>
  <c r="GA159" i="35" s="1"/>
  <c r="FA159" i="35"/>
  <c r="FL159" i="35" s="1"/>
  <c r="GE159" i="35" s="1"/>
  <c r="FS159" i="35"/>
  <c r="FT159" i="35" s="1"/>
  <c r="EK160" i="35"/>
  <c r="EL160" i="35"/>
  <c r="EM160" i="35"/>
  <c r="EN160" i="35"/>
  <c r="EO160" i="35"/>
  <c r="EZ160" i="35" s="1"/>
  <c r="FK160" i="35" s="1"/>
  <c r="GF160" i="35" s="1"/>
  <c r="EP160" i="35"/>
  <c r="EQ160" i="35"/>
  <c r="ER160" i="35"/>
  <c r="FC160" i="35" s="1"/>
  <c r="FN160" i="35" s="1"/>
  <c r="ES160" i="35"/>
  <c r="FD160" i="35" s="1"/>
  <c r="FO160" i="35" s="1"/>
  <c r="GH160" i="35" s="1"/>
  <c r="ET160" i="35"/>
  <c r="EU160" i="35"/>
  <c r="EK161" i="35"/>
  <c r="EL161" i="35"/>
  <c r="EM161" i="35"/>
  <c r="EN161" i="35"/>
  <c r="EO161" i="35"/>
  <c r="EZ161" i="35" s="1"/>
  <c r="FK161" i="35" s="1"/>
  <c r="GF161" i="35" s="1"/>
  <c r="EP161" i="35"/>
  <c r="EQ161" i="35"/>
  <c r="ER161" i="35"/>
  <c r="FC161" i="35" s="1"/>
  <c r="FN161" i="35" s="1"/>
  <c r="ES161" i="35"/>
  <c r="FD161" i="35" s="1"/>
  <c r="FO161" i="35" s="1"/>
  <c r="GH161" i="35" s="1"/>
  <c r="ET161" i="35"/>
  <c r="EU161" i="35"/>
  <c r="EK162" i="35"/>
  <c r="EL162" i="35"/>
  <c r="EM162" i="35"/>
  <c r="EN162" i="35"/>
  <c r="EO162" i="35"/>
  <c r="EZ162" i="35" s="1"/>
  <c r="FK162" i="35" s="1"/>
  <c r="GF162" i="35" s="1"/>
  <c r="EP162" i="35"/>
  <c r="EQ162" i="35"/>
  <c r="ER162" i="35"/>
  <c r="FC162" i="35" s="1"/>
  <c r="FN162" i="35" s="1"/>
  <c r="ES162" i="35"/>
  <c r="FD162" i="35" s="1"/>
  <c r="FO162" i="35" s="1"/>
  <c r="GH162" i="35" s="1"/>
  <c r="ET162" i="35"/>
  <c r="EU162" i="35"/>
  <c r="EK163" i="35"/>
  <c r="EL163" i="35"/>
  <c r="EM163" i="35"/>
  <c r="EN163" i="35"/>
  <c r="EO163" i="35"/>
  <c r="EP163" i="35"/>
  <c r="EQ163" i="35"/>
  <c r="ER163" i="35"/>
  <c r="FC163" i="35" s="1"/>
  <c r="FN163" i="35" s="1"/>
  <c r="ES163" i="35"/>
  <c r="ET163" i="35"/>
  <c r="EU163" i="35"/>
  <c r="EK164" i="35"/>
  <c r="EL164" i="35"/>
  <c r="EM164" i="35"/>
  <c r="EN164" i="35"/>
  <c r="EO164" i="35"/>
  <c r="EZ164" i="35" s="1"/>
  <c r="FK164" i="35" s="1"/>
  <c r="GF164" i="35" s="1"/>
  <c r="EP164" i="35"/>
  <c r="EQ164" i="35"/>
  <c r="ER164" i="35"/>
  <c r="FC164" i="35" s="1"/>
  <c r="FN164" i="35" s="1"/>
  <c r="ES164" i="35"/>
  <c r="FD164" i="35" s="1"/>
  <c r="FO164" i="35" s="1"/>
  <c r="GH164" i="35" s="1"/>
  <c r="ET164" i="35"/>
  <c r="EU164" i="35"/>
  <c r="EK165" i="35"/>
  <c r="EL165" i="35"/>
  <c r="EM165" i="35"/>
  <c r="EN165" i="35"/>
  <c r="EO165" i="35"/>
  <c r="EZ165" i="35" s="1"/>
  <c r="FK165" i="35" s="1"/>
  <c r="GF165" i="35" s="1"/>
  <c r="EP165" i="35"/>
  <c r="EQ165" i="35"/>
  <c r="ER165" i="35"/>
  <c r="FC165" i="35" s="1"/>
  <c r="FN165" i="35" s="1"/>
  <c r="ES165" i="35"/>
  <c r="FD165" i="35" s="1"/>
  <c r="FO165" i="35" s="1"/>
  <c r="GH165" i="35" s="1"/>
  <c r="ET165" i="35"/>
  <c r="EU165" i="35"/>
  <c r="EK166" i="35"/>
  <c r="EL166" i="35"/>
  <c r="EM166" i="35"/>
  <c r="EN166" i="35"/>
  <c r="EO166" i="35"/>
  <c r="EP166" i="35"/>
  <c r="EQ166" i="35"/>
  <c r="ER166" i="35"/>
  <c r="FC166" i="35" s="1"/>
  <c r="ES166" i="35"/>
  <c r="FD166" i="35" s="1"/>
  <c r="FO166" i="35" s="1"/>
  <c r="GH166" i="35" s="1"/>
  <c r="ET166" i="35"/>
  <c r="EU166" i="35"/>
  <c r="EK167" i="35"/>
  <c r="EL167" i="35"/>
  <c r="EM167" i="35"/>
  <c r="EN167" i="35"/>
  <c r="EO167" i="35"/>
  <c r="EZ167" i="35" s="1"/>
  <c r="FK167" i="35" s="1"/>
  <c r="GF167" i="35" s="1"/>
  <c r="EP167" i="35"/>
  <c r="EQ167" i="35"/>
  <c r="ER167" i="35"/>
  <c r="FC167" i="35" s="1"/>
  <c r="FN167" i="35" s="1"/>
  <c r="ES167" i="35"/>
  <c r="FD167" i="35" s="1"/>
  <c r="FO167" i="35" s="1"/>
  <c r="GH167" i="35" s="1"/>
  <c r="ET167" i="35"/>
  <c r="EU167" i="35"/>
  <c r="EK168" i="35"/>
  <c r="EL168" i="35"/>
  <c r="EM168" i="35"/>
  <c r="EN168" i="35"/>
  <c r="EO168" i="35"/>
  <c r="EP168" i="35"/>
  <c r="EQ168" i="35"/>
  <c r="ER168" i="35"/>
  <c r="FC168" i="35" s="1"/>
  <c r="FN168" i="35" s="1"/>
  <c r="ES168" i="35"/>
  <c r="ET168" i="35"/>
  <c r="EU168" i="35"/>
  <c r="EK169" i="35"/>
  <c r="EL169" i="35"/>
  <c r="EM169" i="35"/>
  <c r="EN169" i="35"/>
  <c r="EO169" i="35"/>
  <c r="EP169" i="35"/>
  <c r="EQ169" i="35"/>
  <c r="ER169" i="35"/>
  <c r="FC169" i="35" s="1"/>
  <c r="FN169" i="35" s="1"/>
  <c r="ES169" i="35"/>
  <c r="FD169" i="35" s="1"/>
  <c r="FO169" i="35" s="1"/>
  <c r="GH169" i="35" s="1"/>
  <c r="ET169" i="35"/>
  <c r="EU169" i="35"/>
  <c r="EK170" i="35"/>
  <c r="EL170" i="35"/>
  <c r="EM170" i="35"/>
  <c r="EN170" i="35"/>
  <c r="EO170" i="35"/>
  <c r="EZ170" i="35" s="1"/>
  <c r="FK170" i="35" s="1"/>
  <c r="GF170" i="35" s="1"/>
  <c r="EP170" i="35"/>
  <c r="EQ170" i="35"/>
  <c r="ER170" i="35"/>
  <c r="FC170" i="35" s="1"/>
  <c r="ES170" i="35"/>
  <c r="FD170" i="35" s="1"/>
  <c r="FO170" i="35" s="1"/>
  <c r="GH170" i="35" s="1"/>
  <c r="ET170" i="35"/>
  <c r="EU170" i="35"/>
  <c r="EK171" i="35"/>
  <c r="EL171" i="35"/>
  <c r="EM171" i="35"/>
  <c r="EN171" i="35"/>
  <c r="EO171" i="35"/>
  <c r="EP171" i="35"/>
  <c r="EQ171" i="35"/>
  <c r="ER171" i="35"/>
  <c r="FC171" i="35" s="1"/>
  <c r="FN171" i="35" s="1"/>
  <c r="ES171" i="35"/>
  <c r="FD171" i="35" s="1"/>
  <c r="FO171" i="35" s="1"/>
  <c r="GH171" i="35" s="1"/>
  <c r="ET171" i="35"/>
  <c r="EU171" i="35"/>
  <c r="EK172" i="35"/>
  <c r="EL172" i="35"/>
  <c r="EM172" i="35"/>
  <c r="EN172" i="35"/>
  <c r="EO172" i="35"/>
  <c r="EZ172" i="35" s="1"/>
  <c r="FK172" i="35" s="1"/>
  <c r="GF172" i="35" s="1"/>
  <c r="EP172" i="35"/>
  <c r="EQ172" i="35"/>
  <c r="ER172" i="35"/>
  <c r="FC172" i="35" s="1"/>
  <c r="FN172" i="35" s="1"/>
  <c r="ES172" i="35"/>
  <c r="FD172" i="35" s="1"/>
  <c r="FO172" i="35" s="1"/>
  <c r="GH172" i="35" s="1"/>
  <c r="ET172" i="35"/>
  <c r="EU172" i="35"/>
  <c r="EK173" i="35"/>
  <c r="EV173" i="35" s="1"/>
  <c r="EL173" i="35"/>
  <c r="EW173" i="35" s="1"/>
  <c r="FH173" i="35" s="1"/>
  <c r="GD173" i="35" s="1"/>
  <c r="EM173" i="35"/>
  <c r="EX173" i="35" s="1"/>
  <c r="FI173" i="35" s="1"/>
  <c r="FZ173" i="35" s="1"/>
  <c r="EN173" i="35"/>
  <c r="EY173" i="35" s="1"/>
  <c r="FJ173" i="35" s="1"/>
  <c r="FY173" i="35" s="1"/>
  <c r="EO173" i="35"/>
  <c r="EZ173" i="35" s="1"/>
  <c r="FK173" i="35" s="1"/>
  <c r="GF173" i="35" s="1"/>
  <c r="EP173" i="35"/>
  <c r="EQ173" i="35"/>
  <c r="FB173" i="35" s="1"/>
  <c r="ER173" i="35"/>
  <c r="FC173" i="35" s="1"/>
  <c r="FN173" i="35" s="1"/>
  <c r="ES173" i="35"/>
  <c r="FD173" i="35" s="1"/>
  <c r="FO173" i="35" s="1"/>
  <c r="GH173" i="35" s="1"/>
  <c r="ET173" i="35"/>
  <c r="FE173" i="35" s="1"/>
  <c r="FP173" i="35" s="1"/>
  <c r="GC173" i="35" s="1"/>
  <c r="EU173" i="35"/>
  <c r="FF173" i="35" s="1"/>
  <c r="FQ173" i="35" s="1"/>
  <c r="GA173" i="35" s="1"/>
  <c r="FS173" i="35"/>
  <c r="FT173" i="35" s="1"/>
  <c r="EK174" i="35"/>
  <c r="EL174" i="35"/>
  <c r="EM174" i="35"/>
  <c r="EN174" i="35"/>
  <c r="EO174" i="35"/>
  <c r="EP174" i="35"/>
  <c r="EQ174" i="35"/>
  <c r="ER174" i="35"/>
  <c r="FC174" i="35" s="1"/>
  <c r="FN174" i="35" s="1"/>
  <c r="ES174" i="35"/>
  <c r="FD174" i="35" s="1"/>
  <c r="FO174" i="35" s="1"/>
  <c r="GH174" i="35" s="1"/>
  <c r="ET174" i="35"/>
  <c r="EU174" i="35"/>
  <c r="EK175" i="35"/>
  <c r="EL175" i="35"/>
  <c r="EM175" i="35"/>
  <c r="EN175" i="35"/>
  <c r="EO175" i="35"/>
  <c r="EP175" i="35"/>
  <c r="EQ175" i="35"/>
  <c r="ER175" i="35"/>
  <c r="FC175" i="35" s="1"/>
  <c r="ES175" i="35"/>
  <c r="FD175" i="35" s="1"/>
  <c r="FO175" i="35" s="1"/>
  <c r="GH175" i="35" s="1"/>
  <c r="ET175" i="35"/>
  <c r="EU175" i="35"/>
  <c r="EK176" i="35"/>
  <c r="EL176" i="35"/>
  <c r="EM176" i="35"/>
  <c r="EN176" i="35"/>
  <c r="EO176" i="35"/>
  <c r="EZ176" i="35" s="1"/>
  <c r="FK176" i="35" s="1"/>
  <c r="GF176" i="35" s="1"/>
  <c r="EP176" i="35"/>
  <c r="EQ176" i="35"/>
  <c r="ER176" i="35"/>
  <c r="FC176" i="35" s="1"/>
  <c r="FN176" i="35" s="1"/>
  <c r="ES176" i="35"/>
  <c r="FD176" i="35" s="1"/>
  <c r="FO176" i="35" s="1"/>
  <c r="GH176" i="35" s="1"/>
  <c r="ET176" i="35"/>
  <c r="EU176" i="35"/>
  <c r="EK177" i="35"/>
  <c r="EL177" i="35"/>
  <c r="EM177" i="35"/>
  <c r="EN177" i="35"/>
  <c r="EO177" i="35"/>
  <c r="EZ177" i="35" s="1"/>
  <c r="FK177" i="35" s="1"/>
  <c r="GF177" i="35" s="1"/>
  <c r="EP177" i="35"/>
  <c r="EQ177" i="35"/>
  <c r="ER177" i="35"/>
  <c r="FC177" i="35" s="1"/>
  <c r="FN177" i="35" s="1"/>
  <c r="ES177" i="35"/>
  <c r="FD177" i="35" s="1"/>
  <c r="FO177" i="35" s="1"/>
  <c r="GH177" i="35" s="1"/>
  <c r="ET177" i="35"/>
  <c r="EU177" i="35"/>
  <c r="EK178" i="35"/>
  <c r="EL178" i="35"/>
  <c r="EM178" i="35"/>
  <c r="EN178" i="35"/>
  <c r="EO178" i="35"/>
  <c r="EP178" i="35"/>
  <c r="EQ178" i="35"/>
  <c r="ER178" i="35"/>
  <c r="FC178" i="35" s="1"/>
  <c r="FN178" i="35" s="1"/>
  <c r="ES178" i="35"/>
  <c r="FD178" i="35" s="1"/>
  <c r="FO178" i="35" s="1"/>
  <c r="GH178" i="35" s="1"/>
  <c r="ET178" i="35"/>
  <c r="EU178" i="35"/>
  <c r="EK179" i="35"/>
  <c r="EL179" i="35"/>
  <c r="EM179" i="35"/>
  <c r="EN179" i="35"/>
  <c r="EO179" i="35"/>
  <c r="EP179" i="35"/>
  <c r="EQ179" i="35"/>
  <c r="ER179" i="35"/>
  <c r="FC179" i="35" s="1"/>
  <c r="FN179" i="35" s="1"/>
  <c r="ES179" i="35"/>
  <c r="FD179" i="35" s="1"/>
  <c r="ET179" i="35"/>
  <c r="EU179" i="35"/>
  <c r="EK180" i="35"/>
  <c r="EL180" i="35"/>
  <c r="EM180" i="35"/>
  <c r="EN180" i="35"/>
  <c r="EO180" i="35"/>
  <c r="EP180" i="35"/>
  <c r="EQ180" i="35"/>
  <c r="ER180" i="35"/>
  <c r="FC180" i="35" s="1"/>
  <c r="FN180" i="35" s="1"/>
  <c r="ES180" i="35"/>
  <c r="FD180" i="35" s="1"/>
  <c r="FO180" i="35" s="1"/>
  <c r="GH180" i="35" s="1"/>
  <c r="ET180" i="35"/>
  <c r="EU180" i="35"/>
  <c r="EK181" i="35"/>
  <c r="EL181" i="35"/>
  <c r="EM181" i="35"/>
  <c r="EN181" i="35"/>
  <c r="EO181" i="35"/>
  <c r="EP181" i="35"/>
  <c r="EQ181" i="35"/>
  <c r="ER181" i="35"/>
  <c r="FC181" i="35" s="1"/>
  <c r="FN181" i="35" s="1"/>
  <c r="ES181" i="35"/>
  <c r="FD181" i="35" s="1"/>
  <c r="FO181" i="35" s="1"/>
  <c r="GH181" i="35" s="1"/>
  <c r="ET181" i="35"/>
  <c r="EU181" i="35"/>
  <c r="EK182" i="35"/>
  <c r="EL182" i="35"/>
  <c r="EM182" i="35"/>
  <c r="EN182" i="35"/>
  <c r="EO182" i="35"/>
  <c r="EZ182" i="35" s="1"/>
  <c r="FK182" i="35" s="1"/>
  <c r="GF182" i="35" s="1"/>
  <c r="EP182" i="35"/>
  <c r="EQ182" i="35"/>
  <c r="ER182" i="35"/>
  <c r="FC182" i="35" s="1"/>
  <c r="FN182" i="35" s="1"/>
  <c r="ES182" i="35"/>
  <c r="FD182" i="35" s="1"/>
  <c r="FO182" i="35" s="1"/>
  <c r="GH182" i="35" s="1"/>
  <c r="ET182" i="35"/>
  <c r="EU182" i="35"/>
  <c r="EK183" i="35"/>
  <c r="EL183" i="35"/>
  <c r="EM183" i="35"/>
  <c r="EN183" i="35"/>
  <c r="EO183" i="35"/>
  <c r="EZ183" i="35" s="1"/>
  <c r="FK183" i="35" s="1"/>
  <c r="GF183" i="35" s="1"/>
  <c r="EP183" i="35"/>
  <c r="EQ183" i="35"/>
  <c r="ER183" i="35"/>
  <c r="FC183" i="35" s="1"/>
  <c r="ES183" i="35"/>
  <c r="FD183" i="35" s="1"/>
  <c r="FO183" i="35" s="1"/>
  <c r="GH183" i="35" s="1"/>
  <c r="ET183" i="35"/>
  <c r="EU183" i="35"/>
  <c r="EK184" i="35"/>
  <c r="EL184" i="35"/>
  <c r="EM184" i="35"/>
  <c r="EN184" i="35"/>
  <c r="EO184" i="35"/>
  <c r="EZ184" i="35" s="1"/>
  <c r="FK184" i="35" s="1"/>
  <c r="GF184" i="35" s="1"/>
  <c r="EP184" i="35"/>
  <c r="EQ184" i="35"/>
  <c r="ER184" i="35"/>
  <c r="FC184" i="35" s="1"/>
  <c r="FN184" i="35" s="1"/>
  <c r="ES184" i="35"/>
  <c r="FD184" i="35" s="1"/>
  <c r="FO184" i="35" s="1"/>
  <c r="GH184" i="35" s="1"/>
  <c r="ET184" i="35"/>
  <c r="EU184" i="35"/>
  <c r="EK185" i="35"/>
  <c r="EL185" i="35"/>
  <c r="EM185" i="35"/>
  <c r="EN185" i="35"/>
  <c r="EO185" i="35"/>
  <c r="EP185" i="35"/>
  <c r="EQ185" i="35"/>
  <c r="ER185" i="35"/>
  <c r="FC185" i="35" s="1"/>
  <c r="FN185" i="35" s="1"/>
  <c r="ES185" i="35"/>
  <c r="FD185" i="35" s="1"/>
  <c r="ET185" i="35"/>
  <c r="EU185" i="35"/>
  <c r="EK186" i="35"/>
  <c r="EL186" i="35"/>
  <c r="EM186" i="35"/>
  <c r="EN186" i="35"/>
  <c r="EO186" i="35"/>
  <c r="EP186" i="35"/>
  <c r="EQ186" i="35"/>
  <c r="ER186" i="35"/>
  <c r="FC186" i="35" s="1"/>
  <c r="FN186" i="35" s="1"/>
  <c r="ES186" i="35"/>
  <c r="FD186" i="35" s="1"/>
  <c r="FO186" i="35" s="1"/>
  <c r="GH186" i="35" s="1"/>
  <c r="ET186" i="35"/>
  <c r="EU186" i="35"/>
  <c r="EK187" i="35"/>
  <c r="EL187" i="35"/>
  <c r="EM187" i="35"/>
  <c r="EN187" i="35"/>
  <c r="EO187" i="35"/>
  <c r="EP187" i="35"/>
  <c r="EQ187" i="35"/>
  <c r="ER187" i="35"/>
  <c r="FC187" i="35" s="1"/>
  <c r="ES187" i="35"/>
  <c r="FD187" i="35" s="1"/>
  <c r="ET187" i="35"/>
  <c r="EU187" i="35"/>
  <c r="EK188" i="35"/>
  <c r="EL188" i="35"/>
  <c r="EM188" i="35"/>
  <c r="EN188" i="35"/>
  <c r="EO188" i="35"/>
  <c r="EZ188" i="35" s="1"/>
  <c r="FK188" i="35" s="1"/>
  <c r="GF188" i="35" s="1"/>
  <c r="EP188" i="35"/>
  <c r="EQ188" i="35"/>
  <c r="ER188" i="35"/>
  <c r="FC188" i="35" s="1"/>
  <c r="FN188" i="35" s="1"/>
  <c r="ES188" i="35"/>
  <c r="FD188" i="35" s="1"/>
  <c r="FO188" i="35" s="1"/>
  <c r="GH188" i="35" s="1"/>
  <c r="ET188" i="35"/>
  <c r="EU188" i="35"/>
  <c r="EK189" i="35"/>
  <c r="EL189" i="35"/>
  <c r="EM189" i="35"/>
  <c r="EN189" i="35"/>
  <c r="EO189" i="35"/>
  <c r="EP189" i="35"/>
  <c r="EQ189" i="35"/>
  <c r="ER189" i="35"/>
  <c r="FC189" i="35" s="1"/>
  <c r="FN189" i="35" s="1"/>
  <c r="ES189" i="35"/>
  <c r="ET189" i="35"/>
  <c r="EU189" i="35"/>
  <c r="EK190" i="35"/>
  <c r="EL190" i="35"/>
  <c r="EM190" i="35"/>
  <c r="EN190" i="35"/>
  <c r="EO190" i="35"/>
  <c r="EZ190" i="35" s="1"/>
  <c r="FK190" i="35" s="1"/>
  <c r="GF190" i="35" s="1"/>
  <c r="EP190" i="35"/>
  <c r="EQ190" i="35"/>
  <c r="ER190" i="35"/>
  <c r="FC190" i="35" s="1"/>
  <c r="FN190" i="35" s="1"/>
  <c r="ES190" i="35"/>
  <c r="FD190" i="35" s="1"/>
  <c r="FO190" i="35" s="1"/>
  <c r="GH190" i="35" s="1"/>
  <c r="ET190" i="35"/>
  <c r="EU190" i="35"/>
  <c r="EK191" i="35"/>
  <c r="EV191" i="35" s="1"/>
  <c r="EL191" i="35"/>
  <c r="EW191" i="35" s="1"/>
  <c r="FH191" i="35" s="1"/>
  <c r="GD191" i="35" s="1"/>
  <c r="EM191" i="35"/>
  <c r="EX191" i="35" s="1"/>
  <c r="FI191" i="35" s="1"/>
  <c r="FZ191" i="35" s="1"/>
  <c r="EN191" i="35"/>
  <c r="EY191" i="35" s="1"/>
  <c r="FJ191" i="35" s="1"/>
  <c r="FY191" i="35" s="1"/>
  <c r="EO191" i="35"/>
  <c r="EZ191" i="35" s="1"/>
  <c r="FK191" i="35" s="1"/>
  <c r="GF191" i="35" s="1"/>
  <c r="EP191" i="35"/>
  <c r="FA191" i="35" s="1"/>
  <c r="FL191" i="35" s="1"/>
  <c r="GE191" i="35" s="1"/>
  <c r="EQ191" i="35"/>
  <c r="FB191" i="35" s="1"/>
  <c r="FM191" i="35" s="1"/>
  <c r="GB191" i="35" s="1"/>
  <c r="ER191" i="35"/>
  <c r="FC191" i="35" s="1"/>
  <c r="FN191" i="35" s="1"/>
  <c r="ES191" i="35"/>
  <c r="FD191" i="35" s="1"/>
  <c r="FO191" i="35" s="1"/>
  <c r="GH191" i="35" s="1"/>
  <c r="ET191" i="35"/>
  <c r="FE191" i="35" s="1"/>
  <c r="FP191" i="35" s="1"/>
  <c r="GC191" i="35" s="1"/>
  <c r="EU191" i="35"/>
  <c r="FF191" i="35" s="1"/>
  <c r="FQ191" i="35" s="1"/>
  <c r="GA191" i="35" s="1"/>
  <c r="FS191" i="35"/>
  <c r="FT191" i="35" s="1"/>
  <c r="FU191" i="35" s="1"/>
  <c r="EK192" i="35"/>
  <c r="EL192" i="35"/>
  <c r="EM192" i="35"/>
  <c r="EN192" i="35"/>
  <c r="EO192" i="35"/>
  <c r="EZ192" i="35" s="1"/>
  <c r="FK192" i="35" s="1"/>
  <c r="GF192" i="35" s="1"/>
  <c r="EP192" i="35"/>
  <c r="EQ192" i="35"/>
  <c r="ER192" i="35"/>
  <c r="FC192" i="35" s="1"/>
  <c r="FN192" i="35" s="1"/>
  <c r="ES192" i="35"/>
  <c r="FD192" i="35" s="1"/>
  <c r="FO192" i="35" s="1"/>
  <c r="GH192" i="35" s="1"/>
  <c r="ET192" i="35"/>
  <c r="EU192" i="35"/>
  <c r="EK193" i="35"/>
  <c r="EL193" i="35"/>
  <c r="EM193" i="35"/>
  <c r="EN193" i="35"/>
  <c r="EO193" i="35"/>
  <c r="EP193" i="35"/>
  <c r="EQ193" i="35"/>
  <c r="ER193" i="35"/>
  <c r="FC193" i="35" s="1"/>
  <c r="FN193" i="35" s="1"/>
  <c r="ES193" i="35"/>
  <c r="FD193" i="35" s="1"/>
  <c r="ET193" i="35"/>
  <c r="EU193" i="35"/>
  <c r="EK194" i="35"/>
  <c r="EL194" i="35"/>
  <c r="EM194" i="35"/>
  <c r="EN194" i="35"/>
  <c r="EO194" i="35"/>
  <c r="EP194" i="35"/>
  <c r="EQ194" i="35"/>
  <c r="ER194" i="35"/>
  <c r="FC194" i="35" s="1"/>
  <c r="FN194" i="35" s="1"/>
  <c r="ES194" i="35"/>
  <c r="FD194" i="35" s="1"/>
  <c r="FO194" i="35" s="1"/>
  <c r="GH194" i="35" s="1"/>
  <c r="ET194" i="35"/>
  <c r="EU194" i="35"/>
  <c r="EK195" i="35"/>
  <c r="EL195" i="35"/>
  <c r="EM195" i="35"/>
  <c r="EN195" i="35"/>
  <c r="EO195" i="35"/>
  <c r="EZ195" i="35" s="1"/>
  <c r="FK195" i="35" s="1"/>
  <c r="GF195" i="35" s="1"/>
  <c r="EP195" i="35"/>
  <c r="EQ195" i="35"/>
  <c r="ER195" i="35"/>
  <c r="FC195" i="35" s="1"/>
  <c r="FN195" i="35" s="1"/>
  <c r="ES195" i="35"/>
  <c r="FD195" i="35" s="1"/>
  <c r="FO195" i="35" s="1"/>
  <c r="GH195" i="35" s="1"/>
  <c r="ET195" i="35"/>
  <c r="EU195" i="35"/>
  <c r="EK196" i="35"/>
  <c r="EL196" i="35"/>
  <c r="EM196" i="35"/>
  <c r="EN196" i="35"/>
  <c r="EO196" i="35"/>
  <c r="EZ196" i="35" s="1"/>
  <c r="FK196" i="35" s="1"/>
  <c r="GF196" i="35" s="1"/>
  <c r="EP196" i="35"/>
  <c r="EQ196" i="35"/>
  <c r="ER196" i="35"/>
  <c r="FC196" i="35" s="1"/>
  <c r="FN196" i="35" s="1"/>
  <c r="ES196" i="35"/>
  <c r="FD196" i="35" s="1"/>
  <c r="FO196" i="35" s="1"/>
  <c r="GH196" i="35" s="1"/>
  <c r="ET196" i="35"/>
  <c r="EU196" i="35"/>
  <c r="EK197" i="35"/>
  <c r="EL197" i="35"/>
  <c r="EM197" i="35"/>
  <c r="EN197" i="35"/>
  <c r="EO197" i="35"/>
  <c r="EZ197" i="35" s="1"/>
  <c r="FK197" i="35" s="1"/>
  <c r="GF197" i="35" s="1"/>
  <c r="EP197" i="35"/>
  <c r="EQ197" i="35"/>
  <c r="ER197" i="35"/>
  <c r="FC197" i="35" s="1"/>
  <c r="FN197" i="35" s="1"/>
  <c r="ES197" i="35"/>
  <c r="FD197" i="35" s="1"/>
  <c r="FO197" i="35" s="1"/>
  <c r="GH197" i="35" s="1"/>
  <c r="ET197" i="35"/>
  <c r="EU197" i="35"/>
  <c r="EK198" i="35"/>
  <c r="EL198" i="35"/>
  <c r="EM198" i="35"/>
  <c r="EN198" i="35"/>
  <c r="EO198" i="35"/>
  <c r="EP198" i="35"/>
  <c r="EQ198" i="35"/>
  <c r="ER198" i="35"/>
  <c r="FC198" i="35" s="1"/>
  <c r="FN198" i="35" s="1"/>
  <c r="ES198" i="35"/>
  <c r="FD198" i="35" s="1"/>
  <c r="FO198" i="35" s="1"/>
  <c r="GH198" i="35" s="1"/>
  <c r="ET198" i="35"/>
  <c r="EU198" i="35"/>
  <c r="EK199" i="35"/>
  <c r="EL199" i="35"/>
  <c r="EM199" i="35"/>
  <c r="EN199" i="35"/>
  <c r="EO199" i="35"/>
  <c r="EP199" i="35"/>
  <c r="EQ199" i="35"/>
  <c r="ER199" i="35"/>
  <c r="FC199" i="35" s="1"/>
  <c r="FN199" i="35" s="1"/>
  <c r="ES199" i="35"/>
  <c r="FD199" i="35" s="1"/>
  <c r="FO199" i="35" s="1"/>
  <c r="GH199" i="35" s="1"/>
  <c r="ET199" i="35"/>
  <c r="EU199" i="35"/>
  <c r="EK200" i="35"/>
  <c r="EL200" i="35"/>
  <c r="EM200" i="35"/>
  <c r="EN200" i="35"/>
  <c r="EO200" i="35"/>
  <c r="EP200" i="35"/>
  <c r="EQ200" i="35"/>
  <c r="ER200" i="35"/>
  <c r="FC200" i="35" s="1"/>
  <c r="FN200" i="35" s="1"/>
  <c r="ES200" i="35"/>
  <c r="FD200" i="35" s="1"/>
  <c r="FO200" i="35" s="1"/>
  <c r="GH200" i="35" s="1"/>
  <c r="ET200" i="35"/>
  <c r="EU200" i="35"/>
  <c r="EK201" i="35"/>
  <c r="EL201" i="35"/>
  <c r="EM201" i="35"/>
  <c r="EN201" i="35"/>
  <c r="EO201" i="35"/>
  <c r="EP201" i="35"/>
  <c r="EQ201" i="35"/>
  <c r="ER201" i="35"/>
  <c r="FC201" i="35" s="1"/>
  <c r="FN201" i="35" s="1"/>
  <c r="ES201" i="35"/>
  <c r="FD201" i="35" s="1"/>
  <c r="FO201" i="35" s="1"/>
  <c r="GH201" i="35" s="1"/>
  <c r="ET201" i="35"/>
  <c r="EU201" i="35"/>
  <c r="EK202" i="35"/>
  <c r="EL202" i="35"/>
  <c r="EM202" i="35"/>
  <c r="EN202" i="35"/>
  <c r="EO202" i="35"/>
  <c r="EP202" i="35"/>
  <c r="EQ202" i="35"/>
  <c r="ER202" i="35"/>
  <c r="FC202" i="35" s="1"/>
  <c r="FN202" i="35" s="1"/>
  <c r="ES202" i="35"/>
  <c r="FD202" i="35" s="1"/>
  <c r="FO202" i="35" s="1"/>
  <c r="GH202" i="35" s="1"/>
  <c r="ET202" i="35"/>
  <c r="EU202" i="35"/>
  <c r="EK203" i="35"/>
  <c r="EL203" i="35"/>
  <c r="EM203" i="35"/>
  <c r="EN203" i="35"/>
  <c r="EO203" i="35"/>
  <c r="EZ203" i="35" s="1"/>
  <c r="FK203" i="35" s="1"/>
  <c r="GF203" i="35" s="1"/>
  <c r="EP203" i="35"/>
  <c r="EQ203" i="35"/>
  <c r="ER203" i="35"/>
  <c r="FC203" i="35" s="1"/>
  <c r="FN203" i="35" s="1"/>
  <c r="ES203" i="35"/>
  <c r="FD203" i="35" s="1"/>
  <c r="FO203" i="35" s="1"/>
  <c r="GH203" i="35" s="1"/>
  <c r="ET203" i="35"/>
  <c r="EU203" i="35"/>
  <c r="EK204" i="35"/>
  <c r="EL204" i="35"/>
  <c r="EM204" i="35"/>
  <c r="EN204" i="35"/>
  <c r="EO204" i="35"/>
  <c r="EZ204" i="35" s="1"/>
  <c r="FK204" i="35" s="1"/>
  <c r="GF204" i="35" s="1"/>
  <c r="EP204" i="35"/>
  <c r="EQ204" i="35"/>
  <c r="ER204" i="35"/>
  <c r="FC204" i="35" s="1"/>
  <c r="FN204" i="35" s="1"/>
  <c r="ES204" i="35"/>
  <c r="FD204" i="35" s="1"/>
  <c r="FO204" i="35" s="1"/>
  <c r="GH204" i="35" s="1"/>
  <c r="ET204" i="35"/>
  <c r="EU204" i="35"/>
  <c r="EK205" i="35"/>
  <c r="EL205" i="35"/>
  <c r="EM205" i="35"/>
  <c r="EN205" i="35"/>
  <c r="EO205" i="35"/>
  <c r="EZ205" i="35" s="1"/>
  <c r="FK205" i="35" s="1"/>
  <c r="GF205" i="35" s="1"/>
  <c r="EP205" i="35"/>
  <c r="EQ205" i="35"/>
  <c r="ER205" i="35"/>
  <c r="FC205" i="35" s="1"/>
  <c r="FN205" i="35" s="1"/>
  <c r="ES205" i="35"/>
  <c r="FD205" i="35" s="1"/>
  <c r="FO205" i="35" s="1"/>
  <c r="GH205" i="35" s="1"/>
  <c r="ET205" i="35"/>
  <c r="EU205" i="35"/>
  <c r="EK206" i="35"/>
  <c r="EL206" i="35"/>
  <c r="EM206" i="35"/>
  <c r="EN206" i="35"/>
  <c r="EO206" i="35"/>
  <c r="EP206" i="35"/>
  <c r="EQ206" i="35"/>
  <c r="ER206" i="35"/>
  <c r="FC206" i="35" s="1"/>
  <c r="FN206" i="35" s="1"/>
  <c r="ES206" i="35"/>
  <c r="FD206" i="35" s="1"/>
  <c r="FO206" i="35" s="1"/>
  <c r="GH206" i="35" s="1"/>
  <c r="ET206" i="35"/>
  <c r="EU206" i="35"/>
  <c r="EK207" i="35"/>
  <c r="EL207" i="35"/>
  <c r="EM207" i="35"/>
  <c r="EN207" i="35"/>
  <c r="EO207" i="35"/>
  <c r="EP207" i="35"/>
  <c r="EQ207" i="35"/>
  <c r="ER207" i="35"/>
  <c r="FC207" i="35" s="1"/>
  <c r="FN207" i="35" s="1"/>
  <c r="ES207" i="35"/>
  <c r="FD207" i="35" s="1"/>
  <c r="FO207" i="35" s="1"/>
  <c r="GH207" i="35" s="1"/>
  <c r="ET207" i="35"/>
  <c r="EU207" i="35"/>
  <c r="EK208" i="35"/>
  <c r="EL208" i="35"/>
  <c r="EM208" i="35"/>
  <c r="EN208" i="35"/>
  <c r="EO208" i="35"/>
  <c r="EP208" i="35"/>
  <c r="EQ208" i="35"/>
  <c r="ER208" i="35"/>
  <c r="FC208" i="35" s="1"/>
  <c r="FN208" i="35" s="1"/>
  <c r="ES208" i="35"/>
  <c r="FD208" i="35" s="1"/>
  <c r="FO208" i="35" s="1"/>
  <c r="GH208" i="35" s="1"/>
  <c r="ET208" i="35"/>
  <c r="EU208" i="35"/>
  <c r="EK209" i="35"/>
  <c r="EL209" i="35"/>
  <c r="EM209" i="35"/>
  <c r="EN209" i="35"/>
  <c r="EO209" i="35"/>
  <c r="EZ209" i="35" s="1"/>
  <c r="FK209" i="35" s="1"/>
  <c r="GF209" i="35" s="1"/>
  <c r="EP209" i="35"/>
  <c r="EQ209" i="35"/>
  <c r="ER209" i="35"/>
  <c r="FC209" i="35" s="1"/>
  <c r="FN209" i="35" s="1"/>
  <c r="ES209" i="35"/>
  <c r="FD209" i="35" s="1"/>
  <c r="FO209" i="35" s="1"/>
  <c r="GH209" i="35" s="1"/>
  <c r="ET209" i="35"/>
  <c r="EU209" i="35"/>
  <c r="EK210" i="35"/>
  <c r="EV210" i="35" s="1"/>
  <c r="EL210" i="35"/>
  <c r="EW210" i="35" s="1"/>
  <c r="EM210" i="35"/>
  <c r="EX210" i="35" s="1"/>
  <c r="FI210" i="35" s="1"/>
  <c r="FZ210" i="35" s="1"/>
  <c r="EN210" i="35"/>
  <c r="EY210" i="35" s="1"/>
  <c r="FJ210" i="35" s="1"/>
  <c r="FY210" i="35" s="1"/>
  <c r="EO210" i="35"/>
  <c r="EZ210" i="35" s="1"/>
  <c r="FK210" i="35" s="1"/>
  <c r="GF210" i="35" s="1"/>
  <c r="EP210" i="35"/>
  <c r="FA210" i="35" s="1"/>
  <c r="FL210" i="35" s="1"/>
  <c r="GE210" i="35" s="1"/>
  <c r="EQ210" i="35"/>
  <c r="FB210" i="35" s="1"/>
  <c r="FM210" i="35" s="1"/>
  <c r="GB210" i="35" s="1"/>
  <c r="ER210" i="35"/>
  <c r="FC210" i="35" s="1"/>
  <c r="FN210" i="35" s="1"/>
  <c r="ES210" i="35"/>
  <c r="FD210" i="35" s="1"/>
  <c r="FO210" i="35" s="1"/>
  <c r="GH210" i="35" s="1"/>
  <c r="ET210" i="35"/>
  <c r="FE210" i="35" s="1"/>
  <c r="FP210" i="35" s="1"/>
  <c r="GC210" i="35" s="1"/>
  <c r="EU210" i="35"/>
  <c r="FF210" i="35" s="1"/>
  <c r="FQ210" i="35" s="1"/>
  <c r="GA210" i="35" s="1"/>
  <c r="FS210" i="35"/>
  <c r="FT210" i="35" s="1"/>
  <c r="EK211" i="35"/>
  <c r="EL211" i="35"/>
  <c r="EM211" i="35"/>
  <c r="EN211" i="35"/>
  <c r="EO211" i="35"/>
  <c r="EZ211" i="35" s="1"/>
  <c r="FK211" i="35" s="1"/>
  <c r="GF211" i="35" s="1"/>
  <c r="EP211" i="35"/>
  <c r="EQ211" i="35"/>
  <c r="ER211" i="35"/>
  <c r="FC211" i="35" s="1"/>
  <c r="FN211" i="35" s="1"/>
  <c r="ES211" i="35"/>
  <c r="FD211" i="35" s="1"/>
  <c r="FO211" i="35" s="1"/>
  <c r="GH211" i="35" s="1"/>
  <c r="ET211" i="35"/>
  <c r="EU211" i="35"/>
  <c r="EK212" i="35"/>
  <c r="EL212" i="35"/>
  <c r="EM212" i="35"/>
  <c r="EN212" i="35"/>
  <c r="EO212" i="35"/>
  <c r="EP212" i="35"/>
  <c r="EQ212" i="35"/>
  <c r="ER212" i="35"/>
  <c r="FC212" i="35" s="1"/>
  <c r="FN212" i="35" s="1"/>
  <c r="ES212" i="35"/>
  <c r="ET212" i="35"/>
  <c r="EU212" i="35"/>
  <c r="FD212" i="35"/>
  <c r="FO212" i="35" s="1"/>
  <c r="GH212" i="35" s="1"/>
  <c r="EK213" i="35"/>
  <c r="EV213" i="35" s="1"/>
  <c r="EL213" i="35"/>
  <c r="EW213" i="35" s="1"/>
  <c r="FH213" i="35" s="1"/>
  <c r="GD213" i="35" s="1"/>
  <c r="EM213" i="35"/>
  <c r="EX213" i="35" s="1"/>
  <c r="FI213" i="35" s="1"/>
  <c r="FZ213" i="35" s="1"/>
  <c r="EN213" i="35"/>
  <c r="EY213" i="35" s="1"/>
  <c r="FJ213" i="35" s="1"/>
  <c r="FY213" i="35" s="1"/>
  <c r="EO213" i="35"/>
  <c r="EZ213" i="35" s="1"/>
  <c r="FK213" i="35" s="1"/>
  <c r="GF213" i="35" s="1"/>
  <c r="EP213" i="35"/>
  <c r="FA213" i="35" s="1"/>
  <c r="FL213" i="35" s="1"/>
  <c r="GE213" i="35" s="1"/>
  <c r="EQ213" i="35"/>
  <c r="FB213" i="35" s="1"/>
  <c r="FM213" i="35" s="1"/>
  <c r="GB213" i="35" s="1"/>
  <c r="ER213" i="35"/>
  <c r="FC213" i="35" s="1"/>
  <c r="FN213" i="35" s="1"/>
  <c r="ES213" i="35"/>
  <c r="FD213" i="35" s="1"/>
  <c r="FO213" i="35" s="1"/>
  <c r="GH213" i="35" s="1"/>
  <c r="ET213" i="35"/>
  <c r="FE213" i="35" s="1"/>
  <c r="FP213" i="35" s="1"/>
  <c r="GC213" i="35" s="1"/>
  <c r="EU213" i="35"/>
  <c r="FF213" i="35" s="1"/>
  <c r="FQ213" i="35" s="1"/>
  <c r="GA213" i="35" s="1"/>
  <c r="FS213" i="35"/>
  <c r="FT213" i="35" s="1"/>
  <c r="EK214" i="35"/>
  <c r="EL214" i="35"/>
  <c r="EM214" i="35"/>
  <c r="EN214" i="35"/>
  <c r="EO214" i="35"/>
  <c r="EP214" i="35"/>
  <c r="EQ214" i="35"/>
  <c r="ER214" i="35"/>
  <c r="FC214" i="35" s="1"/>
  <c r="FN214" i="35" s="1"/>
  <c r="ES214" i="35"/>
  <c r="FD214" i="35" s="1"/>
  <c r="FO214" i="35" s="1"/>
  <c r="GH214" i="35" s="1"/>
  <c r="ET214" i="35"/>
  <c r="EU214" i="35"/>
  <c r="EK215" i="35"/>
  <c r="EL215" i="35"/>
  <c r="EM215" i="35"/>
  <c r="EN215" i="35"/>
  <c r="EO215" i="35"/>
  <c r="EP215" i="35"/>
  <c r="EQ215" i="35"/>
  <c r="ER215" i="35"/>
  <c r="FC215" i="35" s="1"/>
  <c r="FN215" i="35" s="1"/>
  <c r="ES215" i="35"/>
  <c r="FD215" i="35" s="1"/>
  <c r="FO215" i="35" s="1"/>
  <c r="GH215" i="35" s="1"/>
  <c r="ET215" i="35"/>
  <c r="EU215" i="35"/>
  <c r="EK216" i="35"/>
  <c r="EL216" i="35"/>
  <c r="EM216" i="35"/>
  <c r="EN216" i="35"/>
  <c r="EO216" i="35"/>
  <c r="EP216" i="35"/>
  <c r="EQ216" i="35"/>
  <c r="ER216" i="35"/>
  <c r="FC216" i="35" s="1"/>
  <c r="FN216" i="35" s="1"/>
  <c r="ES216" i="35"/>
  <c r="FD216" i="35" s="1"/>
  <c r="FO216" i="35" s="1"/>
  <c r="GH216" i="35" s="1"/>
  <c r="ET216" i="35"/>
  <c r="EU216" i="35"/>
  <c r="EK217" i="35"/>
  <c r="EL217" i="35"/>
  <c r="EM217" i="35"/>
  <c r="EN217" i="35"/>
  <c r="EO217" i="35"/>
  <c r="EP217" i="35"/>
  <c r="EQ217" i="35"/>
  <c r="ER217" i="35"/>
  <c r="FC217" i="35" s="1"/>
  <c r="FN217" i="35" s="1"/>
  <c r="ES217" i="35"/>
  <c r="FD217" i="35" s="1"/>
  <c r="FO217" i="35" s="1"/>
  <c r="GH217" i="35" s="1"/>
  <c r="ET217" i="35"/>
  <c r="EU217" i="35"/>
  <c r="EK218" i="35"/>
  <c r="EL218" i="35"/>
  <c r="EM218" i="35"/>
  <c r="EN218" i="35"/>
  <c r="EO218" i="35"/>
  <c r="EZ218" i="35" s="1"/>
  <c r="FK218" i="35" s="1"/>
  <c r="GF218" i="35" s="1"/>
  <c r="EP218" i="35"/>
  <c r="EQ218" i="35"/>
  <c r="ER218" i="35"/>
  <c r="FC218" i="35" s="1"/>
  <c r="FN218" i="35" s="1"/>
  <c r="ES218" i="35"/>
  <c r="FD218" i="35" s="1"/>
  <c r="FO218" i="35" s="1"/>
  <c r="GH218" i="35" s="1"/>
  <c r="ET218" i="35"/>
  <c r="EU218" i="35"/>
  <c r="EK219" i="35"/>
  <c r="EL219" i="35"/>
  <c r="EM219" i="35"/>
  <c r="EN219" i="35"/>
  <c r="EO219" i="35"/>
  <c r="EZ219" i="35" s="1"/>
  <c r="FK219" i="35" s="1"/>
  <c r="GF219" i="35" s="1"/>
  <c r="EP219" i="35"/>
  <c r="EQ219" i="35"/>
  <c r="ER219" i="35"/>
  <c r="FC219" i="35" s="1"/>
  <c r="FN219" i="35" s="1"/>
  <c r="ES219" i="35"/>
  <c r="FD219" i="35" s="1"/>
  <c r="FO219" i="35" s="1"/>
  <c r="GH219" i="35" s="1"/>
  <c r="ET219" i="35"/>
  <c r="EU219" i="35"/>
  <c r="EK220" i="35"/>
  <c r="EL220" i="35"/>
  <c r="EM220" i="35"/>
  <c r="EN220" i="35"/>
  <c r="EO220" i="35"/>
  <c r="EZ220" i="35" s="1"/>
  <c r="FK220" i="35" s="1"/>
  <c r="GF220" i="35" s="1"/>
  <c r="EP220" i="35"/>
  <c r="EQ220" i="35"/>
  <c r="ER220" i="35"/>
  <c r="FC220" i="35" s="1"/>
  <c r="ES220" i="35"/>
  <c r="FD220" i="35" s="1"/>
  <c r="FO220" i="35" s="1"/>
  <c r="GH220" i="35" s="1"/>
  <c r="ET220" i="35"/>
  <c r="EU220" i="35"/>
  <c r="EK221" i="35"/>
  <c r="EL221" i="35"/>
  <c r="EM221" i="35"/>
  <c r="EN221" i="35"/>
  <c r="EO221" i="35"/>
  <c r="EZ221" i="35" s="1"/>
  <c r="FK221" i="35" s="1"/>
  <c r="GF221" i="35" s="1"/>
  <c r="EP221" i="35"/>
  <c r="EQ221" i="35"/>
  <c r="ER221" i="35"/>
  <c r="FC221" i="35" s="1"/>
  <c r="FN221" i="35" s="1"/>
  <c r="ES221" i="35"/>
  <c r="FD221" i="35" s="1"/>
  <c r="FO221" i="35" s="1"/>
  <c r="GH221" i="35" s="1"/>
  <c r="ET221" i="35"/>
  <c r="EU221" i="35"/>
  <c r="EK222" i="35"/>
  <c r="EL222" i="35"/>
  <c r="EM222" i="35"/>
  <c r="EN222" i="35"/>
  <c r="EO222" i="35"/>
  <c r="EP222" i="35"/>
  <c r="EQ222" i="35"/>
  <c r="ER222" i="35"/>
  <c r="FC222" i="35" s="1"/>
  <c r="FN222" i="35" s="1"/>
  <c r="ES222" i="35"/>
  <c r="FD222" i="35" s="1"/>
  <c r="FO222" i="35" s="1"/>
  <c r="GH222" i="35" s="1"/>
  <c r="ET222" i="35"/>
  <c r="EU222" i="35"/>
  <c r="EK223" i="35"/>
  <c r="EL223" i="35"/>
  <c r="EM223" i="35"/>
  <c r="EN223" i="35"/>
  <c r="EO223" i="35"/>
  <c r="EP223" i="35"/>
  <c r="EQ223" i="35"/>
  <c r="ER223" i="35"/>
  <c r="FC223" i="35" s="1"/>
  <c r="FN223" i="35" s="1"/>
  <c r="ES223" i="35"/>
  <c r="FD223" i="35" s="1"/>
  <c r="FO223" i="35" s="1"/>
  <c r="GH223" i="35" s="1"/>
  <c r="ET223" i="35"/>
  <c r="EU223" i="35"/>
  <c r="EK224" i="35"/>
  <c r="EL224" i="35"/>
  <c r="EM224" i="35"/>
  <c r="EN224" i="35"/>
  <c r="EO224" i="35"/>
  <c r="EZ224" i="35" s="1"/>
  <c r="FK224" i="35" s="1"/>
  <c r="GF224" i="35" s="1"/>
  <c r="EP224" i="35"/>
  <c r="EQ224" i="35"/>
  <c r="ER224" i="35"/>
  <c r="FC224" i="35" s="1"/>
  <c r="ES224" i="35"/>
  <c r="FD224" i="35" s="1"/>
  <c r="FO224" i="35" s="1"/>
  <c r="GH224" i="35" s="1"/>
  <c r="ET224" i="35"/>
  <c r="EU224" i="35"/>
  <c r="EK225" i="35"/>
  <c r="EL225" i="35"/>
  <c r="EM225" i="35"/>
  <c r="EN225" i="35"/>
  <c r="EO225" i="35"/>
  <c r="EZ225" i="35" s="1"/>
  <c r="FK225" i="35" s="1"/>
  <c r="GF225" i="35" s="1"/>
  <c r="EP225" i="35"/>
  <c r="EQ225" i="35"/>
  <c r="ER225" i="35"/>
  <c r="FC225" i="35" s="1"/>
  <c r="FN225" i="35" s="1"/>
  <c r="ES225" i="35"/>
  <c r="FD225" i="35" s="1"/>
  <c r="FO225" i="35" s="1"/>
  <c r="GH225" i="35" s="1"/>
  <c r="ET225" i="35"/>
  <c r="EU225" i="35"/>
  <c r="EK226" i="35"/>
  <c r="EL226" i="35"/>
  <c r="EM226" i="35"/>
  <c r="EN226" i="35"/>
  <c r="EO226" i="35"/>
  <c r="EZ226" i="35" s="1"/>
  <c r="FK226" i="35" s="1"/>
  <c r="GF226" i="35" s="1"/>
  <c r="EP226" i="35"/>
  <c r="EQ226" i="35"/>
  <c r="ER226" i="35"/>
  <c r="FC226" i="35" s="1"/>
  <c r="FN226" i="35" s="1"/>
  <c r="ES226" i="35"/>
  <c r="FD226" i="35" s="1"/>
  <c r="FO226" i="35" s="1"/>
  <c r="GH226" i="35" s="1"/>
  <c r="ET226" i="35"/>
  <c r="EU226" i="35"/>
  <c r="EK227" i="35"/>
  <c r="EL227" i="35"/>
  <c r="EM227" i="35"/>
  <c r="EN227" i="35"/>
  <c r="EO227" i="35"/>
  <c r="EZ227" i="35" s="1"/>
  <c r="FK227" i="35" s="1"/>
  <c r="GF227" i="35" s="1"/>
  <c r="EP227" i="35"/>
  <c r="EQ227" i="35"/>
  <c r="ER227" i="35"/>
  <c r="FC227" i="35" s="1"/>
  <c r="FN227" i="35" s="1"/>
  <c r="ES227" i="35"/>
  <c r="FD227" i="35" s="1"/>
  <c r="FO227" i="35" s="1"/>
  <c r="GH227" i="35" s="1"/>
  <c r="ET227" i="35"/>
  <c r="EU227" i="35"/>
  <c r="EK228" i="35"/>
  <c r="EL228" i="35"/>
  <c r="EM228" i="35"/>
  <c r="EN228" i="35"/>
  <c r="EO228" i="35"/>
  <c r="EP228" i="35"/>
  <c r="EQ228" i="35"/>
  <c r="ER228" i="35"/>
  <c r="FC228" i="35" s="1"/>
  <c r="ES228" i="35"/>
  <c r="FD228" i="35" s="1"/>
  <c r="FO228" i="35" s="1"/>
  <c r="GH228" i="35" s="1"/>
  <c r="ET228" i="35"/>
  <c r="EU228" i="35"/>
  <c r="EK229" i="35"/>
  <c r="EL229" i="35"/>
  <c r="EM229" i="35"/>
  <c r="EN229" i="35"/>
  <c r="EO229" i="35"/>
  <c r="EP229" i="35"/>
  <c r="EQ229" i="35"/>
  <c r="ER229" i="35"/>
  <c r="FC229" i="35" s="1"/>
  <c r="FN229" i="35" s="1"/>
  <c r="ES229" i="35"/>
  <c r="FD229" i="35" s="1"/>
  <c r="FO229" i="35" s="1"/>
  <c r="GH229" i="35" s="1"/>
  <c r="ET229" i="35"/>
  <c r="EU229" i="35"/>
  <c r="EK230" i="35"/>
  <c r="EL230" i="35"/>
  <c r="EM230" i="35"/>
  <c r="EN230" i="35"/>
  <c r="EO230" i="35"/>
  <c r="EZ230" i="35" s="1"/>
  <c r="FK230" i="35" s="1"/>
  <c r="GF230" i="35" s="1"/>
  <c r="EP230" i="35"/>
  <c r="EQ230" i="35"/>
  <c r="ER230" i="35"/>
  <c r="FC230" i="35" s="1"/>
  <c r="FN230" i="35" s="1"/>
  <c r="ES230" i="35"/>
  <c r="FD230" i="35" s="1"/>
  <c r="FO230" i="35" s="1"/>
  <c r="GH230" i="35" s="1"/>
  <c r="ET230" i="35"/>
  <c r="EU230" i="35"/>
  <c r="EK231" i="35"/>
  <c r="EL231" i="35"/>
  <c r="EM231" i="35"/>
  <c r="EN231" i="35"/>
  <c r="EO231" i="35"/>
  <c r="EP231" i="35"/>
  <c r="EQ231" i="35"/>
  <c r="ER231" i="35"/>
  <c r="FC231" i="35" s="1"/>
  <c r="FN231" i="35" s="1"/>
  <c r="ES231" i="35"/>
  <c r="FD231" i="35" s="1"/>
  <c r="FO231" i="35" s="1"/>
  <c r="GH231" i="35" s="1"/>
  <c r="ET231" i="35"/>
  <c r="EU231" i="35"/>
  <c r="EK232" i="35"/>
  <c r="EL232" i="35"/>
  <c r="EM232" i="35"/>
  <c r="EN232" i="35"/>
  <c r="EO232" i="35"/>
  <c r="EP232" i="35"/>
  <c r="EQ232" i="35"/>
  <c r="ER232" i="35"/>
  <c r="FC232" i="35" s="1"/>
  <c r="ES232" i="35"/>
  <c r="FD232" i="35" s="1"/>
  <c r="FO232" i="35" s="1"/>
  <c r="GH232" i="35" s="1"/>
  <c r="ET232" i="35"/>
  <c r="EU232" i="35"/>
  <c r="EK233" i="35"/>
  <c r="EL233" i="35"/>
  <c r="EM233" i="35"/>
  <c r="EN233" i="35"/>
  <c r="EO233" i="35"/>
  <c r="EP233" i="35"/>
  <c r="EQ233" i="35"/>
  <c r="ER233" i="35"/>
  <c r="FC233" i="35" s="1"/>
  <c r="FN233" i="35" s="1"/>
  <c r="ES233" i="35"/>
  <c r="FD233" i="35" s="1"/>
  <c r="FO233" i="35" s="1"/>
  <c r="GH233" i="35" s="1"/>
  <c r="ET233" i="35"/>
  <c r="EU233" i="35"/>
  <c r="EK234" i="35"/>
  <c r="EL234" i="35"/>
  <c r="EM234" i="35"/>
  <c r="EN234" i="35"/>
  <c r="EO234" i="35"/>
  <c r="EP234" i="35"/>
  <c r="EQ234" i="35"/>
  <c r="ER234" i="35"/>
  <c r="FC234" i="35" s="1"/>
  <c r="FN234" i="35" s="1"/>
  <c r="ES234" i="35"/>
  <c r="FD234" i="35" s="1"/>
  <c r="FO234" i="35" s="1"/>
  <c r="GH234" i="35" s="1"/>
  <c r="ET234" i="35"/>
  <c r="EU234" i="35"/>
  <c r="EK235" i="35"/>
  <c r="EL235" i="35"/>
  <c r="EM235" i="35"/>
  <c r="EN235" i="35"/>
  <c r="EO235" i="35"/>
  <c r="EZ235" i="35" s="1"/>
  <c r="FK235" i="35" s="1"/>
  <c r="GF235" i="35" s="1"/>
  <c r="EP235" i="35"/>
  <c r="EQ235" i="35"/>
  <c r="ER235" i="35"/>
  <c r="FC235" i="35" s="1"/>
  <c r="FN235" i="35" s="1"/>
  <c r="ES235" i="35"/>
  <c r="FD235" i="35" s="1"/>
  <c r="FO235" i="35" s="1"/>
  <c r="GH235" i="35" s="1"/>
  <c r="ET235" i="35"/>
  <c r="EU235" i="35"/>
  <c r="EK236" i="35"/>
  <c r="EL236" i="35"/>
  <c r="EM236" i="35"/>
  <c r="EN236" i="35"/>
  <c r="EO236" i="35"/>
  <c r="EZ236" i="35" s="1"/>
  <c r="FK236" i="35" s="1"/>
  <c r="GF236" i="35" s="1"/>
  <c r="EP236" i="35"/>
  <c r="EQ236" i="35"/>
  <c r="ER236" i="35"/>
  <c r="FC236" i="35" s="1"/>
  <c r="ES236" i="35"/>
  <c r="FD236" i="35" s="1"/>
  <c r="FO236" i="35" s="1"/>
  <c r="GH236" i="35" s="1"/>
  <c r="ET236" i="35"/>
  <c r="EU236" i="35"/>
  <c r="EK237" i="35"/>
  <c r="EL237" i="35"/>
  <c r="EM237" i="35"/>
  <c r="EN237" i="35"/>
  <c r="EO237" i="35"/>
  <c r="EP237" i="35"/>
  <c r="EQ237" i="35"/>
  <c r="ER237" i="35"/>
  <c r="FC237" i="35" s="1"/>
  <c r="FN237" i="35" s="1"/>
  <c r="ES237" i="35"/>
  <c r="FD237" i="35" s="1"/>
  <c r="FO237" i="35" s="1"/>
  <c r="GH237" i="35" s="1"/>
  <c r="ET237" i="35"/>
  <c r="EU237" i="35"/>
  <c r="EK238" i="35"/>
  <c r="EL238" i="35"/>
  <c r="EM238" i="35"/>
  <c r="EN238" i="35"/>
  <c r="EO238" i="35"/>
  <c r="EP238" i="35"/>
  <c r="EQ238" i="35"/>
  <c r="ER238" i="35"/>
  <c r="FC238" i="35" s="1"/>
  <c r="FN238" i="35" s="1"/>
  <c r="ES238" i="35"/>
  <c r="FD238" i="35" s="1"/>
  <c r="ET238" i="35"/>
  <c r="EU238" i="35"/>
  <c r="EK239" i="35"/>
  <c r="EL239" i="35"/>
  <c r="EM239" i="35"/>
  <c r="EN239" i="35"/>
  <c r="EO239" i="35"/>
  <c r="EZ239" i="35" s="1"/>
  <c r="FK239" i="35" s="1"/>
  <c r="GF239" i="35" s="1"/>
  <c r="EP239" i="35"/>
  <c r="EQ239" i="35"/>
  <c r="ER239" i="35"/>
  <c r="FC239" i="35" s="1"/>
  <c r="FN239" i="35" s="1"/>
  <c r="ES239" i="35"/>
  <c r="FD239" i="35" s="1"/>
  <c r="FO239" i="35" s="1"/>
  <c r="GH239" i="35" s="1"/>
  <c r="ET239" i="35"/>
  <c r="EU239" i="35"/>
  <c r="EK240" i="35"/>
  <c r="EV240" i="35" s="1"/>
  <c r="EL240" i="35"/>
  <c r="EW240" i="35" s="1"/>
  <c r="FH240" i="35" s="1"/>
  <c r="GD240" i="35" s="1"/>
  <c r="EM240" i="35"/>
  <c r="EX240" i="35" s="1"/>
  <c r="FI240" i="35" s="1"/>
  <c r="FZ240" i="35" s="1"/>
  <c r="EN240" i="35"/>
  <c r="EY240" i="35" s="1"/>
  <c r="FJ240" i="35" s="1"/>
  <c r="FY240" i="35" s="1"/>
  <c r="EO240" i="35"/>
  <c r="EZ240" i="35" s="1"/>
  <c r="FK240" i="35" s="1"/>
  <c r="GF240" i="35" s="1"/>
  <c r="EP240" i="35"/>
  <c r="FA240" i="35" s="1"/>
  <c r="FL240" i="35" s="1"/>
  <c r="GE240" i="35" s="1"/>
  <c r="EQ240" i="35"/>
  <c r="FB240" i="35" s="1"/>
  <c r="FM240" i="35" s="1"/>
  <c r="GB240" i="35" s="1"/>
  <c r="ER240" i="35"/>
  <c r="FC240" i="35" s="1"/>
  <c r="FN240" i="35" s="1"/>
  <c r="ES240" i="35"/>
  <c r="FD240" i="35" s="1"/>
  <c r="FO240" i="35" s="1"/>
  <c r="GH240" i="35" s="1"/>
  <c r="ET240" i="35"/>
  <c r="FE240" i="35" s="1"/>
  <c r="FP240" i="35" s="1"/>
  <c r="GC240" i="35" s="1"/>
  <c r="EU240" i="35"/>
  <c r="FF240" i="35" s="1"/>
  <c r="FQ240" i="35" s="1"/>
  <c r="GA240" i="35" s="1"/>
  <c r="FS240" i="35"/>
  <c r="FT240" i="35" s="1"/>
  <c r="FU240" i="35" s="1"/>
  <c r="EK241" i="35"/>
  <c r="EL241" i="35"/>
  <c r="EM241" i="35"/>
  <c r="EN241" i="35"/>
  <c r="EO241" i="35"/>
  <c r="EZ241" i="35" s="1"/>
  <c r="FK241" i="35" s="1"/>
  <c r="GF241" i="35" s="1"/>
  <c r="EP241" i="35"/>
  <c r="EQ241" i="35"/>
  <c r="ER241" i="35"/>
  <c r="FC241" i="35" s="1"/>
  <c r="FN241" i="35" s="1"/>
  <c r="ES241" i="35"/>
  <c r="FD241" i="35" s="1"/>
  <c r="FO241" i="35" s="1"/>
  <c r="GH241" i="35" s="1"/>
  <c r="ET241" i="35"/>
  <c r="EU241" i="35"/>
  <c r="EK242" i="35"/>
  <c r="EL242" i="35"/>
  <c r="EM242" i="35"/>
  <c r="EN242" i="35"/>
  <c r="EO242" i="35"/>
  <c r="EP242" i="35"/>
  <c r="EQ242" i="35"/>
  <c r="ER242" i="35"/>
  <c r="FC242" i="35" s="1"/>
  <c r="ES242" i="35"/>
  <c r="FD242" i="35" s="1"/>
  <c r="FO242" i="35" s="1"/>
  <c r="GH242" i="35" s="1"/>
  <c r="ET242" i="35"/>
  <c r="EU242" i="35"/>
  <c r="EK243" i="35"/>
  <c r="EL243" i="35"/>
  <c r="EM243" i="35"/>
  <c r="EN243" i="35"/>
  <c r="EO243" i="35"/>
  <c r="EP243" i="35"/>
  <c r="EQ243" i="35"/>
  <c r="ER243" i="35"/>
  <c r="FC243" i="35" s="1"/>
  <c r="FN243" i="35" s="1"/>
  <c r="ES243" i="35"/>
  <c r="FD243" i="35" s="1"/>
  <c r="FO243" i="35" s="1"/>
  <c r="GH243" i="35" s="1"/>
  <c r="ET243" i="35"/>
  <c r="EU243" i="35"/>
  <c r="EK244" i="35"/>
  <c r="EL244" i="35"/>
  <c r="EM244" i="35"/>
  <c r="EN244" i="35"/>
  <c r="EO244" i="35"/>
  <c r="EZ244" i="35" s="1"/>
  <c r="FK244" i="35" s="1"/>
  <c r="GF244" i="35" s="1"/>
  <c r="EP244" i="35"/>
  <c r="EQ244" i="35"/>
  <c r="ER244" i="35"/>
  <c r="FC244" i="35" s="1"/>
  <c r="FN244" i="35" s="1"/>
  <c r="ES244" i="35"/>
  <c r="FD244" i="35" s="1"/>
  <c r="FO244" i="35" s="1"/>
  <c r="GH244" i="35" s="1"/>
  <c r="ET244" i="35"/>
  <c r="EU244" i="35"/>
  <c r="EK245" i="35"/>
  <c r="EL245" i="35"/>
  <c r="EM245" i="35"/>
  <c r="EN245" i="35"/>
  <c r="EO245" i="35"/>
  <c r="EZ245" i="35" s="1"/>
  <c r="FK245" i="35" s="1"/>
  <c r="GF245" i="35" s="1"/>
  <c r="EP245" i="35"/>
  <c r="EQ245" i="35"/>
  <c r="ER245" i="35"/>
  <c r="FC245" i="35" s="1"/>
  <c r="FN245" i="35" s="1"/>
  <c r="ES245" i="35"/>
  <c r="FD245" i="35" s="1"/>
  <c r="FO245" i="35" s="1"/>
  <c r="GH245" i="35" s="1"/>
  <c r="ET245" i="35"/>
  <c r="EU245" i="35"/>
  <c r="EK246" i="35"/>
  <c r="EL246" i="35"/>
  <c r="EM246" i="35"/>
  <c r="EN246" i="35"/>
  <c r="EO246" i="35"/>
  <c r="EZ246" i="35" s="1"/>
  <c r="FK246" i="35" s="1"/>
  <c r="GF246" i="35" s="1"/>
  <c r="EP246" i="35"/>
  <c r="EQ246" i="35"/>
  <c r="ER246" i="35"/>
  <c r="FC246" i="35" s="1"/>
  <c r="FN246" i="35" s="1"/>
  <c r="ES246" i="35"/>
  <c r="FD246" i="35" s="1"/>
  <c r="FO246" i="35" s="1"/>
  <c r="GH246" i="35" s="1"/>
  <c r="ET246" i="35"/>
  <c r="EU246" i="35"/>
  <c r="EK247" i="35"/>
  <c r="EL247" i="35"/>
  <c r="EM247" i="35"/>
  <c r="EN247" i="35"/>
  <c r="EO247" i="35"/>
  <c r="EZ247" i="35" s="1"/>
  <c r="FK247" i="35" s="1"/>
  <c r="GF247" i="35" s="1"/>
  <c r="EP247" i="35"/>
  <c r="EQ247" i="35"/>
  <c r="ER247" i="35"/>
  <c r="FC247" i="35" s="1"/>
  <c r="FN247" i="35" s="1"/>
  <c r="ES247" i="35"/>
  <c r="FD247" i="35" s="1"/>
  <c r="FO247" i="35" s="1"/>
  <c r="GH247" i="35" s="1"/>
  <c r="ET247" i="35"/>
  <c r="EU247" i="35"/>
  <c r="EK248" i="35"/>
  <c r="EL248" i="35"/>
  <c r="EM248" i="35"/>
  <c r="EN248" i="35"/>
  <c r="EO248" i="35"/>
  <c r="EZ248" i="35" s="1"/>
  <c r="FK248" i="35" s="1"/>
  <c r="GF248" i="35" s="1"/>
  <c r="EP248" i="35"/>
  <c r="EQ248" i="35"/>
  <c r="ER248" i="35"/>
  <c r="FC248" i="35" s="1"/>
  <c r="FN248" i="35" s="1"/>
  <c r="ES248" i="35"/>
  <c r="FD248" i="35" s="1"/>
  <c r="FO248" i="35" s="1"/>
  <c r="GH248" i="35" s="1"/>
  <c r="ET248" i="35"/>
  <c r="EU248" i="35"/>
  <c r="EK249" i="35"/>
  <c r="EL249" i="35"/>
  <c r="EM249" i="35"/>
  <c r="EN249" i="35"/>
  <c r="EO249" i="35"/>
  <c r="EZ249" i="35" s="1"/>
  <c r="FK249" i="35" s="1"/>
  <c r="GF249" i="35" s="1"/>
  <c r="EP249" i="35"/>
  <c r="EQ249" i="35"/>
  <c r="ER249" i="35"/>
  <c r="FC249" i="35" s="1"/>
  <c r="FN249" i="35" s="1"/>
  <c r="ES249" i="35"/>
  <c r="FD249" i="35" s="1"/>
  <c r="FO249" i="35" s="1"/>
  <c r="GH249" i="35" s="1"/>
  <c r="ET249" i="35"/>
  <c r="EU249" i="35"/>
  <c r="EK250" i="35"/>
  <c r="EL250" i="35"/>
  <c r="EM250" i="35"/>
  <c r="EN250" i="35"/>
  <c r="EO250" i="35"/>
  <c r="EZ250" i="35" s="1"/>
  <c r="FK250" i="35" s="1"/>
  <c r="GF250" i="35" s="1"/>
  <c r="EP250" i="35"/>
  <c r="EQ250" i="35"/>
  <c r="ER250" i="35"/>
  <c r="FC250" i="35" s="1"/>
  <c r="FN250" i="35" s="1"/>
  <c r="ES250" i="35"/>
  <c r="FD250" i="35" s="1"/>
  <c r="FO250" i="35" s="1"/>
  <c r="GH250" i="35" s="1"/>
  <c r="ET250" i="35"/>
  <c r="EU250" i="35"/>
  <c r="EK251" i="35"/>
  <c r="EL251" i="35"/>
  <c r="EW251" i="35" s="1"/>
  <c r="FH251" i="35" s="1"/>
  <c r="GD251" i="35" s="1"/>
  <c r="EM251" i="35"/>
  <c r="EN251" i="35"/>
  <c r="EO251" i="35"/>
  <c r="EZ251" i="35" s="1"/>
  <c r="FK251" i="35" s="1"/>
  <c r="GF251" i="35" s="1"/>
  <c r="EP251" i="35"/>
  <c r="EQ251" i="35"/>
  <c r="ER251" i="35"/>
  <c r="FC251" i="35" s="1"/>
  <c r="FN251" i="35" s="1"/>
  <c r="ES251" i="35"/>
  <c r="FD251" i="35" s="1"/>
  <c r="FO251" i="35" s="1"/>
  <c r="GH251" i="35" s="1"/>
  <c r="ET251" i="35"/>
  <c r="EU251" i="35"/>
  <c r="EK252" i="35"/>
  <c r="EL252" i="35"/>
  <c r="EM252" i="35"/>
  <c r="EN252" i="35"/>
  <c r="EO252" i="35"/>
  <c r="EZ252" i="35" s="1"/>
  <c r="FK252" i="35" s="1"/>
  <c r="GF252" i="35" s="1"/>
  <c r="EP252" i="35"/>
  <c r="EQ252" i="35"/>
  <c r="ER252" i="35"/>
  <c r="FC252" i="35" s="1"/>
  <c r="FN252" i="35" s="1"/>
  <c r="ES252" i="35"/>
  <c r="FD252" i="35" s="1"/>
  <c r="FO252" i="35" s="1"/>
  <c r="GH252" i="35" s="1"/>
  <c r="ET252" i="35"/>
  <c r="EU252" i="35"/>
  <c r="EK253" i="35"/>
  <c r="EL253" i="35"/>
  <c r="EM253" i="35"/>
  <c r="EN253" i="35"/>
  <c r="EO253" i="35"/>
  <c r="EZ253" i="35" s="1"/>
  <c r="FK253" i="35" s="1"/>
  <c r="GF253" i="35" s="1"/>
  <c r="EP253" i="35"/>
  <c r="EQ253" i="35"/>
  <c r="ER253" i="35"/>
  <c r="FC253" i="35" s="1"/>
  <c r="FN253" i="35" s="1"/>
  <c r="ES253" i="35"/>
  <c r="FD253" i="35" s="1"/>
  <c r="FO253" i="35" s="1"/>
  <c r="GH253" i="35" s="1"/>
  <c r="ET253" i="35"/>
  <c r="EU253" i="35"/>
  <c r="EK254" i="35"/>
  <c r="EL254" i="35"/>
  <c r="EM254" i="35"/>
  <c r="EN254" i="35"/>
  <c r="EO254" i="35"/>
  <c r="EP254" i="35"/>
  <c r="EQ254" i="35"/>
  <c r="ER254" i="35"/>
  <c r="FC254" i="35" s="1"/>
  <c r="FN254" i="35" s="1"/>
  <c r="ES254" i="35"/>
  <c r="FD254" i="35" s="1"/>
  <c r="FO254" i="35" s="1"/>
  <c r="GH254" i="35" s="1"/>
  <c r="ET254" i="35"/>
  <c r="EU254" i="35"/>
  <c r="EK255" i="35"/>
  <c r="EL255" i="35"/>
  <c r="EM255" i="35"/>
  <c r="EN255" i="35"/>
  <c r="EO255" i="35"/>
  <c r="EP255" i="35"/>
  <c r="EQ255" i="35"/>
  <c r="ER255" i="35"/>
  <c r="FC255" i="35" s="1"/>
  <c r="FN255" i="35" s="1"/>
  <c r="ES255" i="35"/>
  <c r="FD255" i="35" s="1"/>
  <c r="FO255" i="35" s="1"/>
  <c r="GH255" i="35" s="1"/>
  <c r="ET255" i="35"/>
  <c r="EU255" i="35"/>
  <c r="EK256" i="35"/>
  <c r="EL256" i="35"/>
  <c r="EM256" i="35"/>
  <c r="EN256" i="35"/>
  <c r="EO256" i="35"/>
  <c r="EZ256" i="35" s="1"/>
  <c r="FK256" i="35" s="1"/>
  <c r="GF256" i="35" s="1"/>
  <c r="EP256" i="35"/>
  <c r="EQ256" i="35"/>
  <c r="ER256" i="35"/>
  <c r="FC256" i="35" s="1"/>
  <c r="FN256" i="35" s="1"/>
  <c r="ES256" i="35"/>
  <c r="FD256" i="35" s="1"/>
  <c r="FO256" i="35" s="1"/>
  <c r="GH256" i="35" s="1"/>
  <c r="ET256" i="35"/>
  <c r="EU256" i="35"/>
  <c r="EK257" i="35"/>
  <c r="EL257" i="35"/>
  <c r="EM257" i="35"/>
  <c r="EN257" i="35"/>
  <c r="EO257" i="35"/>
  <c r="EZ257" i="35" s="1"/>
  <c r="FK257" i="35" s="1"/>
  <c r="GF257" i="35" s="1"/>
  <c r="EP257" i="35"/>
  <c r="EQ257" i="35"/>
  <c r="ER257" i="35"/>
  <c r="FC257" i="35" s="1"/>
  <c r="FN257" i="35" s="1"/>
  <c r="ES257" i="35"/>
  <c r="ET257" i="35"/>
  <c r="EU257" i="35"/>
  <c r="EK258" i="35"/>
  <c r="EL258" i="35"/>
  <c r="EM258" i="35"/>
  <c r="EN258" i="35"/>
  <c r="EO258" i="35"/>
  <c r="EP258" i="35"/>
  <c r="EQ258" i="35"/>
  <c r="ER258" i="35"/>
  <c r="FC258" i="35" s="1"/>
  <c r="FN258" i="35" s="1"/>
  <c r="ES258" i="35"/>
  <c r="ET258" i="35"/>
  <c r="EU258" i="35"/>
  <c r="EK259" i="35"/>
  <c r="EL259" i="35"/>
  <c r="EM259" i="35"/>
  <c r="EN259" i="35"/>
  <c r="EO259" i="35"/>
  <c r="EP259" i="35"/>
  <c r="EQ259" i="35"/>
  <c r="ER259" i="35"/>
  <c r="FC259" i="35" s="1"/>
  <c r="FN259" i="35" s="1"/>
  <c r="ES259" i="35"/>
  <c r="FD259" i="35" s="1"/>
  <c r="FO259" i="35" s="1"/>
  <c r="GH259" i="35" s="1"/>
  <c r="ET259" i="35"/>
  <c r="EU259" i="35"/>
  <c r="EK260" i="35"/>
  <c r="EL260" i="35"/>
  <c r="EM260" i="35"/>
  <c r="EN260" i="35"/>
  <c r="EO260" i="35"/>
  <c r="EZ260" i="35" s="1"/>
  <c r="FK260" i="35" s="1"/>
  <c r="GF260" i="35" s="1"/>
  <c r="EP260" i="35"/>
  <c r="EQ260" i="35"/>
  <c r="ER260" i="35"/>
  <c r="FC260" i="35" s="1"/>
  <c r="FN260" i="35" s="1"/>
  <c r="ES260" i="35"/>
  <c r="FD260" i="35" s="1"/>
  <c r="FO260" i="35" s="1"/>
  <c r="GH260" i="35" s="1"/>
  <c r="ET260" i="35"/>
  <c r="EU260" i="35"/>
  <c r="EK261" i="35"/>
  <c r="EL261" i="35"/>
  <c r="EM261" i="35"/>
  <c r="EN261" i="35"/>
  <c r="EO261" i="35"/>
  <c r="EZ261" i="35" s="1"/>
  <c r="FK261" i="35" s="1"/>
  <c r="GF261" i="35" s="1"/>
  <c r="EP261" i="35"/>
  <c r="EQ261" i="35"/>
  <c r="ER261" i="35"/>
  <c r="FC261" i="35" s="1"/>
  <c r="FN261" i="35" s="1"/>
  <c r="ES261" i="35"/>
  <c r="FD261" i="35" s="1"/>
  <c r="FO261" i="35" s="1"/>
  <c r="GH261" i="35" s="1"/>
  <c r="ET261" i="35"/>
  <c r="EU261" i="35"/>
  <c r="EK262" i="35"/>
  <c r="EL262" i="35"/>
  <c r="EM262" i="35"/>
  <c r="EN262" i="35"/>
  <c r="EO262" i="35"/>
  <c r="EP262" i="35"/>
  <c r="EQ262" i="35"/>
  <c r="ER262" i="35"/>
  <c r="FC262" i="35" s="1"/>
  <c r="FN262" i="35" s="1"/>
  <c r="ES262" i="35"/>
  <c r="ET262" i="35"/>
  <c r="EU262" i="35"/>
  <c r="EK263" i="35"/>
  <c r="EL263" i="35"/>
  <c r="EM263" i="35"/>
  <c r="EN263" i="35"/>
  <c r="EO263" i="35"/>
  <c r="EZ263" i="35" s="1"/>
  <c r="FK263" i="35" s="1"/>
  <c r="GF263" i="35" s="1"/>
  <c r="EP263" i="35"/>
  <c r="EQ263" i="35"/>
  <c r="ER263" i="35"/>
  <c r="FC263" i="35" s="1"/>
  <c r="FN263" i="35" s="1"/>
  <c r="ES263" i="35"/>
  <c r="FD263" i="35" s="1"/>
  <c r="FO263" i="35" s="1"/>
  <c r="GH263" i="35" s="1"/>
  <c r="ET263" i="35"/>
  <c r="EU263" i="35"/>
  <c r="EK264" i="35"/>
  <c r="EL264" i="35"/>
  <c r="EM264" i="35"/>
  <c r="EN264" i="35"/>
  <c r="EO264" i="35"/>
  <c r="EZ264" i="35" s="1"/>
  <c r="FK264" i="35" s="1"/>
  <c r="GF264" i="35" s="1"/>
  <c r="EP264" i="35"/>
  <c r="EQ264" i="35"/>
  <c r="ER264" i="35"/>
  <c r="FC264" i="35" s="1"/>
  <c r="FN264" i="35" s="1"/>
  <c r="ES264" i="35"/>
  <c r="FD264" i="35" s="1"/>
  <c r="FO264" i="35" s="1"/>
  <c r="GH264" i="35" s="1"/>
  <c r="ET264" i="35"/>
  <c r="EU264" i="35"/>
  <c r="EK265" i="35"/>
  <c r="EL265" i="35"/>
  <c r="EM265" i="35"/>
  <c r="EN265" i="35"/>
  <c r="EO265" i="35"/>
  <c r="EP265" i="35"/>
  <c r="EQ265" i="35"/>
  <c r="ER265" i="35"/>
  <c r="FC265" i="35" s="1"/>
  <c r="FN265" i="35" s="1"/>
  <c r="ES265" i="35"/>
  <c r="ET265" i="35"/>
  <c r="EU265" i="35"/>
  <c r="EK266" i="35"/>
  <c r="EL266" i="35"/>
  <c r="EM266" i="35"/>
  <c r="EN266" i="35"/>
  <c r="EO266" i="35"/>
  <c r="EP266" i="35"/>
  <c r="EQ266" i="35"/>
  <c r="ER266" i="35"/>
  <c r="FC266" i="35" s="1"/>
  <c r="FN266" i="35" s="1"/>
  <c r="ES266" i="35"/>
  <c r="ET266" i="35"/>
  <c r="EU266" i="35"/>
  <c r="EK267" i="35"/>
  <c r="EL267" i="35"/>
  <c r="EW267" i="35" s="1"/>
  <c r="FH267" i="35" s="1"/>
  <c r="GD267" i="35" s="1"/>
  <c r="EM267" i="35"/>
  <c r="EN267" i="35"/>
  <c r="EO267" i="35"/>
  <c r="EP267" i="35"/>
  <c r="EQ267" i="35"/>
  <c r="ER267" i="35"/>
  <c r="FC267" i="35" s="1"/>
  <c r="FN267" i="35" s="1"/>
  <c r="ES267" i="35"/>
  <c r="FD267" i="35" s="1"/>
  <c r="FO267" i="35" s="1"/>
  <c r="GH267" i="35" s="1"/>
  <c r="ET267" i="35"/>
  <c r="EU267" i="35"/>
  <c r="EK268" i="35"/>
  <c r="EL268" i="35"/>
  <c r="EM268" i="35"/>
  <c r="EN268" i="35"/>
  <c r="EO268" i="35"/>
  <c r="EP268" i="35"/>
  <c r="EQ268" i="35"/>
  <c r="ER268" i="35"/>
  <c r="FC268" i="35" s="1"/>
  <c r="FN268" i="35" s="1"/>
  <c r="ES268" i="35"/>
  <c r="FD268" i="35" s="1"/>
  <c r="FO268" i="35" s="1"/>
  <c r="GH268" i="35" s="1"/>
  <c r="ET268" i="35"/>
  <c r="EU268" i="35"/>
  <c r="EK269" i="35"/>
  <c r="EL269" i="35"/>
  <c r="EM269" i="35"/>
  <c r="EN269" i="35"/>
  <c r="EO269" i="35"/>
  <c r="EP269" i="35"/>
  <c r="EQ269" i="35"/>
  <c r="ER269" i="35"/>
  <c r="FC269" i="35" s="1"/>
  <c r="FN269" i="35" s="1"/>
  <c r="ES269" i="35"/>
  <c r="ET269" i="35"/>
  <c r="EU269" i="35"/>
  <c r="EK270" i="35"/>
  <c r="EL270" i="35"/>
  <c r="EM270" i="35"/>
  <c r="EN270" i="35"/>
  <c r="EO270" i="35"/>
  <c r="EP270" i="35"/>
  <c r="EQ270" i="35"/>
  <c r="ER270" i="35"/>
  <c r="FC270" i="35" s="1"/>
  <c r="FN270" i="35" s="1"/>
  <c r="ES270" i="35"/>
  <c r="ET270" i="35"/>
  <c r="EU270" i="35"/>
  <c r="EK271" i="35"/>
  <c r="EL271" i="35"/>
  <c r="EM271" i="35"/>
  <c r="EN271" i="35"/>
  <c r="EO271" i="35"/>
  <c r="EZ271" i="35" s="1"/>
  <c r="FK271" i="35" s="1"/>
  <c r="GF271" i="35" s="1"/>
  <c r="EP271" i="35"/>
  <c r="EQ271" i="35"/>
  <c r="ER271" i="35"/>
  <c r="FC271" i="35" s="1"/>
  <c r="FN271" i="35" s="1"/>
  <c r="ES271" i="35"/>
  <c r="ET271" i="35"/>
  <c r="EU271" i="35"/>
  <c r="EK272" i="35"/>
  <c r="EL272" i="35"/>
  <c r="EM272" i="35"/>
  <c r="EN272" i="35"/>
  <c r="EO272" i="35"/>
  <c r="EP272" i="35"/>
  <c r="EQ272" i="35"/>
  <c r="ER272" i="35"/>
  <c r="FC272" i="35" s="1"/>
  <c r="FN272" i="35" s="1"/>
  <c r="ES272" i="35"/>
  <c r="ET272" i="35"/>
  <c r="EU272" i="35"/>
  <c r="EK273" i="35"/>
  <c r="EV273" i="35" s="1"/>
  <c r="EL273" i="35"/>
  <c r="EW273" i="35" s="1"/>
  <c r="FH273" i="35" s="1"/>
  <c r="GD273" i="35" s="1"/>
  <c r="EM273" i="35"/>
  <c r="EX273" i="35" s="1"/>
  <c r="FI273" i="35" s="1"/>
  <c r="FZ273" i="35" s="1"/>
  <c r="EN273" i="35"/>
  <c r="EY273" i="35" s="1"/>
  <c r="FJ273" i="35" s="1"/>
  <c r="FY273" i="35" s="1"/>
  <c r="EO273" i="35"/>
  <c r="EZ273" i="35" s="1"/>
  <c r="FK273" i="35" s="1"/>
  <c r="GF273" i="35" s="1"/>
  <c r="EP273" i="35"/>
  <c r="FA273" i="35" s="1"/>
  <c r="FL273" i="35" s="1"/>
  <c r="GE273" i="35" s="1"/>
  <c r="EQ273" i="35"/>
  <c r="FB273" i="35" s="1"/>
  <c r="FM273" i="35" s="1"/>
  <c r="GB273" i="35" s="1"/>
  <c r="ER273" i="35"/>
  <c r="FC273" i="35" s="1"/>
  <c r="FN273" i="35" s="1"/>
  <c r="ES273" i="35"/>
  <c r="FD273" i="35" s="1"/>
  <c r="FO273" i="35" s="1"/>
  <c r="GH273" i="35" s="1"/>
  <c r="ET273" i="35"/>
  <c r="FE273" i="35" s="1"/>
  <c r="FP273" i="35" s="1"/>
  <c r="GC273" i="35" s="1"/>
  <c r="EU273" i="35"/>
  <c r="FF273" i="35" s="1"/>
  <c r="FQ273" i="35" s="1"/>
  <c r="GA273" i="35" s="1"/>
  <c r="FS273" i="35"/>
  <c r="FT273" i="35" s="1"/>
  <c r="EK274" i="35"/>
  <c r="EL274" i="35"/>
  <c r="EM274" i="35"/>
  <c r="EN274" i="35"/>
  <c r="EO274" i="35"/>
  <c r="EP274" i="35"/>
  <c r="EQ274" i="35"/>
  <c r="ER274" i="35"/>
  <c r="FC274" i="35" s="1"/>
  <c r="FN274" i="35" s="1"/>
  <c r="ES274" i="35"/>
  <c r="FD274" i="35" s="1"/>
  <c r="FO274" i="35" s="1"/>
  <c r="GH274" i="35" s="1"/>
  <c r="ET274" i="35"/>
  <c r="EU274" i="35"/>
  <c r="EK275" i="35"/>
  <c r="EL275" i="35"/>
  <c r="EM275" i="35"/>
  <c r="EN275" i="35"/>
  <c r="EO275" i="35"/>
  <c r="EP275" i="35"/>
  <c r="EQ275" i="35"/>
  <c r="ER275" i="35"/>
  <c r="FC275" i="35" s="1"/>
  <c r="FN275" i="35" s="1"/>
  <c r="ES275" i="35"/>
  <c r="FD275" i="35" s="1"/>
  <c r="FO275" i="35" s="1"/>
  <c r="GH275" i="35" s="1"/>
  <c r="ET275" i="35"/>
  <c r="EU275" i="35"/>
  <c r="EK276" i="35"/>
  <c r="EL276" i="35"/>
  <c r="EM276" i="35"/>
  <c r="EN276" i="35"/>
  <c r="EO276" i="35"/>
  <c r="EP276" i="35"/>
  <c r="EQ276" i="35"/>
  <c r="ER276" i="35"/>
  <c r="FC276" i="35" s="1"/>
  <c r="FN276" i="35" s="1"/>
  <c r="ES276" i="35"/>
  <c r="ET276" i="35"/>
  <c r="EU276" i="35"/>
  <c r="EK277" i="35"/>
  <c r="EL277" i="35"/>
  <c r="EM277" i="35"/>
  <c r="EN277" i="35"/>
  <c r="EO277" i="35"/>
  <c r="EZ277" i="35" s="1"/>
  <c r="FK277" i="35" s="1"/>
  <c r="GF277" i="35" s="1"/>
  <c r="EP277" i="35"/>
  <c r="EQ277" i="35"/>
  <c r="ER277" i="35"/>
  <c r="FC277" i="35" s="1"/>
  <c r="FN277" i="35" s="1"/>
  <c r="ES277" i="35"/>
  <c r="FD277" i="35" s="1"/>
  <c r="FO277" i="35" s="1"/>
  <c r="GH277" i="35" s="1"/>
  <c r="ET277" i="35"/>
  <c r="EU277" i="35"/>
  <c r="EK278" i="35"/>
  <c r="EL278" i="35"/>
  <c r="EM278" i="35"/>
  <c r="EN278" i="35"/>
  <c r="EO278" i="35"/>
  <c r="EZ278" i="35" s="1"/>
  <c r="FK278" i="35" s="1"/>
  <c r="GF278" i="35" s="1"/>
  <c r="EP278" i="35"/>
  <c r="EQ278" i="35"/>
  <c r="ER278" i="35"/>
  <c r="FC278" i="35" s="1"/>
  <c r="FN278" i="35" s="1"/>
  <c r="ES278" i="35"/>
  <c r="FD278" i="35" s="1"/>
  <c r="FO278" i="35" s="1"/>
  <c r="GH278" i="35" s="1"/>
  <c r="ET278" i="35"/>
  <c r="EU278" i="35"/>
  <c r="EK279" i="35"/>
  <c r="EL279" i="35"/>
  <c r="EM279" i="35"/>
  <c r="EN279" i="35"/>
  <c r="EO279" i="35"/>
  <c r="EP279" i="35"/>
  <c r="EQ279" i="35"/>
  <c r="ER279" i="35"/>
  <c r="FC279" i="35" s="1"/>
  <c r="FN279" i="35" s="1"/>
  <c r="ES279" i="35"/>
  <c r="FD279" i="35" s="1"/>
  <c r="FO279" i="35" s="1"/>
  <c r="GH279" i="35" s="1"/>
  <c r="ET279" i="35"/>
  <c r="EU279" i="35"/>
  <c r="EK280" i="35"/>
  <c r="EL280" i="35"/>
  <c r="EM280" i="35"/>
  <c r="EN280" i="35"/>
  <c r="EO280" i="35"/>
  <c r="EP280" i="35"/>
  <c r="EQ280" i="35"/>
  <c r="ER280" i="35"/>
  <c r="FC280" i="35" s="1"/>
  <c r="FN280" i="35" s="1"/>
  <c r="ES280" i="35"/>
  <c r="ET280" i="35"/>
  <c r="EU280" i="35"/>
  <c r="EK281" i="35"/>
  <c r="EL281" i="35"/>
  <c r="EM281" i="35"/>
  <c r="EN281" i="35"/>
  <c r="EO281" i="35"/>
  <c r="EZ281" i="35" s="1"/>
  <c r="FK281" i="35" s="1"/>
  <c r="GF281" i="35" s="1"/>
  <c r="EP281" i="35"/>
  <c r="EQ281" i="35"/>
  <c r="ER281" i="35"/>
  <c r="FC281" i="35" s="1"/>
  <c r="ES281" i="35"/>
  <c r="ET281" i="35"/>
  <c r="EU281" i="35"/>
  <c r="EK282" i="35"/>
  <c r="EL282" i="35"/>
  <c r="EM282" i="35"/>
  <c r="EN282" i="35"/>
  <c r="EO282" i="35"/>
  <c r="EP282" i="35"/>
  <c r="EQ282" i="35"/>
  <c r="ER282" i="35"/>
  <c r="FC282" i="35" s="1"/>
  <c r="FN282" i="35" s="1"/>
  <c r="ES282" i="35"/>
  <c r="FD282" i="35" s="1"/>
  <c r="FO282" i="35" s="1"/>
  <c r="GH282" i="35" s="1"/>
  <c r="ET282" i="35"/>
  <c r="EU282" i="35"/>
  <c r="EK283" i="35"/>
  <c r="EL283" i="35"/>
  <c r="EM283" i="35"/>
  <c r="EN283" i="35"/>
  <c r="EO283" i="35"/>
  <c r="EP283" i="35"/>
  <c r="EQ283" i="35"/>
  <c r="ER283" i="35"/>
  <c r="FC283" i="35" s="1"/>
  <c r="ES283" i="35"/>
  <c r="ET283" i="35"/>
  <c r="EU283" i="35"/>
  <c r="EK284" i="35"/>
  <c r="EL284" i="35"/>
  <c r="EM284" i="35"/>
  <c r="EN284" i="35"/>
  <c r="EO284" i="35"/>
  <c r="EZ284" i="35" s="1"/>
  <c r="FK284" i="35" s="1"/>
  <c r="GF284" i="35" s="1"/>
  <c r="EP284" i="35"/>
  <c r="EQ284" i="35"/>
  <c r="ER284" i="35"/>
  <c r="FC284" i="35" s="1"/>
  <c r="FN284" i="35" s="1"/>
  <c r="ES284" i="35"/>
  <c r="FD284" i="35" s="1"/>
  <c r="FO284" i="35" s="1"/>
  <c r="GH284" i="35" s="1"/>
  <c r="ET284" i="35"/>
  <c r="EU284" i="35"/>
  <c r="EK285" i="35"/>
  <c r="EL285" i="35"/>
  <c r="EM285" i="35"/>
  <c r="EN285" i="35"/>
  <c r="EO285" i="35"/>
  <c r="EZ285" i="35" s="1"/>
  <c r="FK285" i="35" s="1"/>
  <c r="GF285" i="35" s="1"/>
  <c r="EP285" i="35"/>
  <c r="EQ285" i="35"/>
  <c r="ER285" i="35"/>
  <c r="FC285" i="35" s="1"/>
  <c r="ES285" i="35"/>
  <c r="FD285" i="35" s="1"/>
  <c r="FO285" i="35" s="1"/>
  <c r="GH285" i="35" s="1"/>
  <c r="ET285" i="35"/>
  <c r="EU285" i="35"/>
  <c r="EK286" i="35"/>
  <c r="EL286" i="35"/>
  <c r="EM286" i="35"/>
  <c r="EN286" i="35"/>
  <c r="EO286" i="35"/>
  <c r="EZ286" i="35" s="1"/>
  <c r="FK286" i="35" s="1"/>
  <c r="GF286" i="35" s="1"/>
  <c r="EP286" i="35"/>
  <c r="EQ286" i="35"/>
  <c r="ER286" i="35"/>
  <c r="FC286" i="35" s="1"/>
  <c r="FN286" i="35" s="1"/>
  <c r="ES286" i="35"/>
  <c r="ET286" i="35"/>
  <c r="EU286" i="35"/>
  <c r="EK287" i="35"/>
  <c r="EL287" i="35"/>
  <c r="EM287" i="35"/>
  <c r="EN287" i="35"/>
  <c r="EO287" i="35"/>
  <c r="EP287" i="35"/>
  <c r="EQ287" i="35"/>
  <c r="ER287" i="35"/>
  <c r="FC287" i="35" s="1"/>
  <c r="FN287" i="35" s="1"/>
  <c r="ES287" i="35"/>
  <c r="ET287" i="35"/>
  <c r="EU287" i="35"/>
  <c r="EK288" i="35"/>
  <c r="EL288" i="35"/>
  <c r="EM288" i="35"/>
  <c r="EN288" i="35"/>
  <c r="EO288" i="35"/>
  <c r="EP288" i="35"/>
  <c r="EQ288" i="35"/>
  <c r="ER288" i="35"/>
  <c r="FC288" i="35" s="1"/>
  <c r="FN288" i="35" s="1"/>
  <c r="ES288" i="35"/>
  <c r="FD288" i="35" s="1"/>
  <c r="FO288" i="35" s="1"/>
  <c r="GH288" i="35" s="1"/>
  <c r="ET288" i="35"/>
  <c r="EU288" i="35"/>
  <c r="EK289" i="35"/>
  <c r="EL289" i="35"/>
  <c r="EM289" i="35"/>
  <c r="EN289" i="35"/>
  <c r="EO289" i="35"/>
  <c r="EZ289" i="35" s="1"/>
  <c r="FK289" i="35" s="1"/>
  <c r="GF289" i="35" s="1"/>
  <c r="EP289" i="35"/>
  <c r="EQ289" i="35"/>
  <c r="ER289" i="35"/>
  <c r="FC289" i="35" s="1"/>
  <c r="FN289" i="35" s="1"/>
  <c r="ES289" i="35"/>
  <c r="FD289" i="35" s="1"/>
  <c r="FO289" i="35" s="1"/>
  <c r="GH289" i="35" s="1"/>
  <c r="ET289" i="35"/>
  <c r="EU289" i="35"/>
  <c r="EK290" i="35"/>
  <c r="EL290" i="35"/>
  <c r="EM290" i="35"/>
  <c r="EN290" i="35"/>
  <c r="EO290" i="35"/>
  <c r="EP290" i="35"/>
  <c r="EQ290" i="35"/>
  <c r="ER290" i="35"/>
  <c r="FC290" i="35" s="1"/>
  <c r="FN290" i="35" s="1"/>
  <c r="ES290" i="35"/>
  <c r="ET290" i="35"/>
  <c r="EU290" i="35"/>
  <c r="EK291" i="35"/>
  <c r="EL291" i="35"/>
  <c r="EM291" i="35"/>
  <c r="EN291" i="35"/>
  <c r="EO291" i="35"/>
  <c r="EP291" i="35"/>
  <c r="EQ291" i="35"/>
  <c r="ER291" i="35"/>
  <c r="FC291" i="35" s="1"/>
  <c r="FN291" i="35" s="1"/>
  <c r="ES291" i="35"/>
  <c r="ET291" i="35"/>
  <c r="EU291" i="35"/>
  <c r="EK292" i="35"/>
  <c r="EL292" i="35"/>
  <c r="EM292" i="35"/>
  <c r="EN292" i="35"/>
  <c r="EO292" i="35"/>
  <c r="EZ292" i="35" s="1"/>
  <c r="FK292" i="35" s="1"/>
  <c r="GF292" i="35" s="1"/>
  <c r="EP292" i="35"/>
  <c r="EQ292" i="35"/>
  <c r="ER292" i="35"/>
  <c r="FC292" i="35" s="1"/>
  <c r="FN292" i="35" s="1"/>
  <c r="ES292" i="35"/>
  <c r="ET292" i="35"/>
  <c r="EU292" i="35"/>
  <c r="EK293" i="35"/>
  <c r="EV293" i="35" s="1"/>
  <c r="EL293" i="35"/>
  <c r="EW293" i="35" s="1"/>
  <c r="FH293" i="35" s="1"/>
  <c r="GD293" i="35" s="1"/>
  <c r="EM293" i="35"/>
  <c r="EX293" i="35" s="1"/>
  <c r="FI293" i="35" s="1"/>
  <c r="FZ293" i="35" s="1"/>
  <c r="EN293" i="35"/>
  <c r="EY293" i="35" s="1"/>
  <c r="FJ293" i="35" s="1"/>
  <c r="FY293" i="35" s="1"/>
  <c r="EO293" i="35"/>
  <c r="EZ293" i="35" s="1"/>
  <c r="FK293" i="35" s="1"/>
  <c r="GF293" i="35" s="1"/>
  <c r="EP293" i="35"/>
  <c r="FA293" i="35" s="1"/>
  <c r="FL293" i="35" s="1"/>
  <c r="GE293" i="35" s="1"/>
  <c r="EQ293" i="35"/>
  <c r="FB293" i="35" s="1"/>
  <c r="FM293" i="35" s="1"/>
  <c r="GB293" i="35" s="1"/>
  <c r="ER293" i="35"/>
  <c r="FC293" i="35" s="1"/>
  <c r="FN293" i="35" s="1"/>
  <c r="ES293" i="35"/>
  <c r="FD293" i="35" s="1"/>
  <c r="FO293" i="35" s="1"/>
  <c r="GH293" i="35" s="1"/>
  <c r="ET293" i="35"/>
  <c r="FE293" i="35" s="1"/>
  <c r="FP293" i="35" s="1"/>
  <c r="GC293" i="35" s="1"/>
  <c r="EU293" i="35"/>
  <c r="FF293" i="35" s="1"/>
  <c r="FQ293" i="35" s="1"/>
  <c r="GA293" i="35" s="1"/>
  <c r="FS293" i="35"/>
  <c r="FT293" i="35" s="1"/>
  <c r="EK294" i="35"/>
  <c r="EL294" i="35"/>
  <c r="EM294" i="35"/>
  <c r="EN294" i="35"/>
  <c r="EO294" i="35"/>
  <c r="EP294" i="35"/>
  <c r="EQ294" i="35"/>
  <c r="ER294" i="35"/>
  <c r="FC294" i="35" s="1"/>
  <c r="FN294" i="35" s="1"/>
  <c r="ES294" i="35"/>
  <c r="FD294" i="35" s="1"/>
  <c r="FO294" i="35" s="1"/>
  <c r="GH294" i="35" s="1"/>
  <c r="ET294" i="35"/>
  <c r="EU294" i="35"/>
  <c r="EK295" i="35"/>
  <c r="EL295" i="35"/>
  <c r="EM295" i="35"/>
  <c r="EN295" i="35"/>
  <c r="EO295" i="35"/>
  <c r="EP295" i="35"/>
  <c r="EQ295" i="35"/>
  <c r="ER295" i="35"/>
  <c r="FC295" i="35" s="1"/>
  <c r="FN295" i="35" s="1"/>
  <c r="ES295" i="35"/>
  <c r="FD295" i="35" s="1"/>
  <c r="FO295" i="35" s="1"/>
  <c r="GH295" i="35" s="1"/>
  <c r="ET295" i="35"/>
  <c r="EU295" i="35"/>
  <c r="EK296" i="35"/>
  <c r="EL296" i="35"/>
  <c r="EM296" i="35"/>
  <c r="EN296" i="35"/>
  <c r="EO296" i="35"/>
  <c r="EZ296" i="35" s="1"/>
  <c r="FK296" i="35" s="1"/>
  <c r="GF296" i="35" s="1"/>
  <c r="EP296" i="35"/>
  <c r="FA296" i="35" s="1"/>
  <c r="FL296" i="35" s="1"/>
  <c r="GE296" i="35" s="1"/>
  <c r="EQ296" i="35"/>
  <c r="ER296" i="35"/>
  <c r="FC296" i="35" s="1"/>
  <c r="FN296" i="35" s="1"/>
  <c r="ES296" i="35"/>
  <c r="ET296" i="35"/>
  <c r="EU296" i="35"/>
  <c r="EK297" i="35"/>
  <c r="EL297" i="35"/>
  <c r="EM297" i="35"/>
  <c r="EN297" i="35"/>
  <c r="EO297" i="35"/>
  <c r="EP297" i="35"/>
  <c r="EQ297" i="35"/>
  <c r="ER297" i="35"/>
  <c r="FC297" i="35" s="1"/>
  <c r="FN297" i="35" s="1"/>
  <c r="ES297" i="35"/>
  <c r="FD297" i="35" s="1"/>
  <c r="FO297" i="35" s="1"/>
  <c r="GH297" i="35" s="1"/>
  <c r="ET297" i="35"/>
  <c r="EU297" i="35"/>
  <c r="EK298" i="35"/>
  <c r="EL298" i="35"/>
  <c r="EM298" i="35"/>
  <c r="EN298" i="35"/>
  <c r="EO298" i="35"/>
  <c r="EZ298" i="35" s="1"/>
  <c r="FK298" i="35" s="1"/>
  <c r="GF298" i="35" s="1"/>
  <c r="EP298" i="35"/>
  <c r="FA298" i="35" s="1"/>
  <c r="FL298" i="35" s="1"/>
  <c r="GE298" i="35" s="1"/>
  <c r="EQ298" i="35"/>
  <c r="ER298" i="35"/>
  <c r="FC298" i="35" s="1"/>
  <c r="FN298" i="35" s="1"/>
  <c r="ES298" i="35"/>
  <c r="ET298" i="35"/>
  <c r="EU298" i="35"/>
  <c r="EK299" i="35"/>
  <c r="EL299" i="35"/>
  <c r="EM299" i="35"/>
  <c r="EN299" i="35"/>
  <c r="EO299" i="35"/>
  <c r="EP299" i="35"/>
  <c r="EQ299" i="35"/>
  <c r="ER299" i="35"/>
  <c r="FC299" i="35" s="1"/>
  <c r="FN299" i="35" s="1"/>
  <c r="ES299" i="35"/>
  <c r="ET299" i="35"/>
  <c r="EU299" i="35"/>
  <c r="EK300" i="35"/>
  <c r="EL300" i="35"/>
  <c r="EM300" i="35"/>
  <c r="EN300" i="35"/>
  <c r="EO300" i="35"/>
  <c r="EZ300" i="35" s="1"/>
  <c r="FK300" i="35" s="1"/>
  <c r="GF300" i="35" s="1"/>
  <c r="EP300" i="35"/>
  <c r="ER300" i="35"/>
  <c r="FC300" i="35" s="1"/>
  <c r="FN300" i="35" s="1"/>
  <c r="ES300" i="35"/>
  <c r="ET300" i="35"/>
  <c r="EU300" i="35"/>
  <c r="EK301" i="35"/>
  <c r="EL301" i="35"/>
  <c r="EM301" i="35"/>
  <c r="EN301" i="35"/>
  <c r="EO301" i="35"/>
  <c r="EP301" i="35"/>
  <c r="EQ301" i="35"/>
  <c r="ER301" i="35"/>
  <c r="FC301" i="35" s="1"/>
  <c r="FN301" i="35" s="1"/>
  <c r="ES301" i="35"/>
  <c r="FD301" i="35" s="1"/>
  <c r="FO301" i="35" s="1"/>
  <c r="GH301" i="35" s="1"/>
  <c r="ET301" i="35"/>
  <c r="EU301" i="35"/>
  <c r="EK302" i="35"/>
  <c r="EL302" i="35"/>
  <c r="EM302" i="35"/>
  <c r="EN302" i="35"/>
  <c r="EO302" i="35"/>
  <c r="EZ302" i="35" s="1"/>
  <c r="FK302" i="35" s="1"/>
  <c r="GF302" i="35" s="1"/>
  <c r="EP302" i="35"/>
  <c r="EQ302" i="35"/>
  <c r="ER302" i="35"/>
  <c r="FC302" i="35" s="1"/>
  <c r="FN302" i="35" s="1"/>
  <c r="ES302" i="35"/>
  <c r="FD302" i="35" s="1"/>
  <c r="FO302" i="35" s="1"/>
  <c r="GH302" i="35" s="1"/>
  <c r="ET302" i="35"/>
  <c r="EU302" i="35"/>
  <c r="EK303" i="35"/>
  <c r="EL303" i="35"/>
  <c r="EM303" i="35"/>
  <c r="EN303" i="35"/>
  <c r="EO303" i="35"/>
  <c r="EP303" i="35"/>
  <c r="EQ303" i="35"/>
  <c r="ER303" i="35"/>
  <c r="FC303" i="35" s="1"/>
  <c r="FN303" i="35" s="1"/>
  <c r="ES303" i="35"/>
  <c r="ET303" i="35"/>
  <c r="EU303" i="35"/>
  <c r="EK304" i="35"/>
  <c r="EL304" i="35"/>
  <c r="EM304" i="35"/>
  <c r="EN304" i="35"/>
  <c r="EO304" i="35"/>
  <c r="EZ304" i="35" s="1"/>
  <c r="FK304" i="35" s="1"/>
  <c r="GF304" i="35" s="1"/>
  <c r="EP304" i="35"/>
  <c r="EQ304" i="35"/>
  <c r="ER304" i="35"/>
  <c r="FC304" i="35" s="1"/>
  <c r="FN304" i="35" s="1"/>
  <c r="ES304" i="35"/>
  <c r="ET304" i="35"/>
  <c r="EU304" i="35"/>
  <c r="EK305" i="35"/>
  <c r="EL305" i="35"/>
  <c r="EM305" i="35"/>
  <c r="EN305" i="35"/>
  <c r="EO305" i="35"/>
  <c r="EZ305" i="35" s="1"/>
  <c r="FK305" i="35" s="1"/>
  <c r="GF305" i="35" s="1"/>
  <c r="EP305" i="35"/>
  <c r="EQ305" i="35"/>
  <c r="ER305" i="35"/>
  <c r="FC305" i="35" s="1"/>
  <c r="FN305" i="35" s="1"/>
  <c r="ES305" i="35"/>
  <c r="FD305" i="35" s="1"/>
  <c r="FO305" i="35" s="1"/>
  <c r="GH305" i="35" s="1"/>
  <c r="ET305" i="35"/>
  <c r="EU305" i="35"/>
  <c r="EK306" i="35"/>
  <c r="EL306" i="35"/>
  <c r="EM306" i="35"/>
  <c r="EN306" i="35"/>
  <c r="EO306" i="35"/>
  <c r="EP306" i="35"/>
  <c r="EQ306" i="35"/>
  <c r="ER306" i="35"/>
  <c r="ES306" i="35"/>
  <c r="FD306" i="35" s="1"/>
  <c r="FO306" i="35" s="1"/>
  <c r="GH306" i="35" s="1"/>
  <c r="ET306" i="35"/>
  <c r="EU306" i="35"/>
  <c r="EK307" i="35"/>
  <c r="EL307" i="35"/>
  <c r="EM307" i="35"/>
  <c r="EN307" i="35"/>
  <c r="EO307" i="35"/>
  <c r="EZ307" i="35" s="1"/>
  <c r="FK307" i="35" s="1"/>
  <c r="GF307" i="35" s="1"/>
  <c r="EP307" i="35"/>
  <c r="EQ307" i="35"/>
  <c r="ER307" i="35"/>
  <c r="FC307" i="35" s="1"/>
  <c r="FN307" i="35" s="1"/>
  <c r="ES307" i="35"/>
  <c r="FD307" i="35" s="1"/>
  <c r="FO307" i="35" s="1"/>
  <c r="GH307" i="35" s="1"/>
  <c r="ET307" i="35"/>
  <c r="EU307" i="35"/>
  <c r="EK308" i="35"/>
  <c r="EL308" i="35"/>
  <c r="EM308" i="35"/>
  <c r="EN308" i="35"/>
  <c r="EO308" i="35"/>
  <c r="EZ308" i="35" s="1"/>
  <c r="FK308" i="35" s="1"/>
  <c r="GF308" i="35" s="1"/>
  <c r="EP308" i="35"/>
  <c r="EQ308" i="35"/>
  <c r="ER308" i="35"/>
  <c r="FC308" i="35" s="1"/>
  <c r="FN308" i="35" s="1"/>
  <c r="ES308" i="35"/>
  <c r="FD308" i="35" s="1"/>
  <c r="FO308" i="35" s="1"/>
  <c r="GH308" i="35" s="1"/>
  <c r="ET308" i="35"/>
  <c r="EU308" i="35"/>
  <c r="EK309" i="35"/>
  <c r="EL309" i="35"/>
  <c r="EW309" i="35" s="1"/>
  <c r="FH309" i="35" s="1"/>
  <c r="GD309" i="35" s="1"/>
  <c r="EM309" i="35"/>
  <c r="EN309" i="35"/>
  <c r="EO309" i="35"/>
  <c r="EZ309" i="35" s="1"/>
  <c r="FK309" i="35" s="1"/>
  <c r="GF309" i="35" s="1"/>
  <c r="EP309" i="35"/>
  <c r="FA309" i="35" s="1"/>
  <c r="FL309" i="35" s="1"/>
  <c r="GE309" i="35" s="1"/>
  <c r="EQ309" i="35"/>
  <c r="ER309" i="35"/>
  <c r="FC309" i="35" s="1"/>
  <c r="FN309" i="35" s="1"/>
  <c r="ES309" i="35"/>
  <c r="FD309" i="35" s="1"/>
  <c r="FO309" i="35" s="1"/>
  <c r="GH309" i="35" s="1"/>
  <c r="ET309" i="35"/>
  <c r="EU309" i="35"/>
  <c r="EK310" i="35"/>
  <c r="EL310" i="35"/>
  <c r="EM310" i="35"/>
  <c r="EN310" i="35"/>
  <c r="EO310" i="35"/>
  <c r="EP310" i="35"/>
  <c r="EQ310" i="35"/>
  <c r="ER310" i="35"/>
  <c r="FC310" i="35" s="1"/>
  <c r="FN310" i="35" s="1"/>
  <c r="ES310" i="35"/>
  <c r="FD310" i="35" s="1"/>
  <c r="FO310" i="35" s="1"/>
  <c r="GH310" i="35" s="1"/>
  <c r="ET310" i="35"/>
  <c r="EU310" i="35"/>
  <c r="EK311" i="35"/>
  <c r="EL311" i="35"/>
  <c r="EM311" i="35"/>
  <c r="EN311" i="35"/>
  <c r="EO311" i="35"/>
  <c r="EP311" i="35"/>
  <c r="EQ311" i="35"/>
  <c r="ER311" i="35"/>
  <c r="FC311" i="35" s="1"/>
  <c r="FN311" i="35" s="1"/>
  <c r="ES311" i="35"/>
  <c r="FD311" i="35" s="1"/>
  <c r="FO311" i="35" s="1"/>
  <c r="GH311" i="35" s="1"/>
  <c r="ET311" i="35"/>
  <c r="EU311" i="35"/>
  <c r="EK312" i="35"/>
  <c r="EV312" i="35" s="1"/>
  <c r="EL312" i="35"/>
  <c r="EW312" i="35" s="1"/>
  <c r="FH312" i="35" s="1"/>
  <c r="GD312" i="35" s="1"/>
  <c r="EM312" i="35"/>
  <c r="EX312" i="35" s="1"/>
  <c r="FI312" i="35" s="1"/>
  <c r="FZ312" i="35" s="1"/>
  <c r="EN312" i="35"/>
  <c r="EY312" i="35" s="1"/>
  <c r="FJ312" i="35" s="1"/>
  <c r="FY312" i="35" s="1"/>
  <c r="EO312" i="35"/>
  <c r="EZ312" i="35" s="1"/>
  <c r="FK312" i="35" s="1"/>
  <c r="GF312" i="35" s="1"/>
  <c r="EP312" i="35"/>
  <c r="FA312" i="35" s="1"/>
  <c r="FL312" i="35" s="1"/>
  <c r="GE312" i="35" s="1"/>
  <c r="EQ312" i="35"/>
  <c r="FB312" i="35" s="1"/>
  <c r="FM312" i="35" s="1"/>
  <c r="GB312" i="35" s="1"/>
  <c r="ER312" i="35"/>
  <c r="FC312" i="35" s="1"/>
  <c r="FN312" i="35" s="1"/>
  <c r="ES312" i="35"/>
  <c r="FD312" i="35" s="1"/>
  <c r="FO312" i="35" s="1"/>
  <c r="GH312" i="35" s="1"/>
  <c r="ET312" i="35"/>
  <c r="FE312" i="35" s="1"/>
  <c r="FP312" i="35" s="1"/>
  <c r="GC312" i="35" s="1"/>
  <c r="EU312" i="35"/>
  <c r="FF312" i="35" s="1"/>
  <c r="FQ312" i="35" s="1"/>
  <c r="GA312" i="35" s="1"/>
  <c r="FS312" i="35"/>
  <c r="FT312" i="35" s="1"/>
  <c r="EK313" i="35"/>
  <c r="EL313" i="35"/>
  <c r="EM313" i="35"/>
  <c r="EN313" i="35"/>
  <c r="EO313" i="35"/>
  <c r="EP313" i="35"/>
  <c r="EQ313" i="35"/>
  <c r="ER313" i="35"/>
  <c r="FC313" i="35" s="1"/>
  <c r="FN313" i="35" s="1"/>
  <c r="ES313" i="35"/>
  <c r="ET313" i="35"/>
  <c r="EU313" i="35"/>
  <c r="EK314" i="35"/>
  <c r="EL314" i="35"/>
  <c r="EM314" i="35"/>
  <c r="EN314" i="35"/>
  <c r="EO314" i="35"/>
  <c r="EZ314" i="35" s="1"/>
  <c r="FK314" i="35" s="1"/>
  <c r="GF314" i="35" s="1"/>
  <c r="EP314" i="35"/>
  <c r="FA314" i="35" s="1"/>
  <c r="FL314" i="35" s="1"/>
  <c r="GE314" i="35" s="1"/>
  <c r="EQ314" i="35"/>
  <c r="ER314" i="35"/>
  <c r="FC314" i="35" s="1"/>
  <c r="FN314" i="35" s="1"/>
  <c r="ES314" i="35"/>
  <c r="FD314" i="35" s="1"/>
  <c r="FO314" i="35" s="1"/>
  <c r="GH314" i="35" s="1"/>
  <c r="ET314" i="35"/>
  <c r="EU314" i="35"/>
  <c r="EK315" i="35"/>
  <c r="EL315" i="35"/>
  <c r="EM315" i="35"/>
  <c r="EN315" i="35"/>
  <c r="EO315" i="35"/>
  <c r="EP315" i="35"/>
  <c r="EQ315" i="35"/>
  <c r="ER315" i="35"/>
  <c r="FC315" i="35" s="1"/>
  <c r="FN315" i="35" s="1"/>
  <c r="ES315" i="35"/>
  <c r="FD315" i="35" s="1"/>
  <c r="FO315" i="35" s="1"/>
  <c r="GH315" i="35" s="1"/>
  <c r="ET315" i="35"/>
  <c r="EU315" i="35"/>
  <c r="EK316" i="35"/>
  <c r="EL316" i="35"/>
  <c r="EM316" i="35"/>
  <c r="EN316" i="35"/>
  <c r="EO316" i="35"/>
  <c r="EZ316" i="35" s="1"/>
  <c r="FK316" i="35" s="1"/>
  <c r="GF316" i="35" s="1"/>
  <c r="EP316" i="35"/>
  <c r="EQ316" i="35"/>
  <c r="ER316" i="35"/>
  <c r="FC316" i="35" s="1"/>
  <c r="FN316" i="35" s="1"/>
  <c r="ES316" i="35"/>
  <c r="FD316" i="35" s="1"/>
  <c r="FO316" i="35" s="1"/>
  <c r="GH316" i="35" s="1"/>
  <c r="ET316" i="35"/>
  <c r="EU316" i="35"/>
  <c r="EK317" i="35"/>
  <c r="EL317" i="35"/>
  <c r="EM317" i="35"/>
  <c r="EN317" i="35"/>
  <c r="EO317" i="35"/>
  <c r="EZ317" i="35" s="1"/>
  <c r="FK317" i="35" s="1"/>
  <c r="GF317" i="35" s="1"/>
  <c r="EP317" i="35"/>
  <c r="EQ317" i="35"/>
  <c r="ER317" i="35"/>
  <c r="FC317" i="35" s="1"/>
  <c r="FN317" i="35" s="1"/>
  <c r="ES317" i="35"/>
  <c r="FD317" i="35" s="1"/>
  <c r="FO317" i="35" s="1"/>
  <c r="GH317" i="35" s="1"/>
  <c r="ET317" i="35"/>
  <c r="EU317" i="35"/>
  <c r="EK318" i="35"/>
  <c r="EL318" i="35"/>
  <c r="EM318" i="35"/>
  <c r="EN318" i="35"/>
  <c r="EO318" i="35"/>
  <c r="EZ318" i="35" s="1"/>
  <c r="FK318" i="35" s="1"/>
  <c r="GF318" i="35" s="1"/>
  <c r="EP318" i="35"/>
  <c r="EQ318" i="35"/>
  <c r="ER318" i="35"/>
  <c r="FC318" i="35" s="1"/>
  <c r="FN318" i="35" s="1"/>
  <c r="ES318" i="35"/>
  <c r="FD318" i="35" s="1"/>
  <c r="FO318" i="35" s="1"/>
  <c r="GH318" i="35" s="1"/>
  <c r="ET318" i="35"/>
  <c r="EU318" i="35"/>
  <c r="EK319" i="35"/>
  <c r="EL319" i="35"/>
  <c r="EM319" i="35"/>
  <c r="EN319" i="35"/>
  <c r="EO319" i="35"/>
  <c r="EZ319" i="35" s="1"/>
  <c r="FK319" i="35" s="1"/>
  <c r="GF319" i="35" s="1"/>
  <c r="EP319" i="35"/>
  <c r="EQ319" i="35"/>
  <c r="ER319" i="35"/>
  <c r="FC319" i="35" s="1"/>
  <c r="FN319" i="35" s="1"/>
  <c r="ES319" i="35"/>
  <c r="FD319" i="35" s="1"/>
  <c r="FO319" i="35" s="1"/>
  <c r="GH319" i="35" s="1"/>
  <c r="ET319" i="35"/>
  <c r="EU319" i="35"/>
  <c r="EK320" i="35"/>
  <c r="EL320" i="35"/>
  <c r="EM320" i="35"/>
  <c r="EN320" i="35"/>
  <c r="EO320" i="35"/>
  <c r="EZ320" i="35" s="1"/>
  <c r="FK320" i="35" s="1"/>
  <c r="GF320" i="35" s="1"/>
  <c r="EP320" i="35"/>
  <c r="EQ320" i="35"/>
  <c r="ER320" i="35"/>
  <c r="FC320" i="35" s="1"/>
  <c r="FN320" i="35" s="1"/>
  <c r="ES320" i="35"/>
  <c r="FD320" i="35" s="1"/>
  <c r="FO320" i="35" s="1"/>
  <c r="GH320" i="35" s="1"/>
  <c r="ET320" i="35"/>
  <c r="EU320" i="35"/>
  <c r="EK321" i="35"/>
  <c r="EL321" i="35"/>
  <c r="EW321" i="35" s="1"/>
  <c r="EM321" i="35"/>
  <c r="EN321" i="35"/>
  <c r="EO321" i="35"/>
  <c r="EZ321" i="35" s="1"/>
  <c r="FK321" i="35" s="1"/>
  <c r="GF321" i="35" s="1"/>
  <c r="EP321" i="35"/>
  <c r="EQ321" i="35"/>
  <c r="ER321" i="35"/>
  <c r="FC321" i="35" s="1"/>
  <c r="FN321" i="35" s="1"/>
  <c r="ES321" i="35"/>
  <c r="FD321" i="35" s="1"/>
  <c r="FO321" i="35" s="1"/>
  <c r="GH321" i="35" s="1"/>
  <c r="ET321" i="35"/>
  <c r="EU321" i="35"/>
  <c r="EK322" i="35"/>
  <c r="EL322" i="35"/>
  <c r="EW322" i="35" s="1"/>
  <c r="FH322" i="35" s="1"/>
  <c r="GD322" i="35" s="1"/>
  <c r="EM322" i="35"/>
  <c r="EN322" i="35"/>
  <c r="EO322" i="35"/>
  <c r="EZ322" i="35" s="1"/>
  <c r="FK322" i="35" s="1"/>
  <c r="GF322" i="35" s="1"/>
  <c r="EP322" i="35"/>
  <c r="FA322" i="35" s="1"/>
  <c r="FL322" i="35" s="1"/>
  <c r="GE322" i="35" s="1"/>
  <c r="EQ322" i="35"/>
  <c r="ER322" i="35"/>
  <c r="FC322" i="35" s="1"/>
  <c r="FN322" i="35" s="1"/>
  <c r="ES322" i="35"/>
  <c r="FD322" i="35" s="1"/>
  <c r="FO322" i="35" s="1"/>
  <c r="GH322" i="35" s="1"/>
  <c r="ET322" i="35"/>
  <c r="EU322" i="35"/>
  <c r="EK323" i="35"/>
  <c r="EL323" i="35"/>
  <c r="EM323" i="35"/>
  <c r="EN323" i="35"/>
  <c r="EO323" i="35"/>
  <c r="EZ323" i="35" s="1"/>
  <c r="FK323" i="35" s="1"/>
  <c r="GF323" i="35" s="1"/>
  <c r="EP323" i="35"/>
  <c r="EQ323" i="35"/>
  <c r="ER323" i="35"/>
  <c r="FC323" i="35" s="1"/>
  <c r="FN323" i="35" s="1"/>
  <c r="ES323" i="35"/>
  <c r="FD323" i="35" s="1"/>
  <c r="FO323" i="35" s="1"/>
  <c r="GH323" i="35" s="1"/>
  <c r="ET323" i="35"/>
  <c r="EU323" i="35"/>
  <c r="EK324" i="35"/>
  <c r="EL324" i="35"/>
  <c r="EM324" i="35"/>
  <c r="EN324" i="35"/>
  <c r="EO324" i="35"/>
  <c r="EP324" i="35"/>
  <c r="EQ324" i="35"/>
  <c r="ER324" i="35"/>
  <c r="FC324" i="35" s="1"/>
  <c r="FN324" i="35" s="1"/>
  <c r="ES324" i="35"/>
  <c r="FD324" i="35" s="1"/>
  <c r="FO324" i="35" s="1"/>
  <c r="GH324" i="35" s="1"/>
  <c r="ET324" i="35"/>
  <c r="EU324" i="35"/>
  <c r="EK325" i="35"/>
  <c r="EL325" i="35"/>
  <c r="EW325" i="35" s="1"/>
  <c r="EM325" i="35"/>
  <c r="EN325" i="35"/>
  <c r="EO325" i="35"/>
  <c r="EZ325" i="35" s="1"/>
  <c r="FK325" i="35" s="1"/>
  <c r="GF325" i="35" s="1"/>
  <c r="EP325" i="35"/>
  <c r="EQ325" i="35"/>
  <c r="ER325" i="35"/>
  <c r="FC325" i="35" s="1"/>
  <c r="FN325" i="35" s="1"/>
  <c r="ES325" i="35"/>
  <c r="FD325" i="35" s="1"/>
  <c r="FO325" i="35" s="1"/>
  <c r="GH325" i="35" s="1"/>
  <c r="ET325" i="35"/>
  <c r="EU325" i="35"/>
  <c r="EK326" i="35"/>
  <c r="EL326" i="35"/>
  <c r="EM326" i="35"/>
  <c r="EN326" i="35"/>
  <c r="EO326" i="35"/>
  <c r="EP326" i="35"/>
  <c r="EQ326" i="35"/>
  <c r="ER326" i="35"/>
  <c r="FC326" i="35" s="1"/>
  <c r="FN326" i="35" s="1"/>
  <c r="ES326" i="35"/>
  <c r="FD326" i="35" s="1"/>
  <c r="FO326" i="35" s="1"/>
  <c r="GH326" i="35" s="1"/>
  <c r="ET326" i="35"/>
  <c r="EU326" i="35"/>
  <c r="EK327" i="35"/>
  <c r="EV327" i="35" s="1"/>
  <c r="EL327" i="35"/>
  <c r="EW327" i="35" s="1"/>
  <c r="EM327" i="35"/>
  <c r="EX327" i="35" s="1"/>
  <c r="FI327" i="35" s="1"/>
  <c r="FZ327" i="35" s="1"/>
  <c r="EN327" i="35"/>
  <c r="EY327" i="35" s="1"/>
  <c r="FJ327" i="35" s="1"/>
  <c r="FY327" i="35" s="1"/>
  <c r="EO327" i="35"/>
  <c r="EZ327" i="35" s="1"/>
  <c r="FK327" i="35" s="1"/>
  <c r="GF327" i="35" s="1"/>
  <c r="EP327" i="35"/>
  <c r="FA327" i="35" s="1"/>
  <c r="FL327" i="35" s="1"/>
  <c r="GE327" i="35" s="1"/>
  <c r="EQ327" i="35"/>
  <c r="FB327" i="35" s="1"/>
  <c r="FM327" i="35" s="1"/>
  <c r="GB327" i="35" s="1"/>
  <c r="ER327" i="35"/>
  <c r="FC327" i="35" s="1"/>
  <c r="FN327" i="35" s="1"/>
  <c r="ES327" i="35"/>
  <c r="FD327" i="35" s="1"/>
  <c r="FO327" i="35" s="1"/>
  <c r="GH327" i="35" s="1"/>
  <c r="ET327" i="35"/>
  <c r="FE327" i="35" s="1"/>
  <c r="FP327" i="35" s="1"/>
  <c r="GC327" i="35" s="1"/>
  <c r="EU327" i="35"/>
  <c r="FF327" i="35" s="1"/>
  <c r="FQ327" i="35" s="1"/>
  <c r="GA327" i="35" s="1"/>
  <c r="FS327" i="35"/>
  <c r="FT327" i="35" s="1"/>
  <c r="EK328" i="35"/>
  <c r="EL328" i="35"/>
  <c r="EM328" i="35"/>
  <c r="EN328" i="35"/>
  <c r="EO328" i="35"/>
  <c r="EP328" i="35"/>
  <c r="EQ328" i="35"/>
  <c r="ER328" i="35"/>
  <c r="FC328" i="35" s="1"/>
  <c r="FN328" i="35" s="1"/>
  <c r="ES328" i="35"/>
  <c r="ET328" i="35"/>
  <c r="EU328" i="35"/>
  <c r="EK329" i="35"/>
  <c r="EL329" i="35"/>
  <c r="EM329" i="35"/>
  <c r="EN329" i="35"/>
  <c r="EO329" i="35"/>
  <c r="EZ329" i="35" s="1"/>
  <c r="FK329" i="35" s="1"/>
  <c r="GF329" i="35" s="1"/>
  <c r="EP329" i="35"/>
  <c r="FA329" i="35" s="1"/>
  <c r="FL329" i="35" s="1"/>
  <c r="GE329" i="35" s="1"/>
  <c r="EQ329" i="35"/>
  <c r="ER329" i="35"/>
  <c r="FC329" i="35" s="1"/>
  <c r="FN329" i="35" s="1"/>
  <c r="ES329" i="35"/>
  <c r="FD329" i="35" s="1"/>
  <c r="FO329" i="35" s="1"/>
  <c r="GH329" i="35" s="1"/>
  <c r="ET329" i="35"/>
  <c r="EU329" i="35"/>
  <c r="EK330" i="35"/>
  <c r="EL330" i="35"/>
  <c r="EM330" i="35"/>
  <c r="EN330" i="35"/>
  <c r="EO330" i="35"/>
  <c r="EP330" i="35"/>
  <c r="EQ330" i="35"/>
  <c r="ER330" i="35"/>
  <c r="FC330" i="35" s="1"/>
  <c r="FN330" i="35" s="1"/>
  <c r="ES330" i="35"/>
  <c r="FD330" i="35" s="1"/>
  <c r="FO330" i="35" s="1"/>
  <c r="GH330" i="35" s="1"/>
  <c r="ET330" i="35"/>
  <c r="EU330" i="35"/>
  <c r="EK331" i="35"/>
  <c r="EL331" i="35"/>
  <c r="EM331" i="35"/>
  <c r="EN331" i="35"/>
  <c r="EO331" i="35"/>
  <c r="EP331" i="35"/>
  <c r="EQ331" i="35"/>
  <c r="ER331" i="35"/>
  <c r="FC331" i="35" s="1"/>
  <c r="FN331" i="35" s="1"/>
  <c r="ES331" i="35"/>
  <c r="ET331" i="35"/>
  <c r="EU331" i="35"/>
  <c r="EK332" i="35"/>
  <c r="EL332" i="35"/>
  <c r="EM332" i="35"/>
  <c r="EN332" i="35"/>
  <c r="EO332" i="35"/>
  <c r="EZ332" i="35" s="1"/>
  <c r="FK332" i="35" s="1"/>
  <c r="GF332" i="35" s="1"/>
  <c r="EP332" i="35"/>
  <c r="FA332" i="35" s="1"/>
  <c r="FL332" i="35" s="1"/>
  <c r="GE332" i="35" s="1"/>
  <c r="EQ332" i="35"/>
  <c r="ER332" i="35"/>
  <c r="FC332" i="35" s="1"/>
  <c r="FN332" i="35" s="1"/>
  <c r="ES332" i="35"/>
  <c r="FD332" i="35" s="1"/>
  <c r="FO332" i="35" s="1"/>
  <c r="GH332" i="35" s="1"/>
  <c r="ET332" i="35"/>
  <c r="EU332" i="35"/>
  <c r="EK333" i="35"/>
  <c r="EL333" i="35"/>
  <c r="EM333" i="35"/>
  <c r="EN333" i="35"/>
  <c r="EO333" i="35"/>
  <c r="EZ333" i="35" s="1"/>
  <c r="FK333" i="35" s="1"/>
  <c r="GF333" i="35" s="1"/>
  <c r="EP333" i="35"/>
  <c r="EQ333" i="35"/>
  <c r="ER333" i="35"/>
  <c r="FC333" i="35" s="1"/>
  <c r="FN333" i="35" s="1"/>
  <c r="ES333" i="35"/>
  <c r="ET333" i="35"/>
  <c r="EU333" i="35"/>
  <c r="EK334" i="35"/>
  <c r="EL334" i="35"/>
  <c r="EM334" i="35"/>
  <c r="EN334" i="35"/>
  <c r="EO334" i="35"/>
  <c r="EP334" i="35"/>
  <c r="EQ334" i="35"/>
  <c r="ER334" i="35"/>
  <c r="FC334" i="35" s="1"/>
  <c r="FN334" i="35" s="1"/>
  <c r="ES334" i="35"/>
  <c r="FD334" i="35" s="1"/>
  <c r="FO334" i="35" s="1"/>
  <c r="GH334" i="35" s="1"/>
  <c r="ET334" i="35"/>
  <c r="EU334" i="35"/>
  <c r="EK335" i="35"/>
  <c r="EL335" i="35"/>
  <c r="EM335" i="35"/>
  <c r="EN335" i="35"/>
  <c r="EO335" i="35"/>
  <c r="EP335" i="35"/>
  <c r="EQ335" i="35"/>
  <c r="ER335" i="35"/>
  <c r="FC335" i="35" s="1"/>
  <c r="FN335" i="35" s="1"/>
  <c r="ES335" i="35"/>
  <c r="FD335" i="35" s="1"/>
  <c r="FO335" i="35" s="1"/>
  <c r="GH335" i="35" s="1"/>
  <c r="ET335" i="35"/>
  <c r="EU335" i="35"/>
  <c r="EK336" i="35"/>
  <c r="EL336" i="35"/>
  <c r="EM336" i="35"/>
  <c r="EN336" i="35"/>
  <c r="EO336" i="35"/>
  <c r="EP336" i="35"/>
  <c r="EQ336" i="35"/>
  <c r="ER336" i="35"/>
  <c r="FC336" i="35" s="1"/>
  <c r="FN336" i="35" s="1"/>
  <c r="ES336" i="35"/>
  <c r="FD336" i="35" s="1"/>
  <c r="FO336" i="35" s="1"/>
  <c r="GH336" i="35" s="1"/>
  <c r="ET336" i="35"/>
  <c r="EU336" i="35"/>
  <c r="EK337" i="35"/>
  <c r="EL337" i="35"/>
  <c r="EM337" i="35"/>
  <c r="EN337" i="35"/>
  <c r="EO337" i="35"/>
  <c r="EP337" i="35"/>
  <c r="EQ337" i="35"/>
  <c r="ER337" i="35"/>
  <c r="FC337" i="35" s="1"/>
  <c r="FN337" i="35" s="1"/>
  <c r="ES337" i="35"/>
  <c r="FD337" i="35" s="1"/>
  <c r="FO337" i="35" s="1"/>
  <c r="GH337" i="35" s="1"/>
  <c r="ET337" i="35"/>
  <c r="EU337" i="35"/>
  <c r="EK338" i="35"/>
  <c r="EL338" i="35"/>
  <c r="EM338" i="35"/>
  <c r="EN338" i="35"/>
  <c r="EO338" i="35"/>
  <c r="EP338" i="35"/>
  <c r="EQ338" i="35"/>
  <c r="ER338" i="35"/>
  <c r="FC338" i="35" s="1"/>
  <c r="FN338" i="35" s="1"/>
  <c r="ES338" i="35"/>
  <c r="ET338" i="35"/>
  <c r="EU338" i="35"/>
  <c r="EK376" i="35"/>
  <c r="EL376" i="35"/>
  <c r="EM376" i="35"/>
  <c r="EN376" i="35"/>
  <c r="EO376" i="35"/>
  <c r="EP376" i="35"/>
  <c r="EQ376" i="35"/>
  <c r="ER376" i="35"/>
  <c r="FC376" i="35" s="1"/>
  <c r="FN376" i="35" s="1"/>
  <c r="ES376" i="35"/>
  <c r="ET376" i="35"/>
  <c r="EU376" i="35"/>
  <c r="EK380" i="35"/>
  <c r="EL380" i="35"/>
  <c r="EM380" i="35"/>
  <c r="EN380" i="35"/>
  <c r="EO380" i="35"/>
  <c r="EP380" i="35"/>
  <c r="EQ380" i="35"/>
  <c r="ER380" i="35"/>
  <c r="FC380" i="35" s="1"/>
  <c r="FN380" i="35" s="1"/>
  <c r="ES380" i="35"/>
  <c r="FD380" i="35" s="1"/>
  <c r="FO380" i="35" s="1"/>
  <c r="GH380" i="35" s="1"/>
  <c r="ET380" i="35"/>
  <c r="EU380" i="35"/>
  <c r="EK381" i="35"/>
  <c r="EL381" i="35"/>
  <c r="EM381" i="35"/>
  <c r="EN381" i="35"/>
  <c r="EO381" i="35"/>
  <c r="EP381" i="35"/>
  <c r="EQ381" i="35"/>
  <c r="ER381" i="35"/>
  <c r="FC381" i="35" s="1"/>
  <c r="FN381" i="35" s="1"/>
  <c r="ES381" i="35"/>
  <c r="ET381" i="35"/>
  <c r="EU381" i="35"/>
  <c r="EK346" i="35"/>
  <c r="EL346" i="35"/>
  <c r="EM346" i="35"/>
  <c r="EN346" i="35"/>
  <c r="EO346" i="35"/>
  <c r="EP346" i="35"/>
  <c r="EQ346" i="35"/>
  <c r="ER346" i="35"/>
  <c r="FC346" i="35" s="1"/>
  <c r="FN346" i="35" s="1"/>
  <c r="ES346" i="35"/>
  <c r="ET346" i="35"/>
  <c r="EU346" i="35"/>
  <c r="EK347" i="35"/>
  <c r="EL347" i="35"/>
  <c r="EW347" i="35" s="1"/>
  <c r="FH347" i="35" s="1"/>
  <c r="GD347" i="35" s="1"/>
  <c r="EM347" i="35"/>
  <c r="EN347" i="35"/>
  <c r="EO347" i="35"/>
  <c r="EZ347" i="35" s="1"/>
  <c r="FK347" i="35" s="1"/>
  <c r="GF347" i="35" s="1"/>
  <c r="EP347" i="35"/>
  <c r="FA347" i="35" s="1"/>
  <c r="FL347" i="35" s="1"/>
  <c r="GE347" i="35" s="1"/>
  <c r="EQ347" i="35"/>
  <c r="ER347" i="35"/>
  <c r="FC347" i="35" s="1"/>
  <c r="FN347" i="35" s="1"/>
  <c r="ES347" i="35"/>
  <c r="FD347" i="35" s="1"/>
  <c r="FO347" i="35" s="1"/>
  <c r="GH347" i="35" s="1"/>
  <c r="ET347" i="35"/>
  <c r="EU347" i="35"/>
  <c r="EK348" i="35"/>
  <c r="EL348" i="35"/>
  <c r="EM348" i="35"/>
  <c r="EN348" i="35"/>
  <c r="EO348" i="35"/>
  <c r="EP348" i="35"/>
  <c r="EQ348" i="35"/>
  <c r="ER348" i="35"/>
  <c r="FC348" i="35" s="1"/>
  <c r="FN348" i="35" s="1"/>
  <c r="ES348" i="35"/>
  <c r="ET348" i="35"/>
  <c r="EU348" i="35"/>
  <c r="EK349" i="35"/>
  <c r="EL349" i="35"/>
  <c r="EM349" i="35"/>
  <c r="EN349" i="35"/>
  <c r="EO349" i="35"/>
  <c r="EP349" i="35"/>
  <c r="EQ349" i="35"/>
  <c r="ER349" i="35"/>
  <c r="FC349" i="35" s="1"/>
  <c r="FN349" i="35" s="1"/>
  <c r="ES349" i="35"/>
  <c r="FD349" i="35" s="1"/>
  <c r="FO349" i="35" s="1"/>
  <c r="GH349" i="35" s="1"/>
  <c r="ET349" i="35"/>
  <c r="EU349" i="35"/>
  <c r="EK350" i="35"/>
  <c r="EL350" i="35"/>
  <c r="EM350" i="35"/>
  <c r="EN350" i="35"/>
  <c r="EO350" i="35"/>
  <c r="EP350" i="35"/>
  <c r="EQ350" i="35"/>
  <c r="ER350" i="35"/>
  <c r="FC350" i="35" s="1"/>
  <c r="FN350" i="35" s="1"/>
  <c r="ES350" i="35"/>
  <c r="FD350" i="35" s="1"/>
  <c r="FO350" i="35" s="1"/>
  <c r="GH350" i="35" s="1"/>
  <c r="ET350" i="35"/>
  <c r="EU350" i="35"/>
  <c r="EK351" i="35"/>
  <c r="EL351" i="35"/>
  <c r="EM351" i="35"/>
  <c r="EN351" i="35"/>
  <c r="EO351" i="35"/>
  <c r="EP351" i="35"/>
  <c r="EQ351" i="35"/>
  <c r="ER351" i="35"/>
  <c r="FC351" i="35" s="1"/>
  <c r="FN351" i="35" s="1"/>
  <c r="ES351" i="35"/>
  <c r="FD351" i="35" s="1"/>
  <c r="FO351" i="35" s="1"/>
  <c r="GH351" i="35" s="1"/>
  <c r="ET351" i="35"/>
  <c r="EU351" i="35"/>
  <c r="EK352" i="35"/>
  <c r="EL352" i="35"/>
  <c r="EM352" i="35"/>
  <c r="EN352" i="35"/>
  <c r="EO352" i="35"/>
  <c r="EP352" i="35"/>
  <c r="EQ352" i="35"/>
  <c r="ER352" i="35"/>
  <c r="FC352" i="35" s="1"/>
  <c r="ES352" i="35"/>
  <c r="FD352" i="35" s="1"/>
  <c r="FO352" i="35" s="1"/>
  <c r="GH352" i="35" s="1"/>
  <c r="ET352" i="35"/>
  <c r="EU352" i="35"/>
  <c r="EK353" i="35"/>
  <c r="EL353" i="35"/>
  <c r="EM353" i="35"/>
  <c r="EN353" i="35"/>
  <c r="EO353" i="35"/>
  <c r="EP353" i="35"/>
  <c r="EQ353" i="35"/>
  <c r="ER353" i="35"/>
  <c r="FC353" i="35" s="1"/>
  <c r="FN353" i="35" s="1"/>
  <c r="ES353" i="35"/>
  <c r="FD353" i="35" s="1"/>
  <c r="FO353" i="35" s="1"/>
  <c r="GH353" i="35" s="1"/>
  <c r="ET353" i="35"/>
  <c r="EU353" i="35"/>
  <c r="EK354" i="35"/>
  <c r="EL354" i="35"/>
  <c r="EM354" i="35"/>
  <c r="EN354" i="35"/>
  <c r="EO354" i="35"/>
  <c r="EP354" i="35"/>
  <c r="EQ354" i="35"/>
  <c r="ER354" i="35"/>
  <c r="FC354" i="35" s="1"/>
  <c r="FN354" i="35" s="1"/>
  <c r="ES354" i="35"/>
  <c r="ET354" i="35"/>
  <c r="EU354" i="35"/>
  <c r="EK374" i="35"/>
  <c r="EL374" i="35"/>
  <c r="EM374" i="35"/>
  <c r="EN374" i="35"/>
  <c r="EO374" i="35"/>
  <c r="EP374" i="35"/>
  <c r="EQ374" i="35"/>
  <c r="ER374" i="35"/>
  <c r="FC374" i="35" s="1"/>
  <c r="FN374" i="35" s="1"/>
  <c r="ES374" i="35"/>
  <c r="ET374" i="35"/>
  <c r="EU374" i="35"/>
  <c r="EK375" i="35"/>
  <c r="EL375" i="35"/>
  <c r="EM375" i="35"/>
  <c r="EN375" i="35"/>
  <c r="EO375" i="35"/>
  <c r="EP375" i="35"/>
  <c r="EQ375" i="35"/>
  <c r="ER375" i="35"/>
  <c r="FC375" i="35" s="1"/>
  <c r="ES375" i="35"/>
  <c r="ET375" i="35"/>
  <c r="EU375" i="35"/>
  <c r="EK355" i="35"/>
  <c r="EL355" i="35"/>
  <c r="EM355" i="35"/>
  <c r="EN355" i="35"/>
  <c r="EO355" i="35"/>
  <c r="EP355" i="35"/>
  <c r="EQ355" i="35"/>
  <c r="ER355" i="35"/>
  <c r="FC355" i="35" s="1"/>
  <c r="FN355" i="35" s="1"/>
  <c r="ES355" i="35"/>
  <c r="FD355" i="35" s="1"/>
  <c r="FO355" i="35" s="1"/>
  <c r="GH355" i="35" s="1"/>
  <c r="ET355" i="35"/>
  <c r="EU355" i="35"/>
  <c r="EK356" i="35"/>
  <c r="EL356" i="35"/>
  <c r="EM356" i="35"/>
  <c r="EN356" i="35"/>
  <c r="EO356" i="35"/>
  <c r="EP356" i="35"/>
  <c r="EQ356" i="35"/>
  <c r="ER356" i="35"/>
  <c r="FC356" i="35" s="1"/>
  <c r="FN356" i="35" s="1"/>
  <c r="ES356" i="35"/>
  <c r="FD356" i="35" s="1"/>
  <c r="FO356" i="35" s="1"/>
  <c r="GH356" i="35" s="1"/>
  <c r="ET356" i="35"/>
  <c r="EU356" i="35"/>
  <c r="EK357" i="35"/>
  <c r="EL357" i="35"/>
  <c r="EM357" i="35"/>
  <c r="EN357" i="35"/>
  <c r="EO357" i="35"/>
  <c r="EP357" i="35"/>
  <c r="EQ357" i="35"/>
  <c r="ER357" i="35"/>
  <c r="FC357" i="35" s="1"/>
  <c r="FN357" i="35" s="1"/>
  <c r="ES357" i="35"/>
  <c r="ET357" i="35"/>
  <c r="EU357" i="35"/>
  <c r="EK358" i="35"/>
  <c r="EL358" i="35"/>
  <c r="EM358" i="35"/>
  <c r="EN358" i="35"/>
  <c r="EO358" i="35"/>
  <c r="EP358" i="35"/>
  <c r="EQ358" i="35"/>
  <c r="ER358" i="35"/>
  <c r="FC358" i="35" s="1"/>
  <c r="ES358" i="35"/>
  <c r="FD358" i="35" s="1"/>
  <c r="FO358" i="35" s="1"/>
  <c r="GH358" i="35" s="1"/>
  <c r="ET358" i="35"/>
  <c r="EU358" i="35"/>
  <c r="EK359" i="35"/>
  <c r="EL359" i="35"/>
  <c r="EM359" i="35"/>
  <c r="EN359" i="35"/>
  <c r="EO359" i="35"/>
  <c r="EP359" i="35"/>
  <c r="EQ359" i="35"/>
  <c r="ER359" i="35"/>
  <c r="FC359" i="35" s="1"/>
  <c r="FN359" i="35" s="1"/>
  <c r="ES359" i="35"/>
  <c r="FD359" i="35" s="1"/>
  <c r="FO359" i="35" s="1"/>
  <c r="GH359" i="35" s="1"/>
  <c r="ET359" i="35"/>
  <c r="EU359" i="35"/>
  <c r="EK360" i="35"/>
  <c r="EL360" i="35"/>
  <c r="EM360" i="35"/>
  <c r="EN360" i="35"/>
  <c r="EO360" i="35"/>
  <c r="EP360" i="35"/>
  <c r="EQ360" i="35"/>
  <c r="ER360" i="35"/>
  <c r="FC360" i="35" s="1"/>
  <c r="FN360" i="35" s="1"/>
  <c r="ES360" i="35"/>
  <c r="ET360" i="35"/>
  <c r="EU360" i="35"/>
  <c r="EK361" i="35"/>
  <c r="EL361" i="35"/>
  <c r="EM361" i="35"/>
  <c r="EN361" i="35"/>
  <c r="EO361" i="35"/>
  <c r="EP361" i="35"/>
  <c r="EQ361" i="35"/>
  <c r="ER361" i="35"/>
  <c r="FC361" i="35" s="1"/>
  <c r="FN361" i="35" s="1"/>
  <c r="ES361" i="35"/>
  <c r="FD361" i="35" s="1"/>
  <c r="FO361" i="35" s="1"/>
  <c r="GH361" i="35" s="1"/>
  <c r="ET361" i="35"/>
  <c r="EU361" i="35"/>
  <c r="EK362" i="35"/>
  <c r="EL362" i="35"/>
  <c r="EM362" i="35"/>
  <c r="EN362" i="35"/>
  <c r="EO362" i="35"/>
  <c r="EP362" i="35"/>
  <c r="EQ362" i="35"/>
  <c r="ER362" i="35"/>
  <c r="FC362" i="35" s="1"/>
  <c r="ES362" i="35"/>
  <c r="FD362" i="35" s="1"/>
  <c r="FO362" i="35" s="1"/>
  <c r="GH362" i="35" s="1"/>
  <c r="ET362" i="35"/>
  <c r="EU362" i="35"/>
  <c r="EK363" i="35"/>
  <c r="EL363" i="35"/>
  <c r="EW363" i="35" s="1"/>
  <c r="FH363" i="35" s="1"/>
  <c r="GD363" i="35" s="1"/>
  <c r="EM363" i="35"/>
  <c r="EN363" i="35"/>
  <c r="EO363" i="35"/>
  <c r="EZ363" i="35" s="1"/>
  <c r="FK363" i="35" s="1"/>
  <c r="GF363" i="35" s="1"/>
  <c r="EP363" i="35"/>
  <c r="FA363" i="35" s="1"/>
  <c r="FL363" i="35" s="1"/>
  <c r="GE363" i="35" s="1"/>
  <c r="EQ363" i="35"/>
  <c r="ER363" i="35"/>
  <c r="FC363" i="35" s="1"/>
  <c r="FN363" i="35" s="1"/>
  <c r="ES363" i="35"/>
  <c r="FD363" i="35" s="1"/>
  <c r="FO363" i="35" s="1"/>
  <c r="GH363" i="35" s="1"/>
  <c r="ET363" i="35"/>
  <c r="EU363" i="35"/>
  <c r="EK364" i="35"/>
  <c r="EL364" i="35"/>
  <c r="EM364" i="35"/>
  <c r="EN364" i="35"/>
  <c r="EO364" i="35"/>
  <c r="EP364" i="35"/>
  <c r="EQ364" i="35"/>
  <c r="ER364" i="35"/>
  <c r="FC364" i="35" s="1"/>
  <c r="FN364" i="35" s="1"/>
  <c r="ES364" i="35"/>
  <c r="ET364" i="35"/>
  <c r="EU364" i="35"/>
  <c r="EK365" i="35"/>
  <c r="EL365" i="35"/>
  <c r="EM365" i="35"/>
  <c r="EN365" i="35"/>
  <c r="EO365" i="35"/>
  <c r="EP365" i="35"/>
  <c r="EQ365" i="35"/>
  <c r="ER365" i="35"/>
  <c r="FC365" i="35" s="1"/>
  <c r="FN365" i="35" s="1"/>
  <c r="ES365" i="35"/>
  <c r="FD365" i="35" s="1"/>
  <c r="FO365" i="35" s="1"/>
  <c r="GH365" i="35" s="1"/>
  <c r="ET365" i="35"/>
  <c r="EU365" i="35"/>
  <c r="EK366" i="35"/>
  <c r="EL366" i="35"/>
  <c r="EM366" i="35"/>
  <c r="EN366" i="35"/>
  <c r="EO366" i="35"/>
  <c r="EP366" i="35"/>
  <c r="EQ366" i="35"/>
  <c r="ER366" i="35"/>
  <c r="FC366" i="35" s="1"/>
  <c r="ES366" i="35"/>
  <c r="ET366" i="35"/>
  <c r="EU366" i="35"/>
  <c r="EK367" i="35"/>
  <c r="EL367" i="35"/>
  <c r="EM367" i="35"/>
  <c r="EN367" i="35"/>
  <c r="EO367" i="35"/>
  <c r="EP367" i="35"/>
  <c r="EQ367" i="35"/>
  <c r="ER367" i="35"/>
  <c r="FC367" i="35" s="1"/>
  <c r="FN367" i="35" s="1"/>
  <c r="ES367" i="35"/>
  <c r="FD367" i="35" s="1"/>
  <c r="FO367" i="35" s="1"/>
  <c r="GH367" i="35" s="1"/>
  <c r="ET367" i="35"/>
  <c r="EU367" i="35"/>
  <c r="EK368" i="35"/>
  <c r="EL368" i="35"/>
  <c r="EM368" i="35"/>
  <c r="EN368" i="35"/>
  <c r="EO368" i="35"/>
  <c r="EP368" i="35"/>
  <c r="EQ368" i="35"/>
  <c r="ER368" i="35"/>
  <c r="FC368" i="35" s="1"/>
  <c r="FN368" i="35" s="1"/>
  <c r="ES368" i="35"/>
  <c r="ET368" i="35"/>
  <c r="EU368" i="35"/>
  <c r="EK369" i="35"/>
  <c r="EL369" i="35"/>
  <c r="EM369" i="35"/>
  <c r="EN369" i="35"/>
  <c r="EO369" i="35"/>
  <c r="EP369" i="35"/>
  <c r="EQ369" i="35"/>
  <c r="ER369" i="35"/>
  <c r="FC369" i="35" s="1"/>
  <c r="FN369" i="35" s="1"/>
  <c r="ES369" i="35"/>
  <c r="FD369" i="35" s="1"/>
  <c r="FO369" i="35" s="1"/>
  <c r="GH369" i="35" s="1"/>
  <c r="ET369" i="35"/>
  <c r="EU369" i="35"/>
  <c r="EK370" i="35"/>
  <c r="EL370" i="35"/>
  <c r="EW370" i="35" s="1"/>
  <c r="FH370" i="35" s="1"/>
  <c r="GD370" i="35" s="1"/>
  <c r="EM370" i="35"/>
  <c r="EN370" i="35"/>
  <c r="EO370" i="35"/>
  <c r="EZ370" i="35" s="1"/>
  <c r="FK370" i="35" s="1"/>
  <c r="GF370" i="35" s="1"/>
  <c r="EP370" i="35"/>
  <c r="FA370" i="35" s="1"/>
  <c r="FL370" i="35" s="1"/>
  <c r="GE370" i="35" s="1"/>
  <c r="EQ370" i="35"/>
  <c r="ER370" i="35"/>
  <c r="FC370" i="35" s="1"/>
  <c r="ES370" i="35"/>
  <c r="FD370" i="35" s="1"/>
  <c r="FO370" i="35" s="1"/>
  <c r="GH370" i="35" s="1"/>
  <c r="ET370" i="35"/>
  <c r="EU370" i="35"/>
  <c r="EK371" i="35"/>
  <c r="EL371" i="35"/>
  <c r="EM371" i="35"/>
  <c r="EN371" i="35"/>
  <c r="EO371" i="35"/>
  <c r="EP371" i="35"/>
  <c r="EQ371" i="35"/>
  <c r="ER371" i="35"/>
  <c r="FC371" i="35" s="1"/>
  <c r="FN371" i="35" s="1"/>
  <c r="ES371" i="35"/>
  <c r="ET371" i="35"/>
  <c r="EU371" i="35"/>
  <c r="EK372" i="35"/>
  <c r="EL372" i="35"/>
  <c r="EM372" i="35"/>
  <c r="EN372" i="35"/>
  <c r="EO372" i="35"/>
  <c r="EP372" i="35"/>
  <c r="EQ372" i="35"/>
  <c r="ER372" i="35"/>
  <c r="FC372" i="35" s="1"/>
  <c r="FN372" i="35" s="1"/>
  <c r="ES372" i="35"/>
  <c r="FD372" i="35" s="1"/>
  <c r="FO372" i="35" s="1"/>
  <c r="GH372" i="35" s="1"/>
  <c r="ET372" i="35"/>
  <c r="EU372" i="35"/>
  <c r="EK373" i="35"/>
  <c r="EL373" i="35"/>
  <c r="EM373" i="35"/>
  <c r="EN373" i="35"/>
  <c r="EO373" i="35"/>
  <c r="EP373" i="35"/>
  <c r="EQ373" i="35"/>
  <c r="ER373" i="35"/>
  <c r="FC373" i="35" s="1"/>
  <c r="FN373" i="35" s="1"/>
  <c r="ES373" i="35"/>
  <c r="ET373" i="35"/>
  <c r="EU373" i="35"/>
  <c r="EK378" i="35"/>
  <c r="EL378" i="35"/>
  <c r="EM378" i="35"/>
  <c r="EN378" i="35"/>
  <c r="EO378" i="35"/>
  <c r="EP378" i="35"/>
  <c r="EQ378" i="35"/>
  <c r="ER378" i="35"/>
  <c r="FC378" i="35" s="1"/>
  <c r="ES378" i="35"/>
  <c r="FD378" i="35" s="1"/>
  <c r="FO378" i="35" s="1"/>
  <c r="GH378" i="35" s="1"/>
  <c r="ET378" i="35"/>
  <c r="EU378" i="35"/>
  <c r="EK379" i="35"/>
  <c r="EL379" i="35"/>
  <c r="EM379" i="35"/>
  <c r="EN379" i="35"/>
  <c r="EO379" i="35"/>
  <c r="EP379" i="35"/>
  <c r="EQ379" i="35"/>
  <c r="ER379" i="35"/>
  <c r="FC379" i="35" s="1"/>
  <c r="FN379" i="35" s="1"/>
  <c r="ES379" i="35"/>
  <c r="ET379" i="35"/>
  <c r="EU379" i="35"/>
  <c r="EK377" i="35"/>
  <c r="EL377" i="35"/>
  <c r="EM377" i="35"/>
  <c r="EN377" i="35"/>
  <c r="EO377" i="35"/>
  <c r="EP377" i="35"/>
  <c r="EQ377" i="35"/>
  <c r="ER377" i="35"/>
  <c r="FC377" i="35" s="1"/>
  <c r="FN377" i="35" s="1"/>
  <c r="ES377" i="35"/>
  <c r="FD377" i="35" s="1"/>
  <c r="FO377" i="35" s="1"/>
  <c r="GH377" i="35" s="1"/>
  <c r="ET377" i="35"/>
  <c r="EU377" i="35"/>
  <c r="EK382" i="35"/>
  <c r="EL382" i="35"/>
  <c r="EM382" i="35"/>
  <c r="EN382" i="35"/>
  <c r="EO382" i="35"/>
  <c r="EP382" i="35"/>
  <c r="EQ382" i="35"/>
  <c r="ER382" i="35"/>
  <c r="FC382" i="35" s="1"/>
  <c r="FN382" i="35" s="1"/>
  <c r="ES382" i="35"/>
  <c r="ET382" i="35"/>
  <c r="EU382" i="35"/>
  <c r="EK383" i="35"/>
  <c r="EL383" i="35"/>
  <c r="EM383" i="35"/>
  <c r="EN383" i="35"/>
  <c r="EO383" i="35"/>
  <c r="EP383" i="35"/>
  <c r="EQ383" i="35"/>
  <c r="ER383" i="35"/>
  <c r="FC383" i="35" s="1"/>
  <c r="ES383" i="35"/>
  <c r="FD383" i="35" s="1"/>
  <c r="FO383" i="35" s="1"/>
  <c r="GH383" i="35" s="1"/>
  <c r="ET383" i="35"/>
  <c r="EU383" i="35"/>
  <c r="EK384" i="35"/>
  <c r="EL384" i="35"/>
  <c r="EM384" i="35"/>
  <c r="EN384" i="35"/>
  <c r="EO384" i="35"/>
  <c r="EP384" i="35"/>
  <c r="EQ384" i="35"/>
  <c r="ER384" i="35"/>
  <c r="FC384" i="35" s="1"/>
  <c r="FN384" i="35" s="1"/>
  <c r="ES384" i="35"/>
  <c r="ET384" i="35"/>
  <c r="EU384" i="35"/>
  <c r="EK385" i="35"/>
  <c r="EL385" i="35"/>
  <c r="EM385" i="35"/>
  <c r="EN385" i="35"/>
  <c r="EO385" i="35"/>
  <c r="EP385" i="35"/>
  <c r="EQ385" i="35"/>
  <c r="ER385" i="35"/>
  <c r="FC385" i="35" s="1"/>
  <c r="FN385" i="35" s="1"/>
  <c r="ES385" i="35"/>
  <c r="FD385" i="35" s="1"/>
  <c r="FO385" i="35" s="1"/>
  <c r="GH385" i="35" s="1"/>
  <c r="ET385" i="35"/>
  <c r="EU385" i="35"/>
  <c r="EK386" i="35"/>
  <c r="EL386" i="35"/>
  <c r="EM386" i="35"/>
  <c r="EN386" i="35"/>
  <c r="EO386" i="35"/>
  <c r="EP386" i="35"/>
  <c r="EQ386" i="35"/>
  <c r="ER386" i="35"/>
  <c r="FC386" i="35" s="1"/>
  <c r="FN386" i="35" s="1"/>
  <c r="ES386" i="35"/>
  <c r="FD386" i="35" s="1"/>
  <c r="FO386" i="35" s="1"/>
  <c r="GH386" i="35" s="1"/>
  <c r="ET386" i="35"/>
  <c r="EU386" i="35"/>
  <c r="EK387" i="35"/>
  <c r="EL387" i="35"/>
  <c r="EM387" i="35"/>
  <c r="EN387" i="35"/>
  <c r="EO387" i="35"/>
  <c r="EP387" i="35"/>
  <c r="EQ387" i="35"/>
  <c r="ER387" i="35"/>
  <c r="FC387" i="35" s="1"/>
  <c r="ES387" i="35"/>
  <c r="FD387" i="35" s="1"/>
  <c r="FO387" i="35" s="1"/>
  <c r="GH387" i="35" s="1"/>
  <c r="ET387" i="35"/>
  <c r="EU387" i="35"/>
  <c r="EK388" i="35"/>
  <c r="EL388" i="35"/>
  <c r="EM388" i="35"/>
  <c r="EN388" i="35"/>
  <c r="EO388" i="35"/>
  <c r="EP388" i="35"/>
  <c r="EQ388" i="35"/>
  <c r="ER388" i="35"/>
  <c r="FC388" i="35" s="1"/>
  <c r="FN388" i="35" s="1"/>
  <c r="ES388" i="35"/>
  <c r="FD388" i="35" s="1"/>
  <c r="FO388" i="35" s="1"/>
  <c r="GH388" i="35" s="1"/>
  <c r="ET388" i="35"/>
  <c r="EU388" i="35"/>
  <c r="EK389" i="35"/>
  <c r="EL389" i="35"/>
  <c r="EM389" i="35"/>
  <c r="EN389" i="35"/>
  <c r="EO389" i="35"/>
  <c r="EP389" i="35"/>
  <c r="EQ389" i="35"/>
  <c r="ER389" i="35"/>
  <c r="FC389" i="35" s="1"/>
  <c r="FN389" i="35" s="1"/>
  <c r="ES389" i="35"/>
  <c r="ET389" i="35"/>
  <c r="EU389" i="35"/>
  <c r="EK390" i="35"/>
  <c r="EL390" i="35"/>
  <c r="EM390" i="35"/>
  <c r="EN390" i="35"/>
  <c r="EO390" i="35"/>
  <c r="EP390" i="35"/>
  <c r="EQ390" i="35"/>
  <c r="ER390" i="35"/>
  <c r="FC390" i="35" s="1"/>
  <c r="FN390" i="35" s="1"/>
  <c r="ES390" i="35"/>
  <c r="FD390" i="35" s="1"/>
  <c r="FO390" i="35" s="1"/>
  <c r="GH390" i="35" s="1"/>
  <c r="ET390" i="35"/>
  <c r="EU390" i="35"/>
  <c r="EK391" i="35"/>
  <c r="EL391" i="35"/>
  <c r="EM391" i="35"/>
  <c r="EN391" i="35"/>
  <c r="EO391" i="35"/>
  <c r="EP391" i="35"/>
  <c r="EQ391" i="35"/>
  <c r="ER391" i="35"/>
  <c r="FC391" i="35" s="1"/>
  <c r="ES391" i="35"/>
  <c r="FD391" i="35" s="1"/>
  <c r="FO391" i="35" s="1"/>
  <c r="GH391" i="35" s="1"/>
  <c r="ET391" i="35"/>
  <c r="EU391" i="35"/>
  <c r="EK392" i="35"/>
  <c r="EL392" i="35"/>
  <c r="EM392" i="35"/>
  <c r="EN392" i="35"/>
  <c r="EO392" i="35"/>
  <c r="EP392" i="35"/>
  <c r="EQ392" i="35"/>
  <c r="ER392" i="35"/>
  <c r="FC392" i="35" s="1"/>
  <c r="FN392" i="35" s="1"/>
  <c r="ES392" i="35"/>
  <c r="FD392" i="35" s="1"/>
  <c r="FO392" i="35" s="1"/>
  <c r="GH392" i="35" s="1"/>
  <c r="ET392" i="35"/>
  <c r="EU392" i="35"/>
  <c r="EK393" i="35"/>
  <c r="EL393" i="35"/>
  <c r="EM393" i="35"/>
  <c r="EN393" i="35"/>
  <c r="EO393" i="35"/>
  <c r="EP393" i="35"/>
  <c r="EQ393" i="35"/>
  <c r="ER393" i="35"/>
  <c r="FC393" i="35" s="1"/>
  <c r="FN393" i="35" s="1"/>
  <c r="ES393" i="35"/>
  <c r="ET393" i="35"/>
  <c r="EU393" i="35"/>
  <c r="EK394" i="35"/>
  <c r="EL394" i="35"/>
  <c r="EM394" i="35"/>
  <c r="EN394" i="35"/>
  <c r="EO394" i="35"/>
  <c r="EZ394" i="35" s="1"/>
  <c r="FK394" i="35" s="1"/>
  <c r="GF394" i="35" s="1"/>
  <c r="EP394" i="35"/>
  <c r="EQ394" i="35"/>
  <c r="ER394" i="35"/>
  <c r="FC394" i="35" s="1"/>
  <c r="FN394" i="35" s="1"/>
  <c r="ES394" i="35"/>
  <c r="FD394" i="35" s="1"/>
  <c r="FO394" i="35" s="1"/>
  <c r="GH394" i="35" s="1"/>
  <c r="ET394" i="35"/>
  <c r="EU394" i="35"/>
  <c r="EK395" i="35"/>
  <c r="EL395" i="35"/>
  <c r="EM395" i="35"/>
  <c r="EN395" i="35"/>
  <c r="EO395" i="35"/>
  <c r="EP395" i="35"/>
  <c r="EQ395" i="35"/>
  <c r="ER395" i="35"/>
  <c r="FC395" i="35" s="1"/>
  <c r="ES395" i="35"/>
  <c r="FD395" i="35" s="1"/>
  <c r="FO395" i="35" s="1"/>
  <c r="GH395" i="35" s="1"/>
  <c r="ET395" i="35"/>
  <c r="EU395" i="35"/>
  <c r="EK396" i="35"/>
  <c r="EL396" i="35"/>
  <c r="EM396" i="35"/>
  <c r="EN396" i="35"/>
  <c r="EO396" i="35"/>
  <c r="EP396" i="35"/>
  <c r="EQ396" i="35"/>
  <c r="ER396" i="35"/>
  <c r="FC396" i="35" s="1"/>
  <c r="FN396" i="35" s="1"/>
  <c r="ES396" i="35"/>
  <c r="FD396" i="35" s="1"/>
  <c r="FO396" i="35" s="1"/>
  <c r="GH396" i="35" s="1"/>
  <c r="ET396" i="35"/>
  <c r="EU396" i="35"/>
  <c r="EK397" i="35"/>
  <c r="EL397" i="35"/>
  <c r="EM397" i="35"/>
  <c r="EN397" i="35"/>
  <c r="EO397" i="35"/>
  <c r="EP397" i="35"/>
  <c r="EQ397" i="35"/>
  <c r="ER397" i="35"/>
  <c r="FC397" i="35" s="1"/>
  <c r="FN397" i="35" s="1"/>
  <c r="ES397" i="35"/>
  <c r="ET397" i="35"/>
  <c r="EU397" i="35"/>
  <c r="EK398" i="35"/>
  <c r="EL398" i="35"/>
  <c r="EM398" i="35"/>
  <c r="EN398" i="35"/>
  <c r="EO398" i="35"/>
  <c r="EP398" i="35"/>
  <c r="EQ398" i="35"/>
  <c r="ER398" i="35"/>
  <c r="FC398" i="35" s="1"/>
  <c r="FN398" i="35" s="1"/>
  <c r="ES398" i="35"/>
  <c r="FD398" i="35" s="1"/>
  <c r="FO398" i="35" s="1"/>
  <c r="GH398" i="35" s="1"/>
  <c r="ET398" i="35"/>
  <c r="EU398" i="35"/>
  <c r="EK399" i="35"/>
  <c r="EL399" i="35"/>
  <c r="EM399" i="35"/>
  <c r="EN399" i="35"/>
  <c r="EO399" i="35"/>
  <c r="EP399" i="35"/>
  <c r="EQ399" i="35"/>
  <c r="ER399" i="35"/>
  <c r="FC399" i="35" s="1"/>
  <c r="ES399" i="35"/>
  <c r="FD399" i="35" s="1"/>
  <c r="FO399" i="35" s="1"/>
  <c r="GH399" i="35" s="1"/>
  <c r="ET399" i="35"/>
  <c r="EU399" i="35"/>
  <c r="EK400" i="35"/>
  <c r="EL400" i="35"/>
  <c r="EW400" i="35" s="1"/>
  <c r="FH400" i="35" s="1"/>
  <c r="GD400" i="35" s="1"/>
  <c r="EM400" i="35"/>
  <c r="EN400" i="35"/>
  <c r="EO400" i="35"/>
  <c r="EZ400" i="35" s="1"/>
  <c r="FK400" i="35" s="1"/>
  <c r="GF400" i="35" s="1"/>
  <c r="EP400" i="35"/>
  <c r="EQ400" i="35"/>
  <c r="ER400" i="35"/>
  <c r="FC400" i="35" s="1"/>
  <c r="FN400" i="35" s="1"/>
  <c r="ES400" i="35"/>
  <c r="FD400" i="35" s="1"/>
  <c r="FO400" i="35" s="1"/>
  <c r="GH400" i="35" s="1"/>
  <c r="ET400" i="35"/>
  <c r="EU400" i="35"/>
  <c r="EK401" i="35"/>
  <c r="EL401" i="35"/>
  <c r="EM401" i="35"/>
  <c r="EN401" i="35"/>
  <c r="EO401" i="35"/>
  <c r="EP401" i="35"/>
  <c r="EQ401" i="35"/>
  <c r="ER401" i="35"/>
  <c r="FC401" i="35" s="1"/>
  <c r="FN401" i="35" s="1"/>
  <c r="ES401" i="35"/>
  <c r="FD401" i="35" s="1"/>
  <c r="ET401" i="35"/>
  <c r="EU401" i="35"/>
  <c r="EK402" i="35"/>
  <c r="EL402" i="35"/>
  <c r="EW402" i="35" s="1"/>
  <c r="FH402" i="35" s="1"/>
  <c r="GD402" i="35" s="1"/>
  <c r="EM402" i="35"/>
  <c r="EN402" i="35"/>
  <c r="EO402" i="35"/>
  <c r="EZ402" i="35" s="1"/>
  <c r="FK402" i="35" s="1"/>
  <c r="GF402" i="35" s="1"/>
  <c r="EP402" i="35"/>
  <c r="FA402" i="35" s="1"/>
  <c r="FL402" i="35" s="1"/>
  <c r="GE402" i="35" s="1"/>
  <c r="EQ402" i="35"/>
  <c r="ER402" i="35"/>
  <c r="FC402" i="35" s="1"/>
  <c r="FN402" i="35" s="1"/>
  <c r="ES402" i="35"/>
  <c r="FD402" i="35" s="1"/>
  <c r="FO402" i="35" s="1"/>
  <c r="GH402" i="35" s="1"/>
  <c r="ET402" i="35"/>
  <c r="EU402" i="35"/>
  <c r="EK403" i="35"/>
  <c r="EL403" i="35"/>
  <c r="EM403" i="35"/>
  <c r="EX403" i="35" s="1"/>
  <c r="FI403" i="35" s="1"/>
  <c r="FZ403" i="35" s="1"/>
  <c r="EN403" i="35"/>
  <c r="EO403" i="35"/>
  <c r="EP403" i="35"/>
  <c r="ER403" i="35"/>
  <c r="FC403" i="35" s="1"/>
  <c r="FN403" i="35" s="1"/>
  <c r="ES403" i="35"/>
  <c r="FD403" i="35" s="1"/>
  <c r="FO403" i="35" s="1"/>
  <c r="GH403" i="35" s="1"/>
  <c r="ET403" i="35"/>
  <c r="EU403" i="35"/>
  <c r="EK404" i="35"/>
  <c r="EV404" i="35" s="1"/>
  <c r="EL404" i="35"/>
  <c r="EW404" i="35" s="1"/>
  <c r="FH404" i="35" s="1"/>
  <c r="GD404" i="35" s="1"/>
  <c r="EM404" i="35"/>
  <c r="EX404" i="35" s="1"/>
  <c r="FI404" i="35" s="1"/>
  <c r="FZ404" i="35" s="1"/>
  <c r="EN404" i="35"/>
  <c r="EY404" i="35" s="1"/>
  <c r="FJ404" i="35" s="1"/>
  <c r="FY404" i="35" s="1"/>
  <c r="EO404" i="35"/>
  <c r="EZ404" i="35" s="1"/>
  <c r="FK404" i="35" s="1"/>
  <c r="GF404" i="35" s="1"/>
  <c r="EP404" i="35"/>
  <c r="FA404" i="35" s="1"/>
  <c r="FL404" i="35" s="1"/>
  <c r="GE404" i="35" s="1"/>
  <c r="EQ404" i="35"/>
  <c r="ER404" i="35"/>
  <c r="FC404" i="35" s="1"/>
  <c r="FN404" i="35" s="1"/>
  <c r="ES404" i="35"/>
  <c r="FD404" i="35" s="1"/>
  <c r="FO404" i="35" s="1"/>
  <c r="GH404" i="35" s="1"/>
  <c r="ET404" i="35"/>
  <c r="FE404" i="35" s="1"/>
  <c r="FP404" i="35" s="1"/>
  <c r="GC404" i="35" s="1"/>
  <c r="EU404" i="35"/>
  <c r="FF404" i="35" s="1"/>
  <c r="FQ404" i="35" s="1"/>
  <c r="GA404" i="35" s="1"/>
  <c r="FS404" i="35"/>
  <c r="FT404" i="35" s="1"/>
  <c r="EK405" i="35"/>
  <c r="EV405" i="35" s="1"/>
  <c r="EL405" i="35"/>
  <c r="EW405" i="35" s="1"/>
  <c r="FH405" i="35" s="1"/>
  <c r="GD405" i="35" s="1"/>
  <c r="EM405" i="35"/>
  <c r="EX405" i="35" s="1"/>
  <c r="FI405" i="35" s="1"/>
  <c r="FZ405" i="35" s="1"/>
  <c r="EN405" i="35"/>
  <c r="EY405" i="35" s="1"/>
  <c r="FJ405" i="35" s="1"/>
  <c r="FY405" i="35" s="1"/>
  <c r="EO405" i="35"/>
  <c r="EZ405" i="35" s="1"/>
  <c r="FK405" i="35" s="1"/>
  <c r="GF405" i="35" s="1"/>
  <c r="EP405" i="35"/>
  <c r="FA405" i="35" s="1"/>
  <c r="FL405" i="35" s="1"/>
  <c r="GE405" i="35" s="1"/>
  <c r="EQ405" i="35"/>
  <c r="ER405" i="35"/>
  <c r="FC405" i="35" s="1"/>
  <c r="FN405" i="35" s="1"/>
  <c r="ES405" i="35"/>
  <c r="FD405" i="35" s="1"/>
  <c r="FO405" i="35" s="1"/>
  <c r="GH405" i="35" s="1"/>
  <c r="ET405" i="35"/>
  <c r="FE405" i="35" s="1"/>
  <c r="FP405" i="35" s="1"/>
  <c r="GC405" i="35" s="1"/>
  <c r="EU405" i="35"/>
  <c r="FF405" i="35" s="1"/>
  <c r="FQ405" i="35" s="1"/>
  <c r="GA405" i="35" s="1"/>
  <c r="FS405" i="35"/>
  <c r="FT405" i="35" s="1"/>
  <c r="FU405" i="35" s="1"/>
  <c r="EK406" i="35"/>
  <c r="EL406" i="35"/>
  <c r="EM406" i="35"/>
  <c r="EN406" i="35"/>
  <c r="EO406" i="35"/>
  <c r="EP406" i="35"/>
  <c r="EQ406" i="35"/>
  <c r="ER406" i="35"/>
  <c r="FC406" i="35" s="1"/>
  <c r="ES406" i="35"/>
  <c r="ET406" i="35"/>
  <c r="EU406" i="35"/>
  <c r="EK407" i="35"/>
  <c r="EV407" i="35" s="1"/>
  <c r="EL407" i="35"/>
  <c r="EW407" i="35" s="1"/>
  <c r="FH407" i="35" s="1"/>
  <c r="GD407" i="35" s="1"/>
  <c r="EM407" i="35"/>
  <c r="EX407" i="35" s="1"/>
  <c r="FI407" i="35" s="1"/>
  <c r="FZ407" i="35" s="1"/>
  <c r="EN407" i="35"/>
  <c r="EY407" i="35" s="1"/>
  <c r="FJ407" i="35" s="1"/>
  <c r="FY407" i="35" s="1"/>
  <c r="EO407" i="35"/>
  <c r="EZ407" i="35" s="1"/>
  <c r="FK407" i="35" s="1"/>
  <c r="GF407" i="35" s="1"/>
  <c r="EP407" i="35"/>
  <c r="FA407" i="35" s="1"/>
  <c r="FL407" i="35" s="1"/>
  <c r="GE407" i="35" s="1"/>
  <c r="EQ407" i="35"/>
  <c r="ER407" i="35"/>
  <c r="FC407" i="35" s="1"/>
  <c r="FN407" i="35" s="1"/>
  <c r="ES407" i="35"/>
  <c r="FD407" i="35" s="1"/>
  <c r="FO407" i="35" s="1"/>
  <c r="GH407" i="35" s="1"/>
  <c r="ET407" i="35"/>
  <c r="FE407" i="35" s="1"/>
  <c r="FP407" i="35" s="1"/>
  <c r="GC407" i="35" s="1"/>
  <c r="EU407" i="35"/>
  <c r="FF407" i="35" s="1"/>
  <c r="FQ407" i="35" s="1"/>
  <c r="GA407" i="35" s="1"/>
  <c r="FS407" i="35"/>
  <c r="FT407" i="35" s="1"/>
  <c r="FU407" i="35" s="1"/>
  <c r="EK408" i="35"/>
  <c r="EL408" i="35"/>
  <c r="EM408" i="35"/>
  <c r="EN408" i="35"/>
  <c r="EO408" i="35"/>
  <c r="EP408" i="35"/>
  <c r="EQ408" i="35"/>
  <c r="ER408" i="35"/>
  <c r="FC408" i="35" s="1"/>
  <c r="FN408" i="35" s="1"/>
  <c r="ES408" i="35"/>
  <c r="ET408" i="35"/>
  <c r="EU408" i="35"/>
  <c r="EK409" i="35"/>
  <c r="EV409" i="35" s="1"/>
  <c r="EL409" i="35"/>
  <c r="EW409" i="35" s="1"/>
  <c r="FH409" i="35" s="1"/>
  <c r="GD409" i="35" s="1"/>
  <c r="EM409" i="35"/>
  <c r="EX409" i="35" s="1"/>
  <c r="FI409" i="35" s="1"/>
  <c r="FZ409" i="35" s="1"/>
  <c r="EN409" i="35"/>
  <c r="EY409" i="35" s="1"/>
  <c r="FJ409" i="35" s="1"/>
  <c r="FY409" i="35" s="1"/>
  <c r="EO409" i="35"/>
  <c r="EZ409" i="35" s="1"/>
  <c r="FK409" i="35" s="1"/>
  <c r="GF409" i="35" s="1"/>
  <c r="EP409" i="35"/>
  <c r="FA409" i="35" s="1"/>
  <c r="FL409" i="35" s="1"/>
  <c r="GE409" i="35" s="1"/>
  <c r="EQ409" i="35"/>
  <c r="ER409" i="35"/>
  <c r="FC409" i="35" s="1"/>
  <c r="FN409" i="35" s="1"/>
  <c r="ES409" i="35"/>
  <c r="FD409" i="35" s="1"/>
  <c r="FO409" i="35" s="1"/>
  <c r="GH409" i="35" s="1"/>
  <c r="ET409" i="35"/>
  <c r="FE409" i="35" s="1"/>
  <c r="FP409" i="35" s="1"/>
  <c r="GC409" i="35" s="1"/>
  <c r="EU409" i="35"/>
  <c r="FF409" i="35" s="1"/>
  <c r="FQ409" i="35" s="1"/>
  <c r="GA409" i="35" s="1"/>
  <c r="FS409" i="35"/>
  <c r="FT409" i="35" s="1"/>
  <c r="FU409" i="35" s="1"/>
  <c r="EK410" i="35"/>
  <c r="EV410" i="35" s="1"/>
  <c r="EL410" i="35"/>
  <c r="EW410" i="35" s="1"/>
  <c r="FH410" i="35" s="1"/>
  <c r="GD410" i="35" s="1"/>
  <c r="EM410" i="35"/>
  <c r="EX410" i="35" s="1"/>
  <c r="FI410" i="35" s="1"/>
  <c r="FZ410" i="35" s="1"/>
  <c r="EN410" i="35"/>
  <c r="EY410" i="35" s="1"/>
  <c r="FJ410" i="35" s="1"/>
  <c r="FY410" i="35" s="1"/>
  <c r="EO410" i="35"/>
  <c r="EZ410" i="35" s="1"/>
  <c r="FK410" i="35" s="1"/>
  <c r="GF410" i="35" s="1"/>
  <c r="EP410" i="35"/>
  <c r="FA410" i="35" s="1"/>
  <c r="FL410" i="35" s="1"/>
  <c r="GE410" i="35" s="1"/>
  <c r="EQ410" i="35"/>
  <c r="ER410" i="35"/>
  <c r="FC410" i="35" s="1"/>
  <c r="FN410" i="35" s="1"/>
  <c r="ES410" i="35"/>
  <c r="FD410" i="35" s="1"/>
  <c r="FO410" i="35" s="1"/>
  <c r="GH410" i="35" s="1"/>
  <c r="ET410" i="35"/>
  <c r="FE410" i="35" s="1"/>
  <c r="FP410" i="35" s="1"/>
  <c r="GC410" i="35" s="1"/>
  <c r="EU410" i="35"/>
  <c r="FF410" i="35" s="1"/>
  <c r="FQ410" i="35" s="1"/>
  <c r="GA410" i="35" s="1"/>
  <c r="FS410" i="35"/>
  <c r="FT410" i="35" s="1"/>
  <c r="EK411" i="35"/>
  <c r="EL411" i="35"/>
  <c r="EM411" i="35"/>
  <c r="EN411" i="35"/>
  <c r="EO411" i="35"/>
  <c r="EP411" i="35"/>
  <c r="EQ411" i="35"/>
  <c r="ER411" i="35"/>
  <c r="FC411" i="35" s="1"/>
  <c r="FN411" i="35" s="1"/>
  <c r="ES411" i="35"/>
  <c r="ET411" i="35"/>
  <c r="EU411" i="35"/>
  <c r="EK412" i="35"/>
  <c r="EL412" i="35"/>
  <c r="EM412" i="35"/>
  <c r="EN412" i="35"/>
  <c r="EO412" i="35"/>
  <c r="EP412" i="35"/>
  <c r="EQ412" i="35"/>
  <c r="ER412" i="35"/>
  <c r="FC412" i="35" s="1"/>
  <c r="FN412" i="35" s="1"/>
  <c r="ES412" i="35"/>
  <c r="ET412" i="35"/>
  <c r="EU412" i="35"/>
  <c r="EK413" i="35"/>
  <c r="EV413" i="35" s="1"/>
  <c r="EL413" i="35"/>
  <c r="EW413" i="35" s="1"/>
  <c r="FH413" i="35" s="1"/>
  <c r="GD413" i="35" s="1"/>
  <c r="EM413" i="35"/>
  <c r="EX413" i="35" s="1"/>
  <c r="FI413" i="35" s="1"/>
  <c r="FZ413" i="35" s="1"/>
  <c r="EN413" i="35"/>
  <c r="EY413" i="35" s="1"/>
  <c r="FJ413" i="35" s="1"/>
  <c r="FY413" i="35" s="1"/>
  <c r="EO413" i="35"/>
  <c r="EZ413" i="35" s="1"/>
  <c r="FK413" i="35" s="1"/>
  <c r="GF413" i="35" s="1"/>
  <c r="EP413" i="35"/>
  <c r="FA413" i="35" s="1"/>
  <c r="FL413" i="35" s="1"/>
  <c r="GE413" i="35" s="1"/>
  <c r="EQ413" i="35"/>
  <c r="ER413" i="35"/>
  <c r="FC413" i="35" s="1"/>
  <c r="FN413" i="35" s="1"/>
  <c r="ES413" i="35"/>
  <c r="FD413" i="35" s="1"/>
  <c r="ET413" i="35"/>
  <c r="FE413" i="35" s="1"/>
  <c r="FP413" i="35" s="1"/>
  <c r="GC413" i="35" s="1"/>
  <c r="EU413" i="35"/>
  <c r="FF413" i="35" s="1"/>
  <c r="FQ413" i="35" s="1"/>
  <c r="GA413" i="35" s="1"/>
  <c r="FS413" i="35"/>
  <c r="FT413" i="35" s="1"/>
  <c r="EK414" i="35"/>
  <c r="EL414" i="35"/>
  <c r="EM414" i="35"/>
  <c r="EN414" i="35"/>
  <c r="EO414" i="35"/>
  <c r="EP414" i="35"/>
  <c r="EQ414" i="35"/>
  <c r="ER414" i="35"/>
  <c r="FC414" i="35" s="1"/>
  <c r="FN414" i="35" s="1"/>
  <c r="ES414" i="35"/>
  <c r="ET414" i="35"/>
  <c r="EU414" i="35"/>
  <c r="EK415" i="35"/>
  <c r="EL415" i="35"/>
  <c r="EM415" i="35"/>
  <c r="EN415" i="35"/>
  <c r="EO415" i="35"/>
  <c r="EP415" i="35"/>
  <c r="EQ415" i="35"/>
  <c r="ER415" i="35"/>
  <c r="FC415" i="35" s="1"/>
  <c r="FN415" i="35" s="1"/>
  <c r="ES415" i="35"/>
  <c r="ET415" i="35"/>
  <c r="EU415" i="35"/>
  <c r="EK416" i="35"/>
  <c r="EV416" i="35" s="1"/>
  <c r="EL416" i="35"/>
  <c r="EW416" i="35" s="1"/>
  <c r="FH416" i="35" s="1"/>
  <c r="GD416" i="35" s="1"/>
  <c r="EM416" i="35"/>
  <c r="EX416" i="35" s="1"/>
  <c r="FI416" i="35" s="1"/>
  <c r="FZ416" i="35" s="1"/>
  <c r="EN416" i="35"/>
  <c r="EY416" i="35" s="1"/>
  <c r="FJ416" i="35" s="1"/>
  <c r="FY416" i="35" s="1"/>
  <c r="EO416" i="35"/>
  <c r="EZ416" i="35" s="1"/>
  <c r="FK416" i="35" s="1"/>
  <c r="GF416" i="35" s="1"/>
  <c r="EP416" i="35"/>
  <c r="FA416" i="35" s="1"/>
  <c r="FL416" i="35" s="1"/>
  <c r="GE416" i="35" s="1"/>
  <c r="EQ416" i="35"/>
  <c r="ER416" i="35"/>
  <c r="FC416" i="35" s="1"/>
  <c r="FN416" i="35" s="1"/>
  <c r="ES416" i="35"/>
  <c r="FD416" i="35" s="1"/>
  <c r="FO416" i="35" s="1"/>
  <c r="GH416" i="35" s="1"/>
  <c r="ET416" i="35"/>
  <c r="FE416" i="35" s="1"/>
  <c r="FP416" i="35" s="1"/>
  <c r="GC416" i="35" s="1"/>
  <c r="EU416" i="35"/>
  <c r="FF416" i="35" s="1"/>
  <c r="FQ416" i="35" s="1"/>
  <c r="GA416" i="35" s="1"/>
  <c r="FS416" i="35"/>
  <c r="FT416" i="35" s="1"/>
  <c r="EK417" i="35"/>
  <c r="EV417" i="35" s="1"/>
  <c r="EL417" i="35"/>
  <c r="EW417" i="35" s="1"/>
  <c r="FH417" i="35" s="1"/>
  <c r="GD417" i="35" s="1"/>
  <c r="EM417" i="35"/>
  <c r="EX417" i="35" s="1"/>
  <c r="FI417" i="35" s="1"/>
  <c r="FZ417" i="35" s="1"/>
  <c r="EN417" i="35"/>
  <c r="EY417" i="35" s="1"/>
  <c r="FJ417" i="35" s="1"/>
  <c r="FY417" i="35" s="1"/>
  <c r="EO417" i="35"/>
  <c r="EZ417" i="35" s="1"/>
  <c r="FK417" i="35" s="1"/>
  <c r="GF417" i="35" s="1"/>
  <c r="EP417" i="35"/>
  <c r="FA417" i="35" s="1"/>
  <c r="FL417" i="35" s="1"/>
  <c r="GE417" i="35" s="1"/>
  <c r="EQ417" i="35"/>
  <c r="ER417" i="35"/>
  <c r="FC417" i="35" s="1"/>
  <c r="FN417" i="35" s="1"/>
  <c r="ES417" i="35"/>
  <c r="FD417" i="35" s="1"/>
  <c r="FO417" i="35" s="1"/>
  <c r="GH417" i="35" s="1"/>
  <c r="ET417" i="35"/>
  <c r="FE417" i="35" s="1"/>
  <c r="FP417" i="35" s="1"/>
  <c r="GC417" i="35" s="1"/>
  <c r="EU417" i="35"/>
  <c r="FF417" i="35" s="1"/>
  <c r="FQ417" i="35" s="1"/>
  <c r="GA417" i="35" s="1"/>
  <c r="FS417" i="35"/>
  <c r="FT417" i="35" s="1"/>
  <c r="FU417" i="35" s="1"/>
  <c r="EK418" i="35"/>
  <c r="EV418" i="35" s="1"/>
  <c r="EL418" i="35"/>
  <c r="EW418" i="35" s="1"/>
  <c r="FH418" i="35" s="1"/>
  <c r="GD418" i="35" s="1"/>
  <c r="EM418" i="35"/>
  <c r="EX418" i="35" s="1"/>
  <c r="FI418" i="35" s="1"/>
  <c r="FZ418" i="35" s="1"/>
  <c r="EN418" i="35"/>
  <c r="EY418" i="35" s="1"/>
  <c r="FJ418" i="35" s="1"/>
  <c r="FY418" i="35" s="1"/>
  <c r="EO418" i="35"/>
  <c r="EZ418" i="35" s="1"/>
  <c r="FK418" i="35" s="1"/>
  <c r="GF418" i="35" s="1"/>
  <c r="EP418" i="35"/>
  <c r="FA418" i="35" s="1"/>
  <c r="FL418" i="35" s="1"/>
  <c r="GE418" i="35" s="1"/>
  <c r="EQ418" i="35"/>
  <c r="ER418" i="35"/>
  <c r="FC418" i="35" s="1"/>
  <c r="FN418" i="35" s="1"/>
  <c r="ES418" i="35"/>
  <c r="FD418" i="35" s="1"/>
  <c r="FO418" i="35" s="1"/>
  <c r="GH418" i="35" s="1"/>
  <c r="ET418" i="35"/>
  <c r="FE418" i="35" s="1"/>
  <c r="FP418" i="35" s="1"/>
  <c r="GC418" i="35" s="1"/>
  <c r="EU418" i="35"/>
  <c r="FF418" i="35" s="1"/>
  <c r="FQ418" i="35" s="1"/>
  <c r="GA418" i="35" s="1"/>
  <c r="FS418" i="35"/>
  <c r="FT418" i="35" s="1"/>
  <c r="EK419" i="35"/>
  <c r="EV419" i="35" s="1"/>
  <c r="EL419" i="35"/>
  <c r="EW419" i="35" s="1"/>
  <c r="FH419" i="35" s="1"/>
  <c r="GD419" i="35" s="1"/>
  <c r="EM419" i="35"/>
  <c r="EX419" i="35" s="1"/>
  <c r="FI419" i="35" s="1"/>
  <c r="FZ419" i="35" s="1"/>
  <c r="EN419" i="35"/>
  <c r="EY419" i="35" s="1"/>
  <c r="FJ419" i="35" s="1"/>
  <c r="FY419" i="35" s="1"/>
  <c r="EO419" i="35"/>
  <c r="EZ419" i="35" s="1"/>
  <c r="FK419" i="35" s="1"/>
  <c r="GF419" i="35" s="1"/>
  <c r="EP419" i="35"/>
  <c r="FA419" i="35" s="1"/>
  <c r="FL419" i="35" s="1"/>
  <c r="GE419" i="35" s="1"/>
  <c r="EQ419" i="35"/>
  <c r="ER419" i="35"/>
  <c r="FC419" i="35" s="1"/>
  <c r="FN419" i="35" s="1"/>
  <c r="ES419" i="35"/>
  <c r="FD419" i="35" s="1"/>
  <c r="FO419" i="35" s="1"/>
  <c r="GH419" i="35" s="1"/>
  <c r="ET419" i="35"/>
  <c r="FE419" i="35" s="1"/>
  <c r="FP419" i="35" s="1"/>
  <c r="GC419" i="35" s="1"/>
  <c r="EU419" i="35"/>
  <c r="FF419" i="35" s="1"/>
  <c r="FQ419" i="35" s="1"/>
  <c r="GA419" i="35" s="1"/>
  <c r="FS419" i="35"/>
  <c r="FT419" i="35" s="1"/>
  <c r="FU419" i="35" s="1"/>
  <c r="EK420" i="35"/>
  <c r="EV420" i="35" s="1"/>
  <c r="EL420" i="35"/>
  <c r="EW420" i="35" s="1"/>
  <c r="FH420" i="35" s="1"/>
  <c r="GD420" i="35" s="1"/>
  <c r="EM420" i="35"/>
  <c r="EX420" i="35" s="1"/>
  <c r="FI420" i="35" s="1"/>
  <c r="FZ420" i="35" s="1"/>
  <c r="EN420" i="35"/>
  <c r="EY420" i="35" s="1"/>
  <c r="FJ420" i="35" s="1"/>
  <c r="FY420" i="35" s="1"/>
  <c r="EO420" i="35"/>
  <c r="EZ420" i="35" s="1"/>
  <c r="FK420" i="35" s="1"/>
  <c r="GF420" i="35" s="1"/>
  <c r="EP420" i="35"/>
  <c r="FA420" i="35" s="1"/>
  <c r="FL420" i="35" s="1"/>
  <c r="GE420" i="35" s="1"/>
  <c r="EQ420" i="35"/>
  <c r="ER420" i="35"/>
  <c r="FC420" i="35" s="1"/>
  <c r="FN420" i="35" s="1"/>
  <c r="ES420" i="35"/>
  <c r="FD420" i="35" s="1"/>
  <c r="FO420" i="35" s="1"/>
  <c r="GH420" i="35" s="1"/>
  <c r="ET420" i="35"/>
  <c r="FE420" i="35" s="1"/>
  <c r="FP420" i="35" s="1"/>
  <c r="GC420" i="35" s="1"/>
  <c r="EU420" i="35"/>
  <c r="FF420" i="35" s="1"/>
  <c r="FQ420" i="35" s="1"/>
  <c r="GA420" i="35" s="1"/>
  <c r="FS420" i="35"/>
  <c r="FT420" i="35" s="1"/>
  <c r="EK421" i="35"/>
  <c r="EL421" i="35"/>
  <c r="EM421" i="35"/>
  <c r="EN421" i="35"/>
  <c r="EO421" i="35"/>
  <c r="EP421" i="35"/>
  <c r="EQ421" i="35"/>
  <c r="ER421" i="35"/>
  <c r="FC421" i="35" s="1"/>
  <c r="FN421" i="35" s="1"/>
  <c r="ES421" i="35"/>
  <c r="ET421" i="35"/>
  <c r="EU421" i="35"/>
  <c r="EK422" i="35"/>
  <c r="EV422" i="35" s="1"/>
  <c r="EL422" i="35"/>
  <c r="EW422" i="35" s="1"/>
  <c r="FH422" i="35" s="1"/>
  <c r="GD422" i="35" s="1"/>
  <c r="EM422" i="35"/>
  <c r="EX422" i="35" s="1"/>
  <c r="FI422" i="35" s="1"/>
  <c r="FZ422" i="35" s="1"/>
  <c r="EN422" i="35"/>
  <c r="EY422" i="35" s="1"/>
  <c r="FJ422" i="35" s="1"/>
  <c r="FY422" i="35" s="1"/>
  <c r="EO422" i="35"/>
  <c r="EZ422" i="35" s="1"/>
  <c r="FK422" i="35" s="1"/>
  <c r="GF422" i="35" s="1"/>
  <c r="EP422" i="35"/>
  <c r="FA422" i="35" s="1"/>
  <c r="FL422" i="35" s="1"/>
  <c r="GE422" i="35" s="1"/>
  <c r="EQ422" i="35"/>
  <c r="ER422" i="35"/>
  <c r="FC422" i="35" s="1"/>
  <c r="FN422" i="35" s="1"/>
  <c r="ES422" i="35"/>
  <c r="FD422" i="35" s="1"/>
  <c r="FO422" i="35" s="1"/>
  <c r="GH422" i="35" s="1"/>
  <c r="ET422" i="35"/>
  <c r="FE422" i="35" s="1"/>
  <c r="FP422" i="35" s="1"/>
  <c r="GC422" i="35" s="1"/>
  <c r="EU422" i="35"/>
  <c r="FF422" i="35" s="1"/>
  <c r="FQ422" i="35" s="1"/>
  <c r="GA422" i="35" s="1"/>
  <c r="FS422" i="35"/>
  <c r="FT422" i="35" s="1"/>
  <c r="EK423" i="35"/>
  <c r="EV423" i="35" s="1"/>
  <c r="EL423" i="35"/>
  <c r="EW423" i="35" s="1"/>
  <c r="FH423" i="35" s="1"/>
  <c r="GD423" i="35" s="1"/>
  <c r="EM423" i="35"/>
  <c r="EX423" i="35" s="1"/>
  <c r="FI423" i="35" s="1"/>
  <c r="FZ423" i="35" s="1"/>
  <c r="EN423" i="35"/>
  <c r="EY423" i="35" s="1"/>
  <c r="FJ423" i="35" s="1"/>
  <c r="FY423" i="35" s="1"/>
  <c r="EO423" i="35"/>
  <c r="EZ423" i="35" s="1"/>
  <c r="FK423" i="35" s="1"/>
  <c r="GF423" i="35" s="1"/>
  <c r="EP423" i="35"/>
  <c r="FA423" i="35" s="1"/>
  <c r="FL423" i="35" s="1"/>
  <c r="GE423" i="35" s="1"/>
  <c r="EQ423" i="35"/>
  <c r="ER423" i="35"/>
  <c r="FC423" i="35" s="1"/>
  <c r="FN423" i="35" s="1"/>
  <c r="ES423" i="35"/>
  <c r="FD423" i="35" s="1"/>
  <c r="FO423" i="35" s="1"/>
  <c r="GH423" i="35" s="1"/>
  <c r="ET423" i="35"/>
  <c r="FE423" i="35" s="1"/>
  <c r="FP423" i="35" s="1"/>
  <c r="GC423" i="35" s="1"/>
  <c r="EU423" i="35"/>
  <c r="FF423" i="35" s="1"/>
  <c r="FQ423" i="35" s="1"/>
  <c r="GA423" i="35" s="1"/>
  <c r="FS423" i="35"/>
  <c r="FT423" i="35" s="1"/>
  <c r="FU423" i="35" s="1"/>
  <c r="EK424" i="35"/>
  <c r="EL424" i="35"/>
  <c r="EM424" i="35"/>
  <c r="EN424" i="35"/>
  <c r="EO424" i="35"/>
  <c r="EP424" i="35"/>
  <c r="EQ424" i="35"/>
  <c r="ER424" i="35"/>
  <c r="FC424" i="35" s="1"/>
  <c r="ES424" i="35"/>
  <c r="ET424" i="35"/>
  <c r="EU424" i="35"/>
  <c r="EK425" i="35"/>
  <c r="EL425" i="35"/>
  <c r="EM425" i="35"/>
  <c r="EN425" i="35"/>
  <c r="EO425" i="35"/>
  <c r="EP425" i="35"/>
  <c r="EQ425" i="35"/>
  <c r="ER425" i="35"/>
  <c r="FC425" i="35" s="1"/>
  <c r="FN425" i="35" s="1"/>
  <c r="ES425" i="35"/>
  <c r="ET425" i="35"/>
  <c r="EU425" i="35"/>
  <c r="EK426" i="35"/>
  <c r="EV426" i="35" s="1"/>
  <c r="EL426" i="35"/>
  <c r="EW426" i="35" s="1"/>
  <c r="FH426" i="35" s="1"/>
  <c r="GD426" i="35" s="1"/>
  <c r="EM426" i="35"/>
  <c r="EX426" i="35" s="1"/>
  <c r="FI426" i="35" s="1"/>
  <c r="FZ426" i="35" s="1"/>
  <c r="EN426" i="35"/>
  <c r="EY426" i="35" s="1"/>
  <c r="FJ426" i="35" s="1"/>
  <c r="FY426" i="35" s="1"/>
  <c r="EO426" i="35"/>
  <c r="EZ426" i="35" s="1"/>
  <c r="FK426" i="35" s="1"/>
  <c r="GF426" i="35" s="1"/>
  <c r="EP426" i="35"/>
  <c r="FA426" i="35" s="1"/>
  <c r="FL426" i="35" s="1"/>
  <c r="GE426" i="35" s="1"/>
  <c r="EQ426" i="35"/>
  <c r="ER426" i="35"/>
  <c r="FC426" i="35" s="1"/>
  <c r="FN426" i="35" s="1"/>
  <c r="ES426" i="35"/>
  <c r="FD426" i="35" s="1"/>
  <c r="FO426" i="35" s="1"/>
  <c r="GH426" i="35" s="1"/>
  <c r="ET426" i="35"/>
  <c r="FE426" i="35" s="1"/>
  <c r="FP426" i="35" s="1"/>
  <c r="GC426" i="35" s="1"/>
  <c r="EU426" i="35"/>
  <c r="FF426" i="35" s="1"/>
  <c r="FQ426" i="35" s="1"/>
  <c r="GA426" i="35" s="1"/>
  <c r="FS426" i="35"/>
  <c r="FT426" i="35" s="1"/>
  <c r="EK427" i="35"/>
  <c r="EV427" i="35" s="1"/>
  <c r="EL427" i="35"/>
  <c r="EW427" i="35" s="1"/>
  <c r="FH427" i="35" s="1"/>
  <c r="GD427" i="35" s="1"/>
  <c r="EM427" i="35"/>
  <c r="EX427" i="35" s="1"/>
  <c r="FI427" i="35" s="1"/>
  <c r="FZ427" i="35" s="1"/>
  <c r="EN427" i="35"/>
  <c r="EY427" i="35" s="1"/>
  <c r="FJ427" i="35" s="1"/>
  <c r="FY427" i="35" s="1"/>
  <c r="EO427" i="35"/>
  <c r="EZ427" i="35" s="1"/>
  <c r="FK427" i="35" s="1"/>
  <c r="GF427" i="35" s="1"/>
  <c r="EP427" i="35"/>
  <c r="FA427" i="35" s="1"/>
  <c r="FL427" i="35" s="1"/>
  <c r="GE427" i="35" s="1"/>
  <c r="EQ427" i="35"/>
  <c r="ER427" i="35"/>
  <c r="FC427" i="35" s="1"/>
  <c r="FN427" i="35" s="1"/>
  <c r="ES427" i="35"/>
  <c r="FD427" i="35" s="1"/>
  <c r="FO427" i="35" s="1"/>
  <c r="GH427" i="35" s="1"/>
  <c r="ET427" i="35"/>
  <c r="FE427" i="35" s="1"/>
  <c r="FP427" i="35" s="1"/>
  <c r="GC427" i="35" s="1"/>
  <c r="EU427" i="35"/>
  <c r="FF427" i="35" s="1"/>
  <c r="FQ427" i="35" s="1"/>
  <c r="GA427" i="35" s="1"/>
  <c r="FS427" i="35"/>
  <c r="FT427" i="35" s="1"/>
  <c r="FU427" i="35" s="1"/>
  <c r="EK428" i="35"/>
  <c r="EV428" i="35" s="1"/>
  <c r="EL428" i="35"/>
  <c r="EW428" i="35" s="1"/>
  <c r="FH428" i="35" s="1"/>
  <c r="GD428" i="35" s="1"/>
  <c r="EM428" i="35"/>
  <c r="EX428" i="35" s="1"/>
  <c r="FI428" i="35" s="1"/>
  <c r="FZ428" i="35" s="1"/>
  <c r="EN428" i="35"/>
  <c r="EY428" i="35" s="1"/>
  <c r="FJ428" i="35" s="1"/>
  <c r="FY428" i="35" s="1"/>
  <c r="EO428" i="35"/>
  <c r="EZ428" i="35" s="1"/>
  <c r="FK428" i="35" s="1"/>
  <c r="GF428" i="35" s="1"/>
  <c r="EP428" i="35"/>
  <c r="FA428" i="35" s="1"/>
  <c r="FL428" i="35" s="1"/>
  <c r="GE428" i="35" s="1"/>
  <c r="EQ428" i="35"/>
  <c r="ER428" i="35"/>
  <c r="FC428" i="35" s="1"/>
  <c r="FN428" i="35" s="1"/>
  <c r="ES428" i="35"/>
  <c r="FD428" i="35" s="1"/>
  <c r="FO428" i="35" s="1"/>
  <c r="GH428" i="35" s="1"/>
  <c r="ET428" i="35"/>
  <c r="FE428" i="35" s="1"/>
  <c r="FP428" i="35" s="1"/>
  <c r="GC428" i="35" s="1"/>
  <c r="EU428" i="35"/>
  <c r="FF428" i="35" s="1"/>
  <c r="FQ428" i="35" s="1"/>
  <c r="GA428" i="35" s="1"/>
  <c r="FS428" i="35"/>
  <c r="FT428" i="35" s="1"/>
  <c r="EK429" i="35"/>
  <c r="EL429" i="35"/>
  <c r="EM429" i="35"/>
  <c r="EN429" i="35"/>
  <c r="EO429" i="35"/>
  <c r="EP429" i="35"/>
  <c r="EQ429" i="35"/>
  <c r="ER429" i="35"/>
  <c r="FC429" i="35" s="1"/>
  <c r="FN429" i="35" s="1"/>
  <c r="ES429" i="35"/>
  <c r="ET429" i="35"/>
  <c r="EU429" i="35"/>
  <c r="EK430" i="35"/>
  <c r="EV430" i="35" s="1"/>
  <c r="EL430" i="35"/>
  <c r="EW430" i="35" s="1"/>
  <c r="FH430" i="35" s="1"/>
  <c r="GD430" i="35" s="1"/>
  <c r="EM430" i="35"/>
  <c r="EX430" i="35" s="1"/>
  <c r="FI430" i="35" s="1"/>
  <c r="FZ430" i="35" s="1"/>
  <c r="EN430" i="35"/>
  <c r="EY430" i="35" s="1"/>
  <c r="FJ430" i="35" s="1"/>
  <c r="FY430" i="35" s="1"/>
  <c r="EO430" i="35"/>
  <c r="EZ430" i="35" s="1"/>
  <c r="FK430" i="35" s="1"/>
  <c r="GF430" i="35" s="1"/>
  <c r="EP430" i="35"/>
  <c r="FA430" i="35" s="1"/>
  <c r="FL430" i="35" s="1"/>
  <c r="GE430" i="35" s="1"/>
  <c r="EQ430" i="35"/>
  <c r="FB430" i="35" s="1"/>
  <c r="FM430" i="35" s="1"/>
  <c r="GB430" i="35" s="1"/>
  <c r="ER430" i="35"/>
  <c r="FC430" i="35" s="1"/>
  <c r="FN430" i="35" s="1"/>
  <c r="ES430" i="35"/>
  <c r="FD430" i="35" s="1"/>
  <c r="FO430" i="35" s="1"/>
  <c r="GH430" i="35" s="1"/>
  <c r="ET430" i="35"/>
  <c r="FE430" i="35" s="1"/>
  <c r="FP430" i="35" s="1"/>
  <c r="GC430" i="35" s="1"/>
  <c r="EU430" i="35"/>
  <c r="FF430" i="35" s="1"/>
  <c r="FQ430" i="35" s="1"/>
  <c r="GA430" i="35" s="1"/>
  <c r="FS430" i="35"/>
  <c r="FT430" i="35" s="1"/>
  <c r="EK431" i="35"/>
  <c r="EV431" i="35" s="1"/>
  <c r="EL431" i="35"/>
  <c r="EW431" i="35" s="1"/>
  <c r="FH431" i="35" s="1"/>
  <c r="GD431" i="35" s="1"/>
  <c r="EM431" i="35"/>
  <c r="EX431" i="35" s="1"/>
  <c r="FI431" i="35" s="1"/>
  <c r="FZ431" i="35" s="1"/>
  <c r="EN431" i="35"/>
  <c r="EY431" i="35" s="1"/>
  <c r="FJ431" i="35" s="1"/>
  <c r="FY431" i="35" s="1"/>
  <c r="EO431" i="35"/>
  <c r="EZ431" i="35" s="1"/>
  <c r="FK431" i="35" s="1"/>
  <c r="GF431" i="35" s="1"/>
  <c r="EP431" i="35"/>
  <c r="FA431" i="35" s="1"/>
  <c r="FL431" i="35" s="1"/>
  <c r="GE431" i="35" s="1"/>
  <c r="EQ431" i="35"/>
  <c r="FB431" i="35" s="1"/>
  <c r="FM431" i="35" s="1"/>
  <c r="GB431" i="35" s="1"/>
  <c r="ER431" i="35"/>
  <c r="FC431" i="35" s="1"/>
  <c r="FN431" i="35" s="1"/>
  <c r="ES431" i="35"/>
  <c r="FD431" i="35" s="1"/>
  <c r="FO431" i="35" s="1"/>
  <c r="GH431" i="35" s="1"/>
  <c r="ET431" i="35"/>
  <c r="FE431" i="35" s="1"/>
  <c r="FP431" i="35" s="1"/>
  <c r="GC431" i="35" s="1"/>
  <c r="EU431" i="35"/>
  <c r="FF431" i="35" s="1"/>
  <c r="FQ431" i="35" s="1"/>
  <c r="GA431" i="35" s="1"/>
  <c r="FS431" i="35"/>
  <c r="FT431" i="35" s="1"/>
  <c r="EK432" i="35"/>
  <c r="EL432" i="35"/>
  <c r="EW432" i="35" s="1"/>
  <c r="FH432" i="35" s="1"/>
  <c r="GD432" i="35" s="1"/>
  <c r="EM432" i="35"/>
  <c r="EN432" i="35"/>
  <c r="EO432" i="35"/>
  <c r="EZ432" i="35" s="1"/>
  <c r="FK432" i="35" s="1"/>
  <c r="GF432" i="35" s="1"/>
  <c r="EP432" i="35"/>
  <c r="FA432" i="35" s="1"/>
  <c r="FL432" i="35" s="1"/>
  <c r="GE432" i="35" s="1"/>
  <c r="EQ432" i="35"/>
  <c r="ER432" i="35"/>
  <c r="FC432" i="35" s="1"/>
  <c r="FN432" i="35" s="1"/>
  <c r="ES432" i="35"/>
  <c r="FD432" i="35" s="1"/>
  <c r="FO432" i="35" s="1"/>
  <c r="GH432" i="35" s="1"/>
  <c r="ET432" i="35"/>
  <c r="EU432" i="35"/>
  <c r="EK433" i="35"/>
  <c r="EL433" i="35"/>
  <c r="EM433" i="35"/>
  <c r="EN433" i="35"/>
  <c r="EO433" i="35"/>
  <c r="EZ433" i="35" s="1"/>
  <c r="FK433" i="35" s="1"/>
  <c r="GF433" i="35" s="1"/>
  <c r="EP433" i="35"/>
  <c r="FA433" i="35" s="1"/>
  <c r="FL433" i="35" s="1"/>
  <c r="GE433" i="35" s="1"/>
  <c r="EQ433" i="35"/>
  <c r="ER433" i="35"/>
  <c r="FC433" i="35" s="1"/>
  <c r="FN433" i="35" s="1"/>
  <c r="ES433" i="35"/>
  <c r="FD433" i="35" s="1"/>
  <c r="FO433" i="35" s="1"/>
  <c r="GH433" i="35" s="1"/>
  <c r="ET433" i="35"/>
  <c r="EU433" i="35"/>
  <c r="EK434" i="35"/>
  <c r="EL434" i="35"/>
  <c r="EM434" i="35"/>
  <c r="EN434" i="35"/>
  <c r="EO434" i="35"/>
  <c r="EZ434" i="35" s="1"/>
  <c r="FK434" i="35" s="1"/>
  <c r="GF434" i="35" s="1"/>
  <c r="EP434" i="35"/>
  <c r="FA434" i="35" s="1"/>
  <c r="FL434" i="35" s="1"/>
  <c r="GE434" i="35" s="1"/>
  <c r="EQ434" i="35"/>
  <c r="ER434" i="35"/>
  <c r="FC434" i="35" s="1"/>
  <c r="FN434" i="35" s="1"/>
  <c r="ES434" i="35"/>
  <c r="FD434" i="35" s="1"/>
  <c r="FO434" i="35" s="1"/>
  <c r="GH434" i="35" s="1"/>
  <c r="ET434" i="35"/>
  <c r="EU434" i="35"/>
  <c r="EK435" i="35"/>
  <c r="EL435" i="35"/>
  <c r="EW435" i="35" s="1"/>
  <c r="EM435" i="35"/>
  <c r="EN435" i="35"/>
  <c r="EO435" i="35"/>
  <c r="EZ435" i="35" s="1"/>
  <c r="FK435" i="35" s="1"/>
  <c r="GF435" i="35" s="1"/>
  <c r="EP435" i="35"/>
  <c r="FA435" i="35" s="1"/>
  <c r="FL435" i="35" s="1"/>
  <c r="GE435" i="35" s="1"/>
  <c r="EQ435" i="35"/>
  <c r="ER435" i="35"/>
  <c r="FC435" i="35" s="1"/>
  <c r="FN435" i="35" s="1"/>
  <c r="ES435" i="35"/>
  <c r="FD435" i="35" s="1"/>
  <c r="FO435" i="35" s="1"/>
  <c r="GH435" i="35" s="1"/>
  <c r="ET435" i="35"/>
  <c r="EU435" i="35"/>
  <c r="EK436" i="35"/>
  <c r="EL436" i="35"/>
  <c r="EW436" i="35" s="1"/>
  <c r="FH436" i="35" s="1"/>
  <c r="GD436" i="35" s="1"/>
  <c r="EM436" i="35"/>
  <c r="EN436" i="35"/>
  <c r="EO436" i="35"/>
  <c r="EZ436" i="35" s="1"/>
  <c r="FK436" i="35" s="1"/>
  <c r="GF436" i="35" s="1"/>
  <c r="EP436" i="35"/>
  <c r="FA436" i="35" s="1"/>
  <c r="FL436" i="35" s="1"/>
  <c r="GE436" i="35" s="1"/>
  <c r="EQ436" i="35"/>
  <c r="ER436" i="35"/>
  <c r="FC436" i="35" s="1"/>
  <c r="FN436" i="35" s="1"/>
  <c r="ES436" i="35"/>
  <c r="FD436" i="35" s="1"/>
  <c r="FO436" i="35" s="1"/>
  <c r="GH436" i="35" s="1"/>
  <c r="ET436" i="35"/>
  <c r="EU436" i="35"/>
  <c r="EK437" i="35"/>
  <c r="EL437" i="35"/>
  <c r="EW437" i="35" s="1"/>
  <c r="EM437" i="35"/>
  <c r="EN437" i="35"/>
  <c r="EO437" i="35"/>
  <c r="EZ437" i="35" s="1"/>
  <c r="FK437" i="35" s="1"/>
  <c r="GF437" i="35" s="1"/>
  <c r="EP437" i="35"/>
  <c r="FA437" i="35" s="1"/>
  <c r="FL437" i="35" s="1"/>
  <c r="GE437" i="35" s="1"/>
  <c r="EQ437" i="35"/>
  <c r="ER437" i="35"/>
  <c r="FC437" i="35" s="1"/>
  <c r="FN437" i="35" s="1"/>
  <c r="ES437" i="35"/>
  <c r="FD437" i="35" s="1"/>
  <c r="FO437" i="35" s="1"/>
  <c r="GH437" i="35" s="1"/>
  <c r="ET437" i="35"/>
  <c r="EU437" i="35"/>
  <c r="EK438" i="35"/>
  <c r="EL438" i="35"/>
  <c r="EM438" i="35"/>
  <c r="EN438" i="35"/>
  <c r="EO438" i="35"/>
  <c r="EP438" i="35"/>
  <c r="EQ438" i="35"/>
  <c r="ER438" i="35"/>
  <c r="FC438" i="35" s="1"/>
  <c r="FN438" i="35" s="1"/>
  <c r="ES438" i="35"/>
  <c r="FD438" i="35" s="1"/>
  <c r="FO438" i="35" s="1"/>
  <c r="GH438" i="35" s="1"/>
  <c r="ET438" i="35"/>
  <c r="EU438" i="35"/>
  <c r="EK439" i="35"/>
  <c r="EL439" i="35"/>
  <c r="EW439" i="35" s="1"/>
  <c r="EM439" i="35"/>
  <c r="EN439" i="35"/>
  <c r="EO439" i="35"/>
  <c r="EZ439" i="35" s="1"/>
  <c r="FK439" i="35" s="1"/>
  <c r="GF439" i="35" s="1"/>
  <c r="EP439" i="35"/>
  <c r="FA439" i="35" s="1"/>
  <c r="FL439" i="35" s="1"/>
  <c r="GE439" i="35" s="1"/>
  <c r="EQ439" i="35"/>
  <c r="ER439" i="35"/>
  <c r="FC439" i="35" s="1"/>
  <c r="FN439" i="35" s="1"/>
  <c r="ES439" i="35"/>
  <c r="FD439" i="35" s="1"/>
  <c r="FO439" i="35" s="1"/>
  <c r="GH439" i="35" s="1"/>
  <c r="ET439" i="35"/>
  <c r="EU439" i="35"/>
  <c r="EK440" i="35"/>
  <c r="EL440" i="35"/>
  <c r="EM440" i="35"/>
  <c r="EN440" i="35"/>
  <c r="EO440" i="35"/>
  <c r="EZ440" i="35" s="1"/>
  <c r="FK440" i="35" s="1"/>
  <c r="GF440" i="35" s="1"/>
  <c r="EP440" i="35"/>
  <c r="EQ440" i="35"/>
  <c r="ER440" i="35"/>
  <c r="FC440" i="35" s="1"/>
  <c r="FN440" i="35" s="1"/>
  <c r="ES440" i="35"/>
  <c r="FD440" i="35" s="1"/>
  <c r="FO440" i="35" s="1"/>
  <c r="GH440" i="35" s="1"/>
  <c r="ET440" i="35"/>
  <c r="EU440" i="35"/>
  <c r="EK441" i="35"/>
  <c r="EL441" i="35"/>
  <c r="EW441" i="35" s="1"/>
  <c r="EM441" i="35"/>
  <c r="EN441" i="35"/>
  <c r="EO441" i="35"/>
  <c r="EZ441" i="35" s="1"/>
  <c r="FK441" i="35" s="1"/>
  <c r="GF441" i="35" s="1"/>
  <c r="EP441" i="35"/>
  <c r="EQ441" i="35"/>
  <c r="ER441" i="35"/>
  <c r="FC441" i="35" s="1"/>
  <c r="FN441" i="35" s="1"/>
  <c r="ES441" i="35"/>
  <c r="FD441" i="35" s="1"/>
  <c r="FO441" i="35" s="1"/>
  <c r="GH441" i="35" s="1"/>
  <c r="ET441" i="35"/>
  <c r="EU441" i="35"/>
  <c r="EK442" i="35"/>
  <c r="EV442" i="35" s="1"/>
  <c r="EL442" i="35"/>
  <c r="EW442" i="35" s="1"/>
  <c r="FH442" i="35" s="1"/>
  <c r="GD442" i="35" s="1"/>
  <c r="EM442" i="35"/>
  <c r="EX442" i="35" s="1"/>
  <c r="FI442" i="35" s="1"/>
  <c r="FZ442" i="35" s="1"/>
  <c r="EN442" i="35"/>
  <c r="EY442" i="35" s="1"/>
  <c r="FJ442" i="35" s="1"/>
  <c r="FY442" i="35" s="1"/>
  <c r="EO442" i="35"/>
  <c r="EZ442" i="35" s="1"/>
  <c r="FK442" i="35" s="1"/>
  <c r="GF442" i="35" s="1"/>
  <c r="EP442" i="35"/>
  <c r="FA442" i="35" s="1"/>
  <c r="FL442" i="35" s="1"/>
  <c r="GE442" i="35" s="1"/>
  <c r="EQ442" i="35"/>
  <c r="ER442" i="35"/>
  <c r="FC442" i="35" s="1"/>
  <c r="FN442" i="35" s="1"/>
  <c r="ES442" i="35"/>
  <c r="FD442" i="35" s="1"/>
  <c r="FO442" i="35" s="1"/>
  <c r="GH442" i="35" s="1"/>
  <c r="ET442" i="35"/>
  <c r="FE442" i="35" s="1"/>
  <c r="FP442" i="35" s="1"/>
  <c r="GC442" i="35" s="1"/>
  <c r="EU442" i="35"/>
  <c r="FF442" i="35" s="1"/>
  <c r="FQ442" i="35" s="1"/>
  <c r="GA442" i="35" s="1"/>
  <c r="FS442" i="35"/>
  <c r="FT442" i="35" s="1"/>
  <c r="FU442" i="35" s="1"/>
  <c r="EK443" i="35"/>
  <c r="EL443" i="35"/>
  <c r="EM443" i="35"/>
  <c r="EN443" i="35"/>
  <c r="EO443" i="35"/>
  <c r="EP443" i="35"/>
  <c r="EQ443" i="35"/>
  <c r="ER443" i="35"/>
  <c r="FC443" i="35" s="1"/>
  <c r="FN443" i="35" s="1"/>
  <c r="ES443" i="35"/>
  <c r="ET443" i="35"/>
  <c r="EU443" i="35"/>
  <c r="EK444" i="35"/>
  <c r="EL444" i="35"/>
  <c r="EW444" i="35" s="1"/>
  <c r="FH444" i="35" s="1"/>
  <c r="GD444" i="35" s="1"/>
  <c r="EM444" i="35"/>
  <c r="EN444" i="35"/>
  <c r="EO444" i="35"/>
  <c r="EZ444" i="35" s="1"/>
  <c r="FK444" i="35" s="1"/>
  <c r="GF444" i="35" s="1"/>
  <c r="EP444" i="35"/>
  <c r="FA444" i="35" s="1"/>
  <c r="FL444" i="35" s="1"/>
  <c r="GE444" i="35" s="1"/>
  <c r="EQ444" i="35"/>
  <c r="ER444" i="35"/>
  <c r="FC444" i="35" s="1"/>
  <c r="FN444" i="35" s="1"/>
  <c r="ES444" i="35"/>
  <c r="FD444" i="35" s="1"/>
  <c r="FO444" i="35" s="1"/>
  <c r="GH444" i="35" s="1"/>
  <c r="ET444" i="35"/>
  <c r="EU444" i="35"/>
  <c r="EK445" i="35"/>
  <c r="EL445" i="35"/>
  <c r="EW445" i="35" s="1"/>
  <c r="EM445" i="35"/>
  <c r="EN445" i="35"/>
  <c r="EO445" i="35"/>
  <c r="EZ445" i="35" s="1"/>
  <c r="FK445" i="35" s="1"/>
  <c r="GF445" i="35" s="1"/>
  <c r="EP445" i="35"/>
  <c r="FA445" i="35" s="1"/>
  <c r="FL445" i="35" s="1"/>
  <c r="GE445" i="35" s="1"/>
  <c r="EQ445" i="35"/>
  <c r="ER445" i="35"/>
  <c r="FC445" i="35" s="1"/>
  <c r="FN445" i="35" s="1"/>
  <c r="ES445" i="35"/>
  <c r="FD445" i="35" s="1"/>
  <c r="FO445" i="35" s="1"/>
  <c r="GH445" i="35" s="1"/>
  <c r="ET445" i="35"/>
  <c r="EU445" i="35"/>
  <c r="EK446" i="35"/>
  <c r="EV446" i="35" s="1"/>
  <c r="EL446" i="35"/>
  <c r="EW446" i="35" s="1"/>
  <c r="FH446" i="35" s="1"/>
  <c r="GD446" i="35" s="1"/>
  <c r="EM446" i="35"/>
  <c r="EX446" i="35" s="1"/>
  <c r="FI446" i="35" s="1"/>
  <c r="FZ446" i="35" s="1"/>
  <c r="EN446" i="35"/>
  <c r="EY446" i="35" s="1"/>
  <c r="FJ446" i="35" s="1"/>
  <c r="FY446" i="35" s="1"/>
  <c r="EO446" i="35"/>
  <c r="EZ446" i="35" s="1"/>
  <c r="FK446" i="35" s="1"/>
  <c r="GF446" i="35" s="1"/>
  <c r="EP446" i="35"/>
  <c r="FA446" i="35" s="1"/>
  <c r="FL446" i="35" s="1"/>
  <c r="GE446" i="35" s="1"/>
  <c r="EQ446" i="35"/>
  <c r="ER446" i="35"/>
  <c r="FC446" i="35" s="1"/>
  <c r="FN446" i="35" s="1"/>
  <c r="ES446" i="35"/>
  <c r="FD446" i="35" s="1"/>
  <c r="FO446" i="35" s="1"/>
  <c r="GH446" i="35" s="1"/>
  <c r="ET446" i="35"/>
  <c r="FE446" i="35" s="1"/>
  <c r="FP446" i="35" s="1"/>
  <c r="GC446" i="35" s="1"/>
  <c r="EU446" i="35"/>
  <c r="FF446" i="35" s="1"/>
  <c r="FQ446" i="35" s="1"/>
  <c r="GA446" i="35" s="1"/>
  <c r="FS446" i="35"/>
  <c r="FT446" i="35" s="1"/>
  <c r="FU446" i="35" s="1"/>
  <c r="EK447" i="35"/>
  <c r="EL447" i="35"/>
  <c r="EM447" i="35"/>
  <c r="EN447" i="35"/>
  <c r="EO447" i="35"/>
  <c r="EP447" i="35"/>
  <c r="EQ447" i="35"/>
  <c r="ER447" i="35"/>
  <c r="FC447" i="35" s="1"/>
  <c r="FN447" i="35" s="1"/>
  <c r="ES447" i="35"/>
  <c r="ET447" i="35"/>
  <c r="EU447" i="35"/>
  <c r="EK448" i="35"/>
  <c r="EL448" i="35"/>
  <c r="EM448" i="35"/>
  <c r="EN448" i="35"/>
  <c r="EO448" i="35"/>
  <c r="EP448" i="35"/>
  <c r="EQ448" i="35"/>
  <c r="ER448" i="35"/>
  <c r="FC448" i="35" s="1"/>
  <c r="FN448" i="35" s="1"/>
  <c r="ES448" i="35"/>
  <c r="ET448" i="35"/>
  <c r="EU448" i="35"/>
  <c r="EK449" i="35"/>
  <c r="EL449" i="35"/>
  <c r="EM449" i="35"/>
  <c r="EN449" i="35"/>
  <c r="EO449" i="35"/>
  <c r="EP449" i="35"/>
  <c r="EQ449" i="35"/>
  <c r="ER449" i="35"/>
  <c r="FC449" i="35" s="1"/>
  <c r="FN449" i="35" s="1"/>
  <c r="ES449" i="35"/>
  <c r="ET449" i="35"/>
  <c r="EU449" i="35"/>
  <c r="EK450" i="35"/>
  <c r="EL450" i="35"/>
  <c r="EM450" i="35"/>
  <c r="EN450" i="35"/>
  <c r="EO450" i="35"/>
  <c r="EZ450" i="35" s="1"/>
  <c r="FK450" i="35" s="1"/>
  <c r="GF450" i="35" s="1"/>
  <c r="EP450" i="35"/>
  <c r="FA450" i="35" s="1"/>
  <c r="FL450" i="35" s="1"/>
  <c r="GE450" i="35" s="1"/>
  <c r="EQ450" i="35"/>
  <c r="ER450" i="35"/>
  <c r="FC450" i="35" s="1"/>
  <c r="FN450" i="35" s="1"/>
  <c r="ES450" i="35"/>
  <c r="ET450" i="35"/>
  <c r="EU450" i="35"/>
  <c r="EK451" i="35"/>
  <c r="EL451" i="35"/>
  <c r="EW451" i="35" s="1"/>
  <c r="EM451" i="35"/>
  <c r="EN451" i="35"/>
  <c r="EO451" i="35"/>
  <c r="EZ451" i="35" s="1"/>
  <c r="FK451" i="35" s="1"/>
  <c r="GF451" i="35" s="1"/>
  <c r="EP451" i="35"/>
  <c r="ER451" i="35"/>
  <c r="FC451" i="35" s="1"/>
  <c r="FN451" i="35" s="1"/>
  <c r="ES451" i="35"/>
  <c r="FD451" i="35" s="1"/>
  <c r="FO451" i="35" s="1"/>
  <c r="GH451" i="35" s="1"/>
  <c r="ET451" i="35"/>
  <c r="EU451" i="35"/>
  <c r="EK452" i="35"/>
  <c r="EL452" i="35"/>
  <c r="EM452" i="35"/>
  <c r="EN452" i="35"/>
  <c r="EO452" i="35"/>
  <c r="EP452" i="35"/>
  <c r="EQ452" i="35"/>
  <c r="ER452" i="35"/>
  <c r="FC452" i="35" s="1"/>
  <c r="FN452" i="35" s="1"/>
  <c r="ES452" i="35"/>
  <c r="ET452" i="35"/>
  <c r="EU452" i="35"/>
  <c r="EK453" i="35"/>
  <c r="EL453" i="35"/>
  <c r="EW453" i="35" s="1"/>
  <c r="EM453" i="35"/>
  <c r="EN453" i="35"/>
  <c r="EO453" i="35"/>
  <c r="EP453" i="35"/>
  <c r="EQ453" i="35"/>
  <c r="ER453" i="35"/>
  <c r="FC453" i="35" s="1"/>
  <c r="FN453" i="35" s="1"/>
  <c r="ES453" i="35"/>
  <c r="ET453" i="35"/>
  <c r="EU453" i="35"/>
  <c r="EK454" i="35"/>
  <c r="EL454" i="35"/>
  <c r="EM454" i="35"/>
  <c r="EN454" i="35"/>
  <c r="EO454" i="35"/>
  <c r="EZ454" i="35" s="1"/>
  <c r="FK454" i="35" s="1"/>
  <c r="GF454" i="35" s="1"/>
  <c r="EP454" i="35"/>
  <c r="FA454" i="35" s="1"/>
  <c r="FL454" i="35" s="1"/>
  <c r="GE454" i="35" s="1"/>
  <c r="EQ454" i="35"/>
  <c r="ER454" i="35"/>
  <c r="FC454" i="35" s="1"/>
  <c r="FN454" i="35" s="1"/>
  <c r="ES454" i="35"/>
  <c r="ET454" i="35"/>
  <c r="EU454" i="35"/>
  <c r="EK455" i="35"/>
  <c r="EV455" i="35" s="1"/>
  <c r="EL455" i="35"/>
  <c r="EW455" i="35" s="1"/>
  <c r="EM455" i="35"/>
  <c r="EX455" i="35" s="1"/>
  <c r="FI455" i="35" s="1"/>
  <c r="FZ455" i="35" s="1"/>
  <c r="EN455" i="35"/>
  <c r="EY455" i="35" s="1"/>
  <c r="FJ455" i="35" s="1"/>
  <c r="FY455" i="35" s="1"/>
  <c r="EO455" i="35"/>
  <c r="EP455" i="35"/>
  <c r="ER455" i="35"/>
  <c r="FC455" i="35" s="1"/>
  <c r="FN455" i="35" s="1"/>
  <c r="ES455" i="35"/>
  <c r="ET455" i="35"/>
  <c r="EU455" i="35"/>
  <c r="FS455" i="35"/>
  <c r="FT455" i="35" s="1"/>
  <c r="FU455" i="35" s="1"/>
  <c r="FV455" i="35" s="1"/>
  <c r="EK456" i="35"/>
  <c r="EL456" i="35"/>
  <c r="EW456" i="35" s="1"/>
  <c r="FH456" i="35" s="1"/>
  <c r="GD456" i="35" s="1"/>
  <c r="EM456" i="35"/>
  <c r="EN456" i="35"/>
  <c r="EO456" i="35"/>
  <c r="EZ456" i="35" s="1"/>
  <c r="FK456" i="35" s="1"/>
  <c r="GF456" i="35" s="1"/>
  <c r="EP456" i="35"/>
  <c r="FA456" i="35" s="1"/>
  <c r="FL456" i="35" s="1"/>
  <c r="GE456" i="35" s="1"/>
  <c r="EQ456" i="35"/>
  <c r="ER456" i="35"/>
  <c r="FC456" i="35" s="1"/>
  <c r="FN456" i="35" s="1"/>
  <c r="ES456" i="35"/>
  <c r="FD456" i="35" s="1"/>
  <c r="FO456" i="35" s="1"/>
  <c r="GH456" i="35" s="1"/>
  <c r="ET456" i="35"/>
  <c r="EU456" i="35"/>
  <c r="EK457" i="35"/>
  <c r="EL457" i="35"/>
  <c r="EW457" i="35" s="1"/>
  <c r="EM457" i="35"/>
  <c r="EX457" i="35" s="1"/>
  <c r="FI457" i="35" s="1"/>
  <c r="FZ457" i="35" s="1"/>
  <c r="EN457" i="35"/>
  <c r="EO457" i="35"/>
  <c r="EZ457" i="35" s="1"/>
  <c r="FK457" i="35" s="1"/>
  <c r="GF457" i="35" s="1"/>
  <c r="EP457" i="35"/>
  <c r="FA457" i="35" s="1"/>
  <c r="FL457" i="35" s="1"/>
  <c r="GE457" i="35" s="1"/>
  <c r="EQ457" i="35"/>
  <c r="ER457" i="35"/>
  <c r="FC457" i="35" s="1"/>
  <c r="FN457" i="35" s="1"/>
  <c r="ES457" i="35"/>
  <c r="FD457" i="35" s="1"/>
  <c r="FO457" i="35" s="1"/>
  <c r="GH457" i="35" s="1"/>
  <c r="ET457" i="35"/>
  <c r="EU457" i="35"/>
  <c r="EK458" i="35"/>
  <c r="EL458" i="35"/>
  <c r="EM458" i="35"/>
  <c r="EN458" i="35"/>
  <c r="EO458" i="35"/>
  <c r="EP458" i="35"/>
  <c r="EQ458" i="35"/>
  <c r="ER458" i="35"/>
  <c r="FC458" i="35" s="1"/>
  <c r="FN458" i="35" s="1"/>
  <c r="ES458" i="35"/>
  <c r="ET458" i="35"/>
  <c r="EU458" i="35"/>
  <c r="EK459" i="35"/>
  <c r="EL459" i="35"/>
  <c r="EM459" i="35"/>
  <c r="EN459" i="35"/>
  <c r="EO459" i="35"/>
  <c r="EP459" i="35"/>
  <c r="EQ459" i="35"/>
  <c r="ER459" i="35"/>
  <c r="FC459" i="35" s="1"/>
  <c r="FN459" i="35" s="1"/>
  <c r="ES459" i="35"/>
  <c r="ET459" i="35"/>
  <c r="EU459" i="35"/>
  <c r="EK460" i="35"/>
  <c r="EL460" i="35"/>
  <c r="EM460" i="35"/>
  <c r="EN460" i="35"/>
  <c r="EO460" i="35"/>
  <c r="EP460" i="35"/>
  <c r="EQ460" i="35"/>
  <c r="ER460" i="35"/>
  <c r="FC460" i="35" s="1"/>
  <c r="FN460" i="35" s="1"/>
  <c r="ES460" i="35"/>
  <c r="ET460" i="35"/>
  <c r="EU460" i="35"/>
  <c r="EK461" i="35"/>
  <c r="EL461" i="35"/>
  <c r="EM461" i="35"/>
  <c r="EN461" i="35"/>
  <c r="EO461" i="35"/>
  <c r="EP461" i="35"/>
  <c r="EQ461" i="35"/>
  <c r="ER461" i="35"/>
  <c r="FC461" i="35" s="1"/>
  <c r="FN461" i="35" s="1"/>
  <c r="ES461" i="35"/>
  <c r="ET461" i="35"/>
  <c r="EU461" i="35"/>
  <c r="EK462" i="35"/>
  <c r="EL462" i="35"/>
  <c r="EM462" i="35"/>
  <c r="EN462" i="35"/>
  <c r="EO462" i="35"/>
  <c r="EP462" i="35"/>
  <c r="EQ462" i="35"/>
  <c r="ER462" i="35"/>
  <c r="FC462" i="35" s="1"/>
  <c r="FN462" i="35" s="1"/>
  <c r="ES462" i="35"/>
  <c r="ET462" i="35"/>
  <c r="EU462" i="35"/>
  <c r="EK463" i="35"/>
  <c r="EL463" i="35"/>
  <c r="EM463" i="35"/>
  <c r="EN463" i="35"/>
  <c r="EO463" i="35"/>
  <c r="EZ463" i="35" s="1"/>
  <c r="FK463" i="35" s="1"/>
  <c r="GF463" i="35" s="1"/>
  <c r="EP463" i="35"/>
  <c r="FA463" i="35" s="1"/>
  <c r="FL463" i="35" s="1"/>
  <c r="GE463" i="35" s="1"/>
  <c r="EQ463" i="35"/>
  <c r="ER463" i="35"/>
  <c r="FC463" i="35" s="1"/>
  <c r="FN463" i="35" s="1"/>
  <c r="ES463" i="35"/>
  <c r="FD463" i="35" s="1"/>
  <c r="FO463" i="35" s="1"/>
  <c r="GH463" i="35" s="1"/>
  <c r="ET463" i="35"/>
  <c r="EU463" i="35"/>
  <c r="EK464" i="35"/>
  <c r="EL464" i="35"/>
  <c r="EW464" i="35" s="1"/>
  <c r="FH464" i="35" s="1"/>
  <c r="GD464" i="35" s="1"/>
  <c r="EM464" i="35"/>
  <c r="EN464" i="35"/>
  <c r="EO464" i="35"/>
  <c r="EZ464" i="35" s="1"/>
  <c r="FK464" i="35" s="1"/>
  <c r="GF464" i="35" s="1"/>
  <c r="EP464" i="35"/>
  <c r="EQ464" i="35"/>
  <c r="ER464" i="35"/>
  <c r="FC464" i="35" s="1"/>
  <c r="FN464" i="35" s="1"/>
  <c r="ES464" i="35"/>
  <c r="FD464" i="35" s="1"/>
  <c r="FO464" i="35" s="1"/>
  <c r="GH464" i="35" s="1"/>
  <c r="ET464" i="35"/>
  <c r="EU464" i="35"/>
  <c r="EK465" i="35"/>
  <c r="EL465" i="35"/>
  <c r="EW465" i="35" s="1"/>
  <c r="EM465" i="35"/>
  <c r="EN465" i="35"/>
  <c r="EO465" i="35"/>
  <c r="EZ465" i="35" s="1"/>
  <c r="FK465" i="35" s="1"/>
  <c r="GF465" i="35" s="1"/>
  <c r="EP465" i="35"/>
  <c r="EQ465" i="35"/>
  <c r="ER465" i="35"/>
  <c r="FC465" i="35" s="1"/>
  <c r="FN465" i="35" s="1"/>
  <c r="ES465" i="35"/>
  <c r="FD465" i="35" s="1"/>
  <c r="FO465" i="35" s="1"/>
  <c r="GH465" i="35" s="1"/>
  <c r="ET465" i="35"/>
  <c r="EU465" i="35"/>
  <c r="EK466" i="35"/>
  <c r="EL466" i="35"/>
  <c r="EM466" i="35"/>
  <c r="EN466" i="35"/>
  <c r="EO466" i="35"/>
  <c r="EZ466" i="35" s="1"/>
  <c r="FK466" i="35" s="1"/>
  <c r="GF466" i="35" s="1"/>
  <c r="EP466" i="35"/>
  <c r="FA466" i="35" s="1"/>
  <c r="FL466" i="35" s="1"/>
  <c r="GE466" i="35" s="1"/>
  <c r="EQ466" i="35"/>
  <c r="ER466" i="35"/>
  <c r="FC466" i="35" s="1"/>
  <c r="FN466" i="35" s="1"/>
  <c r="ES466" i="35"/>
  <c r="ET466" i="35"/>
  <c r="EU466" i="35"/>
  <c r="EK467" i="35"/>
  <c r="EL467" i="35"/>
  <c r="EW467" i="35" s="1"/>
  <c r="EM467" i="35"/>
  <c r="EN467" i="35"/>
  <c r="EO467" i="35"/>
  <c r="EZ467" i="35" s="1"/>
  <c r="FK467" i="35" s="1"/>
  <c r="GF467" i="35" s="1"/>
  <c r="EP467" i="35"/>
  <c r="EQ467" i="35"/>
  <c r="ER467" i="35"/>
  <c r="FC467" i="35" s="1"/>
  <c r="FN467" i="35" s="1"/>
  <c r="ES467" i="35"/>
  <c r="ET467" i="35"/>
  <c r="EU467" i="35"/>
  <c r="EK468" i="35"/>
  <c r="EV468" i="35" s="1"/>
  <c r="EL468" i="35"/>
  <c r="EW468" i="35" s="1"/>
  <c r="FH468" i="35" s="1"/>
  <c r="GD468" i="35" s="1"/>
  <c r="EM468" i="35"/>
  <c r="EX468" i="35" s="1"/>
  <c r="FI468" i="35" s="1"/>
  <c r="FZ468" i="35" s="1"/>
  <c r="EN468" i="35"/>
  <c r="EY468" i="35" s="1"/>
  <c r="FJ468" i="35" s="1"/>
  <c r="FY468" i="35" s="1"/>
  <c r="EO468" i="35"/>
  <c r="EZ468" i="35" s="1"/>
  <c r="FK468" i="35" s="1"/>
  <c r="GF468" i="35" s="1"/>
  <c r="EP468" i="35"/>
  <c r="FA468" i="35" s="1"/>
  <c r="FL468" i="35" s="1"/>
  <c r="GE468" i="35" s="1"/>
  <c r="EQ468" i="35"/>
  <c r="ER468" i="35"/>
  <c r="FC468" i="35" s="1"/>
  <c r="FN468" i="35" s="1"/>
  <c r="ES468" i="35"/>
  <c r="FD468" i="35" s="1"/>
  <c r="FO468" i="35" s="1"/>
  <c r="GH468" i="35" s="1"/>
  <c r="ET468" i="35"/>
  <c r="FE468" i="35" s="1"/>
  <c r="FP468" i="35" s="1"/>
  <c r="GC468" i="35" s="1"/>
  <c r="EU468" i="35"/>
  <c r="FF468" i="35" s="1"/>
  <c r="FQ468" i="35" s="1"/>
  <c r="GA468" i="35" s="1"/>
  <c r="FS468" i="35"/>
  <c r="FT468" i="35" s="1"/>
  <c r="FU468" i="35" s="1"/>
  <c r="EK469" i="35"/>
  <c r="EV469" i="35" s="1"/>
  <c r="EL469" i="35"/>
  <c r="EW469" i="35" s="1"/>
  <c r="EM469" i="35"/>
  <c r="EX469" i="35" s="1"/>
  <c r="FI469" i="35" s="1"/>
  <c r="FZ469" i="35" s="1"/>
  <c r="EN469" i="35"/>
  <c r="EY469" i="35" s="1"/>
  <c r="FJ469" i="35" s="1"/>
  <c r="FY469" i="35" s="1"/>
  <c r="EO469" i="35"/>
  <c r="EZ469" i="35" s="1"/>
  <c r="FK469" i="35" s="1"/>
  <c r="GF469" i="35" s="1"/>
  <c r="EP469" i="35"/>
  <c r="FA469" i="35" s="1"/>
  <c r="FL469" i="35" s="1"/>
  <c r="GE469" i="35" s="1"/>
  <c r="EQ469" i="35"/>
  <c r="ER469" i="35"/>
  <c r="FC469" i="35" s="1"/>
  <c r="FN469" i="35" s="1"/>
  <c r="ES469" i="35"/>
  <c r="FD469" i="35" s="1"/>
  <c r="FO469" i="35" s="1"/>
  <c r="GH469" i="35" s="1"/>
  <c r="ET469" i="35"/>
  <c r="FE469" i="35" s="1"/>
  <c r="FP469" i="35" s="1"/>
  <c r="GC469" i="35" s="1"/>
  <c r="EU469" i="35"/>
  <c r="FF469" i="35" s="1"/>
  <c r="FQ469" i="35" s="1"/>
  <c r="GA469" i="35" s="1"/>
  <c r="FS469" i="35"/>
  <c r="FT469" i="35" s="1"/>
  <c r="FU469" i="35" s="1"/>
  <c r="EK470" i="35"/>
  <c r="EL470" i="35"/>
  <c r="EM470" i="35"/>
  <c r="EN470" i="35"/>
  <c r="EO470" i="35"/>
  <c r="EP470" i="35"/>
  <c r="EQ470" i="35"/>
  <c r="ER470" i="35"/>
  <c r="FC470" i="35" s="1"/>
  <c r="FN470" i="35" s="1"/>
  <c r="ES470" i="35"/>
  <c r="ET470" i="35"/>
  <c r="EU470" i="35"/>
  <c r="EK471" i="35"/>
  <c r="EL471" i="35"/>
  <c r="EM471" i="35"/>
  <c r="EN471" i="35"/>
  <c r="EO471" i="35"/>
  <c r="EP471" i="35"/>
  <c r="EQ471" i="35"/>
  <c r="ER471" i="35"/>
  <c r="FC471" i="35" s="1"/>
  <c r="FN471" i="35" s="1"/>
  <c r="ES471" i="35"/>
  <c r="ET471" i="35"/>
  <c r="EU471" i="35"/>
  <c r="EK472" i="35"/>
  <c r="EL472" i="35"/>
  <c r="EM472" i="35"/>
  <c r="EN472" i="35"/>
  <c r="EO472" i="35"/>
  <c r="EP472" i="35"/>
  <c r="EQ472" i="35"/>
  <c r="ER472" i="35"/>
  <c r="FC472" i="35" s="1"/>
  <c r="FN472" i="35" s="1"/>
  <c r="ES472" i="35"/>
  <c r="ET472" i="35"/>
  <c r="EU472" i="35"/>
  <c r="EK473" i="35"/>
  <c r="EV473" i="35" s="1"/>
  <c r="FG473" i="35" s="1"/>
  <c r="FX473" i="35" s="1"/>
  <c r="EL473" i="35"/>
  <c r="EW473" i="35" s="1"/>
  <c r="EM473" i="35"/>
  <c r="EX473" i="35" s="1"/>
  <c r="FI473" i="35" s="1"/>
  <c r="FZ473" i="35" s="1"/>
  <c r="EN473" i="35"/>
  <c r="EY473" i="35" s="1"/>
  <c r="FJ473" i="35" s="1"/>
  <c r="FY473" i="35" s="1"/>
  <c r="EO473" i="35"/>
  <c r="EZ473" i="35" s="1"/>
  <c r="FK473" i="35" s="1"/>
  <c r="GF473" i="35" s="1"/>
  <c r="EP473" i="35"/>
  <c r="FA473" i="35" s="1"/>
  <c r="FL473" i="35" s="1"/>
  <c r="GE473" i="35" s="1"/>
  <c r="EQ473" i="35"/>
  <c r="ER473" i="35"/>
  <c r="FC473" i="35" s="1"/>
  <c r="FN473" i="35" s="1"/>
  <c r="ES473" i="35"/>
  <c r="FD473" i="35" s="1"/>
  <c r="FO473" i="35" s="1"/>
  <c r="GH473" i="35" s="1"/>
  <c r="ET473" i="35"/>
  <c r="FE473" i="35" s="1"/>
  <c r="FP473" i="35" s="1"/>
  <c r="GC473" i="35" s="1"/>
  <c r="EU473" i="35"/>
  <c r="FF473" i="35" s="1"/>
  <c r="FQ473" i="35" s="1"/>
  <c r="GA473" i="35" s="1"/>
  <c r="FS473" i="35"/>
  <c r="FT473" i="35" s="1"/>
  <c r="FU473" i="35" s="1"/>
  <c r="EK474" i="35"/>
  <c r="EV474" i="35" s="1"/>
  <c r="EL474" i="35"/>
  <c r="EW474" i="35" s="1"/>
  <c r="FH474" i="35" s="1"/>
  <c r="GD474" i="35" s="1"/>
  <c r="EM474" i="35"/>
  <c r="EX474" i="35" s="1"/>
  <c r="FI474" i="35" s="1"/>
  <c r="FZ474" i="35" s="1"/>
  <c r="EN474" i="35"/>
  <c r="EY474" i="35" s="1"/>
  <c r="FJ474" i="35" s="1"/>
  <c r="FY474" i="35" s="1"/>
  <c r="EO474" i="35"/>
  <c r="EZ474" i="35" s="1"/>
  <c r="FK474" i="35" s="1"/>
  <c r="GF474" i="35" s="1"/>
  <c r="EP474" i="35"/>
  <c r="FA474" i="35" s="1"/>
  <c r="FL474" i="35" s="1"/>
  <c r="GE474" i="35" s="1"/>
  <c r="EQ474" i="35"/>
  <c r="ER474" i="35"/>
  <c r="FC474" i="35" s="1"/>
  <c r="FN474" i="35" s="1"/>
  <c r="ES474" i="35"/>
  <c r="FD474" i="35" s="1"/>
  <c r="FO474" i="35" s="1"/>
  <c r="GH474" i="35" s="1"/>
  <c r="ET474" i="35"/>
  <c r="FE474" i="35" s="1"/>
  <c r="FP474" i="35" s="1"/>
  <c r="GC474" i="35" s="1"/>
  <c r="EU474" i="35"/>
  <c r="FF474" i="35" s="1"/>
  <c r="FQ474" i="35" s="1"/>
  <c r="GA474" i="35" s="1"/>
  <c r="FS474" i="35"/>
  <c r="FT474" i="35" s="1"/>
  <c r="FU474" i="35" s="1"/>
  <c r="EK475" i="35"/>
  <c r="EL475" i="35"/>
  <c r="EM475" i="35"/>
  <c r="EN475" i="35"/>
  <c r="EO475" i="35"/>
  <c r="EZ475" i="35" s="1"/>
  <c r="FK475" i="35" s="1"/>
  <c r="GF475" i="35" s="1"/>
  <c r="EP475" i="35"/>
  <c r="EQ475" i="35"/>
  <c r="ER475" i="35"/>
  <c r="FC475" i="35" s="1"/>
  <c r="FN475" i="35" s="1"/>
  <c r="ES475" i="35"/>
  <c r="ET475" i="35"/>
  <c r="EU475" i="35"/>
  <c r="EK476" i="35"/>
  <c r="EL476" i="35"/>
  <c r="EW476" i="35" s="1"/>
  <c r="FH476" i="35" s="1"/>
  <c r="GD476" i="35" s="1"/>
  <c r="EM476" i="35"/>
  <c r="EN476" i="35"/>
  <c r="EO476" i="35"/>
  <c r="EP476" i="35"/>
  <c r="ER476" i="35"/>
  <c r="FC476" i="35" s="1"/>
  <c r="FN476" i="35" s="1"/>
  <c r="ES476" i="35"/>
  <c r="ET476" i="35"/>
  <c r="EU476" i="35"/>
  <c r="EK477" i="35"/>
  <c r="EL477" i="35"/>
  <c r="EW477" i="35" s="1"/>
  <c r="EM477" i="35"/>
  <c r="EN477" i="35"/>
  <c r="EO477" i="35"/>
  <c r="EP477" i="35"/>
  <c r="ER477" i="35"/>
  <c r="FC477" i="35" s="1"/>
  <c r="FN477" i="35" s="1"/>
  <c r="ES477" i="35"/>
  <c r="FD477" i="35" s="1"/>
  <c r="FO477" i="35" s="1"/>
  <c r="GH477" i="35" s="1"/>
  <c r="ET477" i="35"/>
  <c r="EU477" i="35"/>
  <c r="EK478" i="35"/>
  <c r="EL478" i="35"/>
  <c r="EM478" i="35"/>
  <c r="EN478" i="35"/>
  <c r="EO478" i="35"/>
  <c r="EP478" i="35"/>
  <c r="EQ478" i="35"/>
  <c r="ER478" i="35"/>
  <c r="FC478" i="35" s="1"/>
  <c r="FN478" i="35" s="1"/>
  <c r="ES478" i="35"/>
  <c r="ET478" i="35"/>
  <c r="EU478" i="35"/>
  <c r="EK479" i="35"/>
  <c r="EL479" i="35"/>
  <c r="EM479" i="35"/>
  <c r="EN479" i="35"/>
  <c r="EO479" i="35"/>
  <c r="EZ479" i="35" s="1"/>
  <c r="FK479" i="35" s="1"/>
  <c r="GF479" i="35" s="1"/>
  <c r="EP479" i="35"/>
  <c r="FA479" i="35" s="1"/>
  <c r="FL479" i="35" s="1"/>
  <c r="GE479" i="35" s="1"/>
  <c r="EQ479" i="35"/>
  <c r="ER479" i="35"/>
  <c r="FC479" i="35" s="1"/>
  <c r="FN479" i="35" s="1"/>
  <c r="ES479" i="35"/>
  <c r="ET479" i="35"/>
  <c r="EU479" i="35"/>
  <c r="EK480" i="35"/>
  <c r="EL480" i="35"/>
  <c r="EM480" i="35"/>
  <c r="EN480" i="35"/>
  <c r="EO480" i="35"/>
  <c r="EP480" i="35"/>
  <c r="EQ480" i="35"/>
  <c r="ER480" i="35"/>
  <c r="FC480" i="35" s="1"/>
  <c r="FN480" i="35" s="1"/>
  <c r="ES480" i="35"/>
  <c r="FD480" i="35" s="1"/>
  <c r="FO480" i="35" s="1"/>
  <c r="GH480" i="35" s="1"/>
  <c r="ET480" i="35"/>
  <c r="EU480" i="35"/>
  <c r="EK481" i="35"/>
  <c r="EL481" i="35"/>
  <c r="EM481" i="35"/>
  <c r="EN481" i="35"/>
  <c r="EO481" i="35"/>
  <c r="EZ481" i="35" s="1"/>
  <c r="FK481" i="35" s="1"/>
  <c r="GF481" i="35" s="1"/>
  <c r="EP481" i="35"/>
  <c r="FA481" i="35" s="1"/>
  <c r="FL481" i="35" s="1"/>
  <c r="GE481" i="35" s="1"/>
  <c r="EQ481" i="35"/>
  <c r="ER481" i="35"/>
  <c r="FC481" i="35" s="1"/>
  <c r="FN481" i="35" s="1"/>
  <c r="ES481" i="35"/>
  <c r="FD481" i="35" s="1"/>
  <c r="FO481" i="35" s="1"/>
  <c r="GH481" i="35" s="1"/>
  <c r="ET481" i="35"/>
  <c r="EU481" i="35"/>
  <c r="EK482" i="35"/>
  <c r="EL482" i="35"/>
  <c r="EM482" i="35"/>
  <c r="EN482" i="35"/>
  <c r="EO482" i="35"/>
  <c r="EZ482" i="35" s="1"/>
  <c r="FK482" i="35" s="1"/>
  <c r="GF482" i="35" s="1"/>
  <c r="EP482" i="35"/>
  <c r="FA482" i="35" s="1"/>
  <c r="FL482" i="35" s="1"/>
  <c r="GE482" i="35" s="1"/>
  <c r="ER482" i="35"/>
  <c r="FC482" i="35" s="1"/>
  <c r="FN482" i="35" s="1"/>
  <c r="ES482" i="35"/>
  <c r="ET482" i="35"/>
  <c r="EU482" i="35"/>
  <c r="EK483" i="35"/>
  <c r="EL483" i="35"/>
  <c r="EW483" i="35" s="1"/>
  <c r="EM483" i="35"/>
  <c r="EN483" i="35"/>
  <c r="EO483" i="35"/>
  <c r="EZ483" i="35" s="1"/>
  <c r="FK483" i="35" s="1"/>
  <c r="GF483" i="35" s="1"/>
  <c r="EP483" i="35"/>
  <c r="FA483" i="35" s="1"/>
  <c r="FL483" i="35" s="1"/>
  <c r="GE483" i="35" s="1"/>
  <c r="EQ483" i="35"/>
  <c r="ER483" i="35"/>
  <c r="FC483" i="35" s="1"/>
  <c r="FN483" i="35" s="1"/>
  <c r="ES483" i="35"/>
  <c r="FD483" i="35" s="1"/>
  <c r="FO483" i="35" s="1"/>
  <c r="GH483" i="35" s="1"/>
  <c r="ET483" i="35"/>
  <c r="EU483" i="35"/>
  <c r="EK484" i="35"/>
  <c r="EL484" i="35"/>
  <c r="EM484" i="35"/>
  <c r="EN484" i="35"/>
  <c r="EO484" i="35"/>
  <c r="EZ484" i="35" s="1"/>
  <c r="FK484" i="35" s="1"/>
  <c r="GF484" i="35" s="1"/>
  <c r="EP484" i="35"/>
  <c r="FA484" i="35" s="1"/>
  <c r="FL484" i="35" s="1"/>
  <c r="GE484" i="35" s="1"/>
  <c r="EQ484" i="35"/>
  <c r="ER484" i="35"/>
  <c r="FC484" i="35" s="1"/>
  <c r="FN484" i="35" s="1"/>
  <c r="ES484" i="35"/>
  <c r="FD484" i="35" s="1"/>
  <c r="FO484" i="35" s="1"/>
  <c r="GH484" i="35" s="1"/>
  <c r="ET484" i="35"/>
  <c r="EU484" i="35"/>
  <c r="EK485" i="35"/>
  <c r="EL485" i="35"/>
  <c r="EW485" i="35" s="1"/>
  <c r="EM485" i="35"/>
  <c r="EN485" i="35"/>
  <c r="EO485" i="35"/>
  <c r="EZ485" i="35" s="1"/>
  <c r="FK485" i="35" s="1"/>
  <c r="GF485" i="35" s="1"/>
  <c r="EP485" i="35"/>
  <c r="FA485" i="35" s="1"/>
  <c r="FL485" i="35" s="1"/>
  <c r="GE485" i="35" s="1"/>
  <c r="EQ485" i="35"/>
  <c r="ER485" i="35"/>
  <c r="FC485" i="35" s="1"/>
  <c r="FN485" i="35" s="1"/>
  <c r="ES485" i="35"/>
  <c r="FD485" i="35" s="1"/>
  <c r="FO485" i="35" s="1"/>
  <c r="GH485" i="35" s="1"/>
  <c r="ET485" i="35"/>
  <c r="EU485" i="35"/>
  <c r="EK486" i="35"/>
  <c r="EL486" i="35"/>
  <c r="EM486" i="35"/>
  <c r="EN486" i="35"/>
  <c r="EO486" i="35"/>
  <c r="EP486" i="35"/>
  <c r="EQ486" i="35"/>
  <c r="ER486" i="35"/>
  <c r="FC486" i="35" s="1"/>
  <c r="FN486" i="35" s="1"/>
  <c r="ES486" i="35"/>
  <c r="ET486" i="35"/>
  <c r="EU486" i="35"/>
  <c r="EK487" i="35"/>
  <c r="EL487" i="35"/>
  <c r="EM487" i="35"/>
  <c r="EN487" i="35"/>
  <c r="EO487" i="35"/>
  <c r="EZ487" i="35" s="1"/>
  <c r="FK487" i="35" s="1"/>
  <c r="GF487" i="35" s="1"/>
  <c r="EP487" i="35"/>
  <c r="EQ487" i="35"/>
  <c r="ER487" i="35"/>
  <c r="FC487" i="35" s="1"/>
  <c r="ES487" i="35"/>
  <c r="ET487" i="35"/>
  <c r="EU487" i="35"/>
  <c r="EK488" i="35"/>
  <c r="EL488" i="35"/>
  <c r="EM488" i="35"/>
  <c r="EN488" i="35"/>
  <c r="EO488" i="35"/>
  <c r="EP488" i="35"/>
  <c r="EQ488" i="35"/>
  <c r="ER488" i="35"/>
  <c r="FC488" i="35" s="1"/>
  <c r="FN488" i="35" s="1"/>
  <c r="ES488" i="35"/>
  <c r="ET488" i="35"/>
  <c r="EU488" i="35"/>
  <c r="EK489" i="35"/>
  <c r="EL489" i="35"/>
  <c r="EM489" i="35"/>
  <c r="EN489" i="35"/>
  <c r="EO489" i="35"/>
  <c r="EP489" i="35"/>
  <c r="EQ489" i="35"/>
  <c r="ER489" i="35"/>
  <c r="FC489" i="35" s="1"/>
  <c r="FN489" i="35" s="1"/>
  <c r="ES489" i="35"/>
  <c r="FD489" i="35" s="1"/>
  <c r="ET489" i="35"/>
  <c r="EU489" i="35"/>
  <c r="EK490" i="35"/>
  <c r="EL490" i="35"/>
  <c r="EM490" i="35"/>
  <c r="EN490" i="35"/>
  <c r="EO490" i="35"/>
  <c r="EZ490" i="35" s="1"/>
  <c r="FK490" i="35" s="1"/>
  <c r="GF490" i="35" s="1"/>
  <c r="EP490" i="35"/>
  <c r="EQ490" i="35"/>
  <c r="ER490" i="35"/>
  <c r="FC490" i="35" s="1"/>
  <c r="FN490" i="35" s="1"/>
  <c r="ES490" i="35"/>
  <c r="FD490" i="35" s="1"/>
  <c r="FO490" i="35" s="1"/>
  <c r="GH490" i="35" s="1"/>
  <c r="ET490" i="35"/>
  <c r="EU490" i="35"/>
  <c r="EK491" i="35"/>
  <c r="EL491" i="35"/>
  <c r="EM491" i="35"/>
  <c r="EN491" i="35"/>
  <c r="EO491" i="35"/>
  <c r="EZ491" i="35" s="1"/>
  <c r="FK491" i="35" s="1"/>
  <c r="GF491" i="35" s="1"/>
  <c r="EP491" i="35"/>
  <c r="EQ491" i="35"/>
  <c r="ER491" i="35"/>
  <c r="FC491" i="35" s="1"/>
  <c r="FN491" i="35" s="1"/>
  <c r="ES491" i="35"/>
  <c r="FD491" i="35" s="1"/>
  <c r="FO491" i="35" s="1"/>
  <c r="GH491" i="35" s="1"/>
  <c r="ET491" i="35"/>
  <c r="EU491" i="35"/>
  <c r="EK492" i="35"/>
  <c r="EL492" i="35"/>
  <c r="EM492" i="35"/>
  <c r="EN492" i="35"/>
  <c r="EO492" i="35"/>
  <c r="EP492" i="35"/>
  <c r="EQ492" i="35"/>
  <c r="ER492" i="35"/>
  <c r="FC492" i="35" s="1"/>
  <c r="FN492" i="35" s="1"/>
  <c r="ES492" i="35"/>
  <c r="FD492" i="35" s="1"/>
  <c r="FO492" i="35" s="1"/>
  <c r="GH492" i="35" s="1"/>
  <c r="ET492" i="35"/>
  <c r="EU492" i="35"/>
  <c r="EK493" i="35"/>
  <c r="EL493" i="35"/>
  <c r="EW493" i="35" s="1"/>
  <c r="FH493" i="35" s="1"/>
  <c r="GD493" i="35" s="1"/>
  <c r="EM493" i="35"/>
  <c r="EN493" i="35"/>
  <c r="EO493" i="35"/>
  <c r="EP493" i="35"/>
  <c r="EQ493" i="35"/>
  <c r="ER493" i="35"/>
  <c r="FC493" i="35" s="1"/>
  <c r="FN493" i="35" s="1"/>
  <c r="ES493" i="35"/>
  <c r="ET493" i="35"/>
  <c r="EU493" i="35"/>
  <c r="EK494" i="35"/>
  <c r="EL494" i="35"/>
  <c r="EM494" i="35"/>
  <c r="EN494" i="35"/>
  <c r="EO494" i="35"/>
  <c r="EP494" i="35"/>
  <c r="EQ494" i="35"/>
  <c r="ER494" i="35"/>
  <c r="FC494" i="35" s="1"/>
  <c r="FN494" i="35" s="1"/>
  <c r="ES494" i="35"/>
  <c r="FD494" i="35" s="1"/>
  <c r="FO494" i="35" s="1"/>
  <c r="GH494" i="35" s="1"/>
  <c r="ET494" i="35"/>
  <c r="EU494" i="35"/>
  <c r="EK495" i="35"/>
  <c r="EL495" i="35"/>
  <c r="EM495" i="35"/>
  <c r="EN495" i="35"/>
  <c r="EO495" i="35"/>
  <c r="EP495" i="35"/>
  <c r="EQ495" i="35"/>
  <c r="ER495" i="35"/>
  <c r="FC495" i="35" s="1"/>
  <c r="ES495" i="35"/>
  <c r="ET495" i="35"/>
  <c r="EU495" i="35"/>
  <c r="EK496" i="35"/>
  <c r="EL496" i="35"/>
  <c r="EW496" i="35" s="1"/>
  <c r="EM496" i="35"/>
  <c r="EN496" i="35"/>
  <c r="EO496" i="35"/>
  <c r="EZ496" i="35" s="1"/>
  <c r="FK496" i="35" s="1"/>
  <c r="GF496" i="35" s="1"/>
  <c r="EP496" i="35"/>
  <c r="FA496" i="35" s="1"/>
  <c r="FL496" i="35" s="1"/>
  <c r="GE496" i="35" s="1"/>
  <c r="EQ496" i="35"/>
  <c r="ER496" i="35"/>
  <c r="FC496" i="35" s="1"/>
  <c r="FN496" i="35" s="1"/>
  <c r="ES496" i="35"/>
  <c r="FD496" i="35" s="1"/>
  <c r="FO496" i="35" s="1"/>
  <c r="GH496" i="35" s="1"/>
  <c r="ET496" i="35"/>
  <c r="EU496" i="35"/>
  <c r="EK497" i="35"/>
  <c r="EL497" i="35"/>
  <c r="EW497" i="35" s="1"/>
  <c r="FH497" i="35" s="1"/>
  <c r="GD497" i="35" s="1"/>
  <c r="EM497" i="35"/>
  <c r="EX497" i="35" s="1"/>
  <c r="FI497" i="35" s="1"/>
  <c r="FZ497" i="35" s="1"/>
  <c r="EN497" i="35"/>
  <c r="EO497" i="35"/>
  <c r="EZ497" i="35" s="1"/>
  <c r="FK497" i="35" s="1"/>
  <c r="GF497" i="35" s="1"/>
  <c r="EP497" i="35"/>
  <c r="FA497" i="35" s="1"/>
  <c r="FL497" i="35" s="1"/>
  <c r="GE497" i="35" s="1"/>
  <c r="EQ497" i="35"/>
  <c r="ER497" i="35"/>
  <c r="FC497" i="35" s="1"/>
  <c r="FN497" i="35" s="1"/>
  <c r="ES497" i="35"/>
  <c r="FD497" i="35" s="1"/>
  <c r="ET497" i="35"/>
  <c r="EU497" i="35"/>
  <c r="EK498" i="35"/>
  <c r="EL498" i="35"/>
  <c r="EW498" i="35" s="1"/>
  <c r="EM498" i="35"/>
  <c r="EN498" i="35"/>
  <c r="EO498" i="35"/>
  <c r="EZ498" i="35" s="1"/>
  <c r="FK498" i="35" s="1"/>
  <c r="GF498" i="35" s="1"/>
  <c r="EP498" i="35"/>
  <c r="FA498" i="35" s="1"/>
  <c r="FL498" i="35" s="1"/>
  <c r="GE498" i="35" s="1"/>
  <c r="EQ498" i="35"/>
  <c r="ER498" i="35"/>
  <c r="FC498" i="35" s="1"/>
  <c r="FN498" i="35" s="1"/>
  <c r="ES498" i="35"/>
  <c r="FD498" i="35" s="1"/>
  <c r="FO498" i="35" s="1"/>
  <c r="GH498" i="35" s="1"/>
  <c r="ET498" i="35"/>
  <c r="EU498" i="35"/>
  <c r="EK499" i="35"/>
  <c r="EL499" i="35"/>
  <c r="EM499" i="35"/>
  <c r="EN499" i="35"/>
  <c r="EO499" i="35"/>
  <c r="EP499" i="35"/>
  <c r="EQ499" i="35"/>
  <c r="ER499" i="35"/>
  <c r="FC499" i="35" s="1"/>
  <c r="FN499" i="35" s="1"/>
  <c r="ES499" i="35"/>
  <c r="FD499" i="35" s="1"/>
  <c r="FO499" i="35" s="1"/>
  <c r="GH499" i="35" s="1"/>
  <c r="ET499" i="35"/>
  <c r="EU499" i="35"/>
  <c r="EK500" i="35"/>
  <c r="EL500" i="35"/>
  <c r="EW500" i="35" s="1"/>
  <c r="EM500" i="35"/>
  <c r="EN500" i="35"/>
  <c r="EO500" i="35"/>
  <c r="EP500" i="35"/>
  <c r="ER500" i="35"/>
  <c r="FC500" i="35" s="1"/>
  <c r="FN500" i="35" s="1"/>
  <c r="ES500" i="35"/>
  <c r="FD500" i="35" s="1"/>
  <c r="FO500" i="35" s="1"/>
  <c r="GH500" i="35" s="1"/>
  <c r="ET500" i="35"/>
  <c r="EU500" i="35"/>
  <c r="EK501" i="35"/>
  <c r="EL501" i="35"/>
  <c r="EW501" i="35" s="1"/>
  <c r="FH501" i="35" s="1"/>
  <c r="GD501" i="35" s="1"/>
  <c r="EM501" i="35"/>
  <c r="EN501" i="35"/>
  <c r="EO501" i="35"/>
  <c r="EP501" i="35"/>
  <c r="ER501" i="35"/>
  <c r="FC501" i="35" s="1"/>
  <c r="FN501" i="35" s="1"/>
  <c r="ES501" i="35"/>
  <c r="ET501" i="35"/>
  <c r="EU501" i="35"/>
  <c r="EK502" i="35"/>
  <c r="EL502" i="35"/>
  <c r="EW502" i="35" s="1"/>
  <c r="EM502" i="35"/>
  <c r="EN502" i="35"/>
  <c r="EO502" i="35"/>
  <c r="EZ502" i="35" s="1"/>
  <c r="FK502" i="35" s="1"/>
  <c r="GF502" i="35" s="1"/>
  <c r="EP502" i="35"/>
  <c r="FA502" i="35" s="1"/>
  <c r="FL502" i="35" s="1"/>
  <c r="GE502" i="35" s="1"/>
  <c r="EQ502" i="35"/>
  <c r="ER502" i="35"/>
  <c r="FC502" i="35" s="1"/>
  <c r="FN502" i="35" s="1"/>
  <c r="ES502" i="35"/>
  <c r="FD502" i="35" s="1"/>
  <c r="FO502" i="35" s="1"/>
  <c r="GH502" i="35" s="1"/>
  <c r="ET502" i="35"/>
  <c r="EU502" i="35"/>
  <c r="EK503" i="35"/>
  <c r="EV503" i="35" s="1"/>
  <c r="EL503" i="35"/>
  <c r="EW503" i="35" s="1"/>
  <c r="FH503" i="35" s="1"/>
  <c r="GD503" i="35" s="1"/>
  <c r="EM503" i="35"/>
  <c r="EX503" i="35" s="1"/>
  <c r="FI503" i="35" s="1"/>
  <c r="FZ503" i="35" s="1"/>
  <c r="EN503" i="35"/>
  <c r="EY503" i="35" s="1"/>
  <c r="FJ503" i="35" s="1"/>
  <c r="FY503" i="35" s="1"/>
  <c r="EO503" i="35"/>
  <c r="EZ503" i="35" s="1"/>
  <c r="FK503" i="35" s="1"/>
  <c r="GF503" i="35" s="1"/>
  <c r="EP503" i="35"/>
  <c r="FA503" i="35" s="1"/>
  <c r="FL503" i="35" s="1"/>
  <c r="GE503" i="35" s="1"/>
  <c r="EQ503" i="35"/>
  <c r="FB503" i="35" s="1"/>
  <c r="FM503" i="35" s="1"/>
  <c r="GB503" i="35" s="1"/>
  <c r="ER503" i="35"/>
  <c r="FC503" i="35" s="1"/>
  <c r="FN503" i="35" s="1"/>
  <c r="ES503" i="35"/>
  <c r="FD503" i="35" s="1"/>
  <c r="FO503" i="35" s="1"/>
  <c r="GH503" i="35" s="1"/>
  <c r="ET503" i="35"/>
  <c r="FE503" i="35" s="1"/>
  <c r="FP503" i="35" s="1"/>
  <c r="GC503" i="35" s="1"/>
  <c r="EU503" i="35"/>
  <c r="FF503" i="35" s="1"/>
  <c r="FQ503" i="35" s="1"/>
  <c r="GA503" i="35" s="1"/>
  <c r="FS503" i="35"/>
  <c r="FT503" i="35" s="1"/>
  <c r="FU503" i="35" s="1"/>
  <c r="EK504" i="35"/>
  <c r="EL504" i="35"/>
  <c r="EW504" i="35" s="1"/>
  <c r="EM504" i="35"/>
  <c r="EN504" i="35"/>
  <c r="EO504" i="35"/>
  <c r="EZ504" i="35" s="1"/>
  <c r="FK504" i="35" s="1"/>
  <c r="GF504" i="35" s="1"/>
  <c r="EP504" i="35"/>
  <c r="FA504" i="35" s="1"/>
  <c r="FL504" i="35" s="1"/>
  <c r="GE504" i="35" s="1"/>
  <c r="EQ504" i="35"/>
  <c r="ER504" i="35"/>
  <c r="FC504" i="35" s="1"/>
  <c r="FN504" i="35" s="1"/>
  <c r="ES504" i="35"/>
  <c r="FD504" i="35" s="1"/>
  <c r="FO504" i="35" s="1"/>
  <c r="GH504" i="35" s="1"/>
  <c r="ET504" i="35"/>
  <c r="EU504" i="35"/>
  <c r="EK505" i="35"/>
  <c r="EL505" i="35"/>
  <c r="EM505" i="35"/>
  <c r="EN505" i="35"/>
  <c r="EO505" i="35"/>
  <c r="EP505" i="35"/>
  <c r="FA505" i="35" s="1"/>
  <c r="FL505" i="35" s="1"/>
  <c r="GE505" i="35" s="1"/>
  <c r="EQ505" i="35"/>
  <c r="ER505" i="35"/>
  <c r="FC505" i="35" s="1"/>
  <c r="FN505" i="35" s="1"/>
  <c r="ES505" i="35"/>
  <c r="FD505" i="35" s="1"/>
  <c r="FO505" i="35" s="1"/>
  <c r="GH505" i="35" s="1"/>
  <c r="ET505" i="35"/>
  <c r="EU505" i="35"/>
  <c r="EK506" i="35"/>
  <c r="EL506" i="35"/>
  <c r="EW506" i="35" s="1"/>
  <c r="EM506" i="35"/>
  <c r="EN506" i="35"/>
  <c r="EO506" i="35"/>
  <c r="EP506" i="35"/>
  <c r="EQ506" i="35"/>
  <c r="ER506" i="35"/>
  <c r="FC506" i="35" s="1"/>
  <c r="FN506" i="35" s="1"/>
  <c r="ES506" i="35"/>
  <c r="ET506" i="35"/>
  <c r="EU506" i="35"/>
  <c r="EK507" i="35"/>
  <c r="EL507" i="35"/>
  <c r="EW507" i="35" s="1"/>
  <c r="FH507" i="35" s="1"/>
  <c r="GD507" i="35" s="1"/>
  <c r="EM507" i="35"/>
  <c r="EN507" i="35"/>
  <c r="EO507" i="35"/>
  <c r="EP507" i="35"/>
  <c r="EQ507" i="35"/>
  <c r="ER507" i="35"/>
  <c r="FC507" i="35" s="1"/>
  <c r="ES507" i="35"/>
  <c r="ET507" i="35"/>
  <c r="EU507" i="35"/>
  <c r="EK508" i="35"/>
  <c r="EL508" i="35"/>
  <c r="EW508" i="35" s="1"/>
  <c r="EM508" i="35"/>
  <c r="EN508" i="35"/>
  <c r="EO508" i="35"/>
  <c r="EP508" i="35"/>
  <c r="EQ508" i="35"/>
  <c r="ER508" i="35"/>
  <c r="FC508" i="35" s="1"/>
  <c r="FN508" i="35" s="1"/>
  <c r="ES508" i="35"/>
  <c r="ET508" i="35"/>
  <c r="EU508" i="35"/>
  <c r="EK509" i="35"/>
  <c r="EL509" i="35"/>
  <c r="EW509" i="35" s="1"/>
  <c r="FH509" i="35" s="1"/>
  <c r="GD509" i="35" s="1"/>
  <c r="EM509" i="35"/>
  <c r="EN509" i="35"/>
  <c r="EO509" i="35"/>
  <c r="EP509" i="35"/>
  <c r="EQ509" i="35"/>
  <c r="ER509" i="35"/>
  <c r="FC509" i="35" s="1"/>
  <c r="FN509" i="35" s="1"/>
  <c r="ES509" i="35"/>
  <c r="ET509" i="35"/>
  <c r="EU509" i="35"/>
  <c r="EK510" i="35"/>
  <c r="EL510" i="35"/>
  <c r="EM510" i="35"/>
  <c r="EN510" i="35"/>
  <c r="EO510" i="35"/>
  <c r="EZ510" i="35" s="1"/>
  <c r="FK510" i="35" s="1"/>
  <c r="GF510" i="35" s="1"/>
  <c r="EP510" i="35"/>
  <c r="FA510" i="35" s="1"/>
  <c r="FL510" i="35" s="1"/>
  <c r="GE510" i="35" s="1"/>
  <c r="EQ510" i="35"/>
  <c r="ER510" i="35"/>
  <c r="FC510" i="35" s="1"/>
  <c r="FN510" i="35" s="1"/>
  <c r="ES510" i="35"/>
  <c r="ET510" i="35"/>
  <c r="EU510" i="35"/>
  <c r="EK511" i="35"/>
  <c r="EL511" i="35"/>
  <c r="EW511" i="35" s="1"/>
  <c r="FH511" i="35" s="1"/>
  <c r="GD511" i="35" s="1"/>
  <c r="EM511" i="35"/>
  <c r="EN511" i="35"/>
  <c r="EO511" i="35"/>
  <c r="EZ511" i="35" s="1"/>
  <c r="FK511" i="35" s="1"/>
  <c r="GF511" i="35" s="1"/>
  <c r="EP511" i="35"/>
  <c r="EQ511" i="35"/>
  <c r="ER511" i="35"/>
  <c r="FC511" i="35" s="1"/>
  <c r="FN511" i="35" s="1"/>
  <c r="ES511" i="35"/>
  <c r="ET511" i="35"/>
  <c r="EU511" i="35"/>
  <c r="EK512" i="35"/>
  <c r="EL512" i="35"/>
  <c r="EM512" i="35"/>
  <c r="EN512" i="35"/>
  <c r="EO512" i="35"/>
  <c r="EP512" i="35"/>
  <c r="EQ512" i="35"/>
  <c r="ER512" i="35"/>
  <c r="FC512" i="35" s="1"/>
  <c r="FN512" i="35" s="1"/>
  <c r="ES512" i="35"/>
  <c r="ET512" i="35"/>
  <c r="EU512" i="35"/>
  <c r="EK513" i="35"/>
  <c r="EV513" i="35" s="1"/>
  <c r="EL513" i="35"/>
  <c r="EW513" i="35" s="1"/>
  <c r="FH513" i="35" s="1"/>
  <c r="GD513" i="35" s="1"/>
  <c r="EM513" i="35"/>
  <c r="EX513" i="35" s="1"/>
  <c r="FI513" i="35" s="1"/>
  <c r="FZ513" i="35" s="1"/>
  <c r="EN513" i="35"/>
  <c r="EY513" i="35" s="1"/>
  <c r="FJ513" i="35" s="1"/>
  <c r="FY513" i="35" s="1"/>
  <c r="EO513" i="35"/>
  <c r="EZ513" i="35" s="1"/>
  <c r="FK513" i="35" s="1"/>
  <c r="GF513" i="35" s="1"/>
  <c r="EP513" i="35"/>
  <c r="FA513" i="35" s="1"/>
  <c r="FL513" i="35" s="1"/>
  <c r="GE513" i="35" s="1"/>
  <c r="EQ513" i="35"/>
  <c r="ER513" i="35"/>
  <c r="FC513" i="35" s="1"/>
  <c r="FN513" i="35" s="1"/>
  <c r="ES513" i="35"/>
  <c r="FD513" i="35" s="1"/>
  <c r="FO513" i="35" s="1"/>
  <c r="GH513" i="35" s="1"/>
  <c r="ET513" i="35"/>
  <c r="FE513" i="35" s="1"/>
  <c r="FP513" i="35" s="1"/>
  <c r="GC513" i="35" s="1"/>
  <c r="EU513" i="35"/>
  <c r="FF513" i="35" s="1"/>
  <c r="FQ513" i="35" s="1"/>
  <c r="GA513" i="35" s="1"/>
  <c r="FS513" i="35"/>
  <c r="FT513" i="35" s="1"/>
  <c r="FU513" i="35" s="1"/>
  <c r="EK514" i="35"/>
  <c r="EV514" i="35" s="1"/>
  <c r="EL514" i="35"/>
  <c r="EW514" i="35" s="1"/>
  <c r="EM514" i="35"/>
  <c r="EX514" i="35" s="1"/>
  <c r="FI514" i="35" s="1"/>
  <c r="FZ514" i="35" s="1"/>
  <c r="EN514" i="35"/>
  <c r="EY514" i="35" s="1"/>
  <c r="FJ514" i="35" s="1"/>
  <c r="FY514" i="35" s="1"/>
  <c r="EO514" i="35"/>
  <c r="EZ514" i="35" s="1"/>
  <c r="FK514" i="35" s="1"/>
  <c r="GF514" i="35" s="1"/>
  <c r="EP514" i="35"/>
  <c r="FA514" i="35" s="1"/>
  <c r="FL514" i="35" s="1"/>
  <c r="GE514" i="35" s="1"/>
  <c r="EQ514" i="35"/>
  <c r="ER514" i="35"/>
  <c r="FC514" i="35" s="1"/>
  <c r="FN514" i="35" s="1"/>
  <c r="ES514" i="35"/>
  <c r="FD514" i="35" s="1"/>
  <c r="FO514" i="35" s="1"/>
  <c r="GH514" i="35" s="1"/>
  <c r="ET514" i="35"/>
  <c r="FE514" i="35" s="1"/>
  <c r="FP514" i="35" s="1"/>
  <c r="GC514" i="35" s="1"/>
  <c r="EU514" i="35"/>
  <c r="FF514" i="35" s="1"/>
  <c r="FQ514" i="35" s="1"/>
  <c r="GA514" i="35" s="1"/>
  <c r="FS514" i="35"/>
  <c r="FT514" i="35" s="1"/>
  <c r="EK515" i="35"/>
  <c r="EL515" i="35"/>
  <c r="EM515" i="35"/>
  <c r="EN515" i="35"/>
  <c r="EO515" i="35"/>
  <c r="EP515" i="35"/>
  <c r="EQ515" i="35"/>
  <c r="ER515" i="35"/>
  <c r="FC515" i="35" s="1"/>
  <c r="FN515" i="35" s="1"/>
  <c r="ES515" i="35"/>
  <c r="FD515" i="35" s="1"/>
  <c r="FO515" i="35" s="1"/>
  <c r="GH515" i="35" s="1"/>
  <c r="ET515" i="35"/>
  <c r="EU515" i="35"/>
  <c r="EK516" i="35"/>
  <c r="EL516" i="35"/>
  <c r="EM516" i="35"/>
  <c r="EN516" i="35"/>
  <c r="EO516" i="35"/>
  <c r="EZ516" i="35" s="1"/>
  <c r="FK516" i="35" s="1"/>
  <c r="GF516" i="35" s="1"/>
  <c r="EP516" i="35"/>
  <c r="EQ516" i="35"/>
  <c r="ER516" i="35"/>
  <c r="FC516" i="35" s="1"/>
  <c r="FN516" i="35" s="1"/>
  <c r="ES516" i="35"/>
  <c r="FD516" i="35" s="1"/>
  <c r="FO516" i="35" s="1"/>
  <c r="GH516" i="35" s="1"/>
  <c r="ET516" i="35"/>
  <c r="EU516" i="35"/>
  <c r="EK517" i="35"/>
  <c r="EL517" i="35"/>
  <c r="EM517" i="35"/>
  <c r="EN517" i="35"/>
  <c r="EO517" i="35"/>
  <c r="EZ517" i="35" s="1"/>
  <c r="FK517" i="35" s="1"/>
  <c r="GF517" i="35" s="1"/>
  <c r="EP517" i="35"/>
  <c r="FA517" i="35" s="1"/>
  <c r="FL517" i="35" s="1"/>
  <c r="GE517" i="35" s="1"/>
  <c r="EQ517" i="35"/>
  <c r="ER517" i="35"/>
  <c r="FC517" i="35" s="1"/>
  <c r="FN517" i="35" s="1"/>
  <c r="ES517" i="35"/>
  <c r="FD517" i="35" s="1"/>
  <c r="FO517" i="35" s="1"/>
  <c r="GH517" i="35" s="1"/>
  <c r="ET517" i="35"/>
  <c r="EU517" i="35"/>
  <c r="EK518" i="35"/>
  <c r="EL518" i="35"/>
  <c r="EM518" i="35"/>
  <c r="EN518" i="35"/>
  <c r="EO518" i="35"/>
  <c r="EZ518" i="35" s="1"/>
  <c r="FK518" i="35" s="1"/>
  <c r="GF518" i="35" s="1"/>
  <c r="EP518" i="35"/>
  <c r="EQ518" i="35"/>
  <c r="ER518" i="35"/>
  <c r="FC518" i="35" s="1"/>
  <c r="FN518" i="35" s="1"/>
  <c r="ES518" i="35"/>
  <c r="FD518" i="35" s="1"/>
  <c r="FO518" i="35" s="1"/>
  <c r="GH518" i="35" s="1"/>
  <c r="ET518" i="35"/>
  <c r="EU518" i="35"/>
  <c r="EK519" i="35"/>
  <c r="EL519" i="35"/>
  <c r="EM519" i="35"/>
  <c r="EN519" i="35"/>
  <c r="EO519" i="35"/>
  <c r="EP519" i="35"/>
  <c r="EQ519" i="35"/>
  <c r="ER519" i="35"/>
  <c r="FC519" i="35" s="1"/>
  <c r="ES519" i="35"/>
  <c r="ET519" i="35"/>
  <c r="EU519" i="35"/>
  <c r="EK520" i="35"/>
  <c r="EL520" i="35"/>
  <c r="EM520" i="35"/>
  <c r="EN520" i="35"/>
  <c r="EO520" i="35"/>
  <c r="EZ520" i="35" s="1"/>
  <c r="FK520" i="35" s="1"/>
  <c r="GF520" i="35" s="1"/>
  <c r="EP520" i="35"/>
  <c r="EQ520" i="35"/>
  <c r="ER520" i="35"/>
  <c r="FC520" i="35" s="1"/>
  <c r="FN520" i="35" s="1"/>
  <c r="ES520" i="35"/>
  <c r="FD520" i="35" s="1"/>
  <c r="FO520" i="35" s="1"/>
  <c r="GH520" i="35" s="1"/>
  <c r="ET520" i="35"/>
  <c r="EU520" i="35"/>
  <c r="EK521" i="35"/>
  <c r="EL521" i="35"/>
  <c r="EW521" i="35" s="1"/>
  <c r="FH521" i="35" s="1"/>
  <c r="GD521" i="35" s="1"/>
  <c r="EM521" i="35"/>
  <c r="EN521" i="35"/>
  <c r="EO521" i="35"/>
  <c r="EZ521" i="35" s="1"/>
  <c r="FK521" i="35" s="1"/>
  <c r="GF521" i="35" s="1"/>
  <c r="EP521" i="35"/>
  <c r="FA521" i="35" s="1"/>
  <c r="FL521" i="35" s="1"/>
  <c r="GE521" i="35" s="1"/>
  <c r="EQ521" i="35"/>
  <c r="ER521" i="35"/>
  <c r="FC521" i="35" s="1"/>
  <c r="FN521" i="35" s="1"/>
  <c r="ES521" i="35"/>
  <c r="FD521" i="35" s="1"/>
  <c r="ET521" i="35"/>
  <c r="EU521" i="35"/>
  <c r="EK522" i="35"/>
  <c r="EL522" i="35"/>
  <c r="EM522" i="35"/>
  <c r="EN522" i="35"/>
  <c r="EO522" i="35"/>
  <c r="EZ522" i="35" s="1"/>
  <c r="FK522" i="35" s="1"/>
  <c r="GF522" i="35" s="1"/>
  <c r="EP522" i="35"/>
  <c r="FA522" i="35" s="1"/>
  <c r="FL522" i="35" s="1"/>
  <c r="GE522" i="35" s="1"/>
  <c r="EQ522" i="35"/>
  <c r="ER522" i="35"/>
  <c r="FC522" i="35" s="1"/>
  <c r="FN522" i="35" s="1"/>
  <c r="ES522" i="35"/>
  <c r="FD522" i="35" s="1"/>
  <c r="FO522" i="35" s="1"/>
  <c r="GH522" i="35" s="1"/>
  <c r="ET522" i="35"/>
  <c r="EU522" i="35"/>
  <c r="EK523" i="35"/>
  <c r="EL523" i="35"/>
  <c r="EM523" i="35"/>
  <c r="EN523" i="35"/>
  <c r="EO523" i="35"/>
  <c r="EZ523" i="35" s="1"/>
  <c r="FK523" i="35" s="1"/>
  <c r="GF523" i="35" s="1"/>
  <c r="EP523" i="35"/>
  <c r="FA523" i="35" s="1"/>
  <c r="FL523" i="35" s="1"/>
  <c r="GE523" i="35" s="1"/>
  <c r="EQ523" i="35"/>
  <c r="ER523" i="35"/>
  <c r="FC523" i="35" s="1"/>
  <c r="FN523" i="35" s="1"/>
  <c r="ES523" i="35"/>
  <c r="FD523" i="35" s="1"/>
  <c r="FO523" i="35" s="1"/>
  <c r="GH523" i="35" s="1"/>
  <c r="ET523" i="35"/>
  <c r="EU523" i="35"/>
  <c r="EK524" i="35"/>
  <c r="EL524" i="35"/>
  <c r="EM524" i="35"/>
  <c r="EN524" i="35"/>
  <c r="EO524" i="35"/>
  <c r="EP524" i="35"/>
  <c r="EQ524" i="35"/>
  <c r="ER524" i="35"/>
  <c r="FC524" i="35" s="1"/>
  <c r="FN524" i="35" s="1"/>
  <c r="ES524" i="35"/>
  <c r="FD524" i="35" s="1"/>
  <c r="FO524" i="35" s="1"/>
  <c r="GH524" i="35" s="1"/>
  <c r="ET524" i="35"/>
  <c r="EU524" i="35"/>
  <c r="EK525" i="35"/>
  <c r="EL525" i="35"/>
  <c r="EM525" i="35"/>
  <c r="EN525" i="35"/>
  <c r="EO525" i="35"/>
  <c r="EZ525" i="35" s="1"/>
  <c r="FK525" i="35" s="1"/>
  <c r="GF525" i="35" s="1"/>
  <c r="EP525" i="35"/>
  <c r="FA525" i="35" s="1"/>
  <c r="FL525" i="35" s="1"/>
  <c r="GE525" i="35" s="1"/>
  <c r="EQ525" i="35"/>
  <c r="ER525" i="35"/>
  <c r="FC525" i="35" s="1"/>
  <c r="FN525" i="35" s="1"/>
  <c r="ES525" i="35"/>
  <c r="FD525" i="35" s="1"/>
  <c r="FO525" i="35" s="1"/>
  <c r="GH525" i="35" s="1"/>
  <c r="ET525" i="35"/>
  <c r="EU525" i="35"/>
  <c r="EK526" i="35"/>
  <c r="EL526" i="35"/>
  <c r="EM526" i="35"/>
  <c r="EN526" i="35"/>
  <c r="EO526" i="35"/>
  <c r="EZ526" i="35" s="1"/>
  <c r="FK526" i="35" s="1"/>
  <c r="GF526" i="35" s="1"/>
  <c r="EP526" i="35"/>
  <c r="EQ526" i="35"/>
  <c r="ER526" i="35"/>
  <c r="FC526" i="35" s="1"/>
  <c r="FN526" i="35" s="1"/>
  <c r="ES526" i="35"/>
  <c r="ET526" i="35"/>
  <c r="EU526" i="35"/>
  <c r="EK527" i="35"/>
  <c r="EL527" i="35"/>
  <c r="EW527" i="35" s="1"/>
  <c r="FH527" i="35" s="1"/>
  <c r="GD527" i="35" s="1"/>
  <c r="EM527" i="35"/>
  <c r="EN527" i="35"/>
  <c r="EO527" i="35"/>
  <c r="EZ527" i="35" s="1"/>
  <c r="FK527" i="35" s="1"/>
  <c r="GF527" i="35" s="1"/>
  <c r="EP527" i="35"/>
  <c r="FA527" i="35" s="1"/>
  <c r="FL527" i="35" s="1"/>
  <c r="GE527" i="35" s="1"/>
  <c r="EQ527" i="35"/>
  <c r="ER527" i="35"/>
  <c r="FC527" i="35" s="1"/>
  <c r="ES527" i="35"/>
  <c r="ET527" i="35"/>
  <c r="FE527" i="35" s="1"/>
  <c r="FP527" i="35" s="1"/>
  <c r="GC527" i="35" s="1"/>
  <c r="EU527" i="35"/>
  <c r="EK528" i="35"/>
  <c r="EL528" i="35"/>
  <c r="EM528" i="35"/>
  <c r="EN528" i="35"/>
  <c r="EO528" i="35"/>
  <c r="EP528" i="35"/>
  <c r="EQ528" i="35"/>
  <c r="ER528" i="35"/>
  <c r="FC528" i="35" s="1"/>
  <c r="FN528" i="35" s="1"/>
  <c r="ES528" i="35"/>
  <c r="FD528" i="35" s="1"/>
  <c r="FO528" i="35" s="1"/>
  <c r="GH528" i="35" s="1"/>
  <c r="ET528" i="35"/>
  <c r="EU528" i="35"/>
  <c r="EK529" i="35"/>
  <c r="EL529" i="35"/>
  <c r="EW529" i="35" s="1"/>
  <c r="FH529" i="35" s="1"/>
  <c r="GD529" i="35" s="1"/>
  <c r="EM529" i="35"/>
  <c r="EN529" i="35"/>
  <c r="EO529" i="35"/>
  <c r="EZ529" i="35" s="1"/>
  <c r="FK529" i="35" s="1"/>
  <c r="GF529" i="35" s="1"/>
  <c r="EP529" i="35"/>
  <c r="FA529" i="35" s="1"/>
  <c r="FL529" i="35" s="1"/>
  <c r="GE529" i="35" s="1"/>
  <c r="EQ529" i="35"/>
  <c r="ER529" i="35"/>
  <c r="FC529" i="35" s="1"/>
  <c r="FN529" i="35" s="1"/>
  <c r="ES529" i="35"/>
  <c r="FD529" i="35" s="1"/>
  <c r="ET529" i="35"/>
  <c r="EU529" i="35"/>
  <c r="EK530" i="35"/>
  <c r="EL530" i="35"/>
  <c r="EM530" i="35"/>
  <c r="EN530" i="35"/>
  <c r="EO530" i="35"/>
  <c r="EP530" i="35"/>
  <c r="EQ530" i="35"/>
  <c r="ER530" i="35"/>
  <c r="FC530" i="35" s="1"/>
  <c r="FN530" i="35" s="1"/>
  <c r="ES530" i="35"/>
  <c r="ET530" i="35"/>
  <c r="EU530" i="35"/>
  <c r="EK531" i="35"/>
  <c r="EL531" i="35"/>
  <c r="EW531" i="35" s="1"/>
  <c r="FH531" i="35" s="1"/>
  <c r="GD531" i="35" s="1"/>
  <c r="EM531" i="35"/>
  <c r="EN531" i="35"/>
  <c r="EO531" i="35"/>
  <c r="EZ531" i="35" s="1"/>
  <c r="FK531" i="35" s="1"/>
  <c r="GF531" i="35" s="1"/>
  <c r="EP531" i="35"/>
  <c r="FA531" i="35" s="1"/>
  <c r="FL531" i="35" s="1"/>
  <c r="GE531" i="35" s="1"/>
  <c r="EQ531" i="35"/>
  <c r="ER531" i="35"/>
  <c r="FC531" i="35" s="1"/>
  <c r="FN531" i="35" s="1"/>
  <c r="ES531" i="35"/>
  <c r="FD531" i="35" s="1"/>
  <c r="FO531" i="35" s="1"/>
  <c r="GH531" i="35" s="1"/>
  <c r="ET531" i="35"/>
  <c r="EU531" i="35"/>
  <c r="EK532" i="35"/>
  <c r="EL532" i="35"/>
  <c r="EM532" i="35"/>
  <c r="EN532" i="35"/>
  <c r="EO532" i="35"/>
  <c r="EP532" i="35"/>
  <c r="EQ532" i="35"/>
  <c r="ER532" i="35"/>
  <c r="FC532" i="35" s="1"/>
  <c r="FN532" i="35" s="1"/>
  <c r="ES532" i="35"/>
  <c r="FD532" i="35" s="1"/>
  <c r="FO532" i="35" s="1"/>
  <c r="GH532" i="35" s="1"/>
  <c r="ET532" i="35"/>
  <c r="EU532" i="35"/>
  <c r="EK533" i="35"/>
  <c r="EL533" i="35"/>
  <c r="EM533" i="35"/>
  <c r="EN533" i="35"/>
  <c r="EO533" i="35"/>
  <c r="EP533" i="35"/>
  <c r="EQ533" i="35"/>
  <c r="ER533" i="35"/>
  <c r="FC533" i="35" s="1"/>
  <c r="FN533" i="35" s="1"/>
  <c r="ES533" i="35"/>
  <c r="FD533" i="35" s="1"/>
  <c r="FO533" i="35" s="1"/>
  <c r="GH533" i="35" s="1"/>
  <c r="ET533" i="35"/>
  <c r="EU533" i="35"/>
  <c r="EK534" i="35"/>
  <c r="EL534" i="35"/>
  <c r="EM534" i="35"/>
  <c r="EN534" i="35"/>
  <c r="EO534" i="35"/>
  <c r="EZ534" i="35" s="1"/>
  <c r="FK534" i="35" s="1"/>
  <c r="GF534" i="35" s="1"/>
  <c r="EP534" i="35"/>
  <c r="EQ534" i="35"/>
  <c r="ER534" i="35"/>
  <c r="FC534" i="35" s="1"/>
  <c r="FN534" i="35" s="1"/>
  <c r="ES534" i="35"/>
  <c r="ET534" i="35"/>
  <c r="EU534" i="35"/>
  <c r="EK535" i="35"/>
  <c r="EL535" i="35"/>
  <c r="EM535" i="35"/>
  <c r="EN535" i="35"/>
  <c r="EO535" i="35"/>
  <c r="EZ535" i="35" s="1"/>
  <c r="FK535" i="35" s="1"/>
  <c r="GF535" i="35" s="1"/>
  <c r="EP535" i="35"/>
  <c r="EQ535" i="35"/>
  <c r="ER535" i="35"/>
  <c r="FC535" i="35" s="1"/>
  <c r="ES535" i="35"/>
  <c r="ET535" i="35"/>
  <c r="EU535" i="35"/>
  <c r="EK536" i="35"/>
  <c r="EL536" i="35"/>
  <c r="EM536" i="35"/>
  <c r="EN536" i="35"/>
  <c r="EO536" i="35"/>
  <c r="EZ536" i="35" s="1"/>
  <c r="FK536" i="35" s="1"/>
  <c r="GF536" i="35" s="1"/>
  <c r="EP536" i="35"/>
  <c r="EQ536" i="35"/>
  <c r="ER536" i="35"/>
  <c r="FC536" i="35" s="1"/>
  <c r="FN536" i="35" s="1"/>
  <c r="ES536" i="35"/>
  <c r="FD536" i="35" s="1"/>
  <c r="FO536" i="35" s="1"/>
  <c r="GH536" i="35" s="1"/>
  <c r="ET536" i="35"/>
  <c r="EU536" i="35"/>
  <c r="EK537" i="35"/>
  <c r="EV537" i="35" s="1"/>
  <c r="EL537" i="35"/>
  <c r="EW537" i="35" s="1"/>
  <c r="FH537" i="35" s="1"/>
  <c r="GD537" i="35" s="1"/>
  <c r="EM537" i="35"/>
  <c r="EX537" i="35" s="1"/>
  <c r="FI537" i="35" s="1"/>
  <c r="FZ537" i="35" s="1"/>
  <c r="EN537" i="35"/>
  <c r="EY537" i="35" s="1"/>
  <c r="FJ537" i="35" s="1"/>
  <c r="FY537" i="35" s="1"/>
  <c r="EO537" i="35"/>
  <c r="EZ537" i="35" s="1"/>
  <c r="FK537" i="35" s="1"/>
  <c r="GF537" i="35" s="1"/>
  <c r="EP537" i="35"/>
  <c r="FA537" i="35" s="1"/>
  <c r="FL537" i="35" s="1"/>
  <c r="GE537" i="35" s="1"/>
  <c r="EQ537" i="35"/>
  <c r="FB537" i="35" s="1"/>
  <c r="FM537" i="35" s="1"/>
  <c r="GB537" i="35" s="1"/>
  <c r="ER537" i="35"/>
  <c r="FC537" i="35" s="1"/>
  <c r="FN537" i="35" s="1"/>
  <c r="ES537" i="35"/>
  <c r="FD537" i="35" s="1"/>
  <c r="FO537" i="35" s="1"/>
  <c r="GH537" i="35" s="1"/>
  <c r="ET537" i="35"/>
  <c r="FE537" i="35" s="1"/>
  <c r="FP537" i="35" s="1"/>
  <c r="GC537" i="35" s="1"/>
  <c r="EU537" i="35"/>
  <c r="FF537" i="35" s="1"/>
  <c r="FQ537" i="35" s="1"/>
  <c r="GA537" i="35" s="1"/>
  <c r="FS537" i="35"/>
  <c r="FT537" i="35" s="1"/>
  <c r="EK538" i="35"/>
  <c r="EL538" i="35"/>
  <c r="EM538" i="35"/>
  <c r="EN538" i="35"/>
  <c r="EO538" i="35"/>
  <c r="EZ538" i="35" s="1"/>
  <c r="FK538" i="35" s="1"/>
  <c r="GF538" i="35" s="1"/>
  <c r="EP538" i="35"/>
  <c r="FA538" i="35" s="1"/>
  <c r="FL538" i="35" s="1"/>
  <c r="GE538" i="35" s="1"/>
  <c r="EQ538" i="35"/>
  <c r="ER538" i="35"/>
  <c r="FC538" i="35" s="1"/>
  <c r="FN538" i="35" s="1"/>
  <c r="ES538" i="35"/>
  <c r="ET538" i="35"/>
  <c r="EU538" i="35"/>
  <c r="EK539" i="35"/>
  <c r="EL539" i="35"/>
  <c r="EM539" i="35"/>
  <c r="EN539" i="35"/>
  <c r="EO539" i="35"/>
  <c r="EZ539" i="35" s="1"/>
  <c r="FK539" i="35" s="1"/>
  <c r="GF539" i="35" s="1"/>
  <c r="EP539" i="35"/>
  <c r="EQ539" i="35"/>
  <c r="ER539" i="35"/>
  <c r="FC539" i="35" s="1"/>
  <c r="ES539" i="35"/>
  <c r="FD539" i="35" s="1"/>
  <c r="FO539" i="35" s="1"/>
  <c r="GH539" i="35" s="1"/>
  <c r="ET539" i="35"/>
  <c r="EU539" i="35"/>
  <c r="EK540" i="35"/>
  <c r="EV540" i="35" s="1"/>
  <c r="EL540" i="35"/>
  <c r="EW540" i="35" s="1"/>
  <c r="FH540" i="35" s="1"/>
  <c r="GD540" i="35" s="1"/>
  <c r="EM540" i="35"/>
  <c r="EX540" i="35" s="1"/>
  <c r="FI540" i="35" s="1"/>
  <c r="FZ540" i="35" s="1"/>
  <c r="EN540" i="35"/>
  <c r="EY540" i="35" s="1"/>
  <c r="FJ540" i="35" s="1"/>
  <c r="FY540" i="35" s="1"/>
  <c r="EO540" i="35"/>
  <c r="EZ540" i="35" s="1"/>
  <c r="FK540" i="35" s="1"/>
  <c r="GF540" i="35" s="1"/>
  <c r="EP540" i="35"/>
  <c r="FA540" i="35" s="1"/>
  <c r="FL540" i="35" s="1"/>
  <c r="GE540" i="35" s="1"/>
  <c r="EQ540" i="35"/>
  <c r="FB540" i="35" s="1"/>
  <c r="FM540" i="35" s="1"/>
  <c r="GB540" i="35" s="1"/>
  <c r="ER540" i="35"/>
  <c r="FC540" i="35" s="1"/>
  <c r="FN540" i="35" s="1"/>
  <c r="ES540" i="35"/>
  <c r="FD540" i="35" s="1"/>
  <c r="FO540" i="35" s="1"/>
  <c r="GH540" i="35" s="1"/>
  <c r="ET540" i="35"/>
  <c r="FE540" i="35" s="1"/>
  <c r="FP540" i="35" s="1"/>
  <c r="GC540" i="35" s="1"/>
  <c r="EU540" i="35"/>
  <c r="FF540" i="35" s="1"/>
  <c r="FQ540" i="35" s="1"/>
  <c r="GA540" i="35" s="1"/>
  <c r="FS540" i="35"/>
  <c r="FT540" i="35" s="1"/>
  <c r="EK541" i="35"/>
  <c r="EL541" i="35"/>
  <c r="EM541" i="35"/>
  <c r="EN541" i="35"/>
  <c r="EO541" i="35"/>
  <c r="EZ541" i="35" s="1"/>
  <c r="FK541" i="35" s="1"/>
  <c r="GF541" i="35" s="1"/>
  <c r="EP541" i="35"/>
  <c r="FA541" i="35" s="1"/>
  <c r="FL541" i="35" s="1"/>
  <c r="GE541" i="35" s="1"/>
  <c r="EQ541" i="35"/>
  <c r="ER541" i="35"/>
  <c r="FC541" i="35" s="1"/>
  <c r="FN541" i="35" s="1"/>
  <c r="ES541" i="35"/>
  <c r="ET541" i="35"/>
  <c r="EU541" i="35"/>
  <c r="EK542" i="35"/>
  <c r="EL542" i="35"/>
  <c r="EM542" i="35"/>
  <c r="EN542" i="35"/>
  <c r="EO542" i="35"/>
  <c r="EP542" i="35"/>
  <c r="EQ542" i="35"/>
  <c r="ER542" i="35"/>
  <c r="FC542" i="35" s="1"/>
  <c r="FN542" i="35" s="1"/>
  <c r="ES542" i="35"/>
  <c r="ET542" i="35"/>
  <c r="EU542" i="35"/>
  <c r="EK543" i="35"/>
  <c r="EL543" i="35"/>
  <c r="EW543" i="35" s="1"/>
  <c r="FH543" i="35" s="1"/>
  <c r="GD543" i="35" s="1"/>
  <c r="EM543" i="35"/>
  <c r="EN543" i="35"/>
  <c r="EO543" i="35"/>
  <c r="EZ543" i="35" s="1"/>
  <c r="FK543" i="35" s="1"/>
  <c r="GF543" i="35" s="1"/>
  <c r="EP543" i="35"/>
  <c r="FA543" i="35" s="1"/>
  <c r="FL543" i="35" s="1"/>
  <c r="GE543" i="35" s="1"/>
  <c r="EQ543" i="35"/>
  <c r="ER543" i="35"/>
  <c r="FC543" i="35" s="1"/>
  <c r="FN543" i="35" s="1"/>
  <c r="ES543" i="35"/>
  <c r="FD543" i="35" s="1"/>
  <c r="FO543" i="35" s="1"/>
  <c r="GH543" i="35" s="1"/>
  <c r="ET543" i="35"/>
  <c r="EU543" i="35"/>
  <c r="EK544" i="35"/>
  <c r="EL544" i="35"/>
  <c r="EW544" i="35" s="1"/>
  <c r="EM544" i="35"/>
  <c r="EN544" i="35"/>
  <c r="EO544" i="35"/>
  <c r="EZ544" i="35" s="1"/>
  <c r="FK544" i="35" s="1"/>
  <c r="GF544" i="35" s="1"/>
  <c r="EP544" i="35"/>
  <c r="FA544" i="35" s="1"/>
  <c r="FL544" i="35" s="1"/>
  <c r="GE544" i="35" s="1"/>
  <c r="EQ544" i="35"/>
  <c r="ER544" i="35"/>
  <c r="FC544" i="35" s="1"/>
  <c r="FN544" i="35" s="1"/>
  <c r="ES544" i="35"/>
  <c r="FD544" i="35" s="1"/>
  <c r="FO544" i="35" s="1"/>
  <c r="GH544" i="35" s="1"/>
  <c r="ET544" i="35"/>
  <c r="EU544" i="35"/>
  <c r="EK545" i="35"/>
  <c r="EL545" i="35"/>
  <c r="EM545" i="35"/>
  <c r="EN545" i="35"/>
  <c r="EO545" i="35"/>
  <c r="EZ545" i="35" s="1"/>
  <c r="FK545" i="35" s="1"/>
  <c r="GF545" i="35" s="1"/>
  <c r="EP545" i="35"/>
  <c r="FA545" i="35" s="1"/>
  <c r="FL545" i="35" s="1"/>
  <c r="GE545" i="35" s="1"/>
  <c r="EQ545" i="35"/>
  <c r="ER545" i="35"/>
  <c r="FC545" i="35" s="1"/>
  <c r="FN545" i="35" s="1"/>
  <c r="ES545" i="35"/>
  <c r="ET545" i="35"/>
  <c r="EU545" i="35"/>
  <c r="EK546" i="35"/>
  <c r="EL546" i="35"/>
  <c r="EM546" i="35"/>
  <c r="EN546" i="35"/>
  <c r="EO546" i="35"/>
  <c r="EZ546" i="35" s="1"/>
  <c r="FK546" i="35" s="1"/>
  <c r="GF546" i="35" s="1"/>
  <c r="EP546" i="35"/>
  <c r="FA546" i="35" s="1"/>
  <c r="FL546" i="35" s="1"/>
  <c r="GE546" i="35" s="1"/>
  <c r="EQ546" i="35"/>
  <c r="ER546" i="35"/>
  <c r="FC546" i="35" s="1"/>
  <c r="FN546" i="35" s="1"/>
  <c r="ES546" i="35"/>
  <c r="ET546" i="35"/>
  <c r="EU546" i="35"/>
  <c r="EK547" i="35"/>
  <c r="EL547" i="35"/>
  <c r="EM547" i="35"/>
  <c r="EN547" i="35"/>
  <c r="EO547" i="35"/>
  <c r="EZ547" i="35" s="1"/>
  <c r="FK547" i="35" s="1"/>
  <c r="GF547" i="35" s="1"/>
  <c r="EP547" i="35"/>
  <c r="EQ547" i="35"/>
  <c r="ER547" i="35"/>
  <c r="FC547" i="35" s="1"/>
  <c r="ES547" i="35"/>
  <c r="ET547" i="35"/>
  <c r="EU547" i="35"/>
  <c r="EK548" i="35"/>
  <c r="EL548" i="35"/>
  <c r="EM548" i="35"/>
  <c r="EN548" i="35"/>
  <c r="EO548" i="35"/>
  <c r="EP548" i="35"/>
  <c r="EQ548" i="35"/>
  <c r="ER548" i="35"/>
  <c r="FC548" i="35" s="1"/>
  <c r="FN548" i="35" s="1"/>
  <c r="ES548" i="35"/>
  <c r="ET548" i="35"/>
  <c r="EU548" i="35"/>
  <c r="EK549" i="35"/>
  <c r="EL549" i="35"/>
  <c r="EM549" i="35"/>
  <c r="EN549" i="35"/>
  <c r="EO549" i="35"/>
  <c r="EP549" i="35"/>
  <c r="EQ549" i="35"/>
  <c r="ER549" i="35"/>
  <c r="FC549" i="35" s="1"/>
  <c r="FN549" i="35" s="1"/>
  <c r="ES549" i="35"/>
  <c r="ET549" i="35"/>
  <c r="EU549" i="35"/>
  <c r="EK550" i="35"/>
  <c r="EL550" i="35"/>
  <c r="EM550" i="35"/>
  <c r="EN550" i="35"/>
  <c r="EO550" i="35"/>
  <c r="EZ550" i="35" s="1"/>
  <c r="FK550" i="35" s="1"/>
  <c r="GF550" i="35" s="1"/>
  <c r="EP550" i="35"/>
  <c r="EQ550" i="35"/>
  <c r="ER550" i="35"/>
  <c r="FC550" i="35" s="1"/>
  <c r="FN550" i="35" s="1"/>
  <c r="ES550" i="35"/>
  <c r="ET550" i="35"/>
  <c r="EU550" i="35"/>
  <c r="EK551" i="35"/>
  <c r="EL551" i="35"/>
  <c r="EM551" i="35"/>
  <c r="EN551" i="35"/>
  <c r="EO551" i="35"/>
  <c r="EZ551" i="35" s="1"/>
  <c r="FK551" i="35" s="1"/>
  <c r="GF551" i="35" s="1"/>
  <c r="EP551" i="35"/>
  <c r="EQ551" i="35"/>
  <c r="ER551" i="35"/>
  <c r="FC551" i="35" s="1"/>
  <c r="FN551" i="35" s="1"/>
  <c r="ES551" i="35"/>
  <c r="ET551" i="35"/>
  <c r="EU551" i="35"/>
  <c r="EK552" i="35"/>
  <c r="EL552" i="35"/>
  <c r="EM552" i="35"/>
  <c r="EN552" i="35"/>
  <c r="EO552" i="35"/>
  <c r="EP552" i="35"/>
  <c r="EQ552" i="35"/>
  <c r="ER552" i="35"/>
  <c r="FC552" i="35" s="1"/>
  <c r="FN552" i="35" s="1"/>
  <c r="ES552" i="35"/>
  <c r="ET552" i="35"/>
  <c r="EU552" i="35"/>
  <c r="EK553" i="35"/>
  <c r="EL553" i="35"/>
  <c r="EM553" i="35"/>
  <c r="EN553" i="35"/>
  <c r="EO553" i="35"/>
  <c r="EP553" i="35"/>
  <c r="EQ553" i="35"/>
  <c r="ER553" i="35"/>
  <c r="FC553" i="35" s="1"/>
  <c r="FN553" i="35" s="1"/>
  <c r="ES553" i="35"/>
  <c r="ET553" i="35"/>
  <c r="EU553" i="35"/>
  <c r="EK554" i="35"/>
  <c r="EL554" i="35"/>
  <c r="EM554" i="35"/>
  <c r="EN554" i="35"/>
  <c r="EO554" i="35"/>
  <c r="EP554" i="35"/>
  <c r="EQ554" i="35"/>
  <c r="ER554" i="35"/>
  <c r="FC554" i="35" s="1"/>
  <c r="FN554" i="35" s="1"/>
  <c r="ES554" i="35"/>
  <c r="ET554" i="35"/>
  <c r="EU554" i="35"/>
  <c r="EK555" i="35"/>
  <c r="EV555" i="35" s="1"/>
  <c r="EL555" i="35"/>
  <c r="EW555" i="35" s="1"/>
  <c r="FH555" i="35" s="1"/>
  <c r="GD555" i="35" s="1"/>
  <c r="EM555" i="35"/>
  <c r="EX555" i="35" s="1"/>
  <c r="FI555" i="35" s="1"/>
  <c r="FZ555" i="35" s="1"/>
  <c r="EN555" i="35"/>
  <c r="EY555" i="35" s="1"/>
  <c r="FJ555" i="35" s="1"/>
  <c r="FY555" i="35" s="1"/>
  <c r="EO555" i="35"/>
  <c r="EZ555" i="35" s="1"/>
  <c r="FK555" i="35" s="1"/>
  <c r="GF555" i="35" s="1"/>
  <c r="EP555" i="35"/>
  <c r="FA555" i="35" s="1"/>
  <c r="FL555" i="35" s="1"/>
  <c r="GE555" i="35" s="1"/>
  <c r="EQ555" i="35"/>
  <c r="ER555" i="35"/>
  <c r="FC555" i="35" s="1"/>
  <c r="ES555" i="35"/>
  <c r="FD555" i="35" s="1"/>
  <c r="FO555" i="35" s="1"/>
  <c r="GH555" i="35" s="1"/>
  <c r="ET555" i="35"/>
  <c r="FE555" i="35" s="1"/>
  <c r="FP555" i="35" s="1"/>
  <c r="GC555" i="35" s="1"/>
  <c r="EU555" i="35"/>
  <c r="FF555" i="35" s="1"/>
  <c r="FQ555" i="35" s="1"/>
  <c r="GA555" i="35" s="1"/>
  <c r="FS555" i="35"/>
  <c r="FT555" i="35" s="1"/>
  <c r="FU555" i="35" s="1"/>
  <c r="FV555" i="35" s="1"/>
  <c r="EK556" i="35"/>
  <c r="EV556" i="35" s="1"/>
  <c r="EL556" i="35"/>
  <c r="EW556" i="35" s="1"/>
  <c r="FH556" i="35" s="1"/>
  <c r="GD556" i="35" s="1"/>
  <c r="EM556" i="35"/>
  <c r="EX556" i="35" s="1"/>
  <c r="FI556" i="35" s="1"/>
  <c r="FZ556" i="35" s="1"/>
  <c r="EN556" i="35"/>
  <c r="EY556" i="35" s="1"/>
  <c r="FJ556" i="35" s="1"/>
  <c r="FY556" i="35" s="1"/>
  <c r="EO556" i="35"/>
  <c r="EZ556" i="35" s="1"/>
  <c r="FK556" i="35" s="1"/>
  <c r="GF556" i="35" s="1"/>
  <c r="EP556" i="35"/>
  <c r="FA556" i="35" s="1"/>
  <c r="FL556" i="35" s="1"/>
  <c r="GE556" i="35" s="1"/>
  <c r="EQ556" i="35"/>
  <c r="ER556" i="35"/>
  <c r="FC556" i="35" s="1"/>
  <c r="FN556" i="35" s="1"/>
  <c r="ES556" i="35"/>
  <c r="FD556" i="35" s="1"/>
  <c r="FO556" i="35" s="1"/>
  <c r="GH556" i="35" s="1"/>
  <c r="ET556" i="35"/>
  <c r="FE556" i="35" s="1"/>
  <c r="FP556" i="35" s="1"/>
  <c r="GC556" i="35" s="1"/>
  <c r="EU556" i="35"/>
  <c r="FF556" i="35" s="1"/>
  <c r="FQ556" i="35" s="1"/>
  <c r="GA556" i="35" s="1"/>
  <c r="FS556" i="35"/>
  <c r="FT556" i="35" s="1"/>
  <c r="EK557" i="35"/>
  <c r="EV557" i="35" s="1"/>
  <c r="EL557" i="35"/>
  <c r="EW557" i="35" s="1"/>
  <c r="FH557" i="35" s="1"/>
  <c r="GD557" i="35" s="1"/>
  <c r="EM557" i="35"/>
  <c r="EX557" i="35" s="1"/>
  <c r="FI557" i="35" s="1"/>
  <c r="FZ557" i="35" s="1"/>
  <c r="EN557" i="35"/>
  <c r="EY557" i="35" s="1"/>
  <c r="FJ557" i="35" s="1"/>
  <c r="FY557" i="35" s="1"/>
  <c r="EO557" i="35"/>
  <c r="EZ557" i="35" s="1"/>
  <c r="FK557" i="35" s="1"/>
  <c r="GF557" i="35" s="1"/>
  <c r="EP557" i="35"/>
  <c r="FA557" i="35" s="1"/>
  <c r="FL557" i="35" s="1"/>
  <c r="GE557" i="35" s="1"/>
  <c r="EQ557" i="35"/>
  <c r="ER557" i="35"/>
  <c r="FC557" i="35" s="1"/>
  <c r="FN557" i="35" s="1"/>
  <c r="ES557" i="35"/>
  <c r="FD557" i="35" s="1"/>
  <c r="FO557" i="35" s="1"/>
  <c r="GH557" i="35" s="1"/>
  <c r="ET557" i="35"/>
  <c r="FE557" i="35" s="1"/>
  <c r="FP557" i="35" s="1"/>
  <c r="GC557" i="35" s="1"/>
  <c r="EU557" i="35"/>
  <c r="FF557" i="35" s="1"/>
  <c r="FQ557" i="35" s="1"/>
  <c r="GA557" i="35" s="1"/>
  <c r="FS557" i="35"/>
  <c r="FT557" i="35" s="1"/>
  <c r="FU557" i="35" s="1"/>
  <c r="FV557" i="35" s="1"/>
  <c r="EK558" i="35"/>
  <c r="EV558" i="35" s="1"/>
  <c r="EL558" i="35"/>
  <c r="EW558" i="35" s="1"/>
  <c r="FH558" i="35" s="1"/>
  <c r="GD558" i="35" s="1"/>
  <c r="EM558" i="35"/>
  <c r="EX558" i="35" s="1"/>
  <c r="FI558" i="35" s="1"/>
  <c r="FZ558" i="35" s="1"/>
  <c r="EN558" i="35"/>
  <c r="EY558" i="35" s="1"/>
  <c r="FJ558" i="35" s="1"/>
  <c r="FY558" i="35" s="1"/>
  <c r="EO558" i="35"/>
  <c r="EZ558" i="35" s="1"/>
  <c r="FK558" i="35" s="1"/>
  <c r="GF558" i="35" s="1"/>
  <c r="EP558" i="35"/>
  <c r="FA558" i="35" s="1"/>
  <c r="FL558" i="35" s="1"/>
  <c r="GE558" i="35" s="1"/>
  <c r="EQ558" i="35"/>
  <c r="ER558" i="35"/>
  <c r="FC558" i="35" s="1"/>
  <c r="FN558" i="35" s="1"/>
  <c r="ES558" i="35"/>
  <c r="FD558" i="35" s="1"/>
  <c r="FO558" i="35" s="1"/>
  <c r="GH558" i="35" s="1"/>
  <c r="ET558" i="35"/>
  <c r="FE558" i="35" s="1"/>
  <c r="FP558" i="35" s="1"/>
  <c r="GC558" i="35" s="1"/>
  <c r="EU558" i="35"/>
  <c r="FF558" i="35" s="1"/>
  <c r="FQ558" i="35" s="1"/>
  <c r="GA558" i="35" s="1"/>
  <c r="FS558" i="35"/>
  <c r="FT558" i="35" s="1"/>
  <c r="EK559" i="35"/>
  <c r="EV559" i="35" s="1"/>
  <c r="EL559" i="35"/>
  <c r="EW559" i="35" s="1"/>
  <c r="FH559" i="35" s="1"/>
  <c r="GD559" i="35" s="1"/>
  <c r="EM559" i="35"/>
  <c r="EX559" i="35" s="1"/>
  <c r="FI559" i="35" s="1"/>
  <c r="FZ559" i="35" s="1"/>
  <c r="EN559" i="35"/>
  <c r="EY559" i="35" s="1"/>
  <c r="FJ559" i="35" s="1"/>
  <c r="FY559" i="35" s="1"/>
  <c r="EO559" i="35"/>
  <c r="EZ559" i="35" s="1"/>
  <c r="FK559" i="35" s="1"/>
  <c r="GF559" i="35" s="1"/>
  <c r="EP559" i="35"/>
  <c r="FA559" i="35" s="1"/>
  <c r="FL559" i="35" s="1"/>
  <c r="GE559" i="35" s="1"/>
  <c r="EQ559" i="35"/>
  <c r="ER559" i="35"/>
  <c r="FC559" i="35" s="1"/>
  <c r="FN559" i="35" s="1"/>
  <c r="ES559" i="35"/>
  <c r="FD559" i="35" s="1"/>
  <c r="FO559" i="35" s="1"/>
  <c r="GH559" i="35" s="1"/>
  <c r="ET559" i="35"/>
  <c r="FE559" i="35" s="1"/>
  <c r="FP559" i="35" s="1"/>
  <c r="GC559" i="35" s="1"/>
  <c r="EU559" i="35"/>
  <c r="FF559" i="35" s="1"/>
  <c r="FQ559" i="35" s="1"/>
  <c r="GA559" i="35" s="1"/>
  <c r="FS559" i="35"/>
  <c r="FT559" i="35" s="1"/>
  <c r="EK560" i="35"/>
  <c r="EL560" i="35"/>
  <c r="EM560" i="35"/>
  <c r="EN560" i="35"/>
  <c r="EO560" i="35"/>
  <c r="EP560" i="35"/>
  <c r="EQ560" i="35"/>
  <c r="ER560" i="35"/>
  <c r="FC560" i="35" s="1"/>
  <c r="FN560" i="35" s="1"/>
  <c r="ES560" i="35"/>
  <c r="FD560" i="35" s="1"/>
  <c r="FO560" i="35" s="1"/>
  <c r="GH560" i="35" s="1"/>
  <c r="ET560" i="35"/>
  <c r="EU560" i="35"/>
  <c r="EK561" i="35"/>
  <c r="EL561" i="35"/>
  <c r="EM561" i="35"/>
  <c r="EN561" i="35"/>
  <c r="EO561" i="35"/>
  <c r="EP561" i="35"/>
  <c r="EQ561" i="35"/>
  <c r="ER561" i="35"/>
  <c r="FC561" i="35" s="1"/>
  <c r="FN561" i="35" s="1"/>
  <c r="ES561" i="35"/>
  <c r="FD561" i="35" s="1"/>
  <c r="ET561" i="35"/>
  <c r="EU561" i="35"/>
  <c r="EK562" i="35"/>
  <c r="EL562" i="35"/>
  <c r="EW562" i="35" s="1"/>
  <c r="FH562" i="35" s="1"/>
  <c r="GD562" i="35" s="1"/>
  <c r="EM562" i="35"/>
  <c r="EN562" i="35"/>
  <c r="EO562" i="35"/>
  <c r="EZ562" i="35" s="1"/>
  <c r="FK562" i="35" s="1"/>
  <c r="GF562" i="35" s="1"/>
  <c r="EP562" i="35"/>
  <c r="FA562" i="35" s="1"/>
  <c r="FL562" i="35" s="1"/>
  <c r="GE562" i="35" s="1"/>
  <c r="EQ562" i="35"/>
  <c r="ER562" i="35"/>
  <c r="FC562" i="35" s="1"/>
  <c r="FN562" i="35" s="1"/>
  <c r="ES562" i="35"/>
  <c r="FD562" i="35" s="1"/>
  <c r="FO562" i="35" s="1"/>
  <c r="GH562" i="35" s="1"/>
  <c r="ET562" i="35"/>
  <c r="EU562" i="35"/>
  <c r="EK563" i="35"/>
  <c r="EL563" i="35"/>
  <c r="EW563" i="35" s="1"/>
  <c r="FH563" i="35" s="1"/>
  <c r="GD563" i="35" s="1"/>
  <c r="EM563" i="35"/>
  <c r="EN563" i="35"/>
  <c r="EO563" i="35"/>
  <c r="EZ563" i="35" s="1"/>
  <c r="FK563" i="35" s="1"/>
  <c r="GF563" i="35" s="1"/>
  <c r="EP563" i="35"/>
  <c r="FA563" i="35" s="1"/>
  <c r="FL563" i="35" s="1"/>
  <c r="GE563" i="35" s="1"/>
  <c r="EQ563" i="35"/>
  <c r="ER563" i="35"/>
  <c r="FC563" i="35" s="1"/>
  <c r="FN563" i="35" s="1"/>
  <c r="ES563" i="35"/>
  <c r="FD563" i="35" s="1"/>
  <c r="FO563" i="35" s="1"/>
  <c r="GH563" i="35" s="1"/>
  <c r="ET563" i="35"/>
  <c r="EU563" i="35"/>
  <c r="EK564" i="35"/>
  <c r="EL564" i="35"/>
  <c r="EW564" i="35" s="1"/>
  <c r="FH564" i="35" s="1"/>
  <c r="GD564" i="35" s="1"/>
  <c r="EM564" i="35"/>
  <c r="EN564" i="35"/>
  <c r="EO564" i="35"/>
  <c r="EP564" i="35"/>
  <c r="EQ564" i="35"/>
  <c r="ER564" i="35"/>
  <c r="FC564" i="35" s="1"/>
  <c r="FN564" i="35" s="1"/>
  <c r="ES564" i="35"/>
  <c r="ET564" i="35"/>
  <c r="EU564" i="35"/>
  <c r="EK565" i="35"/>
  <c r="EL565" i="35"/>
  <c r="EW565" i="35" s="1"/>
  <c r="FH565" i="35" s="1"/>
  <c r="GD565" i="35" s="1"/>
  <c r="EM565" i="35"/>
  <c r="EN565" i="35"/>
  <c r="EO565" i="35"/>
  <c r="EP565" i="35"/>
  <c r="EQ565" i="35"/>
  <c r="ER565" i="35"/>
  <c r="FC565" i="35" s="1"/>
  <c r="FN565" i="35" s="1"/>
  <c r="ES565" i="35"/>
  <c r="ET565" i="35"/>
  <c r="EU565" i="35"/>
  <c r="EK566" i="35"/>
  <c r="EL566" i="35"/>
  <c r="EM566" i="35"/>
  <c r="EN566" i="35"/>
  <c r="EO566" i="35"/>
  <c r="EP566" i="35"/>
  <c r="EQ566" i="35"/>
  <c r="ER566" i="35"/>
  <c r="FC566" i="35" s="1"/>
  <c r="FN566" i="35" s="1"/>
  <c r="ES566" i="35"/>
  <c r="ET566" i="35"/>
  <c r="EU566" i="35"/>
  <c r="EK567" i="35"/>
  <c r="EL567" i="35"/>
  <c r="EW567" i="35" s="1"/>
  <c r="FH567" i="35" s="1"/>
  <c r="GD567" i="35" s="1"/>
  <c r="EM567" i="35"/>
  <c r="EN567" i="35"/>
  <c r="EO567" i="35"/>
  <c r="EP567" i="35"/>
  <c r="EQ567" i="35"/>
  <c r="ER567" i="35"/>
  <c r="FC567" i="35" s="1"/>
  <c r="FN567" i="35" s="1"/>
  <c r="ES567" i="35"/>
  <c r="ET567" i="35"/>
  <c r="EU567" i="35"/>
  <c r="EK568" i="35"/>
  <c r="EL568" i="35"/>
  <c r="EM568" i="35"/>
  <c r="EN568" i="35"/>
  <c r="EO568" i="35"/>
  <c r="EP568" i="35"/>
  <c r="EQ568" i="35"/>
  <c r="ER568" i="35"/>
  <c r="FC568" i="35" s="1"/>
  <c r="FN568" i="35" s="1"/>
  <c r="ES568" i="35"/>
  <c r="ET568" i="35"/>
  <c r="EU568" i="35"/>
  <c r="EK569" i="35"/>
  <c r="EL569" i="35"/>
  <c r="EW569" i="35" s="1"/>
  <c r="FH569" i="35" s="1"/>
  <c r="GD569" i="35" s="1"/>
  <c r="EM569" i="35"/>
  <c r="EN569" i="35"/>
  <c r="EO569" i="35"/>
  <c r="EP569" i="35"/>
  <c r="EQ569" i="35"/>
  <c r="ER569" i="35"/>
  <c r="FC569" i="35" s="1"/>
  <c r="FN569" i="35" s="1"/>
  <c r="ES569" i="35"/>
  <c r="ET569" i="35"/>
  <c r="EU569" i="35"/>
  <c r="EK570" i="35"/>
  <c r="EL570" i="35"/>
  <c r="EM570" i="35"/>
  <c r="EN570" i="35"/>
  <c r="EO570" i="35"/>
  <c r="EP570" i="35"/>
  <c r="EQ570" i="35"/>
  <c r="ER570" i="35"/>
  <c r="FC570" i="35" s="1"/>
  <c r="FN570" i="35" s="1"/>
  <c r="ES570" i="35"/>
  <c r="ET570" i="35"/>
  <c r="EU570" i="35"/>
  <c r="EK571" i="35"/>
  <c r="EL571" i="35"/>
  <c r="EW571" i="35" s="1"/>
  <c r="FH571" i="35" s="1"/>
  <c r="GD571" i="35" s="1"/>
  <c r="EM571" i="35"/>
  <c r="EN571" i="35"/>
  <c r="EO571" i="35"/>
  <c r="EP571" i="35"/>
  <c r="EQ571" i="35"/>
  <c r="ER571" i="35"/>
  <c r="FC571" i="35" s="1"/>
  <c r="FN571" i="35" s="1"/>
  <c r="ES571" i="35"/>
  <c r="FD571" i="35" s="1"/>
  <c r="FO571" i="35" s="1"/>
  <c r="GH571" i="35" s="1"/>
  <c r="ET571" i="35"/>
  <c r="EU571" i="35"/>
  <c r="EK572" i="35"/>
  <c r="EL572" i="35"/>
  <c r="EW572" i="35" s="1"/>
  <c r="FH572" i="35" s="1"/>
  <c r="GD572" i="35" s="1"/>
  <c r="EM572" i="35"/>
  <c r="EN572" i="35"/>
  <c r="EO572" i="35"/>
  <c r="EP572" i="35"/>
  <c r="EQ572" i="35"/>
  <c r="ER572" i="35"/>
  <c r="FC572" i="35" s="1"/>
  <c r="ES572" i="35"/>
  <c r="ET572" i="35"/>
  <c r="EU572" i="35"/>
  <c r="EK573" i="35"/>
  <c r="EL573" i="35"/>
  <c r="EM573" i="35"/>
  <c r="EN573" i="35"/>
  <c r="EO573" i="35"/>
  <c r="EP573" i="35"/>
  <c r="EQ573" i="35"/>
  <c r="ER573" i="35"/>
  <c r="FC573" i="35" s="1"/>
  <c r="FN573" i="35" s="1"/>
  <c r="ES573" i="35"/>
  <c r="ET573" i="35"/>
  <c r="EU573" i="35"/>
  <c r="EK574" i="35"/>
  <c r="EL574" i="35"/>
  <c r="EW574" i="35" s="1"/>
  <c r="FH574" i="35" s="1"/>
  <c r="GD574" i="35" s="1"/>
  <c r="EM574" i="35"/>
  <c r="EN574" i="35"/>
  <c r="EO574" i="35"/>
  <c r="EP574" i="35"/>
  <c r="EQ574" i="35"/>
  <c r="ER574" i="35"/>
  <c r="FC574" i="35" s="1"/>
  <c r="FN574" i="35" s="1"/>
  <c r="ES574" i="35"/>
  <c r="ET574" i="35"/>
  <c r="EU574" i="35"/>
  <c r="EK575" i="35"/>
  <c r="EL575" i="35"/>
  <c r="EW575" i="35" s="1"/>
  <c r="FH575" i="35" s="1"/>
  <c r="GD575" i="35" s="1"/>
  <c r="EM575" i="35"/>
  <c r="EN575" i="35"/>
  <c r="EO575" i="35"/>
  <c r="EP575" i="35"/>
  <c r="EQ575" i="35"/>
  <c r="ER575" i="35"/>
  <c r="FC575" i="35" s="1"/>
  <c r="FN575" i="35" s="1"/>
  <c r="ES575" i="35"/>
  <c r="ET575" i="35"/>
  <c r="EU575" i="35"/>
  <c r="EK576" i="35"/>
  <c r="EL576" i="35"/>
  <c r="EM576" i="35"/>
  <c r="EN576" i="35"/>
  <c r="EO576" i="35"/>
  <c r="EZ576" i="35" s="1"/>
  <c r="FK576" i="35" s="1"/>
  <c r="GF576" i="35" s="1"/>
  <c r="EP576" i="35"/>
  <c r="EQ576" i="35"/>
  <c r="ER576" i="35"/>
  <c r="FC576" i="35" s="1"/>
  <c r="FN576" i="35" s="1"/>
  <c r="ES576" i="35"/>
  <c r="FD576" i="35" s="1"/>
  <c r="FO576" i="35" s="1"/>
  <c r="GH576" i="35" s="1"/>
  <c r="ET576" i="35"/>
  <c r="EU576" i="35"/>
  <c r="EK577" i="35"/>
  <c r="EL577" i="35"/>
  <c r="EM577" i="35"/>
  <c r="EN577" i="35"/>
  <c r="EO577" i="35"/>
  <c r="EZ577" i="35" s="1"/>
  <c r="FK577" i="35" s="1"/>
  <c r="GF577" i="35" s="1"/>
  <c r="EP577" i="35"/>
  <c r="EQ577" i="35"/>
  <c r="ER577" i="35"/>
  <c r="FC577" i="35" s="1"/>
  <c r="FN577" i="35" s="1"/>
  <c r="ES577" i="35"/>
  <c r="FD577" i="35" s="1"/>
  <c r="FO577" i="35" s="1"/>
  <c r="GH577" i="35" s="1"/>
  <c r="ET577" i="35"/>
  <c r="EU577" i="35"/>
  <c r="EK578" i="35"/>
  <c r="EL578" i="35"/>
  <c r="EW578" i="35" s="1"/>
  <c r="FH578" i="35" s="1"/>
  <c r="GD578" i="35" s="1"/>
  <c r="EM578" i="35"/>
  <c r="EN578" i="35"/>
  <c r="EO578" i="35"/>
  <c r="EP578" i="35"/>
  <c r="EQ578" i="35"/>
  <c r="ER578" i="35"/>
  <c r="FC578" i="35" s="1"/>
  <c r="FN578" i="35" s="1"/>
  <c r="ES578" i="35"/>
  <c r="ET578" i="35"/>
  <c r="EU578" i="35"/>
  <c r="EK579" i="35"/>
  <c r="EL579" i="35"/>
  <c r="EM579" i="35"/>
  <c r="EN579" i="35"/>
  <c r="EO579" i="35"/>
  <c r="EZ579" i="35" s="1"/>
  <c r="FK579" i="35" s="1"/>
  <c r="GF579" i="35" s="1"/>
  <c r="EP579" i="35"/>
  <c r="FA579" i="35" s="1"/>
  <c r="FL579" i="35" s="1"/>
  <c r="GE579" i="35" s="1"/>
  <c r="EQ579" i="35"/>
  <c r="ER579" i="35"/>
  <c r="FC579" i="35" s="1"/>
  <c r="FN579" i="35" s="1"/>
  <c r="ES579" i="35"/>
  <c r="FD579" i="35" s="1"/>
  <c r="ET579" i="35"/>
  <c r="EU579" i="35"/>
  <c r="EK580" i="35"/>
  <c r="EL580" i="35"/>
  <c r="EM580" i="35"/>
  <c r="EN580" i="35"/>
  <c r="EO580" i="35"/>
  <c r="EZ580" i="35" s="1"/>
  <c r="FK580" i="35" s="1"/>
  <c r="GF580" i="35" s="1"/>
  <c r="EP580" i="35"/>
  <c r="EQ580" i="35"/>
  <c r="ER580" i="35"/>
  <c r="FC580" i="35" s="1"/>
  <c r="FN580" i="35" s="1"/>
  <c r="ES580" i="35"/>
  <c r="FD580" i="35" s="1"/>
  <c r="FO580" i="35" s="1"/>
  <c r="GH580" i="35" s="1"/>
  <c r="ET580" i="35"/>
  <c r="EU580" i="35"/>
  <c r="EK581" i="35"/>
  <c r="EL581" i="35"/>
  <c r="EM581" i="35"/>
  <c r="EN581" i="35"/>
  <c r="EO581" i="35"/>
  <c r="EZ581" i="35" s="1"/>
  <c r="FK581" i="35" s="1"/>
  <c r="GF581" i="35" s="1"/>
  <c r="EP581" i="35"/>
  <c r="EQ581" i="35"/>
  <c r="ER581" i="35"/>
  <c r="FC581" i="35" s="1"/>
  <c r="FN581" i="35" s="1"/>
  <c r="ES581" i="35"/>
  <c r="FD581" i="35" s="1"/>
  <c r="FO581" i="35" s="1"/>
  <c r="GH581" i="35" s="1"/>
  <c r="ET581" i="35"/>
  <c r="EU581" i="35"/>
  <c r="EK582" i="35"/>
  <c r="EV582" i="35" s="1"/>
  <c r="EL582" i="35"/>
  <c r="EW582" i="35" s="1"/>
  <c r="FH582" i="35" s="1"/>
  <c r="GD582" i="35" s="1"/>
  <c r="EM582" i="35"/>
  <c r="EN582" i="35"/>
  <c r="EO582" i="35"/>
  <c r="EP582" i="35"/>
  <c r="EQ582" i="35"/>
  <c r="FB582" i="35" s="1"/>
  <c r="ER582" i="35"/>
  <c r="FC582" i="35" s="1"/>
  <c r="FN582" i="35" s="1"/>
  <c r="ES582" i="35"/>
  <c r="FD582" i="35" s="1"/>
  <c r="FO582" i="35" s="1"/>
  <c r="GH582" i="35" s="1"/>
  <c r="ET582" i="35"/>
  <c r="EU582" i="35"/>
  <c r="FS582" i="35"/>
  <c r="FT582" i="35" s="1"/>
  <c r="EK583" i="35"/>
  <c r="EL583" i="35"/>
  <c r="EM583" i="35"/>
  <c r="EN583" i="35"/>
  <c r="EO583" i="35"/>
  <c r="EZ583" i="35" s="1"/>
  <c r="FK583" i="35" s="1"/>
  <c r="GF583" i="35" s="1"/>
  <c r="EP583" i="35"/>
  <c r="EQ583" i="35"/>
  <c r="ER583" i="35"/>
  <c r="FC583" i="35" s="1"/>
  <c r="FN583" i="35" s="1"/>
  <c r="ES583" i="35"/>
  <c r="FD583" i="35" s="1"/>
  <c r="FO583" i="35" s="1"/>
  <c r="GH583" i="35" s="1"/>
  <c r="ET583" i="35"/>
  <c r="EU583" i="35"/>
  <c r="EK584" i="35"/>
  <c r="EL584" i="35"/>
  <c r="EM584" i="35"/>
  <c r="EN584" i="35"/>
  <c r="EO584" i="35"/>
  <c r="EZ584" i="35" s="1"/>
  <c r="FK584" i="35" s="1"/>
  <c r="GF584" i="35" s="1"/>
  <c r="EP584" i="35"/>
  <c r="EQ584" i="35"/>
  <c r="ER584" i="35"/>
  <c r="FC584" i="35" s="1"/>
  <c r="FN584" i="35" s="1"/>
  <c r="ES584" i="35"/>
  <c r="FD584" i="35" s="1"/>
  <c r="FO584" i="35" s="1"/>
  <c r="GH584" i="35" s="1"/>
  <c r="ET584" i="35"/>
  <c r="EU584" i="35"/>
  <c r="EK585" i="35"/>
  <c r="EL585" i="35"/>
  <c r="EM585" i="35"/>
  <c r="EN585" i="35"/>
  <c r="EO585" i="35"/>
  <c r="EZ585" i="35" s="1"/>
  <c r="FK585" i="35" s="1"/>
  <c r="GF585" i="35" s="1"/>
  <c r="EP585" i="35"/>
  <c r="EQ585" i="35"/>
  <c r="ER585" i="35"/>
  <c r="FC585" i="35" s="1"/>
  <c r="FN585" i="35" s="1"/>
  <c r="ES585" i="35"/>
  <c r="FD585" i="35" s="1"/>
  <c r="FO585" i="35" s="1"/>
  <c r="GH585" i="35" s="1"/>
  <c r="ET585" i="35"/>
  <c r="EU585" i="35"/>
  <c r="EK586" i="35"/>
  <c r="EL586" i="35"/>
  <c r="EM586" i="35"/>
  <c r="EN586" i="35"/>
  <c r="EO586" i="35"/>
  <c r="EZ586" i="35" s="1"/>
  <c r="FK586" i="35" s="1"/>
  <c r="GF586" i="35" s="1"/>
  <c r="EP586" i="35"/>
  <c r="EQ586" i="35"/>
  <c r="ER586" i="35"/>
  <c r="FC586" i="35" s="1"/>
  <c r="FN586" i="35" s="1"/>
  <c r="ES586" i="35"/>
  <c r="FD586" i="35" s="1"/>
  <c r="FO586" i="35" s="1"/>
  <c r="GH586" i="35" s="1"/>
  <c r="ET586" i="35"/>
  <c r="EU586" i="35"/>
  <c r="EK587" i="35"/>
  <c r="EL587" i="35"/>
  <c r="EM587" i="35"/>
  <c r="EN587" i="35"/>
  <c r="EO587" i="35"/>
  <c r="EZ587" i="35" s="1"/>
  <c r="FK587" i="35" s="1"/>
  <c r="GF587" i="35" s="1"/>
  <c r="EP587" i="35"/>
  <c r="EQ587" i="35"/>
  <c r="ER587" i="35"/>
  <c r="FC587" i="35" s="1"/>
  <c r="FN587" i="35" s="1"/>
  <c r="ES587" i="35"/>
  <c r="FD587" i="35" s="1"/>
  <c r="ET587" i="35"/>
  <c r="EU587" i="35"/>
  <c r="EK588" i="35"/>
  <c r="EL588" i="35"/>
  <c r="EM588" i="35"/>
  <c r="EN588" i="35"/>
  <c r="EO588" i="35"/>
  <c r="EZ588" i="35" s="1"/>
  <c r="FK588" i="35" s="1"/>
  <c r="GF588" i="35" s="1"/>
  <c r="EP588" i="35"/>
  <c r="EQ588" i="35"/>
  <c r="ER588" i="35"/>
  <c r="FC588" i="35" s="1"/>
  <c r="ES588" i="35"/>
  <c r="FD588" i="35" s="1"/>
  <c r="FO588" i="35" s="1"/>
  <c r="GH588" i="35" s="1"/>
  <c r="ET588" i="35"/>
  <c r="EU588" i="35"/>
  <c r="EK589" i="35"/>
  <c r="EV589" i="35" s="1"/>
  <c r="EL589" i="35"/>
  <c r="EW589" i="35" s="1"/>
  <c r="FH589" i="35" s="1"/>
  <c r="GD589" i="35" s="1"/>
  <c r="EM589" i="35"/>
  <c r="EX589" i="35" s="1"/>
  <c r="FI589" i="35" s="1"/>
  <c r="FZ589" i="35" s="1"/>
  <c r="EN589" i="35"/>
  <c r="EY589" i="35" s="1"/>
  <c r="FJ589" i="35" s="1"/>
  <c r="FY589" i="35" s="1"/>
  <c r="EO589" i="35"/>
  <c r="EZ589" i="35" s="1"/>
  <c r="FK589" i="35" s="1"/>
  <c r="GF589" i="35" s="1"/>
  <c r="EP589" i="35"/>
  <c r="FA589" i="35" s="1"/>
  <c r="FL589" i="35" s="1"/>
  <c r="GE589" i="35" s="1"/>
  <c r="EQ589" i="35"/>
  <c r="FB589" i="35" s="1"/>
  <c r="FM589" i="35" s="1"/>
  <c r="GB589" i="35" s="1"/>
  <c r="ER589" i="35"/>
  <c r="FC589" i="35" s="1"/>
  <c r="FN589" i="35" s="1"/>
  <c r="ES589" i="35"/>
  <c r="FD589" i="35" s="1"/>
  <c r="FO589" i="35" s="1"/>
  <c r="GH589" i="35" s="1"/>
  <c r="ET589" i="35"/>
  <c r="FE589" i="35" s="1"/>
  <c r="FP589" i="35" s="1"/>
  <c r="GC589" i="35" s="1"/>
  <c r="EU589" i="35"/>
  <c r="FF589" i="35" s="1"/>
  <c r="FQ589" i="35" s="1"/>
  <c r="GA589" i="35" s="1"/>
  <c r="FS589" i="35"/>
  <c r="FT589" i="35" s="1"/>
  <c r="FU589" i="35" s="1"/>
  <c r="FV589" i="35" s="1"/>
  <c r="EK590" i="35"/>
  <c r="EL590" i="35"/>
  <c r="EM590" i="35"/>
  <c r="EN590" i="35"/>
  <c r="EO590" i="35"/>
  <c r="EZ590" i="35" s="1"/>
  <c r="FK590" i="35" s="1"/>
  <c r="GF590" i="35" s="1"/>
  <c r="EP590" i="35"/>
  <c r="EQ590" i="35"/>
  <c r="ER590" i="35"/>
  <c r="FC590" i="35" s="1"/>
  <c r="FN590" i="35" s="1"/>
  <c r="ES590" i="35"/>
  <c r="FD590" i="35" s="1"/>
  <c r="FO590" i="35" s="1"/>
  <c r="GH590" i="35" s="1"/>
  <c r="ET590" i="35"/>
  <c r="EU590" i="35"/>
  <c r="EK591" i="35"/>
  <c r="EL591" i="35"/>
  <c r="EM591" i="35"/>
  <c r="EN591" i="35"/>
  <c r="EO591" i="35"/>
  <c r="EZ591" i="35" s="1"/>
  <c r="FK591" i="35" s="1"/>
  <c r="GF591" i="35" s="1"/>
  <c r="EP591" i="35"/>
  <c r="FA591" i="35" s="1"/>
  <c r="FL591" i="35" s="1"/>
  <c r="GE591" i="35" s="1"/>
  <c r="EQ591" i="35"/>
  <c r="ER591" i="35"/>
  <c r="FC591" i="35" s="1"/>
  <c r="FN591" i="35" s="1"/>
  <c r="ES591" i="35"/>
  <c r="FD591" i="35" s="1"/>
  <c r="FO591" i="35" s="1"/>
  <c r="GH591" i="35" s="1"/>
  <c r="ET591" i="35"/>
  <c r="EU591" i="35"/>
  <c r="EK592" i="35"/>
  <c r="EL592" i="35"/>
  <c r="EM592" i="35"/>
  <c r="EN592" i="35"/>
  <c r="EO592" i="35"/>
  <c r="EP592" i="35"/>
  <c r="EQ592" i="35"/>
  <c r="ER592" i="35"/>
  <c r="FC592" i="35" s="1"/>
  <c r="FN592" i="35" s="1"/>
  <c r="ES592" i="35"/>
  <c r="ET592" i="35"/>
  <c r="EU592" i="35"/>
  <c r="EK593" i="35"/>
  <c r="EL593" i="35"/>
  <c r="EM593" i="35"/>
  <c r="EN593" i="35"/>
  <c r="EO593" i="35"/>
  <c r="EP593" i="35"/>
  <c r="EQ593" i="35"/>
  <c r="ER593" i="35"/>
  <c r="FC593" i="35" s="1"/>
  <c r="FN593" i="35" s="1"/>
  <c r="ES593" i="35"/>
  <c r="ET593" i="35"/>
  <c r="EU593" i="35"/>
  <c r="EK594" i="35"/>
  <c r="EL594" i="35"/>
  <c r="EM594" i="35"/>
  <c r="EN594" i="35"/>
  <c r="EO594" i="35"/>
  <c r="EP594" i="35"/>
  <c r="EQ594" i="35"/>
  <c r="ER594" i="35"/>
  <c r="FC594" i="35" s="1"/>
  <c r="ES594" i="35"/>
  <c r="ET594" i="35"/>
  <c r="EU594" i="35"/>
  <c r="EK595" i="35"/>
  <c r="EV595" i="35" s="1"/>
  <c r="EL595" i="35"/>
  <c r="EW595" i="35" s="1"/>
  <c r="FH595" i="35" s="1"/>
  <c r="GD595" i="35" s="1"/>
  <c r="EM595" i="35"/>
  <c r="EX595" i="35" s="1"/>
  <c r="EN595" i="35"/>
  <c r="EY595" i="35" s="1"/>
  <c r="FJ595" i="35" s="1"/>
  <c r="FY595" i="35" s="1"/>
  <c r="EO595" i="35"/>
  <c r="EZ595" i="35" s="1"/>
  <c r="FK595" i="35" s="1"/>
  <c r="GF595" i="35" s="1"/>
  <c r="EP595" i="35"/>
  <c r="FA595" i="35" s="1"/>
  <c r="FL595" i="35" s="1"/>
  <c r="GE595" i="35" s="1"/>
  <c r="EQ595" i="35"/>
  <c r="FB595" i="35" s="1"/>
  <c r="FM595" i="35" s="1"/>
  <c r="GB595" i="35" s="1"/>
  <c r="ER595" i="35"/>
  <c r="FC595" i="35" s="1"/>
  <c r="FN595" i="35" s="1"/>
  <c r="ES595" i="35"/>
  <c r="FD595" i="35" s="1"/>
  <c r="FO595" i="35" s="1"/>
  <c r="GH595" i="35" s="1"/>
  <c r="ET595" i="35"/>
  <c r="FE595" i="35" s="1"/>
  <c r="FP595" i="35" s="1"/>
  <c r="GC595" i="35" s="1"/>
  <c r="EU595" i="35"/>
  <c r="FF595" i="35" s="1"/>
  <c r="FQ595" i="35" s="1"/>
  <c r="GA595" i="35" s="1"/>
  <c r="FS595" i="35"/>
  <c r="FT595" i="35" s="1"/>
  <c r="FU595" i="35" s="1"/>
  <c r="FV595" i="35" s="1"/>
  <c r="FW595" i="35" s="1"/>
  <c r="EK596" i="35"/>
  <c r="EL596" i="35"/>
  <c r="EM596" i="35"/>
  <c r="EN596" i="35"/>
  <c r="EO596" i="35"/>
  <c r="EP596" i="35"/>
  <c r="EQ596" i="35"/>
  <c r="ER596" i="35"/>
  <c r="FC596" i="35" s="1"/>
  <c r="FN596" i="35" s="1"/>
  <c r="ES596" i="35"/>
  <c r="FD596" i="35" s="1"/>
  <c r="FO596" i="35" s="1"/>
  <c r="GH596" i="35" s="1"/>
  <c r="ET596" i="35"/>
  <c r="EU596" i="35"/>
  <c r="EK597" i="35"/>
  <c r="EL597" i="35"/>
  <c r="EW597" i="35" s="1"/>
  <c r="FH597" i="35" s="1"/>
  <c r="GD597" i="35" s="1"/>
  <c r="EM597" i="35"/>
  <c r="EN597" i="35"/>
  <c r="EO597" i="35"/>
  <c r="EZ597" i="35" s="1"/>
  <c r="FK597" i="35" s="1"/>
  <c r="GF597" i="35" s="1"/>
  <c r="EP597" i="35"/>
  <c r="FA597" i="35" s="1"/>
  <c r="FL597" i="35" s="1"/>
  <c r="GE597" i="35" s="1"/>
  <c r="EQ597" i="35"/>
  <c r="ER597" i="35"/>
  <c r="FC597" i="35" s="1"/>
  <c r="FN597" i="35" s="1"/>
  <c r="ES597" i="35"/>
  <c r="FD597" i="35" s="1"/>
  <c r="FO597" i="35" s="1"/>
  <c r="GH597" i="35" s="1"/>
  <c r="ET597" i="35"/>
  <c r="EU597" i="35"/>
  <c r="EK598" i="35"/>
  <c r="EL598" i="35"/>
  <c r="EM598" i="35"/>
  <c r="EN598" i="35"/>
  <c r="EO598" i="35"/>
  <c r="EZ598" i="35" s="1"/>
  <c r="FK598" i="35" s="1"/>
  <c r="GF598" i="35" s="1"/>
  <c r="EP598" i="35"/>
  <c r="EQ598" i="35"/>
  <c r="ER598" i="35"/>
  <c r="FC598" i="35" s="1"/>
  <c r="FN598" i="35" s="1"/>
  <c r="ES598" i="35"/>
  <c r="FD598" i="35" s="1"/>
  <c r="FO598" i="35" s="1"/>
  <c r="GH598" i="35" s="1"/>
  <c r="ET598" i="35"/>
  <c r="EU598" i="35"/>
  <c r="EK599" i="35"/>
  <c r="EL599" i="35"/>
  <c r="EW599" i="35" s="1"/>
  <c r="FH599" i="35" s="1"/>
  <c r="GD599" i="35" s="1"/>
  <c r="EM599" i="35"/>
  <c r="EN599" i="35"/>
  <c r="EO599" i="35"/>
  <c r="EZ599" i="35" s="1"/>
  <c r="FK599" i="35" s="1"/>
  <c r="GF599" i="35" s="1"/>
  <c r="EP599" i="35"/>
  <c r="FA599" i="35" s="1"/>
  <c r="FL599" i="35" s="1"/>
  <c r="GE599" i="35" s="1"/>
  <c r="EQ599" i="35"/>
  <c r="ER599" i="35"/>
  <c r="FC599" i="35" s="1"/>
  <c r="FN599" i="35" s="1"/>
  <c r="ES599" i="35"/>
  <c r="FD599" i="35" s="1"/>
  <c r="FO599" i="35" s="1"/>
  <c r="GH599" i="35" s="1"/>
  <c r="ET599" i="35"/>
  <c r="EU599" i="35"/>
  <c r="EK600" i="35"/>
  <c r="EL600" i="35"/>
  <c r="EM600" i="35"/>
  <c r="EN600" i="35"/>
  <c r="EO600" i="35"/>
  <c r="EZ600" i="35" s="1"/>
  <c r="FK600" i="35" s="1"/>
  <c r="GF600" i="35" s="1"/>
  <c r="EP600" i="35"/>
  <c r="FA600" i="35" s="1"/>
  <c r="FL600" i="35" s="1"/>
  <c r="GE600" i="35" s="1"/>
  <c r="EQ600" i="35"/>
  <c r="ER600" i="35"/>
  <c r="ES600" i="35"/>
  <c r="ET600" i="35"/>
  <c r="EU600" i="35"/>
  <c r="EK601" i="35"/>
  <c r="EL601" i="35"/>
  <c r="EM601" i="35"/>
  <c r="EN601" i="35"/>
  <c r="EO601" i="35"/>
  <c r="EZ601" i="35" s="1"/>
  <c r="FK601" i="35" s="1"/>
  <c r="GF601" i="35" s="1"/>
  <c r="EP601" i="35"/>
  <c r="FA601" i="35" s="1"/>
  <c r="FL601" i="35" s="1"/>
  <c r="GE601" i="35" s="1"/>
  <c r="EQ601" i="35"/>
  <c r="ER601" i="35"/>
  <c r="ES601" i="35"/>
  <c r="ET601" i="35"/>
  <c r="EU601" i="35"/>
  <c r="EK602" i="35"/>
  <c r="EV602" i="35" s="1"/>
  <c r="EL602" i="35"/>
  <c r="EW602" i="35" s="1"/>
  <c r="FH602" i="35" s="1"/>
  <c r="GD602" i="35" s="1"/>
  <c r="EM602" i="35"/>
  <c r="EX602" i="35" s="1"/>
  <c r="FI602" i="35" s="1"/>
  <c r="FZ602" i="35" s="1"/>
  <c r="EN602" i="35"/>
  <c r="EY602" i="35" s="1"/>
  <c r="FJ602" i="35" s="1"/>
  <c r="FY602" i="35" s="1"/>
  <c r="EO602" i="35"/>
  <c r="EZ602" i="35" s="1"/>
  <c r="FK602" i="35" s="1"/>
  <c r="GF602" i="35" s="1"/>
  <c r="EP602" i="35"/>
  <c r="FA602" i="35" s="1"/>
  <c r="FL602" i="35" s="1"/>
  <c r="GE602" i="35" s="1"/>
  <c r="EQ602" i="35"/>
  <c r="ER602" i="35"/>
  <c r="FC602" i="35" s="1"/>
  <c r="FN602" i="35" s="1"/>
  <c r="ES602" i="35"/>
  <c r="FD602" i="35" s="1"/>
  <c r="FO602" i="35" s="1"/>
  <c r="GH602" i="35" s="1"/>
  <c r="ET602" i="35"/>
  <c r="FE602" i="35" s="1"/>
  <c r="FP602" i="35" s="1"/>
  <c r="GC602" i="35" s="1"/>
  <c r="EU602" i="35"/>
  <c r="FF602" i="35" s="1"/>
  <c r="FQ602" i="35" s="1"/>
  <c r="GA602" i="35" s="1"/>
  <c r="FS602" i="35"/>
  <c r="FT602" i="35" s="1"/>
  <c r="FU602" i="35" s="1"/>
  <c r="EK603" i="35"/>
  <c r="EV603" i="35" s="1"/>
  <c r="EL603" i="35"/>
  <c r="EW603" i="35" s="1"/>
  <c r="FH603" i="35" s="1"/>
  <c r="GD603" i="35" s="1"/>
  <c r="EM603" i="35"/>
  <c r="EX603" i="35" s="1"/>
  <c r="EN603" i="35"/>
  <c r="EY603" i="35" s="1"/>
  <c r="FJ603" i="35" s="1"/>
  <c r="FY603" i="35" s="1"/>
  <c r="EO603" i="35"/>
  <c r="EZ603" i="35" s="1"/>
  <c r="FK603" i="35" s="1"/>
  <c r="GF603" i="35" s="1"/>
  <c r="EP603" i="35"/>
  <c r="FA603" i="35" s="1"/>
  <c r="FL603" i="35" s="1"/>
  <c r="GE603" i="35" s="1"/>
  <c r="EQ603" i="35"/>
  <c r="ER603" i="35"/>
  <c r="FC603" i="35" s="1"/>
  <c r="FN603" i="35" s="1"/>
  <c r="ES603" i="35"/>
  <c r="FD603" i="35" s="1"/>
  <c r="FO603" i="35" s="1"/>
  <c r="GH603" i="35" s="1"/>
  <c r="ET603" i="35"/>
  <c r="FE603" i="35" s="1"/>
  <c r="FP603" i="35" s="1"/>
  <c r="GC603" i="35" s="1"/>
  <c r="EU603" i="35"/>
  <c r="FF603" i="35" s="1"/>
  <c r="FQ603" i="35" s="1"/>
  <c r="GA603" i="35" s="1"/>
  <c r="FS603" i="35"/>
  <c r="FT603" i="35" s="1"/>
  <c r="FU603" i="35" s="1"/>
  <c r="FV603" i="35" s="1"/>
  <c r="FW603" i="35" s="1"/>
  <c r="EK604" i="35"/>
  <c r="EL604" i="35"/>
  <c r="EM604" i="35"/>
  <c r="EN604" i="35"/>
  <c r="EO604" i="35"/>
  <c r="EP604" i="35"/>
  <c r="EQ604" i="35"/>
  <c r="ER604" i="35"/>
  <c r="FC604" i="35" s="1"/>
  <c r="FN604" i="35" s="1"/>
  <c r="ES604" i="35"/>
  <c r="ET604" i="35"/>
  <c r="EU604" i="35"/>
  <c r="EK605" i="35"/>
  <c r="EV605" i="35" s="1"/>
  <c r="EL605" i="35"/>
  <c r="EW605" i="35" s="1"/>
  <c r="FH605" i="35" s="1"/>
  <c r="GD605" i="35" s="1"/>
  <c r="EM605" i="35"/>
  <c r="EX605" i="35" s="1"/>
  <c r="FI605" i="35" s="1"/>
  <c r="FZ605" i="35" s="1"/>
  <c r="EN605" i="35"/>
  <c r="EY605" i="35" s="1"/>
  <c r="FJ605" i="35" s="1"/>
  <c r="FY605" i="35" s="1"/>
  <c r="EO605" i="35"/>
  <c r="EZ605" i="35" s="1"/>
  <c r="FK605" i="35" s="1"/>
  <c r="GF605" i="35" s="1"/>
  <c r="EP605" i="35"/>
  <c r="FA605" i="35" s="1"/>
  <c r="FL605" i="35" s="1"/>
  <c r="GE605" i="35" s="1"/>
  <c r="EQ605" i="35"/>
  <c r="ER605" i="35"/>
  <c r="FC605" i="35" s="1"/>
  <c r="FN605" i="35" s="1"/>
  <c r="ES605" i="35"/>
  <c r="FD605" i="35" s="1"/>
  <c r="FO605" i="35" s="1"/>
  <c r="GH605" i="35" s="1"/>
  <c r="ET605" i="35"/>
  <c r="FE605" i="35" s="1"/>
  <c r="FP605" i="35" s="1"/>
  <c r="GC605" i="35" s="1"/>
  <c r="EU605" i="35"/>
  <c r="FF605" i="35" s="1"/>
  <c r="FQ605" i="35" s="1"/>
  <c r="GA605" i="35" s="1"/>
  <c r="FS605" i="35"/>
  <c r="FT605" i="35" s="1"/>
  <c r="EK606" i="35"/>
  <c r="EL606" i="35"/>
  <c r="EM606" i="35"/>
  <c r="EN606" i="35"/>
  <c r="EO606" i="35"/>
  <c r="EP606" i="35"/>
  <c r="EQ606" i="35"/>
  <c r="ER606" i="35"/>
  <c r="FC606" i="35" s="1"/>
  <c r="FN606" i="35" s="1"/>
  <c r="ES606" i="35"/>
  <c r="ET606" i="35"/>
  <c r="EU606" i="35"/>
  <c r="EK607" i="35"/>
  <c r="EV607" i="35" s="1"/>
  <c r="EL607" i="35"/>
  <c r="EW607" i="35" s="1"/>
  <c r="FH607" i="35" s="1"/>
  <c r="GD607" i="35" s="1"/>
  <c r="EM607" i="35"/>
  <c r="EX607" i="35" s="1"/>
  <c r="FI607" i="35" s="1"/>
  <c r="FZ607" i="35" s="1"/>
  <c r="EN607" i="35"/>
  <c r="EY607" i="35" s="1"/>
  <c r="FJ607" i="35" s="1"/>
  <c r="FY607" i="35" s="1"/>
  <c r="EO607" i="35"/>
  <c r="EZ607" i="35" s="1"/>
  <c r="FK607" i="35" s="1"/>
  <c r="GF607" i="35" s="1"/>
  <c r="EP607" i="35"/>
  <c r="FA607" i="35" s="1"/>
  <c r="FL607" i="35" s="1"/>
  <c r="GE607" i="35" s="1"/>
  <c r="EQ607" i="35"/>
  <c r="ER607" i="35"/>
  <c r="FC607" i="35" s="1"/>
  <c r="FN607" i="35" s="1"/>
  <c r="ES607" i="35"/>
  <c r="FD607" i="35" s="1"/>
  <c r="FO607" i="35" s="1"/>
  <c r="GH607" i="35" s="1"/>
  <c r="ET607" i="35"/>
  <c r="FE607" i="35" s="1"/>
  <c r="FP607" i="35" s="1"/>
  <c r="GC607" i="35" s="1"/>
  <c r="EU607" i="35"/>
  <c r="FF607" i="35" s="1"/>
  <c r="FQ607" i="35" s="1"/>
  <c r="GA607" i="35" s="1"/>
  <c r="FS607" i="35"/>
  <c r="FT607" i="35" s="1"/>
  <c r="EK608" i="35"/>
  <c r="EV608" i="35" s="1"/>
  <c r="EL608" i="35"/>
  <c r="EW608" i="35" s="1"/>
  <c r="FH608" i="35" s="1"/>
  <c r="GD608" i="35" s="1"/>
  <c r="EM608" i="35"/>
  <c r="EX608" i="35" s="1"/>
  <c r="FI608" i="35" s="1"/>
  <c r="FZ608" i="35" s="1"/>
  <c r="EN608" i="35"/>
  <c r="EY608" i="35" s="1"/>
  <c r="FJ608" i="35" s="1"/>
  <c r="FY608" i="35" s="1"/>
  <c r="EO608" i="35"/>
  <c r="EZ608" i="35" s="1"/>
  <c r="FK608" i="35" s="1"/>
  <c r="GF608" i="35" s="1"/>
  <c r="EP608" i="35"/>
  <c r="FA608" i="35" s="1"/>
  <c r="FL608" i="35" s="1"/>
  <c r="GE608" i="35" s="1"/>
  <c r="EQ608" i="35"/>
  <c r="ER608" i="35"/>
  <c r="FC608" i="35" s="1"/>
  <c r="ES608" i="35"/>
  <c r="FD608" i="35" s="1"/>
  <c r="FO608" i="35" s="1"/>
  <c r="GH608" i="35" s="1"/>
  <c r="ET608" i="35"/>
  <c r="FE608" i="35" s="1"/>
  <c r="FP608" i="35" s="1"/>
  <c r="GC608" i="35" s="1"/>
  <c r="EU608" i="35"/>
  <c r="FF608" i="35" s="1"/>
  <c r="FQ608" i="35" s="1"/>
  <c r="GA608" i="35" s="1"/>
  <c r="FS608" i="35"/>
  <c r="FT608" i="35" s="1"/>
  <c r="FU608" i="35" s="1"/>
  <c r="FV608" i="35" s="1"/>
  <c r="EK609" i="35"/>
  <c r="EL609" i="35"/>
  <c r="EM609" i="35"/>
  <c r="EN609" i="35"/>
  <c r="EO609" i="35"/>
  <c r="EP609" i="35"/>
  <c r="EQ609" i="35"/>
  <c r="ER609" i="35"/>
  <c r="FC609" i="35" s="1"/>
  <c r="FN609" i="35" s="1"/>
  <c r="ES609" i="35"/>
  <c r="ET609" i="35"/>
  <c r="EU609" i="35"/>
  <c r="EK610" i="35"/>
  <c r="EL610" i="35"/>
  <c r="EM610" i="35"/>
  <c r="EN610" i="35"/>
  <c r="EO610" i="35"/>
  <c r="EP610" i="35"/>
  <c r="EQ610" i="35"/>
  <c r="ER610" i="35"/>
  <c r="FC610" i="35" s="1"/>
  <c r="FN610" i="35" s="1"/>
  <c r="ES610" i="35"/>
  <c r="ET610" i="35"/>
  <c r="EU610" i="35"/>
  <c r="EK611" i="35"/>
  <c r="EL611" i="35"/>
  <c r="EM611" i="35"/>
  <c r="EN611" i="35"/>
  <c r="EO611" i="35"/>
  <c r="EP611" i="35"/>
  <c r="EQ611" i="35"/>
  <c r="ER611" i="35"/>
  <c r="FC611" i="35" s="1"/>
  <c r="FN611" i="35" s="1"/>
  <c r="ES611" i="35"/>
  <c r="FD611" i="35" s="1"/>
  <c r="FO611" i="35" s="1"/>
  <c r="GH611" i="35" s="1"/>
  <c r="ET611" i="35"/>
  <c r="EU611" i="35"/>
  <c r="EK612" i="35"/>
  <c r="EL612" i="35"/>
  <c r="EM612" i="35"/>
  <c r="EN612" i="35"/>
  <c r="EO612" i="35"/>
  <c r="EZ612" i="35" s="1"/>
  <c r="FK612" i="35" s="1"/>
  <c r="GF612" i="35" s="1"/>
  <c r="EP612" i="35"/>
  <c r="FA612" i="35" s="1"/>
  <c r="FL612" i="35" s="1"/>
  <c r="GE612" i="35" s="1"/>
  <c r="EQ612" i="35"/>
  <c r="ER612" i="35"/>
  <c r="FC612" i="35" s="1"/>
  <c r="ES612" i="35"/>
  <c r="ET612" i="35"/>
  <c r="EU612" i="35"/>
  <c r="EK613" i="35"/>
  <c r="EL613" i="35"/>
  <c r="EM613" i="35"/>
  <c r="EN613" i="35"/>
  <c r="EO613" i="35"/>
  <c r="EP613" i="35"/>
  <c r="EQ613" i="35"/>
  <c r="ER613" i="35"/>
  <c r="FC613" i="35" s="1"/>
  <c r="FN613" i="35" s="1"/>
  <c r="ES613" i="35"/>
  <c r="FD613" i="35" s="1"/>
  <c r="FO613" i="35" s="1"/>
  <c r="GH613" i="35" s="1"/>
  <c r="ET613" i="35"/>
  <c r="EU613" i="35"/>
  <c r="EK614" i="35"/>
  <c r="EL614" i="35"/>
  <c r="EM614" i="35"/>
  <c r="EN614" i="35"/>
  <c r="EO614" i="35"/>
  <c r="EP614" i="35"/>
  <c r="EQ614" i="35"/>
  <c r="ER614" i="35"/>
  <c r="FC614" i="35" s="1"/>
  <c r="FN614" i="35" s="1"/>
  <c r="ES614" i="35"/>
  <c r="ET614" i="35"/>
  <c r="EU614" i="35"/>
  <c r="EK615" i="35"/>
  <c r="EL615" i="35"/>
  <c r="EW615" i="35" s="1"/>
  <c r="FH615" i="35" s="1"/>
  <c r="GD615" i="35" s="1"/>
  <c r="EM615" i="35"/>
  <c r="EN615" i="35"/>
  <c r="EO615" i="35"/>
  <c r="EZ615" i="35" s="1"/>
  <c r="FK615" i="35" s="1"/>
  <c r="GF615" i="35" s="1"/>
  <c r="EP615" i="35"/>
  <c r="FA615" i="35" s="1"/>
  <c r="FL615" i="35" s="1"/>
  <c r="GE615" i="35" s="1"/>
  <c r="EQ615" i="35"/>
  <c r="ER615" i="35"/>
  <c r="FC615" i="35" s="1"/>
  <c r="FN615" i="35" s="1"/>
  <c r="ES615" i="35"/>
  <c r="FD615" i="35" s="1"/>
  <c r="FO615" i="35" s="1"/>
  <c r="GH615" i="35" s="1"/>
  <c r="ET615" i="35"/>
  <c r="EU615" i="35"/>
  <c r="EK616" i="35"/>
  <c r="EL616" i="35"/>
  <c r="EM616" i="35"/>
  <c r="EN616" i="35"/>
  <c r="EO616" i="35"/>
  <c r="EP616" i="35"/>
  <c r="FA616" i="35" s="1"/>
  <c r="FL616" i="35" s="1"/>
  <c r="GE616" i="35" s="1"/>
  <c r="EQ616" i="35"/>
  <c r="ER616" i="35"/>
  <c r="FC616" i="35" s="1"/>
  <c r="FN616" i="35" s="1"/>
  <c r="ES616" i="35"/>
  <c r="ET616" i="35"/>
  <c r="EU616" i="35"/>
  <c r="EK617" i="35"/>
  <c r="EV617" i="35" s="1"/>
  <c r="EL617" i="35"/>
  <c r="EW617" i="35" s="1"/>
  <c r="FH617" i="35" s="1"/>
  <c r="GD617" i="35" s="1"/>
  <c r="EM617" i="35"/>
  <c r="EX617" i="35" s="1"/>
  <c r="FI617" i="35" s="1"/>
  <c r="FZ617" i="35" s="1"/>
  <c r="EN617" i="35"/>
  <c r="EY617" i="35" s="1"/>
  <c r="FJ617" i="35" s="1"/>
  <c r="FY617" i="35" s="1"/>
  <c r="EO617" i="35"/>
  <c r="EZ617" i="35" s="1"/>
  <c r="FK617" i="35" s="1"/>
  <c r="GF617" i="35" s="1"/>
  <c r="EP617" i="35"/>
  <c r="FA617" i="35" s="1"/>
  <c r="FL617" i="35" s="1"/>
  <c r="GE617" i="35" s="1"/>
  <c r="EQ617" i="35"/>
  <c r="ER617" i="35"/>
  <c r="FC617" i="35" s="1"/>
  <c r="FN617" i="35" s="1"/>
  <c r="ES617" i="35"/>
  <c r="FD617" i="35" s="1"/>
  <c r="FO617" i="35" s="1"/>
  <c r="GH617" i="35" s="1"/>
  <c r="ET617" i="35"/>
  <c r="FE617" i="35" s="1"/>
  <c r="FP617" i="35" s="1"/>
  <c r="GC617" i="35" s="1"/>
  <c r="EU617" i="35"/>
  <c r="FF617" i="35" s="1"/>
  <c r="FQ617" i="35" s="1"/>
  <c r="GA617" i="35" s="1"/>
  <c r="FS617" i="35"/>
  <c r="FT617" i="35" s="1"/>
  <c r="EK618" i="35"/>
  <c r="EV618" i="35" s="1"/>
  <c r="EL618" i="35"/>
  <c r="EW618" i="35" s="1"/>
  <c r="FH618" i="35" s="1"/>
  <c r="GD618" i="35" s="1"/>
  <c r="EM618" i="35"/>
  <c r="EX618" i="35" s="1"/>
  <c r="FI618" i="35" s="1"/>
  <c r="FZ618" i="35" s="1"/>
  <c r="EN618" i="35"/>
  <c r="EY618" i="35" s="1"/>
  <c r="FJ618" i="35" s="1"/>
  <c r="FY618" i="35" s="1"/>
  <c r="EO618" i="35"/>
  <c r="EZ618" i="35" s="1"/>
  <c r="FK618" i="35" s="1"/>
  <c r="GF618" i="35" s="1"/>
  <c r="EP618" i="35"/>
  <c r="FA618" i="35" s="1"/>
  <c r="FL618" i="35" s="1"/>
  <c r="GE618" i="35" s="1"/>
  <c r="EQ618" i="35"/>
  <c r="ER618" i="35"/>
  <c r="FC618" i="35" s="1"/>
  <c r="FN618" i="35" s="1"/>
  <c r="ES618" i="35"/>
  <c r="FD618" i="35" s="1"/>
  <c r="FO618" i="35" s="1"/>
  <c r="GH618" i="35" s="1"/>
  <c r="ET618" i="35"/>
  <c r="FE618" i="35" s="1"/>
  <c r="FP618" i="35" s="1"/>
  <c r="GC618" i="35" s="1"/>
  <c r="EU618" i="35"/>
  <c r="FF618" i="35" s="1"/>
  <c r="FQ618" i="35" s="1"/>
  <c r="GA618" i="35" s="1"/>
  <c r="FS618" i="35"/>
  <c r="FT618" i="35" s="1"/>
  <c r="FU618" i="35" s="1"/>
  <c r="FV618" i="35" s="1"/>
  <c r="EK619" i="35"/>
  <c r="EV619" i="35" s="1"/>
  <c r="EL619" i="35"/>
  <c r="EW619" i="35" s="1"/>
  <c r="FH619" i="35" s="1"/>
  <c r="GD619" i="35" s="1"/>
  <c r="EM619" i="35"/>
  <c r="EX619" i="35" s="1"/>
  <c r="FI619" i="35" s="1"/>
  <c r="FZ619" i="35" s="1"/>
  <c r="EN619" i="35"/>
  <c r="EY619" i="35" s="1"/>
  <c r="FJ619" i="35" s="1"/>
  <c r="FY619" i="35" s="1"/>
  <c r="EO619" i="35"/>
  <c r="EZ619" i="35" s="1"/>
  <c r="FK619" i="35" s="1"/>
  <c r="GF619" i="35" s="1"/>
  <c r="EP619" i="35"/>
  <c r="FA619" i="35" s="1"/>
  <c r="FL619" i="35" s="1"/>
  <c r="GE619" i="35" s="1"/>
  <c r="EQ619" i="35"/>
  <c r="ER619" i="35"/>
  <c r="FC619" i="35" s="1"/>
  <c r="FN619" i="35" s="1"/>
  <c r="ES619" i="35"/>
  <c r="FD619" i="35" s="1"/>
  <c r="FO619" i="35" s="1"/>
  <c r="GH619" i="35" s="1"/>
  <c r="ET619" i="35"/>
  <c r="FE619" i="35" s="1"/>
  <c r="FP619" i="35" s="1"/>
  <c r="GC619" i="35" s="1"/>
  <c r="EU619" i="35"/>
  <c r="FF619" i="35" s="1"/>
  <c r="FQ619" i="35" s="1"/>
  <c r="GA619" i="35" s="1"/>
  <c r="FS619" i="35"/>
  <c r="FT619" i="35" s="1"/>
  <c r="EK620" i="35"/>
  <c r="EL620" i="35"/>
  <c r="EM620" i="35"/>
  <c r="EN620" i="35"/>
  <c r="EO620" i="35"/>
  <c r="EP620" i="35"/>
  <c r="EQ620" i="35"/>
  <c r="ER620" i="35"/>
  <c r="FC620" i="35" s="1"/>
  <c r="FN620" i="35" s="1"/>
  <c r="ES620" i="35"/>
  <c r="ET620" i="35"/>
  <c r="EU620" i="35"/>
  <c r="EK621" i="35"/>
  <c r="EL621" i="35"/>
  <c r="EM621" i="35"/>
  <c r="EN621" i="35"/>
  <c r="EO621" i="35"/>
  <c r="EZ621" i="35" s="1"/>
  <c r="FK621" i="35" s="1"/>
  <c r="GF621" i="35" s="1"/>
  <c r="EP621" i="35"/>
  <c r="EQ621" i="35"/>
  <c r="ER621" i="35"/>
  <c r="FC621" i="35" s="1"/>
  <c r="FN621" i="35" s="1"/>
  <c r="ES621" i="35"/>
  <c r="FD621" i="35" s="1"/>
  <c r="FO621" i="35" s="1"/>
  <c r="GH621" i="35" s="1"/>
  <c r="ET621" i="35"/>
  <c r="EU621" i="35"/>
  <c r="EK622" i="35"/>
  <c r="EL622" i="35"/>
  <c r="EM622" i="35"/>
  <c r="EN622" i="35"/>
  <c r="EO622" i="35"/>
  <c r="EP622" i="35"/>
  <c r="EQ622" i="35"/>
  <c r="ER622" i="35"/>
  <c r="FC622" i="35" s="1"/>
  <c r="FN622" i="35" s="1"/>
  <c r="ES622" i="35"/>
  <c r="ET622" i="35"/>
  <c r="EU622" i="35"/>
  <c r="EK623" i="35"/>
  <c r="EL623" i="35"/>
  <c r="EM623" i="35"/>
  <c r="EN623" i="35"/>
  <c r="EO623" i="35"/>
  <c r="EP623" i="35"/>
  <c r="EQ623" i="35"/>
  <c r="ER623" i="35"/>
  <c r="FC623" i="35" s="1"/>
  <c r="FN623" i="35" s="1"/>
  <c r="ES623" i="35"/>
  <c r="ET623" i="35"/>
  <c r="EU623" i="35"/>
  <c r="EK624" i="35"/>
  <c r="EL624" i="35"/>
  <c r="EM624" i="35"/>
  <c r="EN624" i="35"/>
  <c r="EO624" i="35"/>
  <c r="EP624" i="35"/>
  <c r="EQ624" i="35"/>
  <c r="ER624" i="35"/>
  <c r="FC624" i="35" s="1"/>
  <c r="ES624" i="35"/>
  <c r="ET624" i="35"/>
  <c r="EU624" i="35"/>
  <c r="EK625" i="35"/>
  <c r="EL625" i="35"/>
  <c r="EM625" i="35"/>
  <c r="EN625" i="35"/>
  <c r="EO625" i="35"/>
  <c r="EP625" i="35"/>
  <c r="EQ625" i="35"/>
  <c r="ER625" i="35"/>
  <c r="FC625" i="35" s="1"/>
  <c r="FN625" i="35" s="1"/>
  <c r="ES625" i="35"/>
  <c r="ET625" i="35"/>
  <c r="EU625" i="35"/>
  <c r="EK626" i="35"/>
  <c r="EL626" i="35"/>
  <c r="EW626" i="35" s="1"/>
  <c r="FH626" i="35" s="1"/>
  <c r="GD626" i="35" s="1"/>
  <c r="EM626" i="35"/>
  <c r="EN626" i="35"/>
  <c r="EO626" i="35"/>
  <c r="EZ626" i="35" s="1"/>
  <c r="FK626" i="35" s="1"/>
  <c r="GF626" i="35" s="1"/>
  <c r="EP626" i="35"/>
  <c r="EQ626" i="35"/>
  <c r="ER626" i="35"/>
  <c r="FC626" i="35" s="1"/>
  <c r="FN626" i="35" s="1"/>
  <c r="ES626" i="35"/>
  <c r="FD626" i="35" s="1"/>
  <c r="ET626" i="35"/>
  <c r="EU626" i="35"/>
  <c r="EK627" i="35"/>
  <c r="EL627" i="35"/>
  <c r="EW627" i="35" s="1"/>
  <c r="FH627" i="35" s="1"/>
  <c r="GD627" i="35" s="1"/>
  <c r="EM627" i="35"/>
  <c r="EN627" i="35"/>
  <c r="EO627" i="35"/>
  <c r="EZ627" i="35" s="1"/>
  <c r="FK627" i="35" s="1"/>
  <c r="GF627" i="35" s="1"/>
  <c r="EP627" i="35"/>
  <c r="EQ627" i="35"/>
  <c r="ER627" i="35"/>
  <c r="FC627" i="35" s="1"/>
  <c r="FN627" i="35" s="1"/>
  <c r="ES627" i="35"/>
  <c r="FD627" i="35" s="1"/>
  <c r="FO627" i="35" s="1"/>
  <c r="GH627" i="35" s="1"/>
  <c r="ET627" i="35"/>
  <c r="EU627" i="35"/>
  <c r="EK628" i="35"/>
  <c r="EL628" i="35"/>
  <c r="EM628" i="35"/>
  <c r="EN628" i="35"/>
  <c r="EO628" i="35"/>
  <c r="EP628" i="35"/>
  <c r="EQ628" i="35"/>
  <c r="ER628" i="35"/>
  <c r="FC628" i="35" s="1"/>
  <c r="FN628" i="35" s="1"/>
  <c r="ES628" i="35"/>
  <c r="ET628" i="35"/>
  <c r="EU628" i="35"/>
  <c r="EK629" i="35"/>
  <c r="EL629" i="35"/>
  <c r="EW629" i="35" s="1"/>
  <c r="EM629" i="35"/>
  <c r="EN629" i="35"/>
  <c r="EO629" i="35"/>
  <c r="EZ629" i="35" s="1"/>
  <c r="FK629" i="35" s="1"/>
  <c r="GF629" i="35" s="1"/>
  <c r="EP629" i="35"/>
  <c r="FA629" i="35" s="1"/>
  <c r="FL629" i="35" s="1"/>
  <c r="GE629" i="35" s="1"/>
  <c r="EQ629" i="35"/>
  <c r="ER629" i="35"/>
  <c r="FC629" i="35" s="1"/>
  <c r="FN629" i="35" s="1"/>
  <c r="ES629" i="35"/>
  <c r="FD629" i="35" s="1"/>
  <c r="FO629" i="35" s="1"/>
  <c r="GH629" i="35" s="1"/>
  <c r="ET629" i="35"/>
  <c r="EU629" i="35"/>
  <c r="EK630" i="35"/>
  <c r="EV630" i="35" s="1"/>
  <c r="EL630" i="35"/>
  <c r="EW630" i="35" s="1"/>
  <c r="FH630" i="35" s="1"/>
  <c r="GD630" i="35" s="1"/>
  <c r="EM630" i="35"/>
  <c r="EX630" i="35" s="1"/>
  <c r="FI630" i="35" s="1"/>
  <c r="FZ630" i="35" s="1"/>
  <c r="EN630" i="35"/>
  <c r="EY630" i="35" s="1"/>
  <c r="FJ630" i="35" s="1"/>
  <c r="FY630" i="35" s="1"/>
  <c r="EO630" i="35"/>
  <c r="EZ630" i="35" s="1"/>
  <c r="FK630" i="35" s="1"/>
  <c r="GF630" i="35" s="1"/>
  <c r="EP630" i="35"/>
  <c r="FA630" i="35" s="1"/>
  <c r="FL630" i="35" s="1"/>
  <c r="GE630" i="35" s="1"/>
  <c r="EQ630" i="35"/>
  <c r="FB630" i="35" s="1"/>
  <c r="FM630" i="35" s="1"/>
  <c r="GB630" i="35" s="1"/>
  <c r="ER630" i="35"/>
  <c r="FC630" i="35" s="1"/>
  <c r="FN630" i="35" s="1"/>
  <c r="ES630" i="35"/>
  <c r="FD630" i="35" s="1"/>
  <c r="FO630" i="35" s="1"/>
  <c r="GH630" i="35" s="1"/>
  <c r="ET630" i="35"/>
  <c r="FE630" i="35" s="1"/>
  <c r="FP630" i="35" s="1"/>
  <c r="GC630" i="35" s="1"/>
  <c r="EU630" i="35"/>
  <c r="FF630" i="35" s="1"/>
  <c r="FQ630" i="35" s="1"/>
  <c r="GA630" i="35" s="1"/>
  <c r="FS630" i="35"/>
  <c r="FT630" i="35" s="1"/>
  <c r="FU630" i="35" s="1"/>
  <c r="FV630" i="35" s="1"/>
  <c r="EK631" i="35"/>
  <c r="EL631" i="35"/>
  <c r="EM631" i="35"/>
  <c r="EN631" i="35"/>
  <c r="EO631" i="35"/>
  <c r="EP631" i="35"/>
  <c r="EQ631" i="35"/>
  <c r="ER631" i="35"/>
  <c r="FC631" i="35" s="1"/>
  <c r="FN631" i="35" s="1"/>
  <c r="ES631" i="35"/>
  <c r="ET631" i="35"/>
  <c r="EU631" i="35"/>
  <c r="EK632" i="35"/>
  <c r="EL632" i="35"/>
  <c r="EW632" i="35" s="1"/>
  <c r="FH632" i="35" s="1"/>
  <c r="GD632" i="35" s="1"/>
  <c r="EM632" i="35"/>
  <c r="EN632" i="35"/>
  <c r="EO632" i="35"/>
  <c r="EZ632" i="35" s="1"/>
  <c r="FK632" i="35" s="1"/>
  <c r="GF632" i="35" s="1"/>
  <c r="EP632" i="35"/>
  <c r="FA632" i="35" s="1"/>
  <c r="FL632" i="35" s="1"/>
  <c r="GE632" i="35" s="1"/>
  <c r="EQ632" i="35"/>
  <c r="ER632" i="35"/>
  <c r="FC632" i="35" s="1"/>
  <c r="FN632" i="35" s="1"/>
  <c r="ES632" i="35"/>
  <c r="FD632" i="35" s="1"/>
  <c r="FO632" i="35" s="1"/>
  <c r="GH632" i="35" s="1"/>
  <c r="ET632" i="35"/>
  <c r="EU632" i="35"/>
  <c r="EK633" i="35"/>
  <c r="EV633" i="35" s="1"/>
  <c r="EL633" i="35"/>
  <c r="EW633" i="35" s="1"/>
  <c r="FH633" i="35" s="1"/>
  <c r="GD633" i="35" s="1"/>
  <c r="EM633" i="35"/>
  <c r="EX633" i="35" s="1"/>
  <c r="FI633" i="35" s="1"/>
  <c r="FZ633" i="35" s="1"/>
  <c r="EN633" i="35"/>
  <c r="EY633" i="35" s="1"/>
  <c r="FJ633" i="35" s="1"/>
  <c r="FY633" i="35" s="1"/>
  <c r="EO633" i="35"/>
  <c r="EZ633" i="35" s="1"/>
  <c r="FK633" i="35" s="1"/>
  <c r="GF633" i="35" s="1"/>
  <c r="EP633" i="35"/>
  <c r="FA633" i="35" s="1"/>
  <c r="FL633" i="35" s="1"/>
  <c r="GE633" i="35" s="1"/>
  <c r="EQ633" i="35"/>
  <c r="FB633" i="35" s="1"/>
  <c r="FM633" i="35" s="1"/>
  <c r="GB633" i="35" s="1"/>
  <c r="ER633" i="35"/>
  <c r="FC633" i="35" s="1"/>
  <c r="FN633" i="35" s="1"/>
  <c r="ES633" i="35"/>
  <c r="FD633" i="35" s="1"/>
  <c r="FO633" i="35" s="1"/>
  <c r="GH633" i="35" s="1"/>
  <c r="ET633" i="35"/>
  <c r="FE633" i="35" s="1"/>
  <c r="FP633" i="35" s="1"/>
  <c r="GC633" i="35" s="1"/>
  <c r="EU633" i="35"/>
  <c r="FF633" i="35" s="1"/>
  <c r="FQ633" i="35" s="1"/>
  <c r="GA633" i="35" s="1"/>
  <c r="FS633" i="35"/>
  <c r="FT633" i="35" s="1"/>
  <c r="EK634" i="35"/>
  <c r="EV634" i="35" s="1"/>
  <c r="EL634" i="35"/>
  <c r="EW634" i="35" s="1"/>
  <c r="FH634" i="35" s="1"/>
  <c r="GD634" i="35" s="1"/>
  <c r="EM634" i="35"/>
  <c r="EX634" i="35" s="1"/>
  <c r="FI634" i="35" s="1"/>
  <c r="FZ634" i="35" s="1"/>
  <c r="EN634" i="35"/>
  <c r="EY634" i="35" s="1"/>
  <c r="FJ634" i="35" s="1"/>
  <c r="FY634" i="35" s="1"/>
  <c r="EO634" i="35"/>
  <c r="EZ634" i="35" s="1"/>
  <c r="FK634" i="35" s="1"/>
  <c r="GF634" i="35" s="1"/>
  <c r="EP634" i="35"/>
  <c r="FA634" i="35" s="1"/>
  <c r="FL634" i="35" s="1"/>
  <c r="GE634" i="35" s="1"/>
  <c r="EQ634" i="35"/>
  <c r="ER634" i="35"/>
  <c r="FC634" i="35" s="1"/>
  <c r="FN634" i="35" s="1"/>
  <c r="ES634" i="35"/>
  <c r="FD634" i="35" s="1"/>
  <c r="FO634" i="35" s="1"/>
  <c r="GH634" i="35" s="1"/>
  <c r="ET634" i="35"/>
  <c r="FE634" i="35" s="1"/>
  <c r="FP634" i="35" s="1"/>
  <c r="GC634" i="35" s="1"/>
  <c r="EU634" i="35"/>
  <c r="FF634" i="35" s="1"/>
  <c r="FQ634" i="35" s="1"/>
  <c r="GA634" i="35" s="1"/>
  <c r="FS634" i="35"/>
  <c r="FT634" i="35" s="1"/>
  <c r="FU634" i="35" s="1"/>
  <c r="FV634" i="35" s="1"/>
  <c r="EK635" i="35"/>
  <c r="EL635" i="35"/>
  <c r="EM635" i="35"/>
  <c r="EN635" i="35"/>
  <c r="EO635" i="35"/>
  <c r="EZ635" i="35" s="1"/>
  <c r="FK635" i="35" s="1"/>
  <c r="GF635" i="35" s="1"/>
  <c r="EP635" i="35"/>
  <c r="FA635" i="35" s="1"/>
  <c r="FL635" i="35" s="1"/>
  <c r="GE635" i="35" s="1"/>
  <c r="EQ635" i="35"/>
  <c r="ER635" i="35"/>
  <c r="FC635" i="35" s="1"/>
  <c r="FN635" i="35" s="1"/>
  <c r="ES635" i="35"/>
  <c r="ET635" i="35"/>
  <c r="EU635" i="35"/>
  <c r="EK636" i="35"/>
  <c r="EL636" i="35"/>
  <c r="EW636" i="35" s="1"/>
  <c r="FH636" i="35" s="1"/>
  <c r="GD636" i="35" s="1"/>
  <c r="EM636" i="35"/>
  <c r="EN636" i="35"/>
  <c r="EO636" i="35"/>
  <c r="EP636" i="35"/>
  <c r="EQ636" i="35"/>
  <c r="ER636" i="35"/>
  <c r="FC636" i="35" s="1"/>
  <c r="FN636" i="35" s="1"/>
  <c r="ES636" i="35"/>
  <c r="ET636" i="35"/>
  <c r="EU636" i="35"/>
  <c r="EK637" i="35"/>
  <c r="EL637" i="35"/>
  <c r="EW637" i="35" s="1"/>
  <c r="EM637" i="35"/>
  <c r="EN637" i="35"/>
  <c r="EO637" i="35"/>
  <c r="EZ637" i="35" s="1"/>
  <c r="FK637" i="35" s="1"/>
  <c r="GF637" i="35" s="1"/>
  <c r="EP637" i="35"/>
  <c r="EQ637" i="35"/>
  <c r="ER637" i="35"/>
  <c r="FC637" i="35" s="1"/>
  <c r="FN637" i="35" s="1"/>
  <c r="ES637" i="35"/>
  <c r="FD637" i="35" s="1"/>
  <c r="FO637" i="35" s="1"/>
  <c r="GH637" i="35" s="1"/>
  <c r="ET637" i="35"/>
  <c r="EU637" i="35"/>
  <c r="EK638" i="35"/>
  <c r="EL638" i="35"/>
  <c r="EW638" i="35" s="1"/>
  <c r="FH638" i="35" s="1"/>
  <c r="GD638" i="35" s="1"/>
  <c r="EM638" i="35"/>
  <c r="EN638" i="35"/>
  <c r="EO638" i="35"/>
  <c r="EZ638" i="35" s="1"/>
  <c r="FK638" i="35" s="1"/>
  <c r="GF638" i="35" s="1"/>
  <c r="EP638" i="35"/>
  <c r="FA638" i="35" s="1"/>
  <c r="FL638" i="35" s="1"/>
  <c r="GE638" i="35" s="1"/>
  <c r="EQ638" i="35"/>
  <c r="ER638" i="35"/>
  <c r="FC638" i="35" s="1"/>
  <c r="FN638" i="35" s="1"/>
  <c r="ES638" i="35"/>
  <c r="FD638" i="35" s="1"/>
  <c r="FO638" i="35" s="1"/>
  <c r="GH638" i="35" s="1"/>
  <c r="ET638" i="35"/>
  <c r="EU638" i="35"/>
  <c r="EK639" i="35"/>
  <c r="EV639" i="35" s="1"/>
  <c r="EL639" i="35"/>
  <c r="EW639" i="35" s="1"/>
  <c r="FH639" i="35" s="1"/>
  <c r="GD639" i="35" s="1"/>
  <c r="EM639" i="35"/>
  <c r="EX639" i="35" s="1"/>
  <c r="FI639" i="35" s="1"/>
  <c r="FZ639" i="35" s="1"/>
  <c r="EN639" i="35"/>
  <c r="EY639" i="35" s="1"/>
  <c r="FJ639" i="35" s="1"/>
  <c r="FY639" i="35" s="1"/>
  <c r="EO639" i="35"/>
  <c r="EZ639" i="35" s="1"/>
  <c r="FK639" i="35" s="1"/>
  <c r="GF639" i="35" s="1"/>
  <c r="EP639" i="35"/>
  <c r="FA639" i="35" s="1"/>
  <c r="FL639" i="35" s="1"/>
  <c r="GE639" i="35" s="1"/>
  <c r="EQ639" i="35"/>
  <c r="ER639" i="35"/>
  <c r="FC639" i="35" s="1"/>
  <c r="FN639" i="35" s="1"/>
  <c r="ES639" i="35"/>
  <c r="FD639" i="35" s="1"/>
  <c r="FO639" i="35" s="1"/>
  <c r="GH639" i="35" s="1"/>
  <c r="ET639" i="35"/>
  <c r="FE639" i="35" s="1"/>
  <c r="FP639" i="35" s="1"/>
  <c r="GC639" i="35" s="1"/>
  <c r="EU639" i="35"/>
  <c r="FF639" i="35" s="1"/>
  <c r="FQ639" i="35" s="1"/>
  <c r="GA639" i="35" s="1"/>
  <c r="FS639" i="35"/>
  <c r="FT639" i="35" s="1"/>
  <c r="EK640" i="35"/>
  <c r="EV640" i="35" s="1"/>
  <c r="EL640" i="35"/>
  <c r="EW640" i="35" s="1"/>
  <c r="FH640" i="35" s="1"/>
  <c r="GD640" i="35" s="1"/>
  <c r="EM640" i="35"/>
  <c r="EX640" i="35" s="1"/>
  <c r="FI640" i="35" s="1"/>
  <c r="FZ640" i="35" s="1"/>
  <c r="EN640" i="35"/>
  <c r="EY640" i="35" s="1"/>
  <c r="FJ640" i="35" s="1"/>
  <c r="FY640" i="35" s="1"/>
  <c r="EO640" i="35"/>
  <c r="EZ640" i="35" s="1"/>
  <c r="FK640" i="35" s="1"/>
  <c r="GF640" i="35" s="1"/>
  <c r="EP640" i="35"/>
  <c r="FA640" i="35" s="1"/>
  <c r="FL640" i="35" s="1"/>
  <c r="GE640" i="35" s="1"/>
  <c r="EQ640" i="35"/>
  <c r="ER640" i="35"/>
  <c r="FC640" i="35" s="1"/>
  <c r="ES640" i="35"/>
  <c r="FD640" i="35" s="1"/>
  <c r="FO640" i="35" s="1"/>
  <c r="GH640" i="35" s="1"/>
  <c r="ET640" i="35"/>
  <c r="FE640" i="35" s="1"/>
  <c r="FP640" i="35" s="1"/>
  <c r="GC640" i="35" s="1"/>
  <c r="EU640" i="35"/>
  <c r="FF640" i="35" s="1"/>
  <c r="FQ640" i="35" s="1"/>
  <c r="GA640" i="35" s="1"/>
  <c r="FS640" i="35"/>
  <c r="FT640" i="35" s="1"/>
  <c r="FU640" i="35" s="1"/>
  <c r="FV640" i="35" s="1"/>
  <c r="EK641" i="35"/>
  <c r="EV641" i="35" s="1"/>
  <c r="EL641" i="35"/>
  <c r="EW641" i="35" s="1"/>
  <c r="FH641" i="35" s="1"/>
  <c r="GD641" i="35" s="1"/>
  <c r="EM641" i="35"/>
  <c r="EX641" i="35" s="1"/>
  <c r="FI641" i="35" s="1"/>
  <c r="FZ641" i="35" s="1"/>
  <c r="EN641" i="35"/>
  <c r="EY641" i="35" s="1"/>
  <c r="FJ641" i="35" s="1"/>
  <c r="FY641" i="35" s="1"/>
  <c r="EO641" i="35"/>
  <c r="EZ641" i="35" s="1"/>
  <c r="FK641" i="35" s="1"/>
  <c r="GF641" i="35" s="1"/>
  <c r="EP641" i="35"/>
  <c r="FA641" i="35" s="1"/>
  <c r="FL641" i="35" s="1"/>
  <c r="GE641" i="35" s="1"/>
  <c r="EQ641" i="35"/>
  <c r="ER641" i="35"/>
  <c r="FC641" i="35" s="1"/>
  <c r="FN641" i="35" s="1"/>
  <c r="ES641" i="35"/>
  <c r="FD641" i="35" s="1"/>
  <c r="FO641" i="35" s="1"/>
  <c r="GH641" i="35" s="1"/>
  <c r="ET641" i="35"/>
  <c r="FE641" i="35" s="1"/>
  <c r="FP641" i="35" s="1"/>
  <c r="GC641" i="35" s="1"/>
  <c r="EU641" i="35"/>
  <c r="FF641" i="35" s="1"/>
  <c r="FQ641" i="35" s="1"/>
  <c r="GA641" i="35" s="1"/>
  <c r="FS641" i="35"/>
  <c r="FT641" i="35" s="1"/>
  <c r="EK642" i="35"/>
  <c r="EL642" i="35"/>
  <c r="EW642" i="35" s="1"/>
  <c r="FH642" i="35" s="1"/>
  <c r="GD642" i="35" s="1"/>
  <c r="EM642" i="35"/>
  <c r="EN642" i="35"/>
  <c r="EO642" i="35"/>
  <c r="EZ642" i="35" s="1"/>
  <c r="FK642" i="35" s="1"/>
  <c r="GF642" i="35" s="1"/>
  <c r="EP642" i="35"/>
  <c r="EQ642" i="35"/>
  <c r="ER642" i="35"/>
  <c r="FC642" i="35" s="1"/>
  <c r="FN642" i="35" s="1"/>
  <c r="ES642" i="35"/>
  <c r="FD642" i="35" s="1"/>
  <c r="FO642" i="35" s="1"/>
  <c r="GH642" i="35" s="1"/>
  <c r="ET642" i="35"/>
  <c r="EU642" i="35"/>
  <c r="EK643" i="35"/>
  <c r="EV643" i="35" s="1"/>
  <c r="EL643" i="35"/>
  <c r="EW643" i="35" s="1"/>
  <c r="FH643" i="35" s="1"/>
  <c r="GD643" i="35" s="1"/>
  <c r="EM643" i="35"/>
  <c r="EX643" i="35" s="1"/>
  <c r="FI643" i="35" s="1"/>
  <c r="FZ643" i="35" s="1"/>
  <c r="EN643" i="35"/>
  <c r="EY643" i="35" s="1"/>
  <c r="FJ643" i="35" s="1"/>
  <c r="FY643" i="35" s="1"/>
  <c r="EO643" i="35"/>
  <c r="EZ643" i="35" s="1"/>
  <c r="FK643" i="35" s="1"/>
  <c r="GF643" i="35" s="1"/>
  <c r="EP643" i="35"/>
  <c r="FA643" i="35" s="1"/>
  <c r="FL643" i="35" s="1"/>
  <c r="GE643" i="35" s="1"/>
  <c r="EQ643" i="35"/>
  <c r="ER643" i="35"/>
  <c r="FC643" i="35" s="1"/>
  <c r="FN643" i="35" s="1"/>
  <c r="ES643" i="35"/>
  <c r="FD643" i="35" s="1"/>
  <c r="FO643" i="35" s="1"/>
  <c r="GH643" i="35" s="1"/>
  <c r="ET643" i="35"/>
  <c r="FE643" i="35" s="1"/>
  <c r="FP643" i="35" s="1"/>
  <c r="GC643" i="35" s="1"/>
  <c r="EU643" i="35"/>
  <c r="FF643" i="35" s="1"/>
  <c r="FQ643" i="35" s="1"/>
  <c r="GA643" i="35" s="1"/>
  <c r="FS643" i="35"/>
  <c r="FT643" i="35" s="1"/>
  <c r="EK644" i="35"/>
  <c r="EV644" i="35" s="1"/>
  <c r="EL644" i="35"/>
  <c r="EW644" i="35" s="1"/>
  <c r="FH644" i="35" s="1"/>
  <c r="GD644" i="35" s="1"/>
  <c r="EM644" i="35"/>
  <c r="EX644" i="35" s="1"/>
  <c r="FI644" i="35" s="1"/>
  <c r="FZ644" i="35" s="1"/>
  <c r="EN644" i="35"/>
  <c r="EY644" i="35" s="1"/>
  <c r="FJ644" i="35" s="1"/>
  <c r="FY644" i="35" s="1"/>
  <c r="EO644" i="35"/>
  <c r="EZ644" i="35" s="1"/>
  <c r="FK644" i="35" s="1"/>
  <c r="GF644" i="35" s="1"/>
  <c r="EP644" i="35"/>
  <c r="FA644" i="35" s="1"/>
  <c r="FL644" i="35" s="1"/>
  <c r="GE644" i="35" s="1"/>
  <c r="EQ644" i="35"/>
  <c r="ER644" i="35"/>
  <c r="FC644" i="35" s="1"/>
  <c r="ES644" i="35"/>
  <c r="FD644" i="35" s="1"/>
  <c r="FO644" i="35" s="1"/>
  <c r="GH644" i="35" s="1"/>
  <c r="ET644" i="35"/>
  <c r="FE644" i="35" s="1"/>
  <c r="FP644" i="35" s="1"/>
  <c r="GC644" i="35" s="1"/>
  <c r="EU644" i="35"/>
  <c r="FF644" i="35" s="1"/>
  <c r="FQ644" i="35" s="1"/>
  <c r="GA644" i="35" s="1"/>
  <c r="FS644" i="35"/>
  <c r="FT644" i="35" s="1"/>
  <c r="FU644" i="35" s="1"/>
  <c r="FV644" i="35" s="1"/>
  <c r="EK645" i="35"/>
  <c r="EL645" i="35"/>
  <c r="EW645" i="35" s="1"/>
  <c r="EM645" i="35"/>
  <c r="EN645" i="35"/>
  <c r="EO645" i="35"/>
  <c r="EZ645" i="35" s="1"/>
  <c r="FK645" i="35" s="1"/>
  <c r="GF645" i="35" s="1"/>
  <c r="EP645" i="35"/>
  <c r="FA645" i="35" s="1"/>
  <c r="FL645" i="35" s="1"/>
  <c r="GE645" i="35" s="1"/>
  <c r="EQ645" i="35"/>
  <c r="ER645" i="35"/>
  <c r="FC645" i="35" s="1"/>
  <c r="FN645" i="35" s="1"/>
  <c r="ES645" i="35"/>
  <c r="FD645" i="35" s="1"/>
  <c r="FO645" i="35" s="1"/>
  <c r="GH645" i="35" s="1"/>
  <c r="ET645" i="35"/>
  <c r="EU645" i="35"/>
  <c r="EK646" i="35"/>
  <c r="EV646" i="35" s="1"/>
  <c r="EL646" i="35"/>
  <c r="EW646" i="35" s="1"/>
  <c r="FH646" i="35" s="1"/>
  <c r="GD646" i="35" s="1"/>
  <c r="EM646" i="35"/>
  <c r="EX646" i="35" s="1"/>
  <c r="FI646" i="35" s="1"/>
  <c r="FZ646" i="35" s="1"/>
  <c r="EN646" i="35"/>
  <c r="EY646" i="35" s="1"/>
  <c r="FJ646" i="35" s="1"/>
  <c r="FY646" i="35" s="1"/>
  <c r="EO646" i="35"/>
  <c r="EZ646" i="35" s="1"/>
  <c r="FK646" i="35" s="1"/>
  <c r="GF646" i="35" s="1"/>
  <c r="EP646" i="35"/>
  <c r="FA646" i="35" s="1"/>
  <c r="FL646" i="35" s="1"/>
  <c r="GE646" i="35" s="1"/>
  <c r="EQ646" i="35"/>
  <c r="ER646" i="35"/>
  <c r="FC646" i="35" s="1"/>
  <c r="FN646" i="35" s="1"/>
  <c r="ES646" i="35"/>
  <c r="FD646" i="35" s="1"/>
  <c r="FO646" i="35" s="1"/>
  <c r="GH646" i="35" s="1"/>
  <c r="ET646" i="35"/>
  <c r="FE646" i="35" s="1"/>
  <c r="FP646" i="35" s="1"/>
  <c r="GC646" i="35" s="1"/>
  <c r="EU646" i="35"/>
  <c r="FF646" i="35" s="1"/>
  <c r="FQ646" i="35" s="1"/>
  <c r="GA646" i="35" s="1"/>
  <c r="FS646" i="35"/>
  <c r="FT646" i="35" s="1"/>
  <c r="FU646" i="35" s="1"/>
  <c r="FV646" i="35" s="1"/>
  <c r="EK647" i="35"/>
  <c r="EV647" i="35" s="1"/>
  <c r="EL647" i="35"/>
  <c r="EW647" i="35" s="1"/>
  <c r="FH647" i="35" s="1"/>
  <c r="GD647" i="35" s="1"/>
  <c r="EM647" i="35"/>
  <c r="EX647" i="35" s="1"/>
  <c r="FI647" i="35" s="1"/>
  <c r="FZ647" i="35" s="1"/>
  <c r="EN647" i="35"/>
  <c r="EY647" i="35" s="1"/>
  <c r="FJ647" i="35" s="1"/>
  <c r="FY647" i="35" s="1"/>
  <c r="EO647" i="35"/>
  <c r="EZ647" i="35" s="1"/>
  <c r="FK647" i="35" s="1"/>
  <c r="GF647" i="35" s="1"/>
  <c r="EP647" i="35"/>
  <c r="FA647" i="35" s="1"/>
  <c r="FL647" i="35" s="1"/>
  <c r="GE647" i="35" s="1"/>
  <c r="EQ647" i="35"/>
  <c r="ER647" i="35"/>
  <c r="FC647" i="35" s="1"/>
  <c r="FN647" i="35" s="1"/>
  <c r="ES647" i="35"/>
  <c r="FD647" i="35" s="1"/>
  <c r="FO647" i="35" s="1"/>
  <c r="GH647" i="35" s="1"/>
  <c r="ET647" i="35"/>
  <c r="FE647" i="35" s="1"/>
  <c r="FP647" i="35" s="1"/>
  <c r="GC647" i="35" s="1"/>
  <c r="EU647" i="35"/>
  <c r="FF647" i="35" s="1"/>
  <c r="FQ647" i="35" s="1"/>
  <c r="GA647" i="35" s="1"/>
  <c r="FS647" i="35"/>
  <c r="FT647" i="35" s="1"/>
  <c r="EK648" i="35"/>
  <c r="EV648" i="35" s="1"/>
  <c r="EL648" i="35"/>
  <c r="EW648" i="35" s="1"/>
  <c r="FH648" i="35" s="1"/>
  <c r="GD648" i="35" s="1"/>
  <c r="EM648" i="35"/>
  <c r="EX648" i="35" s="1"/>
  <c r="FI648" i="35" s="1"/>
  <c r="FZ648" i="35" s="1"/>
  <c r="EN648" i="35"/>
  <c r="EY648" i="35" s="1"/>
  <c r="FJ648" i="35" s="1"/>
  <c r="FY648" i="35" s="1"/>
  <c r="EO648" i="35"/>
  <c r="EZ648" i="35" s="1"/>
  <c r="FK648" i="35" s="1"/>
  <c r="GF648" i="35" s="1"/>
  <c r="EP648" i="35"/>
  <c r="FA648" i="35" s="1"/>
  <c r="FL648" i="35" s="1"/>
  <c r="GE648" i="35" s="1"/>
  <c r="EQ648" i="35"/>
  <c r="ER648" i="35"/>
  <c r="FC648" i="35" s="1"/>
  <c r="FN648" i="35" s="1"/>
  <c r="ES648" i="35"/>
  <c r="FD648" i="35" s="1"/>
  <c r="FO648" i="35" s="1"/>
  <c r="GH648" i="35" s="1"/>
  <c r="ET648" i="35"/>
  <c r="FE648" i="35" s="1"/>
  <c r="FP648" i="35" s="1"/>
  <c r="GC648" i="35" s="1"/>
  <c r="EU648" i="35"/>
  <c r="FF648" i="35" s="1"/>
  <c r="FQ648" i="35" s="1"/>
  <c r="GA648" i="35" s="1"/>
  <c r="FS648" i="35"/>
  <c r="FT648" i="35" s="1"/>
  <c r="FU648" i="35" s="1"/>
  <c r="FV648" i="35" s="1"/>
  <c r="EK649" i="35"/>
  <c r="EL649" i="35"/>
  <c r="EM649" i="35"/>
  <c r="EN649" i="35"/>
  <c r="EO649" i="35"/>
  <c r="EP649" i="35"/>
  <c r="EQ649" i="35"/>
  <c r="ER649" i="35"/>
  <c r="FC649" i="35" s="1"/>
  <c r="FN649" i="35" s="1"/>
  <c r="ES649" i="35"/>
  <c r="ET649" i="35"/>
  <c r="EU649" i="35"/>
  <c r="EK650" i="35"/>
  <c r="EL650" i="35"/>
  <c r="EM650" i="35"/>
  <c r="EN650" i="35"/>
  <c r="EO650" i="35"/>
  <c r="EZ650" i="35" s="1"/>
  <c r="FK650" i="35" s="1"/>
  <c r="GF650" i="35" s="1"/>
  <c r="EP650" i="35"/>
  <c r="FA650" i="35" s="1"/>
  <c r="FL650" i="35" s="1"/>
  <c r="GE650" i="35" s="1"/>
  <c r="ER650" i="35"/>
  <c r="FC650" i="35" s="1"/>
  <c r="FN650" i="35" s="1"/>
  <c r="ES650" i="35"/>
  <c r="ET650" i="35"/>
  <c r="EU650" i="35"/>
  <c r="EK651" i="35"/>
  <c r="EV651" i="35" s="1"/>
  <c r="EL651" i="35"/>
  <c r="EW651" i="35" s="1"/>
  <c r="FH651" i="35" s="1"/>
  <c r="GD651" i="35" s="1"/>
  <c r="EM651" i="35"/>
  <c r="EX651" i="35" s="1"/>
  <c r="FI651" i="35" s="1"/>
  <c r="FZ651" i="35" s="1"/>
  <c r="EN651" i="35"/>
  <c r="EY651" i="35" s="1"/>
  <c r="FJ651" i="35" s="1"/>
  <c r="FY651" i="35" s="1"/>
  <c r="EO651" i="35"/>
  <c r="EZ651" i="35" s="1"/>
  <c r="FK651" i="35" s="1"/>
  <c r="GF651" i="35" s="1"/>
  <c r="EP651" i="35"/>
  <c r="FA651" i="35" s="1"/>
  <c r="FL651" i="35" s="1"/>
  <c r="GE651" i="35" s="1"/>
  <c r="EQ651" i="35"/>
  <c r="FB651" i="35" s="1"/>
  <c r="FM651" i="35" s="1"/>
  <c r="GB651" i="35" s="1"/>
  <c r="ER651" i="35"/>
  <c r="FC651" i="35" s="1"/>
  <c r="FN651" i="35" s="1"/>
  <c r="ES651" i="35"/>
  <c r="FD651" i="35" s="1"/>
  <c r="FO651" i="35" s="1"/>
  <c r="GH651" i="35" s="1"/>
  <c r="ET651" i="35"/>
  <c r="FE651" i="35" s="1"/>
  <c r="FP651" i="35" s="1"/>
  <c r="GC651" i="35" s="1"/>
  <c r="EU651" i="35"/>
  <c r="FF651" i="35" s="1"/>
  <c r="FQ651" i="35" s="1"/>
  <c r="GA651" i="35" s="1"/>
  <c r="FS651" i="35"/>
  <c r="FT651" i="35" s="1"/>
  <c r="EK652" i="35"/>
  <c r="EV652" i="35" s="1"/>
  <c r="EL652" i="35"/>
  <c r="EW652" i="35" s="1"/>
  <c r="FH652" i="35" s="1"/>
  <c r="GD652" i="35" s="1"/>
  <c r="EM652" i="35"/>
  <c r="EX652" i="35" s="1"/>
  <c r="FI652" i="35" s="1"/>
  <c r="FZ652" i="35" s="1"/>
  <c r="EN652" i="35"/>
  <c r="EY652" i="35" s="1"/>
  <c r="FJ652" i="35" s="1"/>
  <c r="FY652" i="35" s="1"/>
  <c r="EO652" i="35"/>
  <c r="EZ652" i="35" s="1"/>
  <c r="FK652" i="35" s="1"/>
  <c r="GF652" i="35" s="1"/>
  <c r="EP652" i="35"/>
  <c r="FA652" i="35" s="1"/>
  <c r="FL652" i="35" s="1"/>
  <c r="GE652" i="35" s="1"/>
  <c r="EQ652" i="35"/>
  <c r="FB652" i="35" s="1"/>
  <c r="FM652" i="35" s="1"/>
  <c r="GB652" i="35" s="1"/>
  <c r="ER652" i="35"/>
  <c r="FC652" i="35" s="1"/>
  <c r="FN652" i="35" s="1"/>
  <c r="ES652" i="35"/>
  <c r="FD652" i="35" s="1"/>
  <c r="FO652" i="35" s="1"/>
  <c r="GH652" i="35" s="1"/>
  <c r="ET652" i="35"/>
  <c r="EU652" i="35"/>
  <c r="FS652" i="35"/>
  <c r="FT652" i="35" s="1"/>
  <c r="FU652" i="35" s="1"/>
  <c r="FV652" i="35" s="1"/>
  <c r="EK653" i="35"/>
  <c r="EL653" i="35"/>
  <c r="EM653" i="35"/>
  <c r="EN653" i="35"/>
  <c r="EO653" i="35"/>
  <c r="EZ653" i="35" s="1"/>
  <c r="FK653" i="35" s="1"/>
  <c r="GF653" i="35" s="1"/>
  <c r="EP653" i="35"/>
  <c r="EQ653" i="35"/>
  <c r="ER653" i="35"/>
  <c r="FC653" i="35" s="1"/>
  <c r="FN653" i="35" s="1"/>
  <c r="ES653" i="35"/>
  <c r="ET653" i="35"/>
  <c r="EU653" i="35"/>
  <c r="EK654" i="35"/>
  <c r="EL654" i="35"/>
  <c r="EW654" i="35" s="1"/>
  <c r="FH654" i="35" s="1"/>
  <c r="GD654" i="35" s="1"/>
  <c r="EM654" i="35"/>
  <c r="EN654" i="35"/>
  <c r="EO654" i="35"/>
  <c r="EZ654" i="35" s="1"/>
  <c r="FK654" i="35" s="1"/>
  <c r="GF654" i="35" s="1"/>
  <c r="EP654" i="35"/>
  <c r="FA654" i="35" s="1"/>
  <c r="FL654" i="35" s="1"/>
  <c r="GE654" i="35" s="1"/>
  <c r="EQ654" i="35"/>
  <c r="ER654" i="35"/>
  <c r="FC654" i="35" s="1"/>
  <c r="FN654" i="35" s="1"/>
  <c r="ES654" i="35"/>
  <c r="FD654" i="35" s="1"/>
  <c r="ET654" i="35"/>
  <c r="EU654" i="35"/>
  <c r="EK655" i="35"/>
  <c r="EL655" i="35"/>
  <c r="EW655" i="35" s="1"/>
  <c r="FH655" i="35" s="1"/>
  <c r="GD655" i="35" s="1"/>
  <c r="EM655" i="35"/>
  <c r="EN655" i="35"/>
  <c r="EO655" i="35"/>
  <c r="EZ655" i="35" s="1"/>
  <c r="FK655" i="35" s="1"/>
  <c r="GF655" i="35" s="1"/>
  <c r="EP655" i="35"/>
  <c r="FA655" i="35" s="1"/>
  <c r="FL655" i="35" s="1"/>
  <c r="GE655" i="35" s="1"/>
  <c r="EQ655" i="35"/>
  <c r="ER655" i="35"/>
  <c r="FC655" i="35" s="1"/>
  <c r="FN655" i="35" s="1"/>
  <c r="ES655" i="35"/>
  <c r="FD655" i="35" s="1"/>
  <c r="FO655" i="35" s="1"/>
  <c r="GH655" i="35" s="1"/>
  <c r="ET655" i="35"/>
  <c r="EU655" i="35"/>
  <c r="EK656" i="35"/>
  <c r="EV656" i="35" s="1"/>
  <c r="EL656" i="35"/>
  <c r="EW656" i="35" s="1"/>
  <c r="FH656" i="35" s="1"/>
  <c r="GD656" i="35" s="1"/>
  <c r="EM656" i="35"/>
  <c r="EX656" i="35" s="1"/>
  <c r="FI656" i="35" s="1"/>
  <c r="FZ656" i="35" s="1"/>
  <c r="EN656" i="35"/>
  <c r="EY656" i="35" s="1"/>
  <c r="FJ656" i="35" s="1"/>
  <c r="FY656" i="35" s="1"/>
  <c r="EO656" i="35"/>
  <c r="EZ656" i="35" s="1"/>
  <c r="FK656" i="35" s="1"/>
  <c r="GF656" i="35" s="1"/>
  <c r="EP656" i="35"/>
  <c r="FA656" i="35" s="1"/>
  <c r="FL656" i="35" s="1"/>
  <c r="GE656" i="35" s="1"/>
  <c r="EQ656" i="35"/>
  <c r="ER656" i="35"/>
  <c r="FC656" i="35" s="1"/>
  <c r="FN656" i="35" s="1"/>
  <c r="ES656" i="35"/>
  <c r="FD656" i="35" s="1"/>
  <c r="FO656" i="35" s="1"/>
  <c r="GH656" i="35" s="1"/>
  <c r="ET656" i="35"/>
  <c r="FE656" i="35" s="1"/>
  <c r="FP656" i="35" s="1"/>
  <c r="GC656" i="35" s="1"/>
  <c r="EU656" i="35"/>
  <c r="FF656" i="35" s="1"/>
  <c r="FQ656" i="35" s="1"/>
  <c r="GA656" i="35" s="1"/>
  <c r="FS656" i="35"/>
  <c r="FT656" i="35" s="1"/>
  <c r="FU656" i="35" s="1"/>
  <c r="FV656" i="35" s="1"/>
  <c r="EK657" i="35"/>
  <c r="EV657" i="35" s="1"/>
  <c r="EL657" i="35"/>
  <c r="EW657" i="35" s="1"/>
  <c r="FH657" i="35" s="1"/>
  <c r="GD657" i="35" s="1"/>
  <c r="EM657" i="35"/>
  <c r="EX657" i="35" s="1"/>
  <c r="FI657" i="35" s="1"/>
  <c r="FZ657" i="35" s="1"/>
  <c r="EN657" i="35"/>
  <c r="EY657" i="35" s="1"/>
  <c r="FJ657" i="35" s="1"/>
  <c r="FY657" i="35" s="1"/>
  <c r="EO657" i="35"/>
  <c r="EZ657" i="35" s="1"/>
  <c r="FK657" i="35" s="1"/>
  <c r="GF657" i="35" s="1"/>
  <c r="EP657" i="35"/>
  <c r="FA657" i="35" s="1"/>
  <c r="FL657" i="35" s="1"/>
  <c r="GE657" i="35" s="1"/>
  <c r="EQ657" i="35"/>
  <c r="ER657" i="35"/>
  <c r="FC657" i="35" s="1"/>
  <c r="FN657" i="35" s="1"/>
  <c r="ES657" i="35"/>
  <c r="FD657" i="35" s="1"/>
  <c r="FO657" i="35" s="1"/>
  <c r="GH657" i="35" s="1"/>
  <c r="ET657" i="35"/>
  <c r="FE657" i="35" s="1"/>
  <c r="FP657" i="35" s="1"/>
  <c r="GC657" i="35" s="1"/>
  <c r="EU657" i="35"/>
  <c r="FF657" i="35" s="1"/>
  <c r="FQ657" i="35" s="1"/>
  <c r="GA657" i="35" s="1"/>
  <c r="FS657" i="35"/>
  <c r="FT657" i="35" s="1"/>
  <c r="EK658" i="35"/>
  <c r="EL658" i="35"/>
  <c r="EM658" i="35"/>
  <c r="EN658" i="35"/>
  <c r="EO658" i="35"/>
  <c r="EP658" i="35"/>
  <c r="EQ658" i="35"/>
  <c r="ER658" i="35"/>
  <c r="FC658" i="35" s="1"/>
  <c r="FN658" i="35" s="1"/>
  <c r="ES658" i="35"/>
  <c r="ET658" i="35"/>
  <c r="EU658" i="35"/>
  <c r="EK659" i="35"/>
  <c r="EV659" i="35" s="1"/>
  <c r="EL659" i="35"/>
  <c r="EW659" i="35" s="1"/>
  <c r="FH659" i="35" s="1"/>
  <c r="GD659" i="35" s="1"/>
  <c r="EM659" i="35"/>
  <c r="EX659" i="35" s="1"/>
  <c r="FI659" i="35" s="1"/>
  <c r="FZ659" i="35" s="1"/>
  <c r="EN659" i="35"/>
  <c r="EY659" i="35" s="1"/>
  <c r="FJ659" i="35" s="1"/>
  <c r="FY659" i="35" s="1"/>
  <c r="EO659" i="35"/>
  <c r="EZ659" i="35" s="1"/>
  <c r="FK659" i="35" s="1"/>
  <c r="GF659" i="35" s="1"/>
  <c r="EP659" i="35"/>
  <c r="FA659" i="35" s="1"/>
  <c r="FL659" i="35" s="1"/>
  <c r="GE659" i="35" s="1"/>
  <c r="EQ659" i="35"/>
  <c r="ER659" i="35"/>
  <c r="FC659" i="35" s="1"/>
  <c r="FN659" i="35" s="1"/>
  <c r="ES659" i="35"/>
  <c r="FD659" i="35" s="1"/>
  <c r="FO659" i="35" s="1"/>
  <c r="GH659" i="35" s="1"/>
  <c r="ET659" i="35"/>
  <c r="FE659" i="35" s="1"/>
  <c r="FP659" i="35" s="1"/>
  <c r="GC659" i="35" s="1"/>
  <c r="EU659" i="35"/>
  <c r="FF659" i="35" s="1"/>
  <c r="FQ659" i="35" s="1"/>
  <c r="GA659" i="35" s="1"/>
  <c r="FS659" i="35"/>
  <c r="FT659" i="35" s="1"/>
  <c r="EK660" i="35"/>
  <c r="EL660" i="35"/>
  <c r="EM660" i="35"/>
  <c r="EN660" i="35"/>
  <c r="EO660" i="35"/>
  <c r="EP660" i="35"/>
  <c r="EQ660" i="35"/>
  <c r="ER660" i="35"/>
  <c r="FC660" i="35" s="1"/>
  <c r="FN660" i="35" s="1"/>
  <c r="ES660" i="35"/>
  <c r="ET660" i="35"/>
  <c r="EU660" i="35"/>
  <c r="EK661" i="35"/>
  <c r="EV661" i="35" s="1"/>
  <c r="EL661" i="35"/>
  <c r="EW661" i="35" s="1"/>
  <c r="FH661" i="35" s="1"/>
  <c r="GD661" i="35" s="1"/>
  <c r="EM661" i="35"/>
  <c r="EX661" i="35" s="1"/>
  <c r="FI661" i="35" s="1"/>
  <c r="FZ661" i="35" s="1"/>
  <c r="EN661" i="35"/>
  <c r="EY661" i="35" s="1"/>
  <c r="FJ661" i="35" s="1"/>
  <c r="FY661" i="35" s="1"/>
  <c r="EO661" i="35"/>
  <c r="EZ661" i="35" s="1"/>
  <c r="FK661" i="35" s="1"/>
  <c r="GF661" i="35" s="1"/>
  <c r="EP661" i="35"/>
  <c r="FA661" i="35" s="1"/>
  <c r="FL661" i="35" s="1"/>
  <c r="GE661" i="35" s="1"/>
  <c r="EQ661" i="35"/>
  <c r="ER661" i="35"/>
  <c r="FC661" i="35" s="1"/>
  <c r="FN661" i="35" s="1"/>
  <c r="ES661" i="35"/>
  <c r="FD661" i="35" s="1"/>
  <c r="FO661" i="35" s="1"/>
  <c r="GH661" i="35" s="1"/>
  <c r="ET661" i="35"/>
  <c r="FE661" i="35" s="1"/>
  <c r="FP661" i="35" s="1"/>
  <c r="GC661" i="35" s="1"/>
  <c r="EU661" i="35"/>
  <c r="FF661" i="35" s="1"/>
  <c r="FQ661" i="35" s="1"/>
  <c r="GA661" i="35" s="1"/>
  <c r="FS661" i="35"/>
  <c r="FT661" i="35" s="1"/>
  <c r="EK662" i="35"/>
  <c r="EL662" i="35"/>
  <c r="EM662" i="35"/>
  <c r="EN662" i="35"/>
  <c r="EO662" i="35"/>
  <c r="EP662" i="35"/>
  <c r="EQ662" i="35"/>
  <c r="ER662" i="35"/>
  <c r="FC662" i="35" s="1"/>
  <c r="FN662" i="35" s="1"/>
  <c r="ES662" i="35"/>
  <c r="ET662" i="35"/>
  <c r="EU662" i="35"/>
  <c r="EK663" i="35"/>
  <c r="EL663" i="35"/>
  <c r="EM663" i="35"/>
  <c r="EN663" i="35"/>
  <c r="EO663" i="35"/>
  <c r="EZ663" i="35" s="1"/>
  <c r="FK663" i="35" s="1"/>
  <c r="GF663" i="35" s="1"/>
  <c r="EP663" i="35"/>
  <c r="EQ663" i="35"/>
  <c r="ER663" i="35"/>
  <c r="FC663" i="35" s="1"/>
  <c r="FN663" i="35" s="1"/>
  <c r="ES663" i="35"/>
  <c r="FD663" i="35" s="1"/>
  <c r="FO663" i="35" s="1"/>
  <c r="GH663" i="35" s="1"/>
  <c r="ET663" i="35"/>
  <c r="EU663" i="35"/>
  <c r="EK664" i="35"/>
  <c r="EL664" i="35"/>
  <c r="EM664" i="35"/>
  <c r="EN664" i="35"/>
  <c r="EO664" i="35"/>
  <c r="EP664" i="35"/>
  <c r="EQ664" i="35"/>
  <c r="ER664" i="35"/>
  <c r="FC664" i="35" s="1"/>
  <c r="ES664" i="35"/>
  <c r="ET664" i="35"/>
  <c r="EU664" i="35"/>
  <c r="EK665" i="35"/>
  <c r="EL665" i="35"/>
  <c r="EM665" i="35"/>
  <c r="EN665" i="35"/>
  <c r="EO665" i="35"/>
  <c r="EP665" i="35"/>
  <c r="EQ665" i="35"/>
  <c r="ER665" i="35"/>
  <c r="FC665" i="35" s="1"/>
  <c r="FN665" i="35" s="1"/>
  <c r="ES665" i="35"/>
  <c r="ET665" i="35"/>
  <c r="EU665" i="35"/>
  <c r="EK666" i="35"/>
  <c r="EL666" i="35"/>
  <c r="EM666" i="35"/>
  <c r="EN666" i="35"/>
  <c r="EO666" i="35"/>
  <c r="EP666" i="35"/>
  <c r="FA666" i="35" s="1"/>
  <c r="FL666" i="35" s="1"/>
  <c r="GE666" i="35" s="1"/>
  <c r="EQ666" i="35"/>
  <c r="ER666" i="35"/>
  <c r="FC666" i="35" s="1"/>
  <c r="FN666" i="35" s="1"/>
  <c r="ES666" i="35"/>
  <c r="ET666" i="35"/>
  <c r="EU666" i="35"/>
  <c r="EK667" i="35"/>
  <c r="EL667" i="35"/>
  <c r="EM667" i="35"/>
  <c r="EN667" i="35"/>
  <c r="EO667" i="35"/>
  <c r="EP667" i="35"/>
  <c r="EQ667" i="35"/>
  <c r="ER667" i="35"/>
  <c r="FC667" i="35" s="1"/>
  <c r="FN667" i="35" s="1"/>
  <c r="ES667" i="35"/>
  <c r="FD667" i="35" s="1"/>
  <c r="FO667" i="35" s="1"/>
  <c r="GH667" i="35" s="1"/>
  <c r="ET667" i="35"/>
  <c r="EU667" i="35"/>
  <c r="EK668" i="35"/>
  <c r="EL668" i="35"/>
  <c r="EM668" i="35"/>
  <c r="EN668" i="35"/>
  <c r="EO668" i="35"/>
  <c r="EP668" i="35"/>
  <c r="EQ668" i="35"/>
  <c r="ER668" i="35"/>
  <c r="FC668" i="35" s="1"/>
  <c r="FN668" i="35" s="1"/>
  <c r="ES668" i="35"/>
  <c r="ET668" i="35"/>
  <c r="EU668" i="35"/>
  <c r="EK669" i="35"/>
  <c r="EL669" i="35"/>
  <c r="EM669" i="35"/>
  <c r="EN669" i="35"/>
  <c r="EO669" i="35"/>
  <c r="EP669" i="35"/>
  <c r="EQ669" i="35"/>
  <c r="ER669" i="35"/>
  <c r="FC669" i="35" s="1"/>
  <c r="FN669" i="35" s="1"/>
  <c r="ES669" i="35"/>
  <c r="FD669" i="35" s="1"/>
  <c r="FO669" i="35" s="1"/>
  <c r="GH669" i="35" s="1"/>
  <c r="ET669" i="35"/>
  <c r="EU669" i="35"/>
  <c r="EK670" i="35"/>
  <c r="EL670" i="35"/>
  <c r="EM670" i="35"/>
  <c r="EN670" i="35"/>
  <c r="EO670" i="35"/>
  <c r="EP670" i="35"/>
  <c r="EQ670" i="35"/>
  <c r="ER670" i="35"/>
  <c r="FC670" i="35" s="1"/>
  <c r="FN670" i="35" s="1"/>
  <c r="ES670" i="35"/>
  <c r="ET670" i="35"/>
  <c r="EU670" i="35"/>
  <c r="EK671" i="35"/>
  <c r="EL671" i="35"/>
  <c r="EW671" i="35" s="1"/>
  <c r="FH671" i="35" s="1"/>
  <c r="GD671" i="35" s="1"/>
  <c r="EM671" i="35"/>
  <c r="EN671" i="35"/>
  <c r="EO671" i="35"/>
  <c r="EZ671" i="35" s="1"/>
  <c r="FK671" i="35" s="1"/>
  <c r="GF671" i="35" s="1"/>
  <c r="EP671" i="35"/>
  <c r="FA671" i="35" s="1"/>
  <c r="FL671" i="35" s="1"/>
  <c r="GE671" i="35" s="1"/>
  <c r="EQ671" i="35"/>
  <c r="ER671" i="35"/>
  <c r="FC671" i="35" s="1"/>
  <c r="FN671" i="35" s="1"/>
  <c r="ES671" i="35"/>
  <c r="ET671" i="35"/>
  <c r="EU671" i="35"/>
  <c r="EK672" i="35"/>
  <c r="EV672" i="35" s="1"/>
  <c r="EL672" i="35"/>
  <c r="EW672" i="35" s="1"/>
  <c r="FH672" i="35" s="1"/>
  <c r="GD672" i="35" s="1"/>
  <c r="EM672" i="35"/>
  <c r="EN672" i="35"/>
  <c r="EO672" i="35"/>
  <c r="EZ672" i="35" s="1"/>
  <c r="FK672" i="35" s="1"/>
  <c r="GF672" i="35" s="1"/>
  <c r="EP672" i="35"/>
  <c r="EQ672" i="35"/>
  <c r="ER672" i="35"/>
  <c r="FC672" i="35" s="1"/>
  <c r="ES672" i="35"/>
  <c r="FD672" i="35" s="1"/>
  <c r="FO672" i="35" s="1"/>
  <c r="GH672" i="35" s="1"/>
  <c r="ET672" i="35"/>
  <c r="EU672" i="35"/>
  <c r="EK673" i="35"/>
  <c r="EL673" i="35"/>
  <c r="EM673" i="35"/>
  <c r="EN673" i="35"/>
  <c r="EO673" i="35"/>
  <c r="EZ673" i="35" s="1"/>
  <c r="FK673" i="35" s="1"/>
  <c r="GF673" i="35" s="1"/>
  <c r="EP673" i="35"/>
  <c r="EQ673" i="35"/>
  <c r="ER673" i="35"/>
  <c r="FC673" i="35" s="1"/>
  <c r="FN673" i="35" s="1"/>
  <c r="ES673" i="35"/>
  <c r="FD673" i="35" s="1"/>
  <c r="FO673" i="35" s="1"/>
  <c r="GH673" i="35" s="1"/>
  <c r="ET673" i="35"/>
  <c r="EU673" i="35"/>
  <c r="EK674" i="35"/>
  <c r="EL674" i="35"/>
  <c r="EM674" i="35"/>
  <c r="EN674" i="35"/>
  <c r="EO674" i="35"/>
  <c r="EP674" i="35"/>
  <c r="EQ674" i="35"/>
  <c r="ER674" i="35"/>
  <c r="FC674" i="35" s="1"/>
  <c r="FN674" i="35" s="1"/>
  <c r="ES674" i="35"/>
  <c r="FD674" i="35" s="1"/>
  <c r="ET674" i="35"/>
  <c r="EU674" i="35"/>
  <c r="EK675" i="35"/>
  <c r="EL675" i="35"/>
  <c r="EM675" i="35"/>
  <c r="EN675" i="35"/>
  <c r="EO675" i="35"/>
  <c r="EP675" i="35"/>
  <c r="EQ675" i="35"/>
  <c r="ER675" i="35"/>
  <c r="FC675" i="35" s="1"/>
  <c r="FN675" i="35" s="1"/>
  <c r="ES675" i="35"/>
  <c r="FD675" i="35" s="1"/>
  <c r="FO675" i="35" s="1"/>
  <c r="GH675" i="35" s="1"/>
  <c r="ET675" i="35"/>
  <c r="EU675" i="35"/>
  <c r="EK676" i="35"/>
  <c r="EL676" i="35"/>
  <c r="EM676" i="35"/>
  <c r="EN676" i="35"/>
  <c r="EO676" i="35"/>
  <c r="EP676" i="35"/>
  <c r="EQ676" i="35"/>
  <c r="ER676" i="35"/>
  <c r="FC676" i="35" s="1"/>
  <c r="FN676" i="35" s="1"/>
  <c r="ES676" i="35"/>
  <c r="FD676" i="35" s="1"/>
  <c r="FO676" i="35" s="1"/>
  <c r="GH676" i="35" s="1"/>
  <c r="ET676" i="35"/>
  <c r="EU676" i="35"/>
  <c r="EK677" i="35"/>
  <c r="EV677" i="35" s="1"/>
  <c r="EL677" i="35"/>
  <c r="EW677" i="35" s="1"/>
  <c r="FH677" i="35" s="1"/>
  <c r="GD677" i="35" s="1"/>
  <c r="EM677" i="35"/>
  <c r="EX677" i="35" s="1"/>
  <c r="FI677" i="35" s="1"/>
  <c r="FZ677" i="35" s="1"/>
  <c r="EN677" i="35"/>
  <c r="EY677" i="35" s="1"/>
  <c r="FJ677" i="35" s="1"/>
  <c r="FY677" i="35" s="1"/>
  <c r="EO677" i="35"/>
  <c r="EZ677" i="35" s="1"/>
  <c r="FK677" i="35" s="1"/>
  <c r="GF677" i="35" s="1"/>
  <c r="EP677" i="35"/>
  <c r="FA677" i="35" s="1"/>
  <c r="FL677" i="35" s="1"/>
  <c r="GE677" i="35" s="1"/>
  <c r="EQ677" i="35"/>
  <c r="ER677" i="35"/>
  <c r="FC677" i="35" s="1"/>
  <c r="FN677" i="35" s="1"/>
  <c r="ES677" i="35"/>
  <c r="FD677" i="35" s="1"/>
  <c r="FO677" i="35" s="1"/>
  <c r="GH677" i="35" s="1"/>
  <c r="ET677" i="35"/>
  <c r="FE677" i="35" s="1"/>
  <c r="FP677" i="35" s="1"/>
  <c r="GC677" i="35" s="1"/>
  <c r="EU677" i="35"/>
  <c r="FF677" i="35" s="1"/>
  <c r="FQ677" i="35" s="1"/>
  <c r="GA677" i="35" s="1"/>
  <c r="FS677" i="35"/>
  <c r="FT677" i="35" s="1"/>
  <c r="EK678" i="35"/>
  <c r="EV678" i="35" s="1"/>
  <c r="EL678" i="35"/>
  <c r="EW678" i="35" s="1"/>
  <c r="FH678" i="35" s="1"/>
  <c r="GD678" i="35" s="1"/>
  <c r="EM678" i="35"/>
  <c r="EX678" i="35" s="1"/>
  <c r="FI678" i="35" s="1"/>
  <c r="FZ678" i="35" s="1"/>
  <c r="EN678" i="35"/>
  <c r="EY678" i="35" s="1"/>
  <c r="FJ678" i="35" s="1"/>
  <c r="FY678" i="35" s="1"/>
  <c r="EO678" i="35"/>
  <c r="EZ678" i="35" s="1"/>
  <c r="FK678" i="35" s="1"/>
  <c r="GF678" i="35" s="1"/>
  <c r="EP678" i="35"/>
  <c r="FA678" i="35" s="1"/>
  <c r="FL678" i="35" s="1"/>
  <c r="GE678" i="35" s="1"/>
  <c r="EQ678" i="35"/>
  <c r="ER678" i="35"/>
  <c r="FC678" i="35" s="1"/>
  <c r="FN678" i="35" s="1"/>
  <c r="ES678" i="35"/>
  <c r="FD678" i="35" s="1"/>
  <c r="FO678" i="35" s="1"/>
  <c r="GH678" i="35" s="1"/>
  <c r="ET678" i="35"/>
  <c r="FE678" i="35" s="1"/>
  <c r="FP678" i="35" s="1"/>
  <c r="GC678" i="35" s="1"/>
  <c r="EU678" i="35"/>
  <c r="FF678" i="35" s="1"/>
  <c r="FQ678" i="35" s="1"/>
  <c r="GA678" i="35" s="1"/>
  <c r="FS678" i="35"/>
  <c r="FT678" i="35" s="1"/>
  <c r="FU678" i="35" s="1"/>
  <c r="FV678" i="35" s="1"/>
  <c r="EK679" i="35"/>
  <c r="EV679" i="35" s="1"/>
  <c r="EL679" i="35"/>
  <c r="EW679" i="35" s="1"/>
  <c r="FH679" i="35" s="1"/>
  <c r="GD679" i="35" s="1"/>
  <c r="EM679" i="35"/>
  <c r="EX679" i="35" s="1"/>
  <c r="FI679" i="35" s="1"/>
  <c r="FZ679" i="35" s="1"/>
  <c r="EN679" i="35"/>
  <c r="EY679" i="35" s="1"/>
  <c r="FJ679" i="35" s="1"/>
  <c r="FY679" i="35" s="1"/>
  <c r="EO679" i="35"/>
  <c r="EZ679" i="35" s="1"/>
  <c r="FK679" i="35" s="1"/>
  <c r="GF679" i="35" s="1"/>
  <c r="EP679" i="35"/>
  <c r="FA679" i="35" s="1"/>
  <c r="FL679" i="35" s="1"/>
  <c r="GE679" i="35" s="1"/>
  <c r="EQ679" i="35"/>
  <c r="FB679" i="35" s="1"/>
  <c r="FM679" i="35" s="1"/>
  <c r="GB679" i="35" s="1"/>
  <c r="ER679" i="35"/>
  <c r="FC679" i="35" s="1"/>
  <c r="FN679" i="35" s="1"/>
  <c r="ES679" i="35"/>
  <c r="FD679" i="35" s="1"/>
  <c r="FO679" i="35" s="1"/>
  <c r="GH679" i="35" s="1"/>
  <c r="ET679" i="35"/>
  <c r="FE679" i="35" s="1"/>
  <c r="FP679" i="35" s="1"/>
  <c r="GC679" i="35" s="1"/>
  <c r="EU679" i="35"/>
  <c r="FF679" i="35" s="1"/>
  <c r="FQ679" i="35" s="1"/>
  <c r="GA679" i="35" s="1"/>
  <c r="FS679" i="35"/>
  <c r="FT679" i="35" s="1"/>
  <c r="EK680" i="35"/>
  <c r="EV680" i="35" s="1"/>
  <c r="EL680" i="35"/>
  <c r="EW680" i="35" s="1"/>
  <c r="FH680" i="35" s="1"/>
  <c r="GD680" i="35" s="1"/>
  <c r="EM680" i="35"/>
  <c r="EX680" i="35" s="1"/>
  <c r="FI680" i="35" s="1"/>
  <c r="FZ680" i="35" s="1"/>
  <c r="EN680" i="35"/>
  <c r="EY680" i="35" s="1"/>
  <c r="FJ680" i="35" s="1"/>
  <c r="FY680" i="35" s="1"/>
  <c r="EO680" i="35"/>
  <c r="EZ680" i="35" s="1"/>
  <c r="FK680" i="35" s="1"/>
  <c r="GF680" i="35" s="1"/>
  <c r="EP680" i="35"/>
  <c r="FA680" i="35" s="1"/>
  <c r="FL680" i="35" s="1"/>
  <c r="GE680" i="35" s="1"/>
  <c r="EQ680" i="35"/>
  <c r="ER680" i="35"/>
  <c r="FC680" i="35" s="1"/>
  <c r="FN680" i="35" s="1"/>
  <c r="ES680" i="35"/>
  <c r="FD680" i="35" s="1"/>
  <c r="FO680" i="35" s="1"/>
  <c r="GH680" i="35" s="1"/>
  <c r="ET680" i="35"/>
  <c r="FE680" i="35" s="1"/>
  <c r="FP680" i="35" s="1"/>
  <c r="GC680" i="35" s="1"/>
  <c r="EU680" i="35"/>
  <c r="FF680" i="35" s="1"/>
  <c r="FQ680" i="35" s="1"/>
  <c r="GA680" i="35" s="1"/>
  <c r="FS680" i="35"/>
  <c r="FT680" i="35" s="1"/>
  <c r="FU680" i="35" s="1"/>
  <c r="FV680" i="35" s="1"/>
  <c r="EK681" i="35"/>
  <c r="EL681" i="35"/>
  <c r="EW681" i="35" s="1"/>
  <c r="FH681" i="35" s="1"/>
  <c r="GD681" i="35" s="1"/>
  <c r="EM681" i="35"/>
  <c r="EN681" i="35"/>
  <c r="EO681" i="35"/>
  <c r="EZ681" i="35" s="1"/>
  <c r="FK681" i="35" s="1"/>
  <c r="GF681" i="35" s="1"/>
  <c r="EP681" i="35"/>
  <c r="FA681" i="35" s="1"/>
  <c r="FL681" i="35" s="1"/>
  <c r="GE681" i="35" s="1"/>
  <c r="EQ681" i="35"/>
  <c r="ER681" i="35"/>
  <c r="FC681" i="35" s="1"/>
  <c r="FN681" i="35" s="1"/>
  <c r="ES681" i="35"/>
  <c r="FD681" i="35" s="1"/>
  <c r="FO681" i="35" s="1"/>
  <c r="GH681" i="35" s="1"/>
  <c r="ET681" i="35"/>
  <c r="EU681" i="35"/>
  <c r="EK682" i="35"/>
  <c r="EV682" i="35" s="1"/>
  <c r="EL682" i="35"/>
  <c r="EW682" i="35" s="1"/>
  <c r="FH682" i="35" s="1"/>
  <c r="GD682" i="35" s="1"/>
  <c r="EM682" i="35"/>
  <c r="EX682" i="35" s="1"/>
  <c r="FI682" i="35" s="1"/>
  <c r="FZ682" i="35" s="1"/>
  <c r="EN682" i="35"/>
  <c r="EY682" i="35" s="1"/>
  <c r="FJ682" i="35" s="1"/>
  <c r="FY682" i="35" s="1"/>
  <c r="EO682" i="35"/>
  <c r="EZ682" i="35" s="1"/>
  <c r="FK682" i="35" s="1"/>
  <c r="GF682" i="35" s="1"/>
  <c r="EP682" i="35"/>
  <c r="FA682" i="35" s="1"/>
  <c r="FL682" i="35" s="1"/>
  <c r="GE682" i="35" s="1"/>
  <c r="EQ682" i="35"/>
  <c r="ER682" i="35"/>
  <c r="FC682" i="35" s="1"/>
  <c r="FN682" i="35" s="1"/>
  <c r="ES682" i="35"/>
  <c r="FD682" i="35" s="1"/>
  <c r="FO682" i="35" s="1"/>
  <c r="GH682" i="35" s="1"/>
  <c r="ET682" i="35"/>
  <c r="FE682" i="35" s="1"/>
  <c r="FP682" i="35" s="1"/>
  <c r="GC682" i="35" s="1"/>
  <c r="EU682" i="35"/>
  <c r="FF682" i="35" s="1"/>
  <c r="FQ682" i="35" s="1"/>
  <c r="GA682" i="35" s="1"/>
  <c r="FS682" i="35"/>
  <c r="FT682" i="35" s="1"/>
  <c r="FU682" i="35" s="1"/>
  <c r="FV682" i="35" s="1"/>
  <c r="EK683" i="35"/>
  <c r="EL683" i="35"/>
  <c r="EW683" i="35" s="1"/>
  <c r="FH683" i="35" s="1"/>
  <c r="GD683" i="35" s="1"/>
  <c r="EM683" i="35"/>
  <c r="EN683" i="35"/>
  <c r="EO683" i="35"/>
  <c r="EP683" i="35"/>
  <c r="EQ683" i="35"/>
  <c r="ER683" i="35"/>
  <c r="FC683" i="35" s="1"/>
  <c r="FN683" i="35" s="1"/>
  <c r="ES683" i="35"/>
  <c r="FD683" i="35" s="1"/>
  <c r="FO683" i="35" s="1"/>
  <c r="GH683" i="35" s="1"/>
  <c r="ET683" i="35"/>
  <c r="EU683" i="35"/>
  <c r="EK684" i="35"/>
  <c r="EL684" i="35"/>
  <c r="EM684" i="35"/>
  <c r="EN684" i="35"/>
  <c r="EO684" i="35"/>
  <c r="EP684" i="35"/>
  <c r="EQ684" i="35"/>
  <c r="ER684" i="35"/>
  <c r="FC684" i="35" s="1"/>
  <c r="ES684" i="35"/>
  <c r="ET684" i="35"/>
  <c r="EU684" i="35"/>
  <c r="EK685" i="35"/>
  <c r="EL685" i="35"/>
  <c r="EM685" i="35"/>
  <c r="EN685" i="35"/>
  <c r="EO685" i="35"/>
  <c r="EP685" i="35"/>
  <c r="EQ685" i="35"/>
  <c r="ER685" i="35"/>
  <c r="FC685" i="35" s="1"/>
  <c r="FN685" i="35" s="1"/>
  <c r="ES685" i="35"/>
  <c r="ET685" i="35"/>
  <c r="EU685" i="35"/>
  <c r="EK686" i="35"/>
  <c r="EL686" i="35"/>
  <c r="EW686" i="35" s="1"/>
  <c r="FH686" i="35" s="1"/>
  <c r="GD686" i="35" s="1"/>
  <c r="EM686" i="35"/>
  <c r="EN686" i="35"/>
  <c r="EO686" i="35"/>
  <c r="EP686" i="35"/>
  <c r="EQ686" i="35"/>
  <c r="ER686" i="35"/>
  <c r="FC686" i="35" s="1"/>
  <c r="FN686" i="35" s="1"/>
  <c r="ES686" i="35"/>
  <c r="FD686" i="35" s="1"/>
  <c r="ET686" i="35"/>
  <c r="EU686" i="35"/>
  <c r="EK687" i="35"/>
  <c r="EL687" i="35"/>
  <c r="EW687" i="35" s="1"/>
  <c r="FH687" i="35" s="1"/>
  <c r="GD687" i="35" s="1"/>
  <c r="EM687" i="35"/>
  <c r="EN687" i="35"/>
  <c r="EO687" i="35"/>
  <c r="EP687" i="35"/>
  <c r="EQ687" i="35"/>
  <c r="ER687" i="35"/>
  <c r="FC687" i="35" s="1"/>
  <c r="FN687" i="35" s="1"/>
  <c r="ES687" i="35"/>
  <c r="ET687" i="35"/>
  <c r="EU687" i="35"/>
  <c r="EK688" i="35"/>
  <c r="EV688" i="35" s="1"/>
  <c r="EL688" i="35"/>
  <c r="EW688" i="35" s="1"/>
  <c r="FH688" i="35" s="1"/>
  <c r="GD688" i="35" s="1"/>
  <c r="EM688" i="35"/>
  <c r="EX688" i="35" s="1"/>
  <c r="FI688" i="35" s="1"/>
  <c r="FZ688" i="35" s="1"/>
  <c r="EN688" i="35"/>
  <c r="EY688" i="35" s="1"/>
  <c r="FJ688" i="35" s="1"/>
  <c r="FY688" i="35" s="1"/>
  <c r="EO688" i="35"/>
  <c r="EZ688" i="35" s="1"/>
  <c r="FK688" i="35" s="1"/>
  <c r="GF688" i="35" s="1"/>
  <c r="EP688" i="35"/>
  <c r="FA688" i="35" s="1"/>
  <c r="FL688" i="35" s="1"/>
  <c r="GE688" i="35" s="1"/>
  <c r="EQ688" i="35"/>
  <c r="ER688" i="35"/>
  <c r="FC688" i="35" s="1"/>
  <c r="FN688" i="35" s="1"/>
  <c r="ES688" i="35"/>
  <c r="FD688" i="35" s="1"/>
  <c r="FO688" i="35" s="1"/>
  <c r="GH688" i="35" s="1"/>
  <c r="ET688" i="35"/>
  <c r="FE688" i="35" s="1"/>
  <c r="FP688" i="35" s="1"/>
  <c r="GC688" i="35" s="1"/>
  <c r="EU688" i="35"/>
  <c r="FF688" i="35" s="1"/>
  <c r="FQ688" i="35" s="1"/>
  <c r="GA688" i="35" s="1"/>
  <c r="FS688" i="35"/>
  <c r="FT688" i="35" s="1"/>
  <c r="FU688" i="35" s="1"/>
  <c r="FV688" i="35" s="1"/>
  <c r="EK689" i="35"/>
  <c r="EL689" i="35"/>
  <c r="EM689" i="35"/>
  <c r="EN689" i="35"/>
  <c r="EO689" i="35"/>
  <c r="EZ689" i="35" s="1"/>
  <c r="FK689" i="35" s="1"/>
  <c r="GF689" i="35" s="1"/>
  <c r="EP689" i="35"/>
  <c r="FA689" i="35" s="1"/>
  <c r="FL689" i="35" s="1"/>
  <c r="GE689" i="35" s="1"/>
  <c r="EQ689" i="35"/>
  <c r="ER689" i="35"/>
  <c r="FC689" i="35" s="1"/>
  <c r="FN689" i="35" s="1"/>
  <c r="ES689" i="35"/>
  <c r="FD689" i="35" s="1"/>
  <c r="FO689" i="35" s="1"/>
  <c r="GH689" i="35" s="1"/>
  <c r="ET689" i="35"/>
  <c r="EU689" i="35"/>
  <c r="EK690" i="35"/>
  <c r="EL690" i="35"/>
  <c r="EM690" i="35"/>
  <c r="EN690" i="35"/>
  <c r="EO690" i="35"/>
  <c r="EZ690" i="35" s="1"/>
  <c r="FK690" i="35" s="1"/>
  <c r="GF690" i="35" s="1"/>
  <c r="EP690" i="35"/>
  <c r="FA690" i="35" s="1"/>
  <c r="FL690" i="35" s="1"/>
  <c r="GE690" i="35" s="1"/>
  <c r="EQ690" i="35"/>
  <c r="ER690" i="35"/>
  <c r="FC690" i="35" s="1"/>
  <c r="FN690" i="35" s="1"/>
  <c r="ES690" i="35"/>
  <c r="FD690" i="35" s="1"/>
  <c r="ET690" i="35"/>
  <c r="EU690" i="35"/>
  <c r="EK691" i="35"/>
  <c r="EL691" i="35"/>
  <c r="EW691" i="35" s="1"/>
  <c r="FH691" i="35" s="1"/>
  <c r="GD691" i="35" s="1"/>
  <c r="EM691" i="35"/>
  <c r="EN691" i="35"/>
  <c r="EO691" i="35"/>
  <c r="EZ691" i="35" s="1"/>
  <c r="FK691" i="35" s="1"/>
  <c r="GF691" i="35" s="1"/>
  <c r="EP691" i="35"/>
  <c r="FA691" i="35" s="1"/>
  <c r="FL691" i="35" s="1"/>
  <c r="GE691" i="35" s="1"/>
  <c r="EQ691" i="35"/>
  <c r="ER691" i="35"/>
  <c r="FC691" i="35" s="1"/>
  <c r="FN691" i="35" s="1"/>
  <c r="ES691" i="35"/>
  <c r="FD691" i="35" s="1"/>
  <c r="FO691" i="35" s="1"/>
  <c r="GH691" i="35" s="1"/>
  <c r="ET691" i="35"/>
  <c r="EU691" i="35"/>
  <c r="EK692" i="35"/>
  <c r="EL692" i="35"/>
  <c r="EW692" i="35" s="1"/>
  <c r="FH692" i="35" s="1"/>
  <c r="GD692" i="35" s="1"/>
  <c r="EM692" i="35"/>
  <c r="EN692" i="35"/>
  <c r="EO692" i="35"/>
  <c r="EZ692" i="35" s="1"/>
  <c r="FK692" i="35" s="1"/>
  <c r="GF692" i="35" s="1"/>
  <c r="EP692" i="35"/>
  <c r="EQ692" i="35"/>
  <c r="ER692" i="35"/>
  <c r="FC692" i="35" s="1"/>
  <c r="FN692" i="35" s="1"/>
  <c r="ES692" i="35"/>
  <c r="ET692" i="35"/>
  <c r="EU692" i="35"/>
  <c r="EK693" i="35"/>
  <c r="EV693" i="35" s="1"/>
  <c r="EL693" i="35"/>
  <c r="EW693" i="35" s="1"/>
  <c r="FH693" i="35" s="1"/>
  <c r="GD693" i="35" s="1"/>
  <c r="EM693" i="35"/>
  <c r="EX693" i="35" s="1"/>
  <c r="FI693" i="35" s="1"/>
  <c r="FZ693" i="35" s="1"/>
  <c r="EN693" i="35"/>
  <c r="EY693" i="35" s="1"/>
  <c r="FJ693" i="35" s="1"/>
  <c r="FY693" i="35" s="1"/>
  <c r="EO693" i="35"/>
  <c r="EZ693" i="35" s="1"/>
  <c r="FK693" i="35" s="1"/>
  <c r="GF693" i="35" s="1"/>
  <c r="EP693" i="35"/>
  <c r="FA693" i="35" s="1"/>
  <c r="FL693" i="35" s="1"/>
  <c r="GE693" i="35" s="1"/>
  <c r="EQ693" i="35"/>
  <c r="FB693" i="35" s="1"/>
  <c r="FM693" i="35" s="1"/>
  <c r="GB693" i="35" s="1"/>
  <c r="ER693" i="35"/>
  <c r="FC693" i="35" s="1"/>
  <c r="FN693" i="35" s="1"/>
  <c r="ES693" i="35"/>
  <c r="FD693" i="35" s="1"/>
  <c r="FO693" i="35" s="1"/>
  <c r="GH693" i="35" s="1"/>
  <c r="ET693" i="35"/>
  <c r="FE693" i="35" s="1"/>
  <c r="FP693" i="35" s="1"/>
  <c r="GC693" i="35" s="1"/>
  <c r="EU693" i="35"/>
  <c r="FF693" i="35" s="1"/>
  <c r="FQ693" i="35" s="1"/>
  <c r="GA693" i="35" s="1"/>
  <c r="FS693" i="35"/>
  <c r="FT693" i="35" s="1"/>
  <c r="EK694" i="35"/>
  <c r="EL694" i="35"/>
  <c r="EM694" i="35"/>
  <c r="EN694" i="35"/>
  <c r="EO694" i="35"/>
  <c r="EP694" i="35"/>
  <c r="EQ694" i="35"/>
  <c r="ER694" i="35"/>
  <c r="FC694" i="35" s="1"/>
  <c r="FN694" i="35" s="1"/>
  <c r="ES694" i="35"/>
  <c r="FD694" i="35" s="1"/>
  <c r="FO694" i="35" s="1"/>
  <c r="GH694" i="35" s="1"/>
  <c r="ET694" i="35"/>
  <c r="EU694" i="35"/>
  <c r="EK695" i="35"/>
  <c r="EL695" i="35"/>
  <c r="EM695" i="35"/>
  <c r="EN695" i="35"/>
  <c r="EO695" i="35"/>
  <c r="EP695" i="35"/>
  <c r="EQ695" i="35"/>
  <c r="ER695" i="35"/>
  <c r="FC695" i="35" s="1"/>
  <c r="FN695" i="35" s="1"/>
  <c r="ES695" i="35"/>
  <c r="FD695" i="35" s="1"/>
  <c r="FO695" i="35" s="1"/>
  <c r="GH695" i="35" s="1"/>
  <c r="ET695" i="35"/>
  <c r="EU695" i="35"/>
  <c r="EK696" i="35"/>
  <c r="EL696" i="35"/>
  <c r="EM696" i="35"/>
  <c r="EN696" i="35"/>
  <c r="EO696" i="35"/>
  <c r="EZ696" i="35" s="1"/>
  <c r="FK696" i="35" s="1"/>
  <c r="GF696" i="35" s="1"/>
  <c r="EP696" i="35"/>
  <c r="EQ696" i="35"/>
  <c r="ER696" i="35"/>
  <c r="FC696" i="35" s="1"/>
  <c r="ES696" i="35"/>
  <c r="FD696" i="35" s="1"/>
  <c r="FO696" i="35" s="1"/>
  <c r="GH696" i="35" s="1"/>
  <c r="ET696" i="35"/>
  <c r="EU696" i="35"/>
  <c r="EK697" i="35"/>
  <c r="EV697" i="35" s="1"/>
  <c r="EL697" i="35"/>
  <c r="EW697" i="35" s="1"/>
  <c r="FH697" i="35" s="1"/>
  <c r="GD697" i="35" s="1"/>
  <c r="EM697" i="35"/>
  <c r="EX697" i="35" s="1"/>
  <c r="FI697" i="35" s="1"/>
  <c r="FZ697" i="35" s="1"/>
  <c r="EN697" i="35"/>
  <c r="EY697" i="35" s="1"/>
  <c r="FJ697" i="35" s="1"/>
  <c r="FY697" i="35" s="1"/>
  <c r="EO697" i="35"/>
  <c r="EZ697" i="35" s="1"/>
  <c r="FK697" i="35" s="1"/>
  <c r="GF697" i="35" s="1"/>
  <c r="EP697" i="35"/>
  <c r="FA697" i="35" s="1"/>
  <c r="FL697" i="35" s="1"/>
  <c r="GE697" i="35" s="1"/>
  <c r="EQ697" i="35"/>
  <c r="FB697" i="35" s="1"/>
  <c r="FM697" i="35" s="1"/>
  <c r="GB697" i="35" s="1"/>
  <c r="ER697" i="35"/>
  <c r="FC697" i="35" s="1"/>
  <c r="FN697" i="35" s="1"/>
  <c r="ES697" i="35"/>
  <c r="FD697" i="35" s="1"/>
  <c r="FO697" i="35" s="1"/>
  <c r="GH697" i="35" s="1"/>
  <c r="ET697" i="35"/>
  <c r="FE697" i="35" s="1"/>
  <c r="FP697" i="35" s="1"/>
  <c r="GC697" i="35" s="1"/>
  <c r="EU697" i="35"/>
  <c r="FF697" i="35" s="1"/>
  <c r="FQ697" i="35" s="1"/>
  <c r="GA697" i="35" s="1"/>
  <c r="FS697" i="35"/>
  <c r="FT697" i="35" s="1"/>
  <c r="EK698" i="35"/>
  <c r="EV698" i="35" s="1"/>
  <c r="EL698" i="35"/>
  <c r="EW698" i="35" s="1"/>
  <c r="FH698" i="35" s="1"/>
  <c r="GD698" i="35" s="1"/>
  <c r="EM698" i="35"/>
  <c r="EX698" i="35" s="1"/>
  <c r="FI698" i="35" s="1"/>
  <c r="FZ698" i="35" s="1"/>
  <c r="EN698" i="35"/>
  <c r="EY698" i="35" s="1"/>
  <c r="FJ698" i="35" s="1"/>
  <c r="FY698" i="35" s="1"/>
  <c r="EO698" i="35"/>
  <c r="EZ698" i="35" s="1"/>
  <c r="FK698" i="35" s="1"/>
  <c r="GF698" i="35" s="1"/>
  <c r="EP698" i="35"/>
  <c r="FA698" i="35" s="1"/>
  <c r="FL698" i="35" s="1"/>
  <c r="GE698" i="35" s="1"/>
  <c r="EQ698" i="35"/>
  <c r="FB698" i="35" s="1"/>
  <c r="FM698" i="35" s="1"/>
  <c r="GB698" i="35" s="1"/>
  <c r="ER698" i="35"/>
  <c r="FC698" i="35" s="1"/>
  <c r="FN698" i="35" s="1"/>
  <c r="ES698" i="35"/>
  <c r="FD698" i="35" s="1"/>
  <c r="FO698" i="35" s="1"/>
  <c r="GH698" i="35" s="1"/>
  <c r="ET698" i="35"/>
  <c r="FE698" i="35" s="1"/>
  <c r="FP698" i="35" s="1"/>
  <c r="GC698" i="35" s="1"/>
  <c r="EU698" i="35"/>
  <c r="FF698" i="35" s="1"/>
  <c r="FQ698" i="35" s="1"/>
  <c r="GA698" i="35" s="1"/>
  <c r="FS698" i="35"/>
  <c r="FT698" i="35" s="1"/>
  <c r="EK699" i="35"/>
  <c r="EL699" i="35"/>
  <c r="EW699" i="35" s="1"/>
  <c r="FH699" i="35" s="1"/>
  <c r="GD699" i="35" s="1"/>
  <c r="EM699" i="35"/>
  <c r="EN699" i="35"/>
  <c r="EO699" i="35"/>
  <c r="EZ699" i="35" s="1"/>
  <c r="FK699" i="35" s="1"/>
  <c r="GF699" i="35" s="1"/>
  <c r="EP699" i="35"/>
  <c r="FA699" i="35" s="1"/>
  <c r="FL699" i="35" s="1"/>
  <c r="GE699" i="35" s="1"/>
  <c r="EQ699" i="35"/>
  <c r="ER699" i="35"/>
  <c r="FC699" i="35" s="1"/>
  <c r="FN699" i="35" s="1"/>
  <c r="ES699" i="35"/>
  <c r="FD699" i="35" s="1"/>
  <c r="FO699" i="35" s="1"/>
  <c r="GH699" i="35" s="1"/>
  <c r="ET699" i="35"/>
  <c r="EU699" i="35"/>
  <c r="EK700" i="35"/>
  <c r="EL700" i="35"/>
  <c r="EW700" i="35" s="1"/>
  <c r="FH700" i="35" s="1"/>
  <c r="GD700" i="35" s="1"/>
  <c r="EM700" i="35"/>
  <c r="EN700" i="35"/>
  <c r="EO700" i="35"/>
  <c r="EZ700" i="35" s="1"/>
  <c r="FK700" i="35" s="1"/>
  <c r="GF700" i="35" s="1"/>
  <c r="EP700" i="35"/>
  <c r="FA700" i="35" s="1"/>
  <c r="FL700" i="35" s="1"/>
  <c r="GE700" i="35" s="1"/>
  <c r="EQ700" i="35"/>
  <c r="ER700" i="35"/>
  <c r="FC700" i="35" s="1"/>
  <c r="ES700" i="35"/>
  <c r="FD700" i="35" s="1"/>
  <c r="FO700" i="35" s="1"/>
  <c r="GH700" i="35" s="1"/>
  <c r="ET700" i="35"/>
  <c r="EU700" i="35"/>
  <c r="EK701" i="35"/>
  <c r="EL701" i="35"/>
  <c r="EW701" i="35" s="1"/>
  <c r="FH701" i="35" s="1"/>
  <c r="GD701" i="35" s="1"/>
  <c r="EM701" i="35"/>
  <c r="EN701" i="35"/>
  <c r="EO701" i="35"/>
  <c r="EZ701" i="35" s="1"/>
  <c r="FK701" i="35" s="1"/>
  <c r="GF701" i="35" s="1"/>
  <c r="EP701" i="35"/>
  <c r="FA701" i="35" s="1"/>
  <c r="FL701" i="35" s="1"/>
  <c r="GE701" i="35" s="1"/>
  <c r="EQ701" i="35"/>
  <c r="ER701" i="35"/>
  <c r="FC701" i="35" s="1"/>
  <c r="FN701" i="35" s="1"/>
  <c r="ES701" i="35"/>
  <c r="FD701" i="35" s="1"/>
  <c r="FO701" i="35" s="1"/>
  <c r="GH701" i="35" s="1"/>
  <c r="ET701" i="35"/>
  <c r="EU701" i="35"/>
  <c r="EK702" i="35"/>
  <c r="EL702" i="35"/>
  <c r="EM702" i="35"/>
  <c r="EN702" i="35"/>
  <c r="EO702" i="35"/>
  <c r="EZ702" i="35" s="1"/>
  <c r="FK702" i="35" s="1"/>
  <c r="GF702" i="35" s="1"/>
  <c r="EP702" i="35"/>
  <c r="FA702" i="35" s="1"/>
  <c r="FL702" i="35" s="1"/>
  <c r="GE702" i="35" s="1"/>
  <c r="EQ702" i="35"/>
  <c r="ER702" i="35"/>
  <c r="FC702" i="35" s="1"/>
  <c r="FN702" i="35" s="1"/>
  <c r="ES702" i="35"/>
  <c r="FD702" i="35" s="1"/>
  <c r="ET702" i="35"/>
  <c r="EU702" i="35"/>
  <c r="EK703" i="35"/>
  <c r="EL703" i="35"/>
  <c r="EM703" i="35"/>
  <c r="EN703" i="35"/>
  <c r="EO703" i="35"/>
  <c r="EZ703" i="35" s="1"/>
  <c r="FK703" i="35" s="1"/>
  <c r="GF703" i="35" s="1"/>
  <c r="EP703" i="35"/>
  <c r="FA703" i="35" s="1"/>
  <c r="FL703" i="35" s="1"/>
  <c r="GE703" i="35" s="1"/>
  <c r="EQ703" i="35"/>
  <c r="ER703" i="35"/>
  <c r="FC703" i="35" s="1"/>
  <c r="FN703" i="35" s="1"/>
  <c r="ES703" i="35"/>
  <c r="ET703" i="35"/>
  <c r="EU703" i="35"/>
  <c r="EK704" i="35"/>
  <c r="EL704" i="35"/>
  <c r="EM704" i="35"/>
  <c r="EN704" i="35"/>
  <c r="EO704" i="35"/>
  <c r="EZ704" i="35" s="1"/>
  <c r="FK704" i="35" s="1"/>
  <c r="GF704" i="35" s="1"/>
  <c r="EP704" i="35"/>
  <c r="FA704" i="35" s="1"/>
  <c r="FL704" i="35" s="1"/>
  <c r="GE704" i="35" s="1"/>
  <c r="EQ704" i="35"/>
  <c r="ER704" i="35"/>
  <c r="FC704" i="35" s="1"/>
  <c r="FN704" i="35" s="1"/>
  <c r="ES704" i="35"/>
  <c r="ET704" i="35"/>
  <c r="EU704" i="35"/>
  <c r="EK705" i="35"/>
  <c r="EL705" i="35"/>
  <c r="EM705" i="35"/>
  <c r="EN705" i="35"/>
  <c r="EO705" i="35"/>
  <c r="EP705" i="35"/>
  <c r="EQ705" i="35"/>
  <c r="ER705" i="35"/>
  <c r="FC705" i="35" s="1"/>
  <c r="FN705" i="35" s="1"/>
  <c r="ES705" i="35"/>
  <c r="FD705" i="35" s="1"/>
  <c r="FO705" i="35" s="1"/>
  <c r="GH705" i="35" s="1"/>
  <c r="ET705" i="35"/>
  <c r="EU705" i="35"/>
  <c r="EK706" i="35"/>
  <c r="EL706" i="35"/>
  <c r="EM706" i="35"/>
  <c r="EN706" i="35"/>
  <c r="EO706" i="35"/>
  <c r="EP706" i="35"/>
  <c r="EQ706" i="35"/>
  <c r="ER706" i="35"/>
  <c r="FC706" i="35" s="1"/>
  <c r="FN706" i="35" s="1"/>
  <c r="ES706" i="35"/>
  <c r="FD706" i="35" s="1"/>
  <c r="FO706" i="35" s="1"/>
  <c r="GH706" i="35" s="1"/>
  <c r="ET706" i="35"/>
  <c r="EU706" i="35"/>
  <c r="EK707" i="35"/>
  <c r="EL707" i="35"/>
  <c r="EW707" i="35" s="1"/>
  <c r="FH707" i="35" s="1"/>
  <c r="GD707" i="35" s="1"/>
  <c r="EM707" i="35"/>
  <c r="EN707" i="35"/>
  <c r="EO707" i="35"/>
  <c r="EZ707" i="35" s="1"/>
  <c r="FK707" i="35" s="1"/>
  <c r="GF707" i="35" s="1"/>
  <c r="EP707" i="35"/>
  <c r="EQ707" i="35"/>
  <c r="ER707" i="35"/>
  <c r="FC707" i="35" s="1"/>
  <c r="FN707" i="35" s="1"/>
  <c r="ES707" i="35"/>
  <c r="FD707" i="35" s="1"/>
  <c r="FO707" i="35" s="1"/>
  <c r="GH707" i="35" s="1"/>
  <c r="ET707" i="35"/>
  <c r="EU707" i="35"/>
  <c r="EK708" i="35"/>
  <c r="EL708" i="35"/>
  <c r="EM708" i="35"/>
  <c r="EN708" i="35"/>
  <c r="EO708" i="35"/>
  <c r="EZ708" i="35" s="1"/>
  <c r="FK708" i="35" s="1"/>
  <c r="GF708" i="35" s="1"/>
  <c r="EP708" i="35"/>
  <c r="FA708" i="35" s="1"/>
  <c r="FL708" i="35" s="1"/>
  <c r="GE708" i="35" s="1"/>
  <c r="EQ708" i="35"/>
  <c r="ER708" i="35"/>
  <c r="FC708" i="35" s="1"/>
  <c r="ES708" i="35"/>
  <c r="ET708" i="35"/>
  <c r="EU708" i="35"/>
  <c r="EK709" i="35"/>
  <c r="EL709" i="35"/>
  <c r="EM709" i="35"/>
  <c r="EN709" i="35"/>
  <c r="EO709" i="35"/>
  <c r="EP709" i="35"/>
  <c r="EQ709" i="35"/>
  <c r="ER709" i="35"/>
  <c r="FC709" i="35" s="1"/>
  <c r="FN709" i="35" s="1"/>
  <c r="ES709" i="35"/>
  <c r="FD709" i="35" s="1"/>
  <c r="FO709" i="35" s="1"/>
  <c r="GH709" i="35" s="1"/>
  <c r="ET709" i="35"/>
  <c r="EU709" i="35"/>
  <c r="EK710" i="35"/>
  <c r="EL710" i="35"/>
  <c r="EM710" i="35"/>
  <c r="EN710" i="35"/>
  <c r="EO710" i="35"/>
  <c r="EZ710" i="35" s="1"/>
  <c r="FK710" i="35" s="1"/>
  <c r="GF710" i="35" s="1"/>
  <c r="EP710" i="35"/>
  <c r="FA710" i="35" s="1"/>
  <c r="FL710" i="35" s="1"/>
  <c r="GE710" i="35" s="1"/>
  <c r="EQ710" i="35"/>
  <c r="ER710" i="35"/>
  <c r="FC710" i="35" s="1"/>
  <c r="FN710" i="35" s="1"/>
  <c r="ES710" i="35"/>
  <c r="FD710" i="35" s="1"/>
  <c r="ET710" i="35"/>
  <c r="EU710" i="35"/>
  <c r="EK711" i="35"/>
  <c r="EL711" i="35"/>
  <c r="EM711" i="35"/>
  <c r="EN711" i="35"/>
  <c r="EO711" i="35"/>
  <c r="EZ711" i="35" s="1"/>
  <c r="FK711" i="35" s="1"/>
  <c r="GF711" i="35" s="1"/>
  <c r="EP711" i="35"/>
  <c r="FA711" i="35" s="1"/>
  <c r="FL711" i="35" s="1"/>
  <c r="GE711" i="35" s="1"/>
  <c r="EQ711" i="35"/>
  <c r="ER711" i="35"/>
  <c r="FC711" i="35" s="1"/>
  <c r="FN711" i="35" s="1"/>
  <c r="ES711" i="35"/>
  <c r="ET711" i="35"/>
  <c r="EU711" i="35"/>
  <c r="EK712" i="35"/>
  <c r="EL712" i="35"/>
  <c r="EM712" i="35"/>
  <c r="EN712" i="35"/>
  <c r="EO712" i="35"/>
  <c r="EP712" i="35"/>
  <c r="EQ712" i="35"/>
  <c r="ER712" i="35"/>
  <c r="FC712" i="35" s="1"/>
  <c r="FN712" i="35" s="1"/>
  <c r="ES712" i="35"/>
  <c r="FD712" i="35" s="1"/>
  <c r="FO712" i="35" s="1"/>
  <c r="GH712" i="35" s="1"/>
  <c r="ET712" i="35"/>
  <c r="EU712" i="35"/>
  <c r="EK713" i="35"/>
  <c r="EL713" i="35"/>
  <c r="EM713" i="35"/>
  <c r="EN713" i="35"/>
  <c r="EO713" i="35"/>
  <c r="EP713" i="35"/>
  <c r="EQ713" i="35"/>
  <c r="ER713" i="35"/>
  <c r="FC713" i="35" s="1"/>
  <c r="FN713" i="35" s="1"/>
  <c r="ES713" i="35"/>
  <c r="ET713" i="35"/>
  <c r="EU713" i="35"/>
  <c r="EK714" i="35"/>
  <c r="EL714" i="35"/>
  <c r="EM714" i="35"/>
  <c r="EN714" i="35"/>
  <c r="EO714" i="35"/>
  <c r="EZ714" i="35" s="1"/>
  <c r="FK714" i="35" s="1"/>
  <c r="GF714" i="35" s="1"/>
  <c r="EP714" i="35"/>
  <c r="FA714" i="35" s="1"/>
  <c r="FL714" i="35" s="1"/>
  <c r="GE714" i="35" s="1"/>
  <c r="EQ714" i="35"/>
  <c r="ER714" i="35"/>
  <c r="FC714" i="35" s="1"/>
  <c r="FN714" i="35" s="1"/>
  <c r="ES714" i="35"/>
  <c r="ET714" i="35"/>
  <c r="EU714" i="35"/>
  <c r="EK715" i="35"/>
  <c r="EL715" i="35"/>
  <c r="EM715" i="35"/>
  <c r="EN715" i="35"/>
  <c r="EO715" i="35"/>
  <c r="EP715" i="35"/>
  <c r="EQ715" i="35"/>
  <c r="ER715" i="35"/>
  <c r="FC715" i="35" s="1"/>
  <c r="FN715" i="35" s="1"/>
  <c r="ES715" i="35"/>
  <c r="FD715" i="35" s="1"/>
  <c r="FO715" i="35" s="1"/>
  <c r="GH715" i="35" s="1"/>
  <c r="ET715" i="35"/>
  <c r="EU715" i="35"/>
  <c r="EK716" i="35"/>
  <c r="EL716" i="35"/>
  <c r="EW716" i="35" s="1"/>
  <c r="FH716" i="35" s="1"/>
  <c r="GD716" i="35" s="1"/>
  <c r="EM716" i="35"/>
  <c r="EN716" i="35"/>
  <c r="EO716" i="35"/>
  <c r="EZ716" i="35" s="1"/>
  <c r="FK716" i="35" s="1"/>
  <c r="GF716" i="35" s="1"/>
  <c r="EP716" i="35"/>
  <c r="FA716" i="35" s="1"/>
  <c r="FL716" i="35" s="1"/>
  <c r="GE716" i="35" s="1"/>
  <c r="EQ716" i="35"/>
  <c r="ER716" i="35"/>
  <c r="FC716" i="35" s="1"/>
  <c r="ES716" i="35"/>
  <c r="FD716" i="35" s="1"/>
  <c r="FO716" i="35" s="1"/>
  <c r="GH716" i="35" s="1"/>
  <c r="ET716" i="35"/>
  <c r="EU716" i="35"/>
  <c r="EK717" i="35"/>
  <c r="EL717" i="35"/>
  <c r="EM717" i="35"/>
  <c r="EN717" i="35"/>
  <c r="EO717" i="35"/>
  <c r="EP717" i="35"/>
  <c r="FA717" i="35" s="1"/>
  <c r="FL717" i="35" s="1"/>
  <c r="GE717" i="35" s="1"/>
  <c r="EQ717" i="35"/>
  <c r="ER717" i="35"/>
  <c r="FC717" i="35" s="1"/>
  <c r="FN717" i="35" s="1"/>
  <c r="ES717" i="35"/>
  <c r="FD717" i="35" s="1"/>
  <c r="FO717" i="35" s="1"/>
  <c r="GH717" i="35" s="1"/>
  <c r="ET717" i="35"/>
  <c r="EU717" i="35"/>
  <c r="EK718" i="35"/>
  <c r="EL718" i="35"/>
  <c r="EW718" i="35" s="1"/>
  <c r="FH718" i="35" s="1"/>
  <c r="GD718" i="35" s="1"/>
  <c r="EM718" i="35"/>
  <c r="EN718" i="35"/>
  <c r="EO718" i="35"/>
  <c r="EZ718" i="35" s="1"/>
  <c r="FK718" i="35" s="1"/>
  <c r="GF718" i="35" s="1"/>
  <c r="EP718" i="35"/>
  <c r="FA718" i="35" s="1"/>
  <c r="FL718" i="35" s="1"/>
  <c r="GE718" i="35" s="1"/>
  <c r="EQ718" i="35"/>
  <c r="ER718" i="35"/>
  <c r="FC718" i="35" s="1"/>
  <c r="FN718" i="35" s="1"/>
  <c r="ES718" i="35"/>
  <c r="FD718" i="35" s="1"/>
  <c r="ET718" i="35"/>
  <c r="EU718" i="35"/>
  <c r="EK719" i="35"/>
  <c r="EL719" i="35"/>
  <c r="EM719" i="35"/>
  <c r="EN719" i="35"/>
  <c r="EO719" i="35"/>
  <c r="EP719" i="35"/>
  <c r="EQ719" i="35"/>
  <c r="ER719" i="35"/>
  <c r="FC719" i="35" s="1"/>
  <c r="FN719" i="35" s="1"/>
  <c r="ES719" i="35"/>
  <c r="ET719" i="35"/>
  <c r="EU719" i="35"/>
  <c r="EK720" i="35"/>
  <c r="EL720" i="35"/>
  <c r="EM720" i="35"/>
  <c r="EN720" i="35"/>
  <c r="EO720" i="35"/>
  <c r="EZ720" i="35" s="1"/>
  <c r="FK720" i="35" s="1"/>
  <c r="GF720" i="35" s="1"/>
  <c r="EP720" i="35"/>
  <c r="EQ720" i="35"/>
  <c r="ER720" i="35"/>
  <c r="FC720" i="35" s="1"/>
  <c r="FN720" i="35" s="1"/>
  <c r="ES720" i="35"/>
  <c r="FD720" i="35" s="1"/>
  <c r="FO720" i="35" s="1"/>
  <c r="GH720" i="35" s="1"/>
  <c r="ET720" i="35"/>
  <c r="EU720" i="35"/>
  <c r="EK721" i="35"/>
  <c r="EL721" i="35"/>
  <c r="EW721" i="35" s="1"/>
  <c r="EM721" i="35"/>
  <c r="EN721" i="35"/>
  <c r="EO721" i="35"/>
  <c r="EZ721" i="35" s="1"/>
  <c r="FK721" i="35" s="1"/>
  <c r="GF721" i="35" s="1"/>
  <c r="EP721" i="35"/>
  <c r="FA721" i="35" s="1"/>
  <c r="FL721" i="35" s="1"/>
  <c r="GE721" i="35" s="1"/>
  <c r="EQ721" i="35"/>
  <c r="ER721" i="35"/>
  <c r="FC721" i="35" s="1"/>
  <c r="FN721" i="35" s="1"/>
  <c r="ES721" i="35"/>
  <c r="FD721" i="35" s="1"/>
  <c r="FO721" i="35" s="1"/>
  <c r="GH721" i="35" s="1"/>
  <c r="ET721" i="35"/>
  <c r="EU721" i="35"/>
  <c r="EK722" i="35"/>
  <c r="EL722" i="35"/>
  <c r="EM722" i="35"/>
  <c r="EN722" i="35"/>
  <c r="EO722" i="35"/>
  <c r="EZ722" i="35" s="1"/>
  <c r="FK722" i="35" s="1"/>
  <c r="GF722" i="35" s="1"/>
  <c r="EP722" i="35"/>
  <c r="FA722" i="35" s="1"/>
  <c r="FL722" i="35" s="1"/>
  <c r="GE722" i="35" s="1"/>
  <c r="EQ722" i="35"/>
  <c r="ER722" i="35"/>
  <c r="FC722" i="35" s="1"/>
  <c r="FN722" i="35" s="1"/>
  <c r="ES722" i="35"/>
  <c r="ET722" i="35"/>
  <c r="EU722" i="35"/>
  <c r="EK723" i="35"/>
  <c r="EL723" i="35"/>
  <c r="EM723" i="35"/>
  <c r="EN723" i="35"/>
  <c r="EO723" i="35"/>
  <c r="EZ723" i="35" s="1"/>
  <c r="FK723" i="35" s="1"/>
  <c r="GF723" i="35" s="1"/>
  <c r="EP723" i="35"/>
  <c r="FA723" i="35" s="1"/>
  <c r="FL723" i="35" s="1"/>
  <c r="GE723" i="35" s="1"/>
  <c r="EQ723" i="35"/>
  <c r="ER723" i="35"/>
  <c r="FC723" i="35" s="1"/>
  <c r="FN723" i="35" s="1"/>
  <c r="ES723" i="35"/>
  <c r="ET723" i="35"/>
  <c r="EU723" i="35"/>
  <c r="EK724" i="35"/>
  <c r="EL724" i="35"/>
  <c r="EM724" i="35"/>
  <c r="EN724" i="35"/>
  <c r="EO724" i="35"/>
  <c r="EP724" i="35"/>
  <c r="EQ724" i="35"/>
  <c r="ER724" i="35"/>
  <c r="FC724" i="35" s="1"/>
  <c r="ES724" i="35"/>
  <c r="FD724" i="35" s="1"/>
  <c r="FO724" i="35" s="1"/>
  <c r="GH724" i="35" s="1"/>
  <c r="ET724" i="35"/>
  <c r="EU724" i="35"/>
  <c r="EK725" i="35"/>
  <c r="EL725" i="35"/>
  <c r="EM725" i="35"/>
  <c r="EN725" i="35"/>
  <c r="EO725" i="35"/>
  <c r="EP725" i="35"/>
  <c r="EQ725" i="35"/>
  <c r="ER725" i="35"/>
  <c r="FC725" i="35" s="1"/>
  <c r="FN725" i="35" s="1"/>
  <c r="ES725" i="35"/>
  <c r="FD725" i="35" s="1"/>
  <c r="FO725" i="35" s="1"/>
  <c r="GH725" i="35" s="1"/>
  <c r="ET725" i="35"/>
  <c r="EU725" i="35"/>
  <c r="EK726" i="35"/>
  <c r="EL726" i="35"/>
  <c r="EW726" i="35" s="1"/>
  <c r="FH726" i="35" s="1"/>
  <c r="GD726" i="35" s="1"/>
  <c r="EM726" i="35"/>
  <c r="EN726" i="35"/>
  <c r="EO726" i="35"/>
  <c r="EZ726" i="35" s="1"/>
  <c r="FK726" i="35" s="1"/>
  <c r="GF726" i="35" s="1"/>
  <c r="EP726" i="35"/>
  <c r="FA726" i="35" s="1"/>
  <c r="FL726" i="35" s="1"/>
  <c r="GE726" i="35" s="1"/>
  <c r="EQ726" i="35"/>
  <c r="ER726" i="35"/>
  <c r="FC726" i="35" s="1"/>
  <c r="FN726" i="35" s="1"/>
  <c r="ES726" i="35"/>
  <c r="FD726" i="35" s="1"/>
  <c r="FO726" i="35" s="1"/>
  <c r="GH726" i="35" s="1"/>
  <c r="ET726" i="35"/>
  <c r="EU726" i="35"/>
  <c r="EK727" i="35"/>
  <c r="EL727" i="35"/>
  <c r="EM727" i="35"/>
  <c r="EN727" i="35"/>
  <c r="EO727" i="35"/>
  <c r="EZ727" i="35" s="1"/>
  <c r="FK727" i="35" s="1"/>
  <c r="GF727" i="35" s="1"/>
  <c r="EP727" i="35"/>
  <c r="EQ727" i="35"/>
  <c r="ER727" i="35"/>
  <c r="FC727" i="35" s="1"/>
  <c r="FN727" i="35" s="1"/>
  <c r="ES727" i="35"/>
  <c r="FD727" i="35" s="1"/>
  <c r="FO727" i="35" s="1"/>
  <c r="GH727" i="35" s="1"/>
  <c r="ET727" i="35"/>
  <c r="EU727" i="35"/>
  <c r="EK728" i="35"/>
  <c r="EV728" i="35" s="1"/>
  <c r="EL728" i="35"/>
  <c r="EW728" i="35" s="1"/>
  <c r="FH728" i="35" s="1"/>
  <c r="GD728" i="35" s="1"/>
  <c r="EM728" i="35"/>
  <c r="EX728" i="35" s="1"/>
  <c r="FI728" i="35" s="1"/>
  <c r="FZ728" i="35" s="1"/>
  <c r="EN728" i="35"/>
  <c r="EY728" i="35" s="1"/>
  <c r="FJ728" i="35" s="1"/>
  <c r="FY728" i="35" s="1"/>
  <c r="EO728" i="35"/>
  <c r="EZ728" i="35" s="1"/>
  <c r="FK728" i="35" s="1"/>
  <c r="GF728" i="35" s="1"/>
  <c r="EP728" i="35"/>
  <c r="FA728" i="35" s="1"/>
  <c r="FL728" i="35" s="1"/>
  <c r="GE728" i="35" s="1"/>
  <c r="EQ728" i="35"/>
  <c r="ER728" i="35"/>
  <c r="FC728" i="35" s="1"/>
  <c r="FN728" i="35" s="1"/>
  <c r="ES728" i="35"/>
  <c r="FD728" i="35" s="1"/>
  <c r="ET728" i="35"/>
  <c r="FE728" i="35" s="1"/>
  <c r="FP728" i="35" s="1"/>
  <c r="GC728" i="35" s="1"/>
  <c r="EU728" i="35"/>
  <c r="FF728" i="35" s="1"/>
  <c r="FQ728" i="35" s="1"/>
  <c r="GA728" i="35" s="1"/>
  <c r="FS728" i="35"/>
  <c r="FT728" i="35" s="1"/>
  <c r="EK729" i="35"/>
  <c r="EL729" i="35"/>
  <c r="EM729" i="35"/>
  <c r="EN729" i="35"/>
  <c r="EO729" i="35"/>
  <c r="EP729" i="35"/>
  <c r="EQ729" i="35"/>
  <c r="ER729" i="35"/>
  <c r="FC729" i="35" s="1"/>
  <c r="FN729" i="35" s="1"/>
  <c r="ES729" i="35"/>
  <c r="ET729" i="35"/>
  <c r="EU729" i="35"/>
  <c r="EK730" i="35"/>
  <c r="EV730" i="35" s="1"/>
  <c r="EL730" i="35"/>
  <c r="EW730" i="35" s="1"/>
  <c r="FH730" i="35" s="1"/>
  <c r="GD730" i="35" s="1"/>
  <c r="EM730" i="35"/>
  <c r="EX730" i="35" s="1"/>
  <c r="FI730" i="35" s="1"/>
  <c r="FZ730" i="35" s="1"/>
  <c r="EN730" i="35"/>
  <c r="EY730" i="35" s="1"/>
  <c r="FJ730" i="35" s="1"/>
  <c r="FY730" i="35" s="1"/>
  <c r="EO730" i="35"/>
  <c r="EZ730" i="35" s="1"/>
  <c r="FK730" i="35" s="1"/>
  <c r="GF730" i="35" s="1"/>
  <c r="EP730" i="35"/>
  <c r="FA730" i="35" s="1"/>
  <c r="FL730" i="35" s="1"/>
  <c r="GE730" i="35" s="1"/>
  <c r="EQ730" i="35"/>
  <c r="ER730" i="35"/>
  <c r="FC730" i="35" s="1"/>
  <c r="FN730" i="35" s="1"/>
  <c r="ES730" i="35"/>
  <c r="FD730" i="35" s="1"/>
  <c r="FO730" i="35" s="1"/>
  <c r="GH730" i="35" s="1"/>
  <c r="ET730" i="35"/>
  <c r="FE730" i="35" s="1"/>
  <c r="FP730" i="35" s="1"/>
  <c r="GC730" i="35" s="1"/>
  <c r="EU730" i="35"/>
  <c r="FF730" i="35" s="1"/>
  <c r="FQ730" i="35" s="1"/>
  <c r="GA730" i="35" s="1"/>
  <c r="FS730" i="35"/>
  <c r="FT730" i="35" s="1"/>
  <c r="FU730" i="35" s="1"/>
  <c r="EK731" i="35"/>
  <c r="EL731" i="35"/>
  <c r="EM731" i="35"/>
  <c r="EN731" i="35"/>
  <c r="EO731" i="35"/>
  <c r="EP731" i="35"/>
  <c r="EQ731" i="35"/>
  <c r="ER731" i="35"/>
  <c r="FC731" i="35" s="1"/>
  <c r="ES731" i="35"/>
  <c r="ET731" i="35"/>
  <c r="EU731" i="35"/>
  <c r="EK732" i="35"/>
  <c r="EV732" i="35" s="1"/>
  <c r="EL732" i="35"/>
  <c r="EW732" i="35" s="1"/>
  <c r="FH732" i="35" s="1"/>
  <c r="GD732" i="35" s="1"/>
  <c r="EM732" i="35"/>
  <c r="EX732" i="35" s="1"/>
  <c r="FI732" i="35" s="1"/>
  <c r="FZ732" i="35" s="1"/>
  <c r="EN732" i="35"/>
  <c r="EY732" i="35" s="1"/>
  <c r="FJ732" i="35" s="1"/>
  <c r="FY732" i="35" s="1"/>
  <c r="EO732" i="35"/>
  <c r="EZ732" i="35" s="1"/>
  <c r="FK732" i="35" s="1"/>
  <c r="GF732" i="35" s="1"/>
  <c r="EP732" i="35"/>
  <c r="FA732" i="35" s="1"/>
  <c r="FL732" i="35" s="1"/>
  <c r="GE732" i="35" s="1"/>
  <c r="EQ732" i="35"/>
  <c r="ER732" i="35"/>
  <c r="FC732" i="35" s="1"/>
  <c r="FN732" i="35" s="1"/>
  <c r="ES732" i="35"/>
  <c r="FD732" i="35" s="1"/>
  <c r="FO732" i="35" s="1"/>
  <c r="GH732" i="35" s="1"/>
  <c r="ET732" i="35"/>
  <c r="FE732" i="35" s="1"/>
  <c r="FP732" i="35" s="1"/>
  <c r="GC732" i="35" s="1"/>
  <c r="EU732" i="35"/>
  <c r="FF732" i="35" s="1"/>
  <c r="FQ732" i="35" s="1"/>
  <c r="GA732" i="35" s="1"/>
  <c r="FS732" i="35"/>
  <c r="FT732" i="35" s="1"/>
  <c r="FU732" i="35" s="1"/>
  <c r="EK733" i="35"/>
  <c r="EL733" i="35"/>
  <c r="EM733" i="35"/>
  <c r="EN733" i="35"/>
  <c r="EO733" i="35"/>
  <c r="EZ733" i="35" s="1"/>
  <c r="FK733" i="35" s="1"/>
  <c r="GF733" i="35" s="1"/>
  <c r="EP733" i="35"/>
  <c r="FA733" i="35" s="1"/>
  <c r="FL733" i="35" s="1"/>
  <c r="GE733" i="35" s="1"/>
  <c r="EQ733" i="35"/>
  <c r="ER733" i="35"/>
  <c r="FC733" i="35" s="1"/>
  <c r="FN733" i="35" s="1"/>
  <c r="ES733" i="35"/>
  <c r="ET733" i="35"/>
  <c r="EU733" i="35"/>
  <c r="EK734" i="35"/>
  <c r="EV734" i="35" s="1"/>
  <c r="EL734" i="35"/>
  <c r="EW734" i="35" s="1"/>
  <c r="FH734" i="35" s="1"/>
  <c r="GD734" i="35" s="1"/>
  <c r="EM734" i="35"/>
  <c r="EX734" i="35" s="1"/>
  <c r="FI734" i="35" s="1"/>
  <c r="FZ734" i="35" s="1"/>
  <c r="EN734" i="35"/>
  <c r="EY734" i="35" s="1"/>
  <c r="FJ734" i="35" s="1"/>
  <c r="FY734" i="35" s="1"/>
  <c r="EO734" i="35"/>
  <c r="EZ734" i="35" s="1"/>
  <c r="FK734" i="35" s="1"/>
  <c r="GF734" i="35" s="1"/>
  <c r="EP734" i="35"/>
  <c r="FA734" i="35" s="1"/>
  <c r="FL734" i="35" s="1"/>
  <c r="GE734" i="35" s="1"/>
  <c r="EQ734" i="35"/>
  <c r="ER734" i="35"/>
  <c r="FC734" i="35" s="1"/>
  <c r="FN734" i="35" s="1"/>
  <c r="ES734" i="35"/>
  <c r="FD734" i="35" s="1"/>
  <c r="FO734" i="35" s="1"/>
  <c r="GH734" i="35" s="1"/>
  <c r="ET734" i="35"/>
  <c r="FE734" i="35" s="1"/>
  <c r="FP734" i="35" s="1"/>
  <c r="GC734" i="35" s="1"/>
  <c r="EU734" i="35"/>
  <c r="FF734" i="35" s="1"/>
  <c r="FQ734" i="35" s="1"/>
  <c r="GA734" i="35" s="1"/>
  <c r="FS734" i="35"/>
  <c r="FT734" i="35" s="1"/>
  <c r="FU734" i="35" s="1"/>
  <c r="EK735" i="35"/>
  <c r="EL735" i="35"/>
  <c r="EM735" i="35"/>
  <c r="EN735" i="35"/>
  <c r="EO735" i="35"/>
  <c r="EP735" i="35"/>
  <c r="EQ735" i="35"/>
  <c r="ER735" i="35"/>
  <c r="FC735" i="35" s="1"/>
  <c r="FN735" i="35" s="1"/>
  <c r="ES735" i="35"/>
  <c r="ET735" i="35"/>
  <c r="EU735" i="35"/>
  <c r="EK736" i="35"/>
  <c r="EL736" i="35"/>
  <c r="EM736" i="35"/>
  <c r="EN736" i="35"/>
  <c r="EO736" i="35"/>
  <c r="EZ736" i="35" s="1"/>
  <c r="FK736" i="35" s="1"/>
  <c r="GF736" i="35" s="1"/>
  <c r="EP736" i="35"/>
  <c r="FA736" i="35" s="1"/>
  <c r="FL736" i="35" s="1"/>
  <c r="GE736" i="35" s="1"/>
  <c r="EQ736" i="35"/>
  <c r="ER736" i="35"/>
  <c r="FC736" i="35" s="1"/>
  <c r="FN736" i="35" s="1"/>
  <c r="ES736" i="35"/>
  <c r="FD736" i="35" s="1"/>
  <c r="FO736" i="35" s="1"/>
  <c r="GH736" i="35" s="1"/>
  <c r="ET736" i="35"/>
  <c r="EU736" i="35"/>
  <c r="EK737" i="35"/>
  <c r="EL737" i="35"/>
  <c r="EM737" i="35"/>
  <c r="EN737" i="35"/>
  <c r="EO737" i="35"/>
  <c r="EZ737" i="35" s="1"/>
  <c r="FK737" i="35" s="1"/>
  <c r="GF737" i="35" s="1"/>
  <c r="EP737" i="35"/>
  <c r="EQ737" i="35"/>
  <c r="ER737" i="35"/>
  <c r="FC737" i="35" s="1"/>
  <c r="FN737" i="35" s="1"/>
  <c r="ES737" i="35"/>
  <c r="FD737" i="35" s="1"/>
  <c r="FO737" i="35" s="1"/>
  <c r="GH737" i="35" s="1"/>
  <c r="ET737" i="35"/>
  <c r="EU737" i="35"/>
  <c r="EK738" i="35"/>
  <c r="EL738" i="35"/>
  <c r="EM738" i="35"/>
  <c r="EN738" i="35"/>
  <c r="EO738" i="35"/>
  <c r="EP738" i="35"/>
  <c r="EQ738" i="35"/>
  <c r="ER738" i="35"/>
  <c r="FC738" i="35" s="1"/>
  <c r="FN738" i="35" s="1"/>
  <c r="ES738" i="35"/>
  <c r="FD738" i="35" s="1"/>
  <c r="FO738" i="35" s="1"/>
  <c r="GH738" i="35" s="1"/>
  <c r="ET738" i="35"/>
  <c r="EU738" i="35"/>
  <c r="EK739" i="35"/>
  <c r="EL739" i="35"/>
  <c r="EM739" i="35"/>
  <c r="EN739" i="35"/>
  <c r="EO739" i="35"/>
  <c r="EP739" i="35"/>
  <c r="EQ739" i="35"/>
  <c r="ER739" i="35"/>
  <c r="FC739" i="35" s="1"/>
  <c r="FN739" i="35" s="1"/>
  <c r="ES739" i="35"/>
  <c r="ET739" i="35"/>
  <c r="EU739" i="35"/>
  <c r="EK740" i="35"/>
  <c r="EV740" i="35" s="1"/>
  <c r="EL740" i="35"/>
  <c r="EW740" i="35" s="1"/>
  <c r="FH740" i="35" s="1"/>
  <c r="GD740" i="35" s="1"/>
  <c r="EM740" i="35"/>
  <c r="EX740" i="35" s="1"/>
  <c r="FI740" i="35" s="1"/>
  <c r="FZ740" i="35" s="1"/>
  <c r="EN740" i="35"/>
  <c r="EY740" i="35" s="1"/>
  <c r="FJ740" i="35" s="1"/>
  <c r="FY740" i="35" s="1"/>
  <c r="EO740" i="35"/>
  <c r="EZ740" i="35" s="1"/>
  <c r="FK740" i="35" s="1"/>
  <c r="GF740" i="35" s="1"/>
  <c r="EP740" i="35"/>
  <c r="FA740" i="35" s="1"/>
  <c r="FL740" i="35" s="1"/>
  <c r="GE740" i="35" s="1"/>
  <c r="EQ740" i="35"/>
  <c r="FB740" i="35" s="1"/>
  <c r="FM740" i="35" s="1"/>
  <c r="GB740" i="35" s="1"/>
  <c r="ER740" i="35"/>
  <c r="FC740" i="35" s="1"/>
  <c r="FN740" i="35" s="1"/>
  <c r="ES740" i="35"/>
  <c r="FD740" i="35" s="1"/>
  <c r="FO740" i="35" s="1"/>
  <c r="GH740" i="35" s="1"/>
  <c r="ET740" i="35"/>
  <c r="FE740" i="35" s="1"/>
  <c r="FP740" i="35" s="1"/>
  <c r="GC740" i="35" s="1"/>
  <c r="EU740" i="35"/>
  <c r="FF740" i="35" s="1"/>
  <c r="FQ740" i="35" s="1"/>
  <c r="GA740" i="35" s="1"/>
  <c r="FS740" i="35"/>
  <c r="FT740" i="35" s="1"/>
  <c r="FU740" i="35" s="1"/>
  <c r="EK741" i="35"/>
  <c r="EL741" i="35"/>
  <c r="EM741" i="35"/>
  <c r="EN741" i="35"/>
  <c r="EO741" i="35"/>
  <c r="EZ741" i="35" s="1"/>
  <c r="FK741" i="35" s="1"/>
  <c r="GF741" i="35" s="1"/>
  <c r="EP741" i="35"/>
  <c r="EQ741" i="35"/>
  <c r="ER741" i="35"/>
  <c r="FC741" i="35" s="1"/>
  <c r="FN741" i="35" s="1"/>
  <c r="ES741" i="35"/>
  <c r="FD741" i="35" s="1"/>
  <c r="FO741" i="35" s="1"/>
  <c r="GH741" i="35" s="1"/>
  <c r="ET741" i="35"/>
  <c r="EU741" i="35"/>
  <c r="EK742" i="35"/>
  <c r="EL742" i="35"/>
  <c r="EM742" i="35"/>
  <c r="EN742" i="35"/>
  <c r="EO742" i="35"/>
  <c r="EZ742" i="35" s="1"/>
  <c r="FK742" i="35" s="1"/>
  <c r="GF742" i="35" s="1"/>
  <c r="EP742" i="35"/>
  <c r="FA742" i="35" s="1"/>
  <c r="EQ742" i="35"/>
  <c r="ER742" i="35"/>
  <c r="FC742" i="35" s="1"/>
  <c r="FN742" i="35" s="1"/>
  <c r="ES742" i="35"/>
  <c r="FD742" i="35" s="1"/>
  <c r="FO742" i="35" s="1"/>
  <c r="GH742" i="35" s="1"/>
  <c r="ET742" i="35"/>
  <c r="EU742" i="35"/>
  <c r="EK743" i="35"/>
  <c r="EL743" i="35"/>
  <c r="EW743" i="35" s="1"/>
  <c r="FH743" i="35" s="1"/>
  <c r="GD743" i="35" s="1"/>
  <c r="EM743" i="35"/>
  <c r="EN743" i="35"/>
  <c r="EO743" i="35"/>
  <c r="EZ743" i="35" s="1"/>
  <c r="FK743" i="35" s="1"/>
  <c r="GF743" i="35" s="1"/>
  <c r="EP743" i="35"/>
  <c r="FA743" i="35" s="1"/>
  <c r="FL743" i="35" s="1"/>
  <c r="GE743" i="35" s="1"/>
  <c r="EQ743" i="35"/>
  <c r="ER743" i="35"/>
  <c r="FC743" i="35" s="1"/>
  <c r="FN743" i="35" s="1"/>
  <c r="ES743" i="35"/>
  <c r="FD743" i="35" s="1"/>
  <c r="FO743" i="35" s="1"/>
  <c r="GH743" i="35" s="1"/>
  <c r="ET743" i="35"/>
  <c r="EU743" i="35"/>
  <c r="EK744" i="35"/>
  <c r="EL744" i="35"/>
  <c r="EM744" i="35"/>
  <c r="EN744" i="35"/>
  <c r="EO744" i="35"/>
  <c r="EZ744" i="35" s="1"/>
  <c r="FK744" i="35" s="1"/>
  <c r="GF744" i="35" s="1"/>
  <c r="EP744" i="35"/>
  <c r="FA744" i="35" s="1"/>
  <c r="FL744" i="35" s="1"/>
  <c r="GE744" i="35" s="1"/>
  <c r="EQ744" i="35"/>
  <c r="ER744" i="35"/>
  <c r="FC744" i="35" s="1"/>
  <c r="ES744" i="35"/>
  <c r="ET744" i="35"/>
  <c r="EU744" i="35"/>
  <c r="EK745" i="35"/>
  <c r="EL745" i="35"/>
  <c r="EM745" i="35"/>
  <c r="EN745" i="35"/>
  <c r="EO745" i="35"/>
  <c r="EP745" i="35"/>
  <c r="EQ745" i="35"/>
  <c r="ER745" i="35"/>
  <c r="FC745" i="35" s="1"/>
  <c r="FN745" i="35" s="1"/>
  <c r="ES745" i="35"/>
  <c r="ET745" i="35"/>
  <c r="EU745" i="35"/>
  <c r="EK746" i="35"/>
  <c r="EL746" i="35"/>
  <c r="EW746" i="35" s="1"/>
  <c r="EM746" i="35"/>
  <c r="EN746" i="35"/>
  <c r="EO746" i="35"/>
  <c r="EZ746" i="35" s="1"/>
  <c r="FK746" i="35" s="1"/>
  <c r="GF746" i="35" s="1"/>
  <c r="EP746" i="35"/>
  <c r="EQ746" i="35"/>
  <c r="ER746" i="35"/>
  <c r="FC746" i="35" s="1"/>
  <c r="FN746" i="35" s="1"/>
  <c r="ES746" i="35"/>
  <c r="FD746" i="35" s="1"/>
  <c r="FO746" i="35" s="1"/>
  <c r="GH746" i="35" s="1"/>
  <c r="ET746" i="35"/>
  <c r="EU746" i="35"/>
  <c r="EK747" i="35"/>
  <c r="EL747" i="35"/>
  <c r="EM747" i="35"/>
  <c r="EN747" i="35"/>
  <c r="EO747" i="35"/>
  <c r="EP747" i="35"/>
  <c r="EQ747" i="35"/>
  <c r="ER747" i="35"/>
  <c r="FC747" i="35" s="1"/>
  <c r="FN747" i="35" s="1"/>
  <c r="ES747" i="35"/>
  <c r="FD747" i="35" s="1"/>
  <c r="FO747" i="35" s="1"/>
  <c r="GH747" i="35" s="1"/>
  <c r="ET747" i="35"/>
  <c r="EU747" i="35"/>
  <c r="EK748" i="35"/>
  <c r="EL748" i="35"/>
  <c r="EW748" i="35" s="1"/>
  <c r="EM748" i="35"/>
  <c r="EN748" i="35"/>
  <c r="EO748" i="35"/>
  <c r="EP748" i="35"/>
  <c r="EQ748" i="35"/>
  <c r="ER748" i="35"/>
  <c r="FC748" i="35" s="1"/>
  <c r="FN748" i="35" s="1"/>
  <c r="ES748" i="35"/>
  <c r="FD748" i="35" s="1"/>
  <c r="FO748" i="35" s="1"/>
  <c r="GH748" i="35" s="1"/>
  <c r="ET748" i="35"/>
  <c r="EU748" i="35"/>
  <c r="EK749" i="35"/>
  <c r="EL749" i="35"/>
  <c r="EM749" i="35"/>
  <c r="EN749" i="35"/>
  <c r="EO749" i="35"/>
  <c r="EP749" i="35"/>
  <c r="EQ749" i="35"/>
  <c r="ER749" i="35"/>
  <c r="FC749" i="35" s="1"/>
  <c r="FN749" i="35" s="1"/>
  <c r="ES749" i="35"/>
  <c r="FD749" i="35" s="1"/>
  <c r="FO749" i="35" s="1"/>
  <c r="GH749" i="35" s="1"/>
  <c r="ET749" i="35"/>
  <c r="EU749" i="35"/>
  <c r="EK750" i="35"/>
  <c r="EL750" i="35"/>
  <c r="EM750" i="35"/>
  <c r="EN750" i="35"/>
  <c r="EO750" i="35"/>
  <c r="EP750" i="35"/>
  <c r="EQ750" i="35"/>
  <c r="ER750" i="35"/>
  <c r="FC750" i="35" s="1"/>
  <c r="FN750" i="35" s="1"/>
  <c r="ES750" i="35"/>
  <c r="ET750" i="35"/>
  <c r="EU750" i="35"/>
  <c r="EK751" i="35"/>
  <c r="EL751" i="35"/>
  <c r="EM751" i="35"/>
  <c r="EN751" i="35"/>
  <c r="EO751" i="35"/>
  <c r="EP751" i="35"/>
  <c r="EQ751" i="35"/>
  <c r="ER751" i="35"/>
  <c r="FC751" i="35" s="1"/>
  <c r="FN751" i="35" s="1"/>
  <c r="ES751" i="35"/>
  <c r="FD751" i="35" s="1"/>
  <c r="FO751" i="35" s="1"/>
  <c r="GH751" i="35" s="1"/>
  <c r="ET751" i="35"/>
  <c r="EU751" i="35"/>
  <c r="EK752" i="35"/>
  <c r="EL752" i="35"/>
  <c r="EM752" i="35"/>
  <c r="EN752" i="35"/>
  <c r="EO752" i="35"/>
  <c r="EP752" i="35"/>
  <c r="EQ752" i="35"/>
  <c r="ER752" i="35"/>
  <c r="FC752" i="35" s="1"/>
  <c r="FN752" i="35" s="1"/>
  <c r="ES752" i="35"/>
  <c r="FD752" i="35" s="1"/>
  <c r="FO752" i="35" s="1"/>
  <c r="GH752" i="35" s="1"/>
  <c r="ET752" i="35"/>
  <c r="EU752" i="35"/>
  <c r="EK753" i="35"/>
  <c r="EL753" i="35"/>
  <c r="EM753" i="35"/>
  <c r="EN753" i="35"/>
  <c r="EO753" i="35"/>
  <c r="EP753" i="35"/>
  <c r="EQ753" i="35"/>
  <c r="ER753" i="35"/>
  <c r="FC753" i="35" s="1"/>
  <c r="FN753" i="35" s="1"/>
  <c r="ES753" i="35"/>
  <c r="ET753" i="35"/>
  <c r="EU753" i="35"/>
  <c r="EK754" i="35"/>
  <c r="EL754" i="35"/>
  <c r="EM754" i="35"/>
  <c r="EN754" i="35"/>
  <c r="EO754" i="35"/>
  <c r="EZ754" i="35" s="1"/>
  <c r="FK754" i="35" s="1"/>
  <c r="GF754" i="35" s="1"/>
  <c r="EP754" i="35"/>
  <c r="EQ754" i="35"/>
  <c r="ER754" i="35"/>
  <c r="FC754" i="35" s="1"/>
  <c r="FN754" i="35" s="1"/>
  <c r="ES754" i="35"/>
  <c r="ET754" i="35"/>
  <c r="EU754" i="35"/>
  <c r="EK755" i="35"/>
  <c r="EL755" i="35"/>
  <c r="EM755" i="35"/>
  <c r="EN755" i="35"/>
  <c r="EO755" i="35"/>
  <c r="EP755" i="35"/>
  <c r="EQ755" i="35"/>
  <c r="ER755" i="35"/>
  <c r="FC755" i="35" s="1"/>
  <c r="FN755" i="35" s="1"/>
  <c r="ES755" i="35"/>
  <c r="ET755" i="35"/>
  <c r="EU755" i="35"/>
  <c r="EK756" i="35"/>
  <c r="EL756" i="35"/>
  <c r="EM756" i="35"/>
  <c r="EN756" i="35"/>
  <c r="EO756" i="35"/>
  <c r="EP756" i="35"/>
  <c r="EQ756" i="35"/>
  <c r="ER756" i="35"/>
  <c r="FC756" i="35" s="1"/>
  <c r="FN756" i="35" s="1"/>
  <c r="ES756" i="35"/>
  <c r="ET756" i="35"/>
  <c r="EU756" i="35"/>
  <c r="EK757" i="35"/>
  <c r="EL757" i="35"/>
  <c r="EM757" i="35"/>
  <c r="EN757" i="35"/>
  <c r="EO757" i="35"/>
  <c r="EP757" i="35"/>
  <c r="EQ757" i="35"/>
  <c r="ER757" i="35"/>
  <c r="FC757" i="35" s="1"/>
  <c r="FN757" i="35" s="1"/>
  <c r="ES757" i="35"/>
  <c r="ET757" i="35"/>
  <c r="EU757" i="35"/>
  <c r="EK758" i="35"/>
  <c r="EL758" i="35"/>
  <c r="EM758" i="35"/>
  <c r="EN758" i="35"/>
  <c r="EO758" i="35"/>
  <c r="EP758" i="35"/>
  <c r="EQ758" i="35"/>
  <c r="ER758" i="35"/>
  <c r="FC758" i="35" s="1"/>
  <c r="FN758" i="35" s="1"/>
  <c r="ES758" i="35"/>
  <c r="ET758" i="35"/>
  <c r="EU758" i="35"/>
  <c r="EK759" i="35"/>
  <c r="EL759" i="35"/>
  <c r="EM759" i="35"/>
  <c r="EN759" i="35"/>
  <c r="EO759" i="35"/>
  <c r="EP759" i="35"/>
  <c r="EQ759" i="35"/>
  <c r="ER759" i="35"/>
  <c r="FC759" i="35" s="1"/>
  <c r="FN759" i="35" s="1"/>
  <c r="ES759" i="35"/>
  <c r="ET759" i="35"/>
  <c r="EU759" i="35"/>
  <c r="EK760" i="35"/>
  <c r="EL760" i="35"/>
  <c r="EM760" i="35"/>
  <c r="EN760" i="35"/>
  <c r="EO760" i="35"/>
  <c r="EP760" i="35"/>
  <c r="EQ760" i="35"/>
  <c r="ER760" i="35"/>
  <c r="FC760" i="35" s="1"/>
  <c r="FN760" i="35" s="1"/>
  <c r="ES760" i="35"/>
  <c r="ET760" i="35"/>
  <c r="EU760" i="35"/>
  <c r="EK761" i="35"/>
  <c r="EL761" i="35"/>
  <c r="EM761" i="35"/>
  <c r="EN761" i="35"/>
  <c r="EO761" i="35"/>
  <c r="EP761" i="35"/>
  <c r="EQ761" i="35"/>
  <c r="ER761" i="35"/>
  <c r="FC761" i="35" s="1"/>
  <c r="FN761" i="35" s="1"/>
  <c r="ES761" i="35"/>
  <c r="ET761" i="35"/>
  <c r="EU761" i="35"/>
  <c r="EK762" i="35"/>
  <c r="EL762" i="35"/>
  <c r="EM762" i="35"/>
  <c r="EN762" i="35"/>
  <c r="EO762" i="35"/>
  <c r="EP762" i="35"/>
  <c r="EQ762" i="35"/>
  <c r="ER762" i="35"/>
  <c r="FC762" i="35" s="1"/>
  <c r="FN762" i="35" s="1"/>
  <c r="ES762" i="35"/>
  <c r="ET762" i="35"/>
  <c r="EU762" i="35"/>
  <c r="EK763" i="35"/>
  <c r="EL763" i="35"/>
  <c r="EW763" i="35" s="1"/>
  <c r="FH763" i="35" s="1"/>
  <c r="GD763" i="35" s="1"/>
  <c r="EM763" i="35"/>
  <c r="EN763" i="35"/>
  <c r="EO763" i="35"/>
  <c r="EZ763" i="35" s="1"/>
  <c r="FK763" i="35" s="1"/>
  <c r="GF763" i="35" s="1"/>
  <c r="EP763" i="35"/>
  <c r="EQ763" i="35"/>
  <c r="ER763" i="35"/>
  <c r="FC763" i="35" s="1"/>
  <c r="FN763" i="35" s="1"/>
  <c r="ES763" i="35"/>
  <c r="FD763" i="35" s="1"/>
  <c r="FO763" i="35" s="1"/>
  <c r="GH763" i="35" s="1"/>
  <c r="ET763" i="35"/>
  <c r="EU763" i="35"/>
  <c r="EK764" i="35"/>
  <c r="EL764" i="35"/>
  <c r="EM764" i="35"/>
  <c r="EN764" i="35"/>
  <c r="EO764" i="35"/>
  <c r="EZ764" i="35" s="1"/>
  <c r="FK764" i="35" s="1"/>
  <c r="GF764" i="35" s="1"/>
  <c r="EP764" i="35"/>
  <c r="EQ764" i="35"/>
  <c r="ER764" i="35"/>
  <c r="FC764" i="35" s="1"/>
  <c r="FN764" i="35" s="1"/>
  <c r="ES764" i="35"/>
  <c r="FD764" i="35" s="1"/>
  <c r="FO764" i="35" s="1"/>
  <c r="GH764" i="35" s="1"/>
  <c r="ET764" i="35"/>
  <c r="EU764" i="35"/>
  <c r="EK765" i="35"/>
  <c r="EL765" i="35"/>
  <c r="EW765" i="35" s="1"/>
  <c r="FH765" i="35" s="1"/>
  <c r="GD765" i="35" s="1"/>
  <c r="EM765" i="35"/>
  <c r="EN765" i="35"/>
  <c r="EO765" i="35"/>
  <c r="EZ765" i="35" s="1"/>
  <c r="FK765" i="35" s="1"/>
  <c r="GF765" i="35" s="1"/>
  <c r="EP765" i="35"/>
  <c r="EQ765" i="35"/>
  <c r="ER765" i="35"/>
  <c r="FC765" i="35" s="1"/>
  <c r="FN765" i="35" s="1"/>
  <c r="ES765" i="35"/>
  <c r="FD765" i="35" s="1"/>
  <c r="FO765" i="35" s="1"/>
  <c r="GH765" i="35" s="1"/>
  <c r="ET765" i="35"/>
  <c r="EU765" i="35"/>
  <c r="EK766" i="35"/>
  <c r="EL766" i="35"/>
  <c r="EM766" i="35"/>
  <c r="EN766" i="35"/>
  <c r="EO766" i="35"/>
  <c r="EZ766" i="35" s="1"/>
  <c r="FK766" i="35" s="1"/>
  <c r="GF766" i="35" s="1"/>
  <c r="EP766" i="35"/>
  <c r="FA766" i="35" s="1"/>
  <c r="FL766" i="35" s="1"/>
  <c r="GE766" i="35" s="1"/>
  <c r="EQ766" i="35"/>
  <c r="ER766" i="35"/>
  <c r="FC766" i="35" s="1"/>
  <c r="FN766" i="35" s="1"/>
  <c r="ES766" i="35"/>
  <c r="ET766" i="35"/>
  <c r="EU766" i="35"/>
  <c r="EK767" i="35"/>
  <c r="EL767" i="35"/>
  <c r="EM767" i="35"/>
  <c r="EN767" i="35"/>
  <c r="EO767" i="35"/>
  <c r="EZ767" i="35" s="1"/>
  <c r="FK767" i="35" s="1"/>
  <c r="GF767" i="35" s="1"/>
  <c r="EP767" i="35"/>
  <c r="FA767" i="35" s="1"/>
  <c r="FL767" i="35" s="1"/>
  <c r="GE767" i="35" s="1"/>
  <c r="EQ767" i="35"/>
  <c r="ER767" i="35"/>
  <c r="FC767" i="35" s="1"/>
  <c r="FN767" i="35" s="1"/>
  <c r="ES767" i="35"/>
  <c r="ET767" i="35"/>
  <c r="EU767" i="35"/>
  <c r="EK768" i="35"/>
  <c r="EL768" i="35"/>
  <c r="EM768" i="35"/>
  <c r="EN768" i="35"/>
  <c r="EO768" i="35"/>
  <c r="EZ768" i="35" s="1"/>
  <c r="FK768" i="35" s="1"/>
  <c r="GF768" i="35" s="1"/>
  <c r="EP768" i="35"/>
  <c r="FA768" i="35" s="1"/>
  <c r="FL768" i="35" s="1"/>
  <c r="GE768" i="35" s="1"/>
  <c r="EQ768" i="35"/>
  <c r="ER768" i="35"/>
  <c r="FC768" i="35" s="1"/>
  <c r="FN768" i="35" s="1"/>
  <c r="ES768" i="35"/>
  <c r="ET768" i="35"/>
  <c r="EU768" i="35"/>
  <c r="EK769" i="35"/>
  <c r="EL769" i="35"/>
  <c r="EM769" i="35"/>
  <c r="EN769" i="35"/>
  <c r="EO769" i="35"/>
  <c r="EZ769" i="35" s="1"/>
  <c r="FK769" i="35" s="1"/>
  <c r="GF769" i="35" s="1"/>
  <c r="EP769" i="35"/>
  <c r="FA769" i="35" s="1"/>
  <c r="FL769" i="35" s="1"/>
  <c r="GE769" i="35" s="1"/>
  <c r="EQ769" i="35"/>
  <c r="ER769" i="35"/>
  <c r="FC769" i="35" s="1"/>
  <c r="FN769" i="35" s="1"/>
  <c r="ES769" i="35"/>
  <c r="ET769" i="35"/>
  <c r="EU769" i="35"/>
  <c r="EK770" i="35"/>
  <c r="EL770" i="35"/>
  <c r="EM770" i="35"/>
  <c r="EN770" i="35"/>
  <c r="EO770" i="35"/>
  <c r="EZ770" i="35" s="1"/>
  <c r="FK770" i="35" s="1"/>
  <c r="GF770" i="35" s="1"/>
  <c r="EP770" i="35"/>
  <c r="FA770" i="35" s="1"/>
  <c r="FL770" i="35" s="1"/>
  <c r="GE770" i="35" s="1"/>
  <c r="EQ770" i="35"/>
  <c r="ER770" i="35"/>
  <c r="FC770" i="35" s="1"/>
  <c r="FN770" i="35" s="1"/>
  <c r="ES770" i="35"/>
  <c r="ET770" i="35"/>
  <c r="EU770" i="35"/>
  <c r="EK771" i="35"/>
  <c r="EL771" i="35"/>
  <c r="EM771" i="35"/>
  <c r="EN771" i="35"/>
  <c r="EO771" i="35"/>
  <c r="EZ771" i="35" s="1"/>
  <c r="FK771" i="35" s="1"/>
  <c r="GF771" i="35" s="1"/>
  <c r="EP771" i="35"/>
  <c r="FA771" i="35" s="1"/>
  <c r="FL771" i="35" s="1"/>
  <c r="GE771" i="35" s="1"/>
  <c r="EQ771" i="35"/>
  <c r="ER771" i="35"/>
  <c r="FC771" i="35" s="1"/>
  <c r="FN771" i="35" s="1"/>
  <c r="ES771" i="35"/>
  <c r="ET771" i="35"/>
  <c r="EU771" i="35"/>
  <c r="EK772" i="35"/>
  <c r="EL772" i="35"/>
  <c r="EM772" i="35"/>
  <c r="EN772" i="35"/>
  <c r="EO772" i="35"/>
  <c r="EZ772" i="35" s="1"/>
  <c r="FK772" i="35" s="1"/>
  <c r="GF772" i="35" s="1"/>
  <c r="EP772" i="35"/>
  <c r="FA772" i="35" s="1"/>
  <c r="FL772" i="35" s="1"/>
  <c r="GE772" i="35" s="1"/>
  <c r="EQ772" i="35"/>
  <c r="ER772" i="35"/>
  <c r="FC772" i="35" s="1"/>
  <c r="FN772" i="35" s="1"/>
  <c r="ES772" i="35"/>
  <c r="ET772" i="35"/>
  <c r="EU772" i="35"/>
  <c r="EK773" i="35"/>
  <c r="EL773" i="35"/>
  <c r="EM773" i="35"/>
  <c r="EN773" i="35"/>
  <c r="EO773" i="35"/>
  <c r="EZ773" i="35" s="1"/>
  <c r="FK773" i="35" s="1"/>
  <c r="GF773" i="35" s="1"/>
  <c r="EP773" i="35"/>
  <c r="FA773" i="35" s="1"/>
  <c r="FL773" i="35" s="1"/>
  <c r="GE773" i="35" s="1"/>
  <c r="EQ773" i="35"/>
  <c r="ER773" i="35"/>
  <c r="FC773" i="35" s="1"/>
  <c r="FN773" i="35" s="1"/>
  <c r="ES773" i="35"/>
  <c r="ET773" i="35"/>
  <c r="EU773" i="35"/>
  <c r="EK774" i="35"/>
  <c r="EL774" i="35"/>
  <c r="EM774" i="35"/>
  <c r="EN774" i="35"/>
  <c r="EO774" i="35"/>
  <c r="EP774" i="35"/>
  <c r="EQ774" i="35"/>
  <c r="ER774" i="35"/>
  <c r="FC774" i="35" s="1"/>
  <c r="FN774" i="35" s="1"/>
  <c r="ES774" i="35"/>
  <c r="ET774" i="35"/>
  <c r="EU774" i="35"/>
  <c r="EK775" i="35"/>
  <c r="EL775" i="35"/>
  <c r="EM775" i="35"/>
  <c r="EN775" i="35"/>
  <c r="EO775" i="35"/>
  <c r="EZ775" i="35" s="1"/>
  <c r="FK775" i="35" s="1"/>
  <c r="GF775" i="35" s="1"/>
  <c r="EP775" i="35"/>
  <c r="FA775" i="35" s="1"/>
  <c r="FL775" i="35" s="1"/>
  <c r="GE775" i="35" s="1"/>
  <c r="EQ775" i="35"/>
  <c r="ER775" i="35"/>
  <c r="FC775" i="35" s="1"/>
  <c r="FN775" i="35" s="1"/>
  <c r="ES775" i="35"/>
  <c r="ET775" i="35"/>
  <c r="EU775" i="35"/>
  <c r="EK776" i="35"/>
  <c r="EL776" i="35"/>
  <c r="EM776" i="35"/>
  <c r="EN776" i="35"/>
  <c r="EO776" i="35"/>
  <c r="EZ776" i="35" s="1"/>
  <c r="FK776" i="35" s="1"/>
  <c r="GF776" i="35" s="1"/>
  <c r="EP776" i="35"/>
  <c r="EQ776" i="35"/>
  <c r="ER776" i="35"/>
  <c r="FC776" i="35" s="1"/>
  <c r="FN776" i="35" s="1"/>
  <c r="ES776" i="35"/>
  <c r="ET776" i="35"/>
  <c r="EU776" i="35"/>
  <c r="EK777" i="35"/>
  <c r="EL777" i="35"/>
  <c r="EM777" i="35"/>
  <c r="EN777" i="35"/>
  <c r="EO777" i="35"/>
  <c r="EP777" i="35"/>
  <c r="EQ777" i="35"/>
  <c r="ER777" i="35"/>
  <c r="FC777" i="35" s="1"/>
  <c r="FN777" i="35" s="1"/>
  <c r="ES777" i="35"/>
  <c r="ET777" i="35"/>
  <c r="EU777" i="35"/>
  <c r="EK778" i="35"/>
  <c r="EL778" i="35"/>
  <c r="EM778" i="35"/>
  <c r="EN778" i="35"/>
  <c r="EO778" i="35"/>
  <c r="EP778" i="35"/>
  <c r="FA778" i="35" s="1"/>
  <c r="FL778" i="35" s="1"/>
  <c r="GE778" i="35" s="1"/>
  <c r="ER778" i="35"/>
  <c r="FC778" i="35" s="1"/>
  <c r="FN778" i="35" s="1"/>
  <c r="ES778" i="35"/>
  <c r="ET778" i="35"/>
  <c r="FE778" i="35" s="1"/>
  <c r="FP778" i="35" s="1"/>
  <c r="GC778" i="35" s="1"/>
  <c r="EU778" i="35"/>
  <c r="EK779" i="35"/>
  <c r="EL779" i="35"/>
  <c r="EM779" i="35"/>
  <c r="EN779" i="35"/>
  <c r="EO779" i="35"/>
  <c r="EZ779" i="35" s="1"/>
  <c r="FK779" i="35" s="1"/>
  <c r="GF779" i="35" s="1"/>
  <c r="EP779" i="35"/>
  <c r="EQ779" i="35"/>
  <c r="ER779" i="35"/>
  <c r="FC779" i="35" s="1"/>
  <c r="FN779" i="35" s="1"/>
  <c r="ES779" i="35"/>
  <c r="ET779" i="35"/>
  <c r="EU779" i="35"/>
  <c r="EK780" i="35"/>
  <c r="EL780" i="35"/>
  <c r="EM780" i="35"/>
  <c r="EN780" i="35"/>
  <c r="EO780" i="35"/>
  <c r="EZ780" i="35" s="1"/>
  <c r="FK780" i="35" s="1"/>
  <c r="GF780" i="35" s="1"/>
  <c r="EP780" i="35"/>
  <c r="FA780" i="35" s="1"/>
  <c r="FL780" i="35" s="1"/>
  <c r="GE780" i="35" s="1"/>
  <c r="EQ780" i="35"/>
  <c r="ER780" i="35"/>
  <c r="FC780" i="35" s="1"/>
  <c r="FN780" i="35" s="1"/>
  <c r="ES780" i="35"/>
  <c r="FD780" i="35" s="1"/>
  <c r="FO780" i="35" s="1"/>
  <c r="GH780" i="35" s="1"/>
  <c r="ET780" i="35"/>
  <c r="EU780" i="35"/>
  <c r="EK781" i="35"/>
  <c r="EL781" i="35"/>
  <c r="EM781" i="35"/>
  <c r="EN781" i="35"/>
  <c r="EO781" i="35"/>
  <c r="EZ781" i="35" s="1"/>
  <c r="FK781" i="35" s="1"/>
  <c r="GF781" i="35" s="1"/>
  <c r="EP781" i="35"/>
  <c r="FA781" i="35" s="1"/>
  <c r="FL781" i="35" s="1"/>
  <c r="GE781" i="35" s="1"/>
  <c r="EQ781" i="35"/>
  <c r="ER781" i="35"/>
  <c r="FC781" i="35" s="1"/>
  <c r="FN781" i="35" s="1"/>
  <c r="ES781" i="35"/>
  <c r="ET781" i="35"/>
  <c r="EU781" i="35"/>
  <c r="EK782" i="35"/>
  <c r="EL782" i="35"/>
  <c r="EM782" i="35"/>
  <c r="EN782" i="35"/>
  <c r="EO782" i="35"/>
  <c r="EP782" i="35"/>
  <c r="EQ782" i="35"/>
  <c r="ER782" i="35"/>
  <c r="FC782" i="35" s="1"/>
  <c r="FN782" i="35" s="1"/>
  <c r="ES782" i="35"/>
  <c r="FD782" i="35" s="1"/>
  <c r="FO782" i="35" s="1"/>
  <c r="GH782" i="35" s="1"/>
  <c r="ET782" i="35"/>
  <c r="EU782" i="35"/>
  <c r="EK783" i="35"/>
  <c r="EV783" i="35" s="1"/>
  <c r="EL783" i="35"/>
  <c r="EW783" i="35" s="1"/>
  <c r="FH783" i="35" s="1"/>
  <c r="GD783" i="35" s="1"/>
  <c r="EM783" i="35"/>
  <c r="EX783" i="35" s="1"/>
  <c r="FI783" i="35" s="1"/>
  <c r="FZ783" i="35" s="1"/>
  <c r="EN783" i="35"/>
  <c r="EY783" i="35" s="1"/>
  <c r="FJ783" i="35" s="1"/>
  <c r="FY783" i="35" s="1"/>
  <c r="EO783" i="35"/>
  <c r="EZ783" i="35" s="1"/>
  <c r="FK783" i="35" s="1"/>
  <c r="GF783" i="35" s="1"/>
  <c r="EP783" i="35"/>
  <c r="FA783" i="35" s="1"/>
  <c r="FL783" i="35" s="1"/>
  <c r="GE783" i="35" s="1"/>
  <c r="EQ783" i="35"/>
  <c r="ER783" i="35"/>
  <c r="FC783" i="35" s="1"/>
  <c r="FN783" i="35" s="1"/>
  <c r="ES783" i="35"/>
  <c r="FD783" i="35" s="1"/>
  <c r="FO783" i="35" s="1"/>
  <c r="GH783" i="35" s="1"/>
  <c r="ET783" i="35"/>
  <c r="FE783" i="35" s="1"/>
  <c r="FP783" i="35" s="1"/>
  <c r="GC783" i="35" s="1"/>
  <c r="EU783" i="35"/>
  <c r="FF783" i="35" s="1"/>
  <c r="FQ783" i="35" s="1"/>
  <c r="GA783" i="35" s="1"/>
  <c r="FS783" i="35"/>
  <c r="FT783" i="35" s="1"/>
  <c r="EK784" i="35"/>
  <c r="EL784" i="35"/>
  <c r="EM784" i="35"/>
  <c r="EN784" i="35"/>
  <c r="EO784" i="35"/>
  <c r="EZ784" i="35" s="1"/>
  <c r="FK784" i="35" s="1"/>
  <c r="GF784" i="35" s="1"/>
  <c r="EP784" i="35"/>
  <c r="FA784" i="35" s="1"/>
  <c r="FL784" i="35" s="1"/>
  <c r="GE784" i="35" s="1"/>
  <c r="EQ784" i="35"/>
  <c r="ER784" i="35"/>
  <c r="FC784" i="35" s="1"/>
  <c r="FN784" i="35" s="1"/>
  <c r="ES784" i="35"/>
  <c r="ET784" i="35"/>
  <c r="EU784" i="35"/>
  <c r="EK785" i="35"/>
  <c r="EL785" i="35"/>
  <c r="EM785" i="35"/>
  <c r="EN785" i="35"/>
  <c r="EO785" i="35"/>
  <c r="EP785" i="35"/>
  <c r="EQ785" i="35"/>
  <c r="ER785" i="35"/>
  <c r="FC785" i="35" s="1"/>
  <c r="FN785" i="35" s="1"/>
  <c r="ES785" i="35"/>
  <c r="ET785" i="35"/>
  <c r="EU785" i="35"/>
  <c r="EK786" i="35"/>
  <c r="EL786" i="35"/>
  <c r="EM786" i="35"/>
  <c r="EN786" i="35"/>
  <c r="EO786" i="35"/>
  <c r="EP786" i="35"/>
  <c r="EQ786" i="35"/>
  <c r="ER786" i="35"/>
  <c r="FC786" i="35" s="1"/>
  <c r="FN786" i="35" s="1"/>
  <c r="ES786" i="35"/>
  <c r="FD786" i="35" s="1"/>
  <c r="FO786" i="35" s="1"/>
  <c r="GH786" i="35" s="1"/>
  <c r="ET786" i="35"/>
  <c r="EU786" i="35"/>
  <c r="EK787" i="35"/>
  <c r="EL787" i="35"/>
  <c r="EM787" i="35"/>
  <c r="EN787" i="35"/>
  <c r="EO787" i="35"/>
  <c r="EZ787" i="35" s="1"/>
  <c r="FK787" i="35" s="1"/>
  <c r="GF787" i="35" s="1"/>
  <c r="EP787" i="35"/>
  <c r="EQ787" i="35"/>
  <c r="ER787" i="35"/>
  <c r="FC787" i="35" s="1"/>
  <c r="FN787" i="35" s="1"/>
  <c r="ES787" i="35"/>
  <c r="ET787" i="35"/>
  <c r="EU787" i="35"/>
  <c r="EK788" i="35"/>
  <c r="EL788" i="35"/>
  <c r="EW788" i="35" s="1"/>
  <c r="EM788" i="35"/>
  <c r="EN788" i="35"/>
  <c r="EO788" i="35"/>
  <c r="EZ788" i="35" s="1"/>
  <c r="FK788" i="35" s="1"/>
  <c r="GF788" i="35" s="1"/>
  <c r="EP788" i="35"/>
  <c r="EQ788" i="35"/>
  <c r="ER788" i="35"/>
  <c r="FC788" i="35" s="1"/>
  <c r="FN788" i="35" s="1"/>
  <c r="ES788" i="35"/>
  <c r="FD788" i="35" s="1"/>
  <c r="FO788" i="35" s="1"/>
  <c r="GH788" i="35" s="1"/>
  <c r="ET788" i="35"/>
  <c r="EU788" i="35"/>
  <c r="EK789" i="35"/>
  <c r="EL789" i="35"/>
  <c r="EM789" i="35"/>
  <c r="EN789" i="35"/>
  <c r="EO789" i="35"/>
  <c r="EP789" i="35"/>
  <c r="EQ789" i="35"/>
  <c r="ER789" i="35"/>
  <c r="FC789" i="35" s="1"/>
  <c r="FN789" i="35" s="1"/>
  <c r="ES789" i="35"/>
  <c r="ET789" i="35"/>
  <c r="EU789" i="35"/>
  <c r="EK790" i="35"/>
  <c r="EL790" i="35"/>
  <c r="EW790" i="35" s="1"/>
  <c r="EM790" i="35"/>
  <c r="EN790" i="35"/>
  <c r="EO790" i="35"/>
  <c r="EP790" i="35"/>
  <c r="EQ790" i="35"/>
  <c r="ER790" i="35"/>
  <c r="FC790" i="35" s="1"/>
  <c r="FN790" i="35" s="1"/>
  <c r="ES790" i="35"/>
  <c r="ET790" i="35"/>
  <c r="EU790" i="35"/>
  <c r="EK791" i="35"/>
  <c r="EL791" i="35"/>
  <c r="EW791" i="35" s="1"/>
  <c r="FH791" i="35" s="1"/>
  <c r="GD791" i="35" s="1"/>
  <c r="EM791" i="35"/>
  <c r="EN791" i="35"/>
  <c r="EO791" i="35"/>
  <c r="EP791" i="35"/>
  <c r="FA791" i="35" s="1"/>
  <c r="FL791" i="35" s="1"/>
  <c r="GE791" i="35" s="1"/>
  <c r="EQ791" i="35"/>
  <c r="ER791" i="35"/>
  <c r="FC791" i="35" s="1"/>
  <c r="FN791" i="35" s="1"/>
  <c r="ES791" i="35"/>
  <c r="ET791" i="35"/>
  <c r="EU791" i="35"/>
  <c r="EK792" i="35"/>
  <c r="EL792" i="35"/>
  <c r="EM792" i="35"/>
  <c r="EN792" i="35"/>
  <c r="EO792" i="35"/>
  <c r="EP792" i="35"/>
  <c r="EQ792" i="35"/>
  <c r="ER792" i="35"/>
  <c r="FC792" i="35" s="1"/>
  <c r="FN792" i="35" s="1"/>
  <c r="ES792" i="35"/>
  <c r="ET792" i="35"/>
  <c r="EU792" i="35"/>
  <c r="EK793" i="35"/>
  <c r="EL793" i="35"/>
  <c r="EM793" i="35"/>
  <c r="EN793" i="35"/>
  <c r="EO793" i="35"/>
  <c r="EP793" i="35"/>
  <c r="EQ793" i="35"/>
  <c r="ER793" i="35"/>
  <c r="FC793" i="35" s="1"/>
  <c r="FN793" i="35" s="1"/>
  <c r="ES793" i="35"/>
  <c r="ET793" i="35"/>
  <c r="EU793" i="35"/>
  <c r="EK794" i="35"/>
  <c r="EL794" i="35"/>
  <c r="EM794" i="35"/>
  <c r="EN794" i="35"/>
  <c r="EO794" i="35"/>
  <c r="EZ794" i="35" s="1"/>
  <c r="FK794" i="35" s="1"/>
  <c r="GF794" i="35" s="1"/>
  <c r="EP794" i="35"/>
  <c r="EQ794" i="35"/>
  <c r="ER794" i="35"/>
  <c r="FC794" i="35" s="1"/>
  <c r="FN794" i="35" s="1"/>
  <c r="ES794" i="35"/>
  <c r="FD794" i="35" s="1"/>
  <c r="FO794" i="35" s="1"/>
  <c r="GH794" i="35" s="1"/>
  <c r="ET794" i="35"/>
  <c r="EU794" i="35"/>
  <c r="EK795" i="35"/>
  <c r="EL795" i="35"/>
  <c r="EM795" i="35"/>
  <c r="EN795" i="35"/>
  <c r="EO795" i="35"/>
  <c r="EZ795" i="35" s="1"/>
  <c r="FK795" i="35" s="1"/>
  <c r="GF795" i="35" s="1"/>
  <c r="EP795" i="35"/>
  <c r="EQ795" i="35"/>
  <c r="ER795" i="35"/>
  <c r="FC795" i="35" s="1"/>
  <c r="FN795" i="35" s="1"/>
  <c r="ES795" i="35"/>
  <c r="FD795" i="35" s="1"/>
  <c r="FO795" i="35" s="1"/>
  <c r="GH795" i="35" s="1"/>
  <c r="ET795" i="35"/>
  <c r="EU795" i="35"/>
  <c r="EK796" i="35"/>
  <c r="EL796" i="35"/>
  <c r="EM796" i="35"/>
  <c r="EN796" i="35"/>
  <c r="EO796" i="35"/>
  <c r="EP796" i="35"/>
  <c r="EQ796" i="35"/>
  <c r="ER796" i="35"/>
  <c r="FC796" i="35" s="1"/>
  <c r="FN796" i="35" s="1"/>
  <c r="ES796" i="35"/>
  <c r="ET796" i="35"/>
  <c r="EU796" i="35"/>
  <c r="EK797" i="35"/>
  <c r="EL797" i="35"/>
  <c r="EW797" i="35" s="1"/>
  <c r="FH797" i="35" s="1"/>
  <c r="GD797" i="35" s="1"/>
  <c r="EM797" i="35"/>
  <c r="EN797" i="35"/>
  <c r="EO797" i="35"/>
  <c r="EZ797" i="35" s="1"/>
  <c r="FK797" i="35" s="1"/>
  <c r="GF797" i="35" s="1"/>
  <c r="EP797" i="35"/>
  <c r="EQ797" i="35"/>
  <c r="ER797" i="35"/>
  <c r="FC797" i="35" s="1"/>
  <c r="FN797" i="35" s="1"/>
  <c r="ES797" i="35"/>
  <c r="FD797" i="35" s="1"/>
  <c r="FO797" i="35" s="1"/>
  <c r="GH797" i="35" s="1"/>
  <c r="ET797" i="35"/>
  <c r="EU797" i="35"/>
  <c r="EK798" i="35"/>
  <c r="EL798" i="35"/>
  <c r="EM798" i="35"/>
  <c r="EN798" i="35"/>
  <c r="EO798" i="35"/>
  <c r="EP798" i="35"/>
  <c r="EQ798" i="35"/>
  <c r="ER798" i="35"/>
  <c r="FC798" i="35" s="1"/>
  <c r="FN798" i="35" s="1"/>
  <c r="ES798" i="35"/>
  <c r="FD798" i="35" s="1"/>
  <c r="FO798" i="35" s="1"/>
  <c r="GH798" i="35" s="1"/>
  <c r="ET798" i="35"/>
  <c r="EU798" i="35"/>
  <c r="EK799" i="35"/>
  <c r="EL799" i="35"/>
  <c r="EM799" i="35"/>
  <c r="EN799" i="35"/>
  <c r="EO799" i="35"/>
  <c r="EZ799" i="35" s="1"/>
  <c r="FK799" i="35" s="1"/>
  <c r="GF799" i="35" s="1"/>
  <c r="EP799" i="35"/>
  <c r="EQ799" i="35"/>
  <c r="ER799" i="35"/>
  <c r="FC799" i="35" s="1"/>
  <c r="FN799" i="35" s="1"/>
  <c r="ES799" i="35"/>
  <c r="FD799" i="35" s="1"/>
  <c r="FO799" i="35" s="1"/>
  <c r="GH799" i="35" s="1"/>
  <c r="ET799" i="35"/>
  <c r="EU799" i="35"/>
  <c r="EK800" i="35"/>
  <c r="EL800" i="35"/>
  <c r="EM800" i="35"/>
  <c r="EN800" i="35"/>
  <c r="EO800" i="35"/>
  <c r="EP800" i="35"/>
  <c r="EQ800" i="35"/>
  <c r="ER800" i="35"/>
  <c r="FC800" i="35" s="1"/>
  <c r="FN800" i="35" s="1"/>
  <c r="ES800" i="35"/>
  <c r="FD800" i="35" s="1"/>
  <c r="FO800" i="35" s="1"/>
  <c r="GH800" i="35" s="1"/>
  <c r="ET800" i="35"/>
  <c r="EU800" i="35"/>
  <c r="EK801" i="35"/>
  <c r="EL801" i="35"/>
  <c r="EM801" i="35"/>
  <c r="EN801" i="35"/>
  <c r="EO801" i="35"/>
  <c r="EP801" i="35"/>
  <c r="EQ801" i="35"/>
  <c r="ER801" i="35"/>
  <c r="FC801" i="35" s="1"/>
  <c r="FN801" i="35" s="1"/>
  <c r="ES801" i="35"/>
  <c r="FD801" i="35" s="1"/>
  <c r="FO801" i="35" s="1"/>
  <c r="GH801" i="35" s="1"/>
  <c r="ET801" i="35"/>
  <c r="EU801" i="35"/>
  <c r="EK802" i="35"/>
  <c r="EL802" i="35"/>
  <c r="EW802" i="35" s="1"/>
  <c r="EM802" i="35"/>
  <c r="EN802" i="35"/>
  <c r="EO802" i="35"/>
  <c r="EZ802" i="35" s="1"/>
  <c r="FK802" i="35" s="1"/>
  <c r="GF802" i="35" s="1"/>
  <c r="EP802" i="35"/>
  <c r="EQ802" i="35"/>
  <c r="ER802" i="35"/>
  <c r="FC802" i="35" s="1"/>
  <c r="FN802" i="35" s="1"/>
  <c r="ES802" i="35"/>
  <c r="FD802" i="35" s="1"/>
  <c r="FO802" i="35" s="1"/>
  <c r="GH802" i="35" s="1"/>
  <c r="ET802" i="35"/>
  <c r="EU802" i="35"/>
  <c r="EK803" i="35"/>
  <c r="EL803" i="35"/>
  <c r="EM803" i="35"/>
  <c r="EN803" i="35"/>
  <c r="EO803" i="35"/>
  <c r="EP803" i="35"/>
  <c r="EQ803" i="35"/>
  <c r="ER803" i="35"/>
  <c r="FC803" i="35" s="1"/>
  <c r="FN803" i="35" s="1"/>
  <c r="ES803" i="35"/>
  <c r="FD803" i="35" s="1"/>
  <c r="FO803" i="35" s="1"/>
  <c r="GH803" i="35" s="1"/>
  <c r="ET803" i="35"/>
  <c r="EU803" i="35"/>
  <c r="EK804" i="35"/>
  <c r="EL804" i="35"/>
  <c r="EM804" i="35"/>
  <c r="EN804" i="35"/>
  <c r="EO804" i="35"/>
  <c r="EZ804" i="35" s="1"/>
  <c r="FK804" i="35" s="1"/>
  <c r="GF804" i="35" s="1"/>
  <c r="EP804" i="35"/>
  <c r="EQ804" i="35"/>
  <c r="ER804" i="35"/>
  <c r="FC804" i="35" s="1"/>
  <c r="FN804" i="35" s="1"/>
  <c r="ES804" i="35"/>
  <c r="FD804" i="35" s="1"/>
  <c r="FO804" i="35" s="1"/>
  <c r="GH804" i="35" s="1"/>
  <c r="ET804" i="35"/>
  <c r="EU804" i="35"/>
  <c r="EK805" i="35"/>
  <c r="EL805" i="35"/>
  <c r="EM805" i="35"/>
  <c r="EN805" i="35"/>
  <c r="EO805" i="35"/>
  <c r="EP805" i="35"/>
  <c r="EQ805" i="35"/>
  <c r="ER805" i="35"/>
  <c r="FC805" i="35" s="1"/>
  <c r="FN805" i="35" s="1"/>
  <c r="ES805" i="35"/>
  <c r="ET805" i="35"/>
  <c r="EU805" i="35"/>
  <c r="EK806" i="35"/>
  <c r="EL806" i="35"/>
  <c r="EM806" i="35"/>
  <c r="EN806" i="35"/>
  <c r="EO806" i="35"/>
  <c r="EZ806" i="35" s="1"/>
  <c r="FK806" i="35" s="1"/>
  <c r="GF806" i="35" s="1"/>
  <c r="EP806" i="35"/>
  <c r="FA806" i="35" s="1"/>
  <c r="FL806" i="35" s="1"/>
  <c r="GE806" i="35" s="1"/>
  <c r="EQ806" i="35"/>
  <c r="ER806" i="35"/>
  <c r="FC806" i="35" s="1"/>
  <c r="FN806" i="35" s="1"/>
  <c r="ES806" i="35"/>
  <c r="FD806" i="35" s="1"/>
  <c r="FO806" i="35" s="1"/>
  <c r="GH806" i="35" s="1"/>
  <c r="ET806" i="35"/>
  <c r="EU806" i="35"/>
  <c r="EK807" i="35"/>
  <c r="EL807" i="35"/>
  <c r="EM807" i="35"/>
  <c r="EN807" i="35"/>
  <c r="EO807" i="35"/>
  <c r="EP807" i="35"/>
  <c r="EQ807" i="35"/>
  <c r="ER807" i="35"/>
  <c r="FC807" i="35" s="1"/>
  <c r="ES807" i="35"/>
  <c r="FD807" i="35" s="1"/>
  <c r="FO807" i="35" s="1"/>
  <c r="GH807" i="35" s="1"/>
  <c r="ET807" i="35"/>
  <c r="EU807" i="35"/>
  <c r="EK808" i="35"/>
  <c r="EL808" i="35"/>
  <c r="EM808" i="35"/>
  <c r="EN808" i="35"/>
  <c r="EO808" i="35"/>
  <c r="EZ808" i="35" s="1"/>
  <c r="FK808" i="35" s="1"/>
  <c r="GF808" i="35" s="1"/>
  <c r="EP808" i="35"/>
  <c r="EQ808" i="35"/>
  <c r="ER808" i="35"/>
  <c r="FC808" i="35" s="1"/>
  <c r="ES808" i="35"/>
  <c r="FD808" i="35" s="1"/>
  <c r="FO808" i="35" s="1"/>
  <c r="GH808" i="35" s="1"/>
  <c r="ET808" i="35"/>
  <c r="EU808" i="35"/>
  <c r="EK809" i="35"/>
  <c r="EL809" i="35"/>
  <c r="EM809" i="35"/>
  <c r="EN809" i="35"/>
  <c r="EO809" i="35"/>
  <c r="EP809" i="35"/>
  <c r="EQ809" i="35"/>
  <c r="ER809" i="35"/>
  <c r="FC809" i="35" s="1"/>
  <c r="ES809" i="35"/>
  <c r="FD809" i="35" s="1"/>
  <c r="FO809" i="35" s="1"/>
  <c r="GH809" i="35" s="1"/>
  <c r="ET809" i="35"/>
  <c r="EU809" i="35"/>
  <c r="EK810" i="35"/>
  <c r="EL810" i="35"/>
  <c r="EM810" i="35"/>
  <c r="EN810" i="35"/>
  <c r="EO810" i="35"/>
  <c r="EP810" i="35"/>
  <c r="EQ810" i="35"/>
  <c r="ER810" i="35"/>
  <c r="FC810" i="35" s="1"/>
  <c r="FN810" i="35" s="1"/>
  <c r="ES810" i="35"/>
  <c r="FD810" i="35" s="1"/>
  <c r="FO810" i="35" s="1"/>
  <c r="GH810" i="35" s="1"/>
  <c r="ET810" i="35"/>
  <c r="EU810" i="35"/>
  <c r="EK811" i="35"/>
  <c r="EL811" i="35"/>
  <c r="EW811" i="35" s="1"/>
  <c r="FH811" i="35" s="1"/>
  <c r="GD811" i="35" s="1"/>
  <c r="EM811" i="35"/>
  <c r="EN811" i="35"/>
  <c r="EO811" i="35"/>
  <c r="EZ811" i="35" s="1"/>
  <c r="FK811" i="35" s="1"/>
  <c r="GF811" i="35" s="1"/>
  <c r="EP811" i="35"/>
  <c r="EQ811" i="35"/>
  <c r="ER811" i="35"/>
  <c r="FC811" i="35" s="1"/>
  <c r="ES811" i="35"/>
  <c r="FD811" i="35" s="1"/>
  <c r="FO811" i="35" s="1"/>
  <c r="GH811" i="35" s="1"/>
  <c r="ET811" i="35"/>
  <c r="EU811" i="35"/>
  <c r="EK812" i="35"/>
  <c r="EL812" i="35"/>
  <c r="EM812" i="35"/>
  <c r="EN812" i="35"/>
  <c r="EO812" i="35"/>
  <c r="EP812" i="35"/>
  <c r="EQ812" i="35"/>
  <c r="ER812" i="35"/>
  <c r="FC812" i="35" s="1"/>
  <c r="FN812" i="35" s="1"/>
  <c r="ES812" i="35"/>
  <c r="FD812" i="35" s="1"/>
  <c r="FO812" i="35" s="1"/>
  <c r="GH812" i="35" s="1"/>
  <c r="ET812" i="35"/>
  <c r="EU812" i="35"/>
  <c r="EK813" i="35"/>
  <c r="EL813" i="35"/>
  <c r="EM813" i="35"/>
  <c r="EN813" i="35"/>
  <c r="EO813" i="35"/>
  <c r="EP813" i="35"/>
  <c r="EQ813" i="35"/>
  <c r="ER813" i="35"/>
  <c r="FC813" i="35" s="1"/>
  <c r="ES813" i="35"/>
  <c r="FD813" i="35" s="1"/>
  <c r="FO813" i="35" s="1"/>
  <c r="GH813" i="35" s="1"/>
  <c r="ET813" i="35"/>
  <c r="EU813" i="35"/>
  <c r="EK814" i="35"/>
  <c r="EL814" i="35"/>
  <c r="EW814" i="35" s="1"/>
  <c r="FH814" i="35" s="1"/>
  <c r="GD814" i="35" s="1"/>
  <c r="EM814" i="35"/>
  <c r="EN814" i="35"/>
  <c r="EO814" i="35"/>
  <c r="EZ814" i="35" s="1"/>
  <c r="FK814" i="35" s="1"/>
  <c r="GF814" i="35" s="1"/>
  <c r="EP814" i="35"/>
  <c r="EQ814" i="35"/>
  <c r="ER814" i="35"/>
  <c r="FC814" i="35" s="1"/>
  <c r="FN814" i="35" s="1"/>
  <c r="ES814" i="35"/>
  <c r="FD814" i="35" s="1"/>
  <c r="FO814" i="35" s="1"/>
  <c r="GH814" i="35" s="1"/>
  <c r="ET814" i="35"/>
  <c r="EU814" i="35"/>
  <c r="EK815" i="35"/>
  <c r="EL815" i="35"/>
  <c r="EM815" i="35"/>
  <c r="EN815" i="35"/>
  <c r="EO815" i="35"/>
  <c r="EZ815" i="35" s="1"/>
  <c r="FK815" i="35" s="1"/>
  <c r="GF815" i="35" s="1"/>
  <c r="EP815" i="35"/>
  <c r="FA815" i="35" s="1"/>
  <c r="FL815" i="35" s="1"/>
  <c r="GE815" i="35" s="1"/>
  <c r="EQ815" i="35"/>
  <c r="ER815" i="35"/>
  <c r="FC815" i="35" s="1"/>
  <c r="ES815" i="35"/>
  <c r="ET815" i="35"/>
  <c r="EU815" i="35"/>
  <c r="EK816" i="35"/>
  <c r="EV816" i="35" s="1"/>
  <c r="EL816" i="35"/>
  <c r="EW816" i="35" s="1"/>
  <c r="FH816" i="35" s="1"/>
  <c r="GD816" i="35" s="1"/>
  <c r="EM816" i="35"/>
  <c r="EX816" i="35" s="1"/>
  <c r="FI816" i="35" s="1"/>
  <c r="FZ816" i="35" s="1"/>
  <c r="EN816" i="35"/>
  <c r="EY816" i="35" s="1"/>
  <c r="FJ816" i="35" s="1"/>
  <c r="FY816" i="35" s="1"/>
  <c r="EO816" i="35"/>
  <c r="EZ816" i="35" s="1"/>
  <c r="FK816" i="35" s="1"/>
  <c r="GF816" i="35" s="1"/>
  <c r="EP816" i="35"/>
  <c r="FA816" i="35" s="1"/>
  <c r="FL816" i="35" s="1"/>
  <c r="GE816" i="35" s="1"/>
  <c r="EQ816" i="35"/>
  <c r="ER816" i="35"/>
  <c r="FC816" i="35" s="1"/>
  <c r="FN816" i="35" s="1"/>
  <c r="ES816" i="35"/>
  <c r="FD816" i="35" s="1"/>
  <c r="FO816" i="35" s="1"/>
  <c r="GH816" i="35" s="1"/>
  <c r="ET816" i="35"/>
  <c r="FE816" i="35" s="1"/>
  <c r="FP816" i="35" s="1"/>
  <c r="GC816" i="35" s="1"/>
  <c r="EU816" i="35"/>
  <c r="FF816" i="35" s="1"/>
  <c r="FQ816" i="35" s="1"/>
  <c r="GA816" i="35" s="1"/>
  <c r="FS816" i="35"/>
  <c r="FT816" i="35" s="1"/>
  <c r="EK817" i="35"/>
  <c r="EL817" i="35"/>
  <c r="EM817" i="35"/>
  <c r="EN817" i="35"/>
  <c r="EO817" i="35"/>
  <c r="EP817" i="35"/>
  <c r="EQ817" i="35"/>
  <c r="ER817" i="35"/>
  <c r="FC817" i="35" s="1"/>
  <c r="FN817" i="35" s="1"/>
  <c r="ES817" i="35"/>
  <c r="ET817" i="35"/>
  <c r="EU817" i="35"/>
  <c r="EK818" i="35"/>
  <c r="EV818" i="35" s="1"/>
  <c r="EL818" i="35"/>
  <c r="EW818" i="35" s="1"/>
  <c r="FH818" i="35" s="1"/>
  <c r="GD818" i="35" s="1"/>
  <c r="EM818" i="35"/>
  <c r="EX818" i="35" s="1"/>
  <c r="FI818" i="35" s="1"/>
  <c r="FZ818" i="35" s="1"/>
  <c r="EN818" i="35"/>
  <c r="EY818" i="35" s="1"/>
  <c r="FJ818" i="35" s="1"/>
  <c r="FY818" i="35" s="1"/>
  <c r="EO818" i="35"/>
  <c r="EZ818" i="35" s="1"/>
  <c r="FK818" i="35" s="1"/>
  <c r="GF818" i="35" s="1"/>
  <c r="EP818" i="35"/>
  <c r="FA818" i="35" s="1"/>
  <c r="FL818" i="35" s="1"/>
  <c r="GE818" i="35" s="1"/>
  <c r="EQ818" i="35"/>
  <c r="ER818" i="35"/>
  <c r="FC818" i="35" s="1"/>
  <c r="FN818" i="35" s="1"/>
  <c r="ES818" i="35"/>
  <c r="FD818" i="35" s="1"/>
  <c r="FO818" i="35" s="1"/>
  <c r="GH818" i="35" s="1"/>
  <c r="ET818" i="35"/>
  <c r="FE818" i="35" s="1"/>
  <c r="FP818" i="35" s="1"/>
  <c r="GC818" i="35" s="1"/>
  <c r="EU818" i="35"/>
  <c r="FF818" i="35" s="1"/>
  <c r="FQ818" i="35" s="1"/>
  <c r="GA818" i="35" s="1"/>
  <c r="FS818" i="35"/>
  <c r="FT818" i="35" s="1"/>
  <c r="EK819" i="35"/>
  <c r="EL819" i="35"/>
  <c r="EM819" i="35"/>
  <c r="EN819" i="35"/>
  <c r="EO819" i="35"/>
  <c r="EP819" i="35"/>
  <c r="EQ819" i="35"/>
  <c r="ER819" i="35"/>
  <c r="FC819" i="35" s="1"/>
  <c r="FN819" i="35" s="1"/>
  <c r="ES819" i="35"/>
  <c r="ET819" i="35"/>
  <c r="EU819" i="35"/>
  <c r="EK820" i="35"/>
  <c r="EV820" i="35" s="1"/>
  <c r="EL820" i="35"/>
  <c r="EW820" i="35" s="1"/>
  <c r="FH820" i="35" s="1"/>
  <c r="GD820" i="35" s="1"/>
  <c r="EM820" i="35"/>
  <c r="EX820" i="35" s="1"/>
  <c r="FI820" i="35" s="1"/>
  <c r="FZ820" i="35" s="1"/>
  <c r="EN820" i="35"/>
  <c r="EY820" i="35" s="1"/>
  <c r="FJ820" i="35" s="1"/>
  <c r="FY820" i="35" s="1"/>
  <c r="EO820" i="35"/>
  <c r="EZ820" i="35" s="1"/>
  <c r="FK820" i="35" s="1"/>
  <c r="GF820" i="35" s="1"/>
  <c r="EP820" i="35"/>
  <c r="FA820" i="35" s="1"/>
  <c r="FL820" i="35" s="1"/>
  <c r="GE820" i="35" s="1"/>
  <c r="EQ820" i="35"/>
  <c r="ER820" i="35"/>
  <c r="FC820" i="35" s="1"/>
  <c r="FN820" i="35" s="1"/>
  <c r="ES820" i="35"/>
  <c r="FD820" i="35" s="1"/>
  <c r="FO820" i="35" s="1"/>
  <c r="GH820" i="35" s="1"/>
  <c r="ET820" i="35"/>
  <c r="FE820" i="35" s="1"/>
  <c r="FP820" i="35" s="1"/>
  <c r="GC820" i="35" s="1"/>
  <c r="EU820" i="35"/>
  <c r="FF820" i="35" s="1"/>
  <c r="FQ820" i="35" s="1"/>
  <c r="GA820" i="35" s="1"/>
  <c r="FS820" i="35"/>
  <c r="FT820" i="35" s="1"/>
  <c r="FU820" i="35" s="1"/>
  <c r="FV820" i="35" s="1"/>
  <c r="EK821" i="35"/>
  <c r="EL821" i="35"/>
  <c r="EM821" i="35"/>
  <c r="EN821" i="35"/>
  <c r="EO821" i="35"/>
  <c r="EP821" i="35"/>
  <c r="EQ821" i="35"/>
  <c r="ER821" i="35"/>
  <c r="FC821" i="35" s="1"/>
  <c r="FN821" i="35" s="1"/>
  <c r="ES821" i="35"/>
  <c r="ET821" i="35"/>
  <c r="EU821" i="35"/>
  <c r="EK822" i="35"/>
  <c r="EL822" i="35"/>
  <c r="EM822" i="35"/>
  <c r="EN822" i="35"/>
  <c r="EO822" i="35"/>
  <c r="EP822" i="35"/>
  <c r="EQ822" i="35"/>
  <c r="ER822" i="35"/>
  <c r="FC822" i="35" s="1"/>
  <c r="FN822" i="35" s="1"/>
  <c r="ES822" i="35"/>
  <c r="ET822" i="35"/>
  <c r="EU822" i="35"/>
  <c r="EK823" i="35"/>
  <c r="EL823" i="35"/>
  <c r="EM823" i="35"/>
  <c r="EN823" i="35"/>
  <c r="EO823" i="35"/>
  <c r="EP823" i="35"/>
  <c r="EQ823" i="35"/>
  <c r="ER823" i="35"/>
  <c r="FC823" i="35" s="1"/>
  <c r="FN823" i="35" s="1"/>
  <c r="ES823" i="35"/>
  <c r="ET823" i="35"/>
  <c r="EU823" i="35"/>
  <c r="EK824" i="35"/>
  <c r="EL824" i="35"/>
  <c r="EM824" i="35"/>
  <c r="EN824" i="35"/>
  <c r="EO824" i="35"/>
  <c r="EZ824" i="35" s="1"/>
  <c r="FK824" i="35" s="1"/>
  <c r="GF824" i="35" s="1"/>
  <c r="EP824" i="35"/>
  <c r="FA824" i="35" s="1"/>
  <c r="FL824" i="35" s="1"/>
  <c r="GE824" i="35" s="1"/>
  <c r="EQ824" i="35"/>
  <c r="ER824" i="35"/>
  <c r="FC824" i="35" s="1"/>
  <c r="FN824" i="35" s="1"/>
  <c r="ES824" i="35"/>
  <c r="ET824" i="35"/>
  <c r="EU824" i="35"/>
  <c r="EK825" i="35"/>
  <c r="EL825" i="35"/>
  <c r="EM825" i="35"/>
  <c r="EN825" i="35"/>
  <c r="EO825" i="35"/>
  <c r="EP825" i="35"/>
  <c r="EQ825" i="35"/>
  <c r="ER825" i="35"/>
  <c r="FC825" i="35" s="1"/>
  <c r="FN825" i="35" s="1"/>
  <c r="ES825" i="35"/>
  <c r="ET825" i="35"/>
  <c r="EU825" i="35"/>
  <c r="EK826" i="35"/>
  <c r="EV826" i="35" s="1"/>
  <c r="EL826" i="35"/>
  <c r="EW826" i="35" s="1"/>
  <c r="FH826" i="35" s="1"/>
  <c r="GD826" i="35" s="1"/>
  <c r="EM826" i="35"/>
  <c r="EX826" i="35" s="1"/>
  <c r="FI826" i="35" s="1"/>
  <c r="FZ826" i="35" s="1"/>
  <c r="EN826" i="35"/>
  <c r="EY826" i="35" s="1"/>
  <c r="FJ826" i="35" s="1"/>
  <c r="FY826" i="35" s="1"/>
  <c r="EO826" i="35"/>
  <c r="EZ826" i="35" s="1"/>
  <c r="FK826" i="35" s="1"/>
  <c r="GF826" i="35" s="1"/>
  <c r="EP826" i="35"/>
  <c r="FA826" i="35" s="1"/>
  <c r="FL826" i="35" s="1"/>
  <c r="GE826" i="35" s="1"/>
  <c r="EQ826" i="35"/>
  <c r="ER826" i="35"/>
  <c r="FC826" i="35" s="1"/>
  <c r="FN826" i="35" s="1"/>
  <c r="ES826" i="35"/>
  <c r="FD826" i="35" s="1"/>
  <c r="FO826" i="35" s="1"/>
  <c r="GH826" i="35" s="1"/>
  <c r="ET826" i="35"/>
  <c r="FE826" i="35" s="1"/>
  <c r="FP826" i="35" s="1"/>
  <c r="GC826" i="35" s="1"/>
  <c r="EU826" i="35"/>
  <c r="FF826" i="35" s="1"/>
  <c r="FQ826" i="35" s="1"/>
  <c r="GA826" i="35" s="1"/>
  <c r="FS826" i="35"/>
  <c r="FT826" i="35" s="1"/>
  <c r="FU826" i="35" s="1"/>
  <c r="FV826" i="35" s="1"/>
  <c r="EK827" i="35"/>
  <c r="EL827" i="35"/>
  <c r="EM827" i="35"/>
  <c r="EN827" i="35"/>
  <c r="EO827" i="35"/>
  <c r="EP827" i="35"/>
  <c r="EQ827" i="35"/>
  <c r="ER827" i="35"/>
  <c r="FC827" i="35" s="1"/>
  <c r="FN827" i="35" s="1"/>
  <c r="ES827" i="35"/>
  <c r="ET827" i="35"/>
  <c r="EU827" i="35"/>
  <c r="EK828" i="35"/>
  <c r="EV828" i="35" s="1"/>
  <c r="EL828" i="35"/>
  <c r="EW828" i="35" s="1"/>
  <c r="FH828" i="35" s="1"/>
  <c r="GD828" i="35" s="1"/>
  <c r="EM828" i="35"/>
  <c r="EX828" i="35" s="1"/>
  <c r="FI828" i="35" s="1"/>
  <c r="FZ828" i="35" s="1"/>
  <c r="EN828" i="35"/>
  <c r="EY828" i="35" s="1"/>
  <c r="FJ828" i="35" s="1"/>
  <c r="FY828" i="35" s="1"/>
  <c r="EO828" i="35"/>
  <c r="EZ828" i="35" s="1"/>
  <c r="FK828" i="35" s="1"/>
  <c r="GF828" i="35" s="1"/>
  <c r="EP828" i="35"/>
  <c r="FA828" i="35" s="1"/>
  <c r="FL828" i="35" s="1"/>
  <c r="GE828" i="35" s="1"/>
  <c r="EQ828" i="35"/>
  <c r="ER828" i="35"/>
  <c r="FC828" i="35" s="1"/>
  <c r="FN828" i="35" s="1"/>
  <c r="ES828" i="35"/>
  <c r="FD828" i="35" s="1"/>
  <c r="FO828" i="35" s="1"/>
  <c r="GH828" i="35" s="1"/>
  <c r="ET828" i="35"/>
  <c r="FE828" i="35" s="1"/>
  <c r="FP828" i="35" s="1"/>
  <c r="GC828" i="35" s="1"/>
  <c r="EU828" i="35"/>
  <c r="FF828" i="35" s="1"/>
  <c r="FQ828" i="35" s="1"/>
  <c r="GA828" i="35" s="1"/>
  <c r="FS828" i="35"/>
  <c r="FT828" i="35" s="1"/>
  <c r="FU828" i="35" s="1"/>
  <c r="FV828" i="35" s="1"/>
  <c r="EK829" i="35"/>
  <c r="EL829" i="35"/>
  <c r="EM829" i="35"/>
  <c r="EN829" i="35"/>
  <c r="EO829" i="35"/>
  <c r="EP829" i="35"/>
  <c r="EQ829" i="35"/>
  <c r="ER829" i="35"/>
  <c r="FC829" i="35" s="1"/>
  <c r="FN829" i="35" s="1"/>
  <c r="ES829" i="35"/>
  <c r="ET829" i="35"/>
  <c r="EU829" i="35"/>
  <c r="EK830" i="35"/>
  <c r="EV830" i="35" s="1"/>
  <c r="EL830" i="35"/>
  <c r="EW830" i="35" s="1"/>
  <c r="FH830" i="35" s="1"/>
  <c r="GD830" i="35" s="1"/>
  <c r="EM830" i="35"/>
  <c r="EX830" i="35" s="1"/>
  <c r="FI830" i="35" s="1"/>
  <c r="FZ830" i="35" s="1"/>
  <c r="EN830" i="35"/>
  <c r="EY830" i="35" s="1"/>
  <c r="FJ830" i="35" s="1"/>
  <c r="FY830" i="35" s="1"/>
  <c r="EO830" i="35"/>
  <c r="EZ830" i="35" s="1"/>
  <c r="FK830" i="35" s="1"/>
  <c r="GF830" i="35" s="1"/>
  <c r="EP830" i="35"/>
  <c r="FA830" i="35" s="1"/>
  <c r="FL830" i="35" s="1"/>
  <c r="GE830" i="35" s="1"/>
  <c r="EQ830" i="35"/>
  <c r="ER830" i="35"/>
  <c r="FC830" i="35" s="1"/>
  <c r="FN830" i="35" s="1"/>
  <c r="ES830" i="35"/>
  <c r="FD830" i="35" s="1"/>
  <c r="FO830" i="35" s="1"/>
  <c r="GH830" i="35" s="1"/>
  <c r="ET830" i="35"/>
  <c r="FE830" i="35" s="1"/>
  <c r="FP830" i="35" s="1"/>
  <c r="GC830" i="35" s="1"/>
  <c r="EU830" i="35"/>
  <c r="FF830" i="35" s="1"/>
  <c r="FQ830" i="35" s="1"/>
  <c r="GA830" i="35" s="1"/>
  <c r="FS830" i="35"/>
  <c r="FT830" i="35" s="1"/>
  <c r="EK831" i="35"/>
  <c r="EL831" i="35"/>
  <c r="EM831" i="35"/>
  <c r="EN831" i="35"/>
  <c r="EO831" i="35"/>
  <c r="EP831" i="35"/>
  <c r="EQ831" i="35"/>
  <c r="ER831" i="35"/>
  <c r="FC831" i="35" s="1"/>
  <c r="FN831" i="35" s="1"/>
  <c r="ES831" i="35"/>
  <c r="ET831" i="35"/>
  <c r="EU831" i="35"/>
  <c r="EK832" i="35"/>
  <c r="EL832" i="35"/>
  <c r="EM832" i="35"/>
  <c r="EN832" i="35"/>
  <c r="EO832" i="35"/>
  <c r="EP832" i="35"/>
  <c r="EQ832" i="35"/>
  <c r="ER832" i="35"/>
  <c r="FC832" i="35" s="1"/>
  <c r="FN832" i="35" s="1"/>
  <c r="ES832" i="35"/>
  <c r="ET832" i="35"/>
  <c r="EU832" i="35"/>
  <c r="EK833" i="35"/>
  <c r="EL833" i="35"/>
  <c r="EM833" i="35"/>
  <c r="EN833" i="35"/>
  <c r="EO833" i="35"/>
  <c r="EZ833" i="35" s="1"/>
  <c r="FK833" i="35" s="1"/>
  <c r="GF833" i="35" s="1"/>
  <c r="EP833" i="35"/>
  <c r="FA833" i="35" s="1"/>
  <c r="FL833" i="35" s="1"/>
  <c r="GE833" i="35" s="1"/>
  <c r="EQ833" i="35"/>
  <c r="ER833" i="35"/>
  <c r="FC833" i="35" s="1"/>
  <c r="FN833" i="35" s="1"/>
  <c r="ES833" i="35"/>
  <c r="ET833" i="35"/>
  <c r="EU833" i="35"/>
  <c r="EK834" i="35"/>
  <c r="EV834" i="35" s="1"/>
  <c r="EL834" i="35"/>
  <c r="EW834" i="35" s="1"/>
  <c r="FH834" i="35" s="1"/>
  <c r="GD834" i="35" s="1"/>
  <c r="EM834" i="35"/>
  <c r="EX834" i="35" s="1"/>
  <c r="FI834" i="35" s="1"/>
  <c r="FZ834" i="35" s="1"/>
  <c r="EN834" i="35"/>
  <c r="EY834" i="35" s="1"/>
  <c r="FJ834" i="35" s="1"/>
  <c r="FY834" i="35" s="1"/>
  <c r="EO834" i="35"/>
  <c r="EZ834" i="35" s="1"/>
  <c r="FK834" i="35" s="1"/>
  <c r="GF834" i="35" s="1"/>
  <c r="EP834" i="35"/>
  <c r="FA834" i="35" s="1"/>
  <c r="FL834" i="35" s="1"/>
  <c r="GE834" i="35" s="1"/>
  <c r="EQ834" i="35"/>
  <c r="ER834" i="35"/>
  <c r="FC834" i="35" s="1"/>
  <c r="FN834" i="35" s="1"/>
  <c r="ES834" i="35"/>
  <c r="FD834" i="35" s="1"/>
  <c r="FO834" i="35" s="1"/>
  <c r="GH834" i="35" s="1"/>
  <c r="ET834" i="35"/>
  <c r="FE834" i="35" s="1"/>
  <c r="FP834" i="35" s="1"/>
  <c r="GC834" i="35" s="1"/>
  <c r="EU834" i="35"/>
  <c r="FF834" i="35" s="1"/>
  <c r="FQ834" i="35" s="1"/>
  <c r="GA834" i="35" s="1"/>
  <c r="FS834" i="35"/>
  <c r="FT834" i="35" s="1"/>
  <c r="FU834" i="35" s="1"/>
  <c r="FV834" i="35" s="1"/>
  <c r="EK835" i="35"/>
  <c r="EL835" i="35"/>
  <c r="EM835" i="35"/>
  <c r="EN835" i="35"/>
  <c r="EO835" i="35"/>
  <c r="EP835" i="35"/>
  <c r="EQ835" i="35"/>
  <c r="ER835" i="35"/>
  <c r="FC835" i="35" s="1"/>
  <c r="FN835" i="35" s="1"/>
  <c r="ES835" i="35"/>
  <c r="ET835" i="35"/>
  <c r="EU835" i="35"/>
  <c r="EK836" i="35"/>
  <c r="EV836" i="35" s="1"/>
  <c r="EL836" i="35"/>
  <c r="EW836" i="35" s="1"/>
  <c r="FH836" i="35" s="1"/>
  <c r="GD836" i="35" s="1"/>
  <c r="EM836" i="35"/>
  <c r="EX836" i="35" s="1"/>
  <c r="FI836" i="35" s="1"/>
  <c r="FZ836" i="35" s="1"/>
  <c r="EN836" i="35"/>
  <c r="EY836" i="35" s="1"/>
  <c r="FJ836" i="35" s="1"/>
  <c r="FY836" i="35" s="1"/>
  <c r="EO836" i="35"/>
  <c r="EZ836" i="35" s="1"/>
  <c r="FK836" i="35" s="1"/>
  <c r="GF836" i="35" s="1"/>
  <c r="EP836" i="35"/>
  <c r="FA836" i="35" s="1"/>
  <c r="FL836" i="35" s="1"/>
  <c r="GE836" i="35" s="1"/>
  <c r="EQ836" i="35"/>
  <c r="ER836" i="35"/>
  <c r="FC836" i="35" s="1"/>
  <c r="FN836" i="35" s="1"/>
  <c r="ES836" i="35"/>
  <c r="FD836" i="35" s="1"/>
  <c r="FO836" i="35" s="1"/>
  <c r="GH836" i="35" s="1"/>
  <c r="ET836" i="35"/>
  <c r="FE836" i="35" s="1"/>
  <c r="FP836" i="35" s="1"/>
  <c r="GC836" i="35" s="1"/>
  <c r="EU836" i="35"/>
  <c r="FF836" i="35" s="1"/>
  <c r="FQ836" i="35" s="1"/>
  <c r="GA836" i="35" s="1"/>
  <c r="FS836" i="35"/>
  <c r="FT836" i="35" s="1"/>
  <c r="EK837" i="35"/>
  <c r="EL837" i="35"/>
  <c r="EM837" i="35"/>
  <c r="EN837" i="35"/>
  <c r="EO837" i="35"/>
  <c r="EP837" i="35"/>
  <c r="EQ837" i="35"/>
  <c r="ER837" i="35"/>
  <c r="FC837" i="35" s="1"/>
  <c r="FN837" i="35" s="1"/>
  <c r="ES837" i="35"/>
  <c r="ET837" i="35"/>
  <c r="EU837" i="35"/>
  <c r="EK838" i="35"/>
  <c r="EL838" i="35"/>
  <c r="EM838" i="35"/>
  <c r="EN838" i="35"/>
  <c r="EO838" i="35"/>
  <c r="EP838" i="35"/>
  <c r="EQ838" i="35"/>
  <c r="ER838" i="35"/>
  <c r="FC838" i="35" s="1"/>
  <c r="FN838" i="35" s="1"/>
  <c r="ES838" i="35"/>
  <c r="ET838" i="35"/>
  <c r="EU838" i="35"/>
  <c r="EK839" i="35"/>
  <c r="EL839" i="35"/>
  <c r="EW839" i="35" s="1"/>
  <c r="FH839" i="35" s="1"/>
  <c r="GD839" i="35" s="1"/>
  <c r="EM839" i="35"/>
  <c r="EN839" i="35"/>
  <c r="EO839" i="35"/>
  <c r="EZ839" i="35" s="1"/>
  <c r="FK839" i="35" s="1"/>
  <c r="GF839" i="35" s="1"/>
  <c r="EP839" i="35"/>
  <c r="FA839" i="35" s="1"/>
  <c r="FL839" i="35" s="1"/>
  <c r="GE839" i="35" s="1"/>
  <c r="EQ839" i="35"/>
  <c r="ER839" i="35"/>
  <c r="FC839" i="35" s="1"/>
  <c r="FN839" i="35" s="1"/>
  <c r="ES839" i="35"/>
  <c r="FD839" i="35" s="1"/>
  <c r="FO839" i="35" s="1"/>
  <c r="GH839" i="35" s="1"/>
  <c r="ET839" i="35"/>
  <c r="EU839" i="35"/>
  <c r="EK840" i="35"/>
  <c r="EL840" i="35"/>
  <c r="EW840" i="35" s="1"/>
  <c r="FH840" i="35" s="1"/>
  <c r="GD840" i="35" s="1"/>
  <c r="EM840" i="35"/>
  <c r="EN840" i="35"/>
  <c r="EO840" i="35"/>
  <c r="EZ840" i="35" s="1"/>
  <c r="FK840" i="35" s="1"/>
  <c r="GF840" i="35" s="1"/>
  <c r="EP840" i="35"/>
  <c r="FA840" i="35" s="1"/>
  <c r="FL840" i="35" s="1"/>
  <c r="GE840" i="35" s="1"/>
  <c r="EQ840" i="35"/>
  <c r="ER840" i="35"/>
  <c r="FC840" i="35" s="1"/>
  <c r="FN840" i="35" s="1"/>
  <c r="ES840" i="35"/>
  <c r="FD840" i="35" s="1"/>
  <c r="FO840" i="35" s="1"/>
  <c r="GH840" i="35" s="1"/>
  <c r="ET840" i="35"/>
  <c r="EU840" i="35"/>
  <c r="EK841" i="35"/>
  <c r="EL841" i="35"/>
  <c r="EW841" i="35" s="1"/>
  <c r="FH841" i="35" s="1"/>
  <c r="GD841" i="35" s="1"/>
  <c r="EM841" i="35"/>
  <c r="EN841" i="35"/>
  <c r="EO841" i="35"/>
  <c r="EP841" i="35"/>
  <c r="EQ841" i="35"/>
  <c r="ER841" i="35"/>
  <c r="FC841" i="35" s="1"/>
  <c r="FN841" i="35" s="1"/>
  <c r="ES841" i="35"/>
  <c r="ET841" i="35"/>
  <c r="EU841" i="35"/>
  <c r="EK842" i="35"/>
  <c r="EL842" i="35"/>
  <c r="EW842" i="35" s="1"/>
  <c r="FH842" i="35" s="1"/>
  <c r="GD842" i="35" s="1"/>
  <c r="EM842" i="35"/>
  <c r="EN842" i="35"/>
  <c r="EO842" i="35"/>
  <c r="EZ842" i="35" s="1"/>
  <c r="FK842" i="35" s="1"/>
  <c r="GF842" i="35" s="1"/>
  <c r="EP842" i="35"/>
  <c r="FA842" i="35" s="1"/>
  <c r="FL842" i="35" s="1"/>
  <c r="GE842" i="35" s="1"/>
  <c r="EQ842" i="35"/>
  <c r="ER842" i="35"/>
  <c r="FC842" i="35" s="1"/>
  <c r="FN842" i="35" s="1"/>
  <c r="ES842" i="35"/>
  <c r="FD842" i="35" s="1"/>
  <c r="FO842" i="35" s="1"/>
  <c r="GH842" i="35" s="1"/>
  <c r="ET842" i="35"/>
  <c r="EU842" i="35"/>
  <c r="EK843" i="35"/>
  <c r="EL843" i="35"/>
  <c r="EM843" i="35"/>
  <c r="EN843" i="35"/>
  <c r="EO843" i="35"/>
  <c r="EP843" i="35"/>
  <c r="EQ843" i="35"/>
  <c r="ER843" i="35"/>
  <c r="FC843" i="35" s="1"/>
  <c r="FN843" i="35" s="1"/>
  <c r="ES843" i="35"/>
  <c r="ET843" i="35"/>
  <c r="EU843" i="35"/>
  <c r="EK844" i="35"/>
  <c r="EL844" i="35"/>
  <c r="EM844" i="35"/>
  <c r="EN844" i="35"/>
  <c r="EO844" i="35"/>
  <c r="EP844" i="35"/>
  <c r="EQ844" i="35"/>
  <c r="ER844" i="35"/>
  <c r="FC844" i="35" s="1"/>
  <c r="FN844" i="35" s="1"/>
  <c r="ES844" i="35"/>
  <c r="ET844" i="35"/>
  <c r="EU844" i="35"/>
  <c r="EK845" i="35"/>
  <c r="EL845" i="35"/>
  <c r="EW845" i="35" s="1"/>
  <c r="FH845" i="35" s="1"/>
  <c r="GD845" i="35" s="1"/>
  <c r="EM845" i="35"/>
  <c r="EN845" i="35"/>
  <c r="EO845" i="35"/>
  <c r="EZ845" i="35" s="1"/>
  <c r="FK845" i="35" s="1"/>
  <c r="GF845" i="35" s="1"/>
  <c r="EP845" i="35"/>
  <c r="FA845" i="35" s="1"/>
  <c r="FL845" i="35" s="1"/>
  <c r="GE845" i="35" s="1"/>
  <c r="EQ845" i="35"/>
  <c r="ER845" i="35"/>
  <c r="FC845" i="35" s="1"/>
  <c r="FN845" i="35" s="1"/>
  <c r="ES845" i="35"/>
  <c r="FD845" i="35" s="1"/>
  <c r="FO845" i="35" s="1"/>
  <c r="GH845" i="35" s="1"/>
  <c r="ET845" i="35"/>
  <c r="EU845" i="35"/>
  <c r="EK846" i="35"/>
  <c r="EL846" i="35"/>
  <c r="EM846" i="35"/>
  <c r="EN846" i="35"/>
  <c r="EO846" i="35"/>
  <c r="EP846" i="35"/>
  <c r="EQ846" i="35"/>
  <c r="ER846" i="35"/>
  <c r="FC846" i="35" s="1"/>
  <c r="FN846" i="35" s="1"/>
  <c r="ES846" i="35"/>
  <c r="FD846" i="35" s="1"/>
  <c r="FO846" i="35" s="1"/>
  <c r="GH846" i="35" s="1"/>
  <c r="ET846" i="35"/>
  <c r="EU846" i="35"/>
  <c r="EK847" i="35"/>
  <c r="EL847" i="35"/>
  <c r="EM847" i="35"/>
  <c r="EN847" i="35"/>
  <c r="EO847" i="35"/>
  <c r="EZ847" i="35" s="1"/>
  <c r="FK847" i="35" s="1"/>
  <c r="GF847" i="35" s="1"/>
  <c r="EP847" i="35"/>
  <c r="FA847" i="35" s="1"/>
  <c r="FL847" i="35" s="1"/>
  <c r="GE847" i="35" s="1"/>
  <c r="EQ847" i="35"/>
  <c r="ER847" i="35"/>
  <c r="FC847" i="35" s="1"/>
  <c r="FN847" i="35" s="1"/>
  <c r="ES847" i="35"/>
  <c r="FD847" i="35" s="1"/>
  <c r="FO847" i="35" s="1"/>
  <c r="GH847" i="35" s="1"/>
  <c r="ET847" i="35"/>
  <c r="EU847" i="35"/>
  <c r="EK848" i="35"/>
  <c r="EL848" i="35"/>
  <c r="EM848" i="35"/>
  <c r="EN848" i="35"/>
  <c r="EO848" i="35"/>
  <c r="EP848" i="35"/>
  <c r="EQ848" i="35"/>
  <c r="ER848" i="35"/>
  <c r="FC848" i="35" s="1"/>
  <c r="FN848" i="35" s="1"/>
  <c r="ES848" i="35"/>
  <c r="FD848" i="35" s="1"/>
  <c r="FO848" i="35" s="1"/>
  <c r="GH848" i="35" s="1"/>
  <c r="ET848" i="35"/>
  <c r="EU848" i="35"/>
  <c r="EK849" i="35"/>
  <c r="EL849" i="35"/>
  <c r="EM849" i="35"/>
  <c r="EN849" i="35"/>
  <c r="EO849" i="35"/>
  <c r="EP849" i="35"/>
  <c r="EQ849" i="35"/>
  <c r="ER849" i="35"/>
  <c r="FC849" i="35" s="1"/>
  <c r="FN849" i="35" s="1"/>
  <c r="ES849" i="35"/>
  <c r="ET849" i="35"/>
  <c r="EU849" i="35"/>
  <c r="EK850" i="35"/>
  <c r="EV850" i="35" s="1"/>
  <c r="EL850" i="35"/>
  <c r="EW850" i="35" s="1"/>
  <c r="FH850" i="35" s="1"/>
  <c r="GD850" i="35" s="1"/>
  <c r="EM850" i="35"/>
  <c r="EX850" i="35" s="1"/>
  <c r="FI850" i="35" s="1"/>
  <c r="FZ850" i="35" s="1"/>
  <c r="EN850" i="35"/>
  <c r="EY850" i="35" s="1"/>
  <c r="FJ850" i="35" s="1"/>
  <c r="FY850" i="35" s="1"/>
  <c r="EO850" i="35"/>
  <c r="EZ850" i="35" s="1"/>
  <c r="FK850" i="35" s="1"/>
  <c r="GF850" i="35" s="1"/>
  <c r="EP850" i="35"/>
  <c r="FA850" i="35" s="1"/>
  <c r="FL850" i="35" s="1"/>
  <c r="GE850" i="35" s="1"/>
  <c r="EQ850" i="35"/>
  <c r="FB850" i="35" s="1"/>
  <c r="FM850" i="35" s="1"/>
  <c r="GB850" i="35" s="1"/>
  <c r="ER850" i="35"/>
  <c r="FC850" i="35" s="1"/>
  <c r="FN850" i="35" s="1"/>
  <c r="ES850" i="35"/>
  <c r="FD850" i="35" s="1"/>
  <c r="FO850" i="35" s="1"/>
  <c r="GH850" i="35" s="1"/>
  <c r="ET850" i="35"/>
  <c r="FE850" i="35" s="1"/>
  <c r="FP850" i="35" s="1"/>
  <c r="GC850" i="35" s="1"/>
  <c r="EU850" i="35"/>
  <c r="FF850" i="35" s="1"/>
  <c r="FQ850" i="35" s="1"/>
  <c r="GA850" i="35" s="1"/>
  <c r="FS850" i="35"/>
  <c r="FT850" i="35" s="1"/>
  <c r="EK851" i="35"/>
  <c r="EL851" i="35"/>
  <c r="EM851" i="35"/>
  <c r="EN851" i="35"/>
  <c r="EO851" i="35"/>
  <c r="EP851" i="35"/>
  <c r="EQ851" i="35"/>
  <c r="ER851" i="35"/>
  <c r="FC851" i="35" s="1"/>
  <c r="FN851" i="35" s="1"/>
  <c r="ES851" i="35"/>
  <c r="FD851" i="35" s="1"/>
  <c r="FO851" i="35" s="1"/>
  <c r="GH851" i="35" s="1"/>
  <c r="ET851" i="35"/>
  <c r="EU851" i="35"/>
  <c r="EK852" i="35"/>
  <c r="EL852" i="35"/>
  <c r="EW852" i="35" s="1"/>
  <c r="FH852" i="35" s="1"/>
  <c r="GD852" i="35" s="1"/>
  <c r="EM852" i="35"/>
  <c r="EN852" i="35"/>
  <c r="EO852" i="35"/>
  <c r="EZ852" i="35" s="1"/>
  <c r="FK852" i="35" s="1"/>
  <c r="GF852" i="35" s="1"/>
  <c r="EP852" i="35"/>
  <c r="EQ852" i="35"/>
  <c r="ER852" i="35"/>
  <c r="FC852" i="35" s="1"/>
  <c r="FN852" i="35" s="1"/>
  <c r="ES852" i="35"/>
  <c r="FD852" i="35" s="1"/>
  <c r="FO852" i="35" s="1"/>
  <c r="GH852" i="35" s="1"/>
  <c r="ET852" i="35"/>
  <c r="EU852" i="35"/>
  <c r="EK853" i="35"/>
  <c r="EL853" i="35"/>
  <c r="EW853" i="35" s="1"/>
  <c r="FH853" i="35" s="1"/>
  <c r="GD853" i="35" s="1"/>
  <c r="EM853" i="35"/>
  <c r="EN853" i="35"/>
  <c r="EO853" i="35"/>
  <c r="EP853" i="35"/>
  <c r="FA853" i="35" s="1"/>
  <c r="FL853" i="35" s="1"/>
  <c r="GE853" i="35" s="1"/>
  <c r="EQ853" i="35"/>
  <c r="ER853" i="35"/>
  <c r="FC853" i="35" s="1"/>
  <c r="FN853" i="35" s="1"/>
  <c r="ES853" i="35"/>
  <c r="ET853" i="35"/>
  <c r="EU853" i="35"/>
  <c r="EK854" i="35"/>
  <c r="EL854" i="35"/>
  <c r="EM854" i="35"/>
  <c r="EN854" i="35"/>
  <c r="EO854" i="35"/>
  <c r="EZ854" i="35" s="1"/>
  <c r="FK854" i="35" s="1"/>
  <c r="GF854" i="35" s="1"/>
  <c r="EP854" i="35"/>
  <c r="EQ854" i="35"/>
  <c r="ER854" i="35"/>
  <c r="FC854" i="35" s="1"/>
  <c r="FN854" i="35" s="1"/>
  <c r="ES854" i="35"/>
  <c r="FD854" i="35" s="1"/>
  <c r="FO854" i="35" s="1"/>
  <c r="GH854" i="35" s="1"/>
  <c r="ET854" i="35"/>
  <c r="EU854" i="35"/>
  <c r="EK855" i="35"/>
  <c r="EL855" i="35"/>
  <c r="EW855" i="35" s="1"/>
  <c r="FH855" i="35" s="1"/>
  <c r="GD855" i="35" s="1"/>
  <c r="EM855" i="35"/>
  <c r="EN855" i="35"/>
  <c r="EO855" i="35"/>
  <c r="EZ855" i="35" s="1"/>
  <c r="FK855" i="35" s="1"/>
  <c r="GF855" i="35" s="1"/>
  <c r="EP855" i="35"/>
  <c r="FA855" i="35" s="1"/>
  <c r="FL855" i="35" s="1"/>
  <c r="GE855" i="35" s="1"/>
  <c r="EQ855" i="35"/>
  <c r="ER855" i="35"/>
  <c r="FC855" i="35" s="1"/>
  <c r="FN855" i="35" s="1"/>
  <c r="ES855" i="35"/>
  <c r="FD855" i="35" s="1"/>
  <c r="FO855" i="35" s="1"/>
  <c r="GH855" i="35" s="1"/>
  <c r="ET855" i="35"/>
  <c r="EU855" i="35"/>
  <c r="EK856" i="35"/>
  <c r="EL856" i="35"/>
  <c r="EW856" i="35" s="1"/>
  <c r="FH856" i="35" s="1"/>
  <c r="GD856" i="35" s="1"/>
  <c r="EM856" i="35"/>
  <c r="EN856" i="35"/>
  <c r="EO856" i="35"/>
  <c r="EZ856" i="35" s="1"/>
  <c r="FK856" i="35" s="1"/>
  <c r="GF856" i="35" s="1"/>
  <c r="EP856" i="35"/>
  <c r="FA856" i="35" s="1"/>
  <c r="FL856" i="35" s="1"/>
  <c r="GE856" i="35" s="1"/>
  <c r="EQ856" i="35"/>
  <c r="ER856" i="35"/>
  <c r="FC856" i="35" s="1"/>
  <c r="FN856" i="35" s="1"/>
  <c r="ES856" i="35"/>
  <c r="FD856" i="35" s="1"/>
  <c r="FO856" i="35" s="1"/>
  <c r="GH856" i="35" s="1"/>
  <c r="ET856" i="35"/>
  <c r="EU856" i="35"/>
  <c r="EK857" i="35"/>
  <c r="EL857" i="35"/>
  <c r="EM857" i="35"/>
  <c r="EN857" i="35"/>
  <c r="EO857" i="35"/>
  <c r="EZ857" i="35" s="1"/>
  <c r="FK857" i="35" s="1"/>
  <c r="GF857" i="35" s="1"/>
  <c r="EP857" i="35"/>
  <c r="FA857" i="35" s="1"/>
  <c r="FL857" i="35" s="1"/>
  <c r="GE857" i="35" s="1"/>
  <c r="ER857" i="35"/>
  <c r="FC857" i="35" s="1"/>
  <c r="FN857" i="35" s="1"/>
  <c r="ES857" i="35"/>
  <c r="ET857" i="35"/>
  <c r="EU857" i="35"/>
  <c r="EK858" i="35"/>
  <c r="EL858" i="35"/>
  <c r="EW858" i="35" s="1"/>
  <c r="FH858" i="35" s="1"/>
  <c r="GD858" i="35" s="1"/>
  <c r="EM858" i="35"/>
  <c r="EN858" i="35"/>
  <c r="EO858" i="35"/>
  <c r="EZ858" i="35" s="1"/>
  <c r="FK858" i="35" s="1"/>
  <c r="GF858" i="35" s="1"/>
  <c r="EP858" i="35"/>
  <c r="FA858" i="35" s="1"/>
  <c r="FL858" i="35" s="1"/>
  <c r="GE858" i="35" s="1"/>
  <c r="EQ858" i="35"/>
  <c r="ER858" i="35"/>
  <c r="FC858" i="35" s="1"/>
  <c r="FN858" i="35" s="1"/>
  <c r="ES858" i="35"/>
  <c r="FD858" i="35" s="1"/>
  <c r="FO858" i="35" s="1"/>
  <c r="GH858" i="35" s="1"/>
  <c r="ET858" i="35"/>
  <c r="EU858" i="35"/>
  <c r="EK859" i="35"/>
  <c r="EL859" i="35"/>
  <c r="EM859" i="35"/>
  <c r="EN859" i="35"/>
  <c r="EO859" i="35"/>
  <c r="EZ859" i="35" s="1"/>
  <c r="FK859" i="35" s="1"/>
  <c r="GF859" i="35" s="1"/>
  <c r="EP859" i="35"/>
  <c r="FA859" i="35" s="1"/>
  <c r="FL859" i="35" s="1"/>
  <c r="GE859" i="35" s="1"/>
  <c r="EQ859" i="35"/>
  <c r="ER859" i="35"/>
  <c r="FC859" i="35" s="1"/>
  <c r="FN859" i="35" s="1"/>
  <c r="ES859" i="35"/>
  <c r="ET859" i="35"/>
  <c r="EU859" i="35"/>
  <c r="EK860" i="35"/>
  <c r="EL860" i="35"/>
  <c r="EW860" i="35" s="1"/>
  <c r="FH860" i="35" s="1"/>
  <c r="GD860" i="35" s="1"/>
  <c r="EM860" i="35"/>
  <c r="EN860" i="35"/>
  <c r="EO860" i="35"/>
  <c r="EZ860" i="35" s="1"/>
  <c r="FK860" i="35" s="1"/>
  <c r="GF860" i="35" s="1"/>
  <c r="EP860" i="35"/>
  <c r="EQ860" i="35"/>
  <c r="ER860" i="35"/>
  <c r="FC860" i="35" s="1"/>
  <c r="FN860" i="35" s="1"/>
  <c r="ES860" i="35"/>
  <c r="FD860" i="35" s="1"/>
  <c r="FO860" i="35" s="1"/>
  <c r="GH860" i="35" s="1"/>
  <c r="ET860" i="35"/>
  <c r="EU860" i="35"/>
  <c r="EK861" i="35"/>
  <c r="EL861" i="35"/>
  <c r="EM861" i="35"/>
  <c r="EN861" i="35"/>
  <c r="EO861" i="35"/>
  <c r="EP861" i="35"/>
  <c r="EQ861" i="35"/>
  <c r="ER861" i="35"/>
  <c r="FC861" i="35" s="1"/>
  <c r="FN861" i="35" s="1"/>
  <c r="ES861" i="35"/>
  <c r="ET861" i="35"/>
  <c r="EU861" i="35"/>
  <c r="EK862" i="35"/>
  <c r="EL862" i="35"/>
  <c r="EM862" i="35"/>
  <c r="EN862" i="35"/>
  <c r="EO862" i="35"/>
  <c r="EP862" i="35"/>
  <c r="EQ862" i="35"/>
  <c r="ER862" i="35"/>
  <c r="FC862" i="35" s="1"/>
  <c r="FN862" i="35" s="1"/>
  <c r="ES862" i="35"/>
  <c r="ET862" i="35"/>
  <c r="EU862" i="35"/>
  <c r="EK863" i="35"/>
  <c r="EL863" i="35"/>
  <c r="EW863" i="35" s="1"/>
  <c r="FH863" i="35" s="1"/>
  <c r="GD863" i="35" s="1"/>
  <c r="EM863" i="35"/>
  <c r="EN863" i="35"/>
  <c r="EO863" i="35"/>
  <c r="EZ863" i="35" s="1"/>
  <c r="FK863" i="35" s="1"/>
  <c r="GF863" i="35" s="1"/>
  <c r="EP863" i="35"/>
  <c r="FA863" i="35" s="1"/>
  <c r="FL863" i="35" s="1"/>
  <c r="GE863" i="35" s="1"/>
  <c r="EQ863" i="35"/>
  <c r="ER863" i="35"/>
  <c r="FC863" i="35" s="1"/>
  <c r="FN863" i="35" s="1"/>
  <c r="ES863" i="35"/>
  <c r="FD863" i="35" s="1"/>
  <c r="FO863" i="35" s="1"/>
  <c r="GH863" i="35" s="1"/>
  <c r="ET863" i="35"/>
  <c r="EU863" i="35"/>
  <c r="EK864" i="35"/>
  <c r="EL864" i="35"/>
  <c r="EM864" i="35"/>
  <c r="EN864" i="35"/>
  <c r="EO864" i="35"/>
  <c r="EP864" i="35"/>
  <c r="EQ864" i="35"/>
  <c r="ER864" i="35"/>
  <c r="FC864" i="35" s="1"/>
  <c r="FN864" i="35" s="1"/>
  <c r="ES864" i="35"/>
  <c r="ET864" i="35"/>
  <c r="EU864" i="35"/>
  <c r="EK865" i="35"/>
  <c r="EL865" i="35"/>
  <c r="EM865" i="35"/>
  <c r="EN865" i="35"/>
  <c r="EO865" i="35"/>
  <c r="EP865" i="35"/>
  <c r="EQ865" i="35"/>
  <c r="ER865" i="35"/>
  <c r="FC865" i="35" s="1"/>
  <c r="FN865" i="35" s="1"/>
  <c r="ES865" i="35"/>
  <c r="ET865" i="35"/>
  <c r="EU865" i="35"/>
  <c r="EK866" i="35"/>
  <c r="EL866" i="35"/>
  <c r="EM866" i="35"/>
  <c r="EN866" i="35"/>
  <c r="EO866" i="35"/>
  <c r="EP866" i="35"/>
  <c r="EQ866" i="35"/>
  <c r="ER866" i="35"/>
  <c r="FC866" i="35" s="1"/>
  <c r="FN866" i="35" s="1"/>
  <c r="ES866" i="35"/>
  <c r="FD866" i="35" s="1"/>
  <c r="FO866" i="35" s="1"/>
  <c r="GH866" i="35" s="1"/>
  <c r="ET866" i="35"/>
  <c r="EU866" i="35"/>
  <c r="EK867" i="35"/>
  <c r="EL867" i="35"/>
  <c r="EM867" i="35"/>
  <c r="EN867" i="35"/>
  <c r="EO867" i="35"/>
  <c r="EZ867" i="35" s="1"/>
  <c r="FK867" i="35" s="1"/>
  <c r="GF867" i="35" s="1"/>
  <c r="EP867" i="35"/>
  <c r="EQ867" i="35"/>
  <c r="ER867" i="35"/>
  <c r="FC867" i="35" s="1"/>
  <c r="FN867" i="35" s="1"/>
  <c r="ES867" i="35"/>
  <c r="ET867" i="35"/>
  <c r="EU867" i="35"/>
  <c r="EK868" i="35"/>
  <c r="EL868" i="35"/>
  <c r="EM868" i="35"/>
  <c r="EN868" i="35"/>
  <c r="EO868" i="35"/>
  <c r="EP868" i="35"/>
  <c r="EQ868" i="35"/>
  <c r="ER868" i="35"/>
  <c r="FC868" i="35" s="1"/>
  <c r="FN868" i="35" s="1"/>
  <c r="ES868" i="35"/>
  <c r="ET868" i="35"/>
  <c r="EU868" i="35"/>
  <c r="EK869" i="35"/>
  <c r="EL869" i="35"/>
  <c r="EM869" i="35"/>
  <c r="EN869" i="35"/>
  <c r="EO869" i="35"/>
  <c r="EP869" i="35"/>
  <c r="EQ869" i="35"/>
  <c r="ER869" i="35"/>
  <c r="FC869" i="35" s="1"/>
  <c r="FN869" i="35" s="1"/>
  <c r="ES869" i="35"/>
  <c r="ET869" i="35"/>
  <c r="EU869" i="35"/>
  <c r="EK870" i="35"/>
  <c r="EL870" i="35"/>
  <c r="EW870" i="35" s="1"/>
  <c r="FH870" i="35" s="1"/>
  <c r="GD870" i="35" s="1"/>
  <c r="EM870" i="35"/>
  <c r="EN870" i="35"/>
  <c r="EO870" i="35"/>
  <c r="EZ870" i="35" s="1"/>
  <c r="FK870" i="35" s="1"/>
  <c r="GF870" i="35" s="1"/>
  <c r="EP870" i="35"/>
  <c r="FA870" i="35" s="1"/>
  <c r="FL870" i="35" s="1"/>
  <c r="GE870" i="35" s="1"/>
  <c r="EQ870" i="35"/>
  <c r="ER870" i="35"/>
  <c r="FC870" i="35" s="1"/>
  <c r="FN870" i="35" s="1"/>
  <c r="ES870" i="35"/>
  <c r="FD870" i="35" s="1"/>
  <c r="FO870" i="35" s="1"/>
  <c r="GH870" i="35" s="1"/>
  <c r="ET870" i="35"/>
  <c r="EU870" i="35"/>
  <c r="EK871" i="35"/>
  <c r="EL871" i="35"/>
  <c r="EW871" i="35" s="1"/>
  <c r="FH871" i="35" s="1"/>
  <c r="GD871" i="35" s="1"/>
  <c r="EM871" i="35"/>
  <c r="EN871" i="35"/>
  <c r="EO871" i="35"/>
  <c r="EP871" i="35"/>
  <c r="EQ871" i="35"/>
  <c r="ER871" i="35"/>
  <c r="FC871" i="35" s="1"/>
  <c r="FN871" i="35" s="1"/>
  <c r="ES871" i="35"/>
  <c r="ET871" i="35"/>
  <c r="EU871" i="35"/>
  <c r="EK872" i="35"/>
  <c r="EL872" i="35"/>
  <c r="EW872" i="35" s="1"/>
  <c r="FH872" i="35" s="1"/>
  <c r="GD872" i="35" s="1"/>
  <c r="EM872" i="35"/>
  <c r="EN872" i="35"/>
  <c r="EO872" i="35"/>
  <c r="EZ872" i="35" s="1"/>
  <c r="FK872" i="35" s="1"/>
  <c r="GF872" i="35" s="1"/>
  <c r="EP872" i="35"/>
  <c r="FA872" i="35" s="1"/>
  <c r="FL872" i="35" s="1"/>
  <c r="GE872" i="35" s="1"/>
  <c r="EQ872" i="35"/>
  <c r="ER872" i="35"/>
  <c r="FC872" i="35" s="1"/>
  <c r="FN872" i="35" s="1"/>
  <c r="ES872" i="35"/>
  <c r="FD872" i="35" s="1"/>
  <c r="FO872" i="35" s="1"/>
  <c r="GH872" i="35" s="1"/>
  <c r="ET872" i="35"/>
  <c r="EU872" i="35"/>
  <c r="EK873" i="35"/>
  <c r="EL873" i="35"/>
  <c r="EW873" i="35" s="1"/>
  <c r="FH873" i="35" s="1"/>
  <c r="GD873" i="35" s="1"/>
  <c r="EM873" i="35"/>
  <c r="EN873" i="35"/>
  <c r="EO873" i="35"/>
  <c r="EP873" i="35"/>
  <c r="EQ873" i="35"/>
  <c r="ER873" i="35"/>
  <c r="FC873" i="35" s="1"/>
  <c r="FN873" i="35" s="1"/>
  <c r="ES873" i="35"/>
  <c r="FD873" i="35" s="1"/>
  <c r="FO873" i="35" s="1"/>
  <c r="GH873" i="35" s="1"/>
  <c r="ET873" i="35"/>
  <c r="EU873" i="35"/>
  <c r="EK874" i="35"/>
  <c r="EL874" i="35"/>
  <c r="EW874" i="35" s="1"/>
  <c r="FH874" i="35" s="1"/>
  <c r="GD874" i="35" s="1"/>
  <c r="EM874" i="35"/>
  <c r="EN874" i="35"/>
  <c r="EO874" i="35"/>
  <c r="EP874" i="35"/>
  <c r="EQ874" i="35"/>
  <c r="ER874" i="35"/>
  <c r="FC874" i="35" s="1"/>
  <c r="FN874" i="35" s="1"/>
  <c r="ES874" i="35"/>
  <c r="ET874" i="35"/>
  <c r="EU874" i="35"/>
  <c r="EK875" i="35"/>
  <c r="EL875" i="35"/>
  <c r="EM875" i="35"/>
  <c r="EN875" i="35"/>
  <c r="EO875" i="35"/>
  <c r="EP875" i="35"/>
  <c r="EQ875" i="35"/>
  <c r="ER875" i="35"/>
  <c r="FC875" i="35" s="1"/>
  <c r="FN875" i="35" s="1"/>
  <c r="ES875" i="35"/>
  <c r="FD875" i="35" s="1"/>
  <c r="FO875" i="35" s="1"/>
  <c r="GH875" i="35" s="1"/>
  <c r="ET875" i="35"/>
  <c r="EU875" i="35"/>
  <c r="EK876" i="35"/>
  <c r="EL876" i="35"/>
  <c r="EM876" i="35"/>
  <c r="EN876" i="35"/>
  <c r="EO876" i="35"/>
  <c r="EP876" i="35"/>
  <c r="EQ876" i="35"/>
  <c r="ER876" i="35"/>
  <c r="FC876" i="35" s="1"/>
  <c r="FN876" i="35" s="1"/>
  <c r="ES876" i="35"/>
  <c r="FD876" i="35" s="1"/>
  <c r="FO876" i="35" s="1"/>
  <c r="GH876" i="35" s="1"/>
  <c r="ET876" i="35"/>
  <c r="EU876" i="35"/>
  <c r="EK877" i="35"/>
  <c r="EL877" i="35"/>
  <c r="EM877" i="35"/>
  <c r="EN877" i="35"/>
  <c r="EO877" i="35"/>
  <c r="EP877" i="35"/>
  <c r="EQ877" i="35"/>
  <c r="ER877" i="35"/>
  <c r="FC877" i="35" s="1"/>
  <c r="FN877" i="35" s="1"/>
  <c r="ES877" i="35"/>
  <c r="ET877" i="35"/>
  <c r="EU877" i="35"/>
  <c r="EK878" i="35"/>
  <c r="EL878" i="35"/>
  <c r="EM878" i="35"/>
  <c r="EN878" i="35"/>
  <c r="EO878" i="35"/>
  <c r="EP878" i="35"/>
  <c r="EQ878" i="35"/>
  <c r="ER878" i="35"/>
  <c r="FC878" i="35" s="1"/>
  <c r="FN878" i="35" s="1"/>
  <c r="ES878" i="35"/>
  <c r="ET878" i="35"/>
  <c r="EU878" i="35"/>
  <c r="EK879" i="35"/>
  <c r="EV879" i="35" s="1"/>
  <c r="EL879" i="35"/>
  <c r="EW879" i="35" s="1"/>
  <c r="FH879" i="35" s="1"/>
  <c r="GD879" i="35" s="1"/>
  <c r="EM879" i="35"/>
  <c r="EX879" i="35" s="1"/>
  <c r="FI879" i="35" s="1"/>
  <c r="FZ879" i="35" s="1"/>
  <c r="EN879" i="35"/>
  <c r="EY879" i="35" s="1"/>
  <c r="FJ879" i="35" s="1"/>
  <c r="FY879" i="35" s="1"/>
  <c r="EO879" i="35"/>
  <c r="EZ879" i="35" s="1"/>
  <c r="FK879" i="35" s="1"/>
  <c r="GF879" i="35" s="1"/>
  <c r="EP879" i="35"/>
  <c r="FA879" i="35" s="1"/>
  <c r="FL879" i="35" s="1"/>
  <c r="GE879" i="35" s="1"/>
  <c r="EQ879" i="35"/>
  <c r="FB879" i="35" s="1"/>
  <c r="FM879" i="35" s="1"/>
  <c r="GB879" i="35" s="1"/>
  <c r="ER879" i="35"/>
  <c r="FC879" i="35" s="1"/>
  <c r="FN879" i="35" s="1"/>
  <c r="ES879" i="35"/>
  <c r="FD879" i="35" s="1"/>
  <c r="FO879" i="35" s="1"/>
  <c r="GH879" i="35" s="1"/>
  <c r="ET879" i="35"/>
  <c r="FE879" i="35" s="1"/>
  <c r="FP879" i="35" s="1"/>
  <c r="GC879" i="35" s="1"/>
  <c r="EU879" i="35"/>
  <c r="FF879" i="35" s="1"/>
  <c r="FQ879" i="35" s="1"/>
  <c r="GA879" i="35" s="1"/>
  <c r="FS879" i="35"/>
  <c r="FT879" i="35" s="1"/>
  <c r="EK880" i="35"/>
  <c r="EV880" i="35" s="1"/>
  <c r="EL880" i="35"/>
  <c r="EW880" i="35" s="1"/>
  <c r="FH880" i="35" s="1"/>
  <c r="GD880" i="35" s="1"/>
  <c r="EM880" i="35"/>
  <c r="EX880" i="35" s="1"/>
  <c r="FI880" i="35" s="1"/>
  <c r="FZ880" i="35" s="1"/>
  <c r="EN880" i="35"/>
  <c r="EY880" i="35" s="1"/>
  <c r="FJ880" i="35" s="1"/>
  <c r="FY880" i="35" s="1"/>
  <c r="EO880" i="35"/>
  <c r="EZ880" i="35" s="1"/>
  <c r="FK880" i="35" s="1"/>
  <c r="GF880" i="35" s="1"/>
  <c r="EP880" i="35"/>
  <c r="FA880" i="35" s="1"/>
  <c r="FL880" i="35" s="1"/>
  <c r="GE880" i="35" s="1"/>
  <c r="EQ880" i="35"/>
  <c r="FB880" i="35" s="1"/>
  <c r="FM880" i="35" s="1"/>
  <c r="GB880" i="35" s="1"/>
  <c r="ER880" i="35"/>
  <c r="FC880" i="35" s="1"/>
  <c r="FN880" i="35" s="1"/>
  <c r="ES880" i="35"/>
  <c r="FD880" i="35" s="1"/>
  <c r="FO880" i="35" s="1"/>
  <c r="GH880" i="35" s="1"/>
  <c r="ET880" i="35"/>
  <c r="FE880" i="35" s="1"/>
  <c r="FP880" i="35" s="1"/>
  <c r="GC880" i="35" s="1"/>
  <c r="EU880" i="35"/>
  <c r="FF880" i="35" s="1"/>
  <c r="FQ880" i="35" s="1"/>
  <c r="GA880" i="35" s="1"/>
  <c r="FS880" i="35"/>
  <c r="FT880" i="35" s="1"/>
  <c r="FU880" i="35" s="1"/>
  <c r="FV880" i="35" s="1"/>
  <c r="EK881" i="35"/>
  <c r="EL881" i="35"/>
  <c r="EW881" i="35" s="1"/>
  <c r="FH881" i="35" s="1"/>
  <c r="GD881" i="35" s="1"/>
  <c r="EM881" i="35"/>
  <c r="EN881" i="35"/>
  <c r="EO881" i="35"/>
  <c r="EZ881" i="35" s="1"/>
  <c r="FK881" i="35" s="1"/>
  <c r="GF881" i="35" s="1"/>
  <c r="EP881" i="35"/>
  <c r="FA881" i="35" s="1"/>
  <c r="FL881" i="35" s="1"/>
  <c r="GE881" i="35" s="1"/>
  <c r="EQ881" i="35"/>
  <c r="ER881" i="35"/>
  <c r="FC881" i="35" s="1"/>
  <c r="FN881" i="35" s="1"/>
  <c r="ES881" i="35"/>
  <c r="FD881" i="35" s="1"/>
  <c r="FO881" i="35" s="1"/>
  <c r="GH881" i="35" s="1"/>
  <c r="ET881" i="35"/>
  <c r="EU881" i="35"/>
  <c r="EK882" i="35"/>
  <c r="EL882" i="35"/>
  <c r="EM882" i="35"/>
  <c r="EN882" i="35"/>
  <c r="EO882" i="35"/>
  <c r="EZ882" i="35" s="1"/>
  <c r="FK882" i="35" s="1"/>
  <c r="GF882" i="35" s="1"/>
  <c r="EP882" i="35"/>
  <c r="EQ882" i="35"/>
  <c r="ER882" i="35"/>
  <c r="FC882" i="35" s="1"/>
  <c r="FN882" i="35" s="1"/>
  <c r="ES882" i="35"/>
  <c r="ET882" i="35"/>
  <c r="EU882" i="35"/>
  <c r="EK883" i="35"/>
  <c r="EL883" i="35"/>
  <c r="EM883" i="35"/>
  <c r="EN883" i="35"/>
  <c r="EO883" i="35"/>
  <c r="EP883" i="35"/>
  <c r="EQ883" i="35"/>
  <c r="ER883" i="35"/>
  <c r="FC883" i="35" s="1"/>
  <c r="FN883" i="35" s="1"/>
  <c r="ES883" i="35"/>
  <c r="FD883" i="35" s="1"/>
  <c r="FO883" i="35" s="1"/>
  <c r="GH883" i="35" s="1"/>
  <c r="ET883" i="35"/>
  <c r="EU883" i="35"/>
  <c r="EK884" i="35"/>
  <c r="EV884" i="35" s="1"/>
  <c r="EL884" i="35"/>
  <c r="EW884" i="35" s="1"/>
  <c r="FH884" i="35" s="1"/>
  <c r="GD884" i="35" s="1"/>
  <c r="EM884" i="35"/>
  <c r="EX884" i="35" s="1"/>
  <c r="FI884" i="35" s="1"/>
  <c r="FZ884" i="35" s="1"/>
  <c r="EN884" i="35"/>
  <c r="EY884" i="35" s="1"/>
  <c r="FJ884" i="35" s="1"/>
  <c r="FY884" i="35" s="1"/>
  <c r="EO884" i="35"/>
  <c r="EZ884" i="35" s="1"/>
  <c r="FK884" i="35" s="1"/>
  <c r="GF884" i="35" s="1"/>
  <c r="EP884" i="35"/>
  <c r="FA884" i="35" s="1"/>
  <c r="FL884" i="35" s="1"/>
  <c r="GE884" i="35" s="1"/>
  <c r="EQ884" i="35"/>
  <c r="ER884" i="35"/>
  <c r="FC884" i="35" s="1"/>
  <c r="FN884" i="35" s="1"/>
  <c r="ES884" i="35"/>
  <c r="FD884" i="35" s="1"/>
  <c r="FO884" i="35" s="1"/>
  <c r="GH884" i="35" s="1"/>
  <c r="ET884" i="35"/>
  <c r="FE884" i="35" s="1"/>
  <c r="FP884" i="35" s="1"/>
  <c r="GC884" i="35" s="1"/>
  <c r="EU884" i="35"/>
  <c r="FF884" i="35" s="1"/>
  <c r="FQ884" i="35" s="1"/>
  <c r="GA884" i="35" s="1"/>
  <c r="FS884" i="35"/>
  <c r="FT884" i="35" s="1"/>
  <c r="FU884" i="35" s="1"/>
  <c r="FV884" i="35" s="1"/>
  <c r="EK885" i="35"/>
  <c r="EV885" i="35" s="1"/>
  <c r="EL885" i="35"/>
  <c r="EW885" i="35" s="1"/>
  <c r="FH885" i="35" s="1"/>
  <c r="GD885" i="35" s="1"/>
  <c r="EM885" i="35"/>
  <c r="EX885" i="35" s="1"/>
  <c r="FI885" i="35" s="1"/>
  <c r="FZ885" i="35" s="1"/>
  <c r="EN885" i="35"/>
  <c r="EY885" i="35" s="1"/>
  <c r="FJ885" i="35" s="1"/>
  <c r="FY885" i="35" s="1"/>
  <c r="EO885" i="35"/>
  <c r="EZ885" i="35" s="1"/>
  <c r="FK885" i="35" s="1"/>
  <c r="GF885" i="35" s="1"/>
  <c r="EP885" i="35"/>
  <c r="FA885" i="35" s="1"/>
  <c r="FL885" i="35" s="1"/>
  <c r="GE885" i="35" s="1"/>
  <c r="EQ885" i="35"/>
  <c r="ER885" i="35"/>
  <c r="FC885" i="35" s="1"/>
  <c r="FN885" i="35" s="1"/>
  <c r="ES885" i="35"/>
  <c r="FD885" i="35" s="1"/>
  <c r="FO885" i="35" s="1"/>
  <c r="GH885" i="35" s="1"/>
  <c r="ET885" i="35"/>
  <c r="FE885" i="35" s="1"/>
  <c r="FP885" i="35" s="1"/>
  <c r="GC885" i="35" s="1"/>
  <c r="EU885" i="35"/>
  <c r="FF885" i="35" s="1"/>
  <c r="FQ885" i="35" s="1"/>
  <c r="GA885" i="35" s="1"/>
  <c r="FS885" i="35"/>
  <c r="FT885" i="35" s="1"/>
  <c r="EK886" i="35"/>
  <c r="EL886" i="35"/>
  <c r="EM886" i="35"/>
  <c r="EN886" i="35"/>
  <c r="EO886" i="35"/>
  <c r="EP886" i="35"/>
  <c r="EQ886" i="35"/>
  <c r="ER886" i="35"/>
  <c r="FC886" i="35" s="1"/>
  <c r="FN886" i="35" s="1"/>
  <c r="ES886" i="35"/>
  <c r="ET886" i="35"/>
  <c r="EU886" i="35"/>
  <c r="EK887" i="35"/>
  <c r="EV887" i="35" s="1"/>
  <c r="EL887" i="35"/>
  <c r="EW887" i="35" s="1"/>
  <c r="FH887" i="35" s="1"/>
  <c r="GD887" i="35" s="1"/>
  <c r="EM887" i="35"/>
  <c r="EX887" i="35" s="1"/>
  <c r="FI887" i="35" s="1"/>
  <c r="FZ887" i="35" s="1"/>
  <c r="EN887" i="35"/>
  <c r="EY887" i="35" s="1"/>
  <c r="FJ887" i="35" s="1"/>
  <c r="FY887" i="35" s="1"/>
  <c r="EO887" i="35"/>
  <c r="EZ887" i="35" s="1"/>
  <c r="FK887" i="35" s="1"/>
  <c r="GF887" i="35" s="1"/>
  <c r="EP887" i="35"/>
  <c r="FA887" i="35" s="1"/>
  <c r="FL887" i="35" s="1"/>
  <c r="GE887" i="35" s="1"/>
  <c r="EQ887" i="35"/>
  <c r="ER887" i="35"/>
  <c r="FC887" i="35" s="1"/>
  <c r="FN887" i="35" s="1"/>
  <c r="ES887" i="35"/>
  <c r="FD887" i="35" s="1"/>
  <c r="FO887" i="35" s="1"/>
  <c r="GH887" i="35" s="1"/>
  <c r="ET887" i="35"/>
  <c r="FE887" i="35" s="1"/>
  <c r="FP887" i="35" s="1"/>
  <c r="GC887" i="35" s="1"/>
  <c r="EU887" i="35"/>
  <c r="FF887" i="35" s="1"/>
  <c r="FQ887" i="35" s="1"/>
  <c r="GA887" i="35" s="1"/>
  <c r="FS887" i="35"/>
  <c r="FT887" i="35" s="1"/>
  <c r="EK888" i="35"/>
  <c r="EV888" i="35" s="1"/>
  <c r="EL888" i="35"/>
  <c r="EW888" i="35" s="1"/>
  <c r="FH888" i="35" s="1"/>
  <c r="GD888" i="35" s="1"/>
  <c r="EM888" i="35"/>
  <c r="EX888" i="35" s="1"/>
  <c r="FI888" i="35" s="1"/>
  <c r="FZ888" i="35" s="1"/>
  <c r="EN888" i="35"/>
  <c r="EY888" i="35" s="1"/>
  <c r="FJ888" i="35" s="1"/>
  <c r="FY888" i="35" s="1"/>
  <c r="EO888" i="35"/>
  <c r="EZ888" i="35" s="1"/>
  <c r="FK888" i="35" s="1"/>
  <c r="GF888" i="35" s="1"/>
  <c r="EP888" i="35"/>
  <c r="FA888" i="35" s="1"/>
  <c r="FL888" i="35" s="1"/>
  <c r="GE888" i="35" s="1"/>
  <c r="EQ888" i="35"/>
  <c r="ER888" i="35"/>
  <c r="FC888" i="35" s="1"/>
  <c r="FN888" i="35" s="1"/>
  <c r="ES888" i="35"/>
  <c r="FD888" i="35" s="1"/>
  <c r="FO888" i="35" s="1"/>
  <c r="GH888" i="35" s="1"/>
  <c r="ET888" i="35"/>
  <c r="FE888" i="35" s="1"/>
  <c r="FP888" i="35" s="1"/>
  <c r="GC888" i="35" s="1"/>
  <c r="EU888" i="35"/>
  <c r="FF888" i="35" s="1"/>
  <c r="FQ888" i="35" s="1"/>
  <c r="GA888" i="35" s="1"/>
  <c r="FS888" i="35"/>
  <c r="FT888" i="35" s="1"/>
  <c r="FU888" i="35" s="1"/>
  <c r="FV888" i="35" s="1"/>
  <c r="EK889" i="35"/>
  <c r="EV889" i="35" s="1"/>
  <c r="EL889" i="35"/>
  <c r="EW889" i="35" s="1"/>
  <c r="FH889" i="35" s="1"/>
  <c r="GD889" i="35" s="1"/>
  <c r="EM889" i="35"/>
  <c r="EX889" i="35" s="1"/>
  <c r="FI889" i="35" s="1"/>
  <c r="FZ889" i="35" s="1"/>
  <c r="EN889" i="35"/>
  <c r="EY889" i="35" s="1"/>
  <c r="FJ889" i="35" s="1"/>
  <c r="FY889" i="35" s="1"/>
  <c r="EO889" i="35"/>
  <c r="EZ889" i="35" s="1"/>
  <c r="FK889" i="35" s="1"/>
  <c r="GF889" i="35" s="1"/>
  <c r="EP889" i="35"/>
  <c r="FA889" i="35" s="1"/>
  <c r="FL889" i="35" s="1"/>
  <c r="GE889" i="35" s="1"/>
  <c r="EQ889" i="35"/>
  <c r="ER889" i="35"/>
  <c r="FC889" i="35" s="1"/>
  <c r="FN889" i="35" s="1"/>
  <c r="ES889" i="35"/>
  <c r="FD889" i="35" s="1"/>
  <c r="FO889" i="35" s="1"/>
  <c r="GH889" i="35" s="1"/>
  <c r="ET889" i="35"/>
  <c r="FE889" i="35" s="1"/>
  <c r="FP889" i="35" s="1"/>
  <c r="GC889" i="35" s="1"/>
  <c r="EU889" i="35"/>
  <c r="FF889" i="35" s="1"/>
  <c r="FQ889" i="35" s="1"/>
  <c r="GA889" i="35" s="1"/>
  <c r="FS889" i="35"/>
  <c r="FT889" i="35" s="1"/>
  <c r="EK890" i="35"/>
  <c r="EL890" i="35"/>
  <c r="EM890" i="35"/>
  <c r="EN890" i="35"/>
  <c r="EO890" i="35"/>
  <c r="EZ890" i="35" s="1"/>
  <c r="FK890" i="35" s="1"/>
  <c r="GF890" i="35" s="1"/>
  <c r="EP890" i="35"/>
  <c r="FA890" i="35" s="1"/>
  <c r="FL890" i="35" s="1"/>
  <c r="GE890" i="35" s="1"/>
  <c r="EQ890" i="35"/>
  <c r="ER890" i="35"/>
  <c r="FC890" i="35" s="1"/>
  <c r="FN890" i="35" s="1"/>
  <c r="ES890" i="35"/>
  <c r="ET890" i="35"/>
  <c r="EU890" i="35"/>
  <c r="EK891" i="35"/>
  <c r="EV891" i="35" s="1"/>
  <c r="EL891" i="35"/>
  <c r="EW891" i="35" s="1"/>
  <c r="FH891" i="35" s="1"/>
  <c r="GD891" i="35" s="1"/>
  <c r="EM891" i="35"/>
  <c r="EX891" i="35" s="1"/>
  <c r="FI891" i="35" s="1"/>
  <c r="FZ891" i="35" s="1"/>
  <c r="EN891" i="35"/>
  <c r="EY891" i="35" s="1"/>
  <c r="FJ891" i="35" s="1"/>
  <c r="FY891" i="35" s="1"/>
  <c r="EO891" i="35"/>
  <c r="EZ891" i="35" s="1"/>
  <c r="FK891" i="35" s="1"/>
  <c r="GF891" i="35" s="1"/>
  <c r="EP891" i="35"/>
  <c r="FA891" i="35" s="1"/>
  <c r="FL891" i="35" s="1"/>
  <c r="GE891" i="35" s="1"/>
  <c r="EQ891" i="35"/>
  <c r="ER891" i="35"/>
  <c r="FC891" i="35" s="1"/>
  <c r="FN891" i="35" s="1"/>
  <c r="ES891" i="35"/>
  <c r="FD891" i="35" s="1"/>
  <c r="FO891" i="35" s="1"/>
  <c r="GH891" i="35" s="1"/>
  <c r="ET891" i="35"/>
  <c r="FE891" i="35" s="1"/>
  <c r="FP891" i="35" s="1"/>
  <c r="GC891" i="35" s="1"/>
  <c r="EU891" i="35"/>
  <c r="FF891" i="35" s="1"/>
  <c r="FQ891" i="35" s="1"/>
  <c r="GA891" i="35" s="1"/>
  <c r="FS891" i="35"/>
  <c r="FT891" i="35" s="1"/>
  <c r="EK892" i="35"/>
  <c r="EV892" i="35" s="1"/>
  <c r="EL892" i="35"/>
  <c r="EW892" i="35" s="1"/>
  <c r="FH892" i="35" s="1"/>
  <c r="GD892" i="35" s="1"/>
  <c r="EM892" i="35"/>
  <c r="EX892" i="35" s="1"/>
  <c r="FI892" i="35" s="1"/>
  <c r="FZ892" i="35" s="1"/>
  <c r="EN892" i="35"/>
  <c r="EY892" i="35" s="1"/>
  <c r="FJ892" i="35" s="1"/>
  <c r="FY892" i="35" s="1"/>
  <c r="EO892" i="35"/>
  <c r="EZ892" i="35" s="1"/>
  <c r="FK892" i="35" s="1"/>
  <c r="GF892" i="35" s="1"/>
  <c r="EP892" i="35"/>
  <c r="FA892" i="35" s="1"/>
  <c r="FL892" i="35" s="1"/>
  <c r="GE892" i="35" s="1"/>
  <c r="EQ892" i="35"/>
  <c r="ER892" i="35"/>
  <c r="FC892" i="35" s="1"/>
  <c r="FN892" i="35" s="1"/>
  <c r="ES892" i="35"/>
  <c r="FD892" i="35" s="1"/>
  <c r="FO892" i="35" s="1"/>
  <c r="GH892" i="35" s="1"/>
  <c r="ET892" i="35"/>
  <c r="FE892" i="35" s="1"/>
  <c r="FP892" i="35" s="1"/>
  <c r="GC892" i="35" s="1"/>
  <c r="EU892" i="35"/>
  <c r="FF892" i="35" s="1"/>
  <c r="FQ892" i="35" s="1"/>
  <c r="GA892" i="35" s="1"/>
  <c r="FS892" i="35"/>
  <c r="FT892" i="35" s="1"/>
  <c r="FU892" i="35" s="1"/>
  <c r="FV892" i="35" s="1"/>
  <c r="EK893" i="35"/>
  <c r="EL893" i="35"/>
  <c r="EM893" i="35"/>
  <c r="EN893" i="35"/>
  <c r="EO893" i="35"/>
  <c r="EP893" i="35"/>
  <c r="EQ893" i="35"/>
  <c r="ER893" i="35"/>
  <c r="FC893" i="35" s="1"/>
  <c r="FN893" i="35" s="1"/>
  <c r="ES893" i="35"/>
  <c r="ET893" i="35"/>
  <c r="EU893" i="35"/>
  <c r="EK894" i="35"/>
  <c r="EV894" i="35" s="1"/>
  <c r="EL894" i="35"/>
  <c r="EW894" i="35" s="1"/>
  <c r="FH894" i="35" s="1"/>
  <c r="GD894" i="35" s="1"/>
  <c r="EM894" i="35"/>
  <c r="EX894" i="35" s="1"/>
  <c r="FI894" i="35" s="1"/>
  <c r="FZ894" i="35" s="1"/>
  <c r="EN894" i="35"/>
  <c r="EY894" i="35" s="1"/>
  <c r="FJ894" i="35" s="1"/>
  <c r="FY894" i="35" s="1"/>
  <c r="EO894" i="35"/>
  <c r="EZ894" i="35" s="1"/>
  <c r="FK894" i="35" s="1"/>
  <c r="GF894" i="35" s="1"/>
  <c r="EP894" i="35"/>
  <c r="FA894" i="35" s="1"/>
  <c r="FL894" i="35" s="1"/>
  <c r="GE894" i="35" s="1"/>
  <c r="EQ894" i="35"/>
  <c r="ER894" i="35"/>
  <c r="FC894" i="35" s="1"/>
  <c r="FN894" i="35" s="1"/>
  <c r="ES894" i="35"/>
  <c r="FD894" i="35" s="1"/>
  <c r="FO894" i="35" s="1"/>
  <c r="GH894" i="35" s="1"/>
  <c r="ET894" i="35"/>
  <c r="FE894" i="35" s="1"/>
  <c r="FP894" i="35" s="1"/>
  <c r="GC894" i="35" s="1"/>
  <c r="EU894" i="35"/>
  <c r="FF894" i="35" s="1"/>
  <c r="FQ894" i="35" s="1"/>
  <c r="GA894" i="35" s="1"/>
  <c r="FS894" i="35"/>
  <c r="FT894" i="35" s="1"/>
  <c r="FU894" i="35" s="1"/>
  <c r="FV894" i="35" s="1"/>
  <c r="EK895" i="35"/>
  <c r="EV895" i="35" s="1"/>
  <c r="EL895" i="35"/>
  <c r="EW895" i="35" s="1"/>
  <c r="FH895" i="35" s="1"/>
  <c r="GD895" i="35" s="1"/>
  <c r="EM895" i="35"/>
  <c r="EX895" i="35" s="1"/>
  <c r="FI895" i="35" s="1"/>
  <c r="FZ895" i="35" s="1"/>
  <c r="EN895" i="35"/>
  <c r="EY895" i="35" s="1"/>
  <c r="FJ895" i="35" s="1"/>
  <c r="FY895" i="35" s="1"/>
  <c r="EO895" i="35"/>
  <c r="EZ895" i="35" s="1"/>
  <c r="FK895" i="35" s="1"/>
  <c r="GF895" i="35" s="1"/>
  <c r="EP895" i="35"/>
  <c r="FA895" i="35" s="1"/>
  <c r="FL895" i="35" s="1"/>
  <c r="GE895" i="35" s="1"/>
  <c r="EQ895" i="35"/>
  <c r="ER895" i="35"/>
  <c r="FC895" i="35" s="1"/>
  <c r="FN895" i="35" s="1"/>
  <c r="ES895" i="35"/>
  <c r="FD895" i="35" s="1"/>
  <c r="FO895" i="35" s="1"/>
  <c r="GH895" i="35" s="1"/>
  <c r="ET895" i="35"/>
  <c r="FE895" i="35" s="1"/>
  <c r="FP895" i="35" s="1"/>
  <c r="GC895" i="35" s="1"/>
  <c r="EU895" i="35"/>
  <c r="FF895" i="35" s="1"/>
  <c r="FQ895" i="35" s="1"/>
  <c r="GA895" i="35" s="1"/>
  <c r="FS895" i="35"/>
  <c r="FT895" i="35" s="1"/>
  <c r="EK896" i="35"/>
  <c r="EV896" i="35" s="1"/>
  <c r="EL896" i="35"/>
  <c r="EW896" i="35" s="1"/>
  <c r="FH896" i="35" s="1"/>
  <c r="GD896" i="35" s="1"/>
  <c r="EM896" i="35"/>
  <c r="EX896" i="35" s="1"/>
  <c r="FI896" i="35" s="1"/>
  <c r="FZ896" i="35" s="1"/>
  <c r="EN896" i="35"/>
  <c r="EY896" i="35" s="1"/>
  <c r="FJ896" i="35" s="1"/>
  <c r="FY896" i="35" s="1"/>
  <c r="EO896" i="35"/>
  <c r="EZ896" i="35" s="1"/>
  <c r="FK896" i="35" s="1"/>
  <c r="GF896" i="35" s="1"/>
  <c r="EP896" i="35"/>
  <c r="FA896" i="35" s="1"/>
  <c r="FL896" i="35" s="1"/>
  <c r="GE896" i="35" s="1"/>
  <c r="EQ896" i="35"/>
  <c r="ER896" i="35"/>
  <c r="FC896" i="35" s="1"/>
  <c r="FN896" i="35" s="1"/>
  <c r="ES896" i="35"/>
  <c r="FD896" i="35" s="1"/>
  <c r="FO896" i="35" s="1"/>
  <c r="GH896" i="35" s="1"/>
  <c r="ET896" i="35"/>
  <c r="FE896" i="35" s="1"/>
  <c r="FP896" i="35" s="1"/>
  <c r="GC896" i="35" s="1"/>
  <c r="EU896" i="35"/>
  <c r="FF896" i="35" s="1"/>
  <c r="FQ896" i="35" s="1"/>
  <c r="GA896" i="35" s="1"/>
  <c r="FS896" i="35"/>
  <c r="FT896" i="35" s="1"/>
  <c r="EK897" i="35"/>
  <c r="EL897" i="35"/>
  <c r="EM897" i="35"/>
  <c r="EN897" i="35"/>
  <c r="EO897" i="35"/>
  <c r="EP897" i="35"/>
  <c r="EQ897" i="35"/>
  <c r="ER897" i="35"/>
  <c r="FC897" i="35" s="1"/>
  <c r="FN897" i="35" s="1"/>
  <c r="ES897" i="35"/>
  <c r="ET897" i="35"/>
  <c r="EU897" i="35"/>
  <c r="EK898" i="35"/>
  <c r="EV898" i="35" s="1"/>
  <c r="EL898" i="35"/>
  <c r="EW898" i="35" s="1"/>
  <c r="FH898" i="35" s="1"/>
  <c r="GD898" i="35" s="1"/>
  <c r="EM898" i="35"/>
  <c r="EX898" i="35" s="1"/>
  <c r="FI898" i="35" s="1"/>
  <c r="FZ898" i="35" s="1"/>
  <c r="EN898" i="35"/>
  <c r="EY898" i="35" s="1"/>
  <c r="FJ898" i="35" s="1"/>
  <c r="FY898" i="35" s="1"/>
  <c r="EO898" i="35"/>
  <c r="EZ898" i="35" s="1"/>
  <c r="FK898" i="35" s="1"/>
  <c r="GF898" i="35" s="1"/>
  <c r="EP898" i="35"/>
  <c r="FA898" i="35" s="1"/>
  <c r="FL898" i="35" s="1"/>
  <c r="GE898" i="35" s="1"/>
  <c r="EQ898" i="35"/>
  <c r="ER898" i="35"/>
  <c r="FC898" i="35" s="1"/>
  <c r="FN898" i="35" s="1"/>
  <c r="ES898" i="35"/>
  <c r="FD898" i="35" s="1"/>
  <c r="FO898" i="35" s="1"/>
  <c r="GH898" i="35" s="1"/>
  <c r="ET898" i="35"/>
  <c r="FE898" i="35" s="1"/>
  <c r="FP898" i="35" s="1"/>
  <c r="GC898" i="35" s="1"/>
  <c r="EU898" i="35"/>
  <c r="FF898" i="35" s="1"/>
  <c r="FQ898" i="35" s="1"/>
  <c r="GA898" i="35" s="1"/>
  <c r="FS898" i="35"/>
  <c r="FT898" i="35" s="1"/>
  <c r="EK899" i="35"/>
  <c r="EV899" i="35" s="1"/>
  <c r="EL899" i="35"/>
  <c r="EW899" i="35" s="1"/>
  <c r="FH899" i="35" s="1"/>
  <c r="GD899" i="35" s="1"/>
  <c r="EM899" i="35"/>
  <c r="EX899" i="35" s="1"/>
  <c r="FI899" i="35" s="1"/>
  <c r="FZ899" i="35" s="1"/>
  <c r="EN899" i="35"/>
  <c r="EY899" i="35" s="1"/>
  <c r="FJ899" i="35" s="1"/>
  <c r="FY899" i="35" s="1"/>
  <c r="EO899" i="35"/>
  <c r="EZ899" i="35" s="1"/>
  <c r="FK899" i="35" s="1"/>
  <c r="GF899" i="35" s="1"/>
  <c r="EP899" i="35"/>
  <c r="FA899" i="35" s="1"/>
  <c r="FL899" i="35" s="1"/>
  <c r="GE899" i="35" s="1"/>
  <c r="EQ899" i="35"/>
  <c r="ER899" i="35"/>
  <c r="FC899" i="35" s="1"/>
  <c r="FN899" i="35" s="1"/>
  <c r="ES899" i="35"/>
  <c r="FD899" i="35" s="1"/>
  <c r="FO899" i="35" s="1"/>
  <c r="GH899" i="35" s="1"/>
  <c r="ET899" i="35"/>
  <c r="FE899" i="35" s="1"/>
  <c r="FP899" i="35" s="1"/>
  <c r="GC899" i="35" s="1"/>
  <c r="EU899" i="35"/>
  <c r="FF899" i="35" s="1"/>
  <c r="FQ899" i="35" s="1"/>
  <c r="GA899" i="35" s="1"/>
  <c r="FS899" i="35"/>
  <c r="FT899" i="35" s="1"/>
  <c r="EK900" i="35"/>
  <c r="EV900" i="35" s="1"/>
  <c r="EL900" i="35"/>
  <c r="EW900" i="35" s="1"/>
  <c r="FH900" i="35" s="1"/>
  <c r="GD900" i="35" s="1"/>
  <c r="EM900" i="35"/>
  <c r="EX900" i="35" s="1"/>
  <c r="FI900" i="35" s="1"/>
  <c r="FZ900" i="35" s="1"/>
  <c r="EN900" i="35"/>
  <c r="EY900" i="35" s="1"/>
  <c r="FJ900" i="35" s="1"/>
  <c r="FY900" i="35" s="1"/>
  <c r="EO900" i="35"/>
  <c r="EZ900" i="35" s="1"/>
  <c r="FK900" i="35" s="1"/>
  <c r="GF900" i="35" s="1"/>
  <c r="EP900" i="35"/>
  <c r="FA900" i="35" s="1"/>
  <c r="FL900" i="35" s="1"/>
  <c r="GE900" i="35" s="1"/>
  <c r="EQ900" i="35"/>
  <c r="ER900" i="35"/>
  <c r="FC900" i="35" s="1"/>
  <c r="FN900" i="35" s="1"/>
  <c r="ES900" i="35"/>
  <c r="FD900" i="35" s="1"/>
  <c r="FO900" i="35" s="1"/>
  <c r="GH900" i="35" s="1"/>
  <c r="ET900" i="35"/>
  <c r="FE900" i="35" s="1"/>
  <c r="FP900" i="35" s="1"/>
  <c r="GC900" i="35" s="1"/>
  <c r="EU900" i="35"/>
  <c r="FF900" i="35" s="1"/>
  <c r="FQ900" i="35" s="1"/>
  <c r="GA900" i="35" s="1"/>
  <c r="FS900" i="35"/>
  <c r="FT900" i="35" s="1"/>
  <c r="FU900" i="35" s="1"/>
  <c r="FV900" i="35" s="1"/>
  <c r="EK901" i="35"/>
  <c r="EL901" i="35"/>
  <c r="EM901" i="35"/>
  <c r="EN901" i="35"/>
  <c r="EO901" i="35"/>
  <c r="EP901" i="35"/>
  <c r="EQ901" i="35"/>
  <c r="ER901" i="35"/>
  <c r="FC901" i="35" s="1"/>
  <c r="FN901" i="35" s="1"/>
  <c r="ES901" i="35"/>
  <c r="ET901" i="35"/>
  <c r="EU901" i="35"/>
  <c r="EK902" i="35"/>
  <c r="EL902" i="35"/>
  <c r="EM902" i="35"/>
  <c r="EN902" i="35"/>
  <c r="EO902" i="35"/>
  <c r="EZ902" i="35" s="1"/>
  <c r="FK902" i="35" s="1"/>
  <c r="GF902" i="35" s="1"/>
  <c r="EP902" i="35"/>
  <c r="EQ902" i="35"/>
  <c r="ER902" i="35"/>
  <c r="FC902" i="35" s="1"/>
  <c r="FN902" i="35" s="1"/>
  <c r="ES902" i="35"/>
  <c r="ET902" i="35"/>
  <c r="EU902" i="35"/>
  <c r="EK903" i="35"/>
  <c r="EV903" i="35" s="1"/>
  <c r="EL903" i="35"/>
  <c r="EW903" i="35" s="1"/>
  <c r="FH903" i="35" s="1"/>
  <c r="GD903" i="35" s="1"/>
  <c r="EM903" i="35"/>
  <c r="EX903" i="35" s="1"/>
  <c r="FI903" i="35" s="1"/>
  <c r="FZ903" i="35" s="1"/>
  <c r="EN903" i="35"/>
  <c r="EY903" i="35" s="1"/>
  <c r="FJ903" i="35" s="1"/>
  <c r="FY903" i="35" s="1"/>
  <c r="EO903" i="35"/>
  <c r="EZ903" i="35" s="1"/>
  <c r="FK903" i="35" s="1"/>
  <c r="GF903" i="35" s="1"/>
  <c r="EP903" i="35"/>
  <c r="FA903" i="35" s="1"/>
  <c r="FL903" i="35" s="1"/>
  <c r="GE903" i="35" s="1"/>
  <c r="EQ903" i="35"/>
  <c r="FB903" i="35" s="1"/>
  <c r="FM903" i="35" s="1"/>
  <c r="GB903" i="35" s="1"/>
  <c r="ER903" i="35"/>
  <c r="FC903" i="35" s="1"/>
  <c r="FN903" i="35" s="1"/>
  <c r="ES903" i="35"/>
  <c r="FD903" i="35" s="1"/>
  <c r="FO903" i="35" s="1"/>
  <c r="GH903" i="35" s="1"/>
  <c r="ET903" i="35"/>
  <c r="FE903" i="35" s="1"/>
  <c r="FP903" i="35" s="1"/>
  <c r="GC903" i="35" s="1"/>
  <c r="EU903" i="35"/>
  <c r="FF903" i="35" s="1"/>
  <c r="FQ903" i="35" s="1"/>
  <c r="GA903" i="35" s="1"/>
  <c r="FS903" i="35"/>
  <c r="FT903" i="35" s="1"/>
  <c r="EK904" i="35"/>
  <c r="EL904" i="35"/>
  <c r="EM904" i="35"/>
  <c r="EN904" i="35"/>
  <c r="EO904" i="35"/>
  <c r="EZ904" i="35" s="1"/>
  <c r="FK904" i="35" s="1"/>
  <c r="GF904" i="35" s="1"/>
  <c r="EP904" i="35"/>
  <c r="FA904" i="35" s="1"/>
  <c r="FL904" i="35" s="1"/>
  <c r="GE904" i="35" s="1"/>
  <c r="EQ904" i="35"/>
  <c r="ER904" i="35"/>
  <c r="FC904" i="35" s="1"/>
  <c r="FN904" i="35" s="1"/>
  <c r="ES904" i="35"/>
  <c r="FD904" i="35" s="1"/>
  <c r="FO904" i="35" s="1"/>
  <c r="GH904" i="35" s="1"/>
  <c r="ET904" i="35"/>
  <c r="EU904" i="35"/>
  <c r="EK905" i="35"/>
  <c r="EL905" i="35"/>
  <c r="EW905" i="35" s="1"/>
  <c r="FH905" i="35" s="1"/>
  <c r="GD905" i="35" s="1"/>
  <c r="EM905" i="35"/>
  <c r="EN905" i="35"/>
  <c r="EO905" i="35"/>
  <c r="EZ905" i="35" s="1"/>
  <c r="FK905" i="35" s="1"/>
  <c r="GF905" i="35" s="1"/>
  <c r="EP905" i="35"/>
  <c r="FA905" i="35" s="1"/>
  <c r="FL905" i="35" s="1"/>
  <c r="GE905" i="35" s="1"/>
  <c r="EQ905" i="35"/>
  <c r="ER905" i="35"/>
  <c r="FC905" i="35" s="1"/>
  <c r="FN905" i="35" s="1"/>
  <c r="ES905" i="35"/>
  <c r="FD905" i="35" s="1"/>
  <c r="FO905" i="35" s="1"/>
  <c r="GH905" i="35" s="1"/>
  <c r="ET905" i="35"/>
  <c r="EU905" i="35"/>
  <c r="EK906" i="35"/>
  <c r="EL906" i="35"/>
  <c r="EM906" i="35"/>
  <c r="EN906" i="35"/>
  <c r="EO906" i="35"/>
  <c r="EZ906" i="35" s="1"/>
  <c r="FK906" i="35" s="1"/>
  <c r="GF906" i="35" s="1"/>
  <c r="EP906" i="35"/>
  <c r="FA906" i="35" s="1"/>
  <c r="FL906" i="35" s="1"/>
  <c r="GE906" i="35" s="1"/>
  <c r="EQ906" i="35"/>
  <c r="ER906" i="35"/>
  <c r="FC906" i="35" s="1"/>
  <c r="FN906" i="35" s="1"/>
  <c r="ES906" i="35"/>
  <c r="FD906" i="35" s="1"/>
  <c r="FO906" i="35" s="1"/>
  <c r="GH906" i="35" s="1"/>
  <c r="ET906" i="35"/>
  <c r="EU906" i="35"/>
  <c r="EK907" i="35"/>
  <c r="EL907" i="35"/>
  <c r="EW907" i="35" s="1"/>
  <c r="FH907" i="35" s="1"/>
  <c r="GD907" i="35" s="1"/>
  <c r="EM907" i="35"/>
  <c r="EN907" i="35"/>
  <c r="EO907" i="35"/>
  <c r="EZ907" i="35" s="1"/>
  <c r="FK907" i="35" s="1"/>
  <c r="GF907" i="35" s="1"/>
  <c r="EP907" i="35"/>
  <c r="FA907" i="35" s="1"/>
  <c r="FL907" i="35" s="1"/>
  <c r="GE907" i="35" s="1"/>
  <c r="EQ907" i="35"/>
  <c r="ER907" i="35"/>
  <c r="FC907" i="35" s="1"/>
  <c r="FN907" i="35" s="1"/>
  <c r="ES907" i="35"/>
  <c r="FD907" i="35" s="1"/>
  <c r="FO907" i="35" s="1"/>
  <c r="GH907" i="35" s="1"/>
  <c r="ET907" i="35"/>
  <c r="EU907" i="35"/>
  <c r="EK908" i="35"/>
  <c r="EL908" i="35"/>
  <c r="EW908" i="35" s="1"/>
  <c r="FH908" i="35" s="1"/>
  <c r="GD908" i="35" s="1"/>
  <c r="EM908" i="35"/>
  <c r="EN908" i="35"/>
  <c r="EO908" i="35"/>
  <c r="EZ908" i="35" s="1"/>
  <c r="FK908" i="35" s="1"/>
  <c r="GF908" i="35" s="1"/>
  <c r="EP908" i="35"/>
  <c r="FA908" i="35" s="1"/>
  <c r="FL908" i="35" s="1"/>
  <c r="GE908" i="35" s="1"/>
  <c r="EQ908" i="35"/>
  <c r="ER908" i="35"/>
  <c r="FC908" i="35" s="1"/>
  <c r="FN908" i="35" s="1"/>
  <c r="ES908" i="35"/>
  <c r="FD908" i="35" s="1"/>
  <c r="FO908" i="35" s="1"/>
  <c r="GH908" i="35" s="1"/>
  <c r="ET908" i="35"/>
  <c r="EU908" i="35"/>
  <c r="EK909" i="35"/>
  <c r="EL909" i="35"/>
  <c r="EM909" i="35"/>
  <c r="EN909" i="35"/>
  <c r="EO909" i="35"/>
  <c r="EZ909" i="35" s="1"/>
  <c r="FK909" i="35" s="1"/>
  <c r="GF909" i="35" s="1"/>
  <c r="EP909" i="35"/>
  <c r="EQ909" i="35"/>
  <c r="ER909" i="35"/>
  <c r="FC909" i="35" s="1"/>
  <c r="FN909" i="35" s="1"/>
  <c r="ES909" i="35"/>
  <c r="FD909" i="35" s="1"/>
  <c r="FO909" i="35" s="1"/>
  <c r="GH909" i="35" s="1"/>
  <c r="ET909" i="35"/>
  <c r="EU909" i="35"/>
  <c r="EK910" i="35"/>
  <c r="EL910" i="35"/>
  <c r="EM910" i="35"/>
  <c r="EN910" i="35"/>
  <c r="EO910" i="35"/>
  <c r="EZ910" i="35" s="1"/>
  <c r="FK910" i="35" s="1"/>
  <c r="GF910" i="35" s="1"/>
  <c r="EP910" i="35"/>
  <c r="FA910" i="35" s="1"/>
  <c r="FL910" i="35" s="1"/>
  <c r="GE910" i="35" s="1"/>
  <c r="ER910" i="35"/>
  <c r="FC910" i="35" s="1"/>
  <c r="FN910" i="35" s="1"/>
  <c r="ES910" i="35"/>
  <c r="ET910" i="35"/>
  <c r="EU910" i="35"/>
  <c r="EK911" i="35"/>
  <c r="EL911" i="35"/>
  <c r="EM911" i="35"/>
  <c r="EN911" i="35"/>
  <c r="EO911" i="35"/>
  <c r="EZ911" i="35" s="1"/>
  <c r="FK911" i="35" s="1"/>
  <c r="GF911" i="35" s="1"/>
  <c r="EP911" i="35"/>
  <c r="FA911" i="35" s="1"/>
  <c r="FL911" i="35" s="1"/>
  <c r="GE911" i="35" s="1"/>
  <c r="EQ911" i="35"/>
  <c r="ER911" i="35"/>
  <c r="FC911" i="35" s="1"/>
  <c r="FN911" i="35" s="1"/>
  <c r="ES911" i="35"/>
  <c r="ET911" i="35"/>
  <c r="EU911" i="35"/>
  <c r="EK912" i="35"/>
  <c r="EL912" i="35"/>
  <c r="EM912" i="35"/>
  <c r="EN912" i="35"/>
  <c r="EO912" i="35"/>
  <c r="EP912" i="35"/>
  <c r="EQ912" i="35"/>
  <c r="ER912" i="35"/>
  <c r="FC912" i="35" s="1"/>
  <c r="FN912" i="35" s="1"/>
  <c r="ES912" i="35"/>
  <c r="FD912" i="35" s="1"/>
  <c r="FO912" i="35" s="1"/>
  <c r="GH912" i="35" s="1"/>
  <c r="ET912" i="35"/>
  <c r="EU912" i="35"/>
  <c r="EK913" i="35"/>
  <c r="EL913" i="35"/>
  <c r="EM913" i="35"/>
  <c r="EN913" i="35"/>
  <c r="EO913" i="35"/>
  <c r="EZ913" i="35" s="1"/>
  <c r="FK913" i="35" s="1"/>
  <c r="GF913" i="35" s="1"/>
  <c r="EP913" i="35"/>
  <c r="FA913" i="35" s="1"/>
  <c r="FL913" i="35" s="1"/>
  <c r="GE913" i="35" s="1"/>
  <c r="EQ913" i="35"/>
  <c r="ER913" i="35"/>
  <c r="FC913" i="35" s="1"/>
  <c r="FN913" i="35" s="1"/>
  <c r="ES913" i="35"/>
  <c r="ET913" i="35"/>
  <c r="EU913" i="35"/>
  <c r="EK914" i="35"/>
  <c r="EL914" i="35"/>
  <c r="EM914" i="35"/>
  <c r="EN914" i="35"/>
  <c r="EO914" i="35"/>
  <c r="EP914" i="35"/>
  <c r="EQ914" i="35"/>
  <c r="ER914" i="35"/>
  <c r="ES914" i="35"/>
  <c r="ET914" i="35"/>
  <c r="EU914" i="35"/>
  <c r="EK915" i="35"/>
  <c r="EL915" i="35"/>
  <c r="EM915" i="35"/>
  <c r="EN915" i="35"/>
  <c r="EO915" i="35"/>
  <c r="EP915" i="35"/>
  <c r="EQ915" i="35"/>
  <c r="ER915" i="35"/>
  <c r="FC915" i="35" s="1"/>
  <c r="FN915" i="35" s="1"/>
  <c r="ES915" i="35"/>
  <c r="ET915" i="35"/>
  <c r="EU915" i="35"/>
  <c r="EK916" i="35"/>
  <c r="EL916" i="35"/>
  <c r="EM916" i="35"/>
  <c r="EN916" i="35"/>
  <c r="EO916" i="35"/>
  <c r="EP916" i="35"/>
  <c r="EQ916" i="35"/>
  <c r="ER916" i="35"/>
  <c r="FC916" i="35" s="1"/>
  <c r="FN916" i="35" s="1"/>
  <c r="ES916" i="35"/>
  <c r="ET916" i="35"/>
  <c r="EU916" i="35"/>
  <c r="EK917" i="35"/>
  <c r="EL917" i="35"/>
  <c r="EM917" i="35"/>
  <c r="EN917" i="35"/>
  <c r="EO917" i="35"/>
  <c r="EP917" i="35"/>
  <c r="EQ917" i="35"/>
  <c r="ER917" i="35"/>
  <c r="FC917" i="35" s="1"/>
  <c r="FN917" i="35" s="1"/>
  <c r="ES917" i="35"/>
  <c r="ET917" i="35"/>
  <c r="EU917" i="35"/>
  <c r="EK918" i="35"/>
  <c r="EL918" i="35"/>
  <c r="EM918" i="35"/>
  <c r="EN918" i="35"/>
  <c r="EO918" i="35"/>
  <c r="EZ918" i="35" s="1"/>
  <c r="FK918" i="35" s="1"/>
  <c r="GF918" i="35" s="1"/>
  <c r="EP918" i="35"/>
  <c r="FA918" i="35" s="1"/>
  <c r="FL918" i="35" s="1"/>
  <c r="GE918" i="35" s="1"/>
  <c r="EQ918" i="35"/>
  <c r="ER918" i="35"/>
  <c r="FC918" i="35" s="1"/>
  <c r="FN918" i="35" s="1"/>
  <c r="ES918" i="35"/>
  <c r="ET918" i="35"/>
  <c r="EU918" i="35"/>
  <c r="EK919" i="35"/>
  <c r="EV919" i="35" s="1"/>
  <c r="EL919" i="35"/>
  <c r="EW919" i="35" s="1"/>
  <c r="FH919" i="35" s="1"/>
  <c r="GD919" i="35" s="1"/>
  <c r="EM919" i="35"/>
  <c r="EX919" i="35" s="1"/>
  <c r="FI919" i="35" s="1"/>
  <c r="FZ919" i="35" s="1"/>
  <c r="EN919" i="35"/>
  <c r="EY919" i="35" s="1"/>
  <c r="FJ919" i="35" s="1"/>
  <c r="FY919" i="35" s="1"/>
  <c r="EO919" i="35"/>
  <c r="EZ919" i="35" s="1"/>
  <c r="FK919" i="35" s="1"/>
  <c r="GF919" i="35" s="1"/>
  <c r="EP919" i="35"/>
  <c r="FA919" i="35" s="1"/>
  <c r="FL919" i="35" s="1"/>
  <c r="GE919" i="35" s="1"/>
  <c r="EQ919" i="35"/>
  <c r="ER919" i="35"/>
  <c r="FC919" i="35" s="1"/>
  <c r="FN919" i="35" s="1"/>
  <c r="ES919" i="35"/>
  <c r="FD919" i="35" s="1"/>
  <c r="FO919" i="35" s="1"/>
  <c r="GH919" i="35" s="1"/>
  <c r="ET919" i="35"/>
  <c r="FE919" i="35" s="1"/>
  <c r="FP919" i="35" s="1"/>
  <c r="GC919" i="35" s="1"/>
  <c r="EU919" i="35"/>
  <c r="FF919" i="35" s="1"/>
  <c r="FQ919" i="35" s="1"/>
  <c r="GA919" i="35" s="1"/>
  <c r="FS919" i="35"/>
  <c r="FT919" i="35" s="1"/>
  <c r="EK920" i="35"/>
  <c r="EL920" i="35"/>
  <c r="EM920" i="35"/>
  <c r="EN920" i="35"/>
  <c r="EO920" i="35"/>
  <c r="EZ920" i="35" s="1"/>
  <c r="FK920" i="35" s="1"/>
  <c r="GF920" i="35" s="1"/>
  <c r="EP920" i="35"/>
  <c r="EQ920" i="35"/>
  <c r="ER920" i="35"/>
  <c r="FC920" i="35" s="1"/>
  <c r="FN920" i="35" s="1"/>
  <c r="ES920" i="35"/>
  <c r="FD920" i="35" s="1"/>
  <c r="FO920" i="35" s="1"/>
  <c r="GH920" i="35" s="1"/>
  <c r="ET920" i="35"/>
  <c r="EU920" i="35"/>
  <c r="EK921" i="35"/>
  <c r="EV921" i="35" s="1"/>
  <c r="EL921" i="35"/>
  <c r="EW921" i="35" s="1"/>
  <c r="FH921" i="35" s="1"/>
  <c r="GD921" i="35" s="1"/>
  <c r="EM921" i="35"/>
  <c r="EX921" i="35" s="1"/>
  <c r="FI921" i="35" s="1"/>
  <c r="FZ921" i="35" s="1"/>
  <c r="EN921" i="35"/>
  <c r="EY921" i="35" s="1"/>
  <c r="FJ921" i="35" s="1"/>
  <c r="FY921" i="35" s="1"/>
  <c r="EO921" i="35"/>
  <c r="EZ921" i="35" s="1"/>
  <c r="FK921" i="35" s="1"/>
  <c r="GF921" i="35" s="1"/>
  <c r="EP921" i="35"/>
  <c r="FA921" i="35" s="1"/>
  <c r="FL921" i="35" s="1"/>
  <c r="GE921" i="35" s="1"/>
  <c r="EQ921" i="35"/>
  <c r="ER921" i="35"/>
  <c r="FC921" i="35" s="1"/>
  <c r="FN921" i="35" s="1"/>
  <c r="ES921" i="35"/>
  <c r="FD921" i="35" s="1"/>
  <c r="FO921" i="35" s="1"/>
  <c r="GH921" i="35" s="1"/>
  <c r="ET921" i="35"/>
  <c r="FE921" i="35" s="1"/>
  <c r="FP921" i="35" s="1"/>
  <c r="GC921" i="35" s="1"/>
  <c r="EU921" i="35"/>
  <c r="FF921" i="35" s="1"/>
  <c r="FQ921" i="35" s="1"/>
  <c r="GA921" i="35" s="1"/>
  <c r="FS921" i="35"/>
  <c r="FT921" i="35" s="1"/>
  <c r="EK922" i="35"/>
  <c r="EL922" i="35"/>
  <c r="EM922" i="35"/>
  <c r="EN922" i="35"/>
  <c r="EO922" i="35"/>
  <c r="EP922" i="35"/>
  <c r="EQ922" i="35"/>
  <c r="ER922" i="35"/>
  <c r="FC922" i="35" s="1"/>
  <c r="FN922" i="35" s="1"/>
  <c r="ES922" i="35"/>
  <c r="FD922" i="35" s="1"/>
  <c r="FO922" i="35" s="1"/>
  <c r="GH922" i="35" s="1"/>
  <c r="ET922" i="35"/>
  <c r="EU922" i="35"/>
  <c r="EK923" i="35"/>
  <c r="EL923" i="35"/>
  <c r="EM923" i="35"/>
  <c r="EN923" i="35"/>
  <c r="EO923" i="35"/>
  <c r="EZ923" i="35" s="1"/>
  <c r="FK923" i="35" s="1"/>
  <c r="GF923" i="35" s="1"/>
  <c r="EP923" i="35"/>
  <c r="FA923" i="35" s="1"/>
  <c r="FL923" i="35" s="1"/>
  <c r="GE923" i="35" s="1"/>
  <c r="EQ923" i="35"/>
  <c r="ER923" i="35"/>
  <c r="FC923" i="35" s="1"/>
  <c r="FN923" i="35" s="1"/>
  <c r="ES923" i="35"/>
  <c r="ET923" i="35"/>
  <c r="EU923" i="35"/>
  <c r="EK924" i="35"/>
  <c r="EL924" i="35"/>
  <c r="EM924" i="35"/>
  <c r="EN924" i="35"/>
  <c r="EO924" i="35"/>
  <c r="EP924" i="35"/>
  <c r="EQ924" i="35"/>
  <c r="ER924" i="35"/>
  <c r="FC924" i="35" s="1"/>
  <c r="FN924" i="35" s="1"/>
  <c r="ES924" i="35"/>
  <c r="ET924" i="35"/>
  <c r="EU924" i="35"/>
  <c r="EK925" i="35"/>
  <c r="EL925" i="35"/>
  <c r="EM925" i="35"/>
  <c r="EN925" i="35"/>
  <c r="EO925" i="35"/>
  <c r="EP925" i="35"/>
  <c r="EQ925" i="35"/>
  <c r="ER925" i="35"/>
  <c r="FC925" i="35" s="1"/>
  <c r="FN925" i="35" s="1"/>
  <c r="ES925" i="35"/>
  <c r="ET925" i="35"/>
  <c r="EU925" i="35"/>
  <c r="EK926" i="35"/>
  <c r="EL926" i="35"/>
  <c r="EM926" i="35"/>
  <c r="EN926" i="35"/>
  <c r="EO926" i="35"/>
  <c r="EZ926" i="35" s="1"/>
  <c r="FK926" i="35" s="1"/>
  <c r="GF926" i="35" s="1"/>
  <c r="EP926" i="35"/>
  <c r="FA926" i="35" s="1"/>
  <c r="FL926" i="35" s="1"/>
  <c r="GE926" i="35" s="1"/>
  <c r="EQ926" i="35"/>
  <c r="ER926" i="35"/>
  <c r="FC926" i="35" s="1"/>
  <c r="FN926" i="35" s="1"/>
  <c r="ES926" i="35"/>
  <c r="ET926" i="35"/>
  <c r="EU926" i="35"/>
  <c r="EK927" i="35"/>
  <c r="EL927" i="35"/>
  <c r="EW927" i="35" s="1"/>
  <c r="FH927" i="35" s="1"/>
  <c r="GD927" i="35" s="1"/>
  <c r="EM927" i="35"/>
  <c r="EN927" i="35"/>
  <c r="EO927" i="35"/>
  <c r="EZ927" i="35" s="1"/>
  <c r="FK927" i="35" s="1"/>
  <c r="GF927" i="35" s="1"/>
  <c r="EP927" i="35"/>
  <c r="FA927" i="35" s="1"/>
  <c r="FL927" i="35" s="1"/>
  <c r="GE927" i="35" s="1"/>
  <c r="EQ927" i="35"/>
  <c r="ER927" i="35"/>
  <c r="FC927" i="35" s="1"/>
  <c r="FN927" i="35" s="1"/>
  <c r="ES927" i="35"/>
  <c r="FD927" i="35" s="1"/>
  <c r="FO927" i="35" s="1"/>
  <c r="GH927" i="35" s="1"/>
  <c r="ET927" i="35"/>
  <c r="EU927" i="35"/>
  <c r="EK928" i="35"/>
  <c r="EV928" i="35" s="1"/>
  <c r="EL928" i="35"/>
  <c r="EW928" i="35" s="1"/>
  <c r="FH928" i="35" s="1"/>
  <c r="GD928" i="35" s="1"/>
  <c r="EM928" i="35"/>
  <c r="EX928" i="35" s="1"/>
  <c r="FI928" i="35" s="1"/>
  <c r="FZ928" i="35" s="1"/>
  <c r="EN928" i="35"/>
  <c r="EY928" i="35" s="1"/>
  <c r="FJ928" i="35" s="1"/>
  <c r="FY928" i="35" s="1"/>
  <c r="EO928" i="35"/>
  <c r="EZ928" i="35" s="1"/>
  <c r="FK928" i="35" s="1"/>
  <c r="GF928" i="35" s="1"/>
  <c r="EP928" i="35"/>
  <c r="FA928" i="35" s="1"/>
  <c r="FL928" i="35" s="1"/>
  <c r="GE928" i="35" s="1"/>
  <c r="EQ928" i="35"/>
  <c r="FB928" i="35" s="1"/>
  <c r="FM928" i="35" s="1"/>
  <c r="GB928" i="35" s="1"/>
  <c r="ER928" i="35"/>
  <c r="FC928" i="35" s="1"/>
  <c r="FN928" i="35" s="1"/>
  <c r="ES928" i="35"/>
  <c r="FD928" i="35" s="1"/>
  <c r="FO928" i="35" s="1"/>
  <c r="GH928" i="35" s="1"/>
  <c r="ET928" i="35"/>
  <c r="FE928" i="35" s="1"/>
  <c r="FP928" i="35" s="1"/>
  <c r="GC928" i="35" s="1"/>
  <c r="EU928" i="35"/>
  <c r="FF928" i="35" s="1"/>
  <c r="FQ928" i="35" s="1"/>
  <c r="GA928" i="35" s="1"/>
  <c r="FS928" i="35"/>
  <c r="FT928" i="35" s="1"/>
  <c r="FU928" i="35" s="1"/>
  <c r="FV928" i="35" s="1"/>
  <c r="EK929" i="35"/>
  <c r="EL929" i="35"/>
  <c r="EW929" i="35" s="1"/>
  <c r="FH929" i="35" s="1"/>
  <c r="GD929" i="35" s="1"/>
  <c r="EM929" i="35"/>
  <c r="EX929" i="35" s="1"/>
  <c r="FI929" i="35" s="1"/>
  <c r="FZ929" i="35" s="1"/>
  <c r="EN929" i="35"/>
  <c r="EO929" i="35"/>
  <c r="EZ929" i="35" s="1"/>
  <c r="FK929" i="35" s="1"/>
  <c r="GF929" i="35" s="1"/>
  <c r="EP929" i="35"/>
  <c r="FA929" i="35" s="1"/>
  <c r="FL929" i="35" s="1"/>
  <c r="GE929" i="35" s="1"/>
  <c r="EQ929" i="35"/>
  <c r="ER929" i="35"/>
  <c r="FC929" i="35" s="1"/>
  <c r="FN929" i="35" s="1"/>
  <c r="ES929" i="35"/>
  <c r="FD929" i="35" s="1"/>
  <c r="FO929" i="35" s="1"/>
  <c r="GH929" i="35" s="1"/>
  <c r="ET929" i="35"/>
  <c r="EU929" i="35"/>
  <c r="EK930" i="35"/>
  <c r="EL930" i="35"/>
  <c r="EM930" i="35"/>
  <c r="EN930" i="35"/>
  <c r="EO930" i="35"/>
  <c r="EZ930" i="35" s="1"/>
  <c r="FK930" i="35" s="1"/>
  <c r="GF930" i="35" s="1"/>
  <c r="EP930" i="35"/>
  <c r="ER930" i="35"/>
  <c r="FC930" i="35" s="1"/>
  <c r="FN930" i="35" s="1"/>
  <c r="ES930" i="35"/>
  <c r="ET930" i="35"/>
  <c r="EU930" i="35"/>
  <c r="EK931" i="35"/>
  <c r="EL931" i="35"/>
  <c r="EW931" i="35" s="1"/>
  <c r="FH931" i="35" s="1"/>
  <c r="GD931" i="35" s="1"/>
  <c r="EM931" i="35"/>
  <c r="EN931" i="35"/>
  <c r="EO931" i="35"/>
  <c r="EZ931" i="35" s="1"/>
  <c r="FK931" i="35" s="1"/>
  <c r="GF931" i="35" s="1"/>
  <c r="EP931" i="35"/>
  <c r="FA931" i="35" s="1"/>
  <c r="FL931" i="35" s="1"/>
  <c r="GE931" i="35" s="1"/>
  <c r="EQ931" i="35"/>
  <c r="ER931" i="35"/>
  <c r="FC931" i="35" s="1"/>
  <c r="FN931" i="35" s="1"/>
  <c r="ES931" i="35"/>
  <c r="FD931" i="35" s="1"/>
  <c r="FO931" i="35" s="1"/>
  <c r="GH931" i="35" s="1"/>
  <c r="ET931" i="35"/>
  <c r="EU931" i="35"/>
  <c r="EK932" i="35"/>
  <c r="EL932" i="35"/>
  <c r="EW932" i="35" s="1"/>
  <c r="FH932" i="35" s="1"/>
  <c r="GD932" i="35" s="1"/>
  <c r="EM932" i="35"/>
  <c r="EN932" i="35"/>
  <c r="EO932" i="35"/>
  <c r="EZ932" i="35" s="1"/>
  <c r="FK932" i="35" s="1"/>
  <c r="GF932" i="35" s="1"/>
  <c r="EP932" i="35"/>
  <c r="FA932" i="35" s="1"/>
  <c r="FL932" i="35" s="1"/>
  <c r="GE932" i="35" s="1"/>
  <c r="EQ932" i="35"/>
  <c r="ER932" i="35"/>
  <c r="FC932" i="35" s="1"/>
  <c r="FN932" i="35" s="1"/>
  <c r="ES932" i="35"/>
  <c r="FD932" i="35" s="1"/>
  <c r="FO932" i="35" s="1"/>
  <c r="GH932" i="35" s="1"/>
  <c r="ET932" i="35"/>
  <c r="EU932" i="35"/>
  <c r="EK933" i="35"/>
  <c r="EL933" i="35"/>
  <c r="EW933" i="35" s="1"/>
  <c r="FH933" i="35" s="1"/>
  <c r="GD933" i="35" s="1"/>
  <c r="EM933" i="35"/>
  <c r="EN933" i="35"/>
  <c r="EO933" i="35"/>
  <c r="EZ933" i="35" s="1"/>
  <c r="FK933" i="35" s="1"/>
  <c r="GF933" i="35" s="1"/>
  <c r="EP933" i="35"/>
  <c r="EQ933" i="35"/>
  <c r="ER933" i="35"/>
  <c r="FC933" i="35" s="1"/>
  <c r="FN933" i="35" s="1"/>
  <c r="ES933" i="35"/>
  <c r="FD933" i="35" s="1"/>
  <c r="FO933" i="35" s="1"/>
  <c r="GH933" i="35" s="1"/>
  <c r="ET933" i="35"/>
  <c r="EU933" i="35"/>
  <c r="EK934" i="35"/>
  <c r="EL934" i="35"/>
  <c r="EM934" i="35"/>
  <c r="EN934" i="35"/>
  <c r="EO934" i="35"/>
  <c r="EP934" i="35"/>
  <c r="EQ934" i="35"/>
  <c r="ER934" i="35"/>
  <c r="FC934" i="35" s="1"/>
  <c r="FN934" i="35" s="1"/>
  <c r="ES934" i="35"/>
  <c r="FD934" i="35" s="1"/>
  <c r="FO934" i="35" s="1"/>
  <c r="GH934" i="35" s="1"/>
  <c r="ET934" i="35"/>
  <c r="EU934" i="35"/>
  <c r="EK935" i="35"/>
  <c r="EL935" i="35"/>
  <c r="EM935" i="35"/>
  <c r="EN935" i="35"/>
  <c r="EO935" i="35"/>
  <c r="EP935" i="35"/>
  <c r="EQ935" i="35"/>
  <c r="ER935" i="35"/>
  <c r="FC935" i="35" s="1"/>
  <c r="ES935" i="35"/>
  <c r="FD935" i="35" s="1"/>
  <c r="FO935" i="35" s="1"/>
  <c r="GH935" i="35" s="1"/>
  <c r="ET935" i="35"/>
  <c r="EU935" i="35"/>
  <c r="EK936" i="35"/>
  <c r="EL936" i="35"/>
  <c r="EM936" i="35"/>
  <c r="EN936" i="35"/>
  <c r="EO936" i="35"/>
  <c r="EP936" i="35"/>
  <c r="EQ936" i="35"/>
  <c r="ER936" i="35"/>
  <c r="FC936" i="35" s="1"/>
  <c r="FN936" i="35" s="1"/>
  <c r="ES936" i="35"/>
  <c r="FD936" i="35" s="1"/>
  <c r="FO936" i="35" s="1"/>
  <c r="GH936" i="35" s="1"/>
  <c r="ET936" i="35"/>
  <c r="EU936" i="35"/>
  <c r="EK937" i="35"/>
  <c r="EL937" i="35"/>
  <c r="EM937" i="35"/>
  <c r="EN937" i="35"/>
  <c r="EO937" i="35"/>
  <c r="EZ937" i="35" s="1"/>
  <c r="FK937" i="35" s="1"/>
  <c r="GF937" i="35" s="1"/>
  <c r="EP937" i="35"/>
  <c r="EQ937" i="35"/>
  <c r="ER937" i="35"/>
  <c r="FC937" i="35" s="1"/>
  <c r="FN937" i="35" s="1"/>
  <c r="ES937" i="35"/>
  <c r="FD937" i="35" s="1"/>
  <c r="FO937" i="35" s="1"/>
  <c r="GH937" i="35" s="1"/>
  <c r="ET937" i="35"/>
  <c r="EU937" i="35"/>
  <c r="EK938" i="35"/>
  <c r="EL938" i="35"/>
  <c r="EM938" i="35"/>
  <c r="EN938" i="35"/>
  <c r="EO938" i="35"/>
  <c r="EZ938" i="35" s="1"/>
  <c r="FK938" i="35" s="1"/>
  <c r="GF938" i="35" s="1"/>
  <c r="EP938" i="35"/>
  <c r="EQ938" i="35"/>
  <c r="ER938" i="35"/>
  <c r="FC938" i="35" s="1"/>
  <c r="FN938" i="35" s="1"/>
  <c r="ES938" i="35"/>
  <c r="FD938" i="35" s="1"/>
  <c r="FO938" i="35" s="1"/>
  <c r="GH938" i="35" s="1"/>
  <c r="ET938" i="35"/>
  <c r="EU938" i="35"/>
  <c r="EK939" i="35"/>
  <c r="EL939" i="35"/>
  <c r="EW939" i="35" s="1"/>
  <c r="FH939" i="35" s="1"/>
  <c r="GD939" i="35" s="1"/>
  <c r="EM939" i="35"/>
  <c r="EN939" i="35"/>
  <c r="EO939" i="35"/>
  <c r="EZ939" i="35" s="1"/>
  <c r="FK939" i="35" s="1"/>
  <c r="GF939" i="35" s="1"/>
  <c r="EP939" i="35"/>
  <c r="EQ939" i="35"/>
  <c r="ER939" i="35"/>
  <c r="FC939" i="35" s="1"/>
  <c r="FN939" i="35" s="1"/>
  <c r="ES939" i="35"/>
  <c r="FD939" i="35" s="1"/>
  <c r="FO939" i="35" s="1"/>
  <c r="GH939" i="35" s="1"/>
  <c r="ET939" i="35"/>
  <c r="EU939" i="35"/>
  <c r="EK940" i="35"/>
  <c r="EL940" i="35"/>
  <c r="EW940" i="35" s="1"/>
  <c r="EM940" i="35"/>
  <c r="EN940" i="35"/>
  <c r="EO940" i="35"/>
  <c r="EZ940" i="35" s="1"/>
  <c r="FK940" i="35" s="1"/>
  <c r="GF940" i="35" s="1"/>
  <c r="EP940" i="35"/>
  <c r="EQ940" i="35"/>
  <c r="ER940" i="35"/>
  <c r="FC940" i="35" s="1"/>
  <c r="FN940" i="35" s="1"/>
  <c r="ES940" i="35"/>
  <c r="ET940" i="35"/>
  <c r="EU940" i="35"/>
  <c r="EK941" i="35"/>
  <c r="EL941" i="35"/>
  <c r="EM941" i="35"/>
  <c r="EX941" i="35" s="1"/>
  <c r="FI941" i="35" s="1"/>
  <c r="FZ941" i="35" s="1"/>
  <c r="EN941" i="35"/>
  <c r="EO941" i="35"/>
  <c r="EP941" i="35"/>
  <c r="EQ941" i="35"/>
  <c r="ER941" i="35"/>
  <c r="FC941" i="35" s="1"/>
  <c r="FN941" i="35" s="1"/>
  <c r="ES941" i="35"/>
  <c r="FD941" i="35" s="1"/>
  <c r="FO941" i="35" s="1"/>
  <c r="GH941" i="35" s="1"/>
  <c r="ET941" i="35"/>
  <c r="EU941" i="35"/>
  <c r="EK942" i="35"/>
  <c r="EL942" i="35"/>
  <c r="EM942" i="35"/>
  <c r="EX942" i="35" s="1"/>
  <c r="FI942" i="35" s="1"/>
  <c r="FZ942" i="35" s="1"/>
  <c r="EN942" i="35"/>
  <c r="EO942" i="35"/>
  <c r="EP942" i="35"/>
  <c r="EQ942" i="35"/>
  <c r="ER942" i="35"/>
  <c r="FC942" i="35" s="1"/>
  <c r="FN942" i="35" s="1"/>
  <c r="ES942" i="35"/>
  <c r="FD942" i="35" s="1"/>
  <c r="FO942" i="35" s="1"/>
  <c r="GH942" i="35" s="1"/>
  <c r="ET942" i="35"/>
  <c r="EU942" i="35"/>
  <c r="EK943" i="35"/>
  <c r="EL943" i="35"/>
  <c r="EM943" i="35"/>
  <c r="EX943" i="35" s="1"/>
  <c r="FI943" i="35" s="1"/>
  <c r="FZ943" i="35" s="1"/>
  <c r="EN943" i="35"/>
  <c r="EO943" i="35"/>
  <c r="EP943" i="35"/>
  <c r="EQ943" i="35"/>
  <c r="ER943" i="35"/>
  <c r="FC943" i="35" s="1"/>
  <c r="FN943" i="35" s="1"/>
  <c r="ES943" i="35"/>
  <c r="FD943" i="35" s="1"/>
  <c r="FO943" i="35" s="1"/>
  <c r="GH943" i="35" s="1"/>
  <c r="ET943" i="35"/>
  <c r="EU943" i="35"/>
  <c r="EK944" i="35"/>
  <c r="EL944" i="35"/>
  <c r="EM944" i="35"/>
  <c r="EX944" i="35" s="1"/>
  <c r="FI944" i="35" s="1"/>
  <c r="FZ944" i="35" s="1"/>
  <c r="EN944" i="35"/>
  <c r="EO944" i="35"/>
  <c r="EP944" i="35"/>
  <c r="EQ944" i="35"/>
  <c r="ER944" i="35"/>
  <c r="FC944" i="35" s="1"/>
  <c r="FN944" i="35" s="1"/>
  <c r="ES944" i="35"/>
  <c r="FD944" i="35" s="1"/>
  <c r="FO944" i="35" s="1"/>
  <c r="GH944" i="35" s="1"/>
  <c r="ET944" i="35"/>
  <c r="EU944" i="35"/>
  <c r="EK945" i="35"/>
  <c r="EL945" i="35"/>
  <c r="EM945" i="35"/>
  <c r="EX945" i="35" s="1"/>
  <c r="FI945" i="35" s="1"/>
  <c r="FZ945" i="35" s="1"/>
  <c r="EN945" i="35"/>
  <c r="EO945" i="35"/>
  <c r="EP945" i="35"/>
  <c r="EQ945" i="35"/>
  <c r="ER945" i="35"/>
  <c r="FC945" i="35" s="1"/>
  <c r="FN945" i="35" s="1"/>
  <c r="ES945" i="35"/>
  <c r="FD945" i="35" s="1"/>
  <c r="FO945" i="35" s="1"/>
  <c r="GH945" i="35" s="1"/>
  <c r="ET945" i="35"/>
  <c r="EU945" i="35"/>
  <c r="EK946" i="35"/>
  <c r="EL946" i="35"/>
  <c r="EM946" i="35"/>
  <c r="EN946" i="35"/>
  <c r="EO946" i="35"/>
  <c r="EP946" i="35"/>
  <c r="EQ946" i="35"/>
  <c r="ER946" i="35"/>
  <c r="FC946" i="35" s="1"/>
  <c r="FN946" i="35" s="1"/>
  <c r="ES946" i="35"/>
  <c r="FD946" i="35" s="1"/>
  <c r="FO946" i="35" s="1"/>
  <c r="GH946" i="35" s="1"/>
  <c r="ET946" i="35"/>
  <c r="EU946" i="35"/>
  <c r="EK947" i="35"/>
  <c r="EL947" i="35"/>
  <c r="EM947" i="35"/>
  <c r="EN947" i="35"/>
  <c r="EO947" i="35"/>
  <c r="EP947" i="35"/>
  <c r="EQ947" i="35"/>
  <c r="ER947" i="35"/>
  <c r="FC947" i="35" s="1"/>
  <c r="FN947" i="35" s="1"/>
  <c r="ES947" i="35"/>
  <c r="FD947" i="35" s="1"/>
  <c r="FO947" i="35" s="1"/>
  <c r="GH947" i="35" s="1"/>
  <c r="ET947" i="35"/>
  <c r="EU947" i="35"/>
  <c r="EK948" i="35"/>
  <c r="EL948" i="35"/>
  <c r="EW948" i="35" s="1"/>
  <c r="EM948" i="35"/>
  <c r="EN948" i="35"/>
  <c r="EO948" i="35"/>
  <c r="EZ948" i="35" s="1"/>
  <c r="FK948" i="35" s="1"/>
  <c r="GF948" i="35" s="1"/>
  <c r="EP948" i="35"/>
  <c r="FA948" i="35" s="1"/>
  <c r="FL948" i="35" s="1"/>
  <c r="GE948" i="35" s="1"/>
  <c r="EQ948" i="35"/>
  <c r="ER948" i="35"/>
  <c r="FC948" i="35" s="1"/>
  <c r="FN948" i="35" s="1"/>
  <c r="ES948" i="35"/>
  <c r="FD948" i="35" s="1"/>
  <c r="FO948" i="35" s="1"/>
  <c r="GH948" i="35" s="1"/>
  <c r="ET948" i="35"/>
  <c r="EU948" i="35"/>
  <c r="EK949" i="35"/>
  <c r="EV949" i="35" s="1"/>
  <c r="EL949" i="35"/>
  <c r="EW949" i="35" s="1"/>
  <c r="FH949" i="35" s="1"/>
  <c r="GD949" i="35" s="1"/>
  <c r="EM949" i="35"/>
  <c r="EX949" i="35" s="1"/>
  <c r="FI949" i="35" s="1"/>
  <c r="FZ949" i="35" s="1"/>
  <c r="EN949" i="35"/>
  <c r="EY949" i="35" s="1"/>
  <c r="FJ949" i="35" s="1"/>
  <c r="FY949" i="35" s="1"/>
  <c r="EO949" i="35"/>
  <c r="EZ949" i="35" s="1"/>
  <c r="FK949" i="35" s="1"/>
  <c r="GF949" i="35" s="1"/>
  <c r="EP949" i="35"/>
  <c r="FA949" i="35" s="1"/>
  <c r="FL949" i="35" s="1"/>
  <c r="GE949" i="35" s="1"/>
  <c r="EQ949" i="35"/>
  <c r="ER949" i="35"/>
  <c r="FC949" i="35" s="1"/>
  <c r="FN949" i="35" s="1"/>
  <c r="ES949" i="35"/>
  <c r="FD949" i="35" s="1"/>
  <c r="FO949" i="35" s="1"/>
  <c r="GH949" i="35" s="1"/>
  <c r="ET949" i="35"/>
  <c r="FE949" i="35" s="1"/>
  <c r="FP949" i="35" s="1"/>
  <c r="GC949" i="35" s="1"/>
  <c r="EU949" i="35"/>
  <c r="FF949" i="35" s="1"/>
  <c r="FQ949" i="35" s="1"/>
  <c r="GA949" i="35" s="1"/>
  <c r="FS949" i="35"/>
  <c r="FT949" i="35" s="1"/>
  <c r="EK950" i="35"/>
  <c r="EL950" i="35"/>
  <c r="EM950" i="35"/>
  <c r="EN950" i="35"/>
  <c r="EO950" i="35"/>
  <c r="EP950" i="35"/>
  <c r="EQ950" i="35"/>
  <c r="ER950" i="35"/>
  <c r="FC950" i="35" s="1"/>
  <c r="FN950" i="35" s="1"/>
  <c r="ES950" i="35"/>
  <c r="ET950" i="35"/>
  <c r="EU950" i="35"/>
  <c r="EK951" i="35"/>
  <c r="EV951" i="35" s="1"/>
  <c r="EL951" i="35"/>
  <c r="EW951" i="35" s="1"/>
  <c r="FH951" i="35" s="1"/>
  <c r="GD951" i="35" s="1"/>
  <c r="EM951" i="35"/>
  <c r="EX951" i="35" s="1"/>
  <c r="FI951" i="35" s="1"/>
  <c r="FZ951" i="35" s="1"/>
  <c r="EN951" i="35"/>
  <c r="EY951" i="35" s="1"/>
  <c r="FJ951" i="35" s="1"/>
  <c r="FY951" i="35" s="1"/>
  <c r="EO951" i="35"/>
  <c r="EZ951" i="35" s="1"/>
  <c r="FK951" i="35" s="1"/>
  <c r="GF951" i="35" s="1"/>
  <c r="EP951" i="35"/>
  <c r="FA951" i="35" s="1"/>
  <c r="FL951" i="35" s="1"/>
  <c r="GE951" i="35" s="1"/>
  <c r="EQ951" i="35"/>
  <c r="ER951" i="35"/>
  <c r="FC951" i="35" s="1"/>
  <c r="FN951" i="35" s="1"/>
  <c r="ES951" i="35"/>
  <c r="FD951" i="35" s="1"/>
  <c r="FO951" i="35" s="1"/>
  <c r="GH951" i="35" s="1"/>
  <c r="ET951" i="35"/>
  <c r="FE951" i="35" s="1"/>
  <c r="FP951" i="35" s="1"/>
  <c r="GC951" i="35" s="1"/>
  <c r="EU951" i="35"/>
  <c r="FF951" i="35" s="1"/>
  <c r="FQ951" i="35" s="1"/>
  <c r="GA951" i="35" s="1"/>
  <c r="FS951" i="35"/>
  <c r="FT951" i="35" s="1"/>
  <c r="EK952" i="35"/>
  <c r="EL952" i="35"/>
  <c r="EM952" i="35"/>
  <c r="EN952" i="35"/>
  <c r="EO952" i="35"/>
  <c r="EP952" i="35"/>
  <c r="EQ952" i="35"/>
  <c r="ER952" i="35"/>
  <c r="FC952" i="35" s="1"/>
  <c r="FN952" i="35" s="1"/>
  <c r="ES952" i="35"/>
  <c r="ET952" i="35"/>
  <c r="EU952" i="35"/>
  <c r="EK953" i="35"/>
  <c r="EL953" i="35"/>
  <c r="EM953" i="35"/>
  <c r="EN953" i="35"/>
  <c r="EO953" i="35"/>
  <c r="EZ953" i="35" s="1"/>
  <c r="FK953" i="35" s="1"/>
  <c r="GF953" i="35" s="1"/>
  <c r="EP953" i="35"/>
  <c r="FA953" i="35" s="1"/>
  <c r="FL953" i="35" s="1"/>
  <c r="GE953" i="35" s="1"/>
  <c r="EQ953" i="35"/>
  <c r="ER953" i="35"/>
  <c r="FC953" i="35" s="1"/>
  <c r="FN953" i="35" s="1"/>
  <c r="ES953" i="35"/>
  <c r="ET953" i="35"/>
  <c r="EU953" i="35"/>
  <c r="EK954" i="35"/>
  <c r="EL954" i="35"/>
  <c r="EM954" i="35"/>
  <c r="EN954" i="35"/>
  <c r="EO954" i="35"/>
  <c r="EZ954" i="35" s="1"/>
  <c r="FK954" i="35" s="1"/>
  <c r="GF954" i="35" s="1"/>
  <c r="EP954" i="35"/>
  <c r="FA954" i="35" s="1"/>
  <c r="EQ954" i="35"/>
  <c r="ER954" i="35"/>
  <c r="FC954" i="35" s="1"/>
  <c r="FN954" i="35" s="1"/>
  <c r="ES954" i="35"/>
  <c r="ET954" i="35"/>
  <c r="EU954" i="35"/>
  <c r="EK955" i="35"/>
  <c r="EL955" i="35"/>
  <c r="EM955" i="35"/>
  <c r="EN955" i="35"/>
  <c r="EO955" i="35"/>
  <c r="EZ955" i="35" s="1"/>
  <c r="FK955" i="35" s="1"/>
  <c r="GF955" i="35" s="1"/>
  <c r="EP955" i="35"/>
  <c r="FA955" i="35" s="1"/>
  <c r="FL955" i="35" s="1"/>
  <c r="GE955" i="35" s="1"/>
  <c r="EQ955" i="35"/>
  <c r="ER955" i="35"/>
  <c r="FC955" i="35" s="1"/>
  <c r="FN955" i="35" s="1"/>
  <c r="ES955" i="35"/>
  <c r="ET955" i="35"/>
  <c r="EU955" i="35"/>
  <c r="EK956" i="35"/>
  <c r="EL956" i="35"/>
  <c r="EM956" i="35"/>
  <c r="EN956" i="35"/>
  <c r="EO956" i="35"/>
  <c r="EZ956" i="35" s="1"/>
  <c r="FK956" i="35" s="1"/>
  <c r="GF956" i="35" s="1"/>
  <c r="EP956" i="35"/>
  <c r="FA956" i="35" s="1"/>
  <c r="FL956" i="35" s="1"/>
  <c r="GE956" i="35" s="1"/>
  <c r="EQ956" i="35"/>
  <c r="ER956" i="35"/>
  <c r="FC956" i="35" s="1"/>
  <c r="FN956" i="35" s="1"/>
  <c r="ES956" i="35"/>
  <c r="ET956" i="35"/>
  <c r="EU956" i="35"/>
  <c r="EK957" i="35"/>
  <c r="EV957" i="35" s="1"/>
  <c r="EL957" i="35"/>
  <c r="EW957" i="35" s="1"/>
  <c r="FH957" i="35" s="1"/>
  <c r="GD957" i="35" s="1"/>
  <c r="EM957" i="35"/>
  <c r="EX957" i="35" s="1"/>
  <c r="FI957" i="35" s="1"/>
  <c r="FZ957" i="35" s="1"/>
  <c r="EN957" i="35"/>
  <c r="EY957" i="35" s="1"/>
  <c r="FJ957" i="35" s="1"/>
  <c r="FY957" i="35" s="1"/>
  <c r="EO957" i="35"/>
  <c r="EZ957" i="35" s="1"/>
  <c r="FK957" i="35" s="1"/>
  <c r="GF957" i="35" s="1"/>
  <c r="EP957" i="35"/>
  <c r="FA957" i="35" s="1"/>
  <c r="FL957" i="35" s="1"/>
  <c r="GE957" i="35" s="1"/>
  <c r="EQ957" i="35"/>
  <c r="ER957" i="35"/>
  <c r="FC957" i="35" s="1"/>
  <c r="FN957" i="35" s="1"/>
  <c r="ES957" i="35"/>
  <c r="FD957" i="35" s="1"/>
  <c r="FO957" i="35" s="1"/>
  <c r="GH957" i="35" s="1"/>
  <c r="ET957" i="35"/>
  <c r="FE957" i="35" s="1"/>
  <c r="FP957" i="35" s="1"/>
  <c r="GC957" i="35" s="1"/>
  <c r="EU957" i="35"/>
  <c r="FF957" i="35" s="1"/>
  <c r="FQ957" i="35" s="1"/>
  <c r="GA957" i="35" s="1"/>
  <c r="FS957" i="35"/>
  <c r="FT957" i="35" s="1"/>
  <c r="EK958" i="35"/>
  <c r="EV958" i="35" s="1"/>
  <c r="EL958" i="35"/>
  <c r="EW958" i="35" s="1"/>
  <c r="FH958" i="35" s="1"/>
  <c r="GD958" i="35" s="1"/>
  <c r="EM958" i="35"/>
  <c r="EX958" i="35" s="1"/>
  <c r="FI958" i="35" s="1"/>
  <c r="FZ958" i="35" s="1"/>
  <c r="EN958" i="35"/>
  <c r="EY958" i="35" s="1"/>
  <c r="FJ958" i="35" s="1"/>
  <c r="FY958" i="35" s="1"/>
  <c r="EO958" i="35"/>
  <c r="EZ958" i="35" s="1"/>
  <c r="FK958" i="35" s="1"/>
  <c r="GF958" i="35" s="1"/>
  <c r="EP958" i="35"/>
  <c r="FA958" i="35" s="1"/>
  <c r="FL958" i="35" s="1"/>
  <c r="GE958" i="35" s="1"/>
  <c r="EQ958" i="35"/>
  <c r="ER958" i="35"/>
  <c r="FC958" i="35" s="1"/>
  <c r="FN958" i="35" s="1"/>
  <c r="ES958" i="35"/>
  <c r="FD958" i="35" s="1"/>
  <c r="FO958" i="35" s="1"/>
  <c r="GH958" i="35" s="1"/>
  <c r="ET958" i="35"/>
  <c r="FE958" i="35" s="1"/>
  <c r="FP958" i="35" s="1"/>
  <c r="GC958" i="35" s="1"/>
  <c r="EU958" i="35"/>
  <c r="FF958" i="35" s="1"/>
  <c r="FQ958" i="35" s="1"/>
  <c r="GA958" i="35" s="1"/>
  <c r="FS958" i="35"/>
  <c r="FT958" i="35" s="1"/>
  <c r="FU958" i="35" s="1"/>
  <c r="FV958" i="35" s="1"/>
  <c r="EK959" i="35"/>
  <c r="EV959" i="35" s="1"/>
  <c r="EL959" i="35"/>
  <c r="EW959" i="35" s="1"/>
  <c r="FH959" i="35" s="1"/>
  <c r="GD959" i="35" s="1"/>
  <c r="EM959" i="35"/>
  <c r="EX959" i="35" s="1"/>
  <c r="FI959" i="35" s="1"/>
  <c r="FZ959" i="35" s="1"/>
  <c r="EN959" i="35"/>
  <c r="EY959" i="35" s="1"/>
  <c r="FJ959" i="35" s="1"/>
  <c r="FY959" i="35" s="1"/>
  <c r="EO959" i="35"/>
  <c r="EZ959" i="35" s="1"/>
  <c r="FK959" i="35" s="1"/>
  <c r="GF959" i="35" s="1"/>
  <c r="EP959" i="35"/>
  <c r="FA959" i="35" s="1"/>
  <c r="FL959" i="35" s="1"/>
  <c r="GE959" i="35" s="1"/>
  <c r="EQ959" i="35"/>
  <c r="ER959" i="35"/>
  <c r="FC959" i="35" s="1"/>
  <c r="FN959" i="35" s="1"/>
  <c r="ES959" i="35"/>
  <c r="FD959" i="35" s="1"/>
  <c r="FO959" i="35" s="1"/>
  <c r="GH959" i="35" s="1"/>
  <c r="ET959" i="35"/>
  <c r="FE959" i="35" s="1"/>
  <c r="FP959" i="35" s="1"/>
  <c r="GC959" i="35" s="1"/>
  <c r="EU959" i="35"/>
  <c r="FF959" i="35" s="1"/>
  <c r="FQ959" i="35" s="1"/>
  <c r="GA959" i="35" s="1"/>
  <c r="FS959" i="35"/>
  <c r="FT959" i="35" s="1"/>
  <c r="EK960" i="35"/>
  <c r="EL960" i="35"/>
  <c r="EM960" i="35"/>
  <c r="EN960" i="35"/>
  <c r="EO960" i="35"/>
  <c r="EP960" i="35"/>
  <c r="EQ960" i="35"/>
  <c r="ER960" i="35"/>
  <c r="FC960" i="35" s="1"/>
  <c r="FN960" i="35" s="1"/>
  <c r="ES960" i="35"/>
  <c r="ET960" i="35"/>
  <c r="EU960" i="35"/>
  <c r="EK961" i="35"/>
  <c r="EV961" i="35" s="1"/>
  <c r="EL961" i="35"/>
  <c r="EW961" i="35" s="1"/>
  <c r="FH961" i="35" s="1"/>
  <c r="GD961" i="35" s="1"/>
  <c r="EM961" i="35"/>
  <c r="EX961" i="35" s="1"/>
  <c r="FI961" i="35" s="1"/>
  <c r="FZ961" i="35" s="1"/>
  <c r="EN961" i="35"/>
  <c r="EY961" i="35" s="1"/>
  <c r="FJ961" i="35" s="1"/>
  <c r="FY961" i="35" s="1"/>
  <c r="EO961" i="35"/>
  <c r="EZ961" i="35" s="1"/>
  <c r="FK961" i="35" s="1"/>
  <c r="GF961" i="35" s="1"/>
  <c r="EP961" i="35"/>
  <c r="FA961" i="35" s="1"/>
  <c r="FL961" i="35" s="1"/>
  <c r="GE961" i="35" s="1"/>
  <c r="EQ961" i="35"/>
  <c r="ER961" i="35"/>
  <c r="FC961" i="35" s="1"/>
  <c r="FN961" i="35" s="1"/>
  <c r="ES961" i="35"/>
  <c r="FD961" i="35" s="1"/>
  <c r="FO961" i="35" s="1"/>
  <c r="GH961" i="35" s="1"/>
  <c r="ET961" i="35"/>
  <c r="FE961" i="35" s="1"/>
  <c r="FP961" i="35" s="1"/>
  <c r="GC961" i="35" s="1"/>
  <c r="EU961" i="35"/>
  <c r="FF961" i="35" s="1"/>
  <c r="FQ961" i="35" s="1"/>
  <c r="GA961" i="35" s="1"/>
  <c r="FS961" i="35"/>
  <c r="FT961" i="35" s="1"/>
  <c r="EK962" i="35"/>
  <c r="EV962" i="35" s="1"/>
  <c r="EL962" i="35"/>
  <c r="EW962" i="35" s="1"/>
  <c r="FH962" i="35" s="1"/>
  <c r="GD962" i="35" s="1"/>
  <c r="EM962" i="35"/>
  <c r="EX962" i="35" s="1"/>
  <c r="FI962" i="35" s="1"/>
  <c r="FZ962" i="35" s="1"/>
  <c r="EN962" i="35"/>
  <c r="EY962" i="35" s="1"/>
  <c r="FJ962" i="35" s="1"/>
  <c r="FY962" i="35" s="1"/>
  <c r="EO962" i="35"/>
  <c r="EZ962" i="35" s="1"/>
  <c r="FK962" i="35" s="1"/>
  <c r="GF962" i="35" s="1"/>
  <c r="EP962" i="35"/>
  <c r="FA962" i="35" s="1"/>
  <c r="FL962" i="35" s="1"/>
  <c r="GE962" i="35" s="1"/>
  <c r="EQ962" i="35"/>
  <c r="ER962" i="35"/>
  <c r="FC962" i="35" s="1"/>
  <c r="FN962" i="35" s="1"/>
  <c r="ES962" i="35"/>
  <c r="FD962" i="35" s="1"/>
  <c r="FO962" i="35" s="1"/>
  <c r="GH962" i="35" s="1"/>
  <c r="ET962" i="35"/>
  <c r="FE962" i="35" s="1"/>
  <c r="FP962" i="35" s="1"/>
  <c r="GC962" i="35" s="1"/>
  <c r="EU962" i="35"/>
  <c r="FF962" i="35" s="1"/>
  <c r="FQ962" i="35" s="1"/>
  <c r="GA962" i="35" s="1"/>
  <c r="FS962" i="35"/>
  <c r="FT962" i="35" s="1"/>
  <c r="FU962" i="35" s="1"/>
  <c r="FV962" i="35" s="1"/>
  <c r="EK963" i="35"/>
  <c r="EL963" i="35"/>
  <c r="EM963" i="35"/>
  <c r="EN963" i="35"/>
  <c r="EO963" i="35"/>
  <c r="EP963" i="35"/>
  <c r="EQ963" i="35"/>
  <c r="ER963" i="35"/>
  <c r="FC963" i="35" s="1"/>
  <c r="FN963" i="35" s="1"/>
  <c r="ES963" i="35"/>
  <c r="ET963" i="35"/>
  <c r="EU963" i="35"/>
  <c r="EK964" i="35"/>
  <c r="EL964" i="35"/>
  <c r="EM964" i="35"/>
  <c r="EN964" i="35"/>
  <c r="EO964" i="35"/>
  <c r="EP964" i="35"/>
  <c r="EQ964" i="35"/>
  <c r="ER964" i="35"/>
  <c r="FC964" i="35" s="1"/>
  <c r="FN964" i="35" s="1"/>
  <c r="ES964" i="35"/>
  <c r="ET964" i="35"/>
  <c r="EU964" i="35"/>
  <c r="EK965" i="35"/>
  <c r="EV965" i="35" s="1"/>
  <c r="EL965" i="35"/>
  <c r="EW965" i="35" s="1"/>
  <c r="FH965" i="35" s="1"/>
  <c r="GD965" i="35" s="1"/>
  <c r="EM965" i="35"/>
  <c r="EX965" i="35" s="1"/>
  <c r="FI965" i="35" s="1"/>
  <c r="FZ965" i="35" s="1"/>
  <c r="EN965" i="35"/>
  <c r="EY965" i="35" s="1"/>
  <c r="FJ965" i="35" s="1"/>
  <c r="FY965" i="35" s="1"/>
  <c r="EO965" i="35"/>
  <c r="EZ965" i="35" s="1"/>
  <c r="FK965" i="35" s="1"/>
  <c r="GF965" i="35" s="1"/>
  <c r="EP965" i="35"/>
  <c r="FA965" i="35" s="1"/>
  <c r="FL965" i="35" s="1"/>
  <c r="GE965" i="35" s="1"/>
  <c r="EQ965" i="35"/>
  <c r="ER965" i="35"/>
  <c r="FC965" i="35" s="1"/>
  <c r="FN965" i="35" s="1"/>
  <c r="ES965" i="35"/>
  <c r="FD965" i="35" s="1"/>
  <c r="FO965" i="35" s="1"/>
  <c r="GH965" i="35" s="1"/>
  <c r="ET965" i="35"/>
  <c r="FE965" i="35" s="1"/>
  <c r="FP965" i="35" s="1"/>
  <c r="GC965" i="35" s="1"/>
  <c r="EU965" i="35"/>
  <c r="FF965" i="35" s="1"/>
  <c r="FQ965" i="35" s="1"/>
  <c r="GA965" i="35" s="1"/>
  <c r="FS965" i="35"/>
  <c r="FT965" i="35" s="1"/>
  <c r="EK966" i="35"/>
  <c r="EL966" i="35"/>
  <c r="EM966" i="35"/>
  <c r="EN966" i="35"/>
  <c r="EO966" i="35"/>
  <c r="EZ966" i="35" s="1"/>
  <c r="FK966" i="35" s="1"/>
  <c r="GF966" i="35" s="1"/>
  <c r="EP966" i="35"/>
  <c r="EQ966" i="35"/>
  <c r="ER966" i="35"/>
  <c r="FC966" i="35" s="1"/>
  <c r="FN966" i="35" s="1"/>
  <c r="ES966" i="35"/>
  <c r="ET966" i="35"/>
  <c r="EU966" i="35"/>
  <c r="EK967" i="35"/>
  <c r="EL967" i="35"/>
  <c r="EM967" i="35"/>
  <c r="EN967" i="35"/>
  <c r="EO967" i="35"/>
  <c r="EP967" i="35"/>
  <c r="EQ967" i="35"/>
  <c r="ER967" i="35"/>
  <c r="FC967" i="35" s="1"/>
  <c r="FN967" i="35" s="1"/>
  <c r="ES967" i="35"/>
  <c r="ET967" i="35"/>
  <c r="EU967" i="35"/>
  <c r="EK968" i="35"/>
  <c r="EL968" i="35"/>
  <c r="EM968" i="35"/>
  <c r="EN968" i="35"/>
  <c r="EO968" i="35"/>
  <c r="EP968" i="35"/>
  <c r="EQ968" i="35"/>
  <c r="ER968" i="35"/>
  <c r="FC968" i="35" s="1"/>
  <c r="FN968" i="35" s="1"/>
  <c r="ES968" i="35"/>
  <c r="FD968" i="35" s="1"/>
  <c r="FO968" i="35" s="1"/>
  <c r="GH968" i="35" s="1"/>
  <c r="ET968" i="35"/>
  <c r="EU968" i="35"/>
  <c r="EK969" i="35"/>
  <c r="EL969" i="35"/>
  <c r="EM969" i="35"/>
  <c r="EN969" i="35"/>
  <c r="EO969" i="35"/>
  <c r="EP969" i="35"/>
  <c r="EQ969" i="35"/>
  <c r="ER969" i="35"/>
  <c r="FC969" i="35" s="1"/>
  <c r="FN969" i="35" s="1"/>
  <c r="ES969" i="35"/>
  <c r="FD969" i="35" s="1"/>
  <c r="FO969" i="35" s="1"/>
  <c r="GH969" i="35" s="1"/>
  <c r="ET969" i="35"/>
  <c r="EU969" i="35"/>
  <c r="EK970" i="35"/>
  <c r="EL970" i="35"/>
  <c r="EM970" i="35"/>
  <c r="EN970" i="35"/>
  <c r="EO970" i="35"/>
  <c r="EP970" i="35"/>
  <c r="EQ970" i="35"/>
  <c r="ER970" i="35"/>
  <c r="FC970" i="35" s="1"/>
  <c r="FN970" i="35" s="1"/>
  <c r="ES970" i="35"/>
  <c r="FD970" i="35" s="1"/>
  <c r="FO970" i="35" s="1"/>
  <c r="GH970" i="35" s="1"/>
  <c r="ET970" i="35"/>
  <c r="EU970" i="35"/>
  <c r="EK971" i="35"/>
  <c r="EL971" i="35"/>
  <c r="EW971" i="35" s="1"/>
  <c r="FH971" i="35" s="1"/>
  <c r="GD971" i="35" s="1"/>
  <c r="EM971" i="35"/>
  <c r="EN971" i="35"/>
  <c r="EO971" i="35"/>
  <c r="EZ971" i="35" s="1"/>
  <c r="FK971" i="35" s="1"/>
  <c r="GF971" i="35" s="1"/>
  <c r="EP971" i="35"/>
  <c r="FA971" i="35" s="1"/>
  <c r="FL971" i="35" s="1"/>
  <c r="GE971" i="35" s="1"/>
  <c r="EQ971" i="35"/>
  <c r="ER971" i="35"/>
  <c r="FC971" i="35" s="1"/>
  <c r="FN971" i="35" s="1"/>
  <c r="ES971" i="35"/>
  <c r="FD971" i="35" s="1"/>
  <c r="FO971" i="35" s="1"/>
  <c r="GH971" i="35" s="1"/>
  <c r="ET971" i="35"/>
  <c r="EU971" i="35"/>
  <c r="EK972" i="35"/>
  <c r="EL972" i="35"/>
  <c r="EW972" i="35" s="1"/>
  <c r="FH972" i="35" s="1"/>
  <c r="GD972" i="35" s="1"/>
  <c r="EM972" i="35"/>
  <c r="EN972" i="35"/>
  <c r="EO972" i="35"/>
  <c r="EP972" i="35"/>
  <c r="ER972" i="35"/>
  <c r="FC972" i="35" s="1"/>
  <c r="FN972" i="35" s="1"/>
  <c r="ES972" i="35"/>
  <c r="ET972" i="35"/>
  <c r="EU972" i="35"/>
  <c r="EK973" i="35"/>
  <c r="EL973" i="35"/>
  <c r="EW973" i="35" s="1"/>
  <c r="FH973" i="35" s="1"/>
  <c r="GD973" i="35" s="1"/>
  <c r="EM973" i="35"/>
  <c r="EN973" i="35"/>
  <c r="EO973" i="35"/>
  <c r="EZ973" i="35" s="1"/>
  <c r="FK973" i="35" s="1"/>
  <c r="GF973" i="35" s="1"/>
  <c r="EP973" i="35"/>
  <c r="FA973" i="35" s="1"/>
  <c r="FL973" i="35" s="1"/>
  <c r="GE973" i="35" s="1"/>
  <c r="EQ973" i="35"/>
  <c r="ER973" i="35"/>
  <c r="FC973" i="35" s="1"/>
  <c r="FN973" i="35" s="1"/>
  <c r="ES973" i="35"/>
  <c r="FD973" i="35" s="1"/>
  <c r="FO973" i="35" s="1"/>
  <c r="GH973" i="35" s="1"/>
  <c r="ET973" i="35"/>
  <c r="EU973" i="35"/>
  <c r="EK974" i="35"/>
  <c r="EL974" i="35"/>
  <c r="EW974" i="35" s="1"/>
  <c r="EM974" i="35"/>
  <c r="EN974" i="35"/>
  <c r="EO974" i="35"/>
  <c r="EZ974" i="35" s="1"/>
  <c r="FK974" i="35" s="1"/>
  <c r="GF974" i="35" s="1"/>
  <c r="EP974" i="35"/>
  <c r="FA974" i="35" s="1"/>
  <c r="FL974" i="35" s="1"/>
  <c r="GE974" i="35" s="1"/>
  <c r="EQ974" i="35"/>
  <c r="ER974" i="35"/>
  <c r="FC974" i="35" s="1"/>
  <c r="FN974" i="35" s="1"/>
  <c r="ES974" i="35"/>
  <c r="FD974" i="35" s="1"/>
  <c r="FO974" i="35" s="1"/>
  <c r="GH974" i="35" s="1"/>
  <c r="ET974" i="35"/>
  <c r="EU974" i="35"/>
  <c r="EK975" i="35"/>
  <c r="EL975" i="35"/>
  <c r="EM975" i="35"/>
  <c r="EN975" i="35"/>
  <c r="EO975" i="35"/>
  <c r="EZ975" i="35" s="1"/>
  <c r="FK975" i="35" s="1"/>
  <c r="GF975" i="35" s="1"/>
  <c r="EP975" i="35"/>
  <c r="EQ975" i="35"/>
  <c r="ER975" i="35"/>
  <c r="FC975" i="35" s="1"/>
  <c r="FN975" i="35" s="1"/>
  <c r="ES975" i="35"/>
  <c r="FD975" i="35" s="1"/>
  <c r="FO975" i="35" s="1"/>
  <c r="GH975" i="35" s="1"/>
  <c r="ET975" i="35"/>
  <c r="EU975" i="35"/>
  <c r="EK976" i="35"/>
  <c r="EL976" i="35"/>
  <c r="EM976" i="35"/>
  <c r="EN976" i="35"/>
  <c r="EO976" i="35"/>
  <c r="EP976" i="35"/>
  <c r="EQ976" i="35"/>
  <c r="ER976" i="35"/>
  <c r="FC976" i="35" s="1"/>
  <c r="FN976" i="35" s="1"/>
  <c r="ES976" i="35"/>
  <c r="FD976" i="35" s="1"/>
  <c r="FO976" i="35" s="1"/>
  <c r="GH976" i="35" s="1"/>
  <c r="ET976" i="35"/>
  <c r="EU976" i="35"/>
  <c r="EK977" i="35"/>
  <c r="EL977" i="35"/>
  <c r="EM977" i="35"/>
  <c r="EN977" i="35"/>
  <c r="EO977" i="35"/>
  <c r="EP977" i="35"/>
  <c r="EQ977" i="35"/>
  <c r="ER977" i="35"/>
  <c r="FC977" i="35" s="1"/>
  <c r="FN977" i="35" s="1"/>
  <c r="ES977" i="35"/>
  <c r="ET977" i="35"/>
  <c r="EU977" i="35"/>
  <c r="EK978" i="35"/>
  <c r="EL978" i="35"/>
  <c r="EM978" i="35"/>
  <c r="EN978" i="35"/>
  <c r="EO978" i="35"/>
  <c r="EP978" i="35"/>
  <c r="EQ978" i="35"/>
  <c r="ER978" i="35"/>
  <c r="FC978" i="35" s="1"/>
  <c r="FN978" i="35" s="1"/>
  <c r="ES978" i="35"/>
  <c r="ET978" i="35"/>
  <c r="EU978" i="35"/>
  <c r="EK979" i="35"/>
  <c r="EL979" i="35"/>
  <c r="EM979" i="35"/>
  <c r="EN979" i="35"/>
  <c r="EO979" i="35"/>
  <c r="EP979" i="35"/>
  <c r="EQ979" i="35"/>
  <c r="ER979" i="35"/>
  <c r="FC979" i="35" s="1"/>
  <c r="FN979" i="35" s="1"/>
  <c r="ES979" i="35"/>
  <c r="ET979" i="35"/>
  <c r="EU979" i="35"/>
  <c r="EK980" i="35"/>
  <c r="EL980" i="35"/>
  <c r="EM980" i="35"/>
  <c r="EN980" i="35"/>
  <c r="EO980" i="35"/>
  <c r="EP980" i="35"/>
  <c r="EQ980" i="35"/>
  <c r="ER980" i="35"/>
  <c r="FC980" i="35" s="1"/>
  <c r="FN980" i="35" s="1"/>
  <c r="ES980" i="35"/>
  <c r="FD980" i="35" s="1"/>
  <c r="FO980" i="35" s="1"/>
  <c r="GH980" i="35" s="1"/>
  <c r="ET980" i="35"/>
  <c r="EU980" i="35"/>
  <c r="EK981" i="35"/>
  <c r="EL981" i="35"/>
  <c r="EW981" i="35" s="1"/>
  <c r="FH981" i="35" s="1"/>
  <c r="GD981" i="35" s="1"/>
  <c r="EM981" i="35"/>
  <c r="EN981" i="35"/>
  <c r="EO981" i="35"/>
  <c r="EZ981" i="35" s="1"/>
  <c r="FK981" i="35" s="1"/>
  <c r="GF981" i="35" s="1"/>
  <c r="EP981" i="35"/>
  <c r="FA981" i="35" s="1"/>
  <c r="FL981" i="35" s="1"/>
  <c r="GE981" i="35" s="1"/>
  <c r="ER981" i="35"/>
  <c r="FC981" i="35" s="1"/>
  <c r="FN981" i="35" s="1"/>
  <c r="ES981" i="35"/>
  <c r="FD981" i="35" s="1"/>
  <c r="FO981" i="35" s="1"/>
  <c r="GH981" i="35" s="1"/>
  <c r="ET981" i="35"/>
  <c r="EU981" i="35"/>
  <c r="EK982" i="35"/>
  <c r="EL982" i="35"/>
  <c r="EM982" i="35"/>
  <c r="EN982" i="35"/>
  <c r="EO982" i="35"/>
  <c r="EP982" i="35"/>
  <c r="EQ982" i="35"/>
  <c r="ER982" i="35"/>
  <c r="FC982" i="35" s="1"/>
  <c r="FN982" i="35" s="1"/>
  <c r="ES982" i="35"/>
  <c r="FD982" i="35" s="1"/>
  <c r="FO982" i="35" s="1"/>
  <c r="GH982" i="35" s="1"/>
  <c r="ET982" i="35"/>
  <c r="EU982" i="35"/>
  <c r="EK983" i="35"/>
  <c r="EL983" i="35"/>
  <c r="EM983" i="35"/>
  <c r="EN983" i="35"/>
  <c r="EO983" i="35"/>
  <c r="EP983" i="35"/>
  <c r="EQ983" i="35"/>
  <c r="ER983" i="35"/>
  <c r="FC983" i="35" s="1"/>
  <c r="FN983" i="35" s="1"/>
  <c r="ES983" i="35"/>
  <c r="ET983" i="35"/>
  <c r="EU983" i="35"/>
  <c r="EK984" i="35"/>
  <c r="EL984" i="35"/>
  <c r="EM984" i="35"/>
  <c r="EN984" i="35"/>
  <c r="EO984" i="35"/>
  <c r="EZ984" i="35" s="1"/>
  <c r="FK984" i="35" s="1"/>
  <c r="GF984" i="35" s="1"/>
  <c r="EP984" i="35"/>
  <c r="EQ984" i="35"/>
  <c r="ER984" i="35"/>
  <c r="FC984" i="35" s="1"/>
  <c r="FN984" i="35" s="1"/>
  <c r="ES984" i="35"/>
  <c r="FD984" i="35" s="1"/>
  <c r="FO984" i="35" s="1"/>
  <c r="GH984" i="35" s="1"/>
  <c r="ET984" i="35"/>
  <c r="EU984" i="35"/>
  <c r="EK985" i="35"/>
  <c r="EL985" i="35"/>
  <c r="EM985" i="35"/>
  <c r="EN985" i="35"/>
  <c r="EO985" i="35"/>
  <c r="EP985" i="35"/>
  <c r="EQ985" i="35"/>
  <c r="ER985" i="35"/>
  <c r="FC985" i="35" s="1"/>
  <c r="FN985" i="35" s="1"/>
  <c r="ES985" i="35"/>
  <c r="ET985" i="35"/>
  <c r="EU985" i="35"/>
  <c r="EK986" i="35"/>
  <c r="EL986" i="35"/>
  <c r="EM986" i="35"/>
  <c r="EN986" i="35"/>
  <c r="EO986" i="35"/>
  <c r="EP986" i="35"/>
  <c r="EQ986" i="35"/>
  <c r="ER986" i="35"/>
  <c r="FC986" i="35" s="1"/>
  <c r="FN986" i="35" s="1"/>
  <c r="ES986" i="35"/>
  <c r="FD986" i="35" s="1"/>
  <c r="FO986" i="35" s="1"/>
  <c r="GH986" i="35" s="1"/>
  <c r="ET986" i="35"/>
  <c r="EU986" i="35"/>
  <c r="EK987" i="35"/>
  <c r="EL987" i="35"/>
  <c r="EM987" i="35"/>
  <c r="EN987" i="35"/>
  <c r="EO987" i="35"/>
  <c r="EZ987" i="35" s="1"/>
  <c r="FK987" i="35" s="1"/>
  <c r="GF987" i="35" s="1"/>
  <c r="EP987" i="35"/>
  <c r="FA987" i="35" s="1"/>
  <c r="FL987" i="35" s="1"/>
  <c r="GE987" i="35" s="1"/>
  <c r="EQ987" i="35"/>
  <c r="ER987" i="35"/>
  <c r="FC987" i="35" s="1"/>
  <c r="FN987" i="35" s="1"/>
  <c r="ES987" i="35"/>
  <c r="FD987" i="35" s="1"/>
  <c r="FO987" i="35" s="1"/>
  <c r="GH987" i="35" s="1"/>
  <c r="ET987" i="35"/>
  <c r="EU987" i="35"/>
  <c r="EK988" i="35"/>
  <c r="EL988" i="35"/>
  <c r="EM988" i="35"/>
  <c r="EN988" i="35"/>
  <c r="EO988" i="35"/>
  <c r="EP988" i="35"/>
  <c r="EQ988" i="35"/>
  <c r="ER988" i="35"/>
  <c r="FC988" i="35" s="1"/>
  <c r="FN988" i="35" s="1"/>
  <c r="ES988" i="35"/>
  <c r="FD988" i="35" s="1"/>
  <c r="FO988" i="35" s="1"/>
  <c r="GH988" i="35" s="1"/>
  <c r="ET988" i="35"/>
  <c r="EU988" i="35"/>
  <c r="EK989" i="35"/>
  <c r="EL989" i="35"/>
  <c r="EM989" i="35"/>
  <c r="EN989" i="35"/>
  <c r="EO989" i="35"/>
  <c r="EP989" i="35"/>
  <c r="EQ989" i="35"/>
  <c r="ER989" i="35"/>
  <c r="FC989" i="35" s="1"/>
  <c r="FN989" i="35" s="1"/>
  <c r="ES989" i="35"/>
  <c r="FD989" i="35" s="1"/>
  <c r="FO989" i="35" s="1"/>
  <c r="GH989" i="35" s="1"/>
  <c r="ET989" i="35"/>
  <c r="EU989" i="35"/>
  <c r="EK990" i="35"/>
  <c r="EL990" i="35"/>
  <c r="EM990" i="35"/>
  <c r="EN990" i="35"/>
  <c r="EO990" i="35"/>
  <c r="EP990" i="35"/>
  <c r="EQ990" i="35"/>
  <c r="ER990" i="35"/>
  <c r="FC990" i="35" s="1"/>
  <c r="FN990" i="35" s="1"/>
  <c r="ES990" i="35"/>
  <c r="FD990" i="35" s="1"/>
  <c r="FO990" i="35" s="1"/>
  <c r="GH990" i="35" s="1"/>
  <c r="ET990" i="35"/>
  <c r="EU990" i="35"/>
  <c r="EK991" i="35"/>
  <c r="EL991" i="35"/>
  <c r="EW991" i="35" s="1"/>
  <c r="FH991" i="35" s="1"/>
  <c r="GD991" i="35" s="1"/>
  <c r="EM991" i="35"/>
  <c r="EN991" i="35"/>
  <c r="EO991" i="35"/>
  <c r="EZ991" i="35" s="1"/>
  <c r="FK991" i="35" s="1"/>
  <c r="GF991" i="35" s="1"/>
  <c r="EP991" i="35"/>
  <c r="FA991" i="35" s="1"/>
  <c r="FL991" i="35" s="1"/>
  <c r="GE991" i="35" s="1"/>
  <c r="EQ991" i="35"/>
  <c r="ER991" i="35"/>
  <c r="FC991" i="35" s="1"/>
  <c r="FN991" i="35" s="1"/>
  <c r="ES991" i="35"/>
  <c r="FD991" i="35" s="1"/>
  <c r="FO991" i="35" s="1"/>
  <c r="GH991" i="35" s="1"/>
  <c r="ET991" i="35"/>
  <c r="EU991" i="35"/>
  <c r="EK992" i="35"/>
  <c r="EL992" i="35"/>
  <c r="EM992" i="35"/>
  <c r="EN992" i="35"/>
  <c r="EO992" i="35"/>
  <c r="EP992" i="35"/>
  <c r="EQ992" i="35"/>
  <c r="ER992" i="35"/>
  <c r="FC992" i="35" s="1"/>
  <c r="FN992" i="35" s="1"/>
  <c r="ES992" i="35"/>
  <c r="FD992" i="35" s="1"/>
  <c r="FO992" i="35" s="1"/>
  <c r="GH992" i="35" s="1"/>
  <c r="ET992" i="35"/>
  <c r="EU992" i="35"/>
  <c r="EK993" i="35"/>
  <c r="EL993" i="35"/>
  <c r="EM993" i="35"/>
  <c r="EN993" i="35"/>
  <c r="EO993" i="35"/>
  <c r="EP993" i="35"/>
  <c r="EQ993" i="35"/>
  <c r="ER993" i="35"/>
  <c r="FC993" i="35" s="1"/>
  <c r="ES993" i="35"/>
  <c r="FD993" i="35" s="1"/>
  <c r="FO993" i="35" s="1"/>
  <c r="GH993" i="35" s="1"/>
  <c r="ET993" i="35"/>
  <c r="EU993" i="35"/>
  <c r="EK994" i="35"/>
  <c r="EL994" i="35"/>
  <c r="EM994" i="35"/>
  <c r="EN994" i="35"/>
  <c r="EO994" i="35"/>
  <c r="EP994" i="35"/>
  <c r="EQ994" i="35"/>
  <c r="ER994" i="35"/>
  <c r="FC994" i="35" s="1"/>
  <c r="FN994" i="35" s="1"/>
  <c r="ES994" i="35"/>
  <c r="FD994" i="35" s="1"/>
  <c r="FO994" i="35" s="1"/>
  <c r="GH994" i="35" s="1"/>
  <c r="ET994" i="35"/>
  <c r="EU994" i="35"/>
  <c r="EK995" i="35"/>
  <c r="EV995" i="35" s="1"/>
  <c r="EL995" i="35"/>
  <c r="EW995" i="35" s="1"/>
  <c r="FH995" i="35" s="1"/>
  <c r="GD995" i="35" s="1"/>
  <c r="EM995" i="35"/>
  <c r="EX995" i="35" s="1"/>
  <c r="FI995" i="35" s="1"/>
  <c r="FZ995" i="35" s="1"/>
  <c r="EN995" i="35"/>
  <c r="EY995" i="35" s="1"/>
  <c r="FJ995" i="35" s="1"/>
  <c r="FY995" i="35" s="1"/>
  <c r="EO995" i="35"/>
  <c r="EZ995" i="35" s="1"/>
  <c r="FK995" i="35" s="1"/>
  <c r="GF995" i="35" s="1"/>
  <c r="EP995" i="35"/>
  <c r="FA995" i="35" s="1"/>
  <c r="FL995" i="35" s="1"/>
  <c r="GE995" i="35" s="1"/>
  <c r="EQ995" i="35"/>
  <c r="FB995" i="35" s="1"/>
  <c r="FM995" i="35" s="1"/>
  <c r="GB995" i="35" s="1"/>
  <c r="ER995" i="35"/>
  <c r="FC995" i="35" s="1"/>
  <c r="FN995" i="35" s="1"/>
  <c r="ES995" i="35"/>
  <c r="FD995" i="35" s="1"/>
  <c r="FO995" i="35" s="1"/>
  <c r="GH995" i="35" s="1"/>
  <c r="ET995" i="35"/>
  <c r="FE995" i="35" s="1"/>
  <c r="FP995" i="35" s="1"/>
  <c r="GC995" i="35" s="1"/>
  <c r="EU995" i="35"/>
  <c r="FF995" i="35" s="1"/>
  <c r="FQ995" i="35" s="1"/>
  <c r="GA995" i="35" s="1"/>
  <c r="FS995" i="35"/>
  <c r="FT995" i="35" s="1"/>
  <c r="EK996" i="35"/>
  <c r="EL996" i="35"/>
  <c r="EM996" i="35"/>
  <c r="EN996" i="35"/>
  <c r="EO996" i="35"/>
  <c r="EP996" i="35"/>
  <c r="EQ996" i="35"/>
  <c r="ER996" i="35"/>
  <c r="FC996" i="35" s="1"/>
  <c r="FN996" i="35" s="1"/>
  <c r="ES996" i="35"/>
  <c r="FD996" i="35" s="1"/>
  <c r="FO996" i="35" s="1"/>
  <c r="GH996" i="35" s="1"/>
  <c r="ET996" i="35"/>
  <c r="EU996" i="35"/>
  <c r="EK997" i="35"/>
  <c r="EV997" i="35" s="1"/>
  <c r="EL997" i="35"/>
  <c r="EW997" i="35" s="1"/>
  <c r="FH997" i="35" s="1"/>
  <c r="GD997" i="35" s="1"/>
  <c r="EM997" i="35"/>
  <c r="EX997" i="35" s="1"/>
  <c r="FI997" i="35" s="1"/>
  <c r="FZ997" i="35" s="1"/>
  <c r="EN997" i="35"/>
  <c r="EY997" i="35" s="1"/>
  <c r="FJ997" i="35" s="1"/>
  <c r="FY997" i="35" s="1"/>
  <c r="EO997" i="35"/>
  <c r="EZ997" i="35" s="1"/>
  <c r="FK997" i="35" s="1"/>
  <c r="GF997" i="35" s="1"/>
  <c r="EP997" i="35"/>
  <c r="FA997" i="35" s="1"/>
  <c r="FL997" i="35" s="1"/>
  <c r="GE997" i="35" s="1"/>
  <c r="EQ997" i="35"/>
  <c r="FB997" i="35" s="1"/>
  <c r="FM997" i="35" s="1"/>
  <c r="GB997" i="35" s="1"/>
  <c r="ER997" i="35"/>
  <c r="FC997" i="35" s="1"/>
  <c r="FN997" i="35" s="1"/>
  <c r="ES997" i="35"/>
  <c r="FD997" i="35" s="1"/>
  <c r="FO997" i="35" s="1"/>
  <c r="GH997" i="35" s="1"/>
  <c r="ET997" i="35"/>
  <c r="FE997" i="35" s="1"/>
  <c r="FP997" i="35" s="1"/>
  <c r="GC997" i="35" s="1"/>
  <c r="EU997" i="35"/>
  <c r="FF997" i="35" s="1"/>
  <c r="FQ997" i="35" s="1"/>
  <c r="GA997" i="35" s="1"/>
  <c r="FS997" i="35"/>
  <c r="FT997" i="35" s="1"/>
  <c r="EK998" i="35"/>
  <c r="EL998" i="35"/>
  <c r="EM998" i="35"/>
  <c r="EN998" i="35"/>
  <c r="EO998" i="35"/>
  <c r="EP998" i="35"/>
  <c r="EQ998" i="35"/>
  <c r="ER998" i="35"/>
  <c r="FC998" i="35" s="1"/>
  <c r="FN998" i="35" s="1"/>
  <c r="ES998" i="35"/>
  <c r="FD998" i="35" s="1"/>
  <c r="FO998" i="35" s="1"/>
  <c r="GH998" i="35" s="1"/>
  <c r="ET998" i="35"/>
  <c r="EU998" i="35"/>
  <c r="EK999" i="35"/>
  <c r="EL999" i="35"/>
  <c r="EM999" i="35"/>
  <c r="EN999" i="35"/>
  <c r="EO999" i="35"/>
  <c r="EP999" i="35"/>
  <c r="EQ999" i="35"/>
  <c r="ER999" i="35"/>
  <c r="FC999" i="35" s="1"/>
  <c r="ES999" i="35"/>
  <c r="FD999" i="35" s="1"/>
  <c r="FO999" i="35" s="1"/>
  <c r="GH999" i="35" s="1"/>
  <c r="ET999" i="35"/>
  <c r="EU999" i="35"/>
  <c r="EK1000" i="35"/>
  <c r="EL1000" i="35"/>
  <c r="EM1000" i="35"/>
  <c r="EN1000" i="35"/>
  <c r="EO1000" i="35"/>
  <c r="EP1000" i="35"/>
  <c r="EQ1000" i="35"/>
  <c r="ER1000" i="35"/>
  <c r="FC1000" i="35" s="1"/>
  <c r="FN1000" i="35" s="1"/>
  <c r="ES1000" i="35"/>
  <c r="ET1000" i="35"/>
  <c r="EU1000" i="35"/>
  <c r="EK1001" i="35"/>
  <c r="EL1001" i="35"/>
  <c r="EM1001" i="35"/>
  <c r="EN1001" i="35"/>
  <c r="EO1001" i="35"/>
  <c r="EP1001" i="35"/>
  <c r="EQ1001" i="35"/>
  <c r="ER1001" i="35"/>
  <c r="FC1001" i="35" s="1"/>
  <c r="ES1001" i="35"/>
  <c r="ET1001" i="35"/>
  <c r="EU1001" i="35"/>
  <c r="EK1002" i="35"/>
  <c r="EL1002" i="35"/>
  <c r="EM1002" i="35"/>
  <c r="EN1002" i="35"/>
  <c r="EO1002" i="35"/>
  <c r="EP1002" i="35"/>
  <c r="EQ1002" i="35"/>
  <c r="ER1002" i="35"/>
  <c r="FC1002" i="35" s="1"/>
  <c r="FN1002" i="35" s="1"/>
  <c r="ES1002" i="35"/>
  <c r="FD1002" i="35" s="1"/>
  <c r="FO1002" i="35" s="1"/>
  <c r="GH1002" i="35" s="1"/>
  <c r="ET1002" i="35"/>
  <c r="EU1002" i="35"/>
  <c r="EK1003" i="35"/>
  <c r="EV1003" i="35" s="1"/>
  <c r="EL1003" i="35"/>
  <c r="EW1003" i="35" s="1"/>
  <c r="FH1003" i="35" s="1"/>
  <c r="GD1003" i="35" s="1"/>
  <c r="EM1003" i="35"/>
  <c r="EX1003" i="35" s="1"/>
  <c r="FI1003" i="35" s="1"/>
  <c r="FZ1003" i="35" s="1"/>
  <c r="EN1003" i="35"/>
  <c r="EY1003" i="35" s="1"/>
  <c r="FJ1003" i="35" s="1"/>
  <c r="FY1003" i="35" s="1"/>
  <c r="EO1003" i="35"/>
  <c r="EZ1003" i="35" s="1"/>
  <c r="FK1003" i="35" s="1"/>
  <c r="GF1003" i="35" s="1"/>
  <c r="EP1003" i="35"/>
  <c r="FA1003" i="35" s="1"/>
  <c r="FL1003" i="35" s="1"/>
  <c r="GE1003" i="35" s="1"/>
  <c r="EQ1003" i="35"/>
  <c r="FB1003" i="35" s="1"/>
  <c r="FM1003" i="35" s="1"/>
  <c r="GB1003" i="35" s="1"/>
  <c r="ER1003" i="35"/>
  <c r="FC1003" i="35" s="1"/>
  <c r="FN1003" i="35" s="1"/>
  <c r="ES1003" i="35"/>
  <c r="FD1003" i="35" s="1"/>
  <c r="FO1003" i="35" s="1"/>
  <c r="GH1003" i="35" s="1"/>
  <c r="ET1003" i="35"/>
  <c r="FE1003" i="35" s="1"/>
  <c r="FP1003" i="35" s="1"/>
  <c r="GC1003" i="35" s="1"/>
  <c r="EU1003" i="35"/>
  <c r="FF1003" i="35" s="1"/>
  <c r="FQ1003" i="35" s="1"/>
  <c r="GA1003" i="35" s="1"/>
  <c r="FS1003" i="35"/>
  <c r="FT1003" i="35" s="1"/>
  <c r="EK1004" i="35"/>
  <c r="EL1004" i="35"/>
  <c r="EM1004" i="35"/>
  <c r="EN1004" i="35"/>
  <c r="EO1004" i="35"/>
  <c r="EP1004" i="35"/>
  <c r="EQ1004" i="35"/>
  <c r="ER1004" i="35"/>
  <c r="FC1004" i="35" s="1"/>
  <c r="FN1004" i="35" s="1"/>
  <c r="ES1004" i="35"/>
  <c r="FD1004" i="35" s="1"/>
  <c r="FO1004" i="35" s="1"/>
  <c r="GH1004" i="35" s="1"/>
  <c r="ET1004" i="35"/>
  <c r="EU1004" i="35"/>
  <c r="EK1005" i="35"/>
  <c r="EL1005" i="35"/>
  <c r="EM1005" i="35"/>
  <c r="EN1005" i="35"/>
  <c r="EO1005" i="35"/>
  <c r="EZ1005" i="35" s="1"/>
  <c r="FK1005" i="35" s="1"/>
  <c r="GF1005" i="35" s="1"/>
  <c r="EP1005" i="35"/>
  <c r="FA1005" i="35" s="1"/>
  <c r="FL1005" i="35" s="1"/>
  <c r="GE1005" i="35" s="1"/>
  <c r="EQ1005" i="35"/>
  <c r="ER1005" i="35"/>
  <c r="FC1005" i="35" s="1"/>
  <c r="ES1005" i="35"/>
  <c r="FD1005" i="35" s="1"/>
  <c r="FO1005" i="35" s="1"/>
  <c r="GH1005" i="35" s="1"/>
  <c r="ET1005" i="35"/>
  <c r="EU1005" i="35"/>
  <c r="EK1006" i="35"/>
  <c r="EL1006" i="35"/>
  <c r="EM1006" i="35"/>
  <c r="EN1006" i="35"/>
  <c r="EO1006" i="35"/>
  <c r="EP1006" i="35"/>
  <c r="EQ1006" i="35"/>
  <c r="ER1006" i="35"/>
  <c r="FC1006" i="35" s="1"/>
  <c r="FN1006" i="35" s="1"/>
  <c r="ES1006" i="35"/>
  <c r="FD1006" i="35" s="1"/>
  <c r="FO1006" i="35" s="1"/>
  <c r="GH1006" i="35" s="1"/>
  <c r="ET1006" i="35"/>
  <c r="EU1006" i="35"/>
  <c r="EK1007" i="35"/>
  <c r="EL1007" i="35"/>
  <c r="EM1007" i="35"/>
  <c r="EN1007" i="35"/>
  <c r="EO1007" i="35"/>
  <c r="EP1007" i="35"/>
  <c r="EQ1007" i="35"/>
  <c r="ER1007" i="35"/>
  <c r="FC1007" i="35" s="1"/>
  <c r="ES1007" i="35"/>
  <c r="FD1007" i="35" s="1"/>
  <c r="FO1007" i="35" s="1"/>
  <c r="GH1007" i="35" s="1"/>
  <c r="ET1007" i="35"/>
  <c r="EU1007" i="35"/>
  <c r="EK1008" i="35"/>
  <c r="EV1008" i="35" s="1"/>
  <c r="EL1008" i="35"/>
  <c r="EW1008" i="35" s="1"/>
  <c r="FH1008" i="35" s="1"/>
  <c r="GD1008" i="35" s="1"/>
  <c r="EM1008" i="35"/>
  <c r="EX1008" i="35" s="1"/>
  <c r="FI1008" i="35" s="1"/>
  <c r="FZ1008" i="35" s="1"/>
  <c r="EN1008" i="35"/>
  <c r="EY1008" i="35" s="1"/>
  <c r="FJ1008" i="35" s="1"/>
  <c r="FY1008" i="35" s="1"/>
  <c r="EO1008" i="35"/>
  <c r="EZ1008" i="35" s="1"/>
  <c r="FK1008" i="35" s="1"/>
  <c r="GF1008" i="35" s="1"/>
  <c r="EP1008" i="35"/>
  <c r="FA1008" i="35" s="1"/>
  <c r="EQ1008" i="35"/>
  <c r="FB1008" i="35" s="1"/>
  <c r="FM1008" i="35" s="1"/>
  <c r="GB1008" i="35" s="1"/>
  <c r="ER1008" i="35"/>
  <c r="FC1008" i="35" s="1"/>
  <c r="FN1008" i="35" s="1"/>
  <c r="ES1008" i="35"/>
  <c r="FD1008" i="35" s="1"/>
  <c r="FO1008" i="35" s="1"/>
  <c r="GH1008" i="35" s="1"/>
  <c r="ET1008" i="35"/>
  <c r="FE1008" i="35" s="1"/>
  <c r="FP1008" i="35" s="1"/>
  <c r="GC1008" i="35" s="1"/>
  <c r="EU1008" i="35"/>
  <c r="FF1008" i="35" s="1"/>
  <c r="FQ1008" i="35" s="1"/>
  <c r="GA1008" i="35" s="1"/>
  <c r="FS1008" i="35"/>
  <c r="FT1008" i="35" s="1"/>
  <c r="FU1008" i="35" s="1"/>
  <c r="EK1009" i="35"/>
  <c r="EV1009" i="35" s="1"/>
  <c r="EL1009" i="35"/>
  <c r="EW1009" i="35" s="1"/>
  <c r="FH1009" i="35" s="1"/>
  <c r="GD1009" i="35" s="1"/>
  <c r="EM1009" i="35"/>
  <c r="EX1009" i="35" s="1"/>
  <c r="FI1009" i="35" s="1"/>
  <c r="FZ1009" i="35" s="1"/>
  <c r="EN1009" i="35"/>
  <c r="EY1009" i="35" s="1"/>
  <c r="FJ1009" i="35" s="1"/>
  <c r="FY1009" i="35" s="1"/>
  <c r="EO1009" i="35"/>
  <c r="EZ1009" i="35" s="1"/>
  <c r="FK1009" i="35" s="1"/>
  <c r="GF1009" i="35" s="1"/>
  <c r="EP1009" i="35"/>
  <c r="FA1009" i="35" s="1"/>
  <c r="FL1009" i="35" s="1"/>
  <c r="GE1009" i="35" s="1"/>
  <c r="EQ1009" i="35"/>
  <c r="FB1009" i="35" s="1"/>
  <c r="FM1009" i="35" s="1"/>
  <c r="GB1009" i="35" s="1"/>
  <c r="ER1009" i="35"/>
  <c r="FC1009" i="35" s="1"/>
  <c r="FN1009" i="35" s="1"/>
  <c r="ES1009" i="35"/>
  <c r="FD1009" i="35" s="1"/>
  <c r="FO1009" i="35" s="1"/>
  <c r="GH1009" i="35" s="1"/>
  <c r="ET1009" i="35"/>
  <c r="FE1009" i="35" s="1"/>
  <c r="FP1009" i="35" s="1"/>
  <c r="GC1009" i="35" s="1"/>
  <c r="EU1009" i="35"/>
  <c r="FF1009" i="35" s="1"/>
  <c r="FQ1009" i="35" s="1"/>
  <c r="GA1009" i="35" s="1"/>
  <c r="FS1009" i="35"/>
  <c r="FT1009" i="35" s="1"/>
  <c r="EK1010" i="35"/>
  <c r="EL1010" i="35"/>
  <c r="EM1010" i="35"/>
  <c r="EN1010" i="35"/>
  <c r="EO1010" i="35"/>
  <c r="EP1010" i="35"/>
  <c r="EQ1010" i="35"/>
  <c r="ER1010" i="35"/>
  <c r="FC1010" i="35" s="1"/>
  <c r="FN1010" i="35" s="1"/>
  <c r="ES1010" i="35"/>
  <c r="FD1010" i="35" s="1"/>
  <c r="FO1010" i="35" s="1"/>
  <c r="GH1010" i="35" s="1"/>
  <c r="ET1010" i="35"/>
  <c r="EU1010" i="35"/>
  <c r="EK1011" i="35"/>
  <c r="EL1011" i="35"/>
  <c r="EW1011" i="35" s="1"/>
  <c r="FH1011" i="35" s="1"/>
  <c r="GD1011" i="35" s="1"/>
  <c r="EM1011" i="35"/>
  <c r="EN1011" i="35"/>
  <c r="EO1011" i="35"/>
  <c r="EZ1011" i="35" s="1"/>
  <c r="FK1011" i="35" s="1"/>
  <c r="GF1011" i="35" s="1"/>
  <c r="EP1011" i="35"/>
  <c r="EQ1011" i="35"/>
  <c r="ER1011" i="35"/>
  <c r="FC1011" i="35" s="1"/>
  <c r="ES1011" i="35"/>
  <c r="ET1011" i="35"/>
  <c r="EU1011" i="35"/>
  <c r="EK1012" i="35"/>
  <c r="EL1012" i="35"/>
  <c r="EM1012" i="35"/>
  <c r="EN1012" i="35"/>
  <c r="EO1012" i="35"/>
  <c r="EP1012" i="35"/>
  <c r="EQ1012" i="35"/>
  <c r="ER1012" i="35"/>
  <c r="FC1012" i="35" s="1"/>
  <c r="FN1012" i="35" s="1"/>
  <c r="ES1012" i="35"/>
  <c r="FD1012" i="35" s="1"/>
  <c r="FO1012" i="35" s="1"/>
  <c r="GH1012" i="35" s="1"/>
  <c r="ET1012" i="35"/>
  <c r="EU1012" i="35"/>
  <c r="EK1013" i="35"/>
  <c r="EV1013" i="35" s="1"/>
  <c r="EL1013" i="35"/>
  <c r="EW1013" i="35" s="1"/>
  <c r="FH1013" i="35" s="1"/>
  <c r="GD1013" i="35" s="1"/>
  <c r="EM1013" i="35"/>
  <c r="EX1013" i="35" s="1"/>
  <c r="FI1013" i="35" s="1"/>
  <c r="FZ1013" i="35" s="1"/>
  <c r="EN1013" i="35"/>
  <c r="EY1013" i="35" s="1"/>
  <c r="FJ1013" i="35" s="1"/>
  <c r="FY1013" i="35" s="1"/>
  <c r="EO1013" i="35"/>
  <c r="EZ1013" i="35" s="1"/>
  <c r="FK1013" i="35" s="1"/>
  <c r="GF1013" i="35" s="1"/>
  <c r="EP1013" i="35"/>
  <c r="FA1013" i="35" s="1"/>
  <c r="FL1013" i="35" s="1"/>
  <c r="GE1013" i="35" s="1"/>
  <c r="EQ1013" i="35"/>
  <c r="FB1013" i="35" s="1"/>
  <c r="FM1013" i="35" s="1"/>
  <c r="GB1013" i="35" s="1"/>
  <c r="ER1013" i="35"/>
  <c r="FC1013" i="35" s="1"/>
  <c r="FN1013" i="35" s="1"/>
  <c r="ES1013" i="35"/>
  <c r="FD1013" i="35" s="1"/>
  <c r="FO1013" i="35" s="1"/>
  <c r="GH1013" i="35" s="1"/>
  <c r="ET1013" i="35"/>
  <c r="FE1013" i="35" s="1"/>
  <c r="FP1013" i="35" s="1"/>
  <c r="GC1013" i="35" s="1"/>
  <c r="EU1013" i="35"/>
  <c r="FF1013" i="35" s="1"/>
  <c r="FQ1013" i="35" s="1"/>
  <c r="GA1013" i="35" s="1"/>
  <c r="FS1013" i="35"/>
  <c r="FT1013" i="35" s="1"/>
  <c r="EK1014" i="35"/>
  <c r="EL1014" i="35"/>
  <c r="EM1014" i="35"/>
  <c r="EN1014" i="35"/>
  <c r="EO1014" i="35"/>
  <c r="EP1014" i="35"/>
  <c r="EQ1014" i="35"/>
  <c r="ER1014" i="35"/>
  <c r="FC1014" i="35" s="1"/>
  <c r="FN1014" i="35" s="1"/>
  <c r="ES1014" i="35"/>
  <c r="FD1014" i="35" s="1"/>
  <c r="FO1014" i="35" s="1"/>
  <c r="GH1014" i="35" s="1"/>
  <c r="ET1014" i="35"/>
  <c r="EU1014" i="35"/>
  <c r="EK1015" i="35"/>
  <c r="EV1015" i="35" s="1"/>
  <c r="EL1015" i="35"/>
  <c r="EW1015" i="35" s="1"/>
  <c r="FH1015" i="35" s="1"/>
  <c r="GD1015" i="35" s="1"/>
  <c r="EM1015" i="35"/>
  <c r="EX1015" i="35" s="1"/>
  <c r="FI1015" i="35" s="1"/>
  <c r="FZ1015" i="35" s="1"/>
  <c r="EN1015" i="35"/>
  <c r="EY1015" i="35" s="1"/>
  <c r="FJ1015" i="35" s="1"/>
  <c r="FY1015" i="35" s="1"/>
  <c r="EO1015" i="35"/>
  <c r="EZ1015" i="35" s="1"/>
  <c r="FK1015" i="35" s="1"/>
  <c r="GF1015" i="35" s="1"/>
  <c r="EP1015" i="35"/>
  <c r="FA1015" i="35" s="1"/>
  <c r="FL1015" i="35" s="1"/>
  <c r="GE1015" i="35" s="1"/>
  <c r="EQ1015" i="35"/>
  <c r="FB1015" i="35" s="1"/>
  <c r="FM1015" i="35" s="1"/>
  <c r="GB1015" i="35" s="1"/>
  <c r="ER1015" i="35"/>
  <c r="FC1015" i="35" s="1"/>
  <c r="FN1015" i="35" s="1"/>
  <c r="ES1015" i="35"/>
  <c r="FD1015" i="35" s="1"/>
  <c r="FO1015" i="35" s="1"/>
  <c r="GH1015" i="35" s="1"/>
  <c r="ET1015" i="35"/>
  <c r="FE1015" i="35" s="1"/>
  <c r="FP1015" i="35" s="1"/>
  <c r="GC1015" i="35" s="1"/>
  <c r="EU1015" i="35"/>
  <c r="FF1015" i="35" s="1"/>
  <c r="FQ1015" i="35" s="1"/>
  <c r="GA1015" i="35" s="1"/>
  <c r="FS1015" i="35"/>
  <c r="FT1015" i="35" s="1"/>
  <c r="EK1016" i="35"/>
  <c r="EL1016" i="35"/>
  <c r="EM1016" i="35"/>
  <c r="EN1016" i="35"/>
  <c r="EO1016" i="35"/>
  <c r="EP1016" i="35"/>
  <c r="EQ1016" i="35"/>
  <c r="ER1016" i="35"/>
  <c r="FC1016" i="35" s="1"/>
  <c r="FN1016" i="35" s="1"/>
  <c r="ES1016" i="35"/>
  <c r="FD1016" i="35" s="1"/>
  <c r="FO1016" i="35" s="1"/>
  <c r="GH1016" i="35" s="1"/>
  <c r="ET1016" i="35"/>
  <c r="EU1016" i="35"/>
  <c r="EK1017" i="35"/>
  <c r="EL1017" i="35"/>
  <c r="EM1017" i="35"/>
  <c r="EN1017" i="35"/>
  <c r="EO1017" i="35"/>
  <c r="EP1017" i="35"/>
  <c r="EQ1017" i="35"/>
  <c r="ER1017" i="35"/>
  <c r="FC1017" i="35" s="1"/>
  <c r="FN1017" i="35" s="1"/>
  <c r="ES1017" i="35"/>
  <c r="ET1017" i="35"/>
  <c r="EU1017" i="35"/>
  <c r="EK1018" i="35"/>
  <c r="EL1018" i="35"/>
  <c r="EM1018" i="35"/>
  <c r="EN1018" i="35"/>
  <c r="EO1018" i="35"/>
  <c r="EP1018" i="35"/>
  <c r="EQ1018" i="35"/>
  <c r="ER1018" i="35"/>
  <c r="FC1018" i="35" s="1"/>
  <c r="FN1018" i="35" s="1"/>
  <c r="ES1018" i="35"/>
  <c r="FD1018" i="35" s="1"/>
  <c r="FO1018" i="35" s="1"/>
  <c r="GH1018" i="35" s="1"/>
  <c r="ET1018" i="35"/>
  <c r="EU1018" i="35"/>
  <c r="EK1019" i="35"/>
  <c r="EV1019" i="35" s="1"/>
  <c r="EL1019" i="35"/>
  <c r="EW1019" i="35" s="1"/>
  <c r="FH1019" i="35" s="1"/>
  <c r="GD1019" i="35" s="1"/>
  <c r="EM1019" i="35"/>
  <c r="EX1019" i="35" s="1"/>
  <c r="FI1019" i="35" s="1"/>
  <c r="FZ1019" i="35" s="1"/>
  <c r="EN1019" i="35"/>
  <c r="EY1019" i="35" s="1"/>
  <c r="FJ1019" i="35" s="1"/>
  <c r="FY1019" i="35" s="1"/>
  <c r="EO1019" i="35"/>
  <c r="EZ1019" i="35" s="1"/>
  <c r="FK1019" i="35" s="1"/>
  <c r="GF1019" i="35" s="1"/>
  <c r="EP1019" i="35"/>
  <c r="FA1019" i="35" s="1"/>
  <c r="FL1019" i="35" s="1"/>
  <c r="GE1019" i="35" s="1"/>
  <c r="EQ1019" i="35"/>
  <c r="FB1019" i="35" s="1"/>
  <c r="FM1019" i="35" s="1"/>
  <c r="GB1019" i="35" s="1"/>
  <c r="ER1019" i="35"/>
  <c r="FC1019" i="35" s="1"/>
  <c r="FN1019" i="35" s="1"/>
  <c r="ES1019" i="35"/>
  <c r="FD1019" i="35" s="1"/>
  <c r="FO1019" i="35" s="1"/>
  <c r="GH1019" i="35" s="1"/>
  <c r="ET1019" i="35"/>
  <c r="FE1019" i="35" s="1"/>
  <c r="FP1019" i="35" s="1"/>
  <c r="GC1019" i="35" s="1"/>
  <c r="EU1019" i="35"/>
  <c r="FF1019" i="35" s="1"/>
  <c r="FQ1019" i="35" s="1"/>
  <c r="GA1019" i="35" s="1"/>
  <c r="FS1019" i="35"/>
  <c r="FT1019" i="35" s="1"/>
  <c r="EK1020" i="35"/>
  <c r="EL1020" i="35"/>
  <c r="EM1020" i="35"/>
  <c r="EN1020" i="35"/>
  <c r="EO1020" i="35"/>
  <c r="EP1020" i="35"/>
  <c r="EQ1020" i="35"/>
  <c r="ER1020" i="35"/>
  <c r="FC1020" i="35" s="1"/>
  <c r="FN1020" i="35" s="1"/>
  <c r="ES1020" i="35"/>
  <c r="FD1020" i="35" s="1"/>
  <c r="FO1020" i="35" s="1"/>
  <c r="GH1020" i="35" s="1"/>
  <c r="ET1020" i="35"/>
  <c r="EU1020" i="35"/>
  <c r="EK1021" i="35"/>
  <c r="EV1021" i="35" s="1"/>
  <c r="EL1021" i="35"/>
  <c r="EW1021" i="35" s="1"/>
  <c r="FH1021" i="35" s="1"/>
  <c r="GD1021" i="35" s="1"/>
  <c r="EM1021" i="35"/>
  <c r="EX1021" i="35" s="1"/>
  <c r="FI1021" i="35" s="1"/>
  <c r="FZ1021" i="35" s="1"/>
  <c r="EN1021" i="35"/>
  <c r="EY1021" i="35" s="1"/>
  <c r="FJ1021" i="35" s="1"/>
  <c r="FY1021" i="35" s="1"/>
  <c r="EO1021" i="35"/>
  <c r="EZ1021" i="35" s="1"/>
  <c r="FK1021" i="35" s="1"/>
  <c r="GF1021" i="35" s="1"/>
  <c r="EP1021" i="35"/>
  <c r="FA1021" i="35" s="1"/>
  <c r="FL1021" i="35" s="1"/>
  <c r="GE1021" i="35" s="1"/>
  <c r="EQ1021" i="35"/>
  <c r="FB1021" i="35" s="1"/>
  <c r="FM1021" i="35" s="1"/>
  <c r="GB1021" i="35" s="1"/>
  <c r="ER1021" i="35"/>
  <c r="FC1021" i="35" s="1"/>
  <c r="FN1021" i="35" s="1"/>
  <c r="ES1021" i="35"/>
  <c r="FD1021" i="35" s="1"/>
  <c r="FO1021" i="35" s="1"/>
  <c r="GH1021" i="35" s="1"/>
  <c r="ET1021" i="35"/>
  <c r="FE1021" i="35" s="1"/>
  <c r="FP1021" i="35" s="1"/>
  <c r="GC1021" i="35" s="1"/>
  <c r="EU1021" i="35"/>
  <c r="FF1021" i="35" s="1"/>
  <c r="FQ1021" i="35" s="1"/>
  <c r="GA1021" i="35" s="1"/>
  <c r="FS1021" i="35"/>
  <c r="FT1021" i="35" s="1"/>
  <c r="EK1022" i="35"/>
  <c r="EL1022" i="35"/>
  <c r="EM1022" i="35"/>
  <c r="EN1022" i="35"/>
  <c r="EO1022" i="35"/>
  <c r="EP1022" i="35"/>
  <c r="EQ1022" i="35"/>
  <c r="ER1022" i="35"/>
  <c r="FC1022" i="35" s="1"/>
  <c r="FN1022" i="35" s="1"/>
  <c r="ES1022" i="35"/>
  <c r="FD1022" i="35" s="1"/>
  <c r="FO1022" i="35" s="1"/>
  <c r="GH1022" i="35" s="1"/>
  <c r="ET1022" i="35"/>
  <c r="EU1022" i="35"/>
  <c r="EK1023" i="35"/>
  <c r="EL1023" i="35"/>
  <c r="EM1023" i="35"/>
  <c r="EN1023" i="35"/>
  <c r="EO1023" i="35"/>
  <c r="EP1023" i="35"/>
  <c r="EQ1023" i="35"/>
  <c r="ER1023" i="35"/>
  <c r="FC1023" i="35" s="1"/>
  <c r="FN1023" i="35" s="1"/>
  <c r="ES1023" i="35"/>
  <c r="FD1023" i="35" s="1"/>
  <c r="ET1023" i="35"/>
  <c r="EU1023" i="35"/>
  <c r="EK1024" i="35"/>
  <c r="EL1024" i="35"/>
  <c r="EM1024" i="35"/>
  <c r="EN1024" i="35"/>
  <c r="EO1024" i="35"/>
  <c r="EP1024" i="35"/>
  <c r="EQ1024" i="35"/>
  <c r="ER1024" i="35"/>
  <c r="FC1024" i="35" s="1"/>
  <c r="FN1024" i="35" s="1"/>
  <c r="ES1024" i="35"/>
  <c r="FD1024" i="35" s="1"/>
  <c r="FO1024" i="35" s="1"/>
  <c r="GH1024" i="35" s="1"/>
  <c r="ET1024" i="35"/>
  <c r="EU1024" i="35"/>
  <c r="EK1025" i="35"/>
  <c r="EL1025" i="35"/>
  <c r="EW1025" i="35" s="1"/>
  <c r="FH1025" i="35" s="1"/>
  <c r="GD1025" i="35" s="1"/>
  <c r="EM1025" i="35"/>
  <c r="EN1025" i="35"/>
  <c r="EO1025" i="35"/>
  <c r="EZ1025" i="35" s="1"/>
  <c r="FK1025" i="35" s="1"/>
  <c r="GF1025" i="35" s="1"/>
  <c r="EP1025" i="35"/>
  <c r="EQ1025" i="35"/>
  <c r="ER1025" i="35"/>
  <c r="FC1025" i="35" s="1"/>
  <c r="FN1025" i="35" s="1"/>
  <c r="ES1025" i="35"/>
  <c r="ET1025" i="35"/>
  <c r="EU1025" i="35"/>
  <c r="EK1026" i="35"/>
  <c r="EL1026" i="35"/>
  <c r="EW1026" i="35" s="1"/>
  <c r="FH1026" i="35" s="1"/>
  <c r="GD1026" i="35" s="1"/>
  <c r="EM1026" i="35"/>
  <c r="EN1026" i="35"/>
  <c r="EO1026" i="35"/>
  <c r="EZ1026" i="35" s="1"/>
  <c r="FK1026" i="35" s="1"/>
  <c r="GF1026" i="35" s="1"/>
  <c r="EP1026" i="35"/>
  <c r="FA1026" i="35" s="1"/>
  <c r="FL1026" i="35" s="1"/>
  <c r="GE1026" i="35" s="1"/>
  <c r="EQ1026" i="35"/>
  <c r="ER1026" i="35"/>
  <c r="FC1026" i="35" s="1"/>
  <c r="FN1026" i="35" s="1"/>
  <c r="ES1026" i="35"/>
  <c r="FD1026" i="35" s="1"/>
  <c r="FO1026" i="35" s="1"/>
  <c r="GH1026" i="35" s="1"/>
  <c r="ET1026" i="35"/>
  <c r="EU1026" i="35"/>
  <c r="EK1027" i="35"/>
  <c r="EL1027" i="35"/>
  <c r="EM1027" i="35"/>
  <c r="EN1027" i="35"/>
  <c r="EO1027" i="35"/>
  <c r="EP1027" i="35"/>
  <c r="EQ1027" i="35"/>
  <c r="ER1027" i="35"/>
  <c r="FC1027" i="35" s="1"/>
  <c r="FN1027" i="35" s="1"/>
  <c r="ES1027" i="35"/>
  <c r="ET1027" i="35"/>
  <c r="EU1027" i="35"/>
  <c r="EK1028" i="35"/>
  <c r="EL1028" i="35"/>
  <c r="EM1028" i="35"/>
  <c r="EN1028" i="35"/>
  <c r="EO1028" i="35"/>
  <c r="EP1028" i="35"/>
  <c r="EQ1028" i="35"/>
  <c r="ER1028" i="35"/>
  <c r="FC1028" i="35" s="1"/>
  <c r="FN1028" i="35" s="1"/>
  <c r="ES1028" i="35"/>
  <c r="ET1028" i="35"/>
  <c r="EU1028" i="35"/>
  <c r="EK1029" i="35"/>
  <c r="EL1029" i="35"/>
  <c r="EW1029" i="35" s="1"/>
  <c r="FH1029" i="35" s="1"/>
  <c r="GD1029" i="35" s="1"/>
  <c r="EM1029" i="35"/>
  <c r="EN1029" i="35"/>
  <c r="EO1029" i="35"/>
  <c r="EZ1029" i="35" s="1"/>
  <c r="FK1029" i="35" s="1"/>
  <c r="GF1029" i="35" s="1"/>
  <c r="EP1029" i="35"/>
  <c r="FA1029" i="35" s="1"/>
  <c r="FL1029" i="35" s="1"/>
  <c r="GE1029" i="35" s="1"/>
  <c r="ER1029" i="35"/>
  <c r="FC1029" i="35" s="1"/>
  <c r="FN1029" i="35" s="1"/>
  <c r="ES1029" i="35"/>
  <c r="ET1029" i="35"/>
  <c r="EU1029" i="35"/>
  <c r="EK1030" i="35"/>
  <c r="EL1030" i="35"/>
  <c r="EW1030" i="35" s="1"/>
  <c r="FH1030" i="35" s="1"/>
  <c r="GD1030" i="35" s="1"/>
  <c r="EM1030" i="35"/>
  <c r="EN1030" i="35"/>
  <c r="EO1030" i="35"/>
  <c r="EZ1030" i="35" s="1"/>
  <c r="FK1030" i="35" s="1"/>
  <c r="GF1030" i="35" s="1"/>
  <c r="EP1030" i="35"/>
  <c r="FA1030" i="35" s="1"/>
  <c r="FL1030" i="35" s="1"/>
  <c r="GE1030" i="35" s="1"/>
  <c r="ER1030" i="35"/>
  <c r="FC1030" i="35" s="1"/>
  <c r="FN1030" i="35" s="1"/>
  <c r="ES1030" i="35"/>
  <c r="ET1030" i="35"/>
  <c r="EU1030" i="35"/>
  <c r="EK1031" i="35"/>
  <c r="EL1031" i="35"/>
  <c r="EW1031" i="35" s="1"/>
  <c r="FH1031" i="35" s="1"/>
  <c r="GD1031" i="35" s="1"/>
  <c r="EM1031" i="35"/>
  <c r="EN1031" i="35"/>
  <c r="EO1031" i="35"/>
  <c r="EZ1031" i="35" s="1"/>
  <c r="FK1031" i="35" s="1"/>
  <c r="GF1031" i="35" s="1"/>
  <c r="EP1031" i="35"/>
  <c r="ER1031" i="35"/>
  <c r="FC1031" i="35" s="1"/>
  <c r="FN1031" i="35" s="1"/>
  <c r="ES1031" i="35"/>
  <c r="ET1031" i="35"/>
  <c r="EU1031" i="35"/>
  <c r="EK1032" i="35"/>
  <c r="EL1032" i="35"/>
  <c r="EW1032" i="35" s="1"/>
  <c r="FH1032" i="35" s="1"/>
  <c r="GD1032" i="35" s="1"/>
  <c r="EM1032" i="35"/>
  <c r="EN1032" i="35"/>
  <c r="EO1032" i="35"/>
  <c r="EZ1032" i="35" s="1"/>
  <c r="FK1032" i="35" s="1"/>
  <c r="GF1032" i="35" s="1"/>
  <c r="EP1032" i="35"/>
  <c r="FA1032" i="35" s="1"/>
  <c r="FL1032" i="35" s="1"/>
  <c r="GE1032" i="35" s="1"/>
  <c r="EQ1032" i="35"/>
  <c r="ER1032" i="35"/>
  <c r="FC1032" i="35" s="1"/>
  <c r="FN1032" i="35" s="1"/>
  <c r="ES1032" i="35"/>
  <c r="FD1032" i="35" s="1"/>
  <c r="FO1032" i="35" s="1"/>
  <c r="GH1032" i="35" s="1"/>
  <c r="ET1032" i="35"/>
  <c r="EU1032" i="35"/>
  <c r="EK1033" i="35"/>
  <c r="EL1033" i="35"/>
  <c r="EW1033" i="35" s="1"/>
  <c r="FH1033" i="35" s="1"/>
  <c r="GD1033" i="35" s="1"/>
  <c r="EM1033" i="35"/>
  <c r="EN1033" i="35"/>
  <c r="EO1033" i="35"/>
  <c r="EZ1033" i="35" s="1"/>
  <c r="FK1033" i="35" s="1"/>
  <c r="GF1033" i="35" s="1"/>
  <c r="EP1033" i="35"/>
  <c r="FA1033" i="35" s="1"/>
  <c r="FL1033" i="35" s="1"/>
  <c r="GE1033" i="35" s="1"/>
  <c r="ER1033" i="35"/>
  <c r="FC1033" i="35" s="1"/>
  <c r="FN1033" i="35" s="1"/>
  <c r="ES1033" i="35"/>
  <c r="FD1033" i="35" s="1"/>
  <c r="ET1033" i="35"/>
  <c r="EU1033" i="35"/>
  <c r="EK1034" i="35"/>
  <c r="EL1034" i="35"/>
  <c r="EM1034" i="35"/>
  <c r="EN1034" i="35"/>
  <c r="EO1034" i="35"/>
  <c r="EZ1034" i="35" s="1"/>
  <c r="FK1034" i="35" s="1"/>
  <c r="GF1034" i="35" s="1"/>
  <c r="EP1034" i="35"/>
  <c r="FA1034" i="35" s="1"/>
  <c r="FL1034" i="35" s="1"/>
  <c r="GE1034" i="35" s="1"/>
  <c r="EQ1034" i="35"/>
  <c r="ER1034" i="35"/>
  <c r="FC1034" i="35" s="1"/>
  <c r="FN1034" i="35" s="1"/>
  <c r="ES1034" i="35"/>
  <c r="FD1034" i="35" s="1"/>
  <c r="FO1034" i="35" s="1"/>
  <c r="GH1034" i="35" s="1"/>
  <c r="ET1034" i="35"/>
  <c r="EU1034" i="35"/>
  <c r="EK1035" i="35"/>
  <c r="EV1035" i="35" s="1"/>
  <c r="EL1035" i="35"/>
  <c r="EW1035" i="35" s="1"/>
  <c r="FH1035" i="35" s="1"/>
  <c r="GD1035" i="35" s="1"/>
  <c r="EM1035" i="35"/>
  <c r="EX1035" i="35" s="1"/>
  <c r="FI1035" i="35" s="1"/>
  <c r="FZ1035" i="35" s="1"/>
  <c r="EN1035" i="35"/>
  <c r="EY1035" i="35" s="1"/>
  <c r="FJ1035" i="35" s="1"/>
  <c r="FY1035" i="35" s="1"/>
  <c r="EO1035" i="35"/>
  <c r="EZ1035" i="35" s="1"/>
  <c r="FK1035" i="35" s="1"/>
  <c r="GF1035" i="35" s="1"/>
  <c r="EP1035" i="35"/>
  <c r="FA1035" i="35" s="1"/>
  <c r="FL1035" i="35" s="1"/>
  <c r="GE1035" i="35" s="1"/>
  <c r="EQ1035" i="35"/>
  <c r="ER1035" i="35"/>
  <c r="FC1035" i="35" s="1"/>
  <c r="FN1035" i="35" s="1"/>
  <c r="ES1035" i="35"/>
  <c r="FD1035" i="35" s="1"/>
  <c r="ET1035" i="35"/>
  <c r="FE1035" i="35" s="1"/>
  <c r="FP1035" i="35" s="1"/>
  <c r="GC1035" i="35" s="1"/>
  <c r="EU1035" i="35"/>
  <c r="FF1035" i="35" s="1"/>
  <c r="FQ1035" i="35" s="1"/>
  <c r="GA1035" i="35" s="1"/>
  <c r="FS1035" i="35"/>
  <c r="FT1035" i="35" s="1"/>
  <c r="EK1036" i="35"/>
  <c r="EL1036" i="35"/>
  <c r="EM1036" i="35"/>
  <c r="EN1036" i="35"/>
  <c r="EO1036" i="35"/>
  <c r="EZ1036" i="35" s="1"/>
  <c r="FK1036" i="35" s="1"/>
  <c r="GF1036" i="35" s="1"/>
  <c r="EP1036" i="35"/>
  <c r="FA1036" i="35" s="1"/>
  <c r="FL1036" i="35" s="1"/>
  <c r="GE1036" i="35" s="1"/>
  <c r="EQ1036" i="35"/>
  <c r="ER1036" i="35"/>
  <c r="FC1036" i="35" s="1"/>
  <c r="FN1036" i="35" s="1"/>
  <c r="ES1036" i="35"/>
  <c r="ET1036" i="35"/>
  <c r="EU1036" i="35"/>
  <c r="EK8" i="35"/>
  <c r="EL8" i="35"/>
  <c r="EW8" i="35" s="1"/>
  <c r="FH8" i="35" s="1"/>
  <c r="GD8" i="35" s="1"/>
  <c r="EM8" i="35"/>
  <c r="EN8" i="35"/>
  <c r="EO8" i="35"/>
  <c r="EZ8" i="35" s="1"/>
  <c r="FK8" i="35" s="1"/>
  <c r="GF8" i="35" s="1"/>
  <c r="EP8" i="35"/>
  <c r="FA8" i="35" s="1"/>
  <c r="FL8" i="35" s="1"/>
  <c r="GE8" i="35" s="1"/>
  <c r="EQ8" i="35"/>
  <c r="ER8" i="35"/>
  <c r="FC8" i="35" s="1"/>
  <c r="FN8" i="35" s="1"/>
  <c r="ES8" i="35"/>
  <c r="FD8" i="35" s="1"/>
  <c r="FO8" i="35" s="1"/>
  <c r="GH8" i="35" s="1"/>
  <c r="ET8" i="35"/>
  <c r="EU8" i="35"/>
  <c r="EK9" i="35"/>
  <c r="EL9" i="35"/>
  <c r="EM9" i="35"/>
  <c r="EN9" i="35"/>
  <c r="EO9" i="35"/>
  <c r="EP9" i="35"/>
  <c r="EQ9" i="35"/>
  <c r="ER9" i="35"/>
  <c r="FC9" i="35" s="1"/>
  <c r="FN9" i="35" s="1"/>
  <c r="ES9" i="35"/>
  <c r="ET9" i="35"/>
  <c r="EU9" i="35"/>
  <c r="EK10" i="35"/>
  <c r="EL10" i="35"/>
  <c r="EM10" i="35"/>
  <c r="EN10" i="35"/>
  <c r="EO10" i="35"/>
  <c r="EP10" i="35"/>
  <c r="EQ10" i="35"/>
  <c r="ER10" i="35"/>
  <c r="FC10" i="35" s="1"/>
  <c r="FN10" i="35" s="1"/>
  <c r="ES10" i="35"/>
  <c r="FD10" i="35" s="1"/>
  <c r="FO10" i="35" s="1"/>
  <c r="GH10" i="35" s="1"/>
  <c r="ET10" i="35"/>
  <c r="EU10" i="35"/>
  <c r="EK11" i="35"/>
  <c r="EL11" i="35"/>
  <c r="EW11" i="35" s="1"/>
  <c r="FH11" i="35" s="1"/>
  <c r="GD11" i="35" s="1"/>
  <c r="EM11" i="35"/>
  <c r="EN11" i="35"/>
  <c r="EO11" i="35"/>
  <c r="EZ11" i="35" s="1"/>
  <c r="FK11" i="35" s="1"/>
  <c r="GF11" i="35" s="1"/>
  <c r="EP11" i="35"/>
  <c r="FA11" i="35" s="1"/>
  <c r="FL11" i="35" s="1"/>
  <c r="GE11" i="35" s="1"/>
  <c r="EQ11" i="35"/>
  <c r="ER11" i="35"/>
  <c r="FC11" i="35" s="1"/>
  <c r="FN11" i="35" s="1"/>
  <c r="ES11" i="35"/>
  <c r="FD11" i="35" s="1"/>
  <c r="FO11" i="35" s="1"/>
  <c r="GH11" i="35" s="1"/>
  <c r="ET11" i="35"/>
  <c r="EU11" i="35"/>
  <c r="EK12" i="35"/>
  <c r="EL12" i="35"/>
  <c r="EW12" i="35" s="1"/>
  <c r="FH12" i="35" s="1"/>
  <c r="GD12" i="35" s="1"/>
  <c r="EM12" i="35"/>
  <c r="EN12" i="35"/>
  <c r="EO12" i="35"/>
  <c r="EZ12" i="35" s="1"/>
  <c r="FK12" i="35" s="1"/>
  <c r="GF12" i="35" s="1"/>
  <c r="EP12" i="35"/>
  <c r="FA12" i="35" s="1"/>
  <c r="FL12" i="35" s="1"/>
  <c r="GE12" i="35" s="1"/>
  <c r="ER12" i="35"/>
  <c r="FC12" i="35" s="1"/>
  <c r="FN12" i="35" s="1"/>
  <c r="ES12" i="35"/>
  <c r="ET12" i="35"/>
  <c r="EU12" i="35"/>
  <c r="EK13" i="35"/>
  <c r="EL13" i="35"/>
  <c r="EW13" i="35" s="1"/>
  <c r="FH13" i="35" s="1"/>
  <c r="GD13" i="35" s="1"/>
  <c r="EM13" i="35"/>
  <c r="EN13" i="35"/>
  <c r="EO13" i="35"/>
  <c r="EP13" i="35"/>
  <c r="FA13" i="35" s="1"/>
  <c r="FL13" i="35" s="1"/>
  <c r="GE13" i="35" s="1"/>
  <c r="ER13" i="35"/>
  <c r="FC13" i="35" s="1"/>
  <c r="FN13" i="35" s="1"/>
  <c r="ES13" i="35"/>
  <c r="ET13" i="35"/>
  <c r="EU13" i="35"/>
  <c r="EK14" i="35"/>
  <c r="EL14" i="35"/>
  <c r="EM14" i="35"/>
  <c r="EN14" i="35"/>
  <c r="EO14" i="35"/>
  <c r="EP14" i="35"/>
  <c r="EQ14" i="35"/>
  <c r="ER14" i="35"/>
  <c r="FC14" i="35" s="1"/>
  <c r="FN14" i="35" s="1"/>
  <c r="ES14" i="35"/>
  <c r="ET14" i="35"/>
  <c r="EU14" i="35"/>
  <c r="EK15" i="35"/>
  <c r="EL15" i="35"/>
  <c r="EM15" i="35"/>
  <c r="EN15" i="35"/>
  <c r="EO15" i="35"/>
  <c r="EP15" i="35"/>
  <c r="EQ15" i="35"/>
  <c r="ER15" i="35"/>
  <c r="FC15" i="35" s="1"/>
  <c r="FN15" i="35" s="1"/>
  <c r="ES15" i="35"/>
  <c r="ET15" i="35"/>
  <c r="EU15" i="35"/>
  <c r="EK16" i="35"/>
  <c r="EL16" i="35"/>
  <c r="EW16" i="35" s="1"/>
  <c r="FH16" i="35" s="1"/>
  <c r="GD16" i="35" s="1"/>
  <c r="EM16" i="35"/>
  <c r="EN16" i="35"/>
  <c r="EO16" i="35"/>
  <c r="EZ16" i="35" s="1"/>
  <c r="FK16" i="35" s="1"/>
  <c r="GF16" i="35" s="1"/>
  <c r="EP16" i="35"/>
  <c r="FA16" i="35" s="1"/>
  <c r="FL16" i="35" s="1"/>
  <c r="GE16" i="35" s="1"/>
  <c r="EQ16" i="35"/>
  <c r="ER16" i="35"/>
  <c r="FC16" i="35" s="1"/>
  <c r="ES16" i="35"/>
  <c r="FD16" i="35" s="1"/>
  <c r="FO16" i="35" s="1"/>
  <c r="GH16" i="35" s="1"/>
  <c r="ET16" i="35"/>
  <c r="EU16" i="35"/>
  <c r="EK17" i="35"/>
  <c r="EL17" i="35"/>
  <c r="EM17" i="35"/>
  <c r="EN17" i="35"/>
  <c r="EO17" i="35"/>
  <c r="EP17" i="35"/>
  <c r="EQ17" i="35"/>
  <c r="ER17" i="35"/>
  <c r="FC17" i="35" s="1"/>
  <c r="FN17" i="35" s="1"/>
  <c r="ES17" i="35"/>
  <c r="ET17" i="35"/>
  <c r="EU17" i="35"/>
  <c r="EK18" i="35"/>
  <c r="EL18" i="35"/>
  <c r="EM18" i="35"/>
  <c r="EN18" i="35"/>
  <c r="EO18" i="35"/>
  <c r="EP18" i="35"/>
  <c r="EQ18" i="35"/>
  <c r="ER18" i="35"/>
  <c r="FC18" i="35" s="1"/>
  <c r="FN18" i="35" s="1"/>
  <c r="ES18" i="35"/>
  <c r="FD18" i="35" s="1"/>
  <c r="FO18" i="35" s="1"/>
  <c r="GH18" i="35" s="1"/>
  <c r="ET18" i="35"/>
  <c r="EU18" i="35"/>
  <c r="EK19" i="35"/>
  <c r="EL19" i="35"/>
  <c r="EM19" i="35"/>
  <c r="EN19" i="35"/>
  <c r="EO19" i="35"/>
  <c r="EP19" i="35"/>
  <c r="EQ19" i="35"/>
  <c r="ER19" i="35"/>
  <c r="FC19" i="35" s="1"/>
  <c r="FN19" i="35" s="1"/>
  <c r="ES19" i="35"/>
  <c r="ET19" i="35"/>
  <c r="EU19" i="35"/>
  <c r="EK20" i="35"/>
  <c r="EL20" i="35"/>
  <c r="EM20" i="35"/>
  <c r="EN20" i="35"/>
  <c r="EO20" i="35"/>
  <c r="EZ20" i="35" s="1"/>
  <c r="FK20" i="35" s="1"/>
  <c r="GF20" i="35" s="1"/>
  <c r="EP20" i="35"/>
  <c r="EQ20" i="35"/>
  <c r="ER20" i="35"/>
  <c r="FC20" i="35" s="1"/>
  <c r="ES20" i="35"/>
  <c r="FD20" i="35" s="1"/>
  <c r="FO20" i="35" s="1"/>
  <c r="GH20" i="35" s="1"/>
  <c r="ET20" i="35"/>
  <c r="EU20" i="35"/>
  <c r="EK21" i="35"/>
  <c r="EL21" i="35"/>
  <c r="EM21" i="35"/>
  <c r="EN21" i="35"/>
  <c r="EO21" i="35"/>
  <c r="EP21" i="35"/>
  <c r="EQ21" i="35"/>
  <c r="ER21" i="35"/>
  <c r="FC21" i="35" s="1"/>
  <c r="FN21" i="35" s="1"/>
  <c r="ES21" i="35"/>
  <c r="FD21" i="35" s="1"/>
  <c r="FO21" i="35" s="1"/>
  <c r="GH21" i="35" s="1"/>
  <c r="ET21" i="35"/>
  <c r="EU21" i="35"/>
  <c r="EK22" i="35"/>
  <c r="EL22" i="35"/>
  <c r="EM22" i="35"/>
  <c r="EN22" i="35"/>
  <c r="EO22" i="35"/>
  <c r="EP22" i="35"/>
  <c r="EQ22" i="35"/>
  <c r="ER22" i="35"/>
  <c r="FC22" i="35" s="1"/>
  <c r="FN22" i="35" s="1"/>
  <c r="ES22" i="35"/>
  <c r="FD22" i="35" s="1"/>
  <c r="FO22" i="35" s="1"/>
  <c r="GH22" i="35" s="1"/>
  <c r="ET22" i="35"/>
  <c r="EU22" i="35"/>
  <c r="EK23" i="35"/>
  <c r="EL23" i="35"/>
  <c r="EW23" i="35" s="1"/>
  <c r="FH23" i="35" s="1"/>
  <c r="GD23" i="35" s="1"/>
  <c r="EM23" i="35"/>
  <c r="EN23" i="35"/>
  <c r="EO23" i="35"/>
  <c r="EZ23" i="35" s="1"/>
  <c r="FK23" i="35" s="1"/>
  <c r="GF23" i="35" s="1"/>
  <c r="EP23" i="35"/>
  <c r="FA23" i="35" s="1"/>
  <c r="FL23" i="35" s="1"/>
  <c r="GE23" i="35" s="1"/>
  <c r="ER23" i="35"/>
  <c r="FC23" i="35" s="1"/>
  <c r="FN23" i="35" s="1"/>
  <c r="ES23" i="35"/>
  <c r="ET23" i="35"/>
  <c r="EU23" i="35"/>
  <c r="EK24" i="35"/>
  <c r="EL24" i="35"/>
  <c r="EW24" i="35" s="1"/>
  <c r="FH24" i="35" s="1"/>
  <c r="GD24" i="35" s="1"/>
  <c r="EM24" i="35"/>
  <c r="EN24" i="35"/>
  <c r="EO24" i="35"/>
  <c r="EZ24" i="35" s="1"/>
  <c r="FK24" i="35" s="1"/>
  <c r="GF24" i="35" s="1"/>
  <c r="EP24" i="35"/>
  <c r="FA24" i="35" s="1"/>
  <c r="FL24" i="35" s="1"/>
  <c r="GE24" i="35" s="1"/>
  <c r="ER24" i="35"/>
  <c r="FC24" i="35" s="1"/>
  <c r="FN24" i="35" s="1"/>
  <c r="ES24" i="35"/>
  <c r="ET24" i="35"/>
  <c r="EU24" i="35"/>
  <c r="EK25" i="35"/>
  <c r="EL25" i="35"/>
  <c r="EW25" i="35" s="1"/>
  <c r="FH25" i="35" s="1"/>
  <c r="GD25" i="35" s="1"/>
  <c r="EM25" i="35"/>
  <c r="EN25" i="35"/>
  <c r="EO25" i="35"/>
  <c r="EZ25" i="35" s="1"/>
  <c r="FK25" i="35" s="1"/>
  <c r="GF25" i="35" s="1"/>
  <c r="EP25" i="35"/>
  <c r="FA25" i="35" s="1"/>
  <c r="FL25" i="35" s="1"/>
  <c r="GE25" i="35" s="1"/>
  <c r="ER25" i="35"/>
  <c r="FC25" i="35" s="1"/>
  <c r="FN25" i="35" s="1"/>
  <c r="ES25" i="35"/>
  <c r="ET25" i="35"/>
  <c r="EU25" i="35"/>
  <c r="EK26" i="35"/>
  <c r="EL26" i="35"/>
  <c r="EW26" i="35" s="1"/>
  <c r="FH26" i="35" s="1"/>
  <c r="GD26" i="35" s="1"/>
  <c r="EM26" i="35"/>
  <c r="EN26" i="35"/>
  <c r="EO26" i="35"/>
  <c r="EZ26" i="35" s="1"/>
  <c r="FK26" i="35" s="1"/>
  <c r="GF26" i="35" s="1"/>
  <c r="EP26" i="35"/>
  <c r="FA26" i="35" s="1"/>
  <c r="FL26" i="35" s="1"/>
  <c r="GE26" i="35" s="1"/>
  <c r="ER26" i="35"/>
  <c r="FC26" i="35" s="1"/>
  <c r="FN26" i="35" s="1"/>
  <c r="ES26" i="35"/>
  <c r="ET26" i="35"/>
  <c r="EU26" i="35"/>
  <c r="EK27" i="35"/>
  <c r="EL27" i="35"/>
  <c r="EM27" i="35"/>
  <c r="EN27" i="35"/>
  <c r="EO27" i="35"/>
  <c r="EP27" i="35"/>
  <c r="EQ27" i="35"/>
  <c r="ER27" i="35"/>
  <c r="FC27" i="35" s="1"/>
  <c r="FN27" i="35" s="1"/>
  <c r="ES27" i="35"/>
  <c r="ET27" i="35"/>
  <c r="EU27" i="35"/>
  <c r="EK28" i="35"/>
  <c r="EL28" i="35"/>
  <c r="EW28" i="35" s="1"/>
  <c r="EM28" i="35"/>
  <c r="EN28" i="35"/>
  <c r="EO28" i="35"/>
  <c r="EZ28" i="35" s="1"/>
  <c r="FK28" i="35" s="1"/>
  <c r="GF28" i="35" s="1"/>
  <c r="EP28" i="35"/>
  <c r="EQ28" i="35"/>
  <c r="ER28" i="35"/>
  <c r="FC28" i="35" s="1"/>
  <c r="FN28" i="35" s="1"/>
  <c r="ES28" i="35"/>
  <c r="FD28" i="35" s="1"/>
  <c r="FO28" i="35" s="1"/>
  <c r="GH28" i="35" s="1"/>
  <c r="ET28" i="35"/>
  <c r="EU28" i="35"/>
  <c r="EK29" i="35"/>
  <c r="EL29" i="35"/>
  <c r="EM29" i="35"/>
  <c r="EN29" i="35"/>
  <c r="EO29" i="35"/>
  <c r="EP29" i="35"/>
  <c r="EQ29" i="35"/>
  <c r="ER29" i="35"/>
  <c r="FC29" i="35" s="1"/>
  <c r="FN29" i="35" s="1"/>
  <c r="ES29" i="35"/>
  <c r="FD29" i="35" s="1"/>
  <c r="FO29" i="35" s="1"/>
  <c r="GH29" i="35" s="1"/>
  <c r="ET29" i="35"/>
  <c r="EU29" i="35"/>
  <c r="EK30" i="35"/>
  <c r="EL30" i="35"/>
  <c r="EM30" i="35"/>
  <c r="EN30" i="35"/>
  <c r="EO30" i="35"/>
  <c r="EP30" i="35"/>
  <c r="EQ30" i="35"/>
  <c r="ER30" i="35"/>
  <c r="FC30" i="35" s="1"/>
  <c r="FN30" i="35" s="1"/>
  <c r="ES30" i="35"/>
  <c r="FD30" i="35" s="1"/>
  <c r="FO30" i="35" s="1"/>
  <c r="GH30" i="35" s="1"/>
  <c r="ET30" i="35"/>
  <c r="EU30" i="35"/>
  <c r="EK31" i="35"/>
  <c r="EV31" i="35" s="1"/>
  <c r="EL31" i="35"/>
  <c r="EW31" i="35" s="1"/>
  <c r="FH31" i="35" s="1"/>
  <c r="GD31" i="35" s="1"/>
  <c r="EM31" i="35"/>
  <c r="EX31" i="35" s="1"/>
  <c r="FI31" i="35" s="1"/>
  <c r="FZ31" i="35" s="1"/>
  <c r="EN31" i="35"/>
  <c r="EY31" i="35" s="1"/>
  <c r="FJ31" i="35" s="1"/>
  <c r="FY31" i="35" s="1"/>
  <c r="EO31" i="35"/>
  <c r="EZ31" i="35" s="1"/>
  <c r="FK31" i="35" s="1"/>
  <c r="GF31" i="35" s="1"/>
  <c r="EP31" i="35"/>
  <c r="FA31" i="35" s="1"/>
  <c r="FL31" i="35" s="1"/>
  <c r="GE31" i="35" s="1"/>
  <c r="EQ31" i="35"/>
  <c r="FB31" i="35" s="1"/>
  <c r="FM31" i="35" s="1"/>
  <c r="GB31" i="35" s="1"/>
  <c r="ER31" i="35"/>
  <c r="FC31" i="35" s="1"/>
  <c r="FN31" i="35" s="1"/>
  <c r="ES31" i="35"/>
  <c r="FD31" i="35" s="1"/>
  <c r="FO31" i="35" s="1"/>
  <c r="GH31" i="35" s="1"/>
  <c r="ET31" i="35"/>
  <c r="FE31" i="35" s="1"/>
  <c r="FP31" i="35" s="1"/>
  <c r="GC31" i="35" s="1"/>
  <c r="EU31" i="35"/>
  <c r="FF31" i="35" s="1"/>
  <c r="FQ31" i="35" s="1"/>
  <c r="GA31" i="35" s="1"/>
  <c r="FS31" i="35"/>
  <c r="FT31" i="35" s="1"/>
  <c r="EK32" i="35"/>
  <c r="EL32" i="35"/>
  <c r="EM32" i="35"/>
  <c r="EN32" i="35"/>
  <c r="EO32" i="35"/>
  <c r="EZ32" i="35" s="1"/>
  <c r="FK32" i="35" s="1"/>
  <c r="GF32" i="35" s="1"/>
  <c r="EP32" i="35"/>
  <c r="EQ32" i="35"/>
  <c r="ER32" i="35"/>
  <c r="FC32" i="35" s="1"/>
  <c r="FN32" i="35" s="1"/>
  <c r="ES32" i="35"/>
  <c r="FD32" i="35" s="1"/>
  <c r="FO32" i="35" s="1"/>
  <c r="GH32" i="35" s="1"/>
  <c r="ET32" i="35"/>
  <c r="EU32" i="35"/>
  <c r="EK33" i="35"/>
  <c r="EL33" i="35"/>
  <c r="EM33" i="35"/>
  <c r="EN33" i="35"/>
  <c r="EO33" i="35"/>
  <c r="EP33" i="35"/>
  <c r="EQ33" i="35"/>
  <c r="ER33" i="35"/>
  <c r="FC33" i="35" s="1"/>
  <c r="FN33" i="35" s="1"/>
  <c r="ES33" i="35"/>
  <c r="FD33" i="35" s="1"/>
  <c r="FO33" i="35" s="1"/>
  <c r="GH33" i="35" s="1"/>
  <c r="ET33" i="35"/>
  <c r="EU33" i="35"/>
  <c r="EK34" i="35"/>
  <c r="EL34" i="35"/>
  <c r="EM34" i="35"/>
  <c r="EN34" i="35"/>
  <c r="EO34" i="35"/>
  <c r="EZ34" i="35" s="1"/>
  <c r="FK34" i="35" s="1"/>
  <c r="GF34" i="35" s="1"/>
  <c r="EP34" i="35"/>
  <c r="EQ34" i="35"/>
  <c r="ER34" i="35"/>
  <c r="FC34" i="35" s="1"/>
  <c r="FN34" i="35" s="1"/>
  <c r="ES34" i="35"/>
  <c r="FD34" i="35" s="1"/>
  <c r="FO34" i="35" s="1"/>
  <c r="GH34" i="35" s="1"/>
  <c r="ET34" i="35"/>
  <c r="EU34" i="35"/>
  <c r="EK35" i="35"/>
  <c r="EV35" i="35" s="1"/>
  <c r="EL35" i="35"/>
  <c r="EW35" i="35" s="1"/>
  <c r="FH35" i="35" s="1"/>
  <c r="GD35" i="35" s="1"/>
  <c r="EM35" i="35"/>
  <c r="EX35" i="35" s="1"/>
  <c r="FI35" i="35" s="1"/>
  <c r="FZ35" i="35" s="1"/>
  <c r="EN35" i="35"/>
  <c r="EY35" i="35" s="1"/>
  <c r="FJ35" i="35" s="1"/>
  <c r="FY35" i="35" s="1"/>
  <c r="EO35" i="35"/>
  <c r="EZ35" i="35" s="1"/>
  <c r="FK35" i="35" s="1"/>
  <c r="GF35" i="35" s="1"/>
  <c r="EP35" i="35"/>
  <c r="FA35" i="35" s="1"/>
  <c r="FL35" i="35" s="1"/>
  <c r="GE35" i="35" s="1"/>
  <c r="EQ35" i="35"/>
  <c r="FB35" i="35" s="1"/>
  <c r="FM35" i="35" s="1"/>
  <c r="GB35" i="35" s="1"/>
  <c r="ER35" i="35"/>
  <c r="FC35" i="35" s="1"/>
  <c r="FN35" i="35" s="1"/>
  <c r="ES35" i="35"/>
  <c r="FD35" i="35" s="1"/>
  <c r="FO35" i="35" s="1"/>
  <c r="GH35" i="35" s="1"/>
  <c r="ET35" i="35"/>
  <c r="FE35" i="35" s="1"/>
  <c r="FP35" i="35" s="1"/>
  <c r="GC35" i="35" s="1"/>
  <c r="EU35" i="35"/>
  <c r="FF35" i="35" s="1"/>
  <c r="FQ35" i="35" s="1"/>
  <c r="GA35" i="35" s="1"/>
  <c r="FS35" i="35"/>
  <c r="FT35" i="35" s="1"/>
  <c r="FU35" i="35" s="1"/>
  <c r="EK36" i="35"/>
  <c r="EL36" i="35"/>
  <c r="EM36" i="35"/>
  <c r="EN36" i="35"/>
  <c r="EO36" i="35"/>
  <c r="EZ36" i="35" s="1"/>
  <c r="FK36" i="35" s="1"/>
  <c r="GF36" i="35" s="1"/>
  <c r="EP36" i="35"/>
  <c r="FA36" i="35" s="1"/>
  <c r="FL36" i="35" s="1"/>
  <c r="GE36" i="35" s="1"/>
  <c r="EQ36" i="35"/>
  <c r="ER36" i="35"/>
  <c r="FC36" i="35" s="1"/>
  <c r="FN36" i="35" s="1"/>
  <c r="ES36" i="35"/>
  <c r="FD36" i="35" s="1"/>
  <c r="FO36" i="35" s="1"/>
  <c r="GH36" i="35" s="1"/>
  <c r="ET36" i="35"/>
  <c r="EU36" i="35"/>
  <c r="EK37" i="35"/>
  <c r="EL37" i="35"/>
  <c r="EM37" i="35"/>
  <c r="EN37" i="35"/>
  <c r="EO37" i="35"/>
  <c r="EP37" i="35"/>
  <c r="EQ37" i="35"/>
  <c r="ER37" i="35"/>
  <c r="FC37" i="35" s="1"/>
  <c r="FN37" i="35" s="1"/>
  <c r="ES37" i="35"/>
  <c r="FD37" i="35" s="1"/>
  <c r="ET37" i="35"/>
  <c r="EU37" i="35"/>
  <c r="EK38" i="35"/>
  <c r="EL38" i="35"/>
  <c r="EM38" i="35"/>
  <c r="EN38" i="35"/>
  <c r="EO38" i="35"/>
  <c r="EZ38" i="35" s="1"/>
  <c r="FK38" i="35" s="1"/>
  <c r="GF38" i="35" s="1"/>
  <c r="EP38" i="35"/>
  <c r="EQ38" i="35"/>
  <c r="ER38" i="35"/>
  <c r="FC38" i="35" s="1"/>
  <c r="FN38" i="35" s="1"/>
  <c r="ES38" i="35"/>
  <c r="FD38" i="35" s="1"/>
  <c r="FO38" i="35" s="1"/>
  <c r="GH38" i="35" s="1"/>
  <c r="ET38" i="35"/>
  <c r="EU38" i="35"/>
  <c r="EK39" i="35"/>
  <c r="EV39" i="35" s="1"/>
  <c r="EL39" i="35"/>
  <c r="EW39" i="35" s="1"/>
  <c r="FH39" i="35" s="1"/>
  <c r="GD39" i="35" s="1"/>
  <c r="EM39" i="35"/>
  <c r="EX39" i="35" s="1"/>
  <c r="FI39" i="35" s="1"/>
  <c r="FZ39" i="35" s="1"/>
  <c r="EN39" i="35"/>
  <c r="EY39" i="35" s="1"/>
  <c r="FJ39" i="35" s="1"/>
  <c r="FY39" i="35" s="1"/>
  <c r="EO39" i="35"/>
  <c r="EZ39" i="35" s="1"/>
  <c r="FK39" i="35" s="1"/>
  <c r="GF39" i="35" s="1"/>
  <c r="EP39" i="35"/>
  <c r="FA39" i="35" s="1"/>
  <c r="FL39" i="35" s="1"/>
  <c r="GE39" i="35" s="1"/>
  <c r="EQ39" i="35"/>
  <c r="FB39" i="35" s="1"/>
  <c r="FM39" i="35" s="1"/>
  <c r="GB39" i="35" s="1"/>
  <c r="ER39" i="35"/>
  <c r="FC39" i="35" s="1"/>
  <c r="FN39" i="35" s="1"/>
  <c r="ES39" i="35"/>
  <c r="FD39" i="35" s="1"/>
  <c r="FO39" i="35" s="1"/>
  <c r="GH39" i="35" s="1"/>
  <c r="ET39" i="35"/>
  <c r="FE39" i="35" s="1"/>
  <c r="FP39" i="35" s="1"/>
  <c r="GC39" i="35" s="1"/>
  <c r="EU39" i="35"/>
  <c r="FF39" i="35" s="1"/>
  <c r="FQ39" i="35" s="1"/>
  <c r="GA39" i="35" s="1"/>
  <c r="FS39" i="35"/>
  <c r="FT39" i="35" s="1"/>
  <c r="FU39" i="35" s="1"/>
  <c r="EK40" i="35"/>
  <c r="EL40" i="35"/>
  <c r="EM40" i="35"/>
  <c r="EN40" i="35"/>
  <c r="EO40" i="35"/>
  <c r="EP40" i="35"/>
  <c r="EQ40" i="35"/>
  <c r="ER40" i="35"/>
  <c r="FC40" i="35" s="1"/>
  <c r="FN40" i="35" s="1"/>
  <c r="ES40" i="35"/>
  <c r="ET40" i="35"/>
  <c r="EU40" i="35"/>
  <c r="EK41" i="35"/>
  <c r="EV41" i="35" s="1"/>
  <c r="EL41" i="35"/>
  <c r="EW41" i="35" s="1"/>
  <c r="FH41" i="35" s="1"/>
  <c r="GD41" i="35" s="1"/>
  <c r="EM41" i="35"/>
  <c r="EX41" i="35" s="1"/>
  <c r="FI41" i="35" s="1"/>
  <c r="FZ41" i="35" s="1"/>
  <c r="EN41" i="35"/>
  <c r="EY41" i="35" s="1"/>
  <c r="FJ41" i="35" s="1"/>
  <c r="FY41" i="35" s="1"/>
  <c r="EO41" i="35"/>
  <c r="EZ41" i="35" s="1"/>
  <c r="FK41" i="35" s="1"/>
  <c r="GF41" i="35" s="1"/>
  <c r="EP41" i="35"/>
  <c r="FA41" i="35" s="1"/>
  <c r="FL41" i="35" s="1"/>
  <c r="GE41" i="35" s="1"/>
  <c r="EQ41" i="35"/>
  <c r="FB41" i="35" s="1"/>
  <c r="FM41" i="35" s="1"/>
  <c r="GB41" i="35" s="1"/>
  <c r="ER41" i="35"/>
  <c r="FC41" i="35" s="1"/>
  <c r="FN41" i="35" s="1"/>
  <c r="ES41" i="35"/>
  <c r="FD41" i="35" s="1"/>
  <c r="FO41" i="35" s="1"/>
  <c r="GH41" i="35" s="1"/>
  <c r="ET41" i="35"/>
  <c r="FE41" i="35" s="1"/>
  <c r="FP41" i="35" s="1"/>
  <c r="GC41" i="35" s="1"/>
  <c r="EU41" i="35"/>
  <c r="FF41" i="35" s="1"/>
  <c r="FQ41" i="35" s="1"/>
  <c r="GA41" i="35" s="1"/>
  <c r="FS41" i="35"/>
  <c r="FT41" i="35" s="1"/>
  <c r="FU41" i="35" s="1"/>
  <c r="EK42" i="35"/>
  <c r="EL42" i="35"/>
  <c r="EM42" i="35"/>
  <c r="EN42" i="35"/>
  <c r="EO42" i="35"/>
  <c r="EP42" i="35"/>
  <c r="EQ42" i="35"/>
  <c r="ER42" i="35"/>
  <c r="FC42" i="35" s="1"/>
  <c r="FN42" i="35" s="1"/>
  <c r="ES42" i="35"/>
  <c r="FD42" i="35" s="1"/>
  <c r="FO42" i="35" s="1"/>
  <c r="GH42" i="35" s="1"/>
  <c r="ET42" i="35"/>
  <c r="EU42" i="35"/>
  <c r="EK43" i="35"/>
  <c r="EL43" i="35"/>
  <c r="EM43" i="35"/>
  <c r="EN43" i="35"/>
  <c r="EO43" i="35"/>
  <c r="EZ43" i="35" s="1"/>
  <c r="FK43" i="35" s="1"/>
  <c r="GF43" i="35" s="1"/>
  <c r="EP43" i="35"/>
  <c r="EQ43" i="35"/>
  <c r="ER43" i="35"/>
  <c r="FC43" i="35" s="1"/>
  <c r="FN43" i="35" s="1"/>
  <c r="ES43" i="35"/>
  <c r="FD43" i="35" s="1"/>
  <c r="FO43" i="35" s="1"/>
  <c r="GH43" i="35" s="1"/>
  <c r="ET43" i="35"/>
  <c r="EU43" i="35"/>
  <c r="EK44" i="35"/>
  <c r="EV44" i="35" s="1"/>
  <c r="EL44" i="35"/>
  <c r="EW44" i="35" s="1"/>
  <c r="EM44" i="35"/>
  <c r="EX44" i="35" s="1"/>
  <c r="FI44" i="35" s="1"/>
  <c r="FZ44" i="35" s="1"/>
  <c r="EN44" i="35"/>
  <c r="EY44" i="35" s="1"/>
  <c r="FJ44" i="35" s="1"/>
  <c r="FY44" i="35" s="1"/>
  <c r="EO44" i="35"/>
  <c r="EZ44" i="35" s="1"/>
  <c r="FK44" i="35" s="1"/>
  <c r="GF44" i="35" s="1"/>
  <c r="EP44" i="35"/>
  <c r="FA44" i="35" s="1"/>
  <c r="FL44" i="35" s="1"/>
  <c r="GE44" i="35" s="1"/>
  <c r="EQ44" i="35"/>
  <c r="FB44" i="35" s="1"/>
  <c r="FM44" i="35" s="1"/>
  <c r="GB44" i="35" s="1"/>
  <c r="ER44" i="35"/>
  <c r="FC44" i="35" s="1"/>
  <c r="FN44" i="35" s="1"/>
  <c r="ES44" i="35"/>
  <c r="FD44" i="35" s="1"/>
  <c r="FO44" i="35" s="1"/>
  <c r="GH44" i="35" s="1"/>
  <c r="ET44" i="35"/>
  <c r="FE44" i="35" s="1"/>
  <c r="FP44" i="35" s="1"/>
  <c r="GC44" i="35" s="1"/>
  <c r="EU44" i="35"/>
  <c r="FF44" i="35" s="1"/>
  <c r="FQ44" i="35" s="1"/>
  <c r="GA44" i="35" s="1"/>
  <c r="FS44" i="35"/>
  <c r="FT44" i="35" s="1"/>
  <c r="EK45" i="35"/>
  <c r="EV45" i="35" s="1"/>
  <c r="EL45" i="35"/>
  <c r="EW45" i="35" s="1"/>
  <c r="FH45" i="35" s="1"/>
  <c r="GD45" i="35" s="1"/>
  <c r="EM45" i="35"/>
  <c r="EX45" i="35" s="1"/>
  <c r="FI45" i="35" s="1"/>
  <c r="FZ45" i="35" s="1"/>
  <c r="EN45" i="35"/>
  <c r="EY45" i="35" s="1"/>
  <c r="FJ45" i="35" s="1"/>
  <c r="FY45" i="35" s="1"/>
  <c r="EO45" i="35"/>
  <c r="EZ45" i="35" s="1"/>
  <c r="FK45" i="35" s="1"/>
  <c r="GF45" i="35" s="1"/>
  <c r="EP45" i="35"/>
  <c r="FA45" i="35" s="1"/>
  <c r="FL45" i="35" s="1"/>
  <c r="GE45" i="35" s="1"/>
  <c r="EQ45" i="35"/>
  <c r="FB45" i="35" s="1"/>
  <c r="FM45" i="35" s="1"/>
  <c r="GB45" i="35" s="1"/>
  <c r="ER45" i="35"/>
  <c r="FC45" i="35" s="1"/>
  <c r="FN45" i="35" s="1"/>
  <c r="ES45" i="35"/>
  <c r="FD45" i="35" s="1"/>
  <c r="FO45" i="35" s="1"/>
  <c r="GH45" i="35" s="1"/>
  <c r="ET45" i="35"/>
  <c r="FE45" i="35" s="1"/>
  <c r="FP45" i="35" s="1"/>
  <c r="GC45" i="35" s="1"/>
  <c r="EU45" i="35"/>
  <c r="FF45" i="35" s="1"/>
  <c r="FQ45" i="35" s="1"/>
  <c r="GA45" i="35" s="1"/>
  <c r="FS45" i="35"/>
  <c r="FT45" i="35" s="1"/>
  <c r="FU45" i="35" s="1"/>
  <c r="FV45" i="35" s="1"/>
  <c r="EK3" i="35"/>
  <c r="EL3" i="35"/>
  <c r="EW3" i="35" s="1"/>
  <c r="FH3" i="35" s="1"/>
  <c r="GD3" i="35" s="1"/>
  <c r="EM3" i="35"/>
  <c r="EN3" i="35"/>
  <c r="EO3" i="35"/>
  <c r="EZ3" i="35" s="1"/>
  <c r="FK3" i="35" s="1"/>
  <c r="GF3" i="35" s="1"/>
  <c r="EP3" i="35"/>
  <c r="EQ3" i="35"/>
  <c r="ER3" i="35"/>
  <c r="FC3" i="35" s="1"/>
  <c r="ES3" i="35"/>
  <c r="FD3" i="35" s="1"/>
  <c r="FO3" i="35" s="1"/>
  <c r="GH3" i="35" s="1"/>
  <c r="ET3" i="35"/>
  <c r="EU3" i="35"/>
  <c r="EK4" i="35"/>
  <c r="EL4" i="35"/>
  <c r="EM4" i="35"/>
  <c r="EN4" i="35"/>
  <c r="EO4" i="35"/>
  <c r="EP4" i="35"/>
  <c r="EQ4" i="35"/>
  <c r="ER4" i="35"/>
  <c r="FC4" i="35" s="1"/>
  <c r="FN4" i="35" s="1"/>
  <c r="ES4" i="35"/>
  <c r="ET4" i="35"/>
  <c r="EU4" i="35"/>
  <c r="EK5" i="35"/>
  <c r="EL5" i="35"/>
  <c r="EM5" i="35"/>
  <c r="EN5" i="35"/>
  <c r="EO5" i="35"/>
  <c r="EZ5" i="35" s="1"/>
  <c r="FK5" i="35" s="1"/>
  <c r="GF5" i="35" s="1"/>
  <c r="EP5" i="35"/>
  <c r="FA5" i="35" s="1"/>
  <c r="FL5" i="35" s="1"/>
  <c r="GE5" i="35" s="1"/>
  <c r="EQ5" i="35"/>
  <c r="ER5" i="35"/>
  <c r="FC5" i="35" s="1"/>
  <c r="ES5" i="35"/>
  <c r="ET5" i="35"/>
  <c r="EU5" i="35"/>
  <c r="EK6" i="35"/>
  <c r="EL6" i="35"/>
  <c r="EM6" i="35"/>
  <c r="EN6" i="35"/>
  <c r="EO6" i="35"/>
  <c r="EP6" i="35"/>
  <c r="EQ6" i="35"/>
  <c r="ER6" i="35"/>
  <c r="FC6" i="35" s="1"/>
  <c r="FN6" i="35" s="1"/>
  <c r="ES6" i="35"/>
  <c r="ET6" i="35"/>
  <c r="EU6" i="35"/>
  <c r="EK7" i="35"/>
  <c r="EL7" i="35"/>
  <c r="EW7" i="35" s="1"/>
  <c r="FH7" i="35" s="1"/>
  <c r="GD7" i="35" s="1"/>
  <c r="EM7" i="35"/>
  <c r="EN7" i="35"/>
  <c r="EO7" i="35"/>
  <c r="EZ7" i="35" s="1"/>
  <c r="FK7" i="35" s="1"/>
  <c r="GF7" i="35" s="1"/>
  <c r="EP7" i="35"/>
  <c r="EQ7" i="35"/>
  <c r="ER7" i="35"/>
  <c r="FC7" i="35" s="1"/>
  <c r="ES7" i="35"/>
  <c r="FD7" i="35" s="1"/>
  <c r="FO7" i="35" s="1"/>
  <c r="GH7" i="35" s="1"/>
  <c r="ET7" i="35"/>
  <c r="EU7" i="35"/>
  <c r="EU2" i="35"/>
  <c r="ET2" i="35"/>
  <c r="ES2" i="35"/>
  <c r="FD2" i="35" s="1"/>
  <c r="FO2" i="35" s="1"/>
  <c r="GH2" i="35" s="1"/>
  <c r="ER2" i="35"/>
  <c r="FC2" i="35" s="1"/>
  <c r="FN2" i="35" s="1"/>
  <c r="EQ2" i="35"/>
  <c r="EP2" i="35"/>
  <c r="EO2" i="35"/>
  <c r="EN2" i="35"/>
  <c r="EM2" i="35"/>
  <c r="EL2" i="35"/>
  <c r="EK2" i="35"/>
  <c r="FR39" i="35" l="1"/>
  <c r="FG995" i="35"/>
  <c r="FX995" i="35" s="1"/>
  <c r="FR995" i="35"/>
  <c r="FG951" i="35"/>
  <c r="FX951" i="35" s="1"/>
  <c r="FG949" i="35"/>
  <c r="FX949" i="35" s="1"/>
  <c r="FG919" i="35"/>
  <c r="FX919" i="35" s="1"/>
  <c r="FG514" i="35"/>
  <c r="FX514" i="35" s="1"/>
  <c r="FG159" i="35"/>
  <c r="FX159" i="35" s="1"/>
  <c r="FR159" i="35"/>
  <c r="FR35" i="35"/>
  <c r="FR850" i="35"/>
  <c r="FR698" i="35"/>
  <c r="FR630" i="35"/>
  <c r="FG1015" i="35"/>
  <c r="FX1015" i="35" s="1"/>
  <c r="FR1015" i="35"/>
  <c r="FG647" i="35"/>
  <c r="FX647" i="35" s="1"/>
  <c r="FG589" i="35"/>
  <c r="FX589" i="35" s="1"/>
  <c r="FR589" i="35"/>
  <c r="FG430" i="35"/>
  <c r="FX430" i="35" s="1"/>
  <c r="FR430" i="35"/>
  <c r="FG428" i="35"/>
  <c r="FX428" i="35" s="1"/>
  <c r="FG420" i="35"/>
  <c r="FX420" i="35" s="1"/>
  <c r="FG418" i="35"/>
  <c r="FX418" i="35" s="1"/>
  <c r="FR431" i="35"/>
  <c r="FG693" i="35"/>
  <c r="FX693" i="35" s="1"/>
  <c r="FR693" i="35"/>
  <c r="FG607" i="35"/>
  <c r="FX607" i="35" s="1"/>
  <c r="FG422" i="35"/>
  <c r="FX422" i="35" s="1"/>
  <c r="FG118" i="35"/>
  <c r="FX118" i="35" s="1"/>
  <c r="FR118" i="35"/>
  <c r="FG116" i="35"/>
  <c r="FX116" i="35" s="1"/>
  <c r="FR116" i="35"/>
  <c r="FR31" i="35"/>
  <c r="FR1019" i="35"/>
  <c r="FG605" i="35"/>
  <c r="FX605" i="35" s="1"/>
  <c r="FG603" i="35"/>
  <c r="FX603" i="35" s="1"/>
  <c r="FG602" i="35"/>
  <c r="FX602" i="35" s="1"/>
  <c r="FG273" i="35"/>
  <c r="FX273" i="35" s="1"/>
  <c r="FR273" i="35"/>
  <c r="FG119" i="35"/>
  <c r="FX119" i="35" s="1"/>
  <c r="FR119" i="35"/>
  <c r="FG53" i="35"/>
  <c r="FX53" i="35" s="1"/>
  <c r="FR53" i="35"/>
  <c r="EV2" i="35"/>
  <c r="FG1013" i="35"/>
  <c r="FX1013" i="35" s="1"/>
  <c r="FR1013" i="35"/>
  <c r="FG1008" i="35"/>
  <c r="FX1008" i="35" s="1"/>
  <c r="FR1008" i="35"/>
  <c r="FG540" i="35"/>
  <c r="FX540" i="35" s="1"/>
  <c r="FR540" i="35"/>
  <c r="FG410" i="35"/>
  <c r="FX410" i="35" s="1"/>
  <c r="FG404" i="35"/>
  <c r="FX404" i="35" s="1"/>
  <c r="FR1021" i="35"/>
  <c r="FG556" i="35"/>
  <c r="FX556" i="35" s="1"/>
  <c r="FG446" i="35"/>
  <c r="FX446" i="35" s="1"/>
  <c r="FG240" i="35"/>
  <c r="FX240" i="35" s="1"/>
  <c r="FR240" i="35"/>
  <c r="FR537" i="35"/>
  <c r="FR312" i="35"/>
  <c r="FR191" i="35"/>
  <c r="FG1003" i="35"/>
  <c r="FX1003" i="35" s="1"/>
  <c r="FR1003" i="35"/>
  <c r="FG965" i="35"/>
  <c r="FX965" i="35" s="1"/>
  <c r="FG928" i="35"/>
  <c r="FX928" i="35" s="1"/>
  <c r="FR928" i="35"/>
  <c r="FG783" i="35"/>
  <c r="FX783" i="35" s="1"/>
  <c r="FG582" i="35"/>
  <c r="FX582" i="35" s="1"/>
  <c r="FG558" i="35"/>
  <c r="FX558" i="35" s="1"/>
  <c r="FG327" i="35"/>
  <c r="FX327" i="35" s="1"/>
  <c r="FR327" i="35"/>
  <c r="FR503" i="35"/>
  <c r="FG677" i="35"/>
  <c r="FX677" i="35" s="1"/>
  <c r="FG617" i="35"/>
  <c r="FX617" i="35" s="1"/>
  <c r="FG442" i="35"/>
  <c r="FX442" i="35" s="1"/>
  <c r="FR83" i="35"/>
  <c r="FG962" i="35"/>
  <c r="FX962" i="35" s="1"/>
  <c r="FG958" i="35"/>
  <c r="FX958" i="35" s="1"/>
  <c r="FG887" i="35"/>
  <c r="FX887" i="35" s="1"/>
  <c r="FG679" i="35"/>
  <c r="FX679" i="35" s="1"/>
  <c r="FR679" i="35"/>
  <c r="FG661" i="35"/>
  <c r="FX661" i="35" s="1"/>
  <c r="FG619" i="35"/>
  <c r="FX619" i="35" s="1"/>
  <c r="FG474" i="35"/>
  <c r="FX474" i="35" s="1"/>
  <c r="FG455" i="35"/>
  <c r="FX455" i="35" s="1"/>
  <c r="FG173" i="35"/>
  <c r="FX173" i="35" s="1"/>
  <c r="FG103" i="35"/>
  <c r="FX103" i="35" s="1"/>
  <c r="FR103" i="35"/>
  <c r="FR79" i="35"/>
  <c r="FG1009" i="35"/>
  <c r="FX1009" i="35" s="1"/>
  <c r="FR1009" i="35"/>
  <c r="FG961" i="35"/>
  <c r="FX961" i="35" s="1"/>
  <c r="FG957" i="35"/>
  <c r="FX957" i="35" s="1"/>
  <c r="FG44" i="35"/>
  <c r="FX44" i="35" s="1"/>
  <c r="FR44" i="35"/>
  <c r="FG959" i="35"/>
  <c r="FX959" i="35" s="1"/>
  <c r="FG885" i="35"/>
  <c r="FX885" i="35" s="1"/>
  <c r="FG659" i="35"/>
  <c r="FX659" i="35" s="1"/>
  <c r="FG639" i="35"/>
  <c r="FX639" i="35" s="1"/>
  <c r="FG595" i="35"/>
  <c r="FX595" i="35" s="1"/>
  <c r="FR595" i="35"/>
  <c r="FG469" i="35"/>
  <c r="FX469" i="35" s="1"/>
  <c r="FG468" i="35"/>
  <c r="FX468" i="35" s="1"/>
  <c r="FR45" i="35"/>
  <c r="FR740" i="35"/>
  <c r="FG895" i="35"/>
  <c r="FX895" i="35" s="1"/>
  <c r="FG889" i="35"/>
  <c r="FX889" i="35" s="1"/>
  <c r="FG879" i="35"/>
  <c r="FX879" i="35" s="1"/>
  <c r="FR879" i="35"/>
  <c r="FG643" i="35"/>
  <c r="FX643" i="35" s="1"/>
  <c r="FG641" i="35"/>
  <c r="FX641" i="35" s="1"/>
  <c r="FG633" i="35"/>
  <c r="FX633" i="35" s="1"/>
  <c r="FR633" i="35"/>
  <c r="FG293" i="35"/>
  <c r="FX293" i="35" s="1"/>
  <c r="FR293" i="35"/>
  <c r="FR41" i="35"/>
  <c r="FG997" i="35"/>
  <c r="FX997" i="35" s="1"/>
  <c r="FR997" i="35"/>
  <c r="FG921" i="35"/>
  <c r="FX921" i="35" s="1"/>
  <c r="FG903" i="35"/>
  <c r="FX903" i="35" s="1"/>
  <c r="FR903" i="35"/>
  <c r="FG899" i="35"/>
  <c r="FX899" i="35" s="1"/>
  <c r="FG891" i="35"/>
  <c r="FX891" i="35" s="1"/>
  <c r="FG651" i="35"/>
  <c r="FX651" i="35" s="1"/>
  <c r="FR651" i="35"/>
  <c r="FG416" i="35"/>
  <c r="FX416" i="35" s="1"/>
  <c r="FG210" i="35"/>
  <c r="FX210" i="35" s="1"/>
  <c r="FR210" i="35"/>
  <c r="FR880" i="35"/>
  <c r="FR697" i="35"/>
  <c r="FR213" i="35"/>
  <c r="EV6" i="35"/>
  <c r="GG597" i="35"/>
  <c r="GG513" i="35"/>
  <c r="FD1017" i="35"/>
  <c r="EW675" i="35"/>
  <c r="FA7" i="35"/>
  <c r="EZ675" i="35"/>
  <c r="EW475" i="35"/>
  <c r="FA675" i="35"/>
  <c r="EZ2" i="35"/>
  <c r="GG997" i="35"/>
  <c r="FE7" i="35"/>
  <c r="FA475" i="35"/>
  <c r="FD475" i="35"/>
  <c r="GG850" i="35"/>
  <c r="GG656" i="35"/>
  <c r="EW345" i="35"/>
  <c r="EW342" i="35"/>
  <c r="EW339" i="35"/>
  <c r="EW344" i="35"/>
  <c r="EW341" i="35"/>
  <c r="EW340" i="35"/>
  <c r="EW343" i="35"/>
  <c r="FA342" i="35"/>
  <c r="FA345" i="35"/>
  <c r="FA339" i="35"/>
  <c r="FA344" i="35"/>
  <c r="FA341" i="35"/>
  <c r="FA340" i="35"/>
  <c r="FA343" i="35"/>
  <c r="FE339" i="35"/>
  <c r="FE345" i="35"/>
  <c r="FE341" i="35"/>
  <c r="FE342" i="35"/>
  <c r="FE344" i="35"/>
  <c r="FE343" i="35"/>
  <c r="FE340" i="35"/>
  <c r="FB6" i="35"/>
  <c r="EX6" i="35"/>
  <c r="EV3" i="35"/>
  <c r="FA43" i="35"/>
  <c r="EW43" i="35"/>
  <c r="FB34" i="35"/>
  <c r="FM34" i="35" s="1"/>
  <c r="GB34" i="35" s="1"/>
  <c r="EX34" i="35"/>
  <c r="FE33" i="35"/>
  <c r="FA33" i="35"/>
  <c r="GG898" i="35"/>
  <c r="GG830" i="35"/>
  <c r="GG682" i="35"/>
  <c r="GG638" i="35"/>
  <c r="EX341" i="35"/>
  <c r="EX342" i="35"/>
  <c r="EX343" i="35"/>
  <c r="EX345" i="35"/>
  <c r="EX339" i="35"/>
  <c r="EX344" i="35"/>
  <c r="EX340" i="35"/>
  <c r="FB38" i="35"/>
  <c r="FB340" i="35"/>
  <c r="FB344" i="35"/>
  <c r="FB343" i="35"/>
  <c r="FB342" i="35"/>
  <c r="FB345" i="35"/>
  <c r="FB339" i="35"/>
  <c r="FB341" i="35"/>
  <c r="FF340" i="35"/>
  <c r="FF342" i="35"/>
  <c r="FF341" i="35"/>
  <c r="FF345" i="35"/>
  <c r="FF339" i="35"/>
  <c r="FF344" i="35"/>
  <c r="FF343" i="35"/>
  <c r="EY2" i="35"/>
  <c r="FF7" i="35"/>
  <c r="FB7" i="35"/>
  <c r="EX7" i="35"/>
  <c r="FE5" i="35"/>
  <c r="EW5" i="35"/>
  <c r="GG958" i="35"/>
  <c r="GG816" i="35"/>
  <c r="GG726" i="35"/>
  <c r="GG618" i="35"/>
  <c r="EY339" i="35"/>
  <c r="EY341" i="35"/>
  <c r="EY340" i="35"/>
  <c r="EY345" i="35"/>
  <c r="EY343" i="35"/>
  <c r="EY342" i="35"/>
  <c r="EY344" i="35"/>
  <c r="EY4" i="35"/>
  <c r="FF3" i="35"/>
  <c r="FQ3" i="35" s="1"/>
  <c r="GA3" i="35" s="1"/>
  <c r="EX3" i="35"/>
  <c r="FG3" i="35" s="1"/>
  <c r="FX3" i="35" s="1"/>
  <c r="EY43" i="35"/>
  <c r="GG740" i="35"/>
  <c r="EV4" i="35"/>
  <c r="EV342" i="35"/>
  <c r="EV340" i="35"/>
  <c r="EV343" i="35"/>
  <c r="EV344" i="35"/>
  <c r="EV341" i="35"/>
  <c r="EV339" i="35"/>
  <c r="EV345" i="35"/>
  <c r="EZ4" i="35"/>
  <c r="EZ343" i="35"/>
  <c r="EZ344" i="35"/>
  <c r="EZ340" i="35"/>
  <c r="EZ339" i="35"/>
  <c r="EZ345" i="35"/>
  <c r="EZ341" i="35"/>
  <c r="EZ342" i="35"/>
  <c r="FD6" i="35"/>
  <c r="FD342" i="35"/>
  <c r="FD345" i="35"/>
  <c r="EX40" i="35"/>
  <c r="FA37" i="35"/>
  <c r="EW37" i="35"/>
  <c r="FE24" i="35"/>
  <c r="GG608" i="35"/>
  <c r="DY342" i="35"/>
  <c r="GG423" i="35"/>
  <c r="GG417" i="35"/>
  <c r="GG309" i="35"/>
  <c r="GG65" i="35"/>
  <c r="GG856" i="35"/>
  <c r="GG834" i="35"/>
  <c r="GG894" i="35"/>
  <c r="GG559" i="35"/>
  <c r="GG39" i="35"/>
  <c r="GG962" i="35"/>
  <c r="GG900" i="35"/>
  <c r="GG884" i="35"/>
  <c r="GG599" i="35"/>
  <c r="GG589" i="35"/>
  <c r="GG35" i="35"/>
  <c r="GG11" i="35"/>
  <c r="GG892" i="35"/>
  <c r="EX28" i="35"/>
  <c r="GG1019" i="35"/>
  <c r="GG880" i="35"/>
  <c r="GG818" i="35"/>
  <c r="GG640" i="35"/>
  <c r="GG634" i="35"/>
  <c r="GG527" i="35"/>
  <c r="GG872" i="35"/>
  <c r="GG820" i="35"/>
  <c r="EY24" i="35"/>
  <c r="GG1013" i="35"/>
  <c r="GG932" i="35"/>
  <c r="GG555" i="35"/>
  <c r="GG730" i="35"/>
  <c r="GG716" i="35"/>
  <c r="GG698" i="35"/>
  <c r="GG503" i="35"/>
  <c r="GG436" i="35"/>
  <c r="GG644" i="35"/>
  <c r="GG557" i="35"/>
  <c r="GG688" i="35"/>
  <c r="GG680" i="35"/>
  <c r="GG678" i="35"/>
  <c r="GG648" i="35"/>
  <c r="FV473" i="35"/>
  <c r="GG413" i="35"/>
  <c r="GG119" i="35"/>
  <c r="GG322" i="35"/>
  <c r="GG159" i="35"/>
  <c r="EW52" i="35"/>
  <c r="EW55" i="35"/>
  <c r="EW56" i="35"/>
  <c r="EW68" i="35"/>
  <c r="EW80" i="35"/>
  <c r="EW82" i="35"/>
  <c r="EW46" i="35"/>
  <c r="EW50" i="35"/>
  <c r="EW64" i="35"/>
  <c r="EW72" i="35"/>
  <c r="EW75" i="35"/>
  <c r="EW78" i="35"/>
  <c r="EW84" i="35"/>
  <c r="EW48" i="35"/>
  <c r="EW76" i="35"/>
  <c r="EW94" i="35"/>
  <c r="EW127" i="35"/>
  <c r="EW148" i="35"/>
  <c r="EW151" i="35"/>
  <c r="EW153" i="35"/>
  <c r="EW97" i="35"/>
  <c r="EW99" i="35"/>
  <c r="EW107" i="35"/>
  <c r="EW121" i="35"/>
  <c r="EW137" i="35"/>
  <c r="EW147" i="35"/>
  <c r="EW149" i="35"/>
  <c r="EW156" i="35"/>
  <c r="EW161" i="35"/>
  <c r="EW189" i="35"/>
  <c r="EW88" i="35"/>
  <c r="EW90" i="35"/>
  <c r="EW92" i="35"/>
  <c r="EW93" i="35"/>
  <c r="EW96" i="35"/>
  <c r="EW101" i="35"/>
  <c r="EW105" i="35"/>
  <c r="EW108" i="35"/>
  <c r="EW113" i="35"/>
  <c r="EW115" i="35"/>
  <c r="EW117" i="35"/>
  <c r="EW125" i="35"/>
  <c r="EW185" i="35"/>
  <c r="EW100" i="35"/>
  <c r="EW102" i="35"/>
  <c r="EW106" i="35"/>
  <c r="EW111" i="35"/>
  <c r="EW244" i="35"/>
  <c r="EW245" i="35"/>
  <c r="EW248" i="35"/>
  <c r="EW249" i="35"/>
  <c r="EW252" i="35"/>
  <c r="EW253" i="35"/>
  <c r="EW256" i="35"/>
  <c r="EW257" i="35"/>
  <c r="EW260" i="35"/>
  <c r="EW261" i="35"/>
  <c r="EW271" i="35"/>
  <c r="EW280" i="35"/>
  <c r="EW250" i="35"/>
  <c r="EW262" i="35"/>
  <c r="EW264" i="35"/>
  <c r="EW268" i="35"/>
  <c r="EW272" i="35"/>
  <c r="EW274" i="35"/>
  <c r="EW287" i="35"/>
  <c r="EW275" i="35"/>
  <c r="EW278" i="35"/>
  <c r="EW247" i="35"/>
  <c r="EW255" i="35"/>
  <c r="EW259" i="35"/>
  <c r="EW281" i="35"/>
  <c r="EW283" i="35"/>
  <c r="EW285" i="35"/>
  <c r="EW495" i="35"/>
  <c r="EW505" i="35"/>
  <c r="EW415" i="35"/>
  <c r="EW421" i="35"/>
  <c r="EW424" i="35"/>
  <c r="EW425" i="35"/>
  <c r="EW429" i="35"/>
  <c r="EW440" i="35"/>
  <c r="EW454" i="35"/>
  <c r="EW458" i="35"/>
  <c r="EW460" i="35"/>
  <c r="EW462" i="35"/>
  <c r="EW470" i="35"/>
  <c r="EW482" i="35"/>
  <c r="EW486" i="35"/>
  <c r="EW523" i="35"/>
  <c r="EW525" i="35"/>
  <c r="EW535" i="35"/>
  <c r="EW545" i="35"/>
  <c r="EW547" i="35"/>
  <c r="EW549" i="35"/>
  <c r="EW561" i="35"/>
  <c r="EW566" i="35"/>
  <c r="EW570" i="35"/>
  <c r="EW583" i="35"/>
  <c r="EW586" i="35"/>
  <c r="EW594" i="35"/>
  <c r="EW596" i="35"/>
  <c r="EW600" i="35"/>
  <c r="EW601" i="35"/>
  <c r="EW414" i="35"/>
  <c r="EW434" i="35"/>
  <c r="EW568" i="35"/>
  <c r="EW579" i="35"/>
  <c r="EW584" i="35"/>
  <c r="EW590" i="35"/>
  <c r="EW592" i="35"/>
  <c r="EW598" i="35"/>
  <c r="EW604" i="35"/>
  <c r="EW610" i="35"/>
  <c r="EW727" i="35"/>
  <c r="EW739" i="35"/>
  <c r="EW795" i="35"/>
  <c r="EW799" i="35"/>
  <c r="EW801" i="35"/>
  <c r="EW803" i="35"/>
  <c r="EW805" i="35"/>
  <c r="EW658" i="35"/>
  <c r="EW664" i="35"/>
  <c r="EW666" i="35"/>
  <c r="EW704" i="35"/>
  <c r="EW706" i="35"/>
  <c r="EW766" i="35"/>
  <c r="EW822" i="35"/>
  <c r="EW650" i="35"/>
  <c r="EW674" i="35"/>
  <c r="EW676" i="35"/>
  <c r="EW684" i="35"/>
  <c r="EW690" i="35"/>
  <c r="EW694" i="35"/>
  <c r="EW702" i="35"/>
  <c r="EW712" i="35"/>
  <c r="EW714" i="35"/>
  <c r="EW736" i="35"/>
  <c r="EW749" i="35"/>
  <c r="EW755" i="35"/>
  <c r="EW759" i="35"/>
  <c r="EW762" i="35"/>
  <c r="EW770" i="35"/>
  <c r="EW778" i="35"/>
  <c r="EW779" i="35"/>
  <c r="EW785" i="35"/>
  <c r="EW787" i="35"/>
  <c r="EW793" i="35"/>
  <c r="EW809" i="35"/>
  <c r="EW624" i="35"/>
  <c r="EW735" i="35"/>
  <c r="EW747" i="35"/>
  <c r="EW751" i="35"/>
  <c r="EW753" i="35"/>
  <c r="EW769" i="35"/>
  <c r="EW824" i="35"/>
  <c r="EW844" i="35"/>
  <c r="EW848" i="35"/>
  <c r="EW968" i="35"/>
  <c r="EW989" i="35"/>
  <c r="EW994" i="35"/>
  <c r="EW996" i="35"/>
  <c r="EW1000" i="35"/>
  <c r="EW1004" i="35"/>
  <c r="FH1004" i="35" s="1"/>
  <c r="GD1004" i="35" s="1"/>
  <c r="EW1006" i="35"/>
  <c r="EW1010" i="35"/>
  <c r="EW1012" i="35"/>
  <c r="EW1016" i="35"/>
  <c r="EW1018" i="35"/>
  <c r="EW1022" i="35"/>
  <c r="EW1024" i="35"/>
  <c r="EW1028" i="35"/>
  <c r="EW18" i="35"/>
  <c r="EW846" i="35"/>
  <c r="EW876" i="35"/>
  <c r="EW906" i="35"/>
  <c r="EW976" i="35"/>
  <c r="EW980" i="35"/>
  <c r="EW984" i="35"/>
  <c r="EW992" i="35"/>
  <c r="EW998" i="35"/>
  <c r="EW1014" i="35"/>
  <c r="EW9" i="35"/>
  <c r="FH9" i="35" s="1"/>
  <c r="GD9" i="35" s="1"/>
  <c r="EW864" i="35"/>
  <c r="EW878" i="35"/>
  <c r="EW890" i="35"/>
  <c r="EW943" i="35"/>
  <c r="EW953" i="35"/>
  <c r="EW955" i="35"/>
  <c r="EW967" i="35"/>
  <c r="EW969" i="35"/>
  <c r="EW993" i="35"/>
  <c r="EW999" i="35"/>
  <c r="EW1020" i="35"/>
  <c r="EW1034" i="35"/>
  <c r="EW1036" i="35"/>
  <c r="EW14" i="35"/>
  <c r="EW20" i="35"/>
  <c r="FI20" i="35" s="1"/>
  <c r="FZ20" i="35" s="1"/>
  <c r="EW29" i="35"/>
  <c r="EW838" i="35"/>
  <c r="EW902" i="35"/>
  <c r="EW910" i="35"/>
  <c r="EW916" i="35"/>
  <c r="EW920" i="35"/>
  <c r="EW934" i="35"/>
  <c r="EW942" i="35"/>
  <c r="EW946" i="35"/>
  <c r="FA63" i="35"/>
  <c r="FA78" i="35"/>
  <c r="FA84" i="35"/>
  <c r="FA48" i="35"/>
  <c r="FA50" i="35"/>
  <c r="FA72" i="35"/>
  <c r="FA75" i="35"/>
  <c r="FA76" i="35"/>
  <c r="FA54" i="35"/>
  <c r="FA46" i="35"/>
  <c r="FA55" i="35"/>
  <c r="FA56" i="35"/>
  <c r="FA80" i="35"/>
  <c r="FA82" i="35"/>
  <c r="FA86" i="35"/>
  <c r="FA90" i="35"/>
  <c r="FA95" i="35"/>
  <c r="FA96" i="35"/>
  <c r="FA97" i="35"/>
  <c r="FA101" i="35"/>
  <c r="FA105" i="35"/>
  <c r="FA108" i="35"/>
  <c r="FA125" i="35"/>
  <c r="FA131" i="35"/>
  <c r="FA155" i="35"/>
  <c r="FA158" i="35"/>
  <c r="FA183" i="35"/>
  <c r="FA92" i="35"/>
  <c r="FA100" i="35"/>
  <c r="FA102" i="35"/>
  <c r="FA106" i="35"/>
  <c r="FA113" i="35"/>
  <c r="FA115" i="35"/>
  <c r="FA117" i="35"/>
  <c r="FA123" i="35"/>
  <c r="FA129" i="35"/>
  <c r="FA139" i="35"/>
  <c r="FA145" i="35"/>
  <c r="FA150" i="35"/>
  <c r="FA152" i="35"/>
  <c r="FA157" i="35"/>
  <c r="FA160" i="35"/>
  <c r="FA162" i="35"/>
  <c r="FA91" i="35"/>
  <c r="FA98" i="35"/>
  <c r="FA104" i="35"/>
  <c r="FA109" i="35"/>
  <c r="FA148" i="35"/>
  <c r="FA151" i="35"/>
  <c r="FA153" i="35"/>
  <c r="FA181" i="35"/>
  <c r="FA99" i="35"/>
  <c r="FA107" i="35"/>
  <c r="FA137" i="35"/>
  <c r="FA147" i="35"/>
  <c r="FL147" i="35" s="1"/>
  <c r="GE147" i="35" s="1"/>
  <c r="FA149" i="35"/>
  <c r="FA156" i="35"/>
  <c r="FA161" i="35"/>
  <c r="FA189" i="35"/>
  <c r="FA265" i="35"/>
  <c r="FA266" i="35"/>
  <c r="FA269" i="35"/>
  <c r="FA275" i="35"/>
  <c r="FA278" i="35"/>
  <c r="FA242" i="35"/>
  <c r="FA247" i="35"/>
  <c r="FA251" i="35"/>
  <c r="FA255" i="35"/>
  <c r="FA259" i="35"/>
  <c r="FA263" i="35"/>
  <c r="FA267" i="35"/>
  <c r="FA270" i="35"/>
  <c r="FA276" i="35"/>
  <c r="FA279" i="35"/>
  <c r="FA281" i="35"/>
  <c r="FA283" i="35"/>
  <c r="FA285" i="35"/>
  <c r="FA244" i="35"/>
  <c r="FA245" i="35"/>
  <c r="FA248" i="35"/>
  <c r="FA249" i="35"/>
  <c r="FA252" i="35"/>
  <c r="FA253" i="35"/>
  <c r="FA256" i="35"/>
  <c r="FA257" i="35"/>
  <c r="FA260" i="35"/>
  <c r="FA261" i="35"/>
  <c r="FA271" i="35"/>
  <c r="FA277" i="35"/>
  <c r="FA280" i="35"/>
  <c r="FA195" i="35"/>
  <c r="FA246" i="35"/>
  <c r="FA250" i="35"/>
  <c r="FA254" i="35"/>
  <c r="FA258" i="35"/>
  <c r="FA262" i="35"/>
  <c r="FA264" i="35"/>
  <c r="FA268" i="35"/>
  <c r="FA272" i="35"/>
  <c r="FA274" i="35"/>
  <c r="FA287" i="35"/>
  <c r="FA401" i="35"/>
  <c r="FA415" i="35"/>
  <c r="FA421" i="35"/>
  <c r="FA424" i="35"/>
  <c r="FA425" i="35"/>
  <c r="FA429" i="35"/>
  <c r="FA458" i="35"/>
  <c r="FA460" i="35"/>
  <c r="FA462" i="35"/>
  <c r="FA464" i="35"/>
  <c r="FA470" i="35"/>
  <c r="FA486" i="35"/>
  <c r="FA489" i="35"/>
  <c r="FA491" i="35"/>
  <c r="FA493" i="35"/>
  <c r="FA499" i="35"/>
  <c r="FA501" i="35"/>
  <c r="FA507" i="35"/>
  <c r="FA519" i="35"/>
  <c r="FA567" i="35"/>
  <c r="FA583" i="35"/>
  <c r="FA592" i="35"/>
  <c r="FA598" i="35"/>
  <c r="FA604" i="35"/>
  <c r="FA610" i="35"/>
  <c r="FA414" i="35"/>
  <c r="FA441" i="35"/>
  <c r="FA451" i="35"/>
  <c r="FA459" i="35"/>
  <c r="FA487" i="35"/>
  <c r="FA511" i="35"/>
  <c r="FA515" i="35"/>
  <c r="FA565" i="35"/>
  <c r="FA568" i="35"/>
  <c r="FA578" i="35"/>
  <c r="FA582" i="35"/>
  <c r="FA584" i="35"/>
  <c r="FA590" i="35"/>
  <c r="FA455" i="35"/>
  <c r="FA471" i="35"/>
  <c r="FA495" i="35"/>
  <c r="FA509" i="35"/>
  <c r="FA533" i="35"/>
  <c r="FA539" i="35"/>
  <c r="FA551" i="35"/>
  <c r="FA553" i="35"/>
  <c r="FA572" i="35"/>
  <c r="FA576" i="35"/>
  <c r="FA580" i="35"/>
  <c r="FA606" i="35"/>
  <c r="FA620" i="35"/>
  <c r="FA622" i="35"/>
  <c r="FA535" i="35"/>
  <c r="FA547" i="35"/>
  <c r="FA549" i="35"/>
  <c r="FA561" i="35"/>
  <c r="FA624" i="35"/>
  <c r="FA672" i="35"/>
  <c r="FA674" i="35"/>
  <c r="FA676" i="35"/>
  <c r="FA684" i="35"/>
  <c r="FA686" i="35"/>
  <c r="FA692" i="35"/>
  <c r="FA694" i="35"/>
  <c r="FA712" i="35"/>
  <c r="FA787" i="35"/>
  <c r="FA809" i="35"/>
  <c r="FA838" i="35"/>
  <c r="FA846" i="35"/>
  <c r="FA852" i="35"/>
  <c r="FA628" i="35"/>
  <c r="FA642" i="35"/>
  <c r="FA660" i="35"/>
  <c r="FA662" i="35"/>
  <c r="FA696" i="35"/>
  <c r="FA720" i="35"/>
  <c r="FA724" i="35"/>
  <c r="FA747" i="35"/>
  <c r="FA749" i="35"/>
  <c r="FA751" i="35"/>
  <c r="FA762" i="35"/>
  <c r="FA785" i="35"/>
  <c r="FA844" i="35"/>
  <c r="FL844" i="35" s="1"/>
  <c r="GE844" i="35" s="1"/>
  <c r="FA848" i="35"/>
  <c r="FA614" i="35"/>
  <c r="FA668" i="35"/>
  <c r="FA670" i="35"/>
  <c r="FA729" i="35"/>
  <c r="FA731" i="35"/>
  <c r="FA735" i="35"/>
  <c r="FA746" i="35"/>
  <c r="FA753" i="35"/>
  <c r="FA758" i="35"/>
  <c r="FA765" i="35"/>
  <c r="FA774" i="35"/>
  <c r="FA786" i="35"/>
  <c r="FA790" i="35"/>
  <c r="FA795" i="35"/>
  <c r="FA799" i="35"/>
  <c r="FA803" i="35"/>
  <c r="FA813" i="35"/>
  <c r="FA832" i="35"/>
  <c r="FA636" i="35"/>
  <c r="FA658" i="35"/>
  <c r="FA664" i="35"/>
  <c r="FA706" i="35"/>
  <c r="FA727" i="35"/>
  <c r="FA739" i="35"/>
  <c r="FA741" i="35"/>
  <c r="FA797" i="35"/>
  <c r="FA801" i="35"/>
  <c r="FA805" i="35"/>
  <c r="FA807" i="35"/>
  <c r="FA811" i="35"/>
  <c r="FA822" i="35"/>
  <c r="FA864" i="35"/>
  <c r="FA878" i="35"/>
  <c r="FA930" i="35"/>
  <c r="FA941" i="35"/>
  <c r="FA943" i="35"/>
  <c r="FA945" i="35"/>
  <c r="FA963" i="35"/>
  <c r="FA969" i="35"/>
  <c r="FA1031" i="35"/>
  <c r="FA20" i="35"/>
  <c r="FA862" i="35"/>
  <c r="FA866" i="35"/>
  <c r="FA868" i="35"/>
  <c r="FA882" i="35"/>
  <c r="FA886" i="35"/>
  <c r="FA902" i="35"/>
  <c r="FA916" i="35"/>
  <c r="FA920" i="35"/>
  <c r="FA934" i="35"/>
  <c r="FA1020" i="35"/>
  <c r="FA14" i="35"/>
  <c r="FA29" i="35"/>
  <c r="FA914" i="35"/>
  <c r="FA922" i="35"/>
  <c r="FA924" i="35"/>
  <c r="FA989" i="35"/>
  <c r="FA1001" i="35"/>
  <c r="FA1007" i="35"/>
  <c r="FA1011" i="35"/>
  <c r="FA1017" i="35"/>
  <c r="FA1023" i="35"/>
  <c r="FA1025" i="35"/>
  <c r="FA1027" i="35"/>
  <c r="FA17" i="35"/>
  <c r="FA21" i="35"/>
  <c r="FA27" i="35"/>
  <c r="FA860" i="35"/>
  <c r="FA874" i="35"/>
  <c r="FA876" i="35"/>
  <c r="FA912" i="35"/>
  <c r="FA947" i="35"/>
  <c r="FA993" i="35"/>
  <c r="FA999" i="35"/>
  <c r="FA9" i="35"/>
  <c r="FE46" i="35"/>
  <c r="FE50" i="35"/>
  <c r="FQ50" i="35" s="1"/>
  <c r="GA50" i="35" s="1"/>
  <c r="FE72" i="35"/>
  <c r="FE75" i="35"/>
  <c r="FP75" i="35" s="1"/>
  <c r="GC75" i="35" s="1"/>
  <c r="FE55" i="35"/>
  <c r="FE56" i="35"/>
  <c r="FE60" i="35"/>
  <c r="FE73" i="35"/>
  <c r="FE80" i="35"/>
  <c r="FE82" i="35"/>
  <c r="FE62" i="35"/>
  <c r="FE63" i="35"/>
  <c r="FE67" i="35"/>
  <c r="FE68" i="35"/>
  <c r="FE69" i="35"/>
  <c r="FE71" i="35"/>
  <c r="FE78" i="35"/>
  <c r="FE81" i="35"/>
  <c r="FE84" i="35"/>
  <c r="FE65" i="35"/>
  <c r="FE76" i="35"/>
  <c r="FE85" i="35"/>
  <c r="FE92" i="35"/>
  <c r="FE93" i="35"/>
  <c r="FE98" i="35"/>
  <c r="FE111" i="35"/>
  <c r="FE139" i="35"/>
  <c r="FE148" i="35"/>
  <c r="FE151" i="35"/>
  <c r="FE153" i="35"/>
  <c r="FE88" i="35"/>
  <c r="FE91" i="35"/>
  <c r="FE94" i="35"/>
  <c r="FE99" i="35"/>
  <c r="FE107" i="35"/>
  <c r="FE121" i="35"/>
  <c r="FM121" i="35" s="1"/>
  <c r="GB121" i="35" s="1"/>
  <c r="FE137" i="35"/>
  <c r="FE147" i="35"/>
  <c r="FE149" i="35"/>
  <c r="FE156" i="35"/>
  <c r="FE161" i="35"/>
  <c r="FE189" i="35"/>
  <c r="FE87" i="35"/>
  <c r="FE90" i="35"/>
  <c r="FE96" i="35"/>
  <c r="FE101" i="35"/>
  <c r="FE105" i="35"/>
  <c r="FE108" i="35"/>
  <c r="FE112" i="35"/>
  <c r="FE114" i="35"/>
  <c r="FE125" i="35"/>
  <c r="FE185" i="35"/>
  <c r="FE97" i="35"/>
  <c r="FE100" i="35"/>
  <c r="FE102" i="35"/>
  <c r="FE106" i="35"/>
  <c r="FE113" i="35"/>
  <c r="FE115" i="35"/>
  <c r="FE117" i="35"/>
  <c r="FE131" i="35"/>
  <c r="FE244" i="35"/>
  <c r="FE245" i="35"/>
  <c r="FE248" i="35"/>
  <c r="FE249" i="35"/>
  <c r="FE252" i="35"/>
  <c r="FE253" i="35"/>
  <c r="FE256" i="35"/>
  <c r="FE257" i="35"/>
  <c r="FE260" i="35"/>
  <c r="FE261" i="35"/>
  <c r="FE271" i="35"/>
  <c r="FE250" i="35"/>
  <c r="FE262" i="35"/>
  <c r="FE264" i="35"/>
  <c r="FE268" i="35"/>
  <c r="FE272" i="35"/>
  <c r="FE274" i="35"/>
  <c r="FE280" i="35"/>
  <c r="FE287" i="35"/>
  <c r="FE275" i="35"/>
  <c r="FE278" i="35"/>
  <c r="FP278" i="35" s="1"/>
  <c r="GC278" i="35" s="1"/>
  <c r="FE247" i="35"/>
  <c r="FE251" i="35"/>
  <c r="FE255" i="35"/>
  <c r="FE259" i="35"/>
  <c r="FE281" i="35"/>
  <c r="FE283" i="35"/>
  <c r="FE285" i="35"/>
  <c r="FE403" i="35"/>
  <c r="FE399" i="35"/>
  <c r="FE401" i="35"/>
  <c r="FE414" i="35"/>
  <c r="FE436" i="35"/>
  <c r="FE438" i="35"/>
  <c r="FE441" i="35"/>
  <c r="FE444" i="35"/>
  <c r="FE445" i="35"/>
  <c r="FE448" i="35"/>
  <c r="FE450" i="35"/>
  <c r="FE455" i="35"/>
  <c r="FE461" i="35"/>
  <c r="FE471" i="35"/>
  <c r="FE480" i="35"/>
  <c r="FE483" i="35"/>
  <c r="FE485" i="35"/>
  <c r="FE495" i="35"/>
  <c r="FE505" i="35"/>
  <c r="FE509" i="35"/>
  <c r="FE565" i="35"/>
  <c r="FE568" i="35"/>
  <c r="FE578" i="35"/>
  <c r="FE579" i="35"/>
  <c r="FE582" i="35"/>
  <c r="FE584" i="35"/>
  <c r="FE590" i="35"/>
  <c r="FE411" i="35"/>
  <c r="FE433" i="35"/>
  <c r="FP433" i="35" s="1"/>
  <c r="GC433" i="35" s="1"/>
  <c r="FE437" i="35"/>
  <c r="FE439" i="35"/>
  <c r="FE447" i="35"/>
  <c r="FE452" i="35"/>
  <c r="FE453" i="35"/>
  <c r="FE466" i="35"/>
  <c r="FE467" i="35"/>
  <c r="FE472" i="35"/>
  <c r="FE476" i="35"/>
  <c r="FE477" i="35"/>
  <c r="FE478" i="35"/>
  <c r="FE481" i="35"/>
  <c r="FE484" i="35"/>
  <c r="FE497" i="35"/>
  <c r="FE521" i="35"/>
  <c r="FE523" i="35"/>
  <c r="FE525" i="35"/>
  <c r="FE535" i="35"/>
  <c r="FE543" i="35"/>
  <c r="FE545" i="35"/>
  <c r="FE547" i="35"/>
  <c r="FE549" i="35"/>
  <c r="FE561" i="35"/>
  <c r="FE563" i="35"/>
  <c r="FE572" i="35"/>
  <c r="FE573" i="35"/>
  <c r="FE576" i="35"/>
  <c r="FE577" i="35"/>
  <c r="FE580" i="35"/>
  <c r="FE581" i="35"/>
  <c r="FE585" i="35"/>
  <c r="FE591" i="35"/>
  <c r="FE594" i="35"/>
  <c r="FE596" i="35"/>
  <c r="FE600" i="35"/>
  <c r="FE601" i="35"/>
  <c r="FE440" i="35"/>
  <c r="FE454" i="35"/>
  <c r="FE458" i="35"/>
  <c r="FE460" i="35"/>
  <c r="FE462" i="35"/>
  <c r="FE464" i="35"/>
  <c r="FE470" i="35"/>
  <c r="FE482" i="35"/>
  <c r="FE486" i="35"/>
  <c r="FE529" i="35"/>
  <c r="FE569" i="35"/>
  <c r="FE571" i="35"/>
  <c r="FE575" i="35"/>
  <c r="FE592" i="35"/>
  <c r="FE597" i="35"/>
  <c r="FE598" i="35"/>
  <c r="FE599" i="35"/>
  <c r="FE604" i="35"/>
  <c r="FE610" i="35"/>
  <c r="FE415" i="35"/>
  <c r="FE421" i="35"/>
  <c r="FE425" i="35"/>
  <c r="FE429" i="35"/>
  <c r="FP429" i="35" s="1"/>
  <c r="GC429" i="35" s="1"/>
  <c r="FE434" i="35"/>
  <c r="FE456" i="35"/>
  <c r="FE459" i="35"/>
  <c r="FE463" i="35"/>
  <c r="FE475" i="35"/>
  <c r="FE479" i="35"/>
  <c r="FE567" i="35"/>
  <c r="FE583" i="35"/>
  <c r="FE624" i="35"/>
  <c r="FE726" i="35"/>
  <c r="FE736" i="35"/>
  <c r="FE762" i="35"/>
  <c r="FE770" i="35"/>
  <c r="FE791" i="35"/>
  <c r="FE793" i="35"/>
  <c r="FE795" i="35"/>
  <c r="FE799" i="35"/>
  <c r="FE803" i="35"/>
  <c r="FE636" i="35"/>
  <c r="FE658" i="35"/>
  <c r="FE664" i="35"/>
  <c r="FE666" i="35"/>
  <c r="FE700" i="35"/>
  <c r="FE704" i="35"/>
  <c r="FE706" i="35"/>
  <c r="FE718" i="35"/>
  <c r="FE746" i="35"/>
  <c r="FE748" i="35"/>
  <c r="FE753" i="35"/>
  <c r="FE758" i="35"/>
  <c r="FE765" i="35"/>
  <c r="FE769" i="35"/>
  <c r="FE774" i="35"/>
  <c r="FE786" i="35"/>
  <c r="FE790" i="35"/>
  <c r="FE822" i="35"/>
  <c r="FE638" i="35"/>
  <c r="FE650" i="35"/>
  <c r="FE654" i="35"/>
  <c r="FE672" i="35"/>
  <c r="FE674" i="35"/>
  <c r="FE676" i="35"/>
  <c r="FE684" i="35"/>
  <c r="FE686" i="35"/>
  <c r="FE690" i="35"/>
  <c r="FE692" i="35"/>
  <c r="FE694" i="35"/>
  <c r="FE702" i="35"/>
  <c r="FE712" i="35"/>
  <c r="FE714" i="35"/>
  <c r="FE727" i="35"/>
  <c r="FE739" i="35"/>
  <c r="FE741" i="35"/>
  <c r="FE742" i="35"/>
  <c r="FE744" i="35"/>
  <c r="FE750" i="35"/>
  <c r="FE754" i="35"/>
  <c r="FE755" i="35"/>
  <c r="FE756" i="35"/>
  <c r="FE759" i="35"/>
  <c r="FE761" i="35"/>
  <c r="FE773" i="35"/>
  <c r="FE776" i="35"/>
  <c r="FE779" i="35"/>
  <c r="FE782" i="35"/>
  <c r="FE787" i="35"/>
  <c r="FE792" i="35"/>
  <c r="FE794" i="35"/>
  <c r="FE797" i="35"/>
  <c r="FE801" i="35"/>
  <c r="FE805" i="35"/>
  <c r="FE809" i="35"/>
  <c r="FE812" i="35"/>
  <c r="FE738" i="35"/>
  <c r="FE743" i="35"/>
  <c r="FE747" i="35"/>
  <c r="FE751" i="35"/>
  <c r="FE766" i="35"/>
  <c r="FE798" i="35"/>
  <c r="FE802" i="35"/>
  <c r="FE810" i="35"/>
  <c r="FE824" i="35"/>
  <c r="FE840" i="35"/>
  <c r="FE844" i="35"/>
  <c r="FE848" i="35"/>
  <c r="FP848" i="35" s="1"/>
  <c r="GC848" i="35" s="1"/>
  <c r="FE838" i="35"/>
  <c r="FE932" i="35"/>
  <c r="FE942" i="35"/>
  <c r="FE946" i="35"/>
  <c r="FE953" i="35"/>
  <c r="FE960" i="35"/>
  <c r="FE967" i="35"/>
  <c r="FE989" i="35"/>
  <c r="FE991" i="35"/>
  <c r="FE993" i="35"/>
  <c r="FE999" i="35"/>
  <c r="FE1002" i="35"/>
  <c r="FE1020" i="35"/>
  <c r="FE1029" i="35"/>
  <c r="FE1032" i="35"/>
  <c r="FP1032" i="35" s="1"/>
  <c r="GC1032" i="35" s="1"/>
  <c r="FE1034" i="35"/>
  <c r="FE1036" i="35"/>
  <c r="FE14" i="35"/>
  <c r="FE860" i="35"/>
  <c r="FE870" i="35"/>
  <c r="FE874" i="35"/>
  <c r="FE876" i="35"/>
  <c r="FE1017" i="35"/>
  <c r="FE1023" i="35"/>
  <c r="FE1025" i="35"/>
  <c r="FE1027" i="35"/>
  <c r="FE8" i="35"/>
  <c r="FE9" i="35"/>
  <c r="FE13" i="35"/>
  <c r="FE17" i="35"/>
  <c r="FE18" i="35"/>
  <c r="FE21" i="35"/>
  <c r="FP21" i="35" s="1"/>
  <c r="GC21" i="35" s="1"/>
  <c r="FE846" i="35"/>
  <c r="FE858" i="35"/>
  <c r="FE864" i="35"/>
  <c r="FE878" i="35"/>
  <c r="FE890" i="35"/>
  <c r="FE938" i="35"/>
  <c r="FE943" i="35"/>
  <c r="FE954" i="35"/>
  <c r="FE955" i="35"/>
  <c r="FE969" i="35"/>
  <c r="FE976" i="35"/>
  <c r="FP976" i="35" s="1"/>
  <c r="GC976" i="35" s="1"/>
  <c r="FE980" i="35"/>
  <c r="FE984" i="35"/>
  <c r="FP984" i="35" s="1"/>
  <c r="GC984" i="35" s="1"/>
  <c r="FE992" i="35"/>
  <c r="FE998" i="35"/>
  <c r="FE1014" i="35"/>
  <c r="FE1016" i="35"/>
  <c r="FE1018" i="35"/>
  <c r="FE1022" i="35"/>
  <c r="FE1024" i="35"/>
  <c r="FE1026" i="35"/>
  <c r="FE1028" i="35"/>
  <c r="FE12" i="35"/>
  <c r="FE20" i="35"/>
  <c r="FE30" i="35"/>
  <c r="FE852" i="35"/>
  <c r="FE856" i="35"/>
  <c r="FE902" i="35"/>
  <c r="FE908" i="35"/>
  <c r="FE910" i="35"/>
  <c r="FE916" i="35"/>
  <c r="FM916" i="35" s="1"/>
  <c r="GB916" i="35" s="1"/>
  <c r="FE920" i="35"/>
  <c r="FE934" i="35"/>
  <c r="FP934" i="35" s="1"/>
  <c r="GC934" i="35" s="1"/>
  <c r="FE945" i="35"/>
  <c r="FE1031" i="35"/>
  <c r="FE1033" i="35"/>
  <c r="FE26" i="35"/>
  <c r="EX2" i="35"/>
  <c r="FB2" i="35"/>
  <c r="FF2" i="35"/>
  <c r="EV7" i="35"/>
  <c r="EY7" i="35"/>
  <c r="FB5" i="35"/>
  <c r="EX4" i="35"/>
  <c r="FF43" i="35"/>
  <c r="FB43" i="35"/>
  <c r="EX43" i="35"/>
  <c r="FI43" i="35" s="1"/>
  <c r="FZ43" i="35" s="1"/>
  <c r="EY42" i="35"/>
  <c r="EV38" i="35"/>
  <c r="FF37" i="35"/>
  <c r="FB37" i="35"/>
  <c r="EX37" i="35"/>
  <c r="FF36" i="35"/>
  <c r="FB36" i="35"/>
  <c r="EY34" i="35"/>
  <c r="FF33" i="35"/>
  <c r="FB33" i="35"/>
  <c r="EX33" i="35"/>
  <c r="FA30" i="35"/>
  <c r="EV29" i="35"/>
  <c r="EY28" i="35"/>
  <c r="FE27" i="35"/>
  <c r="FD27" i="35"/>
  <c r="EZ27" i="35"/>
  <c r="EV27" i="35"/>
  <c r="EV25" i="35"/>
  <c r="EW21" i="35"/>
  <c r="EV20" i="35"/>
  <c r="EY19" i="35"/>
  <c r="EW15" i="35"/>
  <c r="FF11" i="35"/>
  <c r="EX11" i="35"/>
  <c r="EV8" i="35"/>
  <c r="EY1036" i="35"/>
  <c r="EX1033" i="35"/>
  <c r="FE1030" i="35"/>
  <c r="EX1029" i="35"/>
  <c r="FB1027" i="35"/>
  <c r="GG1026" i="35"/>
  <c r="EZ1018" i="35"/>
  <c r="EV1018" i="35"/>
  <c r="EZ1016" i="35"/>
  <c r="EV1016" i="35"/>
  <c r="FE1011" i="35"/>
  <c r="FE1005" i="35"/>
  <c r="EW1005" i="35"/>
  <c r="FF1002" i="35"/>
  <c r="FE1001" i="35"/>
  <c r="EW1001" i="35"/>
  <c r="FF998" i="35"/>
  <c r="EX998" i="35"/>
  <c r="FF992" i="35"/>
  <c r="EX992" i="35"/>
  <c r="GG991" i="35"/>
  <c r="EV991" i="35"/>
  <c r="FE990" i="35"/>
  <c r="EZ989" i="35"/>
  <c r="EV989" i="35"/>
  <c r="FE988" i="35"/>
  <c r="EW988" i="35"/>
  <c r="FB986" i="35"/>
  <c r="EX986" i="35"/>
  <c r="FE985" i="35"/>
  <c r="FA985" i="35"/>
  <c r="EW985" i="35"/>
  <c r="EY984" i="35"/>
  <c r="FF982" i="35"/>
  <c r="FE978" i="35"/>
  <c r="FF976" i="35"/>
  <c r="EX976" i="35"/>
  <c r="FD967" i="35"/>
  <c r="FM967" i="35" s="1"/>
  <c r="GB967" i="35" s="1"/>
  <c r="EV967" i="35"/>
  <c r="EY966" i="35"/>
  <c r="EY963" i="35"/>
  <c r="FE948" i="35"/>
  <c r="FE947" i="35"/>
  <c r="EW947" i="35"/>
  <c r="EY946" i="35"/>
  <c r="EY945" i="35"/>
  <c r="FE941" i="35"/>
  <c r="EW941" i="35"/>
  <c r="FF940" i="35"/>
  <c r="FB940" i="35"/>
  <c r="EX940" i="35"/>
  <c r="FI940" i="35" s="1"/>
  <c r="FZ940" i="35" s="1"/>
  <c r="EW938" i="35"/>
  <c r="EV931" i="35"/>
  <c r="FF920" i="35"/>
  <c r="EX920" i="35"/>
  <c r="FE918" i="35"/>
  <c r="EW918" i="35"/>
  <c r="EY915" i="35"/>
  <c r="FF914" i="35"/>
  <c r="EX914" i="35"/>
  <c r="EY907" i="35"/>
  <c r="FF890" i="35"/>
  <c r="EX890" i="35"/>
  <c r="FE886" i="35"/>
  <c r="EW886" i="35"/>
  <c r="EZ883" i="35"/>
  <c r="EV883" i="35"/>
  <c r="EY877" i="35"/>
  <c r="FF874" i="35"/>
  <c r="EX874" i="35"/>
  <c r="FJ874" i="35" s="1"/>
  <c r="FY874" i="35" s="1"/>
  <c r="FE868" i="35"/>
  <c r="EW868" i="35"/>
  <c r="FE862" i="35"/>
  <c r="EW862" i="35"/>
  <c r="FA854" i="35"/>
  <c r="EX46" i="35"/>
  <c r="EX48" i="35"/>
  <c r="EX58" i="35"/>
  <c r="EX77" i="35"/>
  <c r="EX54" i="35"/>
  <c r="EX66" i="35"/>
  <c r="EX69" i="35"/>
  <c r="EX71" i="35"/>
  <c r="EX73" i="35"/>
  <c r="EX47" i="35"/>
  <c r="EX52" i="35"/>
  <c r="EX62" i="35"/>
  <c r="FI62" i="35" s="1"/>
  <c r="FZ62" i="35" s="1"/>
  <c r="EX68" i="35"/>
  <c r="EX81" i="35"/>
  <c r="EX64" i="35"/>
  <c r="EX75" i="35"/>
  <c r="EX135" i="35"/>
  <c r="EX141" i="35"/>
  <c r="EX143" i="35"/>
  <c r="EX145" i="35"/>
  <c r="EX87" i="35"/>
  <c r="EX126" i="35"/>
  <c r="EX127" i="35"/>
  <c r="EX134" i="35"/>
  <c r="EX175" i="35"/>
  <c r="EX179" i="35"/>
  <c r="FL179" i="35" s="1"/>
  <c r="GE179" i="35" s="1"/>
  <c r="EX181" i="35"/>
  <c r="EX188" i="35"/>
  <c r="EX95" i="35"/>
  <c r="EX97" i="35"/>
  <c r="EX137" i="35"/>
  <c r="EX144" i="35"/>
  <c r="EX163" i="35"/>
  <c r="EX166" i="35"/>
  <c r="EX169" i="35"/>
  <c r="EX172" i="35"/>
  <c r="EX183" i="35"/>
  <c r="EX189" i="35"/>
  <c r="EX193" i="35"/>
  <c r="EX212" i="35"/>
  <c r="EX215" i="35"/>
  <c r="EX216" i="35"/>
  <c r="EX228" i="35"/>
  <c r="EX230" i="35"/>
  <c r="EX233" i="35"/>
  <c r="EX242" i="35"/>
  <c r="EX296" i="35"/>
  <c r="EX297" i="35"/>
  <c r="EX199" i="35"/>
  <c r="EX292" i="35"/>
  <c r="EX195" i="35"/>
  <c r="EX197" i="35"/>
  <c r="EX200" i="35"/>
  <c r="EX203" i="35"/>
  <c r="EX208" i="35"/>
  <c r="EX220" i="35"/>
  <c r="EX202" i="35"/>
  <c r="EX205" i="35"/>
  <c r="EX217" i="35"/>
  <c r="EX218" i="35"/>
  <c r="EX224" i="35"/>
  <c r="EX232" i="35"/>
  <c r="EX234" i="35"/>
  <c r="EX236" i="35"/>
  <c r="EX238" i="35"/>
  <c r="EX300" i="35"/>
  <c r="EX301" i="35"/>
  <c r="EX303" i="35"/>
  <c r="EX315" i="35"/>
  <c r="EX316" i="35"/>
  <c r="EX319" i="35"/>
  <c r="EX320" i="35"/>
  <c r="EX323" i="35"/>
  <c r="EX324" i="35"/>
  <c r="EX329" i="35"/>
  <c r="EX331" i="35"/>
  <c r="FI331" i="35" s="1"/>
  <c r="FZ331" i="35" s="1"/>
  <c r="EX336" i="35"/>
  <c r="EX357" i="35"/>
  <c r="EX358" i="35"/>
  <c r="EX360" i="35"/>
  <c r="EX363" i="35"/>
  <c r="EX367" i="35"/>
  <c r="EX378" i="35"/>
  <c r="EX355" i="35"/>
  <c r="EX362" i="35"/>
  <c r="EX364" i="35"/>
  <c r="EX365" i="35"/>
  <c r="EX369" i="35"/>
  <c r="EX370" i="35"/>
  <c r="EX383" i="35"/>
  <c r="EX295" i="35"/>
  <c r="EX298" i="35"/>
  <c r="EX302" i="35"/>
  <c r="EX305" i="35"/>
  <c r="EX313" i="35"/>
  <c r="EX328" i="35"/>
  <c r="EX333" i="35"/>
  <c r="EX335" i="35"/>
  <c r="EX338" i="35"/>
  <c r="EX346" i="35"/>
  <c r="EX349" i="35"/>
  <c r="EX353" i="35"/>
  <c r="EX361" i="35"/>
  <c r="EX366" i="35"/>
  <c r="EX368" i="35"/>
  <c r="EX371" i="35"/>
  <c r="FJ371" i="35" s="1"/>
  <c r="FY371" i="35" s="1"/>
  <c r="EX377" i="35"/>
  <c r="EX382" i="35"/>
  <c r="EX384" i="35"/>
  <c r="EX396" i="35"/>
  <c r="EX411" i="35"/>
  <c r="EX433" i="35"/>
  <c r="EX435" i="35"/>
  <c r="EX437" i="35"/>
  <c r="EX487" i="35"/>
  <c r="EX511" i="35"/>
  <c r="EX515" i="35"/>
  <c r="EX517" i="35"/>
  <c r="EX587" i="35"/>
  <c r="EX626" i="35"/>
  <c r="EX439" i="35"/>
  <c r="EX495" i="35"/>
  <c r="EX505" i="35"/>
  <c r="FK505" i="35" s="1"/>
  <c r="GF505" i="35" s="1"/>
  <c r="EX509" i="35"/>
  <c r="EX531" i="35"/>
  <c r="EX533" i="35"/>
  <c r="EX539" i="35"/>
  <c r="EX551" i="35"/>
  <c r="EX553" i="35"/>
  <c r="EX569" i="35"/>
  <c r="EX571" i="35"/>
  <c r="EX575" i="35"/>
  <c r="EX606" i="35"/>
  <c r="EX521" i="35"/>
  <c r="EX523" i="35"/>
  <c r="EX525" i="35"/>
  <c r="EX535" i="35"/>
  <c r="EX543" i="35"/>
  <c r="FI543" i="35" s="1"/>
  <c r="FZ543" i="35" s="1"/>
  <c r="EX545" i="35"/>
  <c r="EX547" i="35"/>
  <c r="EX549" i="35"/>
  <c r="EX561" i="35"/>
  <c r="EX563" i="35"/>
  <c r="EX567" i="35"/>
  <c r="EX583" i="35"/>
  <c r="EX624" i="35"/>
  <c r="EX620" i="35"/>
  <c r="EX622" i="35"/>
  <c r="EX632" i="35"/>
  <c r="EX668" i="35"/>
  <c r="EX670" i="35"/>
  <c r="EX716" i="35"/>
  <c r="EX722" i="35"/>
  <c r="EX742" i="35"/>
  <c r="EX748" i="35"/>
  <c r="EX750" i="35"/>
  <c r="EX754" i="35"/>
  <c r="EX768" i="35"/>
  <c r="EX782" i="35"/>
  <c r="EX832" i="35"/>
  <c r="EX636" i="35"/>
  <c r="EX658" i="35"/>
  <c r="EX664" i="35"/>
  <c r="EX666" i="35"/>
  <c r="EX700" i="35"/>
  <c r="EX704" i="35"/>
  <c r="EX706" i="35"/>
  <c r="EX718" i="35"/>
  <c r="EX738" i="35"/>
  <c r="EX744" i="35"/>
  <c r="EX756" i="35"/>
  <c r="EX760" i="35"/>
  <c r="EX766" i="35"/>
  <c r="EX772" i="35"/>
  <c r="EX776" i="35"/>
  <c r="EX780" i="35"/>
  <c r="EX788" i="35"/>
  <c r="EX792" i="35"/>
  <c r="EX798" i="35"/>
  <c r="EX802" i="35"/>
  <c r="EX812" i="35"/>
  <c r="EX822" i="35"/>
  <c r="EX612" i="35"/>
  <c r="EX712" i="35"/>
  <c r="EX714" i="35"/>
  <c r="EX726" i="35"/>
  <c r="EX736" i="35"/>
  <c r="EX778" i="35"/>
  <c r="EX838" i="35"/>
  <c r="EX846" i="35"/>
  <c r="EX858" i="35"/>
  <c r="EX862" i="35"/>
  <c r="EX866" i="35"/>
  <c r="EX868" i="35"/>
  <c r="EX872" i="35"/>
  <c r="EX934" i="35"/>
  <c r="EX946" i="35"/>
  <c r="EX960" i="35"/>
  <c r="EX1002" i="35"/>
  <c r="EX1017" i="35"/>
  <c r="EX1023" i="35"/>
  <c r="EX1025" i="35"/>
  <c r="EX1027" i="35"/>
  <c r="EX13" i="35"/>
  <c r="EX17" i="35"/>
  <c r="EX842" i="35"/>
  <c r="EX922" i="35"/>
  <c r="EX924" i="35"/>
  <c r="EX968" i="35"/>
  <c r="EX994" i="35"/>
  <c r="EX996" i="35"/>
  <c r="EX1000" i="35"/>
  <c r="EX1004" i="35"/>
  <c r="EX1006" i="35"/>
  <c r="EX1010" i="35"/>
  <c r="EX1012" i="35"/>
  <c r="EX30" i="35"/>
  <c r="EX852" i="35"/>
  <c r="EX876" i="35"/>
  <c r="EX904" i="35"/>
  <c r="EX906" i="35"/>
  <c r="EX912" i="35"/>
  <c r="EX918" i="35"/>
  <c r="EX926" i="35"/>
  <c r="EX948" i="35"/>
  <c r="EX952" i="35"/>
  <c r="EX966" i="35"/>
  <c r="EX974" i="35"/>
  <c r="EX982" i="35"/>
  <c r="EX19" i="35"/>
  <c r="EX930" i="35"/>
  <c r="EX950" i="35"/>
  <c r="EX964" i="35"/>
  <c r="FB46" i="35"/>
  <c r="FM46" i="35" s="1"/>
  <c r="GB46" i="35" s="1"/>
  <c r="FB62" i="35"/>
  <c r="FB68" i="35"/>
  <c r="FB69" i="35"/>
  <c r="FB71" i="35"/>
  <c r="FB81" i="35"/>
  <c r="FB87" i="35"/>
  <c r="FB52" i="35"/>
  <c r="FB64" i="35"/>
  <c r="FB48" i="35"/>
  <c r="FB49" i="35"/>
  <c r="FB50" i="35"/>
  <c r="FB58" i="35"/>
  <c r="FB75" i="35"/>
  <c r="FB77" i="35"/>
  <c r="FB47" i="35"/>
  <c r="FB54" i="35"/>
  <c r="FB66" i="35"/>
  <c r="FB122" i="35"/>
  <c r="FB126" i="35"/>
  <c r="FB134" i="35"/>
  <c r="FB136" i="35"/>
  <c r="FB137" i="35"/>
  <c r="FB144" i="35"/>
  <c r="FB163" i="35"/>
  <c r="FB166" i="35"/>
  <c r="FB169" i="35"/>
  <c r="FB172" i="35"/>
  <c r="FB189" i="35"/>
  <c r="FB197" i="35"/>
  <c r="FB95" i="35"/>
  <c r="FB128" i="35"/>
  <c r="FB131" i="35"/>
  <c r="FB135" i="35"/>
  <c r="FB143" i="35"/>
  <c r="FB167" i="35"/>
  <c r="FB168" i="35"/>
  <c r="FB171" i="35"/>
  <c r="FB176" i="35"/>
  <c r="FB177" i="35"/>
  <c r="FB178" i="35"/>
  <c r="FB183" i="35"/>
  <c r="FB185" i="35"/>
  <c r="FB89" i="35"/>
  <c r="FB93" i="35"/>
  <c r="FB110" i="35"/>
  <c r="FB127" i="35"/>
  <c r="FM127" i="35" s="1"/>
  <c r="GB127" i="35" s="1"/>
  <c r="FB138" i="35"/>
  <c r="FB141" i="35"/>
  <c r="FB145" i="35"/>
  <c r="FB164" i="35"/>
  <c r="FB165" i="35"/>
  <c r="FB170" i="35"/>
  <c r="FB174" i="35"/>
  <c r="FB179" i="35"/>
  <c r="FB182" i="35"/>
  <c r="FB186" i="35"/>
  <c r="FB175" i="35"/>
  <c r="FB181" i="35"/>
  <c r="FB195" i="35"/>
  <c r="FB200" i="35"/>
  <c r="FB203" i="35"/>
  <c r="FB208" i="35"/>
  <c r="FM208" i="35" s="1"/>
  <c r="GB208" i="35" s="1"/>
  <c r="FB219" i="35"/>
  <c r="FB220" i="35"/>
  <c r="FP220" i="35" s="1"/>
  <c r="GC220" i="35" s="1"/>
  <c r="FB231" i="35"/>
  <c r="FB239" i="35"/>
  <c r="FB241" i="35"/>
  <c r="FB294" i="35"/>
  <c r="FB193" i="35"/>
  <c r="FB202" i="35"/>
  <c r="FB205" i="35"/>
  <c r="FB217" i="35"/>
  <c r="FB218" i="35"/>
  <c r="FB224" i="35"/>
  <c r="FB232" i="35"/>
  <c r="FB234" i="35"/>
  <c r="FB290" i="35"/>
  <c r="FB291" i="35"/>
  <c r="FB196" i="35"/>
  <c r="FB204" i="35"/>
  <c r="FM204" i="35" s="1"/>
  <c r="GB204" i="35" s="1"/>
  <c r="FB207" i="35"/>
  <c r="FB212" i="35"/>
  <c r="FB215" i="35"/>
  <c r="FB216" i="35"/>
  <c r="FB228" i="35"/>
  <c r="FB230" i="35"/>
  <c r="FB233" i="35"/>
  <c r="FB236" i="35"/>
  <c r="FB238" i="35"/>
  <c r="FB242" i="35"/>
  <c r="FB288" i="35"/>
  <c r="FB289" i="35"/>
  <c r="FB296" i="35"/>
  <c r="FB297" i="35"/>
  <c r="FB199" i="35"/>
  <c r="FB201" i="35"/>
  <c r="FB206" i="35"/>
  <c r="FB209" i="35"/>
  <c r="FB211" i="35"/>
  <c r="FB214" i="35"/>
  <c r="FB221" i="35"/>
  <c r="FB222" i="35"/>
  <c r="FB223" i="35"/>
  <c r="FB225" i="35"/>
  <c r="FB226" i="35"/>
  <c r="FB227" i="35"/>
  <c r="FB229" i="35"/>
  <c r="FB235" i="35"/>
  <c r="FB280" i="35"/>
  <c r="FM280" i="35" s="1"/>
  <c r="GB280" i="35" s="1"/>
  <c r="FB292" i="35"/>
  <c r="FB295" i="35"/>
  <c r="FB298" i="35"/>
  <c r="FB304" i="35"/>
  <c r="FB306" i="35"/>
  <c r="FB307" i="35"/>
  <c r="FB309" i="35"/>
  <c r="FB310" i="35"/>
  <c r="FB314" i="35"/>
  <c r="FB317" i="35"/>
  <c r="FB318" i="35"/>
  <c r="FB321" i="35"/>
  <c r="FB322" i="35"/>
  <c r="FB325" i="35"/>
  <c r="FB326" i="35"/>
  <c r="FB330" i="35"/>
  <c r="FB381" i="35"/>
  <c r="FB350" i="35"/>
  <c r="FB352" i="35"/>
  <c r="FB354" i="35"/>
  <c r="FB355" i="35"/>
  <c r="FB362" i="35"/>
  <c r="FB364" i="35"/>
  <c r="FB365" i="35"/>
  <c r="FB369" i="35"/>
  <c r="FB370" i="35"/>
  <c r="FB383" i="35"/>
  <c r="FB388" i="35"/>
  <c r="FB392" i="35"/>
  <c r="FB395" i="35"/>
  <c r="FB397" i="35"/>
  <c r="FB399" i="35"/>
  <c r="FB302" i="35"/>
  <c r="FB305" i="35"/>
  <c r="FB313" i="35"/>
  <c r="FB328" i="35"/>
  <c r="FB333" i="35"/>
  <c r="FM333" i="35" s="1"/>
  <c r="GB333" i="35" s="1"/>
  <c r="FB335" i="35"/>
  <c r="FB338" i="35"/>
  <c r="FB346" i="35"/>
  <c r="FB349" i="35"/>
  <c r="FB353" i="35"/>
  <c r="FB361" i="35"/>
  <c r="FB366" i="35"/>
  <c r="FB368" i="35"/>
  <c r="FB371" i="35"/>
  <c r="FB377" i="35"/>
  <c r="FB382" i="35"/>
  <c r="FB384" i="35"/>
  <c r="FB396" i="35"/>
  <c r="FB301" i="35"/>
  <c r="FB303" i="35"/>
  <c r="FB315" i="35"/>
  <c r="FB316" i="35"/>
  <c r="FB319" i="35"/>
  <c r="FB320" i="35"/>
  <c r="FB323" i="35"/>
  <c r="FB324" i="35"/>
  <c r="FB329" i="35"/>
  <c r="FB331" i="35"/>
  <c r="FB336" i="35"/>
  <c r="FB357" i="35"/>
  <c r="FB358" i="35"/>
  <c r="FB360" i="35"/>
  <c r="FB363" i="35"/>
  <c r="FB367" i="35"/>
  <c r="FB378" i="35"/>
  <c r="FB405" i="35"/>
  <c r="FM405" i="35" s="1"/>
  <c r="GB405" i="35" s="1"/>
  <c r="FB409" i="35"/>
  <c r="FM409" i="35" s="1"/>
  <c r="GB409" i="35" s="1"/>
  <c r="FB308" i="35"/>
  <c r="FB311" i="35"/>
  <c r="FB332" i="35"/>
  <c r="FB334" i="35"/>
  <c r="FB337" i="35"/>
  <c r="FB376" i="35"/>
  <c r="FB380" i="35"/>
  <c r="FB347" i="35"/>
  <c r="FB348" i="35"/>
  <c r="FB351" i="35"/>
  <c r="FB374" i="35"/>
  <c r="FB375" i="35"/>
  <c r="FB356" i="35"/>
  <c r="FB359" i="35"/>
  <c r="FB372" i="35"/>
  <c r="FM372" i="35" s="1"/>
  <c r="GB372" i="35" s="1"/>
  <c r="FB373" i="35"/>
  <c r="FB379" i="35"/>
  <c r="FB385" i="35"/>
  <c r="FB386" i="35"/>
  <c r="FB387" i="35"/>
  <c r="FB389" i="35"/>
  <c r="FB390" i="35"/>
  <c r="FB391" i="35"/>
  <c r="FB393" i="35"/>
  <c r="FB394" i="35"/>
  <c r="FB398" i="35"/>
  <c r="FB417" i="35"/>
  <c r="FM417" i="35" s="1"/>
  <c r="GB417" i="35" s="1"/>
  <c r="FB419" i="35"/>
  <c r="FR419" i="35" s="1"/>
  <c r="FB423" i="35"/>
  <c r="FM423" i="35" s="1"/>
  <c r="GB423" i="35" s="1"/>
  <c r="FB497" i="35"/>
  <c r="FB513" i="35"/>
  <c r="FM513" i="35" s="1"/>
  <c r="GB513" i="35" s="1"/>
  <c r="FB521" i="35"/>
  <c r="FB523" i="35"/>
  <c r="FB525" i="35"/>
  <c r="FB535" i="35"/>
  <c r="FB543" i="35"/>
  <c r="FB545" i="35"/>
  <c r="FB547" i="35"/>
  <c r="FB549" i="35"/>
  <c r="FB555" i="35"/>
  <c r="FR555" i="35" s="1"/>
  <c r="FB559" i="35"/>
  <c r="FR559" i="35" s="1"/>
  <c r="FB561" i="35"/>
  <c r="FB563" i="35"/>
  <c r="FP563" i="35" s="1"/>
  <c r="GC563" i="35" s="1"/>
  <c r="FB569" i="35"/>
  <c r="FB571" i="35"/>
  <c r="FB575" i="35"/>
  <c r="FB624" i="35"/>
  <c r="FB415" i="35"/>
  <c r="FB421" i="35"/>
  <c r="FB425" i="35"/>
  <c r="FB429" i="35"/>
  <c r="FB489" i="35"/>
  <c r="FB491" i="35"/>
  <c r="FB493" i="35"/>
  <c r="FB499" i="35"/>
  <c r="FB507" i="35"/>
  <c r="FB519" i="35"/>
  <c r="FB529" i="35"/>
  <c r="FB567" i="35"/>
  <c r="FB583" i="35"/>
  <c r="FQ583" i="35" s="1"/>
  <c r="GA583" i="35" s="1"/>
  <c r="FB435" i="35"/>
  <c r="FB487" i="35"/>
  <c r="FB511" i="35"/>
  <c r="FB515" i="35"/>
  <c r="FB517" i="35"/>
  <c r="FB527" i="35"/>
  <c r="FB541" i="35"/>
  <c r="FB587" i="35"/>
  <c r="FB614" i="35"/>
  <c r="FB616" i="35"/>
  <c r="FB626" i="35"/>
  <c r="FB628" i="35"/>
  <c r="FB495" i="35"/>
  <c r="FB505" i="35"/>
  <c r="FB509" i="35"/>
  <c r="FB531" i="35"/>
  <c r="FB533" i="35"/>
  <c r="FB539" i="35"/>
  <c r="FB551" i="35"/>
  <c r="FB553" i="35"/>
  <c r="FB557" i="35"/>
  <c r="FR557" i="35" s="1"/>
  <c r="FB606" i="35"/>
  <c r="FB612" i="35"/>
  <c r="FB620" i="35"/>
  <c r="FB622" i="35"/>
  <c r="FB636" i="35"/>
  <c r="FB646" i="35"/>
  <c r="FM646" i="35" s="1"/>
  <c r="GB646" i="35" s="1"/>
  <c r="FB658" i="35"/>
  <c r="FB664" i="35"/>
  <c r="FB666" i="35"/>
  <c r="FB682" i="35"/>
  <c r="FM682" i="35" s="1"/>
  <c r="GB682" i="35" s="1"/>
  <c r="FB700" i="35"/>
  <c r="FB704" i="35"/>
  <c r="FB706" i="35"/>
  <c r="FB718" i="35"/>
  <c r="FB728" i="35"/>
  <c r="FR728" i="35" s="1"/>
  <c r="FB788" i="35"/>
  <c r="FB792" i="35"/>
  <c r="FB794" i="35"/>
  <c r="FB812" i="35"/>
  <c r="FB822" i="35"/>
  <c r="FB826" i="35"/>
  <c r="FB828" i="35"/>
  <c r="FM828" i="35" s="1"/>
  <c r="GB828" i="35" s="1"/>
  <c r="FB836" i="35"/>
  <c r="FR836" i="35" s="1"/>
  <c r="FB842" i="35"/>
  <c r="FB638" i="35"/>
  <c r="FB648" i="35"/>
  <c r="FM648" i="35" s="1"/>
  <c r="GB648" i="35" s="1"/>
  <c r="FB654" i="35"/>
  <c r="FB656" i="35"/>
  <c r="FR656" i="35" s="1"/>
  <c r="FB672" i="35"/>
  <c r="FB674" i="35"/>
  <c r="FP674" i="35" s="1"/>
  <c r="GC674" i="35" s="1"/>
  <c r="FB676" i="35"/>
  <c r="FB678" i="35"/>
  <c r="FR678" i="35" s="1"/>
  <c r="FB684" i="35"/>
  <c r="FB686" i="35"/>
  <c r="FB690" i="35"/>
  <c r="FB692" i="35"/>
  <c r="FB694" i="35"/>
  <c r="FB702" i="35"/>
  <c r="FB712" i="35"/>
  <c r="FB714" i="35"/>
  <c r="FB766" i="35"/>
  <c r="FB830" i="35"/>
  <c r="FM830" i="35" s="1"/>
  <c r="GB830" i="35" s="1"/>
  <c r="FB838" i="35"/>
  <c r="FB846" i="35"/>
  <c r="FB852" i="35"/>
  <c r="FB858" i="35"/>
  <c r="FB634" i="35"/>
  <c r="FM634" i="35" s="1"/>
  <c r="GB634" i="35" s="1"/>
  <c r="FB642" i="35"/>
  <c r="FB660" i="35"/>
  <c r="FB662" i="35"/>
  <c r="FB680" i="35"/>
  <c r="FM680" i="35" s="1"/>
  <c r="GB680" i="35" s="1"/>
  <c r="FB696" i="35"/>
  <c r="FB708" i="35"/>
  <c r="FB710" i="35"/>
  <c r="FB720" i="35"/>
  <c r="FB724" i="35"/>
  <c r="FB726" i="35"/>
  <c r="FB732" i="35"/>
  <c r="FM732" i="35" s="1"/>
  <c r="GB732" i="35" s="1"/>
  <c r="FB734" i="35"/>
  <c r="FM734" i="35" s="1"/>
  <c r="GB734" i="35" s="1"/>
  <c r="FB736" i="35"/>
  <c r="FB752" i="35"/>
  <c r="FB762" i="35"/>
  <c r="FB770" i="35"/>
  <c r="FB824" i="35"/>
  <c r="FB834" i="35"/>
  <c r="FM834" i="35" s="1"/>
  <c r="GB834" i="35" s="1"/>
  <c r="FB632" i="35"/>
  <c r="FB640" i="35"/>
  <c r="FR640" i="35" s="1"/>
  <c r="FB644" i="35"/>
  <c r="FR644" i="35" s="1"/>
  <c r="FB668" i="35"/>
  <c r="FB670" i="35"/>
  <c r="FB688" i="35"/>
  <c r="FM688" i="35" s="1"/>
  <c r="GB688" i="35" s="1"/>
  <c r="FB716" i="35"/>
  <c r="FB722" i="35"/>
  <c r="FB748" i="35"/>
  <c r="FB768" i="35"/>
  <c r="FB796" i="35"/>
  <c r="FB800" i="35"/>
  <c r="FB804" i="35"/>
  <c r="FB806" i="35"/>
  <c r="FB808" i="35"/>
  <c r="FB814" i="35"/>
  <c r="FB818" i="35"/>
  <c r="FM818" i="35" s="1"/>
  <c r="GB818" i="35" s="1"/>
  <c r="FB820" i="35"/>
  <c r="FM820" i="35" s="1"/>
  <c r="GB820" i="35" s="1"/>
  <c r="FB832" i="35"/>
  <c r="FB848" i="35"/>
  <c r="FB860" i="35"/>
  <c r="FB870" i="35"/>
  <c r="FB874" i="35"/>
  <c r="FB876" i="35"/>
  <c r="FB888" i="35"/>
  <c r="FM888" i="35" s="1"/>
  <c r="GB888" i="35" s="1"/>
  <c r="FB904" i="35"/>
  <c r="FB906" i="35"/>
  <c r="FB912" i="35"/>
  <c r="FB918" i="35"/>
  <c r="FB926" i="35"/>
  <c r="FB938" i="35"/>
  <c r="FB948" i="35"/>
  <c r="FB952" i="35"/>
  <c r="FB954" i="35"/>
  <c r="FB966" i="35"/>
  <c r="FB974" i="35"/>
  <c r="FB976" i="35"/>
  <c r="FB980" i="35"/>
  <c r="FB982" i="35"/>
  <c r="FB984" i="35"/>
  <c r="FB992" i="35"/>
  <c r="FB998" i="35"/>
  <c r="FB1014" i="35"/>
  <c r="FB1035" i="35"/>
  <c r="FB9" i="35"/>
  <c r="FB19" i="35"/>
  <c r="FB864" i="35"/>
  <c r="FB878" i="35"/>
  <c r="FB884" i="35"/>
  <c r="FM884" i="35" s="1"/>
  <c r="GB884" i="35" s="1"/>
  <c r="FB890" i="35"/>
  <c r="FB896" i="35"/>
  <c r="FR896" i="35" s="1"/>
  <c r="FB898" i="35"/>
  <c r="FB900" i="35"/>
  <c r="FM900" i="35" s="1"/>
  <c r="GB900" i="35" s="1"/>
  <c r="FB950" i="35"/>
  <c r="FB958" i="35"/>
  <c r="FR958" i="35" s="1"/>
  <c r="FB964" i="35"/>
  <c r="FB988" i="35"/>
  <c r="FB11" i="35"/>
  <c r="FB15" i="35"/>
  <c r="FB856" i="35"/>
  <c r="FB862" i="35"/>
  <c r="FB866" i="35"/>
  <c r="FB868" i="35"/>
  <c r="FB872" i="35"/>
  <c r="FB882" i="35"/>
  <c r="FB886" i="35"/>
  <c r="FB892" i="35"/>
  <c r="FR892" i="35" s="1"/>
  <c r="FB902" i="35"/>
  <c r="FB908" i="35"/>
  <c r="FB916" i="35"/>
  <c r="FB920" i="35"/>
  <c r="FB934" i="35"/>
  <c r="FB942" i="35"/>
  <c r="FB946" i="35"/>
  <c r="FB960" i="35"/>
  <c r="FB1002" i="35"/>
  <c r="FP1002" i="35" s="1"/>
  <c r="GC1002" i="35" s="1"/>
  <c r="FB28" i="35"/>
  <c r="FB894" i="35"/>
  <c r="FM894" i="35" s="1"/>
  <c r="GB894" i="35" s="1"/>
  <c r="FB914" i="35"/>
  <c r="FB922" i="35"/>
  <c r="FB924" i="35"/>
  <c r="FB932" i="35"/>
  <c r="FB968" i="35"/>
  <c r="FB994" i="35"/>
  <c r="FB996" i="35"/>
  <c r="FB1000" i="35"/>
  <c r="FB1004" i="35"/>
  <c r="FB1006" i="35"/>
  <c r="FB1010" i="35"/>
  <c r="FB1012" i="35"/>
  <c r="FF47" i="35"/>
  <c r="FF48" i="35"/>
  <c r="FF52" i="35"/>
  <c r="FF58" i="35"/>
  <c r="FF64" i="35"/>
  <c r="FF46" i="35"/>
  <c r="FF49" i="35"/>
  <c r="FF50" i="35"/>
  <c r="FF54" i="35"/>
  <c r="FF75" i="35"/>
  <c r="FF77" i="35"/>
  <c r="FF51" i="35"/>
  <c r="FF60" i="35"/>
  <c r="FF66" i="35"/>
  <c r="FF73" i="35"/>
  <c r="FF68" i="35"/>
  <c r="FP68" i="35" s="1"/>
  <c r="GC68" i="35" s="1"/>
  <c r="FF69" i="35"/>
  <c r="FF71" i="35"/>
  <c r="FF87" i="35"/>
  <c r="FF89" i="35"/>
  <c r="FF95" i="35"/>
  <c r="FF97" i="35"/>
  <c r="FF110" i="35"/>
  <c r="FF131" i="35"/>
  <c r="FF138" i="35"/>
  <c r="FF141" i="35"/>
  <c r="FF145" i="35"/>
  <c r="FF179" i="35"/>
  <c r="FF182" i="35"/>
  <c r="FF193" i="35"/>
  <c r="FQ193" i="35" s="1"/>
  <c r="GA193" i="35" s="1"/>
  <c r="FF196" i="35"/>
  <c r="FF93" i="35"/>
  <c r="FP93" i="35" s="1"/>
  <c r="GC93" i="35" s="1"/>
  <c r="FF120" i="35"/>
  <c r="FF139" i="35"/>
  <c r="FF142" i="35"/>
  <c r="FF146" i="35"/>
  <c r="FF151" i="35"/>
  <c r="FF153" i="35"/>
  <c r="FF175" i="35"/>
  <c r="FF181" i="35"/>
  <c r="FF188" i="35"/>
  <c r="FF91" i="35"/>
  <c r="FF99" i="35"/>
  <c r="FF122" i="35"/>
  <c r="FF137" i="35"/>
  <c r="FF163" i="35"/>
  <c r="FF166" i="35"/>
  <c r="FF169" i="35"/>
  <c r="FF172" i="35"/>
  <c r="FF187" i="35"/>
  <c r="FF189" i="35"/>
  <c r="FO189" i="35" s="1"/>
  <c r="GH189" i="35" s="1"/>
  <c r="FF190" i="35"/>
  <c r="FF126" i="35"/>
  <c r="FF127" i="35"/>
  <c r="FF130" i="35"/>
  <c r="FF134" i="35"/>
  <c r="FF135" i="35"/>
  <c r="FF143" i="35"/>
  <c r="FF195" i="35"/>
  <c r="FF197" i="35"/>
  <c r="FF199" i="35"/>
  <c r="FF212" i="35"/>
  <c r="FF215" i="35"/>
  <c r="FF216" i="35"/>
  <c r="FQ216" i="35" s="1"/>
  <c r="GA216" i="35" s="1"/>
  <c r="FF228" i="35"/>
  <c r="FF230" i="35"/>
  <c r="FF233" i="35"/>
  <c r="FP233" i="35" s="1"/>
  <c r="GC233" i="35" s="1"/>
  <c r="FF236" i="35"/>
  <c r="FF238" i="35"/>
  <c r="FF242" i="35"/>
  <c r="FF296" i="35"/>
  <c r="FF297" i="35"/>
  <c r="FF286" i="35"/>
  <c r="FF292" i="35"/>
  <c r="FF200" i="35"/>
  <c r="FF203" i="35"/>
  <c r="FF208" i="35"/>
  <c r="FF220" i="35"/>
  <c r="FF237" i="35"/>
  <c r="FF192" i="35"/>
  <c r="FF198" i="35"/>
  <c r="FF202" i="35"/>
  <c r="FF205" i="35"/>
  <c r="FF217" i="35"/>
  <c r="FF218" i="35"/>
  <c r="FF224" i="35"/>
  <c r="FF232" i="35"/>
  <c r="FF234" i="35"/>
  <c r="FF295" i="35"/>
  <c r="FF300" i="35"/>
  <c r="FF301" i="35"/>
  <c r="FF303" i="35"/>
  <c r="FF315" i="35"/>
  <c r="FF316" i="35"/>
  <c r="FF319" i="35"/>
  <c r="FF320" i="35"/>
  <c r="FM320" i="35" s="1"/>
  <c r="GB320" i="35" s="1"/>
  <c r="FF323" i="35"/>
  <c r="FF324" i="35"/>
  <c r="FQ324" i="35" s="1"/>
  <c r="GA324" i="35" s="1"/>
  <c r="FF329" i="35"/>
  <c r="FM329" i="35" s="1"/>
  <c r="GB329" i="35" s="1"/>
  <c r="FF331" i="35"/>
  <c r="FF336" i="35"/>
  <c r="FF357" i="35"/>
  <c r="FF358" i="35"/>
  <c r="FF360" i="35"/>
  <c r="FF363" i="35"/>
  <c r="FF367" i="35"/>
  <c r="FF378" i="35"/>
  <c r="FF401" i="35"/>
  <c r="FF403" i="35"/>
  <c r="FF299" i="35"/>
  <c r="FF355" i="35"/>
  <c r="FF362" i="35"/>
  <c r="FF364" i="35"/>
  <c r="FF365" i="35"/>
  <c r="FF369" i="35"/>
  <c r="FF370" i="35"/>
  <c r="FF383" i="35"/>
  <c r="FF302" i="35"/>
  <c r="FF305" i="35"/>
  <c r="FF313" i="35"/>
  <c r="FF328" i="35"/>
  <c r="FF333" i="35"/>
  <c r="FF335" i="35"/>
  <c r="FF338" i="35"/>
  <c r="FF346" i="35"/>
  <c r="FF349" i="35"/>
  <c r="FF353" i="35"/>
  <c r="FF361" i="35"/>
  <c r="FF366" i="35"/>
  <c r="FF368" i="35"/>
  <c r="FF371" i="35"/>
  <c r="FF377" i="35"/>
  <c r="FF382" i="35"/>
  <c r="FF384" i="35"/>
  <c r="FF396" i="35"/>
  <c r="FF399" i="35"/>
  <c r="FF415" i="35"/>
  <c r="FF421" i="35"/>
  <c r="FF425" i="35"/>
  <c r="FF429" i="35"/>
  <c r="FF435" i="35"/>
  <c r="FF457" i="35"/>
  <c r="FF463" i="35"/>
  <c r="FF479" i="35"/>
  <c r="FF487" i="35"/>
  <c r="FF511" i="35"/>
  <c r="FF515" i="35"/>
  <c r="FF517" i="35"/>
  <c r="FF541" i="35"/>
  <c r="FF567" i="35"/>
  <c r="FF583" i="35"/>
  <c r="FF626" i="35"/>
  <c r="FF441" i="35"/>
  <c r="FF445" i="35"/>
  <c r="FF455" i="35"/>
  <c r="FF461" i="35"/>
  <c r="FF471" i="35"/>
  <c r="FF495" i="35"/>
  <c r="FF505" i="35"/>
  <c r="FF509" i="35"/>
  <c r="FF531" i="35"/>
  <c r="FF533" i="35"/>
  <c r="FF539" i="35"/>
  <c r="FF551" i="35"/>
  <c r="FF553" i="35"/>
  <c r="FF565" i="35"/>
  <c r="FF579" i="35"/>
  <c r="FF587" i="35"/>
  <c r="FF606" i="35"/>
  <c r="FF411" i="35"/>
  <c r="FF433" i="35"/>
  <c r="FF437" i="35"/>
  <c r="FF521" i="35"/>
  <c r="FF523" i="35"/>
  <c r="FF525" i="35"/>
  <c r="FF535" i="35"/>
  <c r="FF543" i="35"/>
  <c r="FF545" i="35"/>
  <c r="FF547" i="35"/>
  <c r="FF549" i="35"/>
  <c r="FF561" i="35"/>
  <c r="FF563" i="35"/>
  <c r="FF573" i="35"/>
  <c r="FF577" i="35"/>
  <c r="FF581" i="35"/>
  <c r="FF585" i="35"/>
  <c r="FF591" i="35"/>
  <c r="FF601" i="35"/>
  <c r="FF624" i="35"/>
  <c r="FF465" i="35"/>
  <c r="FF569" i="35"/>
  <c r="FF571" i="35"/>
  <c r="FF575" i="35"/>
  <c r="FF738" i="35"/>
  <c r="FM738" i="35" s="1"/>
  <c r="GB738" i="35" s="1"/>
  <c r="FF766" i="35"/>
  <c r="FP766" i="35" s="1"/>
  <c r="GC766" i="35" s="1"/>
  <c r="FF798" i="35"/>
  <c r="FF802" i="35"/>
  <c r="FF612" i="35"/>
  <c r="FF620" i="35"/>
  <c r="FF622" i="35"/>
  <c r="FF632" i="35"/>
  <c r="FF652" i="35"/>
  <c r="FF668" i="35"/>
  <c r="FF670" i="35"/>
  <c r="FF716" i="35"/>
  <c r="FF722" i="35"/>
  <c r="FF726" i="35"/>
  <c r="FQ726" i="35" s="1"/>
  <c r="GA726" i="35" s="1"/>
  <c r="FF736" i="35"/>
  <c r="FF762" i="35"/>
  <c r="FF768" i="35"/>
  <c r="FF770" i="35"/>
  <c r="FF778" i="35"/>
  <c r="FF832" i="35"/>
  <c r="FF636" i="35"/>
  <c r="FF658" i="35"/>
  <c r="FF664" i="35"/>
  <c r="FF666" i="35"/>
  <c r="FF700" i="35"/>
  <c r="FF704" i="35"/>
  <c r="FF706" i="35"/>
  <c r="FF718" i="35"/>
  <c r="FF746" i="35"/>
  <c r="FF748" i="35"/>
  <c r="FQ748" i="35" s="1"/>
  <c r="GA748" i="35" s="1"/>
  <c r="FF758" i="35"/>
  <c r="FF760" i="35"/>
  <c r="FF772" i="35"/>
  <c r="FF774" i="35"/>
  <c r="FF780" i="35"/>
  <c r="FF786" i="35"/>
  <c r="FF788" i="35"/>
  <c r="FF790" i="35"/>
  <c r="FF796" i="35"/>
  <c r="FF806" i="35"/>
  <c r="FF808" i="35"/>
  <c r="FF814" i="35"/>
  <c r="FF822" i="35"/>
  <c r="FF712" i="35"/>
  <c r="FF714" i="35"/>
  <c r="FF742" i="35"/>
  <c r="FF750" i="35"/>
  <c r="FF754" i="35"/>
  <c r="FF776" i="35"/>
  <c r="FF782" i="35"/>
  <c r="FF792" i="35"/>
  <c r="FF794" i="35"/>
  <c r="FF812" i="35"/>
  <c r="FF838" i="35"/>
  <c r="FF846" i="35"/>
  <c r="FF852" i="35"/>
  <c r="FF862" i="35"/>
  <c r="FF866" i="35"/>
  <c r="FF868" i="35"/>
  <c r="FF872" i="35"/>
  <c r="FF934" i="35"/>
  <c r="FF944" i="35"/>
  <c r="FF950" i="35"/>
  <c r="FF956" i="35"/>
  <c r="FF964" i="35"/>
  <c r="FF970" i="35"/>
  <c r="FF972" i="35"/>
  <c r="FF978" i="35"/>
  <c r="FF986" i="35"/>
  <c r="FF988" i="35"/>
  <c r="FF1031" i="35"/>
  <c r="FF1033" i="35"/>
  <c r="FF922" i="35"/>
  <c r="FF924" i="35"/>
  <c r="FF926" i="35"/>
  <c r="FF960" i="35"/>
  <c r="FF1029" i="35"/>
  <c r="FF24" i="35"/>
  <c r="FF28" i="35"/>
  <c r="FF876" i="35"/>
  <c r="FF904" i="35"/>
  <c r="FF906" i="35"/>
  <c r="FF912" i="35"/>
  <c r="FF918" i="35"/>
  <c r="FF930" i="35"/>
  <c r="FF968" i="35"/>
  <c r="FF994" i="35"/>
  <c r="FF996" i="35"/>
  <c r="FF1000" i="35"/>
  <c r="FF1004" i="35"/>
  <c r="FF1006" i="35"/>
  <c r="FF1010" i="35"/>
  <c r="FF1012" i="35"/>
  <c r="FF1017" i="35"/>
  <c r="FF1023" i="35"/>
  <c r="FQ1023" i="35" s="1"/>
  <c r="GA1023" i="35" s="1"/>
  <c r="FF1025" i="35"/>
  <c r="FF1027" i="35"/>
  <c r="FF13" i="35"/>
  <c r="FF17" i="35"/>
  <c r="FF21" i="35"/>
  <c r="FF842" i="35"/>
  <c r="FF858" i="35"/>
  <c r="FF948" i="35"/>
  <c r="FF952" i="35"/>
  <c r="FF966" i="35"/>
  <c r="FF974" i="35"/>
  <c r="FF30" i="35"/>
  <c r="FF6" i="35"/>
  <c r="EZ6" i="35"/>
  <c r="FF5" i="35"/>
  <c r="EV5" i="35"/>
  <c r="EY5" i="35"/>
  <c r="FB4" i="35"/>
  <c r="FB3" i="35"/>
  <c r="FM3" i="35" s="1"/>
  <c r="GB3" i="35" s="1"/>
  <c r="FE43" i="35"/>
  <c r="FF42" i="35"/>
  <c r="FB42" i="35"/>
  <c r="EX42" i="35"/>
  <c r="FF40" i="35"/>
  <c r="FB40" i="35"/>
  <c r="EY38" i="35"/>
  <c r="FE37" i="35"/>
  <c r="FE36" i="35"/>
  <c r="EW36" i="35"/>
  <c r="FF34" i="35"/>
  <c r="EW33" i="35"/>
  <c r="EV32" i="35"/>
  <c r="FB30" i="35"/>
  <c r="FP30" i="35" s="1"/>
  <c r="GC30" i="35" s="1"/>
  <c r="EZ29" i="35"/>
  <c r="EY29" i="35"/>
  <c r="EW27" i="35"/>
  <c r="EY26" i="35"/>
  <c r="EX24" i="35"/>
  <c r="FD23" i="35"/>
  <c r="EV23" i="35"/>
  <c r="FA22" i="35"/>
  <c r="EW22" i="35"/>
  <c r="FF19" i="35"/>
  <c r="FB17" i="35"/>
  <c r="EY16" i="35"/>
  <c r="FD14" i="35"/>
  <c r="EV14" i="35"/>
  <c r="FE11" i="35"/>
  <c r="EV1034" i="35"/>
  <c r="EV1032" i="35"/>
  <c r="FA1028" i="35"/>
  <c r="EW1027" i="35"/>
  <c r="FB1025" i="35"/>
  <c r="FB1023" i="35"/>
  <c r="EV1020" i="35"/>
  <c r="EY1014" i="35"/>
  <c r="FE1012" i="35"/>
  <c r="FE1010" i="35"/>
  <c r="EY1006" i="35"/>
  <c r="FE1004" i="35"/>
  <c r="EW1002" i="35"/>
  <c r="FE1000" i="35"/>
  <c r="EV999" i="35"/>
  <c r="FE996" i="35"/>
  <c r="FE994" i="35"/>
  <c r="EV993" i="35"/>
  <c r="FE987" i="35"/>
  <c r="EW987" i="35"/>
  <c r="FE986" i="35"/>
  <c r="FF984" i="35"/>
  <c r="EX984" i="35"/>
  <c r="FE983" i="35"/>
  <c r="FA983" i="35"/>
  <c r="EW983" i="35"/>
  <c r="FE982" i="35"/>
  <c r="FE975" i="35"/>
  <c r="FA975" i="35"/>
  <c r="EW975" i="35"/>
  <c r="FE974" i="35"/>
  <c r="EX972" i="35"/>
  <c r="EY968" i="35"/>
  <c r="FB962" i="35"/>
  <c r="FB956" i="35"/>
  <c r="EX956" i="35"/>
  <c r="FD953" i="35"/>
  <c r="EV953" i="35"/>
  <c r="EY952" i="35"/>
  <c r="FE950" i="35"/>
  <c r="EW950" i="35"/>
  <c r="FF946" i="35"/>
  <c r="FE940" i="35"/>
  <c r="FE937" i="35"/>
  <c r="FA937" i="35"/>
  <c r="EW937" i="35"/>
  <c r="FF932" i="35"/>
  <c r="EX932" i="35"/>
  <c r="FD925" i="35"/>
  <c r="EZ925" i="35"/>
  <c r="EV925" i="35"/>
  <c r="FE914" i="35"/>
  <c r="EW914" i="35"/>
  <c r="FD913" i="35"/>
  <c r="EV913" i="35"/>
  <c r="FD911" i="35"/>
  <c r="FF908" i="35"/>
  <c r="EX908" i="35"/>
  <c r="EY905" i="35"/>
  <c r="EY901" i="35"/>
  <c r="FU898" i="35"/>
  <c r="FV898" i="35" s="1"/>
  <c r="FU896" i="35"/>
  <c r="FV896" i="35" s="1"/>
  <c r="FF882" i="35"/>
  <c r="EX882" i="35"/>
  <c r="FF878" i="35"/>
  <c r="EX878" i="35"/>
  <c r="FJ878" i="35" s="1"/>
  <c r="FY878" i="35" s="1"/>
  <c r="FE872" i="35"/>
  <c r="FF870" i="35"/>
  <c r="EX870" i="35"/>
  <c r="EY865" i="35"/>
  <c r="FF864" i="35"/>
  <c r="EX864" i="35"/>
  <c r="EY49" i="35"/>
  <c r="EY76" i="35"/>
  <c r="EY85" i="35"/>
  <c r="EY51" i="35"/>
  <c r="EY77" i="35"/>
  <c r="EY55" i="35"/>
  <c r="EY56" i="35"/>
  <c r="EY60" i="35"/>
  <c r="EY61" i="35"/>
  <c r="EY66" i="35"/>
  <c r="EY67" i="35"/>
  <c r="EY69" i="35"/>
  <c r="EY70" i="35"/>
  <c r="EY71" i="35"/>
  <c r="EY73" i="35"/>
  <c r="EY80" i="35"/>
  <c r="EY82" i="35"/>
  <c r="EY65" i="35"/>
  <c r="EY68" i="35"/>
  <c r="EY102" i="35"/>
  <c r="EY106" i="35"/>
  <c r="EY140" i="35"/>
  <c r="EY142" i="35"/>
  <c r="EY157" i="35"/>
  <c r="EY89" i="35"/>
  <c r="EY91" i="35"/>
  <c r="FJ91" i="35" s="1"/>
  <c r="FY91" i="35" s="1"/>
  <c r="EY94" i="35"/>
  <c r="EY109" i="35"/>
  <c r="EY110" i="35"/>
  <c r="EY151" i="35"/>
  <c r="EY153" i="35"/>
  <c r="EY184" i="35"/>
  <c r="EY99" i="35"/>
  <c r="EY107" i="35"/>
  <c r="EY120" i="35"/>
  <c r="EY124" i="35"/>
  <c r="EY86" i="35"/>
  <c r="EY112" i="35"/>
  <c r="EY114" i="35"/>
  <c r="EY122" i="35"/>
  <c r="EY192" i="35"/>
  <c r="EY247" i="35"/>
  <c r="EY251" i="35"/>
  <c r="EY276" i="35"/>
  <c r="EY281" i="35"/>
  <c r="EY283" i="35"/>
  <c r="EY245" i="35"/>
  <c r="EY249" i="35"/>
  <c r="EY252" i="35"/>
  <c r="EY253" i="35"/>
  <c r="EY256" i="35"/>
  <c r="EY257" i="35"/>
  <c r="EY260" i="35"/>
  <c r="EY261" i="35"/>
  <c r="EY271" i="35"/>
  <c r="EY277" i="35"/>
  <c r="EY280" i="35"/>
  <c r="EY282" i="35"/>
  <c r="EY284" i="35"/>
  <c r="FL284" i="35" s="1"/>
  <c r="GE284" i="35" s="1"/>
  <c r="EY286" i="35"/>
  <c r="EY239" i="35"/>
  <c r="EY287" i="35"/>
  <c r="EY265" i="35"/>
  <c r="EY266" i="35"/>
  <c r="EY269" i="35"/>
  <c r="EY275" i="35"/>
  <c r="EY278" i="35"/>
  <c r="EY400" i="35"/>
  <c r="EY402" i="35"/>
  <c r="EY403" i="35"/>
  <c r="EY406" i="35"/>
  <c r="EY401" i="35"/>
  <c r="FJ401" i="35" s="1"/>
  <c r="FY401" i="35" s="1"/>
  <c r="EY438" i="35"/>
  <c r="EY441" i="35"/>
  <c r="FG441" i="35" s="1"/>
  <c r="FX441" i="35" s="1"/>
  <c r="EY444" i="35"/>
  <c r="EY448" i="35"/>
  <c r="EY450" i="35"/>
  <c r="EY451" i="35"/>
  <c r="EY457" i="35"/>
  <c r="EY459" i="35"/>
  <c r="EY463" i="35"/>
  <c r="EY475" i="35"/>
  <c r="EY479" i="35"/>
  <c r="EY480" i="35"/>
  <c r="EY490" i="35"/>
  <c r="EY494" i="35"/>
  <c r="EY498" i="35"/>
  <c r="EY502" i="35"/>
  <c r="EY508" i="35"/>
  <c r="EY520" i="35"/>
  <c r="EY524" i="35"/>
  <c r="FJ524" i="35" s="1"/>
  <c r="FY524" i="35" s="1"/>
  <c r="EY530" i="35"/>
  <c r="EY532" i="35"/>
  <c r="EY544" i="35"/>
  <c r="EY548" i="35"/>
  <c r="EY552" i="35"/>
  <c r="EY560" i="35"/>
  <c r="EY611" i="35"/>
  <c r="EY411" i="35"/>
  <c r="EY412" i="35"/>
  <c r="EY433" i="35"/>
  <c r="EY435" i="35"/>
  <c r="EY437" i="35"/>
  <c r="EY445" i="35"/>
  <c r="EY452" i="35"/>
  <c r="EY461" i="35"/>
  <c r="EY466" i="35"/>
  <c r="EY471" i="35"/>
  <c r="EY472" i="35"/>
  <c r="EY476" i="35"/>
  <c r="EY478" i="35"/>
  <c r="EY483" i="35"/>
  <c r="EY484" i="35"/>
  <c r="EY485" i="35"/>
  <c r="EY492" i="35"/>
  <c r="EY500" i="35"/>
  <c r="EY518" i="35"/>
  <c r="EY528" i="35"/>
  <c r="EY534" i="35"/>
  <c r="EY542" i="35"/>
  <c r="EY554" i="35"/>
  <c r="EY573" i="35"/>
  <c r="EY574" i="35"/>
  <c r="EY577" i="35"/>
  <c r="EY581" i="35"/>
  <c r="EY585" i="35"/>
  <c r="EY587" i="35"/>
  <c r="EY591" i="35"/>
  <c r="EY447" i="35"/>
  <c r="EY453" i="35"/>
  <c r="EY467" i="35"/>
  <c r="EY477" i="35"/>
  <c r="EY481" i="35"/>
  <c r="EY564" i="35"/>
  <c r="EY566" i="35"/>
  <c r="EY569" i="35"/>
  <c r="EY570" i="35"/>
  <c r="EY571" i="35"/>
  <c r="EY575" i="35"/>
  <c r="EY586" i="35"/>
  <c r="EY408" i="35"/>
  <c r="EY443" i="35"/>
  <c r="EY449" i="35"/>
  <c r="EY465" i="35"/>
  <c r="EY627" i="35"/>
  <c r="EY631" i="35"/>
  <c r="EY635" i="35"/>
  <c r="EY645" i="35"/>
  <c r="EY653" i="35"/>
  <c r="EY655" i="35"/>
  <c r="EY663" i="35"/>
  <c r="EY665" i="35"/>
  <c r="EY669" i="35"/>
  <c r="EY673" i="35"/>
  <c r="EY675" i="35"/>
  <c r="EY687" i="35"/>
  <c r="EY691" i="35"/>
  <c r="EY703" i="35"/>
  <c r="EY764" i="35"/>
  <c r="EY649" i="35"/>
  <c r="EY671" i="35"/>
  <c r="EY685" i="35"/>
  <c r="EY705" i="35"/>
  <c r="EY711" i="35"/>
  <c r="EY746" i="35"/>
  <c r="EY752" i="35"/>
  <c r="EY758" i="35"/>
  <c r="EY761" i="35"/>
  <c r="EY773" i="35"/>
  <c r="EY774" i="35"/>
  <c r="EY786" i="35"/>
  <c r="FJ786" i="35" s="1"/>
  <c r="FY786" i="35" s="1"/>
  <c r="EY821" i="35"/>
  <c r="EY825" i="35"/>
  <c r="EY827" i="35"/>
  <c r="EY835" i="35"/>
  <c r="EY839" i="35"/>
  <c r="EY841" i="35"/>
  <c r="EY847" i="35"/>
  <c r="EY849" i="35"/>
  <c r="EY851" i="35"/>
  <c r="EY857" i="35"/>
  <c r="EY615" i="35"/>
  <c r="EY681" i="35"/>
  <c r="EY683" i="35"/>
  <c r="EY707" i="35"/>
  <c r="EY709" i="35"/>
  <c r="FI709" i="35" s="1"/>
  <c r="FZ709" i="35" s="1"/>
  <c r="EY713" i="35"/>
  <c r="EY723" i="35"/>
  <c r="EY725" i="35"/>
  <c r="EY737" i="35"/>
  <c r="EY742" i="35"/>
  <c r="EY745" i="35"/>
  <c r="EY748" i="35"/>
  <c r="EY750" i="35"/>
  <c r="EY754" i="35"/>
  <c r="EY757" i="35"/>
  <c r="EY768" i="35"/>
  <c r="EY777" i="35"/>
  <c r="EY781" i="35"/>
  <c r="EY782" i="35"/>
  <c r="EY789" i="35"/>
  <c r="EY794" i="35"/>
  <c r="EY796" i="35"/>
  <c r="EY800" i="35"/>
  <c r="EY804" i="35"/>
  <c r="EY806" i="35"/>
  <c r="EY807" i="35"/>
  <c r="EY808" i="35"/>
  <c r="EY811" i="35"/>
  <c r="EY814" i="35"/>
  <c r="EY815" i="35"/>
  <c r="EY829" i="35"/>
  <c r="EY833" i="35"/>
  <c r="EY738" i="35"/>
  <c r="EY793" i="35"/>
  <c r="EY798" i="35"/>
  <c r="EY802" i="35"/>
  <c r="EY859" i="35"/>
  <c r="FH859" i="35" s="1"/>
  <c r="GD859" i="35" s="1"/>
  <c r="GG859" i="35" s="1"/>
  <c r="EY875" i="35"/>
  <c r="EY893" i="35"/>
  <c r="EY933" i="35"/>
  <c r="EY937" i="35"/>
  <c r="EY944" i="35"/>
  <c r="EY950" i="35"/>
  <c r="EY956" i="35"/>
  <c r="EY964" i="35"/>
  <c r="EY970" i="35"/>
  <c r="EY971" i="35"/>
  <c r="EY972" i="35"/>
  <c r="EY975" i="35"/>
  <c r="EY978" i="35"/>
  <c r="EY979" i="35"/>
  <c r="EY983" i="35"/>
  <c r="EY986" i="35"/>
  <c r="EY987" i="35"/>
  <c r="EY988" i="35"/>
  <c r="EY1029" i="35"/>
  <c r="EY1030" i="35"/>
  <c r="EY15" i="35"/>
  <c r="EY855" i="35"/>
  <c r="EY863" i="35"/>
  <c r="EY881" i="35"/>
  <c r="EY883" i="35"/>
  <c r="EY909" i="35"/>
  <c r="EY911" i="35"/>
  <c r="EY917" i="35"/>
  <c r="EY1002" i="35"/>
  <c r="EY1016" i="35"/>
  <c r="EY1017" i="35"/>
  <c r="EY1018" i="35"/>
  <c r="EY1022" i="35"/>
  <c r="EY1023" i="35"/>
  <c r="EY1024" i="35"/>
  <c r="EY1025" i="35"/>
  <c r="EY1026" i="35"/>
  <c r="EY1027" i="35"/>
  <c r="EY1028" i="35"/>
  <c r="EY8" i="35"/>
  <c r="EY12" i="35"/>
  <c r="EY13" i="35"/>
  <c r="EY17" i="35"/>
  <c r="EY18" i="35"/>
  <c r="EY21" i="35"/>
  <c r="EY837" i="35"/>
  <c r="EY913" i="35"/>
  <c r="EY925" i="35"/>
  <c r="EY936" i="35"/>
  <c r="EY940" i="35"/>
  <c r="FJ940" i="35" s="1"/>
  <c r="FY940" i="35" s="1"/>
  <c r="EY990" i="35"/>
  <c r="EY938" i="35"/>
  <c r="EY948" i="35"/>
  <c r="EY953" i="35"/>
  <c r="EY954" i="35"/>
  <c r="EY967" i="35"/>
  <c r="EY976" i="35"/>
  <c r="EY991" i="35"/>
  <c r="EY992" i="35"/>
  <c r="EY6" i="35"/>
  <c r="FE6" i="35"/>
  <c r="FA6" i="35"/>
  <c r="EW6" i="35"/>
  <c r="FF4" i="35"/>
  <c r="FA3" i="35"/>
  <c r="FL3" i="35" s="1"/>
  <c r="GE3" i="35" s="1"/>
  <c r="GG3" i="35" s="1"/>
  <c r="EY3" i="35"/>
  <c r="EV43" i="35"/>
  <c r="FE42" i="35"/>
  <c r="FA42" i="35"/>
  <c r="EW42" i="35"/>
  <c r="FE40" i="35"/>
  <c r="FA40" i="35"/>
  <c r="EW40" i="35"/>
  <c r="FF38" i="35"/>
  <c r="EX38" i="35"/>
  <c r="EZ37" i="35"/>
  <c r="EV37" i="35"/>
  <c r="EV36" i="35"/>
  <c r="FE34" i="35"/>
  <c r="FA34" i="35"/>
  <c r="EW34" i="35"/>
  <c r="EY32" i="35"/>
  <c r="GG31" i="35"/>
  <c r="EW30" i="35"/>
  <c r="EY30" i="35"/>
  <c r="FF29" i="35"/>
  <c r="FB29" i="35"/>
  <c r="EX29" i="35"/>
  <c r="FF26" i="35"/>
  <c r="EX26" i="35"/>
  <c r="FE25" i="35"/>
  <c r="GG24" i="35"/>
  <c r="FE23" i="35"/>
  <c r="EY23" i="35"/>
  <c r="FE22" i="35"/>
  <c r="EX21" i="35"/>
  <c r="FE19" i="35"/>
  <c r="FP19" i="35" s="1"/>
  <c r="GC19" i="35" s="1"/>
  <c r="FA18" i="35"/>
  <c r="EW17" i="35"/>
  <c r="EY14" i="35"/>
  <c r="EV12" i="35"/>
  <c r="EY1034" i="35"/>
  <c r="GG1032" i="35"/>
  <c r="EY1032" i="35"/>
  <c r="EY1031" i="35"/>
  <c r="FD1028" i="35"/>
  <c r="EZ1028" i="35"/>
  <c r="EV1028" i="35"/>
  <c r="FA1024" i="35"/>
  <c r="EW1023" i="35"/>
  <c r="FA1022" i="35"/>
  <c r="EY1020" i="35"/>
  <c r="FB1017" i="35"/>
  <c r="FF1014" i="35"/>
  <c r="EX1014" i="35"/>
  <c r="FE1007" i="35"/>
  <c r="EW1007" i="35"/>
  <c r="EY980" i="35"/>
  <c r="FB970" i="35"/>
  <c r="EX970" i="35"/>
  <c r="FE966" i="35"/>
  <c r="FE963" i="35"/>
  <c r="EW963" i="35"/>
  <c r="EY960" i="35"/>
  <c r="FE956" i="35"/>
  <c r="FF954" i="35"/>
  <c r="EX954" i="35"/>
  <c r="EW945" i="35"/>
  <c r="FB944" i="35"/>
  <c r="EY942" i="35"/>
  <c r="EY941" i="35"/>
  <c r="FE939" i="35"/>
  <c r="FA939" i="35"/>
  <c r="FF936" i="35"/>
  <c r="FB936" i="35"/>
  <c r="EX936" i="35"/>
  <c r="EV933" i="35"/>
  <c r="EY923" i="35"/>
  <c r="FF916" i="35"/>
  <c r="EX916" i="35"/>
  <c r="EX910" i="35"/>
  <c r="FE906" i="35"/>
  <c r="FD893" i="35"/>
  <c r="EV893" i="35"/>
  <c r="FE882" i="35"/>
  <c r="EW882" i="35"/>
  <c r="EV881" i="35"/>
  <c r="EV875" i="35"/>
  <c r="EZ869" i="35"/>
  <c r="EY867" i="35"/>
  <c r="EV863" i="35"/>
  <c r="EY861" i="35"/>
  <c r="FB844" i="35"/>
  <c r="FB840" i="35"/>
  <c r="EV54" i="35"/>
  <c r="EV61" i="35"/>
  <c r="EV67" i="35"/>
  <c r="EV74" i="35"/>
  <c r="EV46" i="35"/>
  <c r="EV47" i="35"/>
  <c r="EV50" i="35"/>
  <c r="FG50" i="35" s="1"/>
  <c r="FX50" i="35" s="1"/>
  <c r="EV48" i="35"/>
  <c r="EV49" i="35"/>
  <c r="EV57" i="35"/>
  <c r="EV59" i="35"/>
  <c r="EV63" i="35"/>
  <c r="EV121" i="35"/>
  <c r="EV117" i="35"/>
  <c r="EV125" i="35"/>
  <c r="EV131" i="35"/>
  <c r="EV132" i="35"/>
  <c r="EV136" i="35"/>
  <c r="EV144" i="35"/>
  <c r="EV146" i="35"/>
  <c r="EV163" i="35"/>
  <c r="EV166" i="35"/>
  <c r="EV169" i="35"/>
  <c r="EV172" i="35"/>
  <c r="EV183" i="35"/>
  <c r="EV98" i="35"/>
  <c r="EV111" i="35"/>
  <c r="EV123" i="35"/>
  <c r="EV128" i="35"/>
  <c r="EV129" i="35"/>
  <c r="EV139" i="35"/>
  <c r="EV142" i="35"/>
  <c r="EV167" i="35"/>
  <c r="EV168" i="35"/>
  <c r="EV171" i="35"/>
  <c r="EV176" i="35"/>
  <c r="EV177" i="35"/>
  <c r="EV178" i="35"/>
  <c r="EV186" i="35"/>
  <c r="EV187" i="35"/>
  <c r="EV190" i="35"/>
  <c r="EV206" i="35"/>
  <c r="EV209" i="35"/>
  <c r="EV211" i="35"/>
  <c r="EV214" i="35"/>
  <c r="EV222" i="35"/>
  <c r="EV223" i="35"/>
  <c r="EV225" i="35"/>
  <c r="EV226" i="35"/>
  <c r="EV227" i="35"/>
  <c r="EV229" i="35"/>
  <c r="EV235" i="35"/>
  <c r="EV197" i="35"/>
  <c r="EV219" i="35"/>
  <c r="EV220" i="35"/>
  <c r="EV243" i="35"/>
  <c r="EV232" i="35"/>
  <c r="EV234" i="35"/>
  <c r="EV236" i="35"/>
  <c r="EV237" i="35"/>
  <c r="EV204" i="35"/>
  <c r="EV207" i="35"/>
  <c r="EV212" i="35"/>
  <c r="EV215" i="35"/>
  <c r="EV216" i="35"/>
  <c r="EV242" i="35"/>
  <c r="EV288" i="35"/>
  <c r="EV289" i="35"/>
  <c r="EV296" i="35"/>
  <c r="EV297" i="35"/>
  <c r="EV308" i="35"/>
  <c r="EV311" i="35"/>
  <c r="EV380" i="35"/>
  <c r="EV347" i="35"/>
  <c r="EV348" i="35"/>
  <c r="EV351" i="35"/>
  <c r="EV374" i="35"/>
  <c r="EV375" i="35"/>
  <c r="EV356" i="35"/>
  <c r="EV359" i="35"/>
  <c r="EV379" i="35"/>
  <c r="EV385" i="35"/>
  <c r="EV386" i="35"/>
  <c r="EV387" i="35"/>
  <c r="EV389" i="35"/>
  <c r="EV390" i="35"/>
  <c r="EV391" i="35"/>
  <c r="EV393" i="35"/>
  <c r="EV394" i="35"/>
  <c r="EV398" i="35"/>
  <c r="EV399" i="35"/>
  <c r="EV310" i="35"/>
  <c r="EV314" i="35"/>
  <c r="EV317" i="35"/>
  <c r="EV318" i="35"/>
  <c r="EV321" i="35"/>
  <c r="EV322" i="35"/>
  <c r="EV325" i="35"/>
  <c r="EV326" i="35"/>
  <c r="EV330" i="35"/>
  <c r="EV381" i="35"/>
  <c r="EV350" i="35"/>
  <c r="EV352" i="35"/>
  <c r="EV354" i="35"/>
  <c r="EV364" i="35"/>
  <c r="EV365" i="35"/>
  <c r="EV369" i="35"/>
  <c r="EV370" i="35"/>
  <c r="EV383" i="35"/>
  <c r="EV294" i="35"/>
  <c r="EV302" i="35"/>
  <c r="EV305" i="35"/>
  <c r="EV396" i="35"/>
  <c r="EV400" i="35"/>
  <c r="EV402" i="35"/>
  <c r="EV406" i="35"/>
  <c r="EV408" i="35"/>
  <c r="EV319" i="35"/>
  <c r="EV320" i="35"/>
  <c r="EV323" i="35"/>
  <c r="EV324" i="35"/>
  <c r="EV329" i="35"/>
  <c r="EV331" i="35"/>
  <c r="EV336" i="35"/>
  <c r="EV357" i="35"/>
  <c r="EV358" i="35"/>
  <c r="EV360" i="35"/>
  <c r="EV363" i="35"/>
  <c r="EV367" i="35"/>
  <c r="EV378" i="35"/>
  <c r="EV414" i="35"/>
  <c r="EV434" i="35"/>
  <c r="EV456" i="35"/>
  <c r="FG456" i="35" s="1"/>
  <c r="FX456" i="35" s="1"/>
  <c r="EV488" i="35"/>
  <c r="EV506" i="35"/>
  <c r="EV510" i="35"/>
  <c r="EV512" i="35"/>
  <c r="EV516" i="35"/>
  <c r="EV568" i="35"/>
  <c r="EV578" i="35"/>
  <c r="EV584" i="35"/>
  <c r="EV590" i="35"/>
  <c r="EV592" i="35"/>
  <c r="EV598" i="35"/>
  <c r="EV604" i="35"/>
  <c r="EV436" i="35"/>
  <c r="EV438" i="35"/>
  <c r="EV444" i="35"/>
  <c r="EV448" i="35"/>
  <c r="EV450" i="35"/>
  <c r="EV480" i="35"/>
  <c r="EV496" i="35"/>
  <c r="EV504" i="35"/>
  <c r="EV522" i="35"/>
  <c r="EV526" i="35"/>
  <c r="EV536" i="35"/>
  <c r="EV538" i="35"/>
  <c r="EV546" i="35"/>
  <c r="EV550" i="35"/>
  <c r="EV562" i="35"/>
  <c r="EV572" i="35"/>
  <c r="EV576" i="35"/>
  <c r="EV580" i="35"/>
  <c r="EV613" i="35"/>
  <c r="EV621" i="35"/>
  <c r="EV625" i="35"/>
  <c r="EV609" i="35"/>
  <c r="EV637" i="35"/>
  <c r="EV649" i="35"/>
  <c r="EV725" i="35"/>
  <c r="EV737" i="35"/>
  <c r="EV781" i="35"/>
  <c r="EV789" i="35"/>
  <c r="EV623" i="35"/>
  <c r="EV629" i="35"/>
  <c r="EV667" i="35"/>
  <c r="EV689" i="35"/>
  <c r="EV695" i="35"/>
  <c r="EV699" i="35"/>
  <c r="EV701" i="35"/>
  <c r="EV717" i="35"/>
  <c r="EV719" i="35"/>
  <c r="EV721" i="35"/>
  <c r="EV729" i="35"/>
  <c r="EV731" i="35"/>
  <c r="EV733" i="35"/>
  <c r="EV735" i="35"/>
  <c r="EV743" i="35"/>
  <c r="EV747" i="35"/>
  <c r="EV751" i="35"/>
  <c r="EV753" i="35"/>
  <c r="EV765" i="35"/>
  <c r="EV769" i="35"/>
  <c r="EV823" i="35"/>
  <c r="EV715" i="35"/>
  <c r="EV739" i="35"/>
  <c r="EV741" i="35"/>
  <c r="EV761" i="35"/>
  <c r="EV767" i="35"/>
  <c r="EV773" i="35"/>
  <c r="EV791" i="35"/>
  <c r="EV795" i="35"/>
  <c r="EV797" i="35"/>
  <c r="EV799" i="35"/>
  <c r="EV801" i="35"/>
  <c r="EV803" i="35"/>
  <c r="EV805" i="35"/>
  <c r="EV817" i="35"/>
  <c r="EV819" i="35"/>
  <c r="EV831" i="35"/>
  <c r="EV845" i="35"/>
  <c r="EV843" i="35"/>
  <c r="EV853" i="35"/>
  <c r="EV869" i="35"/>
  <c r="EV873" i="35"/>
  <c r="EV907" i="35"/>
  <c r="EV909" i="35"/>
  <c r="EV911" i="35"/>
  <c r="EV917" i="35"/>
  <c r="EV941" i="35"/>
  <c r="EV945" i="35"/>
  <c r="EV947" i="35"/>
  <c r="EV963" i="35"/>
  <c r="EV1001" i="35"/>
  <c r="EV1005" i="35"/>
  <c r="EV1007" i="35"/>
  <c r="EV1011" i="35"/>
  <c r="EV10" i="35"/>
  <c r="EV16" i="35"/>
  <c r="EV867" i="35"/>
  <c r="EV861" i="35"/>
  <c r="EV865" i="35"/>
  <c r="EV871" i="35"/>
  <c r="EV877" i="35"/>
  <c r="EV897" i="35"/>
  <c r="EV901" i="35"/>
  <c r="EV905" i="35"/>
  <c r="EV915" i="35"/>
  <c r="EV923" i="35"/>
  <c r="EV927" i="35"/>
  <c r="EV937" i="35"/>
  <c r="EV939" i="35"/>
  <c r="EV971" i="35"/>
  <c r="EV973" i="35"/>
  <c r="EV975" i="35"/>
  <c r="EV977" i="35"/>
  <c r="EV979" i="35"/>
  <c r="EV981" i="35"/>
  <c r="EV983" i="35"/>
  <c r="EV985" i="35"/>
  <c r="EV987" i="35"/>
  <c r="EV1030" i="35"/>
  <c r="EV859" i="35"/>
  <c r="EZ46" i="35"/>
  <c r="EZ51" i="35"/>
  <c r="EZ123" i="35"/>
  <c r="EZ128" i="35"/>
  <c r="EZ150" i="35"/>
  <c r="EZ152" i="35"/>
  <c r="EZ168" i="35"/>
  <c r="EZ171" i="35"/>
  <c r="EZ178" i="35"/>
  <c r="EZ185" i="35"/>
  <c r="EZ98" i="35"/>
  <c r="EZ111" i="35"/>
  <c r="EZ138" i="35"/>
  <c r="EZ142" i="35"/>
  <c r="EZ148" i="35"/>
  <c r="EZ174" i="35"/>
  <c r="EZ180" i="35"/>
  <c r="EZ186" i="35"/>
  <c r="EZ94" i="35"/>
  <c r="EZ146" i="35"/>
  <c r="EZ158" i="35"/>
  <c r="EZ232" i="35"/>
  <c r="EZ234" i="35"/>
  <c r="EZ238" i="35"/>
  <c r="EZ198" i="35"/>
  <c r="EZ207" i="35"/>
  <c r="EZ288" i="35"/>
  <c r="EZ199" i="35"/>
  <c r="EZ201" i="35"/>
  <c r="EZ206" i="35"/>
  <c r="EZ214" i="35"/>
  <c r="EZ222" i="35"/>
  <c r="EZ223" i="35"/>
  <c r="EZ229" i="35"/>
  <c r="EZ243" i="35"/>
  <c r="EZ194" i="35"/>
  <c r="EZ200" i="35"/>
  <c r="EZ208" i="35"/>
  <c r="EZ231" i="35"/>
  <c r="EZ237" i="35"/>
  <c r="EZ294" i="35"/>
  <c r="EZ299" i="35"/>
  <c r="EZ313" i="35"/>
  <c r="EZ396" i="35"/>
  <c r="EZ297" i="35"/>
  <c r="EZ324" i="35"/>
  <c r="EZ331" i="35"/>
  <c r="EZ336" i="35"/>
  <c r="EZ367" i="35"/>
  <c r="EZ378" i="35"/>
  <c r="EZ408" i="35"/>
  <c r="EZ311" i="35"/>
  <c r="EZ348" i="35"/>
  <c r="EZ351" i="35"/>
  <c r="EZ374" i="35"/>
  <c r="EZ375" i="35"/>
  <c r="EZ356" i="35"/>
  <c r="EZ359" i="35"/>
  <c r="EZ379" i="35"/>
  <c r="EZ385" i="35"/>
  <c r="EZ386" i="35"/>
  <c r="EZ387" i="35"/>
  <c r="EZ389" i="35"/>
  <c r="EZ390" i="35"/>
  <c r="EZ391" i="35"/>
  <c r="EZ393" i="35"/>
  <c r="EZ398" i="35"/>
  <c r="EZ399" i="35"/>
  <c r="EZ306" i="35"/>
  <c r="EZ310" i="35"/>
  <c r="EZ326" i="35"/>
  <c r="EZ330" i="35"/>
  <c r="EZ381" i="35"/>
  <c r="EZ350" i="35"/>
  <c r="EZ352" i="35"/>
  <c r="EZ354" i="35"/>
  <c r="EZ355" i="35"/>
  <c r="EZ362" i="35"/>
  <c r="EZ364" i="35"/>
  <c r="EZ365" i="35"/>
  <c r="EZ369" i="35"/>
  <c r="EZ383" i="35"/>
  <c r="EZ388" i="35"/>
  <c r="EZ392" i="35"/>
  <c r="EZ395" i="35"/>
  <c r="EZ397" i="35"/>
  <c r="EZ414" i="35"/>
  <c r="EZ613" i="35"/>
  <c r="EZ625" i="35"/>
  <c r="EZ438" i="35"/>
  <c r="EZ448" i="35"/>
  <c r="EZ480" i="35"/>
  <c r="EZ494" i="35"/>
  <c r="EZ508" i="35"/>
  <c r="EZ524" i="35"/>
  <c r="EZ530" i="35"/>
  <c r="EZ532" i="35"/>
  <c r="EZ548" i="35"/>
  <c r="EZ552" i="35"/>
  <c r="EZ560" i="35"/>
  <c r="EZ572" i="35"/>
  <c r="EZ574" i="35"/>
  <c r="EZ488" i="35"/>
  <c r="EZ512" i="35"/>
  <c r="EZ667" i="35"/>
  <c r="EZ695" i="35"/>
  <c r="EZ719" i="35"/>
  <c r="EZ665" i="35"/>
  <c r="EZ669" i="35"/>
  <c r="EZ687" i="35"/>
  <c r="EZ715" i="35"/>
  <c r="EZ729" i="35"/>
  <c r="EZ731" i="35"/>
  <c r="EZ753" i="35"/>
  <c r="EZ819" i="35"/>
  <c r="EZ831" i="35"/>
  <c r="EZ853" i="35"/>
  <c r="EZ611" i="35"/>
  <c r="EZ649" i="35"/>
  <c r="EZ685" i="35"/>
  <c r="EZ705" i="35"/>
  <c r="EZ739" i="35"/>
  <c r="EZ761" i="35"/>
  <c r="EZ801" i="35"/>
  <c r="EZ805" i="35"/>
  <c r="EZ821" i="35"/>
  <c r="EZ825" i="35"/>
  <c r="EZ827" i="35"/>
  <c r="EZ835" i="35"/>
  <c r="EZ745" i="35"/>
  <c r="EZ777" i="35"/>
  <c r="EZ789" i="35"/>
  <c r="EZ841" i="35"/>
  <c r="EZ849" i="35"/>
  <c r="EZ861" i="35"/>
  <c r="EZ865" i="35"/>
  <c r="EZ871" i="35"/>
  <c r="EZ877" i="35"/>
  <c r="EZ897" i="35"/>
  <c r="EZ901" i="35"/>
  <c r="EZ935" i="35"/>
  <c r="EZ967" i="35"/>
  <c r="EZ977" i="35"/>
  <c r="EZ985" i="35"/>
  <c r="EZ1020" i="35"/>
  <c r="EZ14" i="35"/>
  <c r="EZ875" i="35"/>
  <c r="EZ893" i="35"/>
  <c r="EZ979" i="35"/>
  <c r="EZ983" i="35"/>
  <c r="EZ873" i="35"/>
  <c r="EZ917" i="35"/>
  <c r="EZ947" i="35"/>
  <c r="EZ10" i="35"/>
  <c r="EZ22" i="35"/>
  <c r="EZ851" i="35"/>
  <c r="EZ941" i="35"/>
  <c r="EZ945" i="35"/>
  <c r="EZ963" i="35"/>
  <c r="FD74" i="35"/>
  <c r="FD63" i="35"/>
  <c r="FD57" i="35"/>
  <c r="FD59" i="35"/>
  <c r="FD65" i="35"/>
  <c r="FD48" i="35"/>
  <c r="FD94" i="35"/>
  <c r="FD146" i="35"/>
  <c r="FD163" i="35"/>
  <c r="FD115" i="35"/>
  <c r="FD117" i="35"/>
  <c r="FD131" i="35"/>
  <c r="FD168" i="35"/>
  <c r="FD111" i="35"/>
  <c r="FD296" i="35"/>
  <c r="FD348" i="35"/>
  <c r="FD374" i="35"/>
  <c r="FD375" i="35"/>
  <c r="FD379" i="35"/>
  <c r="FD389" i="35"/>
  <c r="FD393" i="35"/>
  <c r="FD406" i="35"/>
  <c r="FD381" i="35"/>
  <c r="FD354" i="35"/>
  <c r="FD364" i="35"/>
  <c r="FO364" i="35" s="1"/>
  <c r="GH364" i="35" s="1"/>
  <c r="FD331" i="35"/>
  <c r="FD357" i="35"/>
  <c r="FD360" i="35"/>
  <c r="FD408" i="35"/>
  <c r="FD452" i="35"/>
  <c r="FD466" i="35"/>
  <c r="FD472" i="35"/>
  <c r="FD476" i="35"/>
  <c r="FD478" i="35"/>
  <c r="FD572" i="35"/>
  <c r="FD412" i="35"/>
  <c r="FD454" i="35"/>
  <c r="FD458" i="35"/>
  <c r="FD460" i="35"/>
  <c r="FD462" i="35"/>
  <c r="FD470" i="35"/>
  <c r="FD482" i="35"/>
  <c r="FD486" i="35"/>
  <c r="FD488" i="35"/>
  <c r="FD506" i="35"/>
  <c r="FD510" i="35"/>
  <c r="FD512" i="35"/>
  <c r="FD574" i="35"/>
  <c r="FD592" i="35"/>
  <c r="FD604" i="35"/>
  <c r="FD526" i="35"/>
  <c r="FD538" i="35"/>
  <c r="FD546" i="35"/>
  <c r="FD550" i="35"/>
  <c r="FD625" i="35"/>
  <c r="FD448" i="35"/>
  <c r="FD450" i="35"/>
  <c r="FD649" i="35"/>
  <c r="FD729" i="35"/>
  <c r="FD731" i="35"/>
  <c r="FD733" i="35"/>
  <c r="FD609" i="35"/>
  <c r="FD761" i="35"/>
  <c r="FD773" i="35"/>
  <c r="FD719" i="35"/>
  <c r="FD745" i="35"/>
  <c r="FD757" i="35"/>
  <c r="FD777" i="35"/>
  <c r="FD781" i="35"/>
  <c r="FD789" i="35"/>
  <c r="FD823" i="35"/>
  <c r="FD623" i="35"/>
  <c r="FD791" i="35"/>
  <c r="FD817" i="35"/>
  <c r="FD819" i="35"/>
  <c r="FD831" i="35"/>
  <c r="FD869" i="35"/>
  <c r="FD917" i="35"/>
  <c r="FD979" i="35"/>
  <c r="FD983" i="35"/>
  <c r="FD1030" i="35"/>
  <c r="FD843" i="35"/>
  <c r="FD867" i="35"/>
  <c r="FD853" i="35"/>
  <c r="FD861" i="35"/>
  <c r="FD865" i="35"/>
  <c r="FD871" i="35"/>
  <c r="FD877" i="35"/>
  <c r="FD897" i="35"/>
  <c r="FD901" i="35"/>
  <c r="FD915" i="35"/>
  <c r="FD923" i="35"/>
  <c r="FD963" i="35"/>
  <c r="FD977" i="35"/>
  <c r="FD985" i="35"/>
  <c r="FD25" i="35"/>
  <c r="EW2" i="35"/>
  <c r="FA2" i="35"/>
  <c r="FE2" i="35"/>
  <c r="FD5" i="35"/>
  <c r="EX5" i="35"/>
  <c r="FD4" i="35"/>
  <c r="FE4" i="35"/>
  <c r="FA4" i="35"/>
  <c r="EW4" i="35"/>
  <c r="FE3" i="35"/>
  <c r="FW45" i="35"/>
  <c r="EZ42" i="35"/>
  <c r="FK42" i="35" s="1"/>
  <c r="GF42" i="35" s="1"/>
  <c r="EV42" i="35"/>
  <c r="EY40" i="35"/>
  <c r="FD40" i="35"/>
  <c r="EZ40" i="35"/>
  <c r="EV40" i="35"/>
  <c r="FE38" i="35"/>
  <c r="FA38" i="35"/>
  <c r="EW38" i="35"/>
  <c r="EY37" i="35"/>
  <c r="EY36" i="35"/>
  <c r="EV33" i="35"/>
  <c r="EY33" i="35"/>
  <c r="FF32" i="35"/>
  <c r="FB32" i="35"/>
  <c r="FQ32" i="35" s="1"/>
  <c r="GA32" i="35" s="1"/>
  <c r="EX32" i="35"/>
  <c r="FE29" i="35"/>
  <c r="FE28" i="35"/>
  <c r="EY25" i="35"/>
  <c r="FF23" i="35"/>
  <c r="EX23" i="35"/>
  <c r="EV22" i="35"/>
  <c r="EY22" i="35"/>
  <c r="FB21" i="35"/>
  <c r="EZ18" i="35"/>
  <c r="EV18" i="35"/>
  <c r="FE16" i="35"/>
  <c r="GG16" i="35"/>
  <c r="FF15" i="35"/>
  <c r="FQ15" i="35" s="1"/>
  <c r="GA15" i="35" s="1"/>
  <c r="EX15" i="35"/>
  <c r="FD12" i="35"/>
  <c r="EY10" i="35"/>
  <c r="FF9" i="35"/>
  <c r="EX9" i="35"/>
  <c r="FD1036" i="35"/>
  <c r="EV1036" i="35"/>
  <c r="EY1033" i="35"/>
  <c r="EX1031" i="35"/>
  <c r="EV1026" i="35"/>
  <c r="EZ1024" i="35"/>
  <c r="EV1024" i="35"/>
  <c r="EZ1022" i="35"/>
  <c r="EV1022" i="35"/>
  <c r="FA1018" i="35"/>
  <c r="EW1017" i="35"/>
  <c r="FA1016" i="35"/>
  <c r="EY1012" i="35"/>
  <c r="EY1010" i="35"/>
  <c r="FE1006" i="35"/>
  <c r="EY1004" i="35"/>
  <c r="EY1000" i="35"/>
  <c r="EY998" i="35"/>
  <c r="EY996" i="35"/>
  <c r="EY994" i="35"/>
  <c r="FF990" i="35"/>
  <c r="FB990" i="35"/>
  <c r="EX990" i="35"/>
  <c r="EX988" i="35"/>
  <c r="EY982" i="35"/>
  <c r="FE981" i="35"/>
  <c r="FF980" i="35"/>
  <c r="EX980" i="35"/>
  <c r="FE979" i="35"/>
  <c r="FA979" i="35"/>
  <c r="EW979" i="35"/>
  <c r="FB978" i="35"/>
  <c r="EX978" i="35"/>
  <c r="FE977" i="35"/>
  <c r="FA977" i="35"/>
  <c r="EW977" i="35"/>
  <c r="EY974" i="35"/>
  <c r="FE973" i="35"/>
  <c r="FE972" i="35"/>
  <c r="FE971" i="35"/>
  <c r="FE970" i="35"/>
  <c r="EZ969" i="35"/>
  <c r="EV969" i="35"/>
  <c r="FE968" i="35"/>
  <c r="FA967" i="35"/>
  <c r="FE964" i="35"/>
  <c r="EW964" i="35"/>
  <c r="FD955" i="35"/>
  <c r="EV955" i="35"/>
  <c r="EW954" i="35"/>
  <c r="FE952" i="35"/>
  <c r="FE944" i="35"/>
  <c r="EZ943" i="35"/>
  <c r="EV943" i="35"/>
  <c r="FF942" i="35"/>
  <c r="FF938" i="35"/>
  <c r="EX938" i="35"/>
  <c r="FE936" i="35"/>
  <c r="EV935" i="35"/>
  <c r="EV929" i="35"/>
  <c r="FE924" i="35"/>
  <c r="FM924" i="35" s="1"/>
  <c r="GB924" i="35" s="1"/>
  <c r="EW924" i="35"/>
  <c r="FE922" i="35"/>
  <c r="EW922" i="35"/>
  <c r="EZ915" i="35"/>
  <c r="FE912" i="35"/>
  <c r="EW912" i="35"/>
  <c r="FF910" i="35"/>
  <c r="FE904" i="35"/>
  <c r="EW904" i="35"/>
  <c r="FF902" i="35"/>
  <c r="EX902" i="35"/>
  <c r="EY897" i="35"/>
  <c r="FF886" i="35"/>
  <c r="EX886" i="35"/>
  <c r="EY873" i="35"/>
  <c r="EY871" i="35"/>
  <c r="EY869" i="35"/>
  <c r="FE866" i="35"/>
  <c r="EW866" i="35"/>
  <c r="FF860" i="35"/>
  <c r="EX860" i="35"/>
  <c r="FD859" i="35"/>
  <c r="FB854" i="35"/>
  <c r="EX36" i="35"/>
  <c r="EV34" i="35"/>
  <c r="EZ33" i="35"/>
  <c r="EY27" i="35"/>
  <c r="FF25" i="35"/>
  <c r="EX25" i="35"/>
  <c r="FD24" i="35"/>
  <c r="EV24" i="35"/>
  <c r="FJ24" i="35" s="1"/>
  <c r="FY24" i="35" s="1"/>
  <c r="FF22" i="35"/>
  <c r="FB22" i="35"/>
  <c r="EX22" i="35"/>
  <c r="FD19" i="35"/>
  <c r="EZ19" i="35"/>
  <c r="EV19" i="35"/>
  <c r="FF16" i="35"/>
  <c r="FB16" i="35"/>
  <c r="EX16" i="35"/>
  <c r="FD15" i="35"/>
  <c r="EZ15" i="35"/>
  <c r="EV15" i="35"/>
  <c r="EV11" i="35"/>
  <c r="FG11" i="35" s="1"/>
  <c r="FX11" i="35" s="1"/>
  <c r="FF10" i="35"/>
  <c r="FB10" i="35"/>
  <c r="EX10" i="35"/>
  <c r="FD1029" i="35"/>
  <c r="EV1029" i="35"/>
  <c r="FA1014" i="35"/>
  <c r="FF1011" i="35"/>
  <c r="FB1011" i="35"/>
  <c r="EX1011" i="35"/>
  <c r="FF1007" i="35"/>
  <c r="FB1007" i="35"/>
  <c r="EX1007" i="35"/>
  <c r="FF1005" i="35"/>
  <c r="FB1005" i="35"/>
  <c r="EX1005" i="35"/>
  <c r="FF1001" i="35"/>
  <c r="FB1001" i="35"/>
  <c r="EX1001" i="35"/>
  <c r="FA998" i="35"/>
  <c r="FA992" i="35"/>
  <c r="FA990" i="35"/>
  <c r="EW990" i="35"/>
  <c r="EY989" i="35"/>
  <c r="EZ988" i="35"/>
  <c r="EV988" i="35"/>
  <c r="FA984" i="35"/>
  <c r="EZ982" i="35"/>
  <c r="EV982" i="35"/>
  <c r="FA980" i="35"/>
  <c r="FA976" i="35"/>
  <c r="EV974" i="35"/>
  <c r="FD972" i="35"/>
  <c r="EZ972" i="35"/>
  <c r="EV972" i="35"/>
  <c r="FD966" i="35"/>
  <c r="EV966" i="35"/>
  <c r="FD964" i="35"/>
  <c r="EZ964" i="35"/>
  <c r="EV964" i="35"/>
  <c r="FF963" i="35"/>
  <c r="FB963" i="35"/>
  <c r="EX963" i="35"/>
  <c r="FD952" i="35"/>
  <c r="EZ952" i="35"/>
  <c r="EV952" i="35"/>
  <c r="FD950" i="35"/>
  <c r="EZ950" i="35"/>
  <c r="EV950" i="35"/>
  <c r="EV948" i="35"/>
  <c r="FF947" i="35"/>
  <c r="FB947" i="35"/>
  <c r="EX947" i="35"/>
  <c r="FF945" i="35"/>
  <c r="FB945" i="35"/>
  <c r="FF941" i="35"/>
  <c r="FQ941" i="35" s="1"/>
  <c r="GA941" i="35" s="1"/>
  <c r="FB941" i="35"/>
  <c r="FA940" i="35"/>
  <c r="FA938" i="35"/>
  <c r="FA936" i="35"/>
  <c r="EW936" i="35"/>
  <c r="EY935" i="35"/>
  <c r="EY934" i="35"/>
  <c r="EY931" i="35"/>
  <c r="EY930" i="35"/>
  <c r="FE929" i="35"/>
  <c r="GG928" i="35"/>
  <c r="FD926" i="35"/>
  <c r="EV926" i="35"/>
  <c r="FE925" i="35"/>
  <c r="FA925" i="35"/>
  <c r="EW925" i="35"/>
  <c r="EY920" i="35"/>
  <c r="FF917" i="35"/>
  <c r="FB917" i="35"/>
  <c r="EX917" i="35"/>
  <c r="EY916" i="35"/>
  <c r="FE913" i="35"/>
  <c r="EW913" i="35"/>
  <c r="FF911" i="35"/>
  <c r="FB911" i="35"/>
  <c r="FM911" i="35" s="1"/>
  <c r="GB911" i="35" s="1"/>
  <c r="EX911" i="35"/>
  <c r="EY910" i="35"/>
  <c r="FF909" i="35"/>
  <c r="FB909" i="35"/>
  <c r="EX909" i="35"/>
  <c r="EY908" i="35"/>
  <c r="FF907" i="35"/>
  <c r="FB907" i="35"/>
  <c r="EX907" i="35"/>
  <c r="EY902" i="35"/>
  <c r="GG896" i="35"/>
  <c r="FD890" i="35"/>
  <c r="EV890" i="35"/>
  <c r="FB887" i="35"/>
  <c r="FR887" i="35" s="1"/>
  <c r="EY886" i="35"/>
  <c r="FF883" i="35"/>
  <c r="FB883" i="35"/>
  <c r="EX883" i="35"/>
  <c r="EY882" i="35"/>
  <c r="FF881" i="35"/>
  <c r="FB881" i="35"/>
  <c r="EX881" i="35"/>
  <c r="FD878" i="35"/>
  <c r="EZ878" i="35"/>
  <c r="EV878" i="35"/>
  <c r="FF873" i="35"/>
  <c r="FB873" i="35"/>
  <c r="EX873" i="35"/>
  <c r="EY872" i="35"/>
  <c r="GG870" i="35"/>
  <c r="FF869" i="35"/>
  <c r="FB869" i="35"/>
  <c r="EX869" i="35"/>
  <c r="EY868" i="35"/>
  <c r="FE867" i="35"/>
  <c r="FA867" i="35"/>
  <c r="EW867" i="35"/>
  <c r="EY866" i="35"/>
  <c r="FD864" i="35"/>
  <c r="EZ864" i="35"/>
  <c r="EV864" i="35"/>
  <c r="FF863" i="35"/>
  <c r="FB863" i="35"/>
  <c r="EX863" i="35"/>
  <c r="EY862" i="35"/>
  <c r="GG858" i="35"/>
  <c r="EY858" i="35"/>
  <c r="FE857" i="35"/>
  <c r="EW857" i="35"/>
  <c r="FF856" i="35"/>
  <c r="EX856" i="35"/>
  <c r="FE855" i="35"/>
  <c r="FM855" i="35" s="1"/>
  <c r="GB855" i="35" s="1"/>
  <c r="FF853" i="35"/>
  <c r="FB853" i="35"/>
  <c r="EX853" i="35"/>
  <c r="FF848" i="35"/>
  <c r="FM848" i="35" s="1"/>
  <c r="GB848" i="35" s="1"/>
  <c r="EX848" i="35"/>
  <c r="EV847" i="35"/>
  <c r="FE842" i="35"/>
  <c r="EY838" i="35"/>
  <c r="FD837" i="35"/>
  <c r="EZ837" i="35"/>
  <c r="EV837" i="35"/>
  <c r="FD835" i="35"/>
  <c r="EV835" i="35"/>
  <c r="FD827" i="35"/>
  <c r="EV827" i="35"/>
  <c r="FF824" i="35"/>
  <c r="EX824" i="35"/>
  <c r="FD821" i="35"/>
  <c r="EV821" i="35"/>
  <c r="FU818" i="35"/>
  <c r="FV818" i="35" s="1"/>
  <c r="EZ817" i="35"/>
  <c r="FE815" i="35"/>
  <c r="EW815" i="35"/>
  <c r="EX814" i="35"/>
  <c r="FE811" i="35"/>
  <c r="FE806" i="35"/>
  <c r="FD805" i="35"/>
  <c r="FB802" i="35"/>
  <c r="FF800" i="35"/>
  <c r="EX800" i="35"/>
  <c r="EX796" i="35"/>
  <c r="EX794" i="35"/>
  <c r="EY788" i="35"/>
  <c r="FD785" i="35"/>
  <c r="EZ785" i="35"/>
  <c r="EV785" i="35"/>
  <c r="FB782" i="35"/>
  <c r="FB780" i="35"/>
  <c r="FA779" i="35"/>
  <c r="FE775" i="35"/>
  <c r="EW775" i="35"/>
  <c r="EY772" i="35"/>
  <c r="EY770" i="35"/>
  <c r="FD769" i="35"/>
  <c r="FD767" i="35"/>
  <c r="FF764" i="35"/>
  <c r="FB764" i="35"/>
  <c r="EX764" i="35"/>
  <c r="EY760" i="35"/>
  <c r="EW758" i="35"/>
  <c r="FE757" i="35"/>
  <c r="FA757" i="35"/>
  <c r="EW757" i="35"/>
  <c r="EY753" i="35"/>
  <c r="FB750" i="35"/>
  <c r="FE745" i="35"/>
  <c r="FA745" i="35"/>
  <c r="EW745" i="35"/>
  <c r="EW742" i="35"/>
  <c r="EY739" i="35"/>
  <c r="EY736" i="35"/>
  <c r="EY733" i="35"/>
  <c r="FE724" i="35"/>
  <c r="EW724" i="35"/>
  <c r="EY721" i="35"/>
  <c r="FF720" i="35"/>
  <c r="EX720" i="35"/>
  <c r="EY717" i="35"/>
  <c r="FD711" i="35"/>
  <c r="EV711" i="35"/>
  <c r="FU698" i="35"/>
  <c r="FV698" i="35" s="1"/>
  <c r="FE696" i="35"/>
  <c r="EW696" i="35"/>
  <c r="FF692" i="35"/>
  <c r="EX692" i="35"/>
  <c r="EV691" i="35"/>
  <c r="EY689" i="35"/>
  <c r="FD685" i="35"/>
  <c r="EV685" i="35"/>
  <c r="FD671" i="35"/>
  <c r="EV671" i="35"/>
  <c r="FE662" i="35"/>
  <c r="EW662" i="35"/>
  <c r="EV645" i="35"/>
  <c r="FF642" i="35"/>
  <c r="EX642" i="35"/>
  <c r="FF638" i="35"/>
  <c r="EX638" i="35"/>
  <c r="FD635" i="35"/>
  <c r="EV635" i="35"/>
  <c r="GG630" i="35"/>
  <c r="FA28" i="35"/>
  <c r="FF27" i="35"/>
  <c r="FB27" i="35"/>
  <c r="EX27" i="35"/>
  <c r="FL27" i="35" s="1"/>
  <c r="GE27" i="35" s="1"/>
  <c r="FD26" i="35"/>
  <c r="EV26" i="35"/>
  <c r="FF18" i="35"/>
  <c r="FB18" i="35"/>
  <c r="EX18" i="35"/>
  <c r="FF12" i="35"/>
  <c r="EX12" i="35"/>
  <c r="EY11" i="35"/>
  <c r="FE10" i="35"/>
  <c r="FA10" i="35"/>
  <c r="EW10" i="35"/>
  <c r="FD9" i="35"/>
  <c r="EZ9" i="35"/>
  <c r="EV9" i="35"/>
  <c r="FF8" i="35"/>
  <c r="FB8" i="35"/>
  <c r="EX8" i="35"/>
  <c r="FI8" i="35" s="1"/>
  <c r="FZ8" i="35" s="1"/>
  <c r="EV1033" i="35"/>
  <c r="FD1031" i="35"/>
  <c r="EV1031" i="35"/>
  <c r="FF1028" i="35"/>
  <c r="FB1028" i="35"/>
  <c r="EX1028" i="35"/>
  <c r="FF1026" i="35"/>
  <c r="FB1026" i="35"/>
  <c r="EX1026" i="35"/>
  <c r="FF1024" i="35"/>
  <c r="FB1024" i="35"/>
  <c r="EX1024" i="35"/>
  <c r="FF1022" i="35"/>
  <c r="FB1022" i="35"/>
  <c r="EX1022" i="35"/>
  <c r="FF1018" i="35"/>
  <c r="FB1018" i="35"/>
  <c r="EX1018" i="35"/>
  <c r="FF1016" i="35"/>
  <c r="FB1016" i="35"/>
  <c r="EX1016" i="35"/>
  <c r="EZ1014" i="35"/>
  <c r="EV1014" i="35"/>
  <c r="FA1012" i="35"/>
  <c r="FA1010" i="35"/>
  <c r="FA1006" i="35"/>
  <c r="FA1004" i="35"/>
  <c r="FA1000" i="35"/>
  <c r="EZ999" i="35"/>
  <c r="EZ998" i="35"/>
  <c r="EV998" i="35"/>
  <c r="FA996" i="35"/>
  <c r="FA994" i="35"/>
  <c r="EZ993" i="35"/>
  <c r="EZ992" i="35"/>
  <c r="EV992" i="35"/>
  <c r="EZ990" i="35"/>
  <c r="EV990" i="35"/>
  <c r="FF989" i="35"/>
  <c r="FB989" i="35"/>
  <c r="EX989" i="35"/>
  <c r="EY985" i="35"/>
  <c r="EV984" i="35"/>
  <c r="EY981" i="35"/>
  <c r="EZ980" i="35"/>
  <c r="EV980" i="35"/>
  <c r="EY977" i="35"/>
  <c r="EZ976" i="35"/>
  <c r="EV976" i="35"/>
  <c r="EY973" i="35"/>
  <c r="FA968" i="35"/>
  <c r="FB961" i="35"/>
  <c r="FR961" i="35" s="1"/>
  <c r="FA960" i="35"/>
  <c r="EW960" i="35"/>
  <c r="FB959" i="35"/>
  <c r="FR959" i="35" s="1"/>
  <c r="FD954" i="35"/>
  <c r="EV954" i="35"/>
  <c r="FD940" i="35"/>
  <c r="EV940" i="35"/>
  <c r="FG940" i="35" s="1"/>
  <c r="FX940" i="35" s="1"/>
  <c r="EY939" i="35"/>
  <c r="EV938" i="35"/>
  <c r="EZ936" i="35"/>
  <c r="EV936" i="35"/>
  <c r="FF935" i="35"/>
  <c r="FB935" i="35"/>
  <c r="EX935" i="35"/>
  <c r="FF933" i="35"/>
  <c r="FB933" i="35"/>
  <c r="EX933" i="35"/>
  <c r="FF931" i="35"/>
  <c r="FB931" i="35"/>
  <c r="EX931" i="35"/>
  <c r="EY927" i="35"/>
  <c r="EY926" i="35"/>
  <c r="FB921" i="35"/>
  <c r="FR921" i="35" s="1"/>
  <c r="FD918" i="35"/>
  <c r="EV918" i="35"/>
  <c r="FE917" i="35"/>
  <c r="FA917" i="35"/>
  <c r="EW917" i="35"/>
  <c r="EZ912" i="35"/>
  <c r="EV912" i="35"/>
  <c r="FE911" i="35"/>
  <c r="EW911" i="35"/>
  <c r="FE909" i="35"/>
  <c r="FA909" i="35"/>
  <c r="EW909" i="35"/>
  <c r="FE907" i="35"/>
  <c r="EV906" i="35"/>
  <c r="EV904" i="35"/>
  <c r="FW894" i="35"/>
  <c r="FF893" i="35"/>
  <c r="FB893" i="35"/>
  <c r="EX893" i="35"/>
  <c r="EY890" i="35"/>
  <c r="FE883" i="35"/>
  <c r="FA883" i="35"/>
  <c r="EW883" i="35"/>
  <c r="FE881" i="35"/>
  <c r="EY878" i="35"/>
  <c r="EZ876" i="35"/>
  <c r="EV876" i="35"/>
  <c r="FF875" i="35"/>
  <c r="FB875" i="35"/>
  <c r="EX875" i="35"/>
  <c r="FD874" i="35"/>
  <c r="EZ874" i="35"/>
  <c r="EV874" i="35"/>
  <c r="FE873" i="35"/>
  <c r="FA873" i="35"/>
  <c r="EV870" i="35"/>
  <c r="FG870" i="35" s="1"/>
  <c r="FX870" i="35" s="1"/>
  <c r="FE869" i="35"/>
  <c r="FM869" i="35" s="1"/>
  <c r="GB869" i="35" s="1"/>
  <c r="FA869" i="35"/>
  <c r="EW869" i="35"/>
  <c r="EY864" i="35"/>
  <c r="FE863" i="35"/>
  <c r="EV860" i="35"/>
  <c r="FF859" i="35"/>
  <c r="FB859" i="35"/>
  <c r="EX859" i="35"/>
  <c r="FD857" i="35"/>
  <c r="EV857" i="35"/>
  <c r="EV855" i="35"/>
  <c r="FU850" i="35"/>
  <c r="FV850" i="35" s="1"/>
  <c r="FE849" i="35"/>
  <c r="FA849" i="35"/>
  <c r="EW849" i="35"/>
  <c r="EY845" i="35"/>
  <c r="EV842" i="35"/>
  <c r="FE841" i="35"/>
  <c r="FA841" i="35"/>
  <c r="FE839" i="35"/>
  <c r="FU836" i="35"/>
  <c r="FV836" i="35" s="1"/>
  <c r="FD833" i="35"/>
  <c r="EV833" i="35"/>
  <c r="EY831" i="35"/>
  <c r="EZ823" i="35"/>
  <c r="EY817" i="35"/>
  <c r="FB816" i="35"/>
  <c r="FR816" i="35" s="1"/>
  <c r="FE814" i="35"/>
  <c r="FE813" i="35"/>
  <c r="EW813" i="35"/>
  <c r="EY809" i="35"/>
  <c r="EY805" i="35"/>
  <c r="EZ803" i="35"/>
  <c r="FA802" i="35"/>
  <c r="FB798" i="35"/>
  <c r="FE796" i="35"/>
  <c r="FA794" i="35"/>
  <c r="EW794" i="35"/>
  <c r="FA793" i="35"/>
  <c r="EY790" i="35"/>
  <c r="EY785" i="35"/>
  <c r="EY784" i="35"/>
  <c r="FA782" i="35"/>
  <c r="EW782" i="35"/>
  <c r="FD779" i="35"/>
  <c r="EV779" i="35"/>
  <c r="FE777" i="35"/>
  <c r="FA777" i="35"/>
  <c r="EW777" i="35"/>
  <c r="FD775" i="35"/>
  <c r="EV775" i="35"/>
  <c r="FB772" i="35"/>
  <c r="EX770" i="35"/>
  <c r="EY769" i="35"/>
  <c r="FE764" i="35"/>
  <c r="FE763" i="35"/>
  <c r="FA763" i="35"/>
  <c r="FB760" i="35"/>
  <c r="FA759" i="35"/>
  <c r="EZ757" i="35"/>
  <c r="EV757" i="35"/>
  <c r="EY756" i="35"/>
  <c r="EZ751" i="35"/>
  <c r="FA750" i="35"/>
  <c r="EW750" i="35"/>
  <c r="FE749" i="35"/>
  <c r="EZ747" i="35"/>
  <c r="EV745" i="35"/>
  <c r="EY744" i="35"/>
  <c r="EW741" i="35"/>
  <c r="FB738" i="35"/>
  <c r="FE735" i="35"/>
  <c r="FE731" i="35"/>
  <c r="EW731" i="35"/>
  <c r="FB730" i="35"/>
  <c r="FM730" i="35" s="1"/>
  <c r="GB730" i="35" s="1"/>
  <c r="FE729" i="35"/>
  <c r="EW729" i="35"/>
  <c r="EV727" i="35"/>
  <c r="FE725" i="35"/>
  <c r="FA725" i="35"/>
  <c r="EW725" i="35"/>
  <c r="FE722" i="35"/>
  <c r="EW722" i="35"/>
  <c r="FE720" i="35"/>
  <c r="EW720" i="35"/>
  <c r="EY715" i="35"/>
  <c r="FF708" i="35"/>
  <c r="EX708" i="35"/>
  <c r="EV705" i="35"/>
  <c r="FF702" i="35"/>
  <c r="EX702" i="35"/>
  <c r="FD687" i="35"/>
  <c r="EV687" i="35"/>
  <c r="FF684" i="35"/>
  <c r="EX684" i="35"/>
  <c r="EV681" i="35"/>
  <c r="FI681" i="35" s="1"/>
  <c r="FZ681" i="35" s="1"/>
  <c r="FF672" i="35"/>
  <c r="EX672" i="35"/>
  <c r="FE668" i="35"/>
  <c r="EW668" i="35"/>
  <c r="FF654" i="35"/>
  <c r="EX654" i="35"/>
  <c r="FD653" i="35"/>
  <c r="EV653" i="35"/>
  <c r="EX650" i="35"/>
  <c r="FE642" i="35"/>
  <c r="EY637" i="35"/>
  <c r="FE632" i="35"/>
  <c r="FE32" i="35"/>
  <c r="FA32" i="35"/>
  <c r="EW32" i="35"/>
  <c r="EZ30" i="35"/>
  <c r="EV30" i="35"/>
  <c r="EV28" i="35"/>
  <c r="GG26" i="35"/>
  <c r="EY20" i="35"/>
  <c r="EY9" i="35"/>
  <c r="GG1033" i="35"/>
  <c r="FF1030" i="35"/>
  <c r="EX1030" i="35"/>
  <c r="GG1021" i="35"/>
  <c r="EZ1012" i="35"/>
  <c r="EV1012" i="35"/>
  <c r="FD1011" i="35"/>
  <c r="EZ1010" i="35"/>
  <c r="EV1010" i="35"/>
  <c r="EZ1007" i="35"/>
  <c r="EZ1006" i="35"/>
  <c r="EV1006" i="35"/>
  <c r="EZ1004" i="35"/>
  <c r="EV1004" i="35"/>
  <c r="FA1002" i="35"/>
  <c r="FD1001" i="35"/>
  <c r="EZ1001" i="35"/>
  <c r="FD1000" i="35"/>
  <c r="EZ1000" i="35"/>
  <c r="EV1000" i="35"/>
  <c r="EY999" i="35"/>
  <c r="EZ996" i="35"/>
  <c r="EV996" i="35"/>
  <c r="EZ994" i="35"/>
  <c r="EV994" i="35"/>
  <c r="EY993" i="35"/>
  <c r="FF987" i="35"/>
  <c r="FB987" i="35"/>
  <c r="EX987" i="35"/>
  <c r="FA986" i="35"/>
  <c r="EW986" i="35"/>
  <c r="FF985" i="35"/>
  <c r="FB985" i="35"/>
  <c r="EX985" i="35"/>
  <c r="FF983" i="35"/>
  <c r="FB983" i="35"/>
  <c r="EX983" i="35"/>
  <c r="FF981" i="35"/>
  <c r="EX981" i="35"/>
  <c r="FF979" i="35"/>
  <c r="FB979" i="35"/>
  <c r="EX979" i="35"/>
  <c r="FA978" i="35"/>
  <c r="EW978" i="35"/>
  <c r="FF977" i="35"/>
  <c r="FB977" i="35"/>
  <c r="EX977" i="35"/>
  <c r="FF975" i="35"/>
  <c r="FB975" i="35"/>
  <c r="EX975" i="35"/>
  <c r="FF973" i="35"/>
  <c r="FB973" i="35"/>
  <c r="EX973" i="35"/>
  <c r="FF971" i="35"/>
  <c r="FB971" i="35"/>
  <c r="EX971" i="35"/>
  <c r="FA970" i="35"/>
  <c r="EW970" i="35"/>
  <c r="EY969" i="35"/>
  <c r="EZ968" i="35"/>
  <c r="EV968" i="35"/>
  <c r="FB965" i="35"/>
  <c r="FR965" i="35" s="1"/>
  <c r="FD960" i="35"/>
  <c r="EZ960" i="35"/>
  <c r="EV960" i="35"/>
  <c r="FB957" i="35"/>
  <c r="FR957" i="35" s="1"/>
  <c r="EW956" i="35"/>
  <c r="EY955" i="35"/>
  <c r="FB951" i="35"/>
  <c r="FB949" i="35"/>
  <c r="FA946" i="35"/>
  <c r="FA944" i="35"/>
  <c r="EW944" i="35"/>
  <c r="EY943" i="35"/>
  <c r="FG943" i="35" s="1"/>
  <c r="FX943" i="35" s="1"/>
  <c r="FA942" i="35"/>
  <c r="FF939" i="35"/>
  <c r="FB939" i="35"/>
  <c r="EX939" i="35"/>
  <c r="FF937" i="35"/>
  <c r="FB937" i="35"/>
  <c r="EX937" i="35"/>
  <c r="FE935" i="35"/>
  <c r="FA935" i="35"/>
  <c r="EW935" i="35"/>
  <c r="FE933" i="35"/>
  <c r="FA933" i="35"/>
  <c r="EV932" i="35"/>
  <c r="FE931" i="35"/>
  <c r="FE930" i="35"/>
  <c r="EW930" i="35"/>
  <c r="EY929" i="35"/>
  <c r="FF927" i="35"/>
  <c r="FB927" i="35"/>
  <c r="EX927" i="35"/>
  <c r="FI927" i="35" s="1"/>
  <c r="FZ927" i="35" s="1"/>
  <c r="FD924" i="35"/>
  <c r="EZ924" i="35"/>
  <c r="EV924" i="35"/>
  <c r="FF923" i="35"/>
  <c r="FB923" i="35"/>
  <c r="EX923" i="35"/>
  <c r="EZ922" i="35"/>
  <c r="EV922" i="35"/>
  <c r="FB919" i="35"/>
  <c r="EY918" i="35"/>
  <c r="FF915" i="35"/>
  <c r="FB915" i="35"/>
  <c r="EX915" i="35"/>
  <c r="FD914" i="35"/>
  <c r="EZ914" i="35"/>
  <c r="EV914" i="35"/>
  <c r="FG914" i="35" s="1"/>
  <c r="FX914" i="35" s="1"/>
  <c r="EY912" i="35"/>
  <c r="GG908" i="35"/>
  <c r="EY906" i="35"/>
  <c r="FF905" i="35"/>
  <c r="FB905" i="35"/>
  <c r="EX905" i="35"/>
  <c r="EY904" i="35"/>
  <c r="FF901" i="35"/>
  <c r="FB901" i="35"/>
  <c r="EX901" i="35"/>
  <c r="FF897" i="35"/>
  <c r="FB897" i="35"/>
  <c r="FM897" i="35" s="1"/>
  <c r="GB897" i="35" s="1"/>
  <c r="EX897" i="35"/>
  <c r="FE893" i="35"/>
  <c r="FA893" i="35"/>
  <c r="EW893" i="35"/>
  <c r="FB891" i="35"/>
  <c r="GG888" i="35"/>
  <c r="FB885" i="35"/>
  <c r="FR885" i="35" s="1"/>
  <c r="FF877" i="35"/>
  <c r="FB877" i="35"/>
  <c r="EX877" i="35"/>
  <c r="EY876" i="35"/>
  <c r="FE875" i="35"/>
  <c r="FA875" i="35"/>
  <c r="EW875" i="35"/>
  <c r="EY874" i="35"/>
  <c r="FF871" i="35"/>
  <c r="FB871" i="35"/>
  <c r="EX871" i="35"/>
  <c r="EY870" i="35"/>
  <c r="FF865" i="35"/>
  <c r="FQ865" i="35" s="1"/>
  <c r="GA865" i="35" s="1"/>
  <c r="FB865" i="35"/>
  <c r="EX865" i="35"/>
  <c r="FF861" i="35"/>
  <c r="FB861" i="35"/>
  <c r="EX861" i="35"/>
  <c r="EY860" i="35"/>
  <c r="FE859" i="35"/>
  <c r="EW859" i="35"/>
  <c r="FF854" i="35"/>
  <c r="EX854" i="35"/>
  <c r="EY852" i="35"/>
  <c r="FE851" i="35"/>
  <c r="FQ851" i="35" s="1"/>
  <c r="GA851" i="35" s="1"/>
  <c r="FA851" i="35"/>
  <c r="EW851" i="35"/>
  <c r="FD849" i="35"/>
  <c r="EV849" i="35"/>
  <c r="EY846" i="35"/>
  <c r="FF845" i="35"/>
  <c r="FB845" i="35"/>
  <c r="EX845" i="35"/>
  <c r="EZ843" i="35"/>
  <c r="FD841" i="35"/>
  <c r="EV841" i="35"/>
  <c r="FF840" i="35"/>
  <c r="EX840" i="35"/>
  <c r="EV839" i="35"/>
  <c r="FU830" i="35"/>
  <c r="FV830" i="35" s="1"/>
  <c r="FD829" i="35"/>
  <c r="FQ829" i="35" s="1"/>
  <c r="GA829" i="35" s="1"/>
  <c r="EZ829" i="35"/>
  <c r="EV829" i="35"/>
  <c r="FD825" i="35"/>
  <c r="EV825" i="35"/>
  <c r="EY823" i="35"/>
  <c r="EY812" i="35"/>
  <c r="EY810" i="35"/>
  <c r="EX808" i="35"/>
  <c r="EY801" i="35"/>
  <c r="FA798" i="35"/>
  <c r="EW798" i="35"/>
  <c r="EY797" i="35"/>
  <c r="FD793" i="35"/>
  <c r="EZ793" i="35"/>
  <c r="EV793" i="35"/>
  <c r="EY792" i="35"/>
  <c r="FB790" i="35"/>
  <c r="EX790" i="35"/>
  <c r="FE789" i="35"/>
  <c r="FA789" i="35"/>
  <c r="EW789" i="35"/>
  <c r="FD787" i="35"/>
  <c r="EV787" i="35"/>
  <c r="FB786" i="35"/>
  <c r="EX786" i="35"/>
  <c r="FF784" i="35"/>
  <c r="FB784" i="35"/>
  <c r="EX784" i="35"/>
  <c r="FE781" i="35"/>
  <c r="EW781" i="35"/>
  <c r="EV777" i="35"/>
  <c r="EY776" i="35"/>
  <c r="FB774" i="35"/>
  <c r="EX774" i="35"/>
  <c r="FE771" i="35"/>
  <c r="EW771" i="35"/>
  <c r="EY765" i="35"/>
  <c r="EV763" i="35"/>
  <c r="EY762" i="35"/>
  <c r="FD759" i="35"/>
  <c r="EZ759" i="35"/>
  <c r="EV759" i="35"/>
  <c r="FF756" i="35"/>
  <c r="FB756" i="35"/>
  <c r="FA755" i="35"/>
  <c r="FB754" i="35"/>
  <c r="EZ749" i="35"/>
  <c r="EV749" i="35"/>
  <c r="FF744" i="35"/>
  <c r="FB744" i="35"/>
  <c r="FA738" i="35"/>
  <c r="EW738" i="35"/>
  <c r="FD735" i="35"/>
  <c r="EZ735" i="35"/>
  <c r="FE733" i="35"/>
  <c r="EW733" i="35"/>
  <c r="EY727" i="35"/>
  <c r="EY726" i="35"/>
  <c r="EZ725" i="35"/>
  <c r="FD723" i="35"/>
  <c r="EV723" i="35"/>
  <c r="FG723" i="35" s="1"/>
  <c r="FX723" i="35" s="1"/>
  <c r="EY719" i="35"/>
  <c r="FE716" i="35"/>
  <c r="FF710" i="35"/>
  <c r="EX710" i="35"/>
  <c r="FE708" i="35"/>
  <c r="EW708" i="35"/>
  <c r="EV707" i="35"/>
  <c r="EY699" i="35"/>
  <c r="FG697" i="35"/>
  <c r="FX697" i="35" s="1"/>
  <c r="EY695" i="35"/>
  <c r="FF694" i="35"/>
  <c r="EX694" i="35"/>
  <c r="FF690" i="35"/>
  <c r="EX690" i="35"/>
  <c r="EZ683" i="35"/>
  <c r="EV683" i="35"/>
  <c r="FF676" i="35"/>
  <c r="EX676" i="35"/>
  <c r="EV675" i="35"/>
  <c r="FE670" i="35"/>
  <c r="EW670" i="35"/>
  <c r="FD665" i="35"/>
  <c r="EV665" i="35"/>
  <c r="EV663" i="35"/>
  <c r="FF660" i="35"/>
  <c r="EX660" i="35"/>
  <c r="FG657" i="35"/>
  <c r="FX657" i="35" s="1"/>
  <c r="EV655" i="35"/>
  <c r="FF650" i="35"/>
  <c r="FD631" i="35"/>
  <c r="EZ631" i="35"/>
  <c r="EV631" i="35"/>
  <c r="FA626" i="35"/>
  <c r="FB618" i="35"/>
  <c r="FM618" i="35" s="1"/>
  <c r="GB618" i="35" s="1"/>
  <c r="FB610" i="35"/>
  <c r="FB608" i="35"/>
  <c r="FR608" i="35" s="1"/>
  <c r="EZ21" i="35"/>
  <c r="EV21" i="35"/>
  <c r="FF20" i="35"/>
  <c r="FB20" i="35"/>
  <c r="EX20" i="35"/>
  <c r="FA19" i="35"/>
  <c r="EW19" i="35"/>
  <c r="FD17" i="35"/>
  <c r="EZ17" i="35"/>
  <c r="EV17" i="35"/>
  <c r="FE15" i="35"/>
  <c r="FA15" i="35"/>
  <c r="FF14" i="35"/>
  <c r="FB14" i="35"/>
  <c r="EX14" i="35"/>
  <c r="FD13" i="35"/>
  <c r="EZ13" i="35"/>
  <c r="EV13" i="35"/>
  <c r="FF1036" i="35"/>
  <c r="FB1036" i="35"/>
  <c r="EX1036" i="35"/>
  <c r="FF1034" i="35"/>
  <c r="FB1034" i="35"/>
  <c r="EX1034" i="35"/>
  <c r="FF1032" i="35"/>
  <c r="FB1032" i="35"/>
  <c r="EX1032" i="35"/>
  <c r="FD1027" i="35"/>
  <c r="EZ1027" i="35"/>
  <c r="EV1027" i="35"/>
  <c r="FD1025" i="35"/>
  <c r="EV1025" i="35"/>
  <c r="EZ1023" i="35"/>
  <c r="EV1023" i="35"/>
  <c r="FF1020" i="35"/>
  <c r="FB1020" i="35"/>
  <c r="EX1020" i="35"/>
  <c r="EZ1017" i="35"/>
  <c r="EV1017" i="35"/>
  <c r="GG1015" i="35"/>
  <c r="EY1011" i="35"/>
  <c r="EY1007" i="35"/>
  <c r="EY1005" i="35"/>
  <c r="EZ1002" i="35"/>
  <c r="EV1002" i="35"/>
  <c r="EY1001" i="35"/>
  <c r="FF999" i="35"/>
  <c r="FB999" i="35"/>
  <c r="EX999" i="35"/>
  <c r="FF993" i="35"/>
  <c r="FB993" i="35"/>
  <c r="EX993" i="35"/>
  <c r="FF991" i="35"/>
  <c r="FB991" i="35"/>
  <c r="EX991" i="35"/>
  <c r="FA988" i="35"/>
  <c r="EZ986" i="35"/>
  <c r="EV986" i="35"/>
  <c r="FA982" i="35"/>
  <c r="EW982" i="35"/>
  <c r="FD978" i="35"/>
  <c r="EZ978" i="35"/>
  <c r="EV978" i="35"/>
  <c r="FA972" i="35"/>
  <c r="EZ970" i="35"/>
  <c r="EV970" i="35"/>
  <c r="FF969" i="35"/>
  <c r="FB969" i="35"/>
  <c r="EX969" i="35"/>
  <c r="FF967" i="35"/>
  <c r="FB967" i="35"/>
  <c r="EX967" i="35"/>
  <c r="FA966" i="35"/>
  <c r="EW966" i="35"/>
  <c r="FA964" i="35"/>
  <c r="FD956" i="35"/>
  <c r="EV956" i="35"/>
  <c r="FF955" i="35"/>
  <c r="FB955" i="35"/>
  <c r="FP955" i="35" s="1"/>
  <c r="GC955" i="35" s="1"/>
  <c r="EX955" i="35"/>
  <c r="FF953" i="35"/>
  <c r="FB953" i="35"/>
  <c r="EX953" i="35"/>
  <c r="FA952" i="35"/>
  <c r="EW952" i="35"/>
  <c r="FA950" i="35"/>
  <c r="EY947" i="35"/>
  <c r="EZ946" i="35"/>
  <c r="EV946" i="35"/>
  <c r="EZ944" i="35"/>
  <c r="EV944" i="35"/>
  <c r="FF943" i="35"/>
  <c r="FB943" i="35"/>
  <c r="EZ942" i="35"/>
  <c r="EV942" i="35"/>
  <c r="EZ934" i="35"/>
  <c r="EV934" i="35"/>
  <c r="EY932" i="35"/>
  <c r="FD930" i="35"/>
  <c r="EV930" i="35"/>
  <c r="FF929" i="35"/>
  <c r="FB929" i="35"/>
  <c r="FE927" i="35"/>
  <c r="FE926" i="35"/>
  <c r="EW926" i="35"/>
  <c r="FF925" i="35"/>
  <c r="FB925" i="35"/>
  <c r="EX925" i="35"/>
  <c r="EY924" i="35"/>
  <c r="FE923" i="35"/>
  <c r="EW923" i="35"/>
  <c r="EY922" i="35"/>
  <c r="EV920" i="35"/>
  <c r="FD916" i="35"/>
  <c r="EZ916" i="35"/>
  <c r="EV916" i="35"/>
  <c r="FE915" i="35"/>
  <c r="FA915" i="35"/>
  <c r="EW915" i="35"/>
  <c r="FC914" i="35"/>
  <c r="EY914" i="35"/>
  <c r="FF913" i="35"/>
  <c r="FB913" i="35"/>
  <c r="EX913" i="35"/>
  <c r="FD910" i="35"/>
  <c r="EV910" i="35"/>
  <c r="EV908" i="35"/>
  <c r="FE905" i="35"/>
  <c r="FD902" i="35"/>
  <c r="EV902" i="35"/>
  <c r="FE901" i="35"/>
  <c r="FA901" i="35"/>
  <c r="EW901" i="35"/>
  <c r="FB899" i="35"/>
  <c r="FR899" i="35" s="1"/>
  <c r="FE897" i="35"/>
  <c r="FA897" i="35"/>
  <c r="EW897" i="35"/>
  <c r="FB895" i="35"/>
  <c r="FR895" i="35" s="1"/>
  <c r="FB889" i="35"/>
  <c r="FR889" i="35" s="1"/>
  <c r="FD886" i="35"/>
  <c r="EZ886" i="35"/>
  <c r="EV886" i="35"/>
  <c r="FD882" i="35"/>
  <c r="EV882" i="35"/>
  <c r="FE877" i="35"/>
  <c r="FA877" i="35"/>
  <c r="EW877" i="35"/>
  <c r="EV872" i="35"/>
  <c r="FE871" i="35"/>
  <c r="FA871" i="35"/>
  <c r="FD868" i="35"/>
  <c r="EZ868" i="35"/>
  <c r="EV868" i="35"/>
  <c r="FF867" i="35"/>
  <c r="FB867" i="35"/>
  <c r="EX867" i="35"/>
  <c r="EZ866" i="35"/>
  <c r="EV866" i="35"/>
  <c r="FE865" i="35"/>
  <c r="FP865" i="35" s="1"/>
  <c r="GC865" i="35" s="1"/>
  <c r="FA865" i="35"/>
  <c r="EW865" i="35"/>
  <c r="FD862" i="35"/>
  <c r="EZ862" i="35"/>
  <c r="EV862" i="35"/>
  <c r="FE861" i="35"/>
  <c r="FA861" i="35"/>
  <c r="EW861" i="35"/>
  <c r="EV858" i="35"/>
  <c r="FF857" i="35"/>
  <c r="EX857" i="35"/>
  <c r="EY856" i="35"/>
  <c r="FE854" i="35"/>
  <c r="EW854" i="35"/>
  <c r="EY853" i="35"/>
  <c r="EV851" i="35"/>
  <c r="FE847" i="35"/>
  <c r="EW847" i="35"/>
  <c r="FF844" i="35"/>
  <c r="EX844" i="35"/>
  <c r="EY843" i="35"/>
  <c r="FE832" i="35"/>
  <c r="EW832" i="35"/>
  <c r="EY819" i="35"/>
  <c r="EY813" i="35"/>
  <c r="FF810" i="35"/>
  <c r="FB810" i="35"/>
  <c r="EX810" i="35"/>
  <c r="FE808" i="35"/>
  <c r="FE807" i="35"/>
  <c r="EW807" i="35"/>
  <c r="EX806" i="35"/>
  <c r="FF804" i="35"/>
  <c r="EX804" i="35"/>
  <c r="EZ791" i="35"/>
  <c r="EW786" i="35"/>
  <c r="FE785" i="35"/>
  <c r="FE784" i="35"/>
  <c r="EY780" i="35"/>
  <c r="EY778" i="35"/>
  <c r="FB776" i="35"/>
  <c r="EW774" i="35"/>
  <c r="EW773" i="35"/>
  <c r="FD771" i="35"/>
  <c r="EV771" i="35"/>
  <c r="FE767" i="35"/>
  <c r="EW767" i="35"/>
  <c r="EY766" i="35"/>
  <c r="EX762" i="35"/>
  <c r="FA761" i="35"/>
  <c r="EW761" i="35"/>
  <c r="FB758" i="35"/>
  <c r="EX758" i="35"/>
  <c r="FD755" i="35"/>
  <c r="EZ755" i="35"/>
  <c r="EV755" i="35"/>
  <c r="FA754" i="35"/>
  <c r="EW754" i="35"/>
  <c r="FD753" i="35"/>
  <c r="FF752" i="35"/>
  <c r="EX752" i="35"/>
  <c r="EY749" i="35"/>
  <c r="FB746" i="35"/>
  <c r="EX746" i="35"/>
  <c r="FB742" i="35"/>
  <c r="EY741" i="35"/>
  <c r="FD739" i="35"/>
  <c r="FE737" i="35"/>
  <c r="FA737" i="35"/>
  <c r="EW737" i="35"/>
  <c r="EY735" i="35"/>
  <c r="EY731" i="35"/>
  <c r="EY729" i="35"/>
  <c r="GG728" i="35"/>
  <c r="FF724" i="35"/>
  <c r="EX724" i="35"/>
  <c r="EZ717" i="35"/>
  <c r="FD713" i="35"/>
  <c r="EZ713" i="35"/>
  <c r="EV713" i="35"/>
  <c r="FE710" i="35"/>
  <c r="EW710" i="35"/>
  <c r="EZ709" i="35"/>
  <c r="EV709" i="35"/>
  <c r="FD703" i="35"/>
  <c r="EV703" i="35"/>
  <c r="EY701" i="35"/>
  <c r="FF696" i="35"/>
  <c r="EX696" i="35"/>
  <c r="FF686" i="35"/>
  <c r="EX686" i="35"/>
  <c r="FF674" i="35"/>
  <c r="EX674" i="35"/>
  <c r="EV673" i="35"/>
  <c r="EV669" i="35"/>
  <c r="EY667" i="35"/>
  <c r="FF662" i="35"/>
  <c r="EX662" i="35"/>
  <c r="FE660" i="35"/>
  <c r="FP660" i="35" s="1"/>
  <c r="GC660" i="35" s="1"/>
  <c r="EW660" i="35"/>
  <c r="FH660" i="35" s="1"/>
  <c r="GD660" i="35" s="1"/>
  <c r="FE652" i="35"/>
  <c r="EV852" i="35"/>
  <c r="FF851" i="35"/>
  <c r="FB851" i="35"/>
  <c r="EX851" i="35"/>
  <c r="FF849" i="35"/>
  <c r="FB849" i="35"/>
  <c r="EX849" i="35"/>
  <c r="EY848" i="35"/>
  <c r="FF847" i="35"/>
  <c r="FB847" i="35"/>
  <c r="EX847" i="35"/>
  <c r="EZ846" i="35"/>
  <c r="EV846" i="35"/>
  <c r="EY844" i="35"/>
  <c r="GG842" i="35"/>
  <c r="FF841" i="35"/>
  <c r="FB841" i="35"/>
  <c r="EX841" i="35"/>
  <c r="EY840" i="35"/>
  <c r="FF839" i="35"/>
  <c r="FB839" i="35"/>
  <c r="EX839" i="35"/>
  <c r="FD838" i="35"/>
  <c r="EZ838" i="35"/>
  <c r="EV838" i="35"/>
  <c r="FE837" i="35"/>
  <c r="FA837" i="35"/>
  <c r="EW837" i="35"/>
  <c r="FF835" i="35"/>
  <c r="FB835" i="35"/>
  <c r="EX835" i="35"/>
  <c r="FE833" i="35"/>
  <c r="EW833" i="35"/>
  <c r="FE829" i="35"/>
  <c r="FA829" i="35"/>
  <c r="EW829" i="35"/>
  <c r="FF827" i="35"/>
  <c r="FB827" i="35"/>
  <c r="EX827" i="35"/>
  <c r="FF825" i="35"/>
  <c r="FB825" i="35"/>
  <c r="EX825" i="35"/>
  <c r="EY824" i="35"/>
  <c r="FF821" i="35"/>
  <c r="FB821" i="35"/>
  <c r="EX821" i="35"/>
  <c r="FA814" i="35"/>
  <c r="FF813" i="35"/>
  <c r="FB813" i="35"/>
  <c r="EX813" i="35"/>
  <c r="EZ812" i="35"/>
  <c r="EV812" i="35"/>
  <c r="EZ809" i="35"/>
  <c r="EV809" i="35"/>
  <c r="FA808" i="35"/>
  <c r="EW808" i="35"/>
  <c r="EW806" i="35"/>
  <c r="FE804" i="35"/>
  <c r="FA804" i="35"/>
  <c r="EW804" i="35"/>
  <c r="EY803" i="35"/>
  <c r="FE800" i="35"/>
  <c r="FA800" i="35"/>
  <c r="EW800" i="35"/>
  <c r="EY799" i="35"/>
  <c r="FA796" i="35"/>
  <c r="EW796" i="35"/>
  <c r="EY795" i="35"/>
  <c r="FD792" i="35"/>
  <c r="EZ792" i="35"/>
  <c r="EV792" i="35"/>
  <c r="EY791" i="35"/>
  <c r="FF789" i="35"/>
  <c r="FB789" i="35"/>
  <c r="FM789" i="35" s="1"/>
  <c r="GB789" i="35" s="1"/>
  <c r="EX789" i="35"/>
  <c r="EV788" i="35"/>
  <c r="FF781" i="35"/>
  <c r="FB781" i="35"/>
  <c r="EX781" i="35"/>
  <c r="EV780" i="35"/>
  <c r="FD778" i="35"/>
  <c r="EZ778" i="35"/>
  <c r="EV778" i="35"/>
  <c r="FF777" i="35"/>
  <c r="FB777" i="35"/>
  <c r="EX777" i="35"/>
  <c r="FD776" i="35"/>
  <c r="EV776" i="35"/>
  <c r="FF775" i="35"/>
  <c r="FB775" i="35"/>
  <c r="EX775" i="35"/>
  <c r="FD772" i="35"/>
  <c r="EV772" i="35"/>
  <c r="FF771" i="35"/>
  <c r="FB771" i="35"/>
  <c r="EX771" i="35"/>
  <c r="FD770" i="35"/>
  <c r="EV770" i="35"/>
  <c r="FE768" i="35"/>
  <c r="EW768" i="35"/>
  <c r="EY767" i="35"/>
  <c r="FF763" i="35"/>
  <c r="FB763" i="35"/>
  <c r="EX763" i="35"/>
  <c r="FD762" i="35"/>
  <c r="EZ762" i="35"/>
  <c r="EV762" i="35"/>
  <c r="FD760" i="35"/>
  <c r="EZ760" i="35"/>
  <c r="EV760" i="35"/>
  <c r="FF757" i="35"/>
  <c r="FB757" i="35"/>
  <c r="EX757" i="35"/>
  <c r="FD756" i="35"/>
  <c r="EZ756" i="35"/>
  <c r="EV756" i="35"/>
  <c r="FA748" i="35"/>
  <c r="FF745" i="35"/>
  <c r="FB745" i="35"/>
  <c r="EX745" i="35"/>
  <c r="FD744" i="35"/>
  <c r="EV744" i="35"/>
  <c r="FF737" i="35"/>
  <c r="FB737" i="35"/>
  <c r="EX737" i="35"/>
  <c r="EV736" i="35"/>
  <c r="EV726" i="35"/>
  <c r="FF725" i="35"/>
  <c r="FB725" i="35"/>
  <c r="EX725" i="35"/>
  <c r="EY724" i="35"/>
  <c r="FE723" i="35"/>
  <c r="EW723" i="35"/>
  <c r="EY720" i="35"/>
  <c r="FD714" i="35"/>
  <c r="EV714" i="35"/>
  <c r="FE713" i="35"/>
  <c r="FP713" i="35" s="1"/>
  <c r="GC713" i="35" s="1"/>
  <c r="FA713" i="35"/>
  <c r="EW713" i="35"/>
  <c r="EZ712" i="35"/>
  <c r="EV712" i="35"/>
  <c r="FF711" i="35"/>
  <c r="FB711" i="35"/>
  <c r="EX711" i="35"/>
  <c r="EY710" i="35"/>
  <c r="FE709" i="35"/>
  <c r="FA709" i="35"/>
  <c r="EW709" i="35"/>
  <c r="EY708" i="35"/>
  <c r="FE707" i="35"/>
  <c r="FA707" i="35"/>
  <c r="FF705" i="35"/>
  <c r="FB705" i="35"/>
  <c r="EX705" i="35"/>
  <c r="EV702" i="35"/>
  <c r="FJ702" i="35" s="1"/>
  <c r="FY702" i="35" s="1"/>
  <c r="EY696" i="35"/>
  <c r="EZ694" i="35"/>
  <c r="EV694" i="35"/>
  <c r="FD692" i="35"/>
  <c r="EV692" i="35"/>
  <c r="EV690" i="35"/>
  <c r="EZ686" i="35"/>
  <c r="EV686" i="35"/>
  <c r="FF685" i="35"/>
  <c r="FB685" i="35"/>
  <c r="EX685" i="35"/>
  <c r="FD684" i="35"/>
  <c r="EZ684" i="35"/>
  <c r="EV684" i="35"/>
  <c r="FE683" i="35"/>
  <c r="FA683" i="35"/>
  <c r="FE681" i="35"/>
  <c r="FQ681" i="35" s="1"/>
  <c r="GA681" i="35" s="1"/>
  <c r="EZ676" i="35"/>
  <c r="EV676" i="35"/>
  <c r="EZ674" i="35"/>
  <c r="EV674" i="35"/>
  <c r="FF671" i="35"/>
  <c r="FB671" i="35"/>
  <c r="EX671" i="35"/>
  <c r="EY662" i="35"/>
  <c r="EY660" i="35"/>
  <c r="FB657" i="35"/>
  <c r="FR657" i="35" s="1"/>
  <c r="EV654" i="35"/>
  <c r="FD650" i="35"/>
  <c r="EV650" i="35"/>
  <c r="FH650" i="35" s="1"/>
  <c r="GD650" i="35" s="1"/>
  <c r="GG650" i="35" s="1"/>
  <c r="FF649" i="35"/>
  <c r="FB649" i="35"/>
  <c r="EX649" i="35"/>
  <c r="EY642" i="35"/>
  <c r="EV638" i="35"/>
  <c r="FF637" i="35"/>
  <c r="FQ637" i="35" s="1"/>
  <c r="GA637" i="35" s="1"/>
  <c r="FB637" i="35"/>
  <c r="EX637" i="35"/>
  <c r="FE628" i="35"/>
  <c r="EW628" i="35"/>
  <c r="FF625" i="35"/>
  <c r="FB625" i="35"/>
  <c r="EX625" i="35"/>
  <c r="EY624" i="35"/>
  <c r="EZ623" i="35"/>
  <c r="EV615" i="35"/>
  <c r="EV611" i="35"/>
  <c r="FF599" i="35"/>
  <c r="FM599" i="35" s="1"/>
  <c r="GB599" i="35" s="1"/>
  <c r="FD594" i="35"/>
  <c r="EZ594" i="35"/>
  <c r="EV594" i="35"/>
  <c r="EW591" i="35"/>
  <c r="FE587" i="35"/>
  <c r="FE586" i="35"/>
  <c r="FA586" i="35"/>
  <c r="FB585" i="35"/>
  <c r="EX585" i="35"/>
  <c r="EZ582" i="35"/>
  <c r="FA581" i="35"/>
  <c r="EW581" i="35"/>
  <c r="FB579" i="35"/>
  <c r="FM579" i="35" s="1"/>
  <c r="GB579" i="35" s="1"/>
  <c r="EX579" i="35"/>
  <c r="EY578" i="35"/>
  <c r="EV574" i="35"/>
  <c r="EY572" i="35"/>
  <c r="FB565" i="35"/>
  <c r="EX565" i="35"/>
  <c r="FD554" i="35"/>
  <c r="EZ554" i="35"/>
  <c r="EV554" i="35"/>
  <c r="FE541" i="35"/>
  <c r="EW541" i="35"/>
  <c r="FF527" i="35"/>
  <c r="EX527" i="35"/>
  <c r="EY526" i="35"/>
  <c r="EY522" i="35"/>
  <c r="FE511" i="35"/>
  <c r="FE507" i="35"/>
  <c r="EZ506" i="35"/>
  <c r="EY504" i="35"/>
  <c r="FJ504" i="35" s="1"/>
  <c r="FY504" i="35" s="1"/>
  <c r="FE501" i="35"/>
  <c r="FE499" i="35"/>
  <c r="EW499" i="35"/>
  <c r="FF493" i="35"/>
  <c r="EX493" i="35"/>
  <c r="FE489" i="35"/>
  <c r="EW489" i="35"/>
  <c r="EV484" i="35"/>
  <c r="FA480" i="35"/>
  <c r="EW480" i="35"/>
  <c r="FA478" i="35"/>
  <c r="EW478" i="35"/>
  <c r="FA477" i="35"/>
  <c r="GG468" i="35"/>
  <c r="FF467" i="35"/>
  <c r="EW466" i="35"/>
  <c r="EY460" i="35"/>
  <c r="EY454" i="35"/>
  <c r="FI454" i="35" s="1"/>
  <c r="FZ454" i="35" s="1"/>
  <c r="FF439" i="35"/>
  <c r="FB439" i="35"/>
  <c r="FB433" i="35"/>
  <c r="FE432" i="35"/>
  <c r="GG427" i="35"/>
  <c r="FD424" i="35"/>
  <c r="EZ424" i="35"/>
  <c r="EV424" i="35"/>
  <c r="EY414" i="35"/>
  <c r="FE412" i="35"/>
  <c r="FA412" i="35"/>
  <c r="EW412" i="35"/>
  <c r="FA411" i="35"/>
  <c r="EW411" i="35"/>
  <c r="GG836" i="35"/>
  <c r="FE835" i="35"/>
  <c r="FA835" i="35"/>
  <c r="EW835" i="35"/>
  <c r="FF831" i="35"/>
  <c r="FB831" i="35"/>
  <c r="EX831" i="35"/>
  <c r="FE827" i="35"/>
  <c r="FA827" i="35"/>
  <c r="EW827" i="35"/>
  <c r="FW826" i="35"/>
  <c r="FE825" i="35"/>
  <c r="FA825" i="35"/>
  <c r="EW825" i="35"/>
  <c r="FD822" i="35"/>
  <c r="EZ822" i="35"/>
  <c r="EV822" i="35"/>
  <c r="FE821" i="35"/>
  <c r="FA821" i="35"/>
  <c r="EW821" i="35"/>
  <c r="FF819" i="35"/>
  <c r="FB819" i="35"/>
  <c r="EX819" i="35"/>
  <c r="FF817" i="35"/>
  <c r="FB817" i="35"/>
  <c r="EX817" i="35"/>
  <c r="FD815" i="35"/>
  <c r="EV815" i="35"/>
  <c r="FG815" i="35" s="1"/>
  <c r="FX815" i="35" s="1"/>
  <c r="EV814" i="35"/>
  <c r="EV811" i="35"/>
  <c r="EV808" i="35"/>
  <c r="EZ807" i="35"/>
  <c r="EV807" i="35"/>
  <c r="EV806" i="35"/>
  <c r="FF805" i="35"/>
  <c r="FB805" i="35"/>
  <c r="EX805" i="35"/>
  <c r="EV804" i="35"/>
  <c r="FF803" i="35"/>
  <c r="FB803" i="35"/>
  <c r="EX803" i="35"/>
  <c r="EV802" i="35"/>
  <c r="FF801" i="35"/>
  <c r="FB801" i="35"/>
  <c r="EX801" i="35"/>
  <c r="EZ800" i="35"/>
  <c r="EV800" i="35"/>
  <c r="FF799" i="35"/>
  <c r="FB799" i="35"/>
  <c r="EX799" i="35"/>
  <c r="EZ798" i="35"/>
  <c r="EV798" i="35"/>
  <c r="FF797" i="35"/>
  <c r="FB797" i="35"/>
  <c r="EX797" i="35"/>
  <c r="FD796" i="35"/>
  <c r="EZ796" i="35"/>
  <c r="EV796" i="35"/>
  <c r="FF795" i="35"/>
  <c r="FB795" i="35"/>
  <c r="EX795" i="35"/>
  <c r="FF791" i="35"/>
  <c r="FB791" i="35"/>
  <c r="EX791" i="35"/>
  <c r="FB783" i="35"/>
  <c r="FF773" i="35"/>
  <c r="FB773" i="35"/>
  <c r="EX773" i="35"/>
  <c r="FD768" i="35"/>
  <c r="EV768" i="35"/>
  <c r="FF767" i="35"/>
  <c r="FB767" i="35"/>
  <c r="EX767" i="35"/>
  <c r="FD766" i="35"/>
  <c r="EV766" i="35"/>
  <c r="FF761" i="35"/>
  <c r="FB761" i="35"/>
  <c r="EX761" i="35"/>
  <c r="FE752" i="35"/>
  <c r="FA752" i="35"/>
  <c r="EW752" i="35"/>
  <c r="EY751" i="35"/>
  <c r="EZ748" i="35"/>
  <c r="EV748" i="35"/>
  <c r="EY747" i="35"/>
  <c r="EY743" i="35"/>
  <c r="FF741" i="35"/>
  <c r="FB741" i="35"/>
  <c r="EX741" i="35"/>
  <c r="FF739" i="35"/>
  <c r="FB739" i="35"/>
  <c r="EX739" i="35"/>
  <c r="EZ738" i="35"/>
  <c r="FK738" i="35" s="1"/>
  <c r="GF738" i="35" s="1"/>
  <c r="EV738" i="35"/>
  <c r="GG734" i="35"/>
  <c r="GG732" i="35"/>
  <c r="FF727" i="35"/>
  <c r="FB727" i="35"/>
  <c r="EX727" i="35"/>
  <c r="EV718" i="35"/>
  <c r="FF715" i="35"/>
  <c r="FB715" i="35"/>
  <c r="EX715" i="35"/>
  <c r="EY714" i="35"/>
  <c r="EY712" i="35"/>
  <c r="FE711" i="35"/>
  <c r="EW711" i="35"/>
  <c r="EZ706" i="35"/>
  <c r="EV706" i="35"/>
  <c r="FE705" i="35"/>
  <c r="FA705" i="35"/>
  <c r="EW705" i="35"/>
  <c r="FD704" i="35"/>
  <c r="EV704" i="35"/>
  <c r="FF703" i="35"/>
  <c r="FB703" i="35"/>
  <c r="EX703" i="35"/>
  <c r="EY702" i="35"/>
  <c r="EV700" i="35"/>
  <c r="EY694" i="35"/>
  <c r="EY692" i="35"/>
  <c r="FF691" i="35"/>
  <c r="FB691" i="35"/>
  <c r="EX691" i="35"/>
  <c r="EY690" i="35"/>
  <c r="FW688" i="35"/>
  <c r="FF687" i="35"/>
  <c r="FB687" i="35"/>
  <c r="EX687" i="35"/>
  <c r="EY686" i="35"/>
  <c r="FE685" i="35"/>
  <c r="FA685" i="35"/>
  <c r="EW685" i="35"/>
  <c r="EY684" i="35"/>
  <c r="FW682" i="35"/>
  <c r="EY676" i="35"/>
  <c r="FF675" i="35"/>
  <c r="FB675" i="35"/>
  <c r="EX675" i="35"/>
  <c r="EY674" i="35"/>
  <c r="FF673" i="35"/>
  <c r="FQ673" i="35" s="1"/>
  <c r="GA673" i="35" s="1"/>
  <c r="FB673" i="35"/>
  <c r="FM673" i="35" s="1"/>
  <c r="GB673" i="35" s="1"/>
  <c r="EX673" i="35"/>
  <c r="EY672" i="35"/>
  <c r="FE671" i="35"/>
  <c r="FF669" i="35"/>
  <c r="FB669" i="35"/>
  <c r="EX669" i="35"/>
  <c r="FD666" i="35"/>
  <c r="EZ666" i="35"/>
  <c r="EV666" i="35"/>
  <c r="FF665" i="35"/>
  <c r="FB665" i="35"/>
  <c r="EX665" i="35"/>
  <c r="FD664" i="35"/>
  <c r="EZ664" i="35"/>
  <c r="FK664" i="35" s="1"/>
  <c r="GF664" i="35" s="1"/>
  <c r="EV664" i="35"/>
  <c r="FF663" i="35"/>
  <c r="FB663" i="35"/>
  <c r="EX663" i="35"/>
  <c r="FD658" i="35"/>
  <c r="EZ658" i="35"/>
  <c r="EV658" i="35"/>
  <c r="FF655" i="35"/>
  <c r="FB655" i="35"/>
  <c r="EX655" i="35"/>
  <c r="EY654" i="35"/>
  <c r="FF653" i="35"/>
  <c r="FB653" i="35"/>
  <c r="EX653" i="35"/>
  <c r="GG652" i="35"/>
  <c r="EY650" i="35"/>
  <c r="FE649" i="35"/>
  <c r="FA649" i="35"/>
  <c r="EW649" i="35"/>
  <c r="FF645" i="35"/>
  <c r="FB645" i="35"/>
  <c r="EX645" i="35"/>
  <c r="FB643" i="35"/>
  <c r="FR643" i="35" s="1"/>
  <c r="FB639" i="35"/>
  <c r="FR639" i="35" s="1"/>
  <c r="EY638" i="35"/>
  <c r="FE637" i="35"/>
  <c r="FA637" i="35"/>
  <c r="FD636" i="35"/>
  <c r="EZ636" i="35"/>
  <c r="EV636" i="35"/>
  <c r="FF635" i="35"/>
  <c r="FB635" i="35"/>
  <c r="EX635" i="35"/>
  <c r="GG632" i="35"/>
  <c r="FF631" i="35"/>
  <c r="FB631" i="35"/>
  <c r="EX631" i="35"/>
  <c r="EY629" i="35"/>
  <c r="FE626" i="35"/>
  <c r="EY623" i="35"/>
  <c r="FE622" i="35"/>
  <c r="EW622" i="35"/>
  <c r="FE620" i="35"/>
  <c r="EW620" i="35"/>
  <c r="FF616" i="35"/>
  <c r="EX616" i="35"/>
  <c r="FE606" i="35"/>
  <c r="EW606" i="35"/>
  <c r="EZ604" i="35"/>
  <c r="FD600" i="35"/>
  <c r="EV600" i="35"/>
  <c r="EY597" i="35"/>
  <c r="FJ597" i="35" s="1"/>
  <c r="FY597" i="35" s="1"/>
  <c r="EY593" i="35"/>
  <c r="EY590" i="35"/>
  <c r="FE588" i="35"/>
  <c r="FA588" i="35"/>
  <c r="EW588" i="35"/>
  <c r="EV586" i="35"/>
  <c r="FA585" i="35"/>
  <c r="EW585" i="35"/>
  <c r="EY583" i="35"/>
  <c r="EY582" i="35"/>
  <c r="EW580" i="35"/>
  <c r="FB577" i="35"/>
  <c r="EX577" i="35"/>
  <c r="EY576" i="35"/>
  <c r="FE566" i="35"/>
  <c r="FA566" i="35"/>
  <c r="EY562" i="35"/>
  <c r="FU559" i="35"/>
  <c r="FE551" i="35"/>
  <c r="EW551" i="35"/>
  <c r="EY550" i="35"/>
  <c r="EY546" i="35"/>
  <c r="EV544" i="35"/>
  <c r="FD542" i="35"/>
  <c r="EZ542" i="35"/>
  <c r="EV542" i="35"/>
  <c r="FE539" i="35"/>
  <c r="EW539" i="35"/>
  <c r="EY538" i="35"/>
  <c r="FE533" i="35"/>
  <c r="EW533" i="35"/>
  <c r="FI533" i="35" s="1"/>
  <c r="FZ533" i="35" s="1"/>
  <c r="FE531" i="35"/>
  <c r="FF529" i="35"/>
  <c r="EX529" i="35"/>
  <c r="EV520" i="35"/>
  <c r="EY516" i="35"/>
  <c r="EY506" i="35"/>
  <c r="EY496" i="35"/>
  <c r="FE493" i="35"/>
  <c r="EZ492" i="35"/>
  <c r="EV492" i="35"/>
  <c r="EY488" i="35"/>
  <c r="EZ478" i="35"/>
  <c r="EV478" i="35"/>
  <c r="EZ470" i="35"/>
  <c r="EV470" i="35"/>
  <c r="FA467" i="35"/>
  <c r="EV466" i="35"/>
  <c r="EV464" i="35"/>
  <c r="EZ462" i="35"/>
  <c r="EV462" i="35"/>
  <c r="EZ458" i="35"/>
  <c r="EV458" i="35"/>
  <c r="FE457" i="35"/>
  <c r="EY456" i="35"/>
  <c r="FE451" i="35"/>
  <c r="EW450" i="35"/>
  <c r="FF449" i="35"/>
  <c r="FA448" i="35"/>
  <c r="EW448" i="35"/>
  <c r="FA447" i="35"/>
  <c r="FA440" i="35"/>
  <c r="FA438" i="35"/>
  <c r="EW438" i="35"/>
  <c r="FB437" i="35"/>
  <c r="FM437" i="35" s="1"/>
  <c r="GB437" i="35" s="1"/>
  <c r="EY434" i="35"/>
  <c r="EW433" i="35"/>
  <c r="EV432" i="35"/>
  <c r="FG426" i="35"/>
  <c r="FX426" i="35" s="1"/>
  <c r="EY425" i="35"/>
  <c r="EY424" i="35"/>
  <c r="EY421" i="35"/>
  <c r="EY415" i="35"/>
  <c r="EZ412" i="35"/>
  <c r="EV412" i="35"/>
  <c r="EV854" i="35"/>
  <c r="FE853" i="35"/>
  <c r="FE845" i="35"/>
  <c r="FF843" i="35"/>
  <c r="FB843" i="35"/>
  <c r="EX843" i="35"/>
  <c r="EY842" i="35"/>
  <c r="GG840" i="35"/>
  <c r="FW834" i="35"/>
  <c r="FD832" i="35"/>
  <c r="EZ832" i="35"/>
  <c r="EV832" i="35"/>
  <c r="FE831" i="35"/>
  <c r="FA831" i="35"/>
  <c r="EW831" i="35"/>
  <c r="GG828" i="35"/>
  <c r="GG826" i="35"/>
  <c r="FF823" i="35"/>
  <c r="FB823" i="35"/>
  <c r="EX823" i="35"/>
  <c r="EY822" i="35"/>
  <c r="FE819" i="35"/>
  <c r="FA819" i="35"/>
  <c r="EW819" i="35"/>
  <c r="FE817" i="35"/>
  <c r="FA817" i="35"/>
  <c r="EW817" i="35"/>
  <c r="EZ813" i="35"/>
  <c r="EV813" i="35"/>
  <c r="FA810" i="35"/>
  <c r="EW810" i="35"/>
  <c r="FF809" i="35"/>
  <c r="FB809" i="35"/>
  <c r="EX809" i="35"/>
  <c r="EV794" i="35"/>
  <c r="EY787" i="35"/>
  <c r="EW784" i="35"/>
  <c r="EZ782" i="35"/>
  <c r="EV782" i="35"/>
  <c r="EY779" i="35"/>
  <c r="FF769" i="35"/>
  <c r="FB769" i="35"/>
  <c r="EX769" i="35"/>
  <c r="FF765" i="35"/>
  <c r="FB765" i="35"/>
  <c r="EX765" i="35"/>
  <c r="FA764" i="35"/>
  <c r="EW764" i="35"/>
  <c r="EY759" i="35"/>
  <c r="EY755" i="35"/>
  <c r="FD754" i="35"/>
  <c r="EV754" i="35"/>
  <c r="FF753" i="35"/>
  <c r="FB753" i="35"/>
  <c r="FP753" i="35" s="1"/>
  <c r="GC753" i="35" s="1"/>
  <c r="EX753" i="35"/>
  <c r="EZ752" i="35"/>
  <c r="EV752" i="35"/>
  <c r="FF751" i="35"/>
  <c r="FB751" i="35"/>
  <c r="EX751" i="35"/>
  <c r="FD750" i="35"/>
  <c r="EZ750" i="35"/>
  <c r="EV750" i="35"/>
  <c r="FF747" i="35"/>
  <c r="FB747" i="35"/>
  <c r="EX747" i="35"/>
  <c r="FF743" i="35"/>
  <c r="FB743" i="35"/>
  <c r="EX743" i="35"/>
  <c r="EV742" i="35"/>
  <c r="FF735" i="35"/>
  <c r="FB735" i="35"/>
  <c r="EX735" i="35"/>
  <c r="FF733" i="35"/>
  <c r="FB733" i="35"/>
  <c r="EX733" i="35"/>
  <c r="FF731" i="35"/>
  <c r="FB731" i="35"/>
  <c r="EX731" i="35"/>
  <c r="FF729" i="35"/>
  <c r="FB729" i="35"/>
  <c r="EX729" i="35"/>
  <c r="FD722" i="35"/>
  <c r="EV722" i="35"/>
  <c r="FG722" i="35" s="1"/>
  <c r="FX722" i="35" s="1"/>
  <c r="FF721" i="35"/>
  <c r="FB721" i="35"/>
  <c r="EX721" i="35"/>
  <c r="FF719" i="35"/>
  <c r="FB719" i="35"/>
  <c r="EX719" i="35"/>
  <c r="EY718" i="35"/>
  <c r="FF717" i="35"/>
  <c r="FB717" i="35"/>
  <c r="EX717" i="35"/>
  <c r="EV716" i="35"/>
  <c r="FE715" i="35"/>
  <c r="FA715" i="35"/>
  <c r="EW715" i="35"/>
  <c r="EY706" i="35"/>
  <c r="EY704" i="35"/>
  <c r="FE703" i="35"/>
  <c r="EW703" i="35"/>
  <c r="FI703" i="35" s="1"/>
  <c r="FZ703" i="35" s="1"/>
  <c r="FF701" i="35"/>
  <c r="FB701" i="35"/>
  <c r="EX701" i="35"/>
  <c r="GG700" i="35"/>
  <c r="EY700" i="35"/>
  <c r="FF699" i="35"/>
  <c r="FB699" i="35"/>
  <c r="EX699" i="35"/>
  <c r="FF695" i="35"/>
  <c r="FB695" i="35"/>
  <c r="EX695" i="35"/>
  <c r="FE691" i="35"/>
  <c r="FF689" i="35"/>
  <c r="FB689" i="35"/>
  <c r="EX689" i="35"/>
  <c r="FH689" i="35" s="1"/>
  <c r="GD689" i="35" s="1"/>
  <c r="GG689" i="35" s="1"/>
  <c r="FE687" i="35"/>
  <c r="FA687" i="35"/>
  <c r="FW680" i="35"/>
  <c r="FE675" i="35"/>
  <c r="FE673" i="35"/>
  <c r="FA673" i="35"/>
  <c r="EW673" i="35"/>
  <c r="FD670" i="35"/>
  <c r="EZ670" i="35"/>
  <c r="EV670" i="35"/>
  <c r="FE669" i="35"/>
  <c r="FA669" i="35"/>
  <c r="EW669" i="35"/>
  <c r="FD668" i="35"/>
  <c r="FO668" i="35" s="1"/>
  <c r="GH668" i="35" s="1"/>
  <c r="EZ668" i="35"/>
  <c r="EV668" i="35"/>
  <c r="FF667" i="35"/>
  <c r="FB667" i="35"/>
  <c r="EX667" i="35"/>
  <c r="EY666" i="35"/>
  <c r="FE665" i="35"/>
  <c r="FA665" i="35"/>
  <c r="EW665" i="35"/>
  <c r="EY664" i="35"/>
  <c r="FE663" i="35"/>
  <c r="FA663" i="35"/>
  <c r="EW663" i="35"/>
  <c r="FB661" i="35"/>
  <c r="FR661" i="35" s="1"/>
  <c r="FB659" i="35"/>
  <c r="FM659" i="35" s="1"/>
  <c r="GB659" i="35" s="1"/>
  <c r="EY658" i="35"/>
  <c r="FE655" i="35"/>
  <c r="FM655" i="35" s="1"/>
  <c r="GB655" i="35" s="1"/>
  <c r="FE653" i="35"/>
  <c r="FP653" i="35" s="1"/>
  <c r="GC653" i="35" s="1"/>
  <c r="FA653" i="35"/>
  <c r="EW653" i="35"/>
  <c r="FW652" i="35"/>
  <c r="GG646" i="35"/>
  <c r="FE645" i="35"/>
  <c r="FB641" i="35"/>
  <c r="EY636" i="35"/>
  <c r="FE635" i="35"/>
  <c r="EW635" i="35"/>
  <c r="EV632" i="35"/>
  <c r="EV627" i="35"/>
  <c r="FD622" i="35"/>
  <c r="EZ622" i="35"/>
  <c r="EV622" i="35"/>
  <c r="EY621" i="35"/>
  <c r="FD620" i="35"/>
  <c r="EZ620" i="35"/>
  <c r="EV620" i="35"/>
  <c r="FE616" i="35"/>
  <c r="EW616" i="35"/>
  <c r="FF614" i="35"/>
  <c r="EX614" i="35"/>
  <c r="EY613" i="35"/>
  <c r="FE612" i="35"/>
  <c r="EW612" i="35"/>
  <c r="EZ609" i="35"/>
  <c r="FF597" i="35"/>
  <c r="FA596" i="35"/>
  <c r="FF593" i="35"/>
  <c r="FB593" i="35"/>
  <c r="EX593" i="35"/>
  <c r="EV588" i="35"/>
  <c r="EY584" i="35"/>
  <c r="FI584" i="35" s="1"/>
  <c r="FZ584" i="35" s="1"/>
  <c r="FA577" i="35"/>
  <c r="EW577" i="35"/>
  <c r="FB573" i="35"/>
  <c r="EX573" i="35"/>
  <c r="FA571" i="35"/>
  <c r="FE570" i="35"/>
  <c r="FA570" i="35"/>
  <c r="FA569" i="35"/>
  <c r="FD568" i="35"/>
  <c r="EZ568" i="35"/>
  <c r="FD566" i="35"/>
  <c r="EZ566" i="35"/>
  <c r="EV566" i="35"/>
  <c r="FE564" i="35"/>
  <c r="FP564" i="35" s="1"/>
  <c r="GC564" i="35" s="1"/>
  <c r="FA564" i="35"/>
  <c r="FE553" i="35"/>
  <c r="EW553" i="35"/>
  <c r="FU537" i="35"/>
  <c r="FV537" i="35" s="1"/>
  <c r="EY536" i="35"/>
  <c r="EV532" i="35"/>
  <c r="FD530" i="35"/>
  <c r="EV530" i="35"/>
  <c r="EZ528" i="35"/>
  <c r="FK528" i="35" s="1"/>
  <c r="GF528" i="35" s="1"/>
  <c r="EV528" i="35"/>
  <c r="FF519" i="35"/>
  <c r="EX519" i="35"/>
  <c r="FE517" i="35"/>
  <c r="EW517" i="35"/>
  <c r="FE515" i="35"/>
  <c r="EW515" i="35"/>
  <c r="FD508" i="35"/>
  <c r="EV508" i="35"/>
  <c r="EV502" i="35"/>
  <c r="EX501" i="35"/>
  <c r="EZ500" i="35"/>
  <c r="EV500" i="35"/>
  <c r="FF497" i="35"/>
  <c r="FF491" i="35"/>
  <c r="EX491" i="35"/>
  <c r="EV490" i="35"/>
  <c r="FE487" i="35"/>
  <c r="EW487" i="35"/>
  <c r="EZ486" i="35"/>
  <c r="EV486" i="35"/>
  <c r="EV482" i="35"/>
  <c r="FA476" i="35"/>
  <c r="FA472" i="35"/>
  <c r="EW472" i="35"/>
  <c r="EY470" i="35"/>
  <c r="FV469" i="35"/>
  <c r="FW469" i="35" s="1"/>
  <c r="FE465" i="35"/>
  <c r="FA465" i="35"/>
  <c r="EY464" i="35"/>
  <c r="EY462" i="35"/>
  <c r="EY458" i="35"/>
  <c r="FF453" i="35"/>
  <c r="FA452" i="35"/>
  <c r="EW452" i="35"/>
  <c r="FE449" i="35"/>
  <c r="FA449" i="35"/>
  <c r="FF443" i="35"/>
  <c r="EV440" i="35"/>
  <c r="EY432" i="35"/>
  <c r="FJ432" i="35" s="1"/>
  <c r="FY432" i="35" s="1"/>
  <c r="EY429" i="35"/>
  <c r="EX425" i="35"/>
  <c r="EX421" i="35"/>
  <c r="EX415" i="35"/>
  <c r="EV856" i="35"/>
  <c r="FF855" i="35"/>
  <c r="FB855" i="35"/>
  <c r="EX855" i="35"/>
  <c r="EY854" i="35"/>
  <c r="EZ848" i="35"/>
  <c r="EV848" i="35"/>
  <c r="FD844" i="35"/>
  <c r="EZ844" i="35"/>
  <c r="EV844" i="35"/>
  <c r="FE843" i="35"/>
  <c r="FA843" i="35"/>
  <c r="EW843" i="35"/>
  <c r="EV840" i="35"/>
  <c r="FF837" i="35"/>
  <c r="FB837" i="35"/>
  <c r="EX837" i="35"/>
  <c r="FF833" i="35"/>
  <c r="FB833" i="35"/>
  <c r="EX833" i="35"/>
  <c r="EY832" i="35"/>
  <c r="FF829" i="35"/>
  <c r="FB829" i="35"/>
  <c r="EX829" i="35"/>
  <c r="FD824" i="35"/>
  <c r="EV824" i="35"/>
  <c r="FE823" i="35"/>
  <c r="FA823" i="35"/>
  <c r="EW823" i="35"/>
  <c r="FJ823" i="35" s="1"/>
  <c r="FY823" i="35" s="1"/>
  <c r="FF815" i="35"/>
  <c r="FB815" i="35"/>
  <c r="EX815" i="35"/>
  <c r="FA812" i="35"/>
  <c r="EW812" i="35"/>
  <c r="FF811" i="35"/>
  <c r="FB811" i="35"/>
  <c r="EX811" i="35"/>
  <c r="EZ810" i="35"/>
  <c r="EV810" i="35"/>
  <c r="FF807" i="35"/>
  <c r="FB807" i="35"/>
  <c r="EX807" i="35"/>
  <c r="FF793" i="35"/>
  <c r="FB793" i="35"/>
  <c r="EX793" i="35"/>
  <c r="FA792" i="35"/>
  <c r="EW792" i="35"/>
  <c r="FD790" i="35"/>
  <c r="EZ790" i="35"/>
  <c r="EV790" i="35"/>
  <c r="FE788" i="35"/>
  <c r="FA788" i="35"/>
  <c r="FF787" i="35"/>
  <c r="FB787" i="35"/>
  <c r="EX787" i="35"/>
  <c r="EZ786" i="35"/>
  <c r="EV786" i="35"/>
  <c r="FF785" i="35"/>
  <c r="FB785" i="35"/>
  <c r="EX785" i="35"/>
  <c r="FD784" i="35"/>
  <c r="EV784" i="35"/>
  <c r="FE780" i="35"/>
  <c r="EW780" i="35"/>
  <c r="FF779" i="35"/>
  <c r="FB779" i="35"/>
  <c r="EX779" i="35"/>
  <c r="FA776" i="35"/>
  <c r="EW776" i="35"/>
  <c r="EY775" i="35"/>
  <c r="FD774" i="35"/>
  <c r="EZ774" i="35"/>
  <c r="EV774" i="35"/>
  <c r="FE772" i="35"/>
  <c r="EW772" i="35"/>
  <c r="EY771" i="35"/>
  <c r="EV764" i="35"/>
  <c r="EY763" i="35"/>
  <c r="FE760" i="35"/>
  <c r="FA760" i="35"/>
  <c r="EW760" i="35"/>
  <c r="FF759" i="35"/>
  <c r="FB759" i="35"/>
  <c r="EX759" i="35"/>
  <c r="FD758" i="35"/>
  <c r="EZ758" i="35"/>
  <c r="EV758" i="35"/>
  <c r="FA756" i="35"/>
  <c r="EW756" i="35"/>
  <c r="FF755" i="35"/>
  <c r="FB755" i="35"/>
  <c r="EX755" i="35"/>
  <c r="FL755" i="35" s="1"/>
  <c r="GE755" i="35" s="1"/>
  <c r="FF749" i="35"/>
  <c r="FB749" i="35"/>
  <c r="EX749" i="35"/>
  <c r="EV746" i="35"/>
  <c r="EW744" i="35"/>
  <c r="EZ724" i="35"/>
  <c r="EV724" i="35"/>
  <c r="FF723" i="35"/>
  <c r="FB723" i="35"/>
  <c r="EX723" i="35"/>
  <c r="EY722" i="35"/>
  <c r="FE721" i="35"/>
  <c r="EV720" i="35"/>
  <c r="FE719" i="35"/>
  <c r="FA719" i="35"/>
  <c r="EW719" i="35"/>
  <c r="FE717" i="35"/>
  <c r="EW717" i="35"/>
  <c r="EY716" i="35"/>
  <c r="FF713" i="35"/>
  <c r="FB713" i="35"/>
  <c r="EX713" i="35"/>
  <c r="EV710" i="35"/>
  <c r="FF709" i="35"/>
  <c r="FB709" i="35"/>
  <c r="EX709" i="35"/>
  <c r="FD708" i="35"/>
  <c r="EV708" i="35"/>
  <c r="FF707" i="35"/>
  <c r="FB707" i="35"/>
  <c r="EX707" i="35"/>
  <c r="FE701" i="35"/>
  <c r="FE699" i="35"/>
  <c r="FP699" i="35" s="1"/>
  <c r="GC699" i="35" s="1"/>
  <c r="EV696" i="35"/>
  <c r="FE695" i="35"/>
  <c r="FA695" i="35"/>
  <c r="EW695" i="35"/>
  <c r="FE689" i="35"/>
  <c r="EW689" i="35"/>
  <c r="FF683" i="35"/>
  <c r="FB683" i="35"/>
  <c r="EX683" i="35"/>
  <c r="FF681" i="35"/>
  <c r="FB681" i="35"/>
  <c r="EX681" i="35"/>
  <c r="FB677" i="35"/>
  <c r="EY670" i="35"/>
  <c r="EY668" i="35"/>
  <c r="FE667" i="35"/>
  <c r="FA667" i="35"/>
  <c r="EW667" i="35"/>
  <c r="FD662" i="35"/>
  <c r="EZ662" i="35"/>
  <c r="EV662" i="35"/>
  <c r="FD660" i="35"/>
  <c r="EZ660" i="35"/>
  <c r="EV660" i="35"/>
  <c r="FW656" i="35"/>
  <c r="GG654" i="35"/>
  <c r="FW648" i="35"/>
  <c r="FB647" i="35"/>
  <c r="EV642" i="35"/>
  <c r="EY632" i="35"/>
  <c r="FJ632" i="35" s="1"/>
  <c r="FY632" i="35" s="1"/>
  <c r="FF628" i="35"/>
  <c r="EX628" i="35"/>
  <c r="EY625" i="35"/>
  <c r="FF621" i="35"/>
  <c r="FB621" i="35"/>
  <c r="EX621" i="35"/>
  <c r="FE614" i="35"/>
  <c r="EW614" i="35"/>
  <c r="FF613" i="35"/>
  <c r="FB613" i="35"/>
  <c r="EX613" i="35"/>
  <c r="FD612" i="35"/>
  <c r="EV612" i="35"/>
  <c r="FE611" i="35"/>
  <c r="FA611" i="35"/>
  <c r="EW611" i="35"/>
  <c r="FF610" i="35"/>
  <c r="EX610" i="35"/>
  <c r="EY609" i="35"/>
  <c r="FC601" i="35"/>
  <c r="EY601" i="35"/>
  <c r="EY599" i="35"/>
  <c r="EZ596" i="35"/>
  <c r="EV596" i="35"/>
  <c r="FA594" i="35"/>
  <c r="EZ592" i="35"/>
  <c r="FB591" i="35"/>
  <c r="EX591" i="35"/>
  <c r="FB581" i="35"/>
  <c r="EX581" i="35"/>
  <c r="EY580" i="35"/>
  <c r="EY579" i="35"/>
  <c r="FJ579" i="35" s="1"/>
  <c r="FY579" i="35" s="1"/>
  <c r="FD578" i="35"/>
  <c r="EZ578" i="35"/>
  <c r="EW576" i="35"/>
  <c r="FA575" i="35"/>
  <c r="FE574" i="35"/>
  <c r="FA574" i="35"/>
  <c r="FA573" i="35"/>
  <c r="EW573" i="35"/>
  <c r="FD570" i="35"/>
  <c r="EZ570" i="35"/>
  <c r="EV570" i="35"/>
  <c r="EY568" i="35"/>
  <c r="EY567" i="35"/>
  <c r="EY565" i="35"/>
  <c r="FD564" i="35"/>
  <c r="EZ564" i="35"/>
  <c r="EV564" i="35"/>
  <c r="EV560" i="35"/>
  <c r="FD552" i="35"/>
  <c r="EV552" i="35"/>
  <c r="FD548" i="35"/>
  <c r="EV548" i="35"/>
  <c r="EX541" i="35"/>
  <c r="FD534" i="35"/>
  <c r="EV534" i="35"/>
  <c r="EV524" i="35"/>
  <c r="FE519" i="35"/>
  <c r="EW519" i="35"/>
  <c r="EV518" i="35"/>
  <c r="EY512" i="35"/>
  <c r="EY510" i="35"/>
  <c r="FF507" i="35"/>
  <c r="EX507" i="35"/>
  <c r="FF501" i="35"/>
  <c r="FF499" i="35"/>
  <c r="EX499" i="35"/>
  <c r="EV498" i="35"/>
  <c r="EV494" i="35"/>
  <c r="FE491" i="35"/>
  <c r="EW491" i="35"/>
  <c r="FF489" i="35"/>
  <c r="EX489" i="35"/>
  <c r="EY486" i="35"/>
  <c r="EW484" i="35"/>
  <c r="EY482" i="35"/>
  <c r="EZ476" i="35"/>
  <c r="EV476" i="35"/>
  <c r="EZ472" i="35"/>
  <c r="EV472" i="35"/>
  <c r="FA461" i="35"/>
  <c r="EZ460" i="35"/>
  <c r="EV460" i="35"/>
  <c r="EV454" i="35"/>
  <c r="FA453" i="35"/>
  <c r="EZ452" i="35"/>
  <c r="EV452" i="35"/>
  <c r="FE443" i="35"/>
  <c r="FA443" i="35"/>
  <c r="FB441" i="35"/>
  <c r="EX441" i="35"/>
  <c r="EY439" i="35"/>
  <c r="FJ439" i="35" s="1"/>
  <c r="FY439" i="35" s="1"/>
  <c r="EX429" i="35"/>
  <c r="FB427" i="35"/>
  <c r="FM427" i="35" s="1"/>
  <c r="GB427" i="35" s="1"/>
  <c r="FE424" i="35"/>
  <c r="FD414" i="35"/>
  <c r="FB413" i="35"/>
  <c r="FB411" i="35"/>
  <c r="FE629" i="35"/>
  <c r="EY628" i="35"/>
  <c r="FF627" i="35"/>
  <c r="FB627" i="35"/>
  <c r="EX627" i="35"/>
  <c r="EY626" i="35"/>
  <c r="FE623" i="35"/>
  <c r="FA623" i="35"/>
  <c r="EW623" i="35"/>
  <c r="EY616" i="35"/>
  <c r="FF615" i="35"/>
  <c r="FB615" i="35"/>
  <c r="EX615" i="35"/>
  <c r="EY614" i="35"/>
  <c r="FJ614" i="35" s="1"/>
  <c r="FY614" i="35" s="1"/>
  <c r="FD610" i="35"/>
  <c r="EZ610" i="35"/>
  <c r="EV610" i="35"/>
  <c r="FE609" i="35"/>
  <c r="FA609" i="35"/>
  <c r="EW609" i="35"/>
  <c r="FF600" i="35"/>
  <c r="FB600" i="35"/>
  <c r="EX600" i="35"/>
  <c r="EV599" i="35"/>
  <c r="EV597" i="35"/>
  <c r="FF596" i="35"/>
  <c r="FB596" i="35"/>
  <c r="EX596" i="35"/>
  <c r="GG595" i="35"/>
  <c r="FF594" i="35"/>
  <c r="FB594" i="35"/>
  <c r="EX594" i="35"/>
  <c r="FD593" i="35"/>
  <c r="EZ593" i="35"/>
  <c r="EV593" i="35"/>
  <c r="EY588" i="35"/>
  <c r="FF586" i="35"/>
  <c r="FB586" i="35"/>
  <c r="EX586" i="35"/>
  <c r="EV579" i="35"/>
  <c r="FF570" i="35"/>
  <c r="FB570" i="35"/>
  <c r="EX570" i="35"/>
  <c r="FF566" i="35"/>
  <c r="FB566" i="35"/>
  <c r="EX566" i="35"/>
  <c r="FD565" i="35"/>
  <c r="EZ565" i="35"/>
  <c r="EV565" i="35"/>
  <c r="FF564" i="35"/>
  <c r="FB564" i="35"/>
  <c r="EX564" i="35"/>
  <c r="GG563" i="35"/>
  <c r="FB558" i="35"/>
  <c r="FR558" i="35" s="1"/>
  <c r="FF554" i="35"/>
  <c r="FB554" i="35"/>
  <c r="EX554" i="35"/>
  <c r="GG543" i="35"/>
  <c r="FF542" i="35"/>
  <c r="FB542" i="35"/>
  <c r="EX542" i="35"/>
  <c r="EY541" i="35"/>
  <c r="FF534" i="35"/>
  <c r="FB534" i="35"/>
  <c r="EX534" i="35"/>
  <c r="EV529" i="35"/>
  <c r="FF528" i="35"/>
  <c r="FB528" i="35"/>
  <c r="EX528" i="35"/>
  <c r="EY527" i="35"/>
  <c r="FD519" i="35"/>
  <c r="EZ519" i="35"/>
  <c r="EV519" i="35"/>
  <c r="FF518" i="35"/>
  <c r="FB518" i="35"/>
  <c r="EX518" i="35"/>
  <c r="EY517" i="35"/>
  <c r="FE516" i="35"/>
  <c r="FA516" i="35"/>
  <c r="EW516" i="35"/>
  <c r="EY515" i="35"/>
  <c r="FE512" i="35"/>
  <c r="FA512" i="35"/>
  <c r="EW512" i="35"/>
  <c r="EY511" i="35"/>
  <c r="FE510" i="35"/>
  <c r="EW510" i="35"/>
  <c r="FD507" i="35"/>
  <c r="EZ507" i="35"/>
  <c r="EV507" i="35"/>
  <c r="FE506" i="35"/>
  <c r="FA506" i="35"/>
  <c r="FD501" i="35"/>
  <c r="EZ501" i="35"/>
  <c r="EV501" i="35"/>
  <c r="FF500" i="35"/>
  <c r="EX500" i="35"/>
  <c r="EZ499" i="35"/>
  <c r="EV499" i="35"/>
  <c r="FD493" i="35"/>
  <c r="EZ493" i="35"/>
  <c r="EV493" i="35"/>
  <c r="FF492" i="35"/>
  <c r="FB492" i="35"/>
  <c r="EX492" i="35"/>
  <c r="EV491" i="35"/>
  <c r="EZ489" i="35"/>
  <c r="EV489" i="35"/>
  <c r="FE488" i="35"/>
  <c r="FA488" i="35"/>
  <c r="EW488" i="35"/>
  <c r="EY487" i="35"/>
  <c r="FF486" i="35"/>
  <c r="FB486" i="35"/>
  <c r="EX486" i="35"/>
  <c r="FF482" i="35"/>
  <c r="EX482" i="35"/>
  <c r="EV481" i="35"/>
  <c r="FB479" i="35"/>
  <c r="EX479" i="35"/>
  <c r="EZ477" i="35"/>
  <c r="EV477" i="35"/>
  <c r="FF475" i="35"/>
  <c r="FB475" i="35"/>
  <c r="EX475" i="35"/>
  <c r="EW471" i="35"/>
  <c r="FF470" i="35"/>
  <c r="FB470" i="35"/>
  <c r="EX470" i="35"/>
  <c r="FB468" i="35"/>
  <c r="FR468" i="35" s="1"/>
  <c r="FD467" i="35"/>
  <c r="EV467" i="35"/>
  <c r="FF464" i="35"/>
  <c r="FB464" i="35"/>
  <c r="EX464" i="35"/>
  <c r="FB463" i="35"/>
  <c r="EX463" i="35"/>
  <c r="FF462" i="35"/>
  <c r="FB462" i="35"/>
  <c r="EX462" i="35"/>
  <c r="EW461" i="35"/>
  <c r="FF460" i="35"/>
  <c r="FB460" i="35"/>
  <c r="EX460" i="35"/>
  <c r="FF459" i="35"/>
  <c r="FB459" i="35"/>
  <c r="EX459" i="35"/>
  <c r="FF458" i="35"/>
  <c r="FB458" i="35"/>
  <c r="EX458" i="35"/>
  <c r="FB457" i="35"/>
  <c r="FF454" i="35"/>
  <c r="FB454" i="35"/>
  <c r="EX454" i="35"/>
  <c r="FD453" i="35"/>
  <c r="EZ453" i="35"/>
  <c r="EV453" i="35"/>
  <c r="FF451" i="35"/>
  <c r="EX451" i="35"/>
  <c r="FD447" i="35"/>
  <c r="EZ447" i="35"/>
  <c r="EV447" i="35"/>
  <c r="EV441" i="35"/>
  <c r="FF440" i="35"/>
  <c r="FB440" i="35"/>
  <c r="FM440" i="35" s="1"/>
  <c r="GB440" i="35" s="1"/>
  <c r="EX440" i="35"/>
  <c r="FF432" i="35"/>
  <c r="FB432" i="35"/>
  <c r="EX432" i="35"/>
  <c r="FF424" i="35"/>
  <c r="FB424" i="35"/>
  <c r="FM424" i="35" s="1"/>
  <c r="GB424" i="35" s="1"/>
  <c r="EX424" i="35"/>
  <c r="FB418" i="35"/>
  <c r="FB410" i="35"/>
  <c r="FR410" i="35" s="1"/>
  <c r="EZ406" i="35"/>
  <c r="EX399" i="35"/>
  <c r="FF397" i="35"/>
  <c r="EX397" i="35"/>
  <c r="FI397" i="35" s="1"/>
  <c r="FZ397" i="35" s="1"/>
  <c r="FF395" i="35"/>
  <c r="EX395" i="35"/>
  <c r="FD384" i="35"/>
  <c r="EZ384" i="35"/>
  <c r="EV384" i="35"/>
  <c r="FF379" i="35"/>
  <c r="EX379" i="35"/>
  <c r="EZ372" i="35"/>
  <c r="EV372" i="35"/>
  <c r="FD366" i="35"/>
  <c r="EZ366" i="35"/>
  <c r="EV366" i="35"/>
  <c r="FF359" i="35"/>
  <c r="EX359" i="35"/>
  <c r="FF348" i="35"/>
  <c r="EX348" i="35"/>
  <c r="FD346" i="35"/>
  <c r="EZ346" i="35"/>
  <c r="EV346" i="35"/>
  <c r="FD338" i="35"/>
  <c r="EZ338" i="35"/>
  <c r="EV338" i="35"/>
  <c r="FD333" i="35"/>
  <c r="FQ333" i="35" s="1"/>
  <c r="GA333" i="35" s="1"/>
  <c r="EV333" i="35"/>
  <c r="FF330" i="35"/>
  <c r="EX330" i="35"/>
  <c r="FF321" i="35"/>
  <c r="FM321" i="35" s="1"/>
  <c r="GB321" i="35" s="1"/>
  <c r="EX321" i="35"/>
  <c r="FG321" i="35" s="1"/>
  <c r="FX321" i="35" s="1"/>
  <c r="FF314" i="35"/>
  <c r="EX314" i="35"/>
  <c r="FF308" i="35"/>
  <c r="EX308" i="35"/>
  <c r="FF306" i="35"/>
  <c r="EX306" i="35"/>
  <c r="EV300" i="35"/>
  <c r="FE631" i="35"/>
  <c r="FA631" i="35"/>
  <c r="EW631" i="35"/>
  <c r="FE627" i="35"/>
  <c r="FA627" i="35"/>
  <c r="FD624" i="35"/>
  <c r="EZ624" i="35"/>
  <c r="EV624" i="35"/>
  <c r="FB619" i="35"/>
  <c r="FR619" i="35" s="1"/>
  <c r="FE615" i="35"/>
  <c r="FF611" i="35"/>
  <c r="FB611" i="35"/>
  <c r="EX611" i="35"/>
  <c r="EY610" i="35"/>
  <c r="FB605" i="35"/>
  <c r="FB602" i="35"/>
  <c r="FR602" i="35" s="1"/>
  <c r="FD601" i="35"/>
  <c r="EV601" i="35"/>
  <c r="FF588" i="35"/>
  <c r="FB588" i="35"/>
  <c r="EX588" i="35"/>
  <c r="FA587" i="35"/>
  <c r="EW587" i="35"/>
  <c r="EV583" i="35"/>
  <c r="FG583" i="35" s="1"/>
  <c r="FX583" i="35" s="1"/>
  <c r="FF574" i="35"/>
  <c r="FB574" i="35"/>
  <c r="EX574" i="35"/>
  <c r="FD567" i="35"/>
  <c r="EZ567" i="35"/>
  <c r="EV567" i="35"/>
  <c r="EV563" i="35"/>
  <c r="EZ561" i="35"/>
  <c r="EV561" i="35"/>
  <c r="FF560" i="35"/>
  <c r="FB560" i="35"/>
  <c r="EX560" i="35"/>
  <c r="FB556" i="35"/>
  <c r="FR556" i="35" s="1"/>
  <c r="FE554" i="35"/>
  <c r="FP554" i="35" s="1"/>
  <c r="GC554" i="35" s="1"/>
  <c r="FA554" i="35"/>
  <c r="EW554" i="35"/>
  <c r="FF552" i="35"/>
  <c r="FB552" i="35"/>
  <c r="EX552" i="35"/>
  <c r="FD549" i="35"/>
  <c r="EZ549" i="35"/>
  <c r="EV549" i="35"/>
  <c r="FF548" i="35"/>
  <c r="FB548" i="35"/>
  <c r="EX548" i="35"/>
  <c r="FD547" i="35"/>
  <c r="EV547" i="35"/>
  <c r="FD545" i="35"/>
  <c r="EV545" i="35"/>
  <c r="FF544" i="35"/>
  <c r="FB544" i="35"/>
  <c r="EX544" i="35"/>
  <c r="EV543" i="35"/>
  <c r="FE542" i="35"/>
  <c r="FA542" i="35"/>
  <c r="EW542" i="35"/>
  <c r="GG537" i="35"/>
  <c r="FD535" i="35"/>
  <c r="EV535" i="35"/>
  <c r="FE534" i="35"/>
  <c r="FA534" i="35"/>
  <c r="EW534" i="35"/>
  <c r="FF532" i="35"/>
  <c r="FB532" i="35"/>
  <c r="EX532" i="35"/>
  <c r="GG531" i="35"/>
  <c r="FF530" i="35"/>
  <c r="FB530" i="35"/>
  <c r="EX530" i="35"/>
  <c r="EY529" i="35"/>
  <c r="FE528" i="35"/>
  <c r="FA528" i="35"/>
  <c r="EW528" i="35"/>
  <c r="EV525" i="35"/>
  <c r="FF524" i="35"/>
  <c r="FB524" i="35"/>
  <c r="EX524" i="35"/>
  <c r="EV523" i="35"/>
  <c r="GG521" i="35"/>
  <c r="EV521" i="35"/>
  <c r="FF520" i="35"/>
  <c r="FB520" i="35"/>
  <c r="EX520" i="35"/>
  <c r="EY519" i="35"/>
  <c r="FE518" i="35"/>
  <c r="FA518" i="35"/>
  <c r="EW518" i="35"/>
  <c r="FF508" i="35"/>
  <c r="FB508" i="35"/>
  <c r="EX508" i="35"/>
  <c r="EY507" i="35"/>
  <c r="FF502" i="35"/>
  <c r="FB502" i="35"/>
  <c r="EX502" i="35"/>
  <c r="EY501" i="35"/>
  <c r="FE500" i="35"/>
  <c r="FA500" i="35"/>
  <c r="EY499" i="35"/>
  <c r="FF498" i="35"/>
  <c r="FB498" i="35"/>
  <c r="FM498" i="35" s="1"/>
  <c r="GB498" i="35" s="1"/>
  <c r="EX498" i="35"/>
  <c r="GG497" i="35"/>
  <c r="EV497" i="35"/>
  <c r="FF494" i="35"/>
  <c r="FB494" i="35"/>
  <c r="EX494" i="35"/>
  <c r="EY493" i="35"/>
  <c r="FE492" i="35"/>
  <c r="FA492" i="35"/>
  <c r="EW492" i="35"/>
  <c r="EY491" i="35"/>
  <c r="FF490" i="35"/>
  <c r="FB490" i="35"/>
  <c r="FM490" i="35" s="1"/>
  <c r="GB490" i="35" s="1"/>
  <c r="EX490" i="35"/>
  <c r="EY489" i="35"/>
  <c r="EV485" i="35"/>
  <c r="FF484" i="35"/>
  <c r="FB484" i="35"/>
  <c r="EX484" i="35"/>
  <c r="EV483" i="35"/>
  <c r="EW479" i="35"/>
  <c r="FF478" i="35"/>
  <c r="FB478" i="35"/>
  <c r="EX478" i="35"/>
  <c r="FF476" i="35"/>
  <c r="EX476" i="35"/>
  <c r="FF472" i="35"/>
  <c r="FB472" i="35"/>
  <c r="EX472" i="35"/>
  <c r="FD471" i="35"/>
  <c r="EZ471" i="35"/>
  <c r="EV471" i="35"/>
  <c r="FF466" i="35"/>
  <c r="FB466" i="35"/>
  <c r="EX466" i="35"/>
  <c r="FB465" i="35"/>
  <c r="EX465" i="35"/>
  <c r="EW463" i="35"/>
  <c r="FD461" i="35"/>
  <c r="EZ461" i="35"/>
  <c r="EV461" i="35"/>
  <c r="EW459" i="35"/>
  <c r="FD455" i="35"/>
  <c r="EZ455" i="35"/>
  <c r="FF452" i="35"/>
  <c r="FB452" i="35"/>
  <c r="FP452" i="35" s="1"/>
  <c r="GC452" i="35" s="1"/>
  <c r="EX452" i="35"/>
  <c r="FB449" i="35"/>
  <c r="FM449" i="35" s="1"/>
  <c r="GB449" i="35" s="1"/>
  <c r="EX449" i="35"/>
  <c r="EV445" i="35"/>
  <c r="FB443" i="35"/>
  <c r="EX443" i="35"/>
  <c r="EV439" i="35"/>
  <c r="EY436" i="35"/>
  <c r="FE435" i="35"/>
  <c r="GG431" i="35"/>
  <c r="FD429" i="35"/>
  <c r="EZ429" i="35"/>
  <c r="EV429" i="35"/>
  <c r="FB426" i="35"/>
  <c r="FR426" i="35" s="1"/>
  <c r="FD425" i="35"/>
  <c r="EZ425" i="35"/>
  <c r="EV425" i="35"/>
  <c r="FD421" i="35"/>
  <c r="EZ421" i="35"/>
  <c r="EV421" i="35"/>
  <c r="FD415" i="35"/>
  <c r="EZ415" i="35"/>
  <c r="EV415" i="35"/>
  <c r="FF412" i="35"/>
  <c r="FB412" i="35"/>
  <c r="EX412" i="35"/>
  <c r="GG409" i="35"/>
  <c r="FA399" i="35"/>
  <c r="FF398" i="35"/>
  <c r="EX398" i="35"/>
  <c r="FF393" i="35"/>
  <c r="EX393" i="35"/>
  <c r="FF392" i="35"/>
  <c r="EX392" i="35"/>
  <c r="FF391" i="35"/>
  <c r="FM391" i="35" s="1"/>
  <c r="GB391" i="35" s="1"/>
  <c r="EX391" i="35"/>
  <c r="FF389" i="35"/>
  <c r="EX389" i="35"/>
  <c r="FF388" i="35"/>
  <c r="EX388" i="35"/>
  <c r="FF387" i="35"/>
  <c r="EX387" i="35"/>
  <c r="FD373" i="35"/>
  <c r="EZ373" i="35"/>
  <c r="EV373" i="35"/>
  <c r="FD368" i="35"/>
  <c r="EZ368" i="35"/>
  <c r="EV368" i="35"/>
  <c r="EZ360" i="35"/>
  <c r="EZ357" i="35"/>
  <c r="FK357" i="35" s="1"/>
  <c r="GF357" i="35" s="1"/>
  <c r="EV355" i="35"/>
  <c r="FK355" i="35" s="1"/>
  <c r="GF355" i="35" s="1"/>
  <c r="FF354" i="35"/>
  <c r="EX354" i="35"/>
  <c r="FF352" i="35"/>
  <c r="EX352" i="35"/>
  <c r="FF350" i="35"/>
  <c r="EX350" i="35"/>
  <c r="FF381" i="35"/>
  <c r="EX381" i="35"/>
  <c r="FF380" i="35"/>
  <c r="EX380" i="35"/>
  <c r="FD376" i="35"/>
  <c r="EZ376" i="35"/>
  <c r="EV376" i="35"/>
  <c r="FF337" i="35"/>
  <c r="FQ337" i="35" s="1"/>
  <c r="GA337" i="35" s="1"/>
  <c r="EX337" i="35"/>
  <c r="EZ334" i="35"/>
  <c r="EV334" i="35"/>
  <c r="FF332" i="35"/>
  <c r="EX332" i="35"/>
  <c r="FF322" i="35"/>
  <c r="EX322" i="35"/>
  <c r="FF317" i="35"/>
  <c r="EX317" i="35"/>
  <c r="EZ315" i="35"/>
  <c r="EV315" i="35"/>
  <c r="FD313" i="35"/>
  <c r="EV313" i="35"/>
  <c r="FF311" i="35"/>
  <c r="EX311" i="35"/>
  <c r="FF310" i="35"/>
  <c r="EX310" i="35"/>
  <c r="EV309" i="35"/>
  <c r="FF307" i="35"/>
  <c r="FP307" i="35" s="1"/>
  <c r="GC307" i="35" s="1"/>
  <c r="EX307" i="35"/>
  <c r="FF304" i="35"/>
  <c r="EX304" i="35"/>
  <c r="FD300" i="35"/>
  <c r="FD606" i="35"/>
  <c r="EZ606" i="35"/>
  <c r="EV606" i="35"/>
  <c r="EY604" i="35"/>
  <c r="GG603" i="35"/>
  <c r="FB599" i="35"/>
  <c r="EX599" i="35"/>
  <c r="EY598" i="35"/>
  <c r="FB597" i="35"/>
  <c r="FM597" i="35" s="1"/>
  <c r="GB597" i="35" s="1"/>
  <c r="EX597" i="35"/>
  <c r="EY592" i="35"/>
  <c r="EV587" i="35"/>
  <c r="FF580" i="35"/>
  <c r="FB580" i="35"/>
  <c r="EX580" i="35"/>
  <c r="FF576" i="35"/>
  <c r="FB576" i="35"/>
  <c r="EX576" i="35"/>
  <c r="FD575" i="35"/>
  <c r="EZ575" i="35"/>
  <c r="EV575" i="35"/>
  <c r="FF572" i="35"/>
  <c r="FB572" i="35"/>
  <c r="EX572" i="35"/>
  <c r="EZ571" i="35"/>
  <c r="EV571" i="35"/>
  <c r="FD569" i="35"/>
  <c r="EZ569" i="35"/>
  <c r="EV569" i="35"/>
  <c r="EY563" i="35"/>
  <c r="FF562" i="35"/>
  <c r="FB562" i="35"/>
  <c r="EX562" i="35"/>
  <c r="EY561" i="35"/>
  <c r="FE560" i="35"/>
  <c r="FA560" i="35"/>
  <c r="EW560" i="35"/>
  <c r="FD553" i="35"/>
  <c r="EZ553" i="35"/>
  <c r="EV553" i="35"/>
  <c r="FE552" i="35"/>
  <c r="FA552" i="35"/>
  <c r="EW552" i="35"/>
  <c r="FD551" i="35"/>
  <c r="EV551" i="35"/>
  <c r="FF550" i="35"/>
  <c r="FB550" i="35"/>
  <c r="EX550" i="35"/>
  <c r="EY549" i="35"/>
  <c r="FE548" i="35"/>
  <c r="FA548" i="35"/>
  <c r="EW548" i="35"/>
  <c r="EY547" i="35"/>
  <c r="FF546" i="35"/>
  <c r="FB546" i="35"/>
  <c r="EX546" i="35"/>
  <c r="EY545" i="35"/>
  <c r="FE544" i="35"/>
  <c r="EY543" i="35"/>
  <c r="EV539" i="35"/>
  <c r="FF538" i="35"/>
  <c r="FB538" i="35"/>
  <c r="EX538" i="35"/>
  <c r="FF536" i="35"/>
  <c r="FB536" i="35"/>
  <c r="EX536" i="35"/>
  <c r="EY535" i="35"/>
  <c r="EZ533" i="35"/>
  <c r="EV533" i="35"/>
  <c r="FE532" i="35"/>
  <c r="FA532" i="35"/>
  <c r="EW532" i="35"/>
  <c r="EV531" i="35"/>
  <c r="FE530" i="35"/>
  <c r="FA530" i="35"/>
  <c r="EW530" i="35"/>
  <c r="FF526" i="35"/>
  <c r="FB526" i="35"/>
  <c r="EX526" i="35"/>
  <c r="EY525" i="35"/>
  <c r="FE524" i="35"/>
  <c r="FA524" i="35"/>
  <c r="EW524" i="35"/>
  <c r="EY523" i="35"/>
  <c r="FF522" i="35"/>
  <c r="FB522" i="35"/>
  <c r="EX522" i="35"/>
  <c r="EY521" i="35"/>
  <c r="FE520" i="35"/>
  <c r="FA520" i="35"/>
  <c r="EW520" i="35"/>
  <c r="FB514" i="35"/>
  <c r="FD509" i="35"/>
  <c r="EZ509" i="35"/>
  <c r="EV509" i="35"/>
  <c r="FE508" i="35"/>
  <c r="FA508" i="35"/>
  <c r="EZ505" i="35"/>
  <c r="EV505" i="35"/>
  <c r="FF504" i="35"/>
  <c r="FB504" i="35"/>
  <c r="EX504" i="35"/>
  <c r="FE502" i="35"/>
  <c r="FP502" i="35" s="1"/>
  <c r="GC502" i="35" s="1"/>
  <c r="FE498" i="35"/>
  <c r="EY497" i="35"/>
  <c r="FF496" i="35"/>
  <c r="FB496" i="35"/>
  <c r="EX496" i="35"/>
  <c r="FD495" i="35"/>
  <c r="EZ495" i="35"/>
  <c r="EV495" i="35"/>
  <c r="FE494" i="35"/>
  <c r="FA494" i="35"/>
  <c r="EW494" i="35"/>
  <c r="FE490" i="35"/>
  <c r="FA490" i="35"/>
  <c r="EW490" i="35"/>
  <c r="FF481" i="35"/>
  <c r="FB481" i="35"/>
  <c r="FM481" i="35" s="1"/>
  <c r="GB481" i="35" s="1"/>
  <c r="EX481" i="35"/>
  <c r="FF480" i="35"/>
  <c r="FB480" i="35"/>
  <c r="EX480" i="35"/>
  <c r="FD479" i="35"/>
  <c r="EV479" i="35"/>
  <c r="FF477" i="35"/>
  <c r="EX477" i="35"/>
  <c r="EV475" i="35"/>
  <c r="FB474" i="35"/>
  <c r="FM474" i="35" s="1"/>
  <c r="GB474" i="35" s="1"/>
  <c r="FW473" i="35"/>
  <c r="FB473" i="35"/>
  <c r="FM473" i="35" s="1"/>
  <c r="GB473" i="35" s="1"/>
  <c r="FB467" i="35"/>
  <c r="EX467" i="35"/>
  <c r="EV463" i="35"/>
  <c r="FD459" i="35"/>
  <c r="EZ459" i="35"/>
  <c r="EV459" i="35"/>
  <c r="EV457" i="35"/>
  <c r="FJ457" i="35" s="1"/>
  <c r="FY457" i="35" s="1"/>
  <c r="FB453" i="35"/>
  <c r="EX453" i="35"/>
  <c r="EV451" i="35"/>
  <c r="FF450" i="35"/>
  <c r="FB450" i="35"/>
  <c r="EX450" i="35"/>
  <c r="EW449" i="35"/>
  <c r="FF448" i="35"/>
  <c r="FB448" i="35"/>
  <c r="EX448" i="35"/>
  <c r="FF447" i="35"/>
  <c r="FB447" i="35"/>
  <c r="EX447" i="35"/>
  <c r="FF444" i="35"/>
  <c r="FB444" i="35"/>
  <c r="EX444" i="35"/>
  <c r="EW443" i="35"/>
  <c r="FF438" i="35"/>
  <c r="FB438" i="35"/>
  <c r="EX438" i="35"/>
  <c r="FF436" i="35"/>
  <c r="FB436" i="35"/>
  <c r="EX436" i="35"/>
  <c r="EV435" i="35"/>
  <c r="FB428" i="35"/>
  <c r="FR428" i="35" s="1"/>
  <c r="FB420" i="35"/>
  <c r="FM420" i="35" s="1"/>
  <c r="GB420" i="35" s="1"/>
  <c r="GG418" i="35"/>
  <c r="FE408" i="35"/>
  <c r="FA408" i="35"/>
  <c r="EW408" i="35"/>
  <c r="GG405" i="35"/>
  <c r="FA403" i="35"/>
  <c r="EW403" i="35"/>
  <c r="FE402" i="35"/>
  <c r="FB401" i="35"/>
  <c r="EX401" i="35"/>
  <c r="FI401" i="35" s="1"/>
  <c r="FZ401" i="35" s="1"/>
  <c r="FD397" i="35"/>
  <c r="FO397" i="35" s="1"/>
  <c r="GH397" i="35" s="1"/>
  <c r="EV397" i="35"/>
  <c r="EV395" i="35"/>
  <c r="FF394" i="35"/>
  <c r="EX394" i="35"/>
  <c r="FF390" i="35"/>
  <c r="EX390" i="35"/>
  <c r="FF386" i="35"/>
  <c r="EX386" i="35"/>
  <c r="EZ377" i="35"/>
  <c r="EV377" i="35"/>
  <c r="FF372" i="35"/>
  <c r="EX372" i="35"/>
  <c r="FI372" i="35" s="1"/>
  <c r="FZ372" i="35" s="1"/>
  <c r="EV362" i="35"/>
  <c r="EZ361" i="35"/>
  <c r="EV361" i="35"/>
  <c r="EZ358" i="35"/>
  <c r="FF375" i="35"/>
  <c r="EX375" i="35"/>
  <c r="FF374" i="35"/>
  <c r="EX374" i="35"/>
  <c r="FF351" i="35"/>
  <c r="EX351" i="35"/>
  <c r="EZ335" i="35"/>
  <c r="EV335" i="35"/>
  <c r="FD328" i="35"/>
  <c r="EZ328" i="35"/>
  <c r="EV328" i="35"/>
  <c r="FF325" i="35"/>
  <c r="EX325" i="35"/>
  <c r="FF318" i="35"/>
  <c r="EX318" i="35"/>
  <c r="EV316" i="35"/>
  <c r="EV306" i="35"/>
  <c r="FD303" i="35"/>
  <c r="EZ303" i="35"/>
  <c r="EV303" i="35"/>
  <c r="EZ301" i="35"/>
  <c r="EV301" i="35"/>
  <c r="FB299" i="35"/>
  <c r="EX299" i="35"/>
  <c r="FF298" i="35"/>
  <c r="FF629" i="35"/>
  <c r="FB629" i="35"/>
  <c r="FM629" i="35" s="1"/>
  <c r="GB629" i="35" s="1"/>
  <c r="EX629" i="35"/>
  <c r="FD628" i="35"/>
  <c r="EZ628" i="35"/>
  <c r="EV628" i="35"/>
  <c r="EV626" i="35"/>
  <c r="FE625" i="35"/>
  <c r="FA625" i="35"/>
  <c r="EW625" i="35"/>
  <c r="FF623" i="35"/>
  <c r="FB623" i="35"/>
  <c r="EX623" i="35"/>
  <c r="EY622" i="35"/>
  <c r="FE621" i="35"/>
  <c r="FA621" i="35"/>
  <c r="EW621" i="35"/>
  <c r="EY620" i="35"/>
  <c r="FB617" i="35"/>
  <c r="FR617" i="35" s="1"/>
  <c r="FD616" i="35"/>
  <c r="FQ616" i="35" s="1"/>
  <c r="GA616" i="35" s="1"/>
  <c r="EZ616" i="35"/>
  <c r="EV616" i="35"/>
  <c r="FD614" i="35"/>
  <c r="EZ614" i="35"/>
  <c r="EV614" i="35"/>
  <c r="FE613" i="35"/>
  <c r="FA613" i="35"/>
  <c r="EW613" i="35"/>
  <c r="EY612" i="35"/>
  <c r="FF609" i="35"/>
  <c r="FB609" i="35"/>
  <c r="EX609" i="35"/>
  <c r="FB607" i="35"/>
  <c r="FM607" i="35" s="1"/>
  <c r="GB607" i="35" s="1"/>
  <c r="EY606" i="35"/>
  <c r="FF604" i="35"/>
  <c r="FB604" i="35"/>
  <c r="EX604" i="35"/>
  <c r="FB603" i="35"/>
  <c r="FR603" i="35" s="1"/>
  <c r="FB601" i="35"/>
  <c r="FM601" i="35" s="1"/>
  <c r="GB601" i="35" s="1"/>
  <c r="EX601" i="35"/>
  <c r="FC600" i="35"/>
  <c r="EY600" i="35"/>
  <c r="FF598" i="35"/>
  <c r="FB598" i="35"/>
  <c r="EX598" i="35"/>
  <c r="EY596" i="35"/>
  <c r="EY594" i="35"/>
  <c r="FE593" i="35"/>
  <c r="FA593" i="35"/>
  <c r="EW593" i="35"/>
  <c r="FF592" i="35"/>
  <c r="FB592" i="35"/>
  <c r="EX592" i="35"/>
  <c r="EV591" i="35"/>
  <c r="FG591" i="35" s="1"/>
  <c r="FX591" i="35" s="1"/>
  <c r="FF590" i="35"/>
  <c r="FB590" i="35"/>
  <c r="EX590" i="35"/>
  <c r="EV585" i="35"/>
  <c r="FF584" i="35"/>
  <c r="FB584" i="35"/>
  <c r="EX584" i="35"/>
  <c r="FF582" i="35"/>
  <c r="FQ582" i="35" s="1"/>
  <c r="GA582" i="35" s="1"/>
  <c r="EX582" i="35"/>
  <c r="EV581" i="35"/>
  <c r="FF578" i="35"/>
  <c r="FB578" i="35"/>
  <c r="EX578" i="35"/>
  <c r="EV577" i="35"/>
  <c r="FD573" i="35"/>
  <c r="EZ573" i="35"/>
  <c r="EV573" i="35"/>
  <c r="FF568" i="35"/>
  <c r="FB568" i="35"/>
  <c r="EX568" i="35"/>
  <c r="FE562" i="35"/>
  <c r="EY553" i="35"/>
  <c r="EY551" i="35"/>
  <c r="FE550" i="35"/>
  <c r="FA550" i="35"/>
  <c r="EW550" i="35"/>
  <c r="FE546" i="35"/>
  <c r="FP546" i="35" s="1"/>
  <c r="GC546" i="35" s="1"/>
  <c r="EW546" i="35"/>
  <c r="FG546" i="35" s="1"/>
  <c r="FX546" i="35" s="1"/>
  <c r="FD541" i="35"/>
  <c r="EV541" i="35"/>
  <c r="FH541" i="35" s="1"/>
  <c r="GD541" i="35" s="1"/>
  <c r="GG541" i="35" s="1"/>
  <c r="EY539" i="35"/>
  <c r="FE538" i="35"/>
  <c r="EW538" i="35"/>
  <c r="FE536" i="35"/>
  <c r="FA536" i="35"/>
  <c r="EW536" i="35"/>
  <c r="EY533" i="35"/>
  <c r="EY531" i="35"/>
  <c r="GG529" i="35"/>
  <c r="FD527" i="35"/>
  <c r="EV527" i="35"/>
  <c r="FE526" i="35"/>
  <c r="FA526" i="35"/>
  <c r="EW526" i="35"/>
  <c r="FE522" i="35"/>
  <c r="EW522" i="35"/>
  <c r="FH522" i="35" s="1"/>
  <c r="GD522" i="35" s="1"/>
  <c r="GG522" i="35" s="1"/>
  <c r="EV517" i="35"/>
  <c r="FF516" i="35"/>
  <c r="FB516" i="35"/>
  <c r="EX516" i="35"/>
  <c r="EZ515" i="35"/>
  <c r="EV515" i="35"/>
  <c r="FF512" i="35"/>
  <c r="FO512" i="35" s="1"/>
  <c r="GH512" i="35" s="1"/>
  <c r="FB512" i="35"/>
  <c r="EX512" i="35"/>
  <c r="FD511" i="35"/>
  <c r="EV511" i="35"/>
  <c r="FF510" i="35"/>
  <c r="FB510" i="35"/>
  <c r="EX510" i="35"/>
  <c r="EY509" i="35"/>
  <c r="FF506" i="35"/>
  <c r="FB506" i="35"/>
  <c r="EX506" i="35"/>
  <c r="EY505" i="35"/>
  <c r="FE504" i="35"/>
  <c r="FE496" i="35"/>
  <c r="EY495" i="35"/>
  <c r="FF488" i="35"/>
  <c r="FB488" i="35"/>
  <c r="EX488" i="35"/>
  <c r="FD487" i="35"/>
  <c r="EV487" i="35"/>
  <c r="FF485" i="35"/>
  <c r="FB485" i="35"/>
  <c r="EX485" i="35"/>
  <c r="FG485" i="35" s="1"/>
  <c r="FX485" i="35" s="1"/>
  <c r="FF483" i="35"/>
  <c r="FB483" i="35"/>
  <c r="FM483" i="35" s="1"/>
  <c r="GB483" i="35" s="1"/>
  <c r="EX483" i="35"/>
  <c r="EW481" i="35"/>
  <c r="FB471" i="35"/>
  <c r="EX471" i="35"/>
  <c r="FB469" i="35"/>
  <c r="EV465" i="35"/>
  <c r="FB461" i="35"/>
  <c r="EX461" i="35"/>
  <c r="FF456" i="35"/>
  <c r="FB456" i="35"/>
  <c r="EX456" i="35"/>
  <c r="FI456" i="35" s="1"/>
  <c r="FZ456" i="35" s="1"/>
  <c r="FD449" i="35"/>
  <c r="EZ449" i="35"/>
  <c r="EV449" i="35"/>
  <c r="EW447" i="35"/>
  <c r="FB446" i="35"/>
  <c r="FB445" i="35"/>
  <c r="EX445" i="35"/>
  <c r="FD443" i="35"/>
  <c r="EZ443" i="35"/>
  <c r="EV443" i="35"/>
  <c r="FB442" i="35"/>
  <c r="FR442" i="35" s="1"/>
  <c r="EY440" i="35"/>
  <c r="EV437" i="35"/>
  <c r="FF434" i="35"/>
  <c r="FB434" i="35"/>
  <c r="EX434" i="35"/>
  <c r="EV433" i="35"/>
  <c r="FB422" i="35"/>
  <c r="FM422" i="35" s="1"/>
  <c r="GB422" i="35" s="1"/>
  <c r="GG419" i="35"/>
  <c r="FB416" i="35"/>
  <c r="FR416" i="35" s="1"/>
  <c r="FF414" i="35"/>
  <c r="FB414" i="35"/>
  <c r="EX414" i="35"/>
  <c r="FD411" i="35"/>
  <c r="EZ411" i="35"/>
  <c r="EV411" i="35"/>
  <c r="FB407" i="35"/>
  <c r="FE406" i="35"/>
  <c r="FA406" i="35"/>
  <c r="EW406" i="35"/>
  <c r="EW401" i="35"/>
  <c r="FE400" i="35"/>
  <c r="FA400" i="35"/>
  <c r="EV392" i="35"/>
  <c r="EV388" i="35"/>
  <c r="FF385" i="35"/>
  <c r="FQ385" i="35" s="1"/>
  <c r="GA385" i="35" s="1"/>
  <c r="EX385" i="35"/>
  <c r="FD382" i="35"/>
  <c r="EZ382" i="35"/>
  <c r="EV382" i="35"/>
  <c r="FF373" i="35"/>
  <c r="EX373" i="35"/>
  <c r="FD371" i="35"/>
  <c r="EZ371" i="35"/>
  <c r="EV371" i="35"/>
  <c r="FF356" i="35"/>
  <c r="EX356" i="35"/>
  <c r="EZ353" i="35"/>
  <c r="EV353" i="35"/>
  <c r="EZ349" i="35"/>
  <c r="EV349" i="35"/>
  <c r="FF347" i="35"/>
  <c r="EX347" i="35"/>
  <c r="FJ347" i="35" s="1"/>
  <c r="FY347" i="35" s="1"/>
  <c r="EZ380" i="35"/>
  <c r="FF376" i="35"/>
  <c r="FQ376" i="35" s="1"/>
  <c r="GA376" i="35" s="1"/>
  <c r="EX376" i="35"/>
  <c r="EZ337" i="35"/>
  <c r="EV337" i="35"/>
  <c r="FF334" i="35"/>
  <c r="EX334" i="35"/>
  <c r="EV332" i="35"/>
  <c r="FF326" i="35"/>
  <c r="EX326" i="35"/>
  <c r="FF309" i="35"/>
  <c r="FM309" i="35" s="1"/>
  <c r="GB309" i="35" s="1"/>
  <c r="EX309" i="35"/>
  <c r="EV307" i="35"/>
  <c r="FD304" i="35"/>
  <c r="EV304" i="35"/>
  <c r="GG407" i="35"/>
  <c r="EZ403" i="35"/>
  <c r="EV403" i="35"/>
  <c r="FE397" i="35"/>
  <c r="FA397" i="35"/>
  <c r="EW397" i="35"/>
  <c r="FE395" i="35"/>
  <c r="FA395" i="35"/>
  <c r="EW395" i="35"/>
  <c r="FE392" i="35"/>
  <c r="FA392" i="35"/>
  <c r="EW392" i="35"/>
  <c r="FE388" i="35"/>
  <c r="FA388" i="35"/>
  <c r="EW388" i="35"/>
  <c r="FH388" i="35" s="1"/>
  <c r="GD388" i="35" s="1"/>
  <c r="FE383" i="35"/>
  <c r="FA383" i="35"/>
  <c r="EW383" i="35"/>
  <c r="EY378" i="35"/>
  <c r="FE370" i="35"/>
  <c r="FE369" i="35"/>
  <c r="FA369" i="35"/>
  <c r="EW369" i="35"/>
  <c r="EY367" i="35"/>
  <c r="FE365" i="35"/>
  <c r="FA365" i="35"/>
  <c r="EW365" i="35"/>
  <c r="FE364" i="35"/>
  <c r="FA364" i="35"/>
  <c r="EW364" i="35"/>
  <c r="EY363" i="35"/>
  <c r="FG363" i="35" s="1"/>
  <c r="FX363" i="35" s="1"/>
  <c r="FE362" i="35"/>
  <c r="FA362" i="35"/>
  <c r="EW362" i="35"/>
  <c r="EY360" i="35"/>
  <c r="EY358" i="35"/>
  <c r="EY357" i="35"/>
  <c r="FE355" i="35"/>
  <c r="FA355" i="35"/>
  <c r="EW355" i="35"/>
  <c r="FE354" i="35"/>
  <c r="FA354" i="35"/>
  <c r="EW354" i="35"/>
  <c r="FE352" i="35"/>
  <c r="FA352" i="35"/>
  <c r="EW352" i="35"/>
  <c r="FE350" i="35"/>
  <c r="FA350" i="35"/>
  <c r="EW350" i="35"/>
  <c r="FE381" i="35"/>
  <c r="FA381" i="35"/>
  <c r="EW381" i="35"/>
  <c r="EY336" i="35"/>
  <c r="EY331" i="35"/>
  <c r="FE330" i="35"/>
  <c r="FA330" i="35"/>
  <c r="EW330" i="35"/>
  <c r="EY329" i="35"/>
  <c r="FE326" i="35"/>
  <c r="FA326" i="35"/>
  <c r="EW326" i="35"/>
  <c r="FE325" i="35"/>
  <c r="FA325" i="35"/>
  <c r="EY324" i="35"/>
  <c r="EY323" i="35"/>
  <c r="FE322" i="35"/>
  <c r="FE321" i="35"/>
  <c r="FA321" i="35"/>
  <c r="EY320" i="35"/>
  <c r="EY319" i="35"/>
  <c r="FE318" i="35"/>
  <c r="FA318" i="35"/>
  <c r="EW318" i="35"/>
  <c r="FE317" i="35"/>
  <c r="FA317" i="35"/>
  <c r="EW317" i="35"/>
  <c r="EY316" i="35"/>
  <c r="EY315" i="35"/>
  <c r="FE314" i="35"/>
  <c r="EW314" i="35"/>
  <c r="FE310" i="35"/>
  <c r="FA310" i="35"/>
  <c r="EW310" i="35"/>
  <c r="FE309" i="35"/>
  <c r="FP309" i="35" s="1"/>
  <c r="GC309" i="35" s="1"/>
  <c r="FE307" i="35"/>
  <c r="FA307" i="35"/>
  <c r="EW307" i="35"/>
  <c r="FE306" i="35"/>
  <c r="FA306" i="35"/>
  <c r="EW306" i="35"/>
  <c r="FE304" i="35"/>
  <c r="FA304" i="35"/>
  <c r="EW304" i="35"/>
  <c r="EY303" i="35"/>
  <c r="EY301" i="35"/>
  <c r="EY300" i="35"/>
  <c r="FE297" i="35"/>
  <c r="FA297" i="35"/>
  <c r="EW297" i="35"/>
  <c r="FD291" i="35"/>
  <c r="EZ291" i="35"/>
  <c r="EV291" i="35"/>
  <c r="FB286" i="35"/>
  <c r="EX286" i="35"/>
  <c r="FF284" i="35"/>
  <c r="FB284" i="35"/>
  <c r="EX284" i="35"/>
  <c r="FF282" i="35"/>
  <c r="FB282" i="35"/>
  <c r="EX282" i="35"/>
  <c r="FE279" i="35"/>
  <c r="FP279" i="35" s="1"/>
  <c r="GC279" i="35" s="1"/>
  <c r="EW279" i="35"/>
  <c r="EY268" i="35"/>
  <c r="EY267" i="35"/>
  <c r="EY263" i="35"/>
  <c r="FE258" i="35"/>
  <c r="EW258" i="35"/>
  <c r="EY250" i="35"/>
  <c r="EY248" i="35"/>
  <c r="EY246" i="35"/>
  <c r="EY244" i="35"/>
  <c r="FF241" i="35"/>
  <c r="EX241" i="35"/>
  <c r="FI241" i="35" s="1"/>
  <c r="FZ241" i="35" s="1"/>
  <c r="EV239" i="35"/>
  <c r="EZ233" i="35"/>
  <c r="EV233" i="35"/>
  <c r="EV231" i="35"/>
  <c r="FF226" i="35"/>
  <c r="EX226" i="35"/>
  <c r="EV224" i="35"/>
  <c r="EZ217" i="35"/>
  <c r="EV217" i="35"/>
  <c r="EZ216" i="35"/>
  <c r="EZ215" i="35"/>
  <c r="EV203" i="35"/>
  <c r="FF201" i="35"/>
  <c r="EX201" i="35"/>
  <c r="FB404" i="35"/>
  <c r="FM404" i="35" s="1"/>
  <c r="GB404" i="35" s="1"/>
  <c r="EZ401" i="35"/>
  <c r="EV401" i="35"/>
  <c r="EW399" i="35"/>
  <c r="FE398" i="35"/>
  <c r="FA398" i="35"/>
  <c r="EW398" i="35"/>
  <c r="EY396" i="35"/>
  <c r="FE394" i="35"/>
  <c r="FA394" i="35"/>
  <c r="EW394" i="35"/>
  <c r="FE393" i="35"/>
  <c r="FA393" i="35"/>
  <c r="EW393" i="35"/>
  <c r="FE391" i="35"/>
  <c r="FA391" i="35"/>
  <c r="EW391" i="35"/>
  <c r="FE390" i="35"/>
  <c r="FM390" i="35" s="1"/>
  <c r="GB390" i="35" s="1"/>
  <c r="FA390" i="35"/>
  <c r="EW390" i="35"/>
  <c r="FE389" i="35"/>
  <c r="FA389" i="35"/>
  <c r="EW389" i="35"/>
  <c r="FE387" i="35"/>
  <c r="FA387" i="35"/>
  <c r="EW387" i="35"/>
  <c r="FE386" i="35"/>
  <c r="FA386" i="35"/>
  <c r="EW386" i="35"/>
  <c r="FE385" i="35"/>
  <c r="FA385" i="35"/>
  <c r="EW385" i="35"/>
  <c r="EY384" i="35"/>
  <c r="EY382" i="35"/>
  <c r="EY377" i="35"/>
  <c r="FE379" i="35"/>
  <c r="FA379" i="35"/>
  <c r="EW379" i="35"/>
  <c r="FE373" i="35"/>
  <c r="FA373" i="35"/>
  <c r="EW373" i="35"/>
  <c r="FE372" i="35"/>
  <c r="FA372" i="35"/>
  <c r="EW372" i="35"/>
  <c r="EY371" i="35"/>
  <c r="EY368" i="35"/>
  <c r="EY366" i="35"/>
  <c r="EY361" i="35"/>
  <c r="FE359" i="35"/>
  <c r="FA359" i="35"/>
  <c r="EW359" i="35"/>
  <c r="FE356" i="35"/>
  <c r="FA356" i="35"/>
  <c r="EW356" i="35"/>
  <c r="FE375" i="35"/>
  <c r="FA375" i="35"/>
  <c r="EW375" i="35"/>
  <c r="FE374" i="35"/>
  <c r="FA374" i="35"/>
  <c r="EW374" i="35"/>
  <c r="EY353" i="35"/>
  <c r="FE351" i="35"/>
  <c r="FA351" i="35"/>
  <c r="EW351" i="35"/>
  <c r="EY349" i="35"/>
  <c r="FE348" i="35"/>
  <c r="FA348" i="35"/>
  <c r="EW348" i="35"/>
  <c r="FE347" i="35"/>
  <c r="EY346" i="35"/>
  <c r="FE380" i="35"/>
  <c r="FM380" i="35" s="1"/>
  <c r="GB380" i="35" s="1"/>
  <c r="FA380" i="35"/>
  <c r="EW380" i="35"/>
  <c r="FE376" i="35"/>
  <c r="FA376" i="35"/>
  <c r="EW376" i="35"/>
  <c r="EY338" i="35"/>
  <c r="FE337" i="35"/>
  <c r="FA337" i="35"/>
  <c r="EW337" i="35"/>
  <c r="EY335" i="35"/>
  <c r="FE334" i="35"/>
  <c r="FA334" i="35"/>
  <c r="EW334" i="35"/>
  <c r="EY333" i="35"/>
  <c r="FE332" i="35"/>
  <c r="EW332" i="35"/>
  <c r="EY328" i="35"/>
  <c r="EY313" i="35"/>
  <c r="FE311" i="35"/>
  <c r="FP311" i="35" s="1"/>
  <c r="GC311" i="35" s="1"/>
  <c r="FA311" i="35"/>
  <c r="EW311" i="35"/>
  <c r="FE308" i="35"/>
  <c r="FA308" i="35"/>
  <c r="EW308" i="35"/>
  <c r="EY305" i="35"/>
  <c r="EY302" i="35"/>
  <c r="FE296" i="35"/>
  <c r="EW296" i="35"/>
  <c r="EY294" i="35"/>
  <c r="FD292" i="35"/>
  <c r="EV292" i="35"/>
  <c r="FG292" i="35" s="1"/>
  <c r="FX292" i="35" s="1"/>
  <c r="FF290" i="35"/>
  <c r="EX290" i="35"/>
  <c r="FD287" i="35"/>
  <c r="EV287" i="35"/>
  <c r="FE286" i="35"/>
  <c r="EV285" i="35"/>
  <c r="FD283" i="35"/>
  <c r="EV283" i="35"/>
  <c r="FD281" i="35"/>
  <c r="EV281" i="35"/>
  <c r="FE277" i="35"/>
  <c r="EW277" i="35"/>
  <c r="FE276" i="35"/>
  <c r="EW276" i="35"/>
  <c r="EY272" i="35"/>
  <c r="EY270" i="35"/>
  <c r="EY254" i="35"/>
  <c r="FF229" i="35"/>
  <c r="FP229" i="35" s="1"/>
  <c r="GC229" i="35" s="1"/>
  <c r="EX229" i="35"/>
  <c r="EV221" i="35"/>
  <c r="EV218" i="35"/>
  <c r="FF207" i="35"/>
  <c r="EX207" i="35"/>
  <c r="EV200" i="35"/>
  <c r="FF408" i="35"/>
  <c r="FQ408" i="35" s="1"/>
  <c r="GA408" i="35" s="1"/>
  <c r="FB408" i="35"/>
  <c r="EX408" i="35"/>
  <c r="FF406" i="35"/>
  <c r="FB406" i="35"/>
  <c r="EX406" i="35"/>
  <c r="FF402" i="35"/>
  <c r="FB402" i="35"/>
  <c r="EX402" i="35"/>
  <c r="FF400" i="35"/>
  <c r="FB400" i="35"/>
  <c r="EX400" i="35"/>
  <c r="FJ400" i="35" s="1"/>
  <c r="FY400" i="35" s="1"/>
  <c r="EY397" i="35"/>
  <c r="FJ397" i="35" s="1"/>
  <c r="FY397" i="35" s="1"/>
  <c r="EY395" i="35"/>
  <c r="EY392" i="35"/>
  <c r="EY388" i="35"/>
  <c r="EY383" i="35"/>
  <c r="FE378" i="35"/>
  <c r="FA378" i="35"/>
  <c r="EW378" i="35"/>
  <c r="EY370" i="35"/>
  <c r="EY369" i="35"/>
  <c r="FE367" i="35"/>
  <c r="FA367" i="35"/>
  <c r="EW367" i="35"/>
  <c r="EY365" i="35"/>
  <c r="EY364" i="35"/>
  <c r="FE363" i="35"/>
  <c r="EY362" i="35"/>
  <c r="FE360" i="35"/>
  <c r="FA360" i="35"/>
  <c r="EW360" i="35"/>
  <c r="FE358" i="35"/>
  <c r="FA358" i="35"/>
  <c r="EW358" i="35"/>
  <c r="FE357" i="35"/>
  <c r="FA357" i="35"/>
  <c r="EW357" i="35"/>
  <c r="EY355" i="35"/>
  <c r="EY354" i="35"/>
  <c r="EY352" i="35"/>
  <c r="EY350" i="35"/>
  <c r="EY381" i="35"/>
  <c r="FE336" i="35"/>
  <c r="FA336" i="35"/>
  <c r="EW336" i="35"/>
  <c r="FE331" i="35"/>
  <c r="FA331" i="35"/>
  <c r="EW331" i="35"/>
  <c r="EY330" i="35"/>
  <c r="FE329" i="35"/>
  <c r="EW329" i="35"/>
  <c r="EY326" i="35"/>
  <c r="EY325" i="35"/>
  <c r="FE324" i="35"/>
  <c r="FA324" i="35"/>
  <c r="EW324" i="35"/>
  <c r="FE323" i="35"/>
  <c r="FA323" i="35"/>
  <c r="EW323" i="35"/>
  <c r="EY322" i="35"/>
  <c r="EY321" i="35"/>
  <c r="FE320" i="35"/>
  <c r="FA320" i="35"/>
  <c r="EW320" i="35"/>
  <c r="FE319" i="35"/>
  <c r="FA319" i="35"/>
  <c r="EW319" i="35"/>
  <c r="EY318" i="35"/>
  <c r="EY317" i="35"/>
  <c r="FE316" i="35"/>
  <c r="FA316" i="35"/>
  <c r="EW316" i="35"/>
  <c r="FE315" i="35"/>
  <c r="FA315" i="35"/>
  <c r="EW315" i="35"/>
  <c r="EY314" i="35"/>
  <c r="EY310" i="35"/>
  <c r="EY309" i="35"/>
  <c r="EY307" i="35"/>
  <c r="FC306" i="35"/>
  <c r="EY306" i="35"/>
  <c r="EY304" i="35"/>
  <c r="FE303" i="35"/>
  <c r="FA303" i="35"/>
  <c r="EW303" i="35"/>
  <c r="FE301" i="35"/>
  <c r="FA301" i="35"/>
  <c r="EW301" i="35"/>
  <c r="FE300" i="35"/>
  <c r="FA300" i="35"/>
  <c r="FE299" i="35"/>
  <c r="FA299" i="35"/>
  <c r="EW299" i="35"/>
  <c r="FF294" i="35"/>
  <c r="EX294" i="35"/>
  <c r="FF291" i="35"/>
  <c r="EX291" i="35"/>
  <c r="EY285" i="35"/>
  <c r="EY279" i="35"/>
  <c r="FE267" i="35"/>
  <c r="FE266" i="35"/>
  <c r="EW266" i="35"/>
  <c r="FE265" i="35"/>
  <c r="EW265" i="35"/>
  <c r="FE263" i="35"/>
  <c r="EW263" i="35"/>
  <c r="EY258" i="35"/>
  <c r="EY255" i="35"/>
  <c r="FE246" i="35"/>
  <c r="EW246" i="35"/>
  <c r="EV241" i="35"/>
  <c r="FF239" i="35"/>
  <c r="FE238" i="35"/>
  <c r="FA238" i="35"/>
  <c r="EW238" i="35"/>
  <c r="FF231" i="35"/>
  <c r="EX231" i="35"/>
  <c r="EZ228" i="35"/>
  <c r="EV228" i="35"/>
  <c r="FF227" i="35"/>
  <c r="EX227" i="35"/>
  <c r="FF209" i="35"/>
  <c r="EX209" i="35"/>
  <c r="FF206" i="35"/>
  <c r="EX206" i="35"/>
  <c r="FF204" i="35"/>
  <c r="EX204" i="35"/>
  <c r="EV201" i="35"/>
  <c r="FB198" i="35"/>
  <c r="EX198" i="35"/>
  <c r="EY399" i="35"/>
  <c r="EY398" i="35"/>
  <c r="FE396" i="35"/>
  <c r="FA396" i="35"/>
  <c r="EW396" i="35"/>
  <c r="EY394" i="35"/>
  <c r="EY393" i="35"/>
  <c r="EY391" i="35"/>
  <c r="EY390" i="35"/>
  <c r="EY389" i="35"/>
  <c r="EY387" i="35"/>
  <c r="EY386" i="35"/>
  <c r="EY385" i="35"/>
  <c r="FE384" i="35"/>
  <c r="FA384" i="35"/>
  <c r="EW384" i="35"/>
  <c r="FH384" i="35" s="1"/>
  <c r="GD384" i="35" s="1"/>
  <c r="FE382" i="35"/>
  <c r="FA382" i="35"/>
  <c r="EW382" i="35"/>
  <c r="FE377" i="35"/>
  <c r="FM377" i="35" s="1"/>
  <c r="GB377" i="35" s="1"/>
  <c r="FA377" i="35"/>
  <c r="EW377" i="35"/>
  <c r="EY379" i="35"/>
  <c r="EY373" i="35"/>
  <c r="EY372" i="35"/>
  <c r="FE371" i="35"/>
  <c r="FA371" i="35"/>
  <c r="EW371" i="35"/>
  <c r="FE368" i="35"/>
  <c r="FA368" i="35"/>
  <c r="EW368" i="35"/>
  <c r="FE366" i="35"/>
  <c r="FA366" i="35"/>
  <c r="EW366" i="35"/>
  <c r="FE361" i="35"/>
  <c r="FA361" i="35"/>
  <c r="EW361" i="35"/>
  <c r="EY359" i="35"/>
  <c r="EY356" i="35"/>
  <c r="EY375" i="35"/>
  <c r="EY374" i="35"/>
  <c r="FE353" i="35"/>
  <c r="FA353" i="35"/>
  <c r="EW353" i="35"/>
  <c r="EY351" i="35"/>
  <c r="FE349" i="35"/>
  <c r="FA349" i="35"/>
  <c r="EW349" i="35"/>
  <c r="EY348" i="35"/>
  <c r="EY347" i="35"/>
  <c r="FE346" i="35"/>
  <c r="FA346" i="35"/>
  <c r="EW346" i="35"/>
  <c r="EY380" i="35"/>
  <c r="EY376" i="35"/>
  <c r="FE338" i="35"/>
  <c r="FA338" i="35"/>
  <c r="EW338" i="35"/>
  <c r="EY337" i="35"/>
  <c r="FE335" i="35"/>
  <c r="FA335" i="35"/>
  <c r="EW335" i="35"/>
  <c r="EY334" i="35"/>
  <c r="FE333" i="35"/>
  <c r="FA333" i="35"/>
  <c r="EW333" i="35"/>
  <c r="EY332" i="35"/>
  <c r="FE328" i="35"/>
  <c r="FA328" i="35"/>
  <c r="EW328" i="35"/>
  <c r="FE313" i="35"/>
  <c r="FA313" i="35"/>
  <c r="EW313" i="35"/>
  <c r="EY311" i="35"/>
  <c r="EY308" i="35"/>
  <c r="FE305" i="35"/>
  <c r="FA305" i="35"/>
  <c r="EW305" i="35"/>
  <c r="FE302" i="35"/>
  <c r="FA302" i="35"/>
  <c r="EW302" i="35"/>
  <c r="FD299" i="35"/>
  <c r="EV299" i="35"/>
  <c r="FD298" i="35"/>
  <c r="EV298" i="35"/>
  <c r="EZ295" i="35"/>
  <c r="EV295" i="35"/>
  <c r="FD290" i="35"/>
  <c r="EZ290" i="35"/>
  <c r="EV290" i="35"/>
  <c r="FF289" i="35"/>
  <c r="EX289" i="35"/>
  <c r="FF288" i="35"/>
  <c r="EX288" i="35"/>
  <c r="EY274" i="35"/>
  <c r="FE270" i="35"/>
  <c r="EW270" i="35"/>
  <c r="FE269" i="35"/>
  <c r="EW269" i="35"/>
  <c r="EY264" i="35"/>
  <c r="EY262" i="35"/>
  <c r="FJ262" i="35" s="1"/>
  <c r="FY262" i="35" s="1"/>
  <c r="EY259" i="35"/>
  <c r="FE254" i="35"/>
  <c r="EW254" i="35"/>
  <c r="FF243" i="35"/>
  <c r="FA236" i="35"/>
  <c r="FF235" i="35"/>
  <c r="EX235" i="35"/>
  <c r="EV230" i="35"/>
  <c r="FF225" i="35"/>
  <c r="EX225" i="35"/>
  <c r="FF223" i="35"/>
  <c r="EX223" i="35"/>
  <c r="FF222" i="35"/>
  <c r="EX222" i="35"/>
  <c r="FF221" i="35"/>
  <c r="EX221" i="35"/>
  <c r="FF219" i="35"/>
  <c r="FQ219" i="35" s="1"/>
  <c r="GA219" i="35" s="1"/>
  <c r="EX219" i="35"/>
  <c r="FF214" i="35"/>
  <c r="EX214" i="35"/>
  <c r="EZ212" i="35"/>
  <c r="FF211" i="35"/>
  <c r="EX211" i="35"/>
  <c r="EV208" i="35"/>
  <c r="EV205" i="35"/>
  <c r="EZ202" i="35"/>
  <c r="EV202" i="35"/>
  <c r="EY297" i="35"/>
  <c r="EY296" i="35"/>
  <c r="FE294" i="35"/>
  <c r="FQ294" i="35" s="1"/>
  <c r="GA294" i="35" s="1"/>
  <c r="FA294" i="35"/>
  <c r="EW294" i="35"/>
  <c r="EY289" i="35"/>
  <c r="EY288" i="35"/>
  <c r="FF287" i="35"/>
  <c r="FB287" i="35"/>
  <c r="EX287" i="35"/>
  <c r="EZ283" i="35"/>
  <c r="FF280" i="35"/>
  <c r="EX280" i="35"/>
  <c r="EV278" i="35"/>
  <c r="FF277" i="35"/>
  <c r="FB277" i="35"/>
  <c r="EX277" i="35"/>
  <c r="EZ275" i="35"/>
  <c r="EV275" i="35"/>
  <c r="FF271" i="35"/>
  <c r="FB271" i="35"/>
  <c r="EX271" i="35"/>
  <c r="FD269" i="35"/>
  <c r="EZ269" i="35"/>
  <c r="EV269" i="35"/>
  <c r="FD266" i="35"/>
  <c r="EZ266" i="35"/>
  <c r="EV266" i="35"/>
  <c r="FD265" i="35"/>
  <c r="EZ265" i="35"/>
  <c r="EV265" i="35"/>
  <c r="FF261" i="35"/>
  <c r="FB261" i="35"/>
  <c r="EX261" i="35"/>
  <c r="FF260" i="35"/>
  <c r="FB260" i="35"/>
  <c r="EX260" i="35"/>
  <c r="FF257" i="35"/>
  <c r="FB257" i="35"/>
  <c r="EX257" i="35"/>
  <c r="FF256" i="35"/>
  <c r="FB256" i="35"/>
  <c r="EX256" i="35"/>
  <c r="FF253" i="35"/>
  <c r="FB253" i="35"/>
  <c r="EX253" i="35"/>
  <c r="FF252" i="35"/>
  <c r="FB252" i="35"/>
  <c r="EX252" i="35"/>
  <c r="FF249" i="35"/>
  <c r="FB249" i="35"/>
  <c r="EX249" i="35"/>
  <c r="FF248" i="35"/>
  <c r="FB248" i="35"/>
  <c r="EX248" i="35"/>
  <c r="FF245" i="35"/>
  <c r="FB245" i="35"/>
  <c r="EX245" i="35"/>
  <c r="FI245" i="35" s="1"/>
  <c r="FZ245" i="35" s="1"/>
  <c r="FF244" i="35"/>
  <c r="FB244" i="35"/>
  <c r="EX244" i="35"/>
  <c r="FE243" i="35"/>
  <c r="FA243" i="35"/>
  <c r="EW243" i="35"/>
  <c r="EY242" i="35"/>
  <c r="FE241" i="35"/>
  <c r="FA241" i="35"/>
  <c r="EW241" i="35"/>
  <c r="FV240" i="35"/>
  <c r="FW240" i="35" s="1"/>
  <c r="FE239" i="35"/>
  <c r="FA239" i="35"/>
  <c r="EW239" i="35"/>
  <c r="EV238" i="35"/>
  <c r="EY233" i="35"/>
  <c r="FE231" i="35"/>
  <c r="FA231" i="35"/>
  <c r="EW231" i="35"/>
  <c r="EY230" i="35"/>
  <c r="EY228" i="35"/>
  <c r="FE220" i="35"/>
  <c r="FA220" i="35"/>
  <c r="EW220" i="35"/>
  <c r="FE219" i="35"/>
  <c r="FA219" i="35"/>
  <c r="EW219" i="35"/>
  <c r="EY216" i="35"/>
  <c r="EY215" i="35"/>
  <c r="EY212" i="35"/>
  <c r="FE208" i="35"/>
  <c r="FA208" i="35"/>
  <c r="EW208" i="35"/>
  <c r="EY207" i="35"/>
  <c r="EY204" i="35"/>
  <c r="FE203" i="35"/>
  <c r="FA203" i="35"/>
  <c r="EW203" i="35"/>
  <c r="FE200" i="35"/>
  <c r="FP200" i="35" s="1"/>
  <c r="GC200" i="35" s="1"/>
  <c r="FE199" i="35"/>
  <c r="FA199" i="35"/>
  <c r="EW199" i="35"/>
  <c r="FE196" i="35"/>
  <c r="FA196" i="35"/>
  <c r="EW196" i="35"/>
  <c r="EV195" i="35"/>
  <c r="FB192" i="35"/>
  <c r="EX192" i="35"/>
  <c r="FB190" i="35"/>
  <c r="FB187" i="35"/>
  <c r="EX187" i="35"/>
  <c r="EY186" i="35"/>
  <c r="FF183" i="35"/>
  <c r="FF177" i="35"/>
  <c r="EX177" i="35"/>
  <c r="EZ175" i="35"/>
  <c r="EV175" i="35"/>
  <c r="EV174" i="35"/>
  <c r="EV170" i="35"/>
  <c r="EZ169" i="35"/>
  <c r="FF167" i="35"/>
  <c r="EX167" i="35"/>
  <c r="FE162" i="35"/>
  <c r="EW162" i="35"/>
  <c r="FE157" i="35"/>
  <c r="EW157" i="35"/>
  <c r="FE152" i="35"/>
  <c r="EW152" i="35"/>
  <c r="EY149" i="35"/>
  <c r="FD134" i="35"/>
  <c r="EV134" i="35"/>
  <c r="FF133" i="35"/>
  <c r="FB133" i="35"/>
  <c r="EX133" i="35"/>
  <c r="EY132" i="35"/>
  <c r="EX131" i="35"/>
  <c r="FE129" i="35"/>
  <c r="EW129" i="35"/>
  <c r="FF128" i="35"/>
  <c r="EX128" i="35"/>
  <c r="FF124" i="35"/>
  <c r="FB124" i="35"/>
  <c r="FF114" i="35"/>
  <c r="FB114" i="35"/>
  <c r="FE109" i="35"/>
  <c r="EW109" i="35"/>
  <c r="FD96" i="35"/>
  <c r="EV96" i="35"/>
  <c r="EY93" i="35"/>
  <c r="EY92" i="35"/>
  <c r="EY90" i="35"/>
  <c r="EW300" i="35"/>
  <c r="EY299" i="35"/>
  <c r="EY298" i="35"/>
  <c r="FE295" i="35"/>
  <c r="FA295" i="35"/>
  <c r="EW295" i="35"/>
  <c r="FE292" i="35"/>
  <c r="FA292" i="35"/>
  <c r="EW292" i="35"/>
  <c r="EY291" i="35"/>
  <c r="EY290" i="35"/>
  <c r="FA286" i="35"/>
  <c r="EW286" i="35"/>
  <c r="FE284" i="35"/>
  <c r="FA284" i="35"/>
  <c r="EW284" i="35"/>
  <c r="FE282" i="35"/>
  <c r="FP282" i="35" s="1"/>
  <c r="GC282" i="35" s="1"/>
  <c r="FA282" i="35"/>
  <c r="EW282" i="35"/>
  <c r="FF279" i="35"/>
  <c r="FB279" i="35"/>
  <c r="EX279" i="35"/>
  <c r="FF276" i="35"/>
  <c r="FB276" i="35"/>
  <c r="EX276" i="35"/>
  <c r="EZ274" i="35"/>
  <c r="EV274" i="35"/>
  <c r="FD272" i="35"/>
  <c r="EZ272" i="35"/>
  <c r="EV272" i="35"/>
  <c r="FF270" i="35"/>
  <c r="FB270" i="35"/>
  <c r="EX270" i="35"/>
  <c r="EZ268" i="35"/>
  <c r="EV268" i="35"/>
  <c r="FF267" i="35"/>
  <c r="FP267" i="35" s="1"/>
  <c r="GC267" i="35" s="1"/>
  <c r="FB267" i="35"/>
  <c r="EX267" i="35"/>
  <c r="EV264" i="35"/>
  <c r="FF263" i="35"/>
  <c r="FB263" i="35"/>
  <c r="EX263" i="35"/>
  <c r="FD262" i="35"/>
  <c r="EZ262" i="35"/>
  <c r="EV262" i="35"/>
  <c r="FF259" i="35"/>
  <c r="FB259" i="35"/>
  <c r="EX259" i="35"/>
  <c r="FD258" i="35"/>
  <c r="EZ258" i="35"/>
  <c r="EV258" i="35"/>
  <c r="FF255" i="35"/>
  <c r="FB255" i="35"/>
  <c r="EX255" i="35"/>
  <c r="EZ254" i="35"/>
  <c r="EV254" i="35"/>
  <c r="FF251" i="35"/>
  <c r="FB251" i="35"/>
  <c r="EX251" i="35"/>
  <c r="EV250" i="35"/>
  <c r="FF247" i="35"/>
  <c r="FB247" i="35"/>
  <c r="FM247" i="35" s="1"/>
  <c r="GB247" i="35" s="1"/>
  <c r="EX247" i="35"/>
  <c r="EV246" i="35"/>
  <c r="FG246" i="35" s="1"/>
  <c r="FX246" i="35" s="1"/>
  <c r="EY238" i="35"/>
  <c r="FL238" i="35" s="1"/>
  <c r="GE238" i="35" s="1"/>
  <c r="EY237" i="35"/>
  <c r="FI237" i="35" s="1"/>
  <c r="FZ237" i="35" s="1"/>
  <c r="EY236" i="35"/>
  <c r="FE235" i="35"/>
  <c r="FA235" i="35"/>
  <c r="EW235" i="35"/>
  <c r="EY234" i="35"/>
  <c r="EY232" i="35"/>
  <c r="FE229" i="35"/>
  <c r="FA229" i="35"/>
  <c r="EW229" i="35"/>
  <c r="FE227" i="35"/>
  <c r="FA227" i="35"/>
  <c r="EW227" i="35"/>
  <c r="FE226" i="35"/>
  <c r="FA226" i="35"/>
  <c r="EW226" i="35"/>
  <c r="FE225" i="35"/>
  <c r="FM225" i="35" s="1"/>
  <c r="GB225" i="35" s="1"/>
  <c r="FA225" i="35"/>
  <c r="EW225" i="35"/>
  <c r="EY224" i="35"/>
  <c r="FE223" i="35"/>
  <c r="FA223" i="35"/>
  <c r="EW223" i="35"/>
  <c r="FE222" i="35"/>
  <c r="FA222" i="35"/>
  <c r="EW222" i="35"/>
  <c r="FE221" i="35"/>
  <c r="FA221" i="35"/>
  <c r="EW221" i="35"/>
  <c r="EY218" i="35"/>
  <c r="EY217" i="35"/>
  <c r="FE214" i="35"/>
  <c r="FA214" i="35"/>
  <c r="EW214" i="35"/>
  <c r="FE211" i="35"/>
  <c r="FA211" i="35"/>
  <c r="EW211" i="35"/>
  <c r="FE209" i="35"/>
  <c r="FA209" i="35"/>
  <c r="EW209" i="35"/>
  <c r="FE206" i="35"/>
  <c r="FA206" i="35"/>
  <c r="EW206" i="35"/>
  <c r="EY205" i="35"/>
  <c r="EY202" i="35"/>
  <c r="FE201" i="35"/>
  <c r="FA201" i="35"/>
  <c r="EW201" i="35"/>
  <c r="EV199" i="35"/>
  <c r="FE198" i="35"/>
  <c r="FA198" i="35"/>
  <c r="EW198" i="35"/>
  <c r="EV196" i="35"/>
  <c r="FF194" i="35"/>
  <c r="FB194" i="35"/>
  <c r="EX194" i="35"/>
  <c r="FE193" i="35"/>
  <c r="FP193" i="35" s="1"/>
  <c r="GC193" i="35" s="1"/>
  <c r="FA193" i="35"/>
  <c r="EW193" i="35"/>
  <c r="FE192" i="35"/>
  <c r="FA192" i="35"/>
  <c r="EW192" i="35"/>
  <c r="FF186" i="35"/>
  <c r="EX186" i="35"/>
  <c r="FF185" i="35"/>
  <c r="EX185" i="35"/>
  <c r="FE181" i="35"/>
  <c r="EW181" i="35"/>
  <c r="FF180" i="35"/>
  <c r="EX180" i="35"/>
  <c r="FF168" i="35"/>
  <c r="EX168" i="35"/>
  <c r="FF165" i="35"/>
  <c r="EX165" i="35"/>
  <c r="FF164" i="35"/>
  <c r="EX164" i="35"/>
  <c r="FE155" i="35"/>
  <c r="EW155" i="35"/>
  <c r="FE154" i="35"/>
  <c r="EW154" i="35"/>
  <c r="FF149" i="35"/>
  <c r="EZ144" i="35"/>
  <c r="EY134" i="35"/>
  <c r="FF132" i="35"/>
  <c r="FA124" i="35"/>
  <c r="EZ115" i="35"/>
  <c r="EV115" i="35"/>
  <c r="FF112" i="35"/>
  <c r="FB112" i="35"/>
  <c r="EY111" i="35"/>
  <c r="EY108" i="35"/>
  <c r="EY104" i="35"/>
  <c r="EY98" i="35"/>
  <c r="EY95" i="35"/>
  <c r="EX93" i="35"/>
  <c r="FE289" i="35"/>
  <c r="FA289" i="35"/>
  <c r="EW289" i="35"/>
  <c r="FE288" i="35"/>
  <c r="FA288" i="35"/>
  <c r="EW288" i="35"/>
  <c r="EZ287" i="35"/>
  <c r="FD286" i="35"/>
  <c r="EV286" i="35"/>
  <c r="FF285" i="35"/>
  <c r="FB285" i="35"/>
  <c r="FM285" i="35" s="1"/>
  <c r="GB285" i="35" s="1"/>
  <c r="EX285" i="35"/>
  <c r="EV284" i="35"/>
  <c r="FF283" i="35"/>
  <c r="FB283" i="35"/>
  <c r="EX283" i="35"/>
  <c r="EZ282" i="35"/>
  <c r="EV282" i="35"/>
  <c r="FF281" i="35"/>
  <c r="FB281" i="35"/>
  <c r="EX281" i="35"/>
  <c r="FD280" i="35"/>
  <c r="FO280" i="35" s="1"/>
  <c r="GH280" i="35" s="1"/>
  <c r="EZ280" i="35"/>
  <c r="EV280" i="35"/>
  <c r="FF278" i="35"/>
  <c r="FB278" i="35"/>
  <c r="EX278" i="35"/>
  <c r="EV277" i="35"/>
  <c r="FF275" i="35"/>
  <c r="FB275" i="35"/>
  <c r="EX275" i="35"/>
  <c r="FD271" i="35"/>
  <c r="EV271" i="35"/>
  <c r="FF269" i="35"/>
  <c r="FB269" i="35"/>
  <c r="EX269" i="35"/>
  <c r="FF266" i="35"/>
  <c r="FB266" i="35"/>
  <c r="EX266" i="35"/>
  <c r="FF265" i="35"/>
  <c r="FB265" i="35"/>
  <c r="EX265" i="35"/>
  <c r="EV261" i="35"/>
  <c r="EV260" i="35"/>
  <c r="FD257" i="35"/>
  <c r="EV257" i="35"/>
  <c r="EV256" i="35"/>
  <c r="EV253" i="35"/>
  <c r="EV252" i="35"/>
  <c r="FR252" i="35" s="1"/>
  <c r="EV249" i="35"/>
  <c r="EV248" i="35"/>
  <c r="EV245" i="35"/>
  <c r="EV244" i="35"/>
  <c r="FG244" i="35" s="1"/>
  <c r="FX244" i="35" s="1"/>
  <c r="EY243" i="35"/>
  <c r="FE242" i="35"/>
  <c r="EW242" i="35"/>
  <c r="EY241" i="35"/>
  <c r="FB237" i="35"/>
  <c r="EX237" i="35"/>
  <c r="FE233" i="35"/>
  <c r="FM233" i="35" s="1"/>
  <c r="GB233" i="35" s="1"/>
  <c r="FA233" i="35"/>
  <c r="EW233" i="35"/>
  <c r="EY231" i="35"/>
  <c r="FE230" i="35"/>
  <c r="FA230" i="35"/>
  <c r="EW230" i="35"/>
  <c r="FE228" i="35"/>
  <c r="FA228" i="35"/>
  <c r="EW228" i="35"/>
  <c r="EY220" i="35"/>
  <c r="EY219" i="35"/>
  <c r="FE216" i="35"/>
  <c r="FA216" i="35"/>
  <c r="EW216" i="35"/>
  <c r="FE215" i="35"/>
  <c r="FA215" i="35"/>
  <c r="EW215" i="35"/>
  <c r="FE212" i="35"/>
  <c r="FA212" i="35"/>
  <c r="EW212" i="35"/>
  <c r="EY208" i="35"/>
  <c r="FE207" i="35"/>
  <c r="FA207" i="35"/>
  <c r="EW207" i="35"/>
  <c r="FE204" i="35"/>
  <c r="FA204" i="35"/>
  <c r="EW204" i="35"/>
  <c r="EY203" i="35"/>
  <c r="EY200" i="35"/>
  <c r="EV198" i="35"/>
  <c r="EY197" i="35"/>
  <c r="FE194" i="35"/>
  <c r="FA194" i="35"/>
  <c r="EW194" i="35"/>
  <c r="EZ193" i="35"/>
  <c r="EV193" i="35"/>
  <c r="EV192" i="35"/>
  <c r="EV188" i="35"/>
  <c r="EV184" i="35"/>
  <c r="FF178" i="35"/>
  <c r="EX178" i="35"/>
  <c r="FF174" i="35"/>
  <c r="EX174" i="35"/>
  <c r="FF171" i="35"/>
  <c r="EX171" i="35"/>
  <c r="FF170" i="35"/>
  <c r="EX170" i="35"/>
  <c r="EZ166" i="35"/>
  <c r="EZ163" i="35"/>
  <c r="EY161" i="35"/>
  <c r="FE158" i="35"/>
  <c r="EW158" i="35"/>
  <c r="EY147" i="35"/>
  <c r="FB146" i="35"/>
  <c r="FE145" i="35"/>
  <c r="FB139" i="35"/>
  <c r="EX139" i="35"/>
  <c r="FF136" i="35"/>
  <c r="EX136" i="35"/>
  <c r="EV130" i="35"/>
  <c r="EZ126" i="35"/>
  <c r="EV126" i="35"/>
  <c r="FE123" i="35"/>
  <c r="EW123" i="35"/>
  <c r="FA121" i="35"/>
  <c r="EY115" i="35"/>
  <c r="EZ113" i="35"/>
  <c r="EV113" i="35"/>
  <c r="EY105" i="35"/>
  <c r="EY101" i="35"/>
  <c r="EY97" i="35"/>
  <c r="FA94" i="35"/>
  <c r="FA93" i="35"/>
  <c r="FB91" i="35"/>
  <c r="FM91" i="35" s="1"/>
  <c r="GB91" i="35" s="1"/>
  <c r="EX91" i="35"/>
  <c r="FE298" i="35"/>
  <c r="EW298" i="35"/>
  <c r="EY295" i="35"/>
  <c r="GG293" i="35"/>
  <c r="EY292" i="35"/>
  <c r="FE291" i="35"/>
  <c r="FA291" i="35"/>
  <c r="EW291" i="35"/>
  <c r="FE290" i="35"/>
  <c r="FA290" i="35"/>
  <c r="EW290" i="35"/>
  <c r="EZ279" i="35"/>
  <c r="EV279" i="35"/>
  <c r="FD276" i="35"/>
  <c r="EZ276" i="35"/>
  <c r="EV276" i="35"/>
  <c r="FF274" i="35"/>
  <c r="FB274" i="35"/>
  <c r="EX274" i="35"/>
  <c r="FF272" i="35"/>
  <c r="FB272" i="35"/>
  <c r="FP272" i="35" s="1"/>
  <c r="GC272" i="35" s="1"/>
  <c r="EX272" i="35"/>
  <c r="FD270" i="35"/>
  <c r="EZ270" i="35"/>
  <c r="FK270" i="35" s="1"/>
  <c r="GF270" i="35" s="1"/>
  <c r="EV270" i="35"/>
  <c r="FF268" i="35"/>
  <c r="FB268" i="35"/>
  <c r="EX268" i="35"/>
  <c r="EZ267" i="35"/>
  <c r="EV267" i="35"/>
  <c r="FF264" i="35"/>
  <c r="FB264" i="35"/>
  <c r="EX264" i="35"/>
  <c r="EV263" i="35"/>
  <c r="FF262" i="35"/>
  <c r="FB262" i="35"/>
  <c r="EX262" i="35"/>
  <c r="EZ259" i="35"/>
  <c r="EV259" i="35"/>
  <c r="FF258" i="35"/>
  <c r="FB258" i="35"/>
  <c r="EX258" i="35"/>
  <c r="EZ255" i="35"/>
  <c r="EV255" i="35"/>
  <c r="FF254" i="35"/>
  <c r="FB254" i="35"/>
  <c r="EX254" i="35"/>
  <c r="EV251" i="35"/>
  <c r="FF250" i="35"/>
  <c r="FB250" i="35"/>
  <c r="EX250" i="35"/>
  <c r="EV247" i="35"/>
  <c r="FF246" i="35"/>
  <c r="FB246" i="35"/>
  <c r="EX246" i="35"/>
  <c r="FB243" i="35"/>
  <c r="FM243" i="35" s="1"/>
  <c r="GB243" i="35" s="1"/>
  <c r="EX243" i="35"/>
  <c r="EZ242" i="35"/>
  <c r="EX239" i="35"/>
  <c r="FE237" i="35"/>
  <c r="FA237" i="35"/>
  <c r="EW237" i="35"/>
  <c r="FE236" i="35"/>
  <c r="FP236" i="35" s="1"/>
  <c r="GC236" i="35" s="1"/>
  <c r="EW236" i="35"/>
  <c r="EY235" i="35"/>
  <c r="FE234" i="35"/>
  <c r="FA234" i="35"/>
  <c r="EW234" i="35"/>
  <c r="FE232" i="35"/>
  <c r="FA232" i="35"/>
  <c r="EW232" i="35"/>
  <c r="EY229" i="35"/>
  <c r="EY227" i="35"/>
  <c r="EY226" i="35"/>
  <c r="EY225" i="35"/>
  <c r="FE224" i="35"/>
  <c r="FA224" i="35"/>
  <c r="EW224" i="35"/>
  <c r="EY223" i="35"/>
  <c r="EY222" i="35"/>
  <c r="EY221" i="35"/>
  <c r="FE218" i="35"/>
  <c r="FP218" i="35" s="1"/>
  <c r="GC218" i="35" s="1"/>
  <c r="FA218" i="35"/>
  <c r="EW218" i="35"/>
  <c r="FE217" i="35"/>
  <c r="FP217" i="35" s="1"/>
  <c r="GC217" i="35" s="1"/>
  <c r="FA217" i="35"/>
  <c r="EW217" i="35"/>
  <c r="EY214" i="35"/>
  <c r="EY211" i="35"/>
  <c r="FJ211" i="35" s="1"/>
  <c r="FY211" i="35" s="1"/>
  <c r="EY209" i="35"/>
  <c r="FG209" i="35" s="1"/>
  <c r="FX209" i="35" s="1"/>
  <c r="EY206" i="35"/>
  <c r="FE205" i="35"/>
  <c r="FM205" i="35" s="1"/>
  <c r="GB205" i="35" s="1"/>
  <c r="FA205" i="35"/>
  <c r="EW205" i="35"/>
  <c r="FE202" i="35"/>
  <c r="FA202" i="35"/>
  <c r="EW202" i="35"/>
  <c r="EY201" i="35"/>
  <c r="FE195" i="35"/>
  <c r="EW195" i="35"/>
  <c r="EV194" i="35"/>
  <c r="EV182" i="35"/>
  <c r="EV180" i="35"/>
  <c r="EV179" i="35"/>
  <c r="FF176" i="35"/>
  <c r="EX176" i="35"/>
  <c r="EV165" i="35"/>
  <c r="FG165" i="35" s="1"/>
  <c r="FX165" i="35" s="1"/>
  <c r="EV164" i="35"/>
  <c r="FE160" i="35"/>
  <c r="EW160" i="35"/>
  <c r="EY155" i="35"/>
  <c r="FE150" i="35"/>
  <c r="EW150" i="35"/>
  <c r="FF147" i="35"/>
  <c r="FF144" i="35"/>
  <c r="FB142" i="35"/>
  <c r="EX142" i="35"/>
  <c r="EV140" i="35"/>
  <c r="FD138" i="35"/>
  <c r="EV138" i="35"/>
  <c r="FF129" i="35"/>
  <c r="FB129" i="35"/>
  <c r="EX129" i="35"/>
  <c r="EY126" i="35"/>
  <c r="FD121" i="35"/>
  <c r="FB120" i="35"/>
  <c r="EY117" i="35"/>
  <c r="EY113" i="35"/>
  <c r="FE104" i="35"/>
  <c r="EW104" i="35"/>
  <c r="EW98" i="35"/>
  <c r="FB97" i="35"/>
  <c r="FE95" i="35"/>
  <c r="EV94" i="35"/>
  <c r="EZ92" i="35"/>
  <c r="FK92" i="35" s="1"/>
  <c r="GF92" i="35" s="1"/>
  <c r="EV92" i="35"/>
  <c r="EW91" i="35"/>
  <c r="FI91" i="35" s="1"/>
  <c r="FZ91" i="35" s="1"/>
  <c r="FA88" i="35"/>
  <c r="FL88" i="35" s="1"/>
  <c r="GE88" i="35" s="1"/>
  <c r="FA200" i="35"/>
  <c r="EW200" i="35"/>
  <c r="EY199" i="35"/>
  <c r="EY198" i="35"/>
  <c r="FE197" i="35"/>
  <c r="FP197" i="35" s="1"/>
  <c r="GC197" i="35" s="1"/>
  <c r="FA197" i="35"/>
  <c r="EW197" i="35"/>
  <c r="EX196" i="35"/>
  <c r="EY194" i="35"/>
  <c r="FB188" i="35"/>
  <c r="EZ187" i="35"/>
  <c r="EV185" i="35"/>
  <c r="FF184" i="35"/>
  <c r="FB184" i="35"/>
  <c r="EX184" i="35"/>
  <c r="FE183" i="35"/>
  <c r="EW183" i="35"/>
  <c r="EX182" i="35"/>
  <c r="EY180" i="35"/>
  <c r="EY174" i="35"/>
  <c r="FE172" i="35"/>
  <c r="FA172" i="35"/>
  <c r="EW172" i="35"/>
  <c r="EY170" i="35"/>
  <c r="FE169" i="35"/>
  <c r="FA169" i="35"/>
  <c r="EW169" i="35"/>
  <c r="FE166" i="35"/>
  <c r="FM166" i="35" s="1"/>
  <c r="GB166" i="35" s="1"/>
  <c r="FA166" i="35"/>
  <c r="EW166" i="35"/>
  <c r="EY165" i="35"/>
  <c r="EY164" i="35"/>
  <c r="FE163" i="35"/>
  <c r="FA163" i="35"/>
  <c r="EW163" i="35"/>
  <c r="EY162" i="35"/>
  <c r="EY160" i="35"/>
  <c r="FD158" i="35"/>
  <c r="EV158" i="35"/>
  <c r="FD155" i="35"/>
  <c r="EZ155" i="35"/>
  <c r="EV155" i="35"/>
  <c r="EY154" i="35"/>
  <c r="FB153" i="35"/>
  <c r="EX153" i="35"/>
  <c r="EY152" i="35"/>
  <c r="FB151" i="35"/>
  <c r="EX151" i="35"/>
  <c r="FH151" i="35" s="1"/>
  <c r="GD151" i="35" s="1"/>
  <c r="EY150" i="35"/>
  <c r="FF148" i="35"/>
  <c r="FB148" i="35"/>
  <c r="EX148" i="35"/>
  <c r="FE146" i="35"/>
  <c r="FA146" i="35"/>
  <c r="EW146" i="35"/>
  <c r="EY145" i="35"/>
  <c r="FE144" i="35"/>
  <c r="FA144" i="35"/>
  <c r="EW144" i="35"/>
  <c r="EX138" i="35"/>
  <c r="FE136" i="35"/>
  <c r="FP136" i="35" s="1"/>
  <c r="GC136" i="35" s="1"/>
  <c r="FA136" i="35"/>
  <c r="EW136" i="35"/>
  <c r="EV133" i="35"/>
  <c r="FH133" i="35" s="1"/>
  <c r="GD133" i="35" s="1"/>
  <c r="FE132" i="35"/>
  <c r="FA132" i="35"/>
  <c r="EW132" i="35"/>
  <c r="EW131" i="35"/>
  <c r="FB130" i="35"/>
  <c r="EX130" i="35"/>
  <c r="EZ129" i="35"/>
  <c r="FD124" i="35"/>
  <c r="EZ124" i="35"/>
  <c r="EV124" i="35"/>
  <c r="FF121" i="35"/>
  <c r="FB121" i="35"/>
  <c r="EX121" i="35"/>
  <c r="FD120" i="35"/>
  <c r="EV120" i="35"/>
  <c r="FE110" i="35"/>
  <c r="FA110" i="35"/>
  <c r="EW110" i="35"/>
  <c r="FF109" i="35"/>
  <c r="FQ109" i="35" s="1"/>
  <c r="GA109" i="35" s="1"/>
  <c r="FB109" i="35"/>
  <c r="EX109" i="35"/>
  <c r="FD108" i="35"/>
  <c r="EV108" i="35"/>
  <c r="EZ105" i="35"/>
  <c r="EV105" i="35"/>
  <c r="FF104" i="35"/>
  <c r="FB104" i="35"/>
  <c r="EX104" i="35"/>
  <c r="FD101" i="35"/>
  <c r="EV101" i="35"/>
  <c r="EY100" i="35"/>
  <c r="FD95" i="35"/>
  <c r="FO95" i="35" s="1"/>
  <c r="GH95" i="35" s="1"/>
  <c r="EV95" i="35"/>
  <c r="FH95" i="35" s="1"/>
  <c r="GD95" i="35" s="1"/>
  <c r="EZ93" i="35"/>
  <c r="EV93" i="35"/>
  <c r="FD90" i="35"/>
  <c r="FE89" i="35"/>
  <c r="FM89" i="35" s="1"/>
  <c r="GB89" i="35" s="1"/>
  <c r="FA89" i="35"/>
  <c r="EW89" i="35"/>
  <c r="FN81" i="35"/>
  <c r="EY81" i="35"/>
  <c r="FE77" i="35"/>
  <c r="FE74" i="35"/>
  <c r="FA74" i="35"/>
  <c r="EW74" i="35"/>
  <c r="FD72" i="35"/>
  <c r="EV72" i="35"/>
  <c r="FA71" i="35"/>
  <c r="EW71" i="35"/>
  <c r="FE64" i="35"/>
  <c r="FM64" i="35" s="1"/>
  <c r="GB64" i="35" s="1"/>
  <c r="EY62" i="35"/>
  <c r="EY59" i="35"/>
  <c r="EY58" i="35"/>
  <c r="FE52" i="35"/>
  <c r="FA52" i="35"/>
  <c r="EV51" i="35"/>
  <c r="EY190" i="35"/>
  <c r="FD189" i="35"/>
  <c r="EZ189" i="35"/>
  <c r="EV189" i="35"/>
  <c r="FE188" i="35"/>
  <c r="FA188" i="35"/>
  <c r="EW188" i="35"/>
  <c r="EY187" i="35"/>
  <c r="EY185" i="35"/>
  <c r="FE184" i="35"/>
  <c r="FA184" i="35"/>
  <c r="EW184" i="35"/>
  <c r="FE182" i="35"/>
  <c r="FM182" i="35" s="1"/>
  <c r="GB182" i="35" s="1"/>
  <c r="FA182" i="35"/>
  <c r="EW182" i="35"/>
  <c r="FB180" i="35"/>
  <c r="FE179" i="35"/>
  <c r="FA179" i="35"/>
  <c r="EW179" i="35"/>
  <c r="EY178" i="35"/>
  <c r="EY177" i="35"/>
  <c r="EY176" i="35"/>
  <c r="FE175" i="35"/>
  <c r="FP175" i="35" s="1"/>
  <c r="GC175" i="35" s="1"/>
  <c r="FA175" i="35"/>
  <c r="EW175" i="35"/>
  <c r="FA173" i="35"/>
  <c r="EY171" i="35"/>
  <c r="EY168" i="35"/>
  <c r="EY167" i="35"/>
  <c r="FF162" i="35"/>
  <c r="FB162" i="35"/>
  <c r="EX162" i="35"/>
  <c r="EV161" i="35"/>
  <c r="FF160" i="35"/>
  <c r="FB160" i="35"/>
  <c r="EX160" i="35"/>
  <c r="EY158" i="35"/>
  <c r="FF157" i="35"/>
  <c r="FB157" i="35"/>
  <c r="EX157" i="35"/>
  <c r="EV156" i="35"/>
  <c r="FF154" i="35"/>
  <c r="FB154" i="35"/>
  <c r="EX154" i="35"/>
  <c r="FF152" i="35"/>
  <c r="FB152" i="35"/>
  <c r="EX152" i="35"/>
  <c r="FF150" i="35"/>
  <c r="FB150" i="35"/>
  <c r="EX150" i="35"/>
  <c r="FD149" i="35"/>
  <c r="EZ149" i="35"/>
  <c r="EV149" i="35"/>
  <c r="EV147" i="35"/>
  <c r="FE143" i="35"/>
  <c r="FA143" i="35"/>
  <c r="EW143" i="35"/>
  <c r="FE141" i="35"/>
  <c r="EW141" i="35"/>
  <c r="FF140" i="35"/>
  <c r="FB140" i="35"/>
  <c r="EX140" i="35"/>
  <c r="EY139" i="35"/>
  <c r="FE138" i="35"/>
  <c r="FA138" i="35"/>
  <c r="EW138" i="35"/>
  <c r="EZ137" i="35"/>
  <c r="EV137" i="35"/>
  <c r="FE135" i="35"/>
  <c r="FA135" i="35"/>
  <c r="EW135" i="35"/>
  <c r="FE134" i="35"/>
  <c r="FA134" i="35"/>
  <c r="EW134" i="35"/>
  <c r="EY133" i="35"/>
  <c r="FE130" i="35"/>
  <c r="FA130" i="35"/>
  <c r="EW130" i="35"/>
  <c r="EY129" i="35"/>
  <c r="EY128" i="35"/>
  <c r="FE127" i="35"/>
  <c r="FA127" i="35"/>
  <c r="FE126" i="35"/>
  <c r="FP126" i="35" s="1"/>
  <c r="GC126" i="35" s="1"/>
  <c r="FA126" i="35"/>
  <c r="EW126" i="35"/>
  <c r="EY123" i="35"/>
  <c r="EX122" i="35"/>
  <c r="EX114" i="35"/>
  <c r="EX112" i="35"/>
  <c r="FD110" i="35"/>
  <c r="EZ110" i="35"/>
  <c r="EV110" i="35"/>
  <c r="EZ107" i="35"/>
  <c r="EV107" i="35"/>
  <c r="FF106" i="35"/>
  <c r="FB106" i="35"/>
  <c r="EX106" i="35"/>
  <c r="FF102" i="35"/>
  <c r="FB102" i="35"/>
  <c r="EX102" i="35"/>
  <c r="FF100" i="35"/>
  <c r="FB100" i="35"/>
  <c r="EX100" i="35"/>
  <c r="EZ99" i="35"/>
  <c r="EV99" i="35"/>
  <c r="EZ97" i="35"/>
  <c r="EV97" i="35"/>
  <c r="FF94" i="35"/>
  <c r="FB94" i="35"/>
  <c r="EX94" i="35"/>
  <c r="FD89" i="35"/>
  <c r="EV89" i="35"/>
  <c r="EY88" i="35"/>
  <c r="FF85" i="35"/>
  <c r="FB85" i="35"/>
  <c r="EX85" i="35"/>
  <c r="FF81" i="35"/>
  <c r="EY72" i="35"/>
  <c r="FE70" i="35"/>
  <c r="FP70" i="35" s="1"/>
  <c r="GC70" i="35" s="1"/>
  <c r="FA70" i="35"/>
  <c r="EW70" i="35"/>
  <c r="FA69" i="35"/>
  <c r="EW69" i="35"/>
  <c r="EV65" i="35"/>
  <c r="FF62" i="35"/>
  <c r="FE57" i="35"/>
  <c r="FA57" i="35"/>
  <c r="EW57" i="35"/>
  <c r="EV52" i="35"/>
  <c r="EX50" i="35"/>
  <c r="EX190" i="35"/>
  <c r="EY189" i="35"/>
  <c r="EY183" i="35"/>
  <c r="EZ181" i="35"/>
  <c r="EV181" i="35"/>
  <c r="FE180" i="35"/>
  <c r="FA180" i="35"/>
  <c r="EW180" i="35"/>
  <c r="EZ179" i="35"/>
  <c r="FE174" i="35"/>
  <c r="FA174" i="35"/>
  <c r="EW174" i="35"/>
  <c r="EY172" i="35"/>
  <c r="FE170" i="35"/>
  <c r="FA170" i="35"/>
  <c r="EW170" i="35"/>
  <c r="EY169" i="35"/>
  <c r="EY166" i="35"/>
  <c r="FE165" i="35"/>
  <c r="FP165" i="35" s="1"/>
  <c r="GC165" i="35" s="1"/>
  <c r="FA165" i="35"/>
  <c r="EW165" i="35"/>
  <c r="FE164" i="35"/>
  <c r="FP164" i="35" s="1"/>
  <c r="GC164" i="35" s="1"/>
  <c r="FA164" i="35"/>
  <c r="EW164" i="35"/>
  <c r="EY163" i="35"/>
  <c r="FF158" i="35"/>
  <c r="FB158" i="35"/>
  <c r="EX158" i="35"/>
  <c r="EY156" i="35"/>
  <c r="FF155" i="35"/>
  <c r="FB155" i="35"/>
  <c r="EX155" i="35"/>
  <c r="EV153" i="35"/>
  <c r="EV151" i="35"/>
  <c r="FD148" i="35"/>
  <c r="EV148" i="35"/>
  <c r="EY146" i="35"/>
  <c r="FJ146" i="35" s="1"/>
  <c r="FY146" i="35" s="1"/>
  <c r="EY144" i="35"/>
  <c r="EZ143" i="35"/>
  <c r="EV143" i="35"/>
  <c r="EV141" i="35"/>
  <c r="FE140" i="35"/>
  <c r="FA140" i="35"/>
  <c r="EY137" i="35"/>
  <c r="EY136" i="35"/>
  <c r="EZ135" i="35"/>
  <c r="EV135" i="35"/>
  <c r="EY131" i="35"/>
  <c r="EZ127" i="35"/>
  <c r="EV127" i="35"/>
  <c r="EY125" i="35"/>
  <c r="EX124" i="35"/>
  <c r="FF123" i="35"/>
  <c r="FB123" i="35"/>
  <c r="EX123" i="35"/>
  <c r="FE122" i="35"/>
  <c r="FP122" i="35" s="1"/>
  <c r="GC122" i="35" s="1"/>
  <c r="FA122" i="35"/>
  <c r="EW122" i="35"/>
  <c r="EX120" i="35"/>
  <c r="FA114" i="35"/>
  <c r="EW114" i="35"/>
  <c r="FA112" i="35"/>
  <c r="EW112" i="35"/>
  <c r="FF111" i="35"/>
  <c r="FQ111" i="35" s="1"/>
  <c r="GA111" i="35" s="1"/>
  <c r="FB111" i="35"/>
  <c r="FM111" i="35" s="1"/>
  <c r="GB111" i="35" s="1"/>
  <c r="EX111" i="35"/>
  <c r="FD109" i="35"/>
  <c r="EV109" i="35"/>
  <c r="FG109" i="35" s="1"/>
  <c r="FX109" i="35" s="1"/>
  <c r="FF108" i="35"/>
  <c r="FB108" i="35"/>
  <c r="FP108" i="35" s="1"/>
  <c r="GC108" i="35" s="1"/>
  <c r="EX108" i="35"/>
  <c r="FL108" i="35" s="1"/>
  <c r="GE108" i="35" s="1"/>
  <c r="FF105" i="35"/>
  <c r="FB105" i="35"/>
  <c r="EX105" i="35"/>
  <c r="FD104" i="35"/>
  <c r="EZ104" i="35"/>
  <c r="EV104" i="35"/>
  <c r="FF101" i="35"/>
  <c r="FB101" i="35"/>
  <c r="EX101" i="35"/>
  <c r="FF98" i="35"/>
  <c r="FQ98" i="35" s="1"/>
  <c r="GA98" i="35" s="1"/>
  <c r="FB98" i="35"/>
  <c r="EX98" i="35"/>
  <c r="EY96" i="35"/>
  <c r="FF90" i="35"/>
  <c r="FB90" i="35"/>
  <c r="EX90" i="35"/>
  <c r="FG90" i="35" s="1"/>
  <c r="FX90" i="35" s="1"/>
  <c r="EY87" i="35"/>
  <c r="FE86" i="35"/>
  <c r="EW86" i="35"/>
  <c r="EY75" i="35"/>
  <c r="FB73" i="35"/>
  <c r="EZ70" i="35"/>
  <c r="EV70" i="35"/>
  <c r="FA67" i="35"/>
  <c r="EW67" i="35"/>
  <c r="FE66" i="35"/>
  <c r="EY64" i="35"/>
  <c r="FB60" i="35"/>
  <c r="EX60" i="35"/>
  <c r="FE59" i="35"/>
  <c r="FA59" i="35"/>
  <c r="EW59" i="35"/>
  <c r="FG59" i="35" s="1"/>
  <c r="FX59" i="35" s="1"/>
  <c r="FB51" i="35"/>
  <c r="FQ51" i="35" s="1"/>
  <c r="GA51" i="35" s="1"/>
  <c r="EX51" i="35"/>
  <c r="EY196" i="35"/>
  <c r="EY195" i="35"/>
  <c r="EY193" i="35"/>
  <c r="FE190" i="35"/>
  <c r="FA190" i="35"/>
  <c r="EW190" i="35"/>
  <c r="EY188" i="35"/>
  <c r="FN187" i="35"/>
  <c r="FE187" i="35"/>
  <c r="FA187" i="35"/>
  <c r="EW187" i="35"/>
  <c r="FE186" i="35"/>
  <c r="FA186" i="35"/>
  <c r="EW186" i="35"/>
  <c r="FA185" i="35"/>
  <c r="EY182" i="35"/>
  <c r="EY181" i="35"/>
  <c r="EY179" i="35"/>
  <c r="FE178" i="35"/>
  <c r="FA178" i="35"/>
  <c r="EW178" i="35"/>
  <c r="FE177" i="35"/>
  <c r="FA177" i="35"/>
  <c r="EW177" i="35"/>
  <c r="FE176" i="35"/>
  <c r="FA176" i="35"/>
  <c r="EW176" i="35"/>
  <c r="EY175" i="35"/>
  <c r="FE171" i="35"/>
  <c r="FM171" i="35" s="1"/>
  <c r="GB171" i="35" s="1"/>
  <c r="FA171" i="35"/>
  <c r="EW171" i="35"/>
  <c r="FE168" i="35"/>
  <c r="FA168" i="35"/>
  <c r="EW168" i="35"/>
  <c r="FE167" i="35"/>
  <c r="FA167" i="35"/>
  <c r="EW167" i="35"/>
  <c r="EV162" i="35"/>
  <c r="FF161" i="35"/>
  <c r="FB161" i="35"/>
  <c r="EX161" i="35"/>
  <c r="EV160" i="35"/>
  <c r="EV157" i="35"/>
  <c r="FF156" i="35"/>
  <c r="FB156" i="35"/>
  <c r="EX156" i="35"/>
  <c r="EV154" i="35"/>
  <c r="FD152" i="35"/>
  <c r="EV152" i="35"/>
  <c r="FD150" i="35"/>
  <c r="EV150" i="35"/>
  <c r="FB149" i="35"/>
  <c r="EX149" i="35"/>
  <c r="EY148" i="35"/>
  <c r="FB147" i="35"/>
  <c r="EX147" i="35"/>
  <c r="EX146" i="35"/>
  <c r="EV145" i="35"/>
  <c r="EY143" i="35"/>
  <c r="FE142" i="35"/>
  <c r="FA142" i="35"/>
  <c r="EW142" i="35"/>
  <c r="EY141" i="35"/>
  <c r="EW139" i="35"/>
  <c r="EY138" i="35"/>
  <c r="EY135" i="35"/>
  <c r="FE133" i="35"/>
  <c r="FA133" i="35"/>
  <c r="EW133" i="35"/>
  <c r="FB132" i="35"/>
  <c r="EX132" i="35"/>
  <c r="EY130" i="35"/>
  <c r="FE128" i="35"/>
  <c r="FA128" i="35"/>
  <c r="EW128" i="35"/>
  <c r="EY127" i="35"/>
  <c r="FK127" i="35" s="1"/>
  <c r="GF127" i="35" s="1"/>
  <c r="FF125" i="35"/>
  <c r="FB125" i="35"/>
  <c r="EX125" i="35"/>
  <c r="FE124" i="35"/>
  <c r="EW124" i="35"/>
  <c r="EV122" i="35"/>
  <c r="FG122" i="35" s="1"/>
  <c r="FX122" i="35" s="1"/>
  <c r="EY121" i="35"/>
  <c r="FE120" i="35"/>
  <c r="FA120" i="35"/>
  <c r="EW120" i="35"/>
  <c r="FF117" i="35"/>
  <c r="FB117" i="35"/>
  <c r="EX117" i="35"/>
  <c r="FF115" i="35"/>
  <c r="FB115" i="35"/>
  <c r="EX115" i="35"/>
  <c r="EZ114" i="35"/>
  <c r="EV114" i="35"/>
  <c r="FF113" i="35"/>
  <c r="FP113" i="35" s="1"/>
  <c r="GC113" i="35" s="1"/>
  <c r="FB113" i="35"/>
  <c r="EX113" i="35"/>
  <c r="EZ112" i="35"/>
  <c r="EV112" i="35"/>
  <c r="EX110" i="35"/>
  <c r="FF107" i="35"/>
  <c r="FB107" i="35"/>
  <c r="EX107" i="35"/>
  <c r="EZ106" i="35"/>
  <c r="EV106" i="35"/>
  <c r="FD102" i="35"/>
  <c r="EZ102" i="35"/>
  <c r="EV102" i="35"/>
  <c r="FD100" i="35"/>
  <c r="FO100" i="35" s="1"/>
  <c r="GH100" i="35" s="1"/>
  <c r="EV100" i="35"/>
  <c r="FB99" i="35"/>
  <c r="EX99" i="35"/>
  <c r="FF96" i="35"/>
  <c r="FB96" i="35"/>
  <c r="FM96" i="35" s="1"/>
  <c r="GB96" i="35" s="1"/>
  <c r="EX96" i="35"/>
  <c r="EW95" i="35"/>
  <c r="FF92" i="35"/>
  <c r="FB92" i="35"/>
  <c r="EX92" i="35"/>
  <c r="EZ91" i="35"/>
  <c r="EV91" i="35"/>
  <c r="EX89" i="35"/>
  <c r="FD86" i="35"/>
  <c r="EZ86" i="35"/>
  <c r="EV86" i="35"/>
  <c r="EY84" i="35"/>
  <c r="EY78" i="35"/>
  <c r="EW63" i="35"/>
  <c r="FE61" i="35"/>
  <c r="FA61" i="35"/>
  <c r="EW61" i="35"/>
  <c r="EY57" i="35"/>
  <c r="FI53" i="35"/>
  <c r="FZ53" i="35" s="1"/>
  <c r="EX49" i="35"/>
  <c r="FF88" i="35"/>
  <c r="FB88" i="35"/>
  <c r="EX88" i="35"/>
  <c r="FD87" i="35"/>
  <c r="EV87" i="35"/>
  <c r="EZ84" i="35"/>
  <c r="EV84" i="35"/>
  <c r="FD81" i="35"/>
  <c r="EV81" i="35"/>
  <c r="FG81" i="35" s="1"/>
  <c r="FX81" i="35" s="1"/>
  <c r="EZ78" i="35"/>
  <c r="EV78" i="35"/>
  <c r="EZ75" i="35"/>
  <c r="EV75" i="35"/>
  <c r="FF74" i="35"/>
  <c r="FB74" i="35"/>
  <c r="EX74" i="35"/>
  <c r="FA73" i="35"/>
  <c r="FL73" i="35" s="1"/>
  <c r="GE73" i="35" s="1"/>
  <c r="EW73" i="35"/>
  <c r="FH73" i="35" s="1"/>
  <c r="GD73" i="35" s="1"/>
  <c r="FF70" i="35"/>
  <c r="FB70" i="35"/>
  <c r="EX70" i="35"/>
  <c r="FA68" i="35"/>
  <c r="FH68" i="35" s="1"/>
  <c r="GD68" i="35" s="1"/>
  <c r="FF67" i="35"/>
  <c r="FB67" i="35"/>
  <c r="FP67" i="35" s="1"/>
  <c r="GC67" i="35" s="1"/>
  <c r="EX67" i="35"/>
  <c r="FD64" i="35"/>
  <c r="EZ64" i="35"/>
  <c r="EV64" i="35"/>
  <c r="EZ63" i="35"/>
  <c r="FD62" i="35"/>
  <c r="EZ62" i="35"/>
  <c r="EV62" i="35"/>
  <c r="FF61" i="35"/>
  <c r="FB61" i="35"/>
  <c r="EX61" i="35"/>
  <c r="FA60" i="35"/>
  <c r="EW60" i="35"/>
  <c r="EZ59" i="35"/>
  <c r="EZ48" i="35"/>
  <c r="EZ82" i="35"/>
  <c r="EV82" i="35"/>
  <c r="FD80" i="35"/>
  <c r="EV80" i="35"/>
  <c r="FA77" i="35"/>
  <c r="EW77" i="35"/>
  <c r="FF76" i="35"/>
  <c r="FB76" i="35"/>
  <c r="EX76" i="35"/>
  <c r="FD73" i="35"/>
  <c r="EV73" i="35"/>
  <c r="EZ68" i="35"/>
  <c r="EV68" i="35"/>
  <c r="FG68" i="35" s="1"/>
  <c r="FX68" i="35" s="1"/>
  <c r="EY63" i="35"/>
  <c r="EZ60" i="35"/>
  <c r="EV60" i="35"/>
  <c r="FE58" i="35"/>
  <c r="FP58" i="35" s="1"/>
  <c r="GC58" i="35" s="1"/>
  <c r="EZ56" i="35"/>
  <c r="EV56" i="35"/>
  <c r="FD55" i="35"/>
  <c r="EZ55" i="35"/>
  <c r="EV55" i="35"/>
  <c r="FE54" i="35"/>
  <c r="EW54" i="35"/>
  <c r="EV90" i="35"/>
  <c r="FD88" i="35"/>
  <c r="EV88" i="35"/>
  <c r="FA85" i="35"/>
  <c r="EW85" i="35"/>
  <c r="FF84" i="35"/>
  <c r="FB84" i="35"/>
  <c r="EX84" i="35"/>
  <c r="FF78" i="35"/>
  <c r="FB78" i="35"/>
  <c r="EX78" i="35"/>
  <c r="EZ77" i="35"/>
  <c r="EV77" i="35"/>
  <c r="FG77" i="35" s="1"/>
  <c r="FX77" i="35" s="1"/>
  <c r="FD71" i="35"/>
  <c r="EZ71" i="35"/>
  <c r="EV71" i="35"/>
  <c r="EZ69" i="35"/>
  <c r="EV69" i="35"/>
  <c r="EZ67" i="35"/>
  <c r="FD66" i="35"/>
  <c r="EV66" i="35"/>
  <c r="FF63" i="35"/>
  <c r="FB63" i="35"/>
  <c r="EX63" i="35"/>
  <c r="FF59" i="35"/>
  <c r="FB59" i="35"/>
  <c r="EX59" i="35"/>
  <c r="EV58" i="35"/>
  <c r="FF57" i="35"/>
  <c r="FQ57" i="35" s="1"/>
  <c r="GA57" i="35" s="1"/>
  <c r="FB57" i="35"/>
  <c r="EX57" i="35"/>
  <c r="EZ54" i="35"/>
  <c r="FE51" i="35"/>
  <c r="FA51" i="35"/>
  <c r="EW51" i="35"/>
  <c r="EY50" i="35"/>
  <c r="EY47" i="35"/>
  <c r="EY46" i="35"/>
  <c r="FA87" i="35"/>
  <c r="EW87" i="35"/>
  <c r="FF86" i="35"/>
  <c r="FB86" i="35"/>
  <c r="EX86" i="35"/>
  <c r="EZ85" i="35"/>
  <c r="EV85" i="35"/>
  <c r="FF82" i="35"/>
  <c r="FB82" i="35"/>
  <c r="EX82" i="35"/>
  <c r="FA81" i="35"/>
  <c r="EW81" i="35"/>
  <c r="FF80" i="35"/>
  <c r="FB80" i="35"/>
  <c r="EX80" i="35"/>
  <c r="EZ76" i="35"/>
  <c r="EV76" i="35"/>
  <c r="EY74" i="35"/>
  <c r="FH74" i="35" s="1"/>
  <c r="GD74" i="35" s="1"/>
  <c r="FF72" i="35"/>
  <c r="FB72" i="35"/>
  <c r="FM72" i="35" s="1"/>
  <c r="GB72" i="35" s="1"/>
  <c r="EX72" i="35"/>
  <c r="FF65" i="35"/>
  <c r="FB65" i="35"/>
  <c r="EX65" i="35"/>
  <c r="FA64" i="35"/>
  <c r="FA62" i="35"/>
  <c r="EW62" i="35"/>
  <c r="FF56" i="35"/>
  <c r="FB56" i="35"/>
  <c r="EX56" i="35"/>
  <c r="FF55" i="35"/>
  <c r="FB55" i="35"/>
  <c r="EX55" i="35"/>
  <c r="EY54" i="35"/>
  <c r="EY52" i="35"/>
  <c r="FE49" i="35"/>
  <c r="FA49" i="35"/>
  <c r="EW49" i="35"/>
  <c r="FE48" i="35"/>
  <c r="EY48" i="35"/>
  <c r="FE47" i="35"/>
  <c r="FA47" i="35"/>
  <c r="EW47" i="35"/>
  <c r="FU1013" i="35"/>
  <c r="FU997" i="35"/>
  <c r="FV997" i="35" s="1"/>
  <c r="FL954" i="35"/>
  <c r="GE954" i="35" s="1"/>
  <c r="FU949" i="35"/>
  <c r="FV949" i="35" s="1"/>
  <c r="FN935" i="35"/>
  <c r="FO1033" i="35"/>
  <c r="GH1033" i="35" s="1"/>
  <c r="FJ1031" i="35"/>
  <c r="FY1031" i="35" s="1"/>
  <c r="GG1030" i="35"/>
  <c r="GG1029" i="35"/>
  <c r="FU1021" i="35"/>
  <c r="FV1021" i="35" s="1"/>
  <c r="FG1021" i="35"/>
  <c r="FX1021" i="35" s="1"/>
  <c r="FU1009" i="35"/>
  <c r="FV1009" i="35" s="1"/>
  <c r="FW1009" i="35" s="1"/>
  <c r="GG1009" i="35"/>
  <c r="FU1003" i="35"/>
  <c r="FV1003" i="35" s="1"/>
  <c r="FW1003" i="35" s="1"/>
  <c r="GG1003" i="35"/>
  <c r="FU995" i="35"/>
  <c r="FV995" i="35" s="1"/>
  <c r="FW995" i="35" s="1"/>
  <c r="GG995" i="35"/>
  <c r="FU961" i="35"/>
  <c r="FV961" i="35" s="1"/>
  <c r="FU959" i="35"/>
  <c r="FV959" i="35" s="1"/>
  <c r="FH940" i="35"/>
  <c r="GD940" i="35" s="1"/>
  <c r="FO1035" i="35"/>
  <c r="GH1035" i="35" s="1"/>
  <c r="FG1035" i="35"/>
  <c r="FX1035" i="35" s="1"/>
  <c r="FL1008" i="35"/>
  <c r="GE1008" i="35" s="1"/>
  <c r="GG1008" i="35" s="1"/>
  <c r="FN999" i="35"/>
  <c r="FN993" i="35"/>
  <c r="FU957" i="35"/>
  <c r="FV957" i="35" s="1"/>
  <c r="FU1035" i="35"/>
  <c r="GG1035" i="35"/>
  <c r="FO1023" i="35"/>
  <c r="GH1023" i="35" s="1"/>
  <c r="FU1019" i="35"/>
  <c r="FV1019" i="35" s="1"/>
  <c r="FG1019" i="35"/>
  <c r="FX1019" i="35" s="1"/>
  <c r="FU1015" i="35"/>
  <c r="FV1015" i="35" s="1"/>
  <c r="FN1011" i="35"/>
  <c r="FN1007" i="35"/>
  <c r="FN1005" i="35"/>
  <c r="FN1001" i="35"/>
  <c r="FH974" i="35"/>
  <c r="GD974" i="35" s="1"/>
  <c r="GG974" i="35" s="1"/>
  <c r="FH948" i="35"/>
  <c r="GD948" i="35" s="1"/>
  <c r="GG948" i="35" s="1"/>
  <c r="GG971" i="35"/>
  <c r="GG931" i="35"/>
  <c r="GG919" i="35"/>
  <c r="GG903" i="35"/>
  <c r="FU895" i="35"/>
  <c r="FV895" i="35" s="1"/>
  <c r="FW895" i="35" s="1"/>
  <c r="GG891" i="35"/>
  <c r="GG879" i="35"/>
  <c r="GG863" i="35"/>
  <c r="FG836" i="35"/>
  <c r="FX836" i="35" s="1"/>
  <c r="FO686" i="35"/>
  <c r="GH686" i="35" s="1"/>
  <c r="FG682" i="35"/>
  <c r="FX682" i="35" s="1"/>
  <c r="FH629" i="35"/>
  <c r="GD629" i="35" s="1"/>
  <c r="GG629" i="35" s="1"/>
  <c r="FN624" i="35"/>
  <c r="FO521" i="35"/>
  <c r="GH521" i="35" s="1"/>
  <c r="FV1008" i="35"/>
  <c r="FW1008" i="35" s="1"/>
  <c r="FW962" i="35"/>
  <c r="FM961" i="35"/>
  <c r="GB961" i="35" s="1"/>
  <c r="GG959" i="35"/>
  <c r="GG929" i="35"/>
  <c r="GG921" i="35"/>
  <c r="GG905" i="35"/>
  <c r="FW900" i="35"/>
  <c r="FM895" i="35"/>
  <c r="GB895" i="35" s="1"/>
  <c r="FG894" i="35"/>
  <c r="FX894" i="35" s="1"/>
  <c r="FW892" i="35"/>
  <c r="FO890" i="35"/>
  <c r="GH890" i="35" s="1"/>
  <c r="FU889" i="35"/>
  <c r="FV889" i="35" s="1"/>
  <c r="FW888" i="35"/>
  <c r="FU885" i="35"/>
  <c r="FV885" i="35" s="1"/>
  <c r="FW884" i="35"/>
  <c r="FW880" i="35"/>
  <c r="FJ855" i="35"/>
  <c r="FY855" i="35" s="1"/>
  <c r="FG850" i="35"/>
  <c r="FX850" i="35" s="1"/>
  <c r="FQ848" i="35"/>
  <c r="GA848" i="35" s="1"/>
  <c r="GG845" i="35"/>
  <c r="FG834" i="35"/>
  <c r="FX834" i="35" s="1"/>
  <c r="FG830" i="35"/>
  <c r="FX830" i="35" s="1"/>
  <c r="FW828" i="35"/>
  <c r="FW820" i="35"/>
  <c r="FN815" i="35"/>
  <c r="FN807" i="35"/>
  <c r="FU783" i="35"/>
  <c r="FV783" i="35" s="1"/>
  <c r="FO728" i="35"/>
  <c r="GH728" i="35" s="1"/>
  <c r="FG728" i="35"/>
  <c r="FX728" i="35" s="1"/>
  <c r="FH721" i="35"/>
  <c r="GD721" i="35" s="1"/>
  <c r="GG721" i="35" s="1"/>
  <c r="GG718" i="35"/>
  <c r="FN700" i="35"/>
  <c r="FN696" i="35"/>
  <c r="FO690" i="35"/>
  <c r="GH690" i="35" s="1"/>
  <c r="GG677" i="35"/>
  <c r="FN664" i="35"/>
  <c r="FO654" i="35"/>
  <c r="GH654" i="35" s="1"/>
  <c r="FI603" i="35"/>
  <c r="FZ603" i="35" s="1"/>
  <c r="FN594" i="35"/>
  <c r="FN555" i="35"/>
  <c r="FM555" i="35"/>
  <c r="GB555" i="35" s="1"/>
  <c r="FH544" i="35"/>
  <c r="GD544" i="35" s="1"/>
  <c r="GG544" i="35" s="1"/>
  <c r="FQ989" i="35"/>
  <c r="GA989" i="35" s="1"/>
  <c r="GG957" i="35"/>
  <c r="GG949" i="35"/>
  <c r="GG927" i="35"/>
  <c r="FM921" i="35"/>
  <c r="GB921" i="35" s="1"/>
  <c r="GG899" i="35"/>
  <c r="FG896" i="35"/>
  <c r="FX896" i="35" s="1"/>
  <c r="FG816" i="35"/>
  <c r="FX816" i="35" s="1"/>
  <c r="FN813" i="35"/>
  <c r="FN808" i="35"/>
  <c r="FH788" i="35"/>
  <c r="GD788" i="35" s="1"/>
  <c r="FO674" i="35"/>
  <c r="GH674" i="35" s="1"/>
  <c r="FN672" i="35"/>
  <c r="GG605" i="35"/>
  <c r="FO579" i="35"/>
  <c r="GH579" i="35" s="1"/>
  <c r="FO561" i="35"/>
  <c r="GH561" i="35" s="1"/>
  <c r="FN80" i="35"/>
  <c r="FG79" i="35"/>
  <c r="FX79" i="35" s="1"/>
  <c r="GG981" i="35"/>
  <c r="GG973" i="35"/>
  <c r="GG965" i="35"/>
  <c r="FW958" i="35"/>
  <c r="FM957" i="35"/>
  <c r="GB957" i="35" s="1"/>
  <c r="GG951" i="35"/>
  <c r="FM941" i="35"/>
  <c r="GB941" i="35" s="1"/>
  <c r="FU919" i="35"/>
  <c r="FV919" i="35" s="1"/>
  <c r="GG907" i="35"/>
  <c r="FU903" i="35"/>
  <c r="FG900" i="35"/>
  <c r="FX900" i="35" s="1"/>
  <c r="FU899" i="35"/>
  <c r="FV899" i="35" s="1"/>
  <c r="GG895" i="35"/>
  <c r="FG892" i="35"/>
  <c r="FX892" i="35" s="1"/>
  <c r="FU891" i="35"/>
  <c r="FV891" i="35" s="1"/>
  <c r="FW891" i="35" s="1"/>
  <c r="FM889" i="35"/>
  <c r="GB889" i="35" s="1"/>
  <c r="FG888" i="35"/>
  <c r="FX888" i="35" s="1"/>
  <c r="FU887" i="35"/>
  <c r="FV887" i="35" s="1"/>
  <c r="FW887" i="35" s="1"/>
  <c r="FM885" i="35"/>
  <c r="GB885" i="35" s="1"/>
  <c r="FG884" i="35"/>
  <c r="FX884" i="35" s="1"/>
  <c r="FG880" i="35"/>
  <c r="FX880" i="35" s="1"/>
  <c r="FU879" i="35"/>
  <c r="FQ849" i="35"/>
  <c r="GA849" i="35" s="1"/>
  <c r="GG839" i="35"/>
  <c r="FM836" i="35"/>
  <c r="GB836" i="35" s="1"/>
  <c r="FG828" i="35"/>
  <c r="FX828" i="35" s="1"/>
  <c r="FG820" i="35"/>
  <c r="FX820" i="35" s="1"/>
  <c r="FM816" i="35"/>
  <c r="GB816" i="35" s="1"/>
  <c r="FN809" i="35"/>
  <c r="FQ809" i="35"/>
  <c r="GA809" i="35" s="1"/>
  <c r="FN731" i="35"/>
  <c r="FU728" i="35"/>
  <c r="FV728" i="35" s="1"/>
  <c r="FO718" i="35"/>
  <c r="GH718" i="35" s="1"/>
  <c r="FN716" i="35"/>
  <c r="FN708" i="35"/>
  <c r="FU697" i="35"/>
  <c r="FV697" i="35" s="1"/>
  <c r="GG693" i="35"/>
  <c r="FU657" i="35"/>
  <c r="FV657" i="35" s="1"/>
  <c r="FH645" i="35"/>
  <c r="GD645" i="35" s="1"/>
  <c r="GG645" i="35" s="1"/>
  <c r="FO626" i="35"/>
  <c r="GH626" i="35" s="1"/>
  <c r="FH451" i="35"/>
  <c r="GD451" i="35" s="1"/>
  <c r="FU965" i="35"/>
  <c r="FV965" i="35" s="1"/>
  <c r="FW965" i="35" s="1"/>
  <c r="FU951" i="35"/>
  <c r="FV951" i="35" s="1"/>
  <c r="GG887" i="35"/>
  <c r="GG855" i="35"/>
  <c r="FH790" i="35"/>
  <c r="GD790" i="35" s="1"/>
  <c r="FN724" i="35"/>
  <c r="FO702" i="35"/>
  <c r="GH702" i="35" s="1"/>
  <c r="FG698" i="35"/>
  <c r="FX698" i="35" s="1"/>
  <c r="FM695" i="35"/>
  <c r="GB695" i="35" s="1"/>
  <c r="FN640" i="35"/>
  <c r="FM640" i="35"/>
  <c r="GB640" i="35" s="1"/>
  <c r="GG961" i="35"/>
  <c r="FM959" i="35"/>
  <c r="GB959" i="35" s="1"/>
  <c r="FW928" i="35"/>
  <c r="FU921" i="35"/>
  <c r="FV921" i="35" s="1"/>
  <c r="FO911" i="35"/>
  <c r="GH911" i="35" s="1"/>
  <c r="FQ911" i="35"/>
  <c r="GA911" i="35" s="1"/>
  <c r="FM899" i="35"/>
  <c r="GB899" i="35" s="1"/>
  <c r="FG898" i="35"/>
  <c r="FX898" i="35" s="1"/>
  <c r="GG889" i="35"/>
  <c r="GG885" i="35"/>
  <c r="GG881" i="35"/>
  <c r="FG826" i="35"/>
  <c r="FX826" i="35" s="1"/>
  <c r="FG818" i="35"/>
  <c r="FX818" i="35" s="1"/>
  <c r="FU816" i="35"/>
  <c r="FV816" i="35" s="1"/>
  <c r="FQ812" i="35"/>
  <c r="GA812" i="35" s="1"/>
  <c r="FN811" i="35"/>
  <c r="FQ811" i="35"/>
  <c r="GA811" i="35" s="1"/>
  <c r="FH802" i="35"/>
  <c r="GD802" i="35" s="1"/>
  <c r="FH748" i="35"/>
  <c r="GD748" i="35" s="1"/>
  <c r="FQ747" i="35"/>
  <c r="GA747" i="35" s="1"/>
  <c r="FH746" i="35"/>
  <c r="GD746" i="35" s="1"/>
  <c r="FL742" i="35"/>
  <c r="GE742" i="35" s="1"/>
  <c r="FO710" i="35"/>
  <c r="GH710" i="35" s="1"/>
  <c r="FN684" i="35"/>
  <c r="GG661" i="35"/>
  <c r="FN644" i="35"/>
  <c r="GG641" i="35"/>
  <c r="FH637" i="35"/>
  <c r="GD637" i="35" s="1"/>
  <c r="GG633" i="35"/>
  <c r="GG617" i="35"/>
  <c r="FN612" i="35"/>
  <c r="FN608" i="35"/>
  <c r="FM602" i="35"/>
  <c r="GB602" i="35" s="1"/>
  <c r="FN46" i="35"/>
  <c r="FV740" i="35"/>
  <c r="FW740" i="35" s="1"/>
  <c r="FG740" i="35"/>
  <c r="FX740" i="35" s="1"/>
  <c r="FV730" i="35"/>
  <c r="FW730" i="35" s="1"/>
  <c r="FG730" i="35"/>
  <c r="FX730" i="35" s="1"/>
  <c r="FH723" i="35"/>
  <c r="GD723" i="35" s="1"/>
  <c r="GG723" i="35" s="1"/>
  <c r="GG699" i="35"/>
  <c r="FG688" i="35"/>
  <c r="FX688" i="35" s="1"/>
  <c r="FP686" i="35"/>
  <c r="GC686" i="35" s="1"/>
  <c r="FG680" i="35"/>
  <c r="FX680" i="35" s="1"/>
  <c r="FU679" i="35"/>
  <c r="FV679" i="35" s="1"/>
  <c r="FW678" i="35"/>
  <c r="GG671" i="35"/>
  <c r="FU659" i="35"/>
  <c r="FG656" i="35"/>
  <c r="FX656" i="35" s="1"/>
  <c r="FG652" i="35"/>
  <c r="FX652" i="35" s="1"/>
  <c r="FU651" i="35"/>
  <c r="FV651" i="35" s="1"/>
  <c r="FG648" i="35"/>
  <c r="FX648" i="35" s="1"/>
  <c r="FU647" i="35"/>
  <c r="FW646" i="35"/>
  <c r="GG643" i="35"/>
  <c r="GG639" i="35"/>
  <c r="FW634" i="35"/>
  <c r="FW630" i="35"/>
  <c r="FU619" i="35"/>
  <c r="FW618" i="35"/>
  <c r="GG607" i="35"/>
  <c r="FN588" i="35"/>
  <c r="FG537" i="35"/>
  <c r="FX537" i="35" s="1"/>
  <c r="FN535" i="35"/>
  <c r="FN527" i="35"/>
  <c r="FO497" i="35"/>
  <c r="GH497" i="35" s="1"/>
  <c r="FN495" i="35"/>
  <c r="FN487" i="35"/>
  <c r="GG783" i="35"/>
  <c r="FP750" i="35"/>
  <c r="GC750" i="35" s="1"/>
  <c r="GG743" i="35"/>
  <c r="FV734" i="35"/>
  <c r="FW734" i="35" s="1"/>
  <c r="FG734" i="35"/>
  <c r="FX734" i="35" s="1"/>
  <c r="FV732" i="35"/>
  <c r="FW732" i="35" s="1"/>
  <c r="FG732" i="35"/>
  <c r="FX732" i="35" s="1"/>
  <c r="GG701" i="35"/>
  <c r="GG697" i="35"/>
  <c r="FU693" i="35"/>
  <c r="FV693" i="35" s="1"/>
  <c r="FM690" i="35"/>
  <c r="GB690" i="35" s="1"/>
  <c r="GG681" i="35"/>
  <c r="FG678" i="35"/>
  <c r="FX678" i="35" s="1"/>
  <c r="FU677" i="35"/>
  <c r="FP673" i="35"/>
  <c r="GC673" i="35" s="1"/>
  <c r="FU661" i="35"/>
  <c r="FV661" i="35" s="1"/>
  <c r="FQ660" i="35"/>
  <c r="GA660" i="35" s="1"/>
  <c r="FJ660" i="35"/>
  <c r="FY660" i="35" s="1"/>
  <c r="GG657" i="35"/>
  <c r="FG646" i="35"/>
  <c r="FX646" i="35" s="1"/>
  <c r="FW644" i="35"/>
  <c r="FU641" i="35"/>
  <c r="FW640" i="35"/>
  <c r="FG634" i="35"/>
  <c r="FX634" i="35" s="1"/>
  <c r="FU633" i="35"/>
  <c r="FG630" i="35"/>
  <c r="FX630" i="35" s="1"/>
  <c r="FM627" i="35"/>
  <c r="GB627" i="35" s="1"/>
  <c r="FP625" i="35"/>
  <c r="GC625" i="35" s="1"/>
  <c r="FG618" i="35"/>
  <c r="FX618" i="35" s="1"/>
  <c r="FU617" i="35"/>
  <c r="FM614" i="35"/>
  <c r="GB614" i="35" s="1"/>
  <c r="FW608" i="35"/>
  <c r="FU605" i="35"/>
  <c r="FV605" i="35" s="1"/>
  <c r="GG602" i="35"/>
  <c r="FO587" i="35"/>
  <c r="GH587" i="35" s="1"/>
  <c r="FN539" i="35"/>
  <c r="FO529" i="35"/>
  <c r="GH529" i="35" s="1"/>
  <c r="FH500" i="35"/>
  <c r="GD500" i="35" s="1"/>
  <c r="FH485" i="35"/>
  <c r="GD485" i="35" s="1"/>
  <c r="GG485" i="35" s="1"/>
  <c r="FN366" i="35"/>
  <c r="FP812" i="35"/>
  <c r="GC812" i="35" s="1"/>
  <c r="GG691" i="35"/>
  <c r="GG679" i="35"/>
  <c r="FG672" i="35"/>
  <c r="FX672" i="35" s="1"/>
  <c r="FO664" i="35"/>
  <c r="GH664" i="35" s="1"/>
  <c r="GG659" i="35"/>
  <c r="GG655" i="35"/>
  <c r="GG651" i="35"/>
  <c r="GG647" i="35"/>
  <c r="FG644" i="35"/>
  <c r="FX644" i="35" s="1"/>
  <c r="FU643" i="35"/>
  <c r="FV643" i="35" s="1"/>
  <c r="FG640" i="35"/>
  <c r="FX640" i="35" s="1"/>
  <c r="FU639" i="35"/>
  <c r="GG619" i="35"/>
  <c r="GG615" i="35"/>
  <c r="FM609" i="35"/>
  <c r="GB609" i="35" s="1"/>
  <c r="FG608" i="35"/>
  <c r="FX608" i="35" s="1"/>
  <c r="FU607" i="35"/>
  <c r="FV607" i="35" s="1"/>
  <c r="FI595" i="35"/>
  <c r="FZ595" i="35" s="1"/>
  <c r="FN572" i="35"/>
  <c r="GG556" i="35"/>
  <c r="FN547" i="35"/>
  <c r="FU540" i="35"/>
  <c r="FV540" i="35" s="1"/>
  <c r="FN519" i="35"/>
  <c r="FN507" i="35"/>
  <c r="FH504" i="35"/>
  <c r="GD504" i="35" s="1"/>
  <c r="GG504" i="35" s="1"/>
  <c r="FO489" i="35"/>
  <c r="GH489" i="35" s="1"/>
  <c r="FM456" i="35"/>
  <c r="GB456" i="35" s="1"/>
  <c r="FU428" i="35"/>
  <c r="FV428" i="35" s="1"/>
  <c r="FW428" i="35" s="1"/>
  <c r="FN395" i="35"/>
  <c r="FV602" i="35"/>
  <c r="FW602" i="35" s="1"/>
  <c r="FW589" i="35"/>
  <c r="FU582" i="35"/>
  <c r="FV582" i="35" s="1"/>
  <c r="FJ561" i="35"/>
  <c r="FY561" i="35" s="1"/>
  <c r="FQ560" i="35"/>
  <c r="GA560" i="35" s="1"/>
  <c r="FG559" i="35"/>
  <c r="FX559" i="35" s="1"/>
  <c r="FU558" i="35"/>
  <c r="FV558" i="35" s="1"/>
  <c r="FW557" i="35"/>
  <c r="FH549" i="35"/>
  <c r="GD549" i="35" s="1"/>
  <c r="FM548" i="35"/>
  <c r="GB548" i="35" s="1"/>
  <c r="FU514" i="35"/>
  <c r="FV513" i="35"/>
  <c r="FW513" i="35" s="1"/>
  <c r="FH506" i="35"/>
  <c r="GD506" i="35" s="1"/>
  <c r="FH502" i="35"/>
  <c r="GD502" i="35" s="1"/>
  <c r="GG502" i="35" s="1"/>
  <c r="FJ500" i="35"/>
  <c r="FY500" i="35" s="1"/>
  <c r="FH483" i="35"/>
  <c r="GD483" i="35" s="1"/>
  <c r="GG483" i="35" s="1"/>
  <c r="FM478" i="35"/>
  <c r="GB478" i="35" s="1"/>
  <c r="FO478" i="35"/>
  <c r="GH478" i="35" s="1"/>
  <c r="FH477" i="35"/>
  <c r="GD477" i="35" s="1"/>
  <c r="FH469" i="35"/>
  <c r="GD469" i="35" s="1"/>
  <c r="GG469" i="35" s="1"/>
  <c r="GG456" i="35"/>
  <c r="GG444" i="35"/>
  <c r="FH441" i="35"/>
  <c r="GD441" i="35" s="1"/>
  <c r="FH439" i="35"/>
  <c r="GD439" i="35" s="1"/>
  <c r="GG439" i="35" s="1"/>
  <c r="FH437" i="35"/>
  <c r="GD437" i="35" s="1"/>
  <c r="GG437" i="35" s="1"/>
  <c r="FU431" i="35"/>
  <c r="FV431" i="35" s="1"/>
  <c r="FG431" i="35"/>
  <c r="FX431" i="35" s="1"/>
  <c r="FN424" i="35"/>
  <c r="FO413" i="35"/>
  <c r="GH413" i="35" s="1"/>
  <c r="FG413" i="35"/>
  <c r="FX413" i="35" s="1"/>
  <c r="FN375" i="35"/>
  <c r="FM582" i="35"/>
  <c r="GB582" i="35" s="1"/>
  <c r="FQ563" i="35"/>
  <c r="GA563" i="35" s="1"/>
  <c r="FG557" i="35"/>
  <c r="FX557" i="35" s="1"/>
  <c r="FU556" i="35"/>
  <c r="FW555" i="35"/>
  <c r="FP548" i="35"/>
  <c r="GC548" i="35" s="1"/>
  <c r="FJ546" i="35"/>
  <c r="FY546" i="35" s="1"/>
  <c r="GG540" i="35"/>
  <c r="FG534" i="35"/>
  <c r="FX534" i="35" s="1"/>
  <c r="FK533" i="35"/>
  <c r="GF533" i="35" s="1"/>
  <c r="FG513" i="35"/>
  <c r="FX513" i="35" s="1"/>
  <c r="FH508" i="35"/>
  <c r="GD508" i="35" s="1"/>
  <c r="FV503" i="35"/>
  <c r="FW503" i="35" s="1"/>
  <c r="FH496" i="35"/>
  <c r="GD496" i="35" s="1"/>
  <c r="GG496" i="35" s="1"/>
  <c r="FH473" i="35"/>
  <c r="GD473" i="35" s="1"/>
  <c r="GG473" i="35" s="1"/>
  <c r="FH467" i="35"/>
  <c r="GD467" i="35" s="1"/>
  <c r="FH465" i="35"/>
  <c r="GD465" i="35" s="1"/>
  <c r="FG458" i="35"/>
  <c r="FX458" i="35" s="1"/>
  <c r="FH457" i="35"/>
  <c r="GD457" i="35" s="1"/>
  <c r="GG457" i="35" s="1"/>
  <c r="FW455" i="35"/>
  <c r="FH453" i="35"/>
  <c r="GD453" i="35" s="1"/>
  <c r="FH445" i="35"/>
  <c r="GD445" i="35" s="1"/>
  <c r="GG445" i="35" s="1"/>
  <c r="GG442" i="35"/>
  <c r="FU413" i="35"/>
  <c r="FV413" i="35" s="1"/>
  <c r="FN406" i="35"/>
  <c r="FP570" i="35"/>
  <c r="GC570" i="35" s="1"/>
  <c r="GG562" i="35"/>
  <c r="GG558" i="35"/>
  <c r="FG555" i="35"/>
  <c r="FX555" i="35" s="1"/>
  <c r="FL549" i="35"/>
  <c r="GE549" i="35" s="1"/>
  <c r="FM524" i="35"/>
  <c r="GB524" i="35" s="1"/>
  <c r="FH514" i="35"/>
  <c r="GD514" i="35" s="1"/>
  <c r="GG514" i="35" s="1"/>
  <c r="FQ512" i="35"/>
  <c r="GA512" i="35" s="1"/>
  <c r="FM512" i="35"/>
  <c r="GB512" i="35" s="1"/>
  <c r="FI504" i="35"/>
  <c r="FZ504" i="35" s="1"/>
  <c r="FG503" i="35"/>
  <c r="FX503" i="35" s="1"/>
  <c r="FH498" i="35"/>
  <c r="GD498" i="35" s="1"/>
  <c r="GG498" i="35" s="1"/>
  <c r="GG474" i="35"/>
  <c r="FH455" i="35"/>
  <c r="GD455" i="35" s="1"/>
  <c r="GG446" i="35"/>
  <c r="FH435" i="35"/>
  <c r="GD435" i="35" s="1"/>
  <c r="GG435" i="35" s="1"/>
  <c r="FM434" i="35"/>
  <c r="GB434" i="35" s="1"/>
  <c r="FU430" i="35"/>
  <c r="FV430" i="35" s="1"/>
  <c r="FW430" i="35" s="1"/>
  <c r="FO401" i="35"/>
  <c r="GH401" i="35" s="1"/>
  <c r="FN399" i="35"/>
  <c r="FN370" i="35"/>
  <c r="FN358" i="35"/>
  <c r="FN352" i="35"/>
  <c r="FV474" i="35"/>
  <c r="FW474" i="35" s="1"/>
  <c r="FV468" i="35"/>
  <c r="FW468" i="35" s="1"/>
  <c r="FV446" i="35"/>
  <c r="FW446" i="35" s="1"/>
  <c r="FV442" i="35"/>
  <c r="FW442" i="35" s="1"/>
  <c r="FG435" i="35"/>
  <c r="FX435" i="35" s="1"/>
  <c r="GG430" i="35"/>
  <c r="GG428" i="35"/>
  <c r="FM426" i="35"/>
  <c r="GB426" i="35" s="1"/>
  <c r="FV423" i="35"/>
  <c r="FW423" i="35" s="1"/>
  <c r="FG423" i="35"/>
  <c r="FX423" i="35" s="1"/>
  <c r="FU422" i="35"/>
  <c r="FV422" i="35" s="1"/>
  <c r="FU420" i="35"/>
  <c r="FV420" i="35" s="1"/>
  <c r="FV417" i="35"/>
  <c r="FW417" i="35" s="1"/>
  <c r="FG417" i="35"/>
  <c r="FX417" i="35" s="1"/>
  <c r="FU416" i="35"/>
  <c r="FV416" i="35" s="1"/>
  <c r="FU410" i="35"/>
  <c r="FV410" i="35" s="1"/>
  <c r="FV405" i="35"/>
  <c r="FW405" i="35" s="1"/>
  <c r="FG405" i="35"/>
  <c r="FX405" i="35" s="1"/>
  <c r="FU404" i="35"/>
  <c r="FV404" i="35" s="1"/>
  <c r="GG402" i="35"/>
  <c r="FN391" i="35"/>
  <c r="FN387" i="35"/>
  <c r="FN383" i="35"/>
  <c r="FN378" i="35"/>
  <c r="FN281" i="35"/>
  <c r="FV427" i="35"/>
  <c r="FW427" i="35" s="1"/>
  <c r="FG427" i="35"/>
  <c r="FX427" i="35" s="1"/>
  <c r="FU426" i="35"/>
  <c r="FV426" i="35" s="1"/>
  <c r="GG422" i="35"/>
  <c r="GG420" i="35"/>
  <c r="GG416" i="35"/>
  <c r="GG410" i="35"/>
  <c r="FV407" i="35"/>
  <c r="FW407" i="35" s="1"/>
  <c r="FG407" i="35"/>
  <c r="FX407" i="35" s="1"/>
  <c r="GG404" i="35"/>
  <c r="GG363" i="35"/>
  <c r="FH327" i="35"/>
  <c r="GD327" i="35" s="1"/>
  <c r="GG327" i="35" s="1"/>
  <c r="FH325" i="35"/>
  <c r="GD325" i="35" s="1"/>
  <c r="FH321" i="35"/>
  <c r="GD321" i="35" s="1"/>
  <c r="FO193" i="35"/>
  <c r="GH193" i="35" s="1"/>
  <c r="FG437" i="35"/>
  <c r="FX437" i="35" s="1"/>
  <c r="GG432" i="35"/>
  <c r="GG426" i="35"/>
  <c r="FV419" i="35"/>
  <c r="FW419" i="35" s="1"/>
  <c r="FG419" i="35"/>
  <c r="FX419" i="35" s="1"/>
  <c r="FU418" i="35"/>
  <c r="FV418" i="35" s="1"/>
  <c r="FV409" i="35"/>
  <c r="FW409" i="35" s="1"/>
  <c r="FG409" i="35"/>
  <c r="FX409" i="35" s="1"/>
  <c r="FM408" i="35"/>
  <c r="GB408" i="35" s="1"/>
  <c r="FJ384" i="35"/>
  <c r="FY384" i="35" s="1"/>
  <c r="FN362" i="35"/>
  <c r="FG384" i="35"/>
  <c r="FX384" i="35" s="1"/>
  <c r="FU312" i="35"/>
  <c r="FV312" i="35" s="1"/>
  <c r="FW312" i="35" s="1"/>
  <c r="GG312" i="35"/>
  <c r="FQ390" i="35"/>
  <c r="GA390" i="35" s="1"/>
  <c r="FQ386" i="35"/>
  <c r="GA386" i="35" s="1"/>
  <c r="FM353" i="35"/>
  <c r="GB353" i="35" s="1"/>
  <c r="GG347" i="35"/>
  <c r="FP337" i="35"/>
  <c r="GC337" i="35" s="1"/>
  <c r="FG318" i="35"/>
  <c r="FX318" i="35" s="1"/>
  <c r="FN285" i="35"/>
  <c r="FU273" i="35"/>
  <c r="FK384" i="35"/>
  <c r="GF384" i="35" s="1"/>
  <c r="GG370" i="35"/>
  <c r="FI335" i="35"/>
  <c r="FZ335" i="35" s="1"/>
  <c r="FG312" i="35"/>
  <c r="FX312" i="35" s="1"/>
  <c r="FO299" i="35"/>
  <c r="GH299" i="35" s="1"/>
  <c r="FN283" i="35"/>
  <c r="GG273" i="35"/>
  <c r="FN236" i="35"/>
  <c r="FN224" i="35"/>
  <c r="FG213" i="35"/>
  <c r="FX213" i="35" s="1"/>
  <c r="FU327" i="35"/>
  <c r="FV327" i="35" s="1"/>
  <c r="FU293" i="35"/>
  <c r="FV293" i="35" s="1"/>
  <c r="FO262" i="35"/>
  <c r="GH262" i="35" s="1"/>
  <c r="FN232" i="35"/>
  <c r="FN228" i="35"/>
  <c r="FH140" i="35"/>
  <c r="GD140" i="35" s="1"/>
  <c r="FN242" i="35"/>
  <c r="FN220" i="35"/>
  <c r="FH210" i="35"/>
  <c r="GD210" i="35" s="1"/>
  <c r="GG210" i="35" s="1"/>
  <c r="FO179" i="35"/>
  <c r="GH179" i="35" s="1"/>
  <c r="FM173" i="35"/>
  <c r="GB173" i="35" s="1"/>
  <c r="FQ262" i="35"/>
  <c r="GA262" i="35" s="1"/>
  <c r="GG240" i="35"/>
  <c r="FO238" i="35"/>
  <c r="GH238" i="35" s="1"/>
  <c r="FM223" i="35"/>
  <c r="GB223" i="35" s="1"/>
  <c r="FH204" i="35"/>
  <c r="GD204" i="35" s="1"/>
  <c r="FP216" i="35"/>
  <c r="GC216" i="35" s="1"/>
  <c r="FQ200" i="35"/>
  <c r="GA200" i="35" s="1"/>
  <c r="FG191" i="35"/>
  <c r="FX191" i="35" s="1"/>
  <c r="FO187" i="35"/>
  <c r="GH187" i="35" s="1"/>
  <c r="FO185" i="35"/>
  <c r="GH185" i="35" s="1"/>
  <c r="FN175" i="35"/>
  <c r="FU213" i="35"/>
  <c r="FV213" i="35" s="1"/>
  <c r="GG213" i="35"/>
  <c r="FJ203" i="35"/>
  <c r="FY203" i="35" s="1"/>
  <c r="FN183" i="35"/>
  <c r="FN170" i="35"/>
  <c r="FN146" i="35"/>
  <c r="FQ232" i="35"/>
  <c r="GA232" i="35" s="1"/>
  <c r="FM200" i="35"/>
  <c r="GB200" i="35" s="1"/>
  <c r="GG191" i="35"/>
  <c r="FN166" i="35"/>
  <c r="FU210" i="35"/>
  <c r="FV210" i="35" s="1"/>
  <c r="FV118" i="35"/>
  <c r="FW118" i="35" s="1"/>
  <c r="FU173" i="35"/>
  <c r="FV173" i="35" s="1"/>
  <c r="FM153" i="35"/>
  <c r="GB153" i="35" s="1"/>
  <c r="FN121" i="35"/>
  <c r="FV191" i="35"/>
  <c r="FW191" i="35" s="1"/>
  <c r="FO145" i="35"/>
  <c r="GH145" i="35" s="1"/>
  <c r="FN111" i="35"/>
  <c r="FU159" i="35"/>
  <c r="FV159" i="35" s="1"/>
  <c r="FP153" i="35"/>
  <c r="GC153" i="35" s="1"/>
  <c r="FO133" i="35"/>
  <c r="GH133" i="35" s="1"/>
  <c r="FN129" i="35"/>
  <c r="FH116" i="35"/>
  <c r="GD116" i="35" s="1"/>
  <c r="GG116" i="35" s="1"/>
  <c r="FO141" i="35"/>
  <c r="GH141" i="35" s="1"/>
  <c r="FN139" i="35"/>
  <c r="FJ124" i="35"/>
  <c r="FY124" i="35" s="1"/>
  <c r="FQ136" i="35"/>
  <c r="GA136" i="35" s="1"/>
  <c r="FN131" i="35"/>
  <c r="FU119" i="35"/>
  <c r="FV116" i="35"/>
  <c r="FW116" i="35" s="1"/>
  <c r="FN115" i="35"/>
  <c r="FU103" i="35"/>
  <c r="GG103" i="35"/>
  <c r="FN117" i="35"/>
  <c r="FQ114" i="35"/>
  <c r="GA114" i="35" s="1"/>
  <c r="FN113" i="35"/>
  <c r="FN123" i="35"/>
  <c r="FH118" i="35"/>
  <c r="GD118" i="35" s="1"/>
  <c r="GG118" i="35" s="1"/>
  <c r="FN98" i="35"/>
  <c r="FN96" i="35"/>
  <c r="FU83" i="35"/>
  <c r="FV83" i="35" s="1"/>
  <c r="FW83" i="35" s="1"/>
  <c r="FP69" i="35"/>
  <c r="GC69" i="35" s="1"/>
  <c r="FN88" i="35"/>
  <c r="FM88" i="35"/>
  <c r="GB88" i="35" s="1"/>
  <c r="FN90" i="35"/>
  <c r="GG83" i="35"/>
  <c r="FN82" i="35"/>
  <c r="FN63" i="35"/>
  <c r="FN84" i="35"/>
  <c r="FG83" i="35"/>
  <c r="FX83" i="35" s="1"/>
  <c r="FU79" i="35"/>
  <c r="FV79" i="35" s="1"/>
  <c r="FW79" i="35" s="1"/>
  <c r="FN76" i="35"/>
  <c r="FN74" i="35"/>
  <c r="FN86" i="35"/>
  <c r="GG79" i="35"/>
  <c r="FN78" i="35"/>
  <c r="FN68" i="35"/>
  <c r="FN66" i="35"/>
  <c r="FH66" i="35"/>
  <c r="GD66" i="35" s="1"/>
  <c r="GG66" i="35" s="1"/>
  <c r="FN64" i="35"/>
  <c r="FJ88" i="35"/>
  <c r="FY88" i="35" s="1"/>
  <c r="FK61" i="35"/>
  <c r="GF61" i="35" s="1"/>
  <c r="FN61" i="35"/>
  <c r="FN67" i="35"/>
  <c r="FN65" i="35"/>
  <c r="FN59" i="35"/>
  <c r="FH58" i="35"/>
  <c r="GD58" i="35" s="1"/>
  <c r="GG58" i="35" s="1"/>
  <c r="FN57" i="35"/>
  <c r="FN54" i="35"/>
  <c r="FO50" i="35"/>
  <c r="GH50" i="35" s="1"/>
  <c r="GG53" i="35"/>
  <c r="FO52" i="35"/>
  <c r="GH52" i="35" s="1"/>
  <c r="FV53" i="35"/>
  <c r="FW53" i="35" s="1"/>
  <c r="FN48" i="35"/>
  <c r="FM50" i="35"/>
  <c r="GB50" i="35" s="1"/>
  <c r="FN50" i="35"/>
  <c r="FG45" i="35"/>
  <c r="FX45" i="35" s="1"/>
  <c r="FH44" i="35"/>
  <c r="GD44" i="35" s="1"/>
  <c r="GG44" i="35" s="1"/>
  <c r="GG41" i="35"/>
  <c r="GG45" i="35"/>
  <c r="FM40" i="35"/>
  <c r="GB40" i="35" s="1"/>
  <c r="FU44" i="35"/>
  <c r="FO37" i="35"/>
  <c r="GH37" i="35" s="1"/>
  <c r="FG37" i="35"/>
  <c r="FX37" i="35" s="1"/>
  <c r="FL37" i="35"/>
  <c r="GE37" i="35" s="1"/>
  <c r="FG41" i="35"/>
  <c r="FX41" i="35" s="1"/>
  <c r="FV41" i="35"/>
  <c r="FW41" i="35" s="1"/>
  <c r="FQ33" i="35"/>
  <c r="GA33" i="35" s="1"/>
  <c r="FG31" i="35"/>
  <c r="FX31" i="35" s="1"/>
  <c r="FV35" i="35"/>
  <c r="FW35" i="35" s="1"/>
  <c r="FH28" i="35"/>
  <c r="GD28" i="35" s="1"/>
  <c r="FV39" i="35"/>
  <c r="FW39" i="35" s="1"/>
  <c r="FG35" i="35"/>
  <c r="FX35" i="35" s="1"/>
  <c r="FM33" i="35"/>
  <c r="GB33" i="35" s="1"/>
  <c r="FG39" i="35"/>
  <c r="FX39" i="35" s="1"/>
  <c r="FU31" i="35"/>
  <c r="FV31" i="35" s="1"/>
  <c r="FI19" i="35"/>
  <c r="FZ19" i="35" s="1"/>
  <c r="GG23" i="35"/>
  <c r="FL22" i="35"/>
  <c r="GE22" i="35" s="1"/>
  <c r="FN20" i="35"/>
  <c r="GG25" i="35"/>
  <c r="FH19" i="35"/>
  <c r="GD19" i="35" s="1"/>
  <c r="FJ19" i="35"/>
  <c r="FY19" i="35" s="1"/>
  <c r="FN16" i="35"/>
  <c r="FK19" i="35"/>
  <c r="GF19" i="35" s="1"/>
  <c r="FG19" i="35"/>
  <c r="FX19" i="35" s="1"/>
  <c r="GG12" i="35"/>
  <c r="GG8" i="35"/>
  <c r="FN3" i="35"/>
  <c r="FN7" i="35"/>
  <c r="FN5" i="35"/>
  <c r="FL2" i="35"/>
  <c r="GE2" i="35" s="1"/>
  <c r="FM2" i="35"/>
  <c r="GB2" i="35" s="1"/>
  <c r="FQ2" i="35"/>
  <c r="GA2" i="35" s="1"/>
  <c r="FQ398" i="35" l="1"/>
  <c r="GA398" i="35" s="1"/>
  <c r="FJ531" i="35"/>
  <c r="FY531" i="35" s="1"/>
  <c r="FK124" i="35"/>
  <c r="GF124" i="35" s="1"/>
  <c r="FP109" i="35"/>
  <c r="GC109" i="35" s="1"/>
  <c r="FM665" i="35"/>
  <c r="GB665" i="35" s="1"/>
  <c r="FM598" i="35"/>
  <c r="GB598" i="35" s="1"/>
  <c r="FQ383" i="35"/>
  <c r="GA383" i="35" s="1"/>
  <c r="FG791" i="35"/>
  <c r="FX791" i="35" s="1"/>
  <c r="FO878" i="35"/>
  <c r="GH878" i="35" s="1"/>
  <c r="FK396" i="35"/>
  <c r="GF396" i="35" s="1"/>
  <c r="FQ132" i="35"/>
  <c r="GA132" i="35" s="1"/>
  <c r="FM468" i="35"/>
  <c r="GB468" i="35" s="1"/>
  <c r="FM583" i="35"/>
  <c r="GB583" i="35" s="1"/>
  <c r="FM167" i="35"/>
  <c r="GB167" i="35" s="1"/>
  <c r="FP594" i="35"/>
  <c r="GC594" i="35" s="1"/>
  <c r="FL158" i="35"/>
  <c r="GE158" i="35" s="1"/>
  <c r="FM419" i="35"/>
  <c r="GB419" i="35" s="1"/>
  <c r="FQ196" i="35"/>
  <c r="GA196" i="35" s="1"/>
  <c r="FG218" i="35"/>
  <c r="FX218" i="35" s="1"/>
  <c r="FQ320" i="35"/>
  <c r="GA320" i="35" s="1"/>
  <c r="FQ218" i="35"/>
  <c r="GA218" i="35" s="1"/>
  <c r="FM639" i="35"/>
  <c r="GB639" i="35" s="1"/>
  <c r="FG58" i="35"/>
  <c r="FX58" i="35" s="1"/>
  <c r="FI549" i="35"/>
  <c r="FZ549" i="35" s="1"/>
  <c r="FP1016" i="35"/>
  <c r="GC1016" i="35" s="1"/>
  <c r="FP128" i="35"/>
  <c r="GC128" i="35" s="1"/>
  <c r="FG439" i="35"/>
  <c r="FX439" i="35" s="1"/>
  <c r="FM584" i="35"/>
  <c r="GB584" i="35" s="1"/>
  <c r="FR409" i="35"/>
  <c r="FQ424" i="35"/>
  <c r="GA424" i="35" s="1"/>
  <c r="FQ352" i="35"/>
  <c r="GA352" i="35" s="1"/>
  <c r="FI138" i="35"/>
  <c r="FZ138" i="35" s="1"/>
  <c r="FJ723" i="35"/>
  <c r="FY723" i="35" s="1"/>
  <c r="FP523" i="35"/>
  <c r="GC523" i="35" s="1"/>
  <c r="FM728" i="35"/>
  <c r="GB728" i="35" s="1"/>
  <c r="FL205" i="35"/>
  <c r="GE205" i="35" s="1"/>
  <c r="FI332" i="35"/>
  <c r="FZ332" i="35" s="1"/>
  <c r="FI321" i="35"/>
  <c r="FZ321" i="35" s="1"/>
  <c r="FP390" i="35"/>
  <c r="GC390" i="35" s="1"/>
  <c r="FQ250" i="35"/>
  <c r="GA250" i="35" s="1"/>
  <c r="FM661" i="35"/>
  <c r="GB661" i="35" s="1"/>
  <c r="FL575" i="35"/>
  <c r="GE575" i="35" s="1"/>
  <c r="FL94" i="35"/>
  <c r="GE94" i="35" s="1"/>
  <c r="FP800" i="35"/>
  <c r="GC800" i="35" s="1"/>
  <c r="FO131" i="35"/>
  <c r="GH131" i="35" s="1"/>
  <c r="FQ190" i="35"/>
  <c r="GA190" i="35" s="1"/>
  <c r="FG483" i="35"/>
  <c r="FX483" i="35" s="1"/>
  <c r="FI445" i="35"/>
  <c r="FZ445" i="35" s="1"/>
  <c r="FK573" i="35"/>
  <c r="GF573" i="35" s="1"/>
  <c r="FQ309" i="35"/>
  <c r="GA309" i="35" s="1"/>
  <c r="FM556" i="35"/>
  <c r="GB556" i="35" s="1"/>
  <c r="FL122" i="35"/>
  <c r="GE122" i="35" s="1"/>
  <c r="FH170" i="35"/>
  <c r="GD170" i="35" s="1"/>
  <c r="FM265" i="35"/>
  <c r="GB265" i="35" s="1"/>
  <c r="FQ837" i="35"/>
  <c r="GA837" i="35" s="1"/>
  <c r="FI146" i="35"/>
  <c r="FZ146" i="35" s="1"/>
  <c r="FJ36" i="35"/>
  <c r="FY36" i="35" s="1"/>
  <c r="FL401" i="35"/>
  <c r="GE401" i="35" s="1"/>
  <c r="FG932" i="35"/>
  <c r="FX932" i="35" s="1"/>
  <c r="FQ363" i="35"/>
  <c r="GA363" i="35" s="1"/>
  <c r="FM252" i="35"/>
  <c r="GB252" i="35" s="1"/>
  <c r="FI1004" i="35"/>
  <c r="FZ1004" i="35" s="1"/>
  <c r="FQ719" i="35"/>
  <c r="GA719" i="35" s="1"/>
  <c r="FM396" i="35"/>
  <c r="GB396" i="35" s="1"/>
  <c r="FI400" i="35"/>
  <c r="FZ400" i="35" s="1"/>
  <c r="FI598" i="35"/>
  <c r="FZ598" i="35" s="1"/>
  <c r="FG476" i="35"/>
  <c r="FX476" i="35" s="1"/>
  <c r="FJ664" i="35"/>
  <c r="FY664" i="35" s="1"/>
  <c r="FM458" i="35"/>
  <c r="GB458" i="35" s="1"/>
  <c r="FJ527" i="35"/>
  <c r="FY527" i="35" s="1"/>
  <c r="FQ621" i="35"/>
  <c r="GA621" i="35" s="1"/>
  <c r="FQ261" i="35"/>
  <c r="GA261" i="35" s="1"/>
  <c r="FP386" i="35"/>
  <c r="GC386" i="35" s="1"/>
  <c r="FQ454" i="35"/>
  <c r="GA454" i="35" s="1"/>
  <c r="FP50" i="35"/>
  <c r="GC50" i="35" s="1"/>
  <c r="FP383" i="35"/>
  <c r="GC383" i="35" s="1"/>
  <c r="FM603" i="35"/>
  <c r="GB603" i="35" s="1"/>
  <c r="GG73" i="35"/>
  <c r="FQ223" i="35"/>
  <c r="GA223" i="35" s="1"/>
  <c r="FL395" i="35"/>
  <c r="GE395" i="35" s="1"/>
  <c r="FM4" i="35"/>
  <c r="GB4" i="35" s="1"/>
  <c r="FL270" i="35"/>
  <c r="GE270" i="35" s="1"/>
  <c r="FI298" i="35"/>
  <c r="FZ298" i="35" s="1"/>
  <c r="FQ304" i="35"/>
  <c r="GA304" i="35" s="1"/>
  <c r="FM19" i="35"/>
  <c r="GB19" i="35" s="1"/>
  <c r="FM131" i="35"/>
  <c r="GB131" i="35" s="1"/>
  <c r="FP352" i="35"/>
  <c r="GC352" i="35" s="1"/>
  <c r="FQ34" i="35"/>
  <c r="GA34" i="35" s="1"/>
  <c r="FP46" i="35"/>
  <c r="GC46" i="35" s="1"/>
  <c r="FO897" i="35"/>
  <c r="GH897" i="35" s="1"/>
  <c r="FP34" i="35"/>
  <c r="GC34" i="35" s="1"/>
  <c r="FG43" i="35"/>
  <c r="FX43" i="35" s="1"/>
  <c r="FP329" i="35"/>
  <c r="GC329" i="35" s="1"/>
  <c r="FG139" i="35"/>
  <c r="FX139" i="35" s="1"/>
  <c r="FG181" i="35"/>
  <c r="FX181" i="35" s="1"/>
  <c r="FI461" i="35"/>
  <c r="FZ461" i="35" s="1"/>
  <c r="FQ329" i="35"/>
  <c r="GA329" i="35" s="1"/>
  <c r="FP391" i="35"/>
  <c r="GC391" i="35" s="1"/>
  <c r="FO766" i="35"/>
  <c r="GH766" i="35" s="1"/>
  <c r="FG632" i="35"/>
  <c r="FX632" i="35" s="1"/>
  <c r="FM115" i="35"/>
  <c r="GB115" i="35" s="1"/>
  <c r="FH147" i="35"/>
  <c r="GD147" i="35" s="1"/>
  <c r="GG147" i="35" s="1"/>
  <c r="FJ275" i="35"/>
  <c r="FY275" i="35" s="1"/>
  <c r="FM226" i="35"/>
  <c r="GB226" i="35" s="1"/>
  <c r="FH241" i="35"/>
  <c r="GD241" i="35" s="1"/>
  <c r="FP260" i="35"/>
  <c r="GC260" i="35" s="1"/>
  <c r="FJ355" i="35"/>
  <c r="FY355" i="35" s="1"/>
  <c r="FM347" i="35"/>
  <c r="GB347" i="35" s="1"/>
  <c r="FH233" i="35"/>
  <c r="GD233" i="35" s="1"/>
  <c r="FG315" i="35"/>
  <c r="FX315" i="35" s="1"/>
  <c r="FG364" i="35"/>
  <c r="FX364" i="35" s="1"/>
  <c r="FI545" i="35"/>
  <c r="FZ545" i="35" s="1"/>
  <c r="FQ498" i="35"/>
  <c r="GA498" i="35" s="1"/>
  <c r="FM544" i="35"/>
  <c r="GB544" i="35" s="1"/>
  <c r="FH587" i="35"/>
  <c r="GD587" i="35" s="1"/>
  <c r="FJ330" i="35"/>
  <c r="FY330" i="35" s="1"/>
  <c r="FP475" i="35"/>
  <c r="GC475" i="35" s="1"/>
  <c r="FG844" i="35"/>
  <c r="FX844" i="35" s="1"/>
  <c r="FP515" i="35"/>
  <c r="GC515" i="35" s="1"/>
  <c r="FH566" i="35"/>
  <c r="GD566" i="35" s="1"/>
  <c r="FQ789" i="35"/>
  <c r="GA789" i="35" s="1"/>
  <c r="FM713" i="35"/>
  <c r="GB713" i="35" s="1"/>
  <c r="FP807" i="35"/>
  <c r="GC807" i="35" s="1"/>
  <c r="FL757" i="35"/>
  <c r="GE757" i="35" s="1"/>
  <c r="FG9" i="35"/>
  <c r="FX9" i="35" s="1"/>
  <c r="FO823" i="35"/>
  <c r="GH823" i="35" s="1"/>
  <c r="FI37" i="35"/>
  <c r="FZ37" i="35" s="1"/>
  <c r="FH534" i="35"/>
  <c r="GD534" i="35" s="1"/>
  <c r="FL14" i="35"/>
  <c r="GE14" i="35" s="1"/>
  <c r="FP463" i="35"/>
  <c r="GC463" i="35" s="1"/>
  <c r="FP355" i="35"/>
  <c r="GC355" i="35" s="1"/>
  <c r="FM197" i="35"/>
  <c r="GB197" i="35" s="1"/>
  <c r="FM75" i="35"/>
  <c r="GB75" i="35" s="1"/>
  <c r="FQ59" i="35"/>
  <c r="GA59" i="35" s="1"/>
  <c r="FH776" i="35"/>
  <c r="GD776" i="35" s="1"/>
  <c r="FQ869" i="35"/>
  <c r="GA869" i="35" s="1"/>
  <c r="FM970" i="35"/>
  <c r="GB970" i="35" s="1"/>
  <c r="FI435" i="35"/>
  <c r="FZ435" i="35" s="1"/>
  <c r="FP465" i="35"/>
  <c r="GC465" i="35" s="1"/>
  <c r="FL203" i="35"/>
  <c r="GE203" i="35" s="1"/>
  <c r="FK169" i="35"/>
  <c r="GF169" i="35" s="1"/>
  <c r="FP32" i="35"/>
  <c r="GC32" i="35" s="1"/>
  <c r="FM154" i="35"/>
  <c r="GB154" i="35" s="1"/>
  <c r="FQ955" i="35"/>
  <c r="GA955" i="35" s="1"/>
  <c r="FI3" i="35"/>
  <c r="FZ3" i="35" s="1"/>
  <c r="FM865" i="35"/>
  <c r="GB865" i="35" s="1"/>
  <c r="FK56" i="35"/>
  <c r="GF56" i="35" s="1"/>
  <c r="FP121" i="35"/>
  <c r="GC121" i="35" s="1"/>
  <c r="FL121" i="35"/>
  <c r="GE121" i="35" s="1"/>
  <c r="FQ275" i="35"/>
  <c r="GA275" i="35" s="1"/>
  <c r="FP192" i="35"/>
  <c r="GC192" i="35" s="1"/>
  <c r="FH262" i="35"/>
  <c r="GD262" i="35" s="1"/>
  <c r="FJ296" i="35"/>
  <c r="FY296" i="35" s="1"/>
  <c r="FQ267" i="35"/>
  <c r="GA267" i="35" s="1"/>
  <c r="FP406" i="35"/>
  <c r="GC406" i="35" s="1"/>
  <c r="FM364" i="35"/>
  <c r="GB364" i="35" s="1"/>
  <c r="FH335" i="35"/>
  <c r="GD335" i="35" s="1"/>
  <c r="FQ393" i="35"/>
  <c r="GA393" i="35" s="1"/>
  <c r="FJ650" i="35"/>
  <c r="FY650" i="35" s="1"/>
  <c r="FM674" i="35"/>
  <c r="GB674" i="35" s="1"/>
  <c r="FQ723" i="35"/>
  <c r="GA723" i="35" s="1"/>
  <c r="FQ916" i="35"/>
  <c r="GA916" i="35" s="1"/>
  <c r="FG277" i="35"/>
  <c r="FX277" i="35" s="1"/>
  <c r="FI277" i="35"/>
  <c r="FZ277" i="35" s="1"/>
  <c r="FH238" i="35"/>
  <c r="GD238" i="35" s="1"/>
  <c r="FP434" i="35"/>
  <c r="GC434" i="35" s="1"/>
  <c r="FP582" i="35"/>
  <c r="GC582" i="35" s="1"/>
  <c r="FP408" i="35"/>
  <c r="GC408" i="35" s="1"/>
  <c r="FG504" i="35"/>
  <c r="FX504" i="35" s="1"/>
  <c r="FM532" i="35"/>
  <c r="GB532" i="35" s="1"/>
  <c r="FQ695" i="35"/>
  <c r="GA695" i="35" s="1"/>
  <c r="FQ913" i="35"/>
  <c r="GA913" i="35" s="1"/>
  <c r="FG169" i="35"/>
  <c r="FX169" i="35" s="1"/>
  <c r="FJ3" i="35"/>
  <c r="FY3" i="35" s="1"/>
  <c r="FQ113" i="35"/>
  <c r="GA113" i="35" s="1"/>
  <c r="FM1023" i="35"/>
  <c r="GB1023" i="35" s="1"/>
  <c r="FQ7" i="35"/>
  <c r="GA7" i="35" s="1"/>
  <c r="FJ43" i="35"/>
  <c r="FY43" i="35" s="1"/>
  <c r="FI271" i="35"/>
  <c r="FZ271" i="35" s="1"/>
  <c r="FI132" i="35"/>
  <c r="FZ132" i="35" s="1"/>
  <c r="FI444" i="35"/>
  <c r="FZ444" i="35" s="1"/>
  <c r="FM32" i="35"/>
  <c r="GB32" i="35" s="1"/>
  <c r="FH43" i="35"/>
  <c r="GD43" i="35" s="1"/>
  <c r="FP897" i="35"/>
  <c r="GC897" i="35" s="1"/>
  <c r="FQ115" i="35"/>
  <c r="GA115" i="35" s="1"/>
  <c r="FM66" i="35"/>
  <c r="GB66" i="35" s="1"/>
  <c r="FJ73" i="35"/>
  <c r="FY73" i="35" s="1"/>
  <c r="FP104" i="35"/>
  <c r="GC104" i="35" s="1"/>
  <c r="FK187" i="35"/>
  <c r="GF187" i="35" s="1"/>
  <c r="FI27" i="35"/>
  <c r="FZ27" i="35" s="1"/>
  <c r="FP396" i="35"/>
  <c r="GC396" i="35" s="1"/>
  <c r="FM851" i="35"/>
  <c r="GB851" i="35" s="1"/>
  <c r="FM206" i="35"/>
  <c r="GB206" i="35" s="1"/>
  <c r="FP3" i="35"/>
  <c r="GC3" i="35" s="1"/>
  <c r="FL301" i="35"/>
  <c r="GE301" i="35" s="1"/>
  <c r="FQ372" i="35"/>
  <c r="GA372" i="35" s="1"/>
  <c r="FM564" i="35"/>
  <c r="GB564" i="35" s="1"/>
  <c r="FO774" i="35"/>
  <c r="GH774" i="35" s="1"/>
  <c r="FG29" i="35"/>
  <c r="FX29" i="35" s="1"/>
  <c r="FQ672" i="35"/>
  <c r="GA672" i="35" s="1"/>
  <c r="FH165" i="35"/>
  <c r="GD165" i="35" s="1"/>
  <c r="FH228" i="35"/>
  <c r="GD228" i="35" s="1"/>
  <c r="FI449" i="35"/>
  <c r="FZ449" i="35" s="1"/>
  <c r="FP496" i="35"/>
  <c r="GC496" i="35" s="1"/>
  <c r="FP380" i="35"/>
  <c r="GC380" i="35" s="1"/>
  <c r="FK149" i="35"/>
  <c r="GF149" i="35" s="1"/>
  <c r="FP91" i="35"/>
  <c r="GC91" i="35" s="1"/>
  <c r="FP363" i="35"/>
  <c r="GC363" i="35" s="1"/>
  <c r="FM76" i="35"/>
  <c r="GB76" i="35" s="1"/>
  <c r="FO594" i="35"/>
  <c r="GH594" i="35" s="1"/>
  <c r="FP142" i="35"/>
  <c r="GC142" i="35" s="1"/>
  <c r="FI184" i="35"/>
  <c r="FZ184" i="35" s="1"/>
  <c r="FL201" i="35"/>
  <c r="GE201" i="35" s="1"/>
  <c r="FI316" i="35"/>
  <c r="FZ316" i="35" s="1"/>
  <c r="FM219" i="35"/>
  <c r="GB219" i="35" s="1"/>
  <c r="FO449" i="35"/>
  <c r="GH449" i="35" s="1"/>
  <c r="FI572" i="35"/>
  <c r="FZ572" i="35" s="1"/>
  <c r="FQ68" i="35"/>
  <c r="GA68" i="35" s="1"/>
  <c r="FP424" i="35"/>
  <c r="GC424" i="35" s="1"/>
  <c r="FJ27" i="35"/>
  <c r="FY27" i="35" s="1"/>
  <c r="FG505" i="35"/>
  <c r="FX505" i="35" s="1"/>
  <c r="FI90" i="35"/>
  <c r="FZ90" i="35" s="1"/>
  <c r="FP166" i="35"/>
  <c r="GC166" i="35" s="1"/>
  <c r="FQ496" i="35"/>
  <c r="GA496" i="35" s="1"/>
  <c r="FQ178" i="35"/>
  <c r="GA178" i="35" s="1"/>
  <c r="FG24" i="35"/>
  <c r="FX24" i="35" s="1"/>
  <c r="FM172" i="35"/>
  <c r="GB172" i="35" s="1"/>
  <c r="FQ211" i="35"/>
  <c r="GA211" i="35" s="1"/>
  <c r="FP235" i="35"/>
  <c r="GC235" i="35" s="1"/>
  <c r="FQ369" i="35"/>
  <c r="GA369" i="35" s="1"/>
  <c r="FI953" i="35"/>
  <c r="FZ953" i="35" s="1"/>
  <c r="FH328" i="35"/>
  <c r="GD328" i="35" s="1"/>
  <c r="FQ226" i="35"/>
  <c r="GA226" i="35" s="1"/>
  <c r="FG543" i="35"/>
  <c r="FX543" i="35" s="1"/>
  <c r="FP518" i="35"/>
  <c r="GC518" i="35" s="1"/>
  <c r="FI566" i="35"/>
  <c r="FZ566" i="35" s="1"/>
  <c r="FQ594" i="35"/>
  <c r="GA594" i="35" s="1"/>
  <c r="FQ753" i="35"/>
  <c r="GA753" i="35" s="1"/>
  <c r="FP799" i="35"/>
  <c r="GC799" i="35" s="1"/>
  <c r="FQ799" i="35"/>
  <c r="GA799" i="35" s="1"/>
  <c r="FG702" i="35"/>
  <c r="FX702" i="35" s="1"/>
  <c r="FH702" i="35"/>
  <c r="GD702" i="35" s="1"/>
  <c r="GG702" i="35" s="1"/>
  <c r="FM955" i="35"/>
  <c r="GB955" i="35" s="1"/>
  <c r="FO955" i="35"/>
  <c r="GH955" i="35" s="1"/>
  <c r="FK46" i="35"/>
  <c r="GF46" i="35" s="1"/>
  <c r="FM196" i="35"/>
  <c r="GB196" i="35" s="1"/>
  <c r="FM128" i="35"/>
  <c r="GB128" i="35" s="1"/>
  <c r="FG202" i="35"/>
  <c r="FX202" i="35" s="1"/>
  <c r="FG444" i="35"/>
  <c r="FX444" i="35" s="1"/>
  <c r="FJ444" i="35"/>
  <c r="FY444" i="35" s="1"/>
  <c r="FI74" i="35"/>
  <c r="FZ74" i="35" s="1"/>
  <c r="FM838" i="35"/>
  <c r="GB838" i="35" s="1"/>
  <c r="FG1004" i="35"/>
  <c r="FX1004" i="35" s="1"/>
  <c r="FL43" i="35"/>
  <c r="GE43" i="35" s="1"/>
  <c r="FQ100" i="35"/>
  <c r="GA100" i="35" s="1"/>
  <c r="FR677" i="35"/>
  <c r="GJ677" i="35" s="1"/>
  <c r="FM677" i="35"/>
  <c r="GB677" i="35" s="1"/>
  <c r="FG807" i="35"/>
  <c r="FX807" i="35" s="1"/>
  <c r="FI807" i="35"/>
  <c r="FZ807" i="35" s="1"/>
  <c r="FG326" i="35"/>
  <c r="FX326" i="35" s="1"/>
  <c r="FI171" i="35"/>
  <c r="FZ171" i="35" s="1"/>
  <c r="FJ566" i="35"/>
  <c r="FY566" i="35" s="1"/>
  <c r="FM748" i="35"/>
  <c r="GB748" i="35" s="1"/>
  <c r="FR1035" i="35"/>
  <c r="FM1035" i="35"/>
  <c r="GB1035" i="35" s="1"/>
  <c r="FP378" i="35"/>
  <c r="GC378" i="35" s="1"/>
  <c r="FQ378" i="35"/>
  <c r="GA378" i="35" s="1"/>
  <c r="FG8" i="35"/>
  <c r="FX8" i="35" s="1"/>
  <c r="FH101" i="35"/>
  <c r="GD101" i="35" s="1"/>
  <c r="FG179" i="35"/>
  <c r="FX179" i="35" s="1"/>
  <c r="FJ238" i="35"/>
  <c r="FY238" i="35" s="1"/>
  <c r="FM647" i="35"/>
  <c r="GB647" i="35" s="1"/>
  <c r="FR647" i="35"/>
  <c r="FM807" i="35"/>
  <c r="GB807" i="35" s="1"/>
  <c r="FP511" i="35"/>
  <c r="GC511" i="35" s="1"/>
  <c r="FG874" i="35"/>
  <c r="FX874" i="35" s="1"/>
  <c r="FO406" i="35"/>
  <c r="GH406" i="35" s="1"/>
  <c r="FM48" i="35"/>
  <c r="GB48" i="35" s="1"/>
  <c r="FQ326" i="35"/>
  <c r="GA326" i="35" s="1"/>
  <c r="FM289" i="35"/>
  <c r="GB289" i="35" s="1"/>
  <c r="FQ46" i="35"/>
  <c r="GA46" i="35" s="1"/>
  <c r="FQ90" i="35"/>
  <c r="GA90" i="35" s="1"/>
  <c r="FL188" i="35"/>
  <c r="GE188" i="35" s="1"/>
  <c r="FJ170" i="35"/>
  <c r="FY170" i="35" s="1"/>
  <c r="FG584" i="35"/>
  <c r="FX584" i="35" s="1"/>
  <c r="FQ807" i="35"/>
  <c r="GA807" i="35" s="1"/>
  <c r="FI88" i="35"/>
  <c r="FZ88" i="35" s="1"/>
  <c r="FQ247" i="35"/>
  <c r="GA247" i="35" s="1"/>
  <c r="FL318" i="35"/>
  <c r="GE318" i="35" s="1"/>
  <c r="FJ318" i="35"/>
  <c r="FY318" i="35" s="1"/>
  <c r="FJ326" i="35"/>
  <c r="FY326" i="35" s="1"/>
  <c r="FG401" i="35"/>
  <c r="FX401" i="35" s="1"/>
  <c r="FP481" i="35"/>
  <c r="GC481" i="35" s="1"/>
  <c r="FM546" i="35"/>
  <c r="GB546" i="35" s="1"/>
  <c r="FM572" i="35"/>
  <c r="GB572" i="35" s="1"/>
  <c r="FP572" i="35"/>
  <c r="GC572" i="35" s="1"/>
  <c r="FM570" i="35"/>
  <c r="GB570" i="35" s="1"/>
  <c r="FP449" i="35"/>
  <c r="GC449" i="35" s="1"/>
  <c r="FP747" i="35"/>
  <c r="GC747" i="35" s="1"/>
  <c r="FP913" i="35"/>
  <c r="GC913" i="35" s="1"/>
  <c r="FR949" i="35"/>
  <c r="FM949" i="35"/>
  <c r="GB949" i="35" s="1"/>
  <c r="FK874" i="35"/>
  <c r="GF874" i="35" s="1"/>
  <c r="FQ861" i="35"/>
  <c r="GA861" i="35" s="1"/>
  <c r="FM861" i="35"/>
  <c r="GB861" i="35" s="1"/>
  <c r="FO393" i="35"/>
  <c r="GH393" i="35" s="1"/>
  <c r="FP59" i="35"/>
  <c r="GC59" i="35" s="1"/>
  <c r="FL396" i="35"/>
  <c r="GE396" i="35" s="1"/>
  <c r="FI301" i="35"/>
  <c r="FZ301" i="35" s="1"/>
  <c r="FG237" i="35"/>
  <c r="FX237" i="35" s="1"/>
  <c r="FM352" i="35"/>
  <c r="GB352" i="35" s="1"/>
  <c r="FH169" i="35"/>
  <c r="GD169" i="35" s="1"/>
  <c r="FJ445" i="35"/>
  <c r="FY445" i="35" s="1"/>
  <c r="FM753" i="35"/>
  <c r="GB753" i="35" s="1"/>
  <c r="FI650" i="35"/>
  <c r="FZ650" i="35" s="1"/>
  <c r="FQ522" i="35"/>
  <c r="GA522" i="35" s="1"/>
  <c r="FO849" i="35"/>
  <c r="GH849" i="35" s="1"/>
  <c r="FM849" i="35"/>
  <c r="GB849" i="35" s="1"/>
  <c r="FQ867" i="35"/>
  <c r="GA867" i="35" s="1"/>
  <c r="FR951" i="35"/>
  <c r="GJ951" i="35" s="1"/>
  <c r="FM951" i="35"/>
  <c r="GB951" i="35" s="1"/>
  <c r="FP924" i="35"/>
  <c r="GC924" i="35" s="1"/>
  <c r="FJ441" i="35"/>
  <c r="FY441" i="35" s="1"/>
  <c r="FP66" i="35"/>
  <c r="GC66" i="35" s="1"/>
  <c r="FP221" i="35"/>
  <c r="GC221" i="35" s="1"/>
  <c r="FM299" i="35"/>
  <c r="GB299" i="35" s="1"/>
  <c r="FG597" i="35"/>
  <c r="FX597" i="35" s="1"/>
  <c r="FL277" i="35"/>
  <c r="GE277" i="35" s="1"/>
  <c r="FM267" i="35"/>
  <c r="GB267" i="35" s="1"/>
  <c r="FG531" i="35"/>
  <c r="FX531" i="35" s="1"/>
  <c r="FJ573" i="35"/>
  <c r="FY573" i="35" s="1"/>
  <c r="FM616" i="35"/>
  <c r="GB616" i="35" s="1"/>
  <c r="FI757" i="35"/>
  <c r="FZ757" i="35" s="1"/>
  <c r="FG650" i="35"/>
  <c r="FX650" i="35" s="1"/>
  <c r="FI156" i="35"/>
  <c r="FZ156" i="35" s="1"/>
  <c r="FQ156" i="35"/>
  <c r="GA156" i="35" s="1"/>
  <c r="FP123" i="35"/>
  <c r="GC123" i="35" s="1"/>
  <c r="FI249" i="35"/>
  <c r="FZ249" i="35" s="1"/>
  <c r="FJ621" i="35"/>
  <c r="FY621" i="35" s="1"/>
  <c r="FL566" i="35"/>
  <c r="GE566" i="35" s="1"/>
  <c r="FK91" i="35"/>
  <c r="GF91" i="35" s="1"/>
  <c r="FQ121" i="35"/>
  <c r="GA121" i="35" s="1"/>
  <c r="FJ722" i="35"/>
  <c r="FY722" i="35" s="1"/>
  <c r="FP299" i="35"/>
  <c r="GC299" i="35" s="1"/>
  <c r="FL533" i="35"/>
  <c r="GE533" i="35" s="1"/>
  <c r="FM617" i="35"/>
  <c r="GB617" i="35" s="1"/>
  <c r="FQ655" i="35"/>
  <c r="GA655" i="35" s="1"/>
  <c r="FJ870" i="35"/>
  <c r="FY870" i="35" s="1"/>
  <c r="FR514" i="35"/>
  <c r="FM514" i="35"/>
  <c r="GB514" i="35" s="1"/>
  <c r="FL86" i="35"/>
  <c r="GE86" i="35" s="1"/>
  <c r="FJ175" i="35"/>
  <c r="FY175" i="35" s="1"/>
  <c r="FM230" i="35"/>
  <c r="GB230" i="35" s="1"/>
  <c r="FJ283" i="35"/>
  <c r="FY283" i="35" s="1"/>
  <c r="FG283" i="35"/>
  <c r="FX283" i="35" s="1"/>
  <c r="FG46" i="35"/>
  <c r="FX46" i="35" s="1"/>
  <c r="FJ46" i="35"/>
  <c r="FY46" i="35" s="1"/>
  <c r="FP324" i="35"/>
  <c r="GC324" i="35" s="1"/>
  <c r="FQ310" i="35"/>
  <c r="GA310" i="35" s="1"/>
  <c r="FQ166" i="35"/>
  <c r="GA166" i="35" s="1"/>
  <c r="FH583" i="35"/>
  <c r="GD583" i="35" s="1"/>
  <c r="FK709" i="35"/>
  <c r="GF709" i="35" s="1"/>
  <c r="FP774" i="35"/>
  <c r="GC774" i="35" s="1"/>
  <c r="FI722" i="35"/>
  <c r="FZ722" i="35" s="1"/>
  <c r="FH878" i="35"/>
  <c r="GD878" i="35" s="1"/>
  <c r="FI46" i="35"/>
  <c r="FZ46" i="35" s="1"/>
  <c r="FG388" i="35"/>
  <c r="FX388" i="35" s="1"/>
  <c r="FJ571" i="35"/>
  <c r="FY571" i="35" s="1"/>
  <c r="FR418" i="35"/>
  <c r="FM418" i="35"/>
  <c r="GB418" i="35" s="1"/>
  <c r="FH187" i="35"/>
  <c r="GD187" i="35" s="1"/>
  <c r="FQ301" i="35"/>
  <c r="GA301" i="35" s="1"/>
  <c r="FQ629" i="35"/>
  <c r="GA629" i="35" s="1"/>
  <c r="FI579" i="35"/>
  <c r="FZ579" i="35" s="1"/>
  <c r="FM324" i="35"/>
  <c r="GB324" i="35" s="1"/>
  <c r="FL29" i="35"/>
  <c r="GE29" i="35" s="1"/>
  <c r="FJ583" i="35"/>
  <c r="FY583" i="35" s="1"/>
  <c r="FL598" i="35"/>
  <c r="GE598" i="35" s="1"/>
  <c r="FJ90" i="35"/>
  <c r="FY90" i="35" s="1"/>
  <c r="FG63" i="35"/>
  <c r="FX63" i="35" s="1"/>
  <c r="FJ63" i="35"/>
  <c r="FY63" i="35" s="1"/>
  <c r="FO507" i="35"/>
  <c r="GH507" i="35" s="1"/>
  <c r="FM507" i="35"/>
  <c r="GB507" i="35" s="1"/>
  <c r="FM7" i="35"/>
  <c r="GB7" i="35" s="1"/>
  <c r="FP167" i="35"/>
  <c r="GC167" i="35" s="1"/>
  <c r="FM307" i="35"/>
  <c r="GB307" i="35" s="1"/>
  <c r="FJ844" i="35"/>
  <c r="FY844" i="35" s="1"/>
  <c r="FR85" i="35"/>
  <c r="FM266" i="35"/>
  <c r="GB266" i="35" s="1"/>
  <c r="FP231" i="35"/>
  <c r="GC231" i="35" s="1"/>
  <c r="FL353" i="35"/>
  <c r="GE353" i="35" s="1"/>
  <c r="FQ207" i="35"/>
  <c r="GA207" i="35" s="1"/>
  <c r="FM393" i="35"/>
  <c r="GB393" i="35" s="1"/>
  <c r="FK216" i="35"/>
  <c r="GF216" i="35" s="1"/>
  <c r="FH471" i="35"/>
  <c r="GD471" i="35" s="1"/>
  <c r="FQ508" i="35"/>
  <c r="GA508" i="35" s="1"/>
  <c r="FQ713" i="35"/>
  <c r="GA713" i="35" s="1"/>
  <c r="FP587" i="35"/>
  <c r="GC587" i="35" s="1"/>
  <c r="FM587" i="35"/>
  <c r="GB587" i="35" s="1"/>
  <c r="FQ587" i="35"/>
  <c r="GA587" i="35" s="1"/>
  <c r="FG692" i="35"/>
  <c r="FX692" i="35" s="1"/>
  <c r="FQ924" i="35"/>
  <c r="GA924" i="35" s="1"/>
  <c r="FJ20" i="35"/>
  <c r="FY20" i="35" s="1"/>
  <c r="FM933" i="35"/>
  <c r="GB933" i="35" s="1"/>
  <c r="FQ907" i="35"/>
  <c r="GA907" i="35" s="1"/>
  <c r="FM907" i="35"/>
  <c r="GB907" i="35" s="1"/>
  <c r="FM527" i="35"/>
  <c r="GB527" i="35" s="1"/>
  <c r="FM416" i="35"/>
  <c r="GB416" i="35" s="1"/>
  <c r="FJ133" i="35"/>
  <c r="FY133" i="35" s="1"/>
  <c r="FJ109" i="35"/>
  <c r="FY109" i="35" s="1"/>
  <c r="FP437" i="35"/>
  <c r="GC437" i="35" s="1"/>
  <c r="FH709" i="35"/>
  <c r="GD709" i="35" s="1"/>
  <c r="FG73" i="35"/>
  <c r="FX73" i="35" s="1"/>
  <c r="FL326" i="35"/>
  <c r="GE326" i="35" s="1"/>
  <c r="FJ122" i="35"/>
  <c r="FY122" i="35" s="1"/>
  <c r="FH160" i="35"/>
  <c r="GD160" i="35" s="1"/>
  <c r="FK254" i="35"/>
  <c r="GF254" i="35" s="1"/>
  <c r="FG211" i="35"/>
  <c r="FX211" i="35" s="1"/>
  <c r="FJ37" i="35"/>
  <c r="FY37" i="35" s="1"/>
  <c r="FI170" i="35"/>
  <c r="FZ170" i="35" s="1"/>
  <c r="FQ243" i="35"/>
  <c r="GA243" i="35" s="1"/>
  <c r="FP5" i="35"/>
  <c r="GC5" i="35" s="1"/>
  <c r="FI50" i="35"/>
  <c r="FZ50" i="35" s="1"/>
  <c r="FQ160" i="35"/>
  <c r="GA160" i="35" s="1"/>
  <c r="FP215" i="35"/>
  <c r="GC215" i="35" s="1"/>
  <c r="FR261" i="35"/>
  <c r="FP333" i="35"/>
  <c r="GC333" i="35" s="1"/>
  <c r="FI329" i="35"/>
  <c r="FZ329" i="35" s="1"/>
  <c r="FJ488" i="35"/>
  <c r="FY488" i="35" s="1"/>
  <c r="FR802" i="35"/>
  <c r="FI49" i="35"/>
  <c r="FZ49" i="35" s="1"/>
  <c r="FR161" i="35"/>
  <c r="FP169" i="35"/>
  <c r="GC169" i="35" s="1"/>
  <c r="FP195" i="35"/>
  <c r="GC195" i="35" s="1"/>
  <c r="FM193" i="35"/>
  <c r="GB193" i="35" s="1"/>
  <c r="FQ252" i="35"/>
  <c r="GA252" i="35" s="1"/>
  <c r="FM354" i="35"/>
  <c r="GB354" i="35" s="1"/>
  <c r="FR437" i="35"/>
  <c r="FG448" i="35"/>
  <c r="FX448" i="35" s="1"/>
  <c r="FI476" i="35"/>
  <c r="FZ476" i="35" s="1"/>
  <c r="FP479" i="35"/>
  <c r="GC479" i="35" s="1"/>
  <c r="FQ675" i="35"/>
  <c r="GA675" i="35" s="1"/>
  <c r="FP904" i="35"/>
  <c r="GC904" i="35" s="1"/>
  <c r="FI54" i="35"/>
  <c r="FZ54" i="35" s="1"/>
  <c r="FK62" i="35"/>
  <c r="GF62" i="35" s="1"/>
  <c r="FJ190" i="35"/>
  <c r="FY190" i="35" s="1"/>
  <c r="FI105" i="35"/>
  <c r="FZ105" i="35" s="1"/>
  <c r="FM147" i="35"/>
  <c r="GB147" i="35" s="1"/>
  <c r="FM234" i="35"/>
  <c r="GB234" i="35" s="1"/>
  <c r="FL216" i="35"/>
  <c r="GE216" i="35" s="1"/>
  <c r="FJ241" i="35"/>
  <c r="FY241" i="35" s="1"/>
  <c r="FG286" i="35"/>
  <c r="FX286" i="35" s="1"/>
  <c r="FM229" i="35"/>
  <c r="GB229" i="35" s="1"/>
  <c r="FM114" i="35"/>
  <c r="GB114" i="35" s="1"/>
  <c r="FP203" i="35"/>
  <c r="GC203" i="35" s="1"/>
  <c r="FP243" i="35"/>
  <c r="GC243" i="35" s="1"/>
  <c r="FH278" i="35"/>
  <c r="GD278" i="35" s="1"/>
  <c r="FG205" i="35"/>
  <c r="FX205" i="35" s="1"/>
  <c r="FJ335" i="35"/>
  <c r="FY335" i="35" s="1"/>
  <c r="FQ239" i="35"/>
  <c r="GA239" i="35" s="1"/>
  <c r="FH331" i="35"/>
  <c r="GD331" i="35" s="1"/>
  <c r="FJ308" i="35"/>
  <c r="FY308" i="35" s="1"/>
  <c r="FQ201" i="35"/>
  <c r="GA201" i="35" s="1"/>
  <c r="FP461" i="35"/>
  <c r="GC461" i="35" s="1"/>
  <c r="FQ562" i="35"/>
  <c r="GA562" i="35" s="1"/>
  <c r="FP560" i="35"/>
  <c r="GC560" i="35" s="1"/>
  <c r="FQ429" i="35"/>
  <c r="GA429" i="35" s="1"/>
  <c r="FG492" i="35"/>
  <c r="FX492" i="35" s="1"/>
  <c r="FL561" i="35"/>
  <c r="GE561" i="35" s="1"/>
  <c r="FO601" i="35"/>
  <c r="GH601" i="35" s="1"/>
  <c r="FI458" i="35"/>
  <c r="FZ458" i="35" s="1"/>
  <c r="FK660" i="35"/>
  <c r="GF660" i="35" s="1"/>
  <c r="FM723" i="35"/>
  <c r="GB723" i="35" s="1"/>
  <c r="FG776" i="35"/>
  <c r="FX776" i="35" s="1"/>
  <c r="FI855" i="35"/>
  <c r="FZ855" i="35" s="1"/>
  <c r="FO612" i="35"/>
  <c r="GH612" i="35" s="1"/>
  <c r="FM635" i="35"/>
  <c r="GB635" i="35" s="1"/>
  <c r="FG664" i="35"/>
  <c r="FX664" i="35" s="1"/>
  <c r="FO750" i="35"/>
  <c r="GH750" i="35" s="1"/>
  <c r="FH492" i="35"/>
  <c r="GD492" i="35" s="1"/>
  <c r="FQ653" i="35"/>
  <c r="GA653" i="35" s="1"/>
  <c r="FQ665" i="35"/>
  <c r="GA665" i="35" s="1"/>
  <c r="FJ714" i="35"/>
  <c r="FY714" i="35" s="1"/>
  <c r="FQ817" i="35"/>
  <c r="GA817" i="35" s="1"/>
  <c r="FI991" i="35"/>
  <c r="FZ991" i="35" s="1"/>
  <c r="FO1000" i="35"/>
  <c r="GH1000" i="35" s="1"/>
  <c r="FM989" i="35"/>
  <c r="GB989" i="35" s="1"/>
  <c r="FQ638" i="35"/>
  <c r="GA638" i="35" s="1"/>
  <c r="FL584" i="35"/>
  <c r="GE584" i="35" s="1"/>
  <c r="FL874" i="35"/>
  <c r="GE874" i="35" s="1"/>
  <c r="FL133" i="35"/>
  <c r="GE133" i="35" s="1"/>
  <c r="FL104" i="35"/>
  <c r="GE104" i="35" s="1"/>
  <c r="FJ136" i="35"/>
  <c r="FY136" i="35" s="1"/>
  <c r="FI202" i="35"/>
  <c r="FZ202" i="35" s="1"/>
  <c r="FJ115" i="35"/>
  <c r="FY115" i="35" s="1"/>
  <c r="FG254" i="35"/>
  <c r="FX254" i="35" s="1"/>
  <c r="FG351" i="35"/>
  <c r="FX351" i="35" s="1"/>
  <c r="FG241" i="35"/>
  <c r="FX241" i="35" s="1"/>
  <c r="FI203" i="35"/>
  <c r="FZ203" i="35" s="1"/>
  <c r="FJ495" i="35"/>
  <c r="FY495" i="35" s="1"/>
  <c r="FG515" i="35"/>
  <c r="FX515" i="35" s="1"/>
  <c r="FM374" i="35"/>
  <c r="GB374" i="35" s="1"/>
  <c r="FK494" i="35"/>
  <c r="GF494" i="35" s="1"/>
  <c r="FQ381" i="35"/>
  <c r="GA381" i="35" s="1"/>
  <c r="FM492" i="35"/>
  <c r="GB492" i="35" s="1"/>
  <c r="FJ300" i="35"/>
  <c r="FY300" i="35" s="1"/>
  <c r="FO660" i="35"/>
  <c r="GH660" i="35" s="1"/>
  <c r="FK751" i="35"/>
  <c r="GF751" i="35" s="1"/>
  <c r="FK810" i="35"/>
  <c r="GF810" i="35" s="1"/>
  <c r="FG906" i="35"/>
  <c r="FX906" i="35" s="1"/>
  <c r="FG941" i="35"/>
  <c r="FX941" i="35" s="1"/>
  <c r="FQ948" i="35"/>
  <c r="GA948" i="35" s="1"/>
  <c r="FM812" i="35"/>
  <c r="GB812" i="35" s="1"/>
  <c r="FM341" i="35"/>
  <c r="GB341" i="35" s="1"/>
  <c r="FP82" i="35"/>
  <c r="GC82" i="35" s="1"/>
  <c r="FM57" i="35"/>
  <c r="GB57" i="35" s="1"/>
  <c r="FQ71" i="35"/>
  <c r="GA71" i="35" s="1"/>
  <c r="FK63" i="35"/>
  <c r="GF63" i="35" s="1"/>
  <c r="FH121" i="35"/>
  <c r="GD121" i="35" s="1"/>
  <c r="FM73" i="35"/>
  <c r="GB73" i="35" s="1"/>
  <c r="FH94" i="35"/>
  <c r="GD94" i="35" s="1"/>
  <c r="FL107" i="35"/>
  <c r="GE107" i="35" s="1"/>
  <c r="FM162" i="35"/>
  <c r="GB162" i="35" s="1"/>
  <c r="FL172" i="35"/>
  <c r="GE172" i="35" s="1"/>
  <c r="FP264" i="35"/>
  <c r="GC264" i="35" s="1"/>
  <c r="FP194" i="35"/>
  <c r="GC194" i="35" s="1"/>
  <c r="FK223" i="35"/>
  <c r="GF223" i="35" s="1"/>
  <c r="FP124" i="35"/>
  <c r="GC124" i="35" s="1"/>
  <c r="FH157" i="35"/>
  <c r="GD157" i="35" s="1"/>
  <c r="FP253" i="35"/>
  <c r="GC253" i="35" s="1"/>
  <c r="FH353" i="35"/>
  <c r="GD353" i="35" s="1"/>
  <c r="FQ204" i="35"/>
  <c r="GA204" i="35" s="1"/>
  <c r="FP320" i="35"/>
  <c r="GC320" i="35" s="1"/>
  <c r="FM331" i="35"/>
  <c r="GB331" i="35" s="1"/>
  <c r="FI319" i="35"/>
  <c r="FZ319" i="35" s="1"/>
  <c r="FM355" i="35"/>
  <c r="GB355" i="35" s="1"/>
  <c r="FK515" i="35"/>
  <c r="GF515" i="35" s="1"/>
  <c r="FL614" i="35"/>
  <c r="GE614" i="35" s="1"/>
  <c r="FG436" i="35"/>
  <c r="FX436" i="35" s="1"/>
  <c r="FI562" i="35"/>
  <c r="FZ562" i="35" s="1"/>
  <c r="FP387" i="35"/>
  <c r="GC387" i="35" s="1"/>
  <c r="FO461" i="35"/>
  <c r="GH461" i="35" s="1"/>
  <c r="FJ493" i="35"/>
  <c r="FY493" i="35" s="1"/>
  <c r="FQ440" i="35"/>
  <c r="GA440" i="35" s="1"/>
  <c r="FK564" i="35"/>
  <c r="GF564" i="35" s="1"/>
  <c r="FI541" i="35"/>
  <c r="FZ541" i="35" s="1"/>
  <c r="FH573" i="35"/>
  <c r="GD573" i="35" s="1"/>
  <c r="FM689" i="35"/>
  <c r="GB689" i="35" s="1"/>
  <c r="FP759" i="35"/>
  <c r="GC759" i="35" s="1"/>
  <c r="FQ779" i="35"/>
  <c r="GA779" i="35" s="1"/>
  <c r="FL571" i="35"/>
  <c r="GE571" i="35" s="1"/>
  <c r="FM733" i="35"/>
  <c r="GB733" i="35" s="1"/>
  <c r="FH832" i="35"/>
  <c r="GD832" i="35" s="1"/>
  <c r="FG496" i="35"/>
  <c r="FX496" i="35" s="1"/>
  <c r="FJ684" i="35"/>
  <c r="FY684" i="35" s="1"/>
  <c r="FI702" i="35"/>
  <c r="FZ702" i="35" s="1"/>
  <c r="FJ743" i="35"/>
  <c r="FY743" i="35" s="1"/>
  <c r="FP489" i="35"/>
  <c r="GC489" i="35" s="1"/>
  <c r="FQ813" i="35"/>
  <c r="GA813" i="35" s="1"/>
  <c r="FP755" i="35"/>
  <c r="GC755" i="35" s="1"/>
  <c r="FM654" i="35"/>
  <c r="GB654" i="35" s="1"/>
  <c r="FM782" i="35"/>
  <c r="GB782" i="35" s="1"/>
  <c r="FK878" i="35"/>
  <c r="GF878" i="35" s="1"/>
  <c r="FO977" i="35"/>
  <c r="GH977" i="35" s="1"/>
  <c r="FP512" i="35"/>
  <c r="GC512" i="35" s="1"/>
  <c r="FJ939" i="35"/>
  <c r="FY939" i="35" s="1"/>
  <c r="FM232" i="35"/>
  <c r="GB232" i="35" s="1"/>
  <c r="FQ984" i="35"/>
  <c r="GA984" i="35" s="1"/>
  <c r="FM255" i="35"/>
  <c r="GB255" i="35" s="1"/>
  <c r="FP43" i="35"/>
  <c r="GC43" i="35" s="1"/>
  <c r="FM59" i="35"/>
  <c r="GB59" i="35" s="1"/>
  <c r="FL56" i="35"/>
  <c r="GE56" i="35" s="1"/>
  <c r="FM99" i="35"/>
  <c r="GB99" i="35" s="1"/>
  <c r="FI154" i="35"/>
  <c r="FZ154" i="35" s="1"/>
  <c r="FJ171" i="35"/>
  <c r="FY171" i="35" s="1"/>
  <c r="FI180" i="35"/>
  <c r="FZ180" i="35" s="1"/>
  <c r="FI69" i="35"/>
  <c r="FZ69" i="35" s="1"/>
  <c r="FG97" i="35"/>
  <c r="FX97" i="35" s="1"/>
  <c r="FP110" i="35"/>
  <c r="GC110" i="35" s="1"/>
  <c r="FI134" i="35"/>
  <c r="FZ134" i="35" s="1"/>
  <c r="FP141" i="35"/>
  <c r="GC141" i="35" s="1"/>
  <c r="FP184" i="35"/>
  <c r="GC184" i="35" s="1"/>
  <c r="FI110" i="35"/>
  <c r="FZ110" i="35" s="1"/>
  <c r="FL132" i="35"/>
  <c r="GE132" i="35" s="1"/>
  <c r="FL163" i="35"/>
  <c r="GE163" i="35" s="1"/>
  <c r="FH182" i="35"/>
  <c r="GD182" i="35" s="1"/>
  <c r="FG200" i="35"/>
  <c r="FX200" i="35" s="1"/>
  <c r="FJ248" i="35"/>
  <c r="FY248" i="35" s="1"/>
  <c r="FH289" i="35"/>
  <c r="GD289" i="35" s="1"/>
  <c r="FG214" i="35"/>
  <c r="FX214" i="35" s="1"/>
  <c r="FJ298" i="35"/>
  <c r="FY298" i="35" s="1"/>
  <c r="FG167" i="35"/>
  <c r="FX167" i="35" s="1"/>
  <c r="FH212" i="35"/>
  <c r="GD212" i="35" s="1"/>
  <c r="FH239" i="35"/>
  <c r="GD239" i="35" s="1"/>
  <c r="FQ245" i="35"/>
  <c r="GA245" i="35" s="1"/>
  <c r="FI257" i="35"/>
  <c r="FZ257" i="35" s="1"/>
  <c r="FQ214" i="35"/>
  <c r="GA214" i="35" s="1"/>
  <c r="FJ254" i="35"/>
  <c r="FY254" i="35" s="1"/>
  <c r="FI300" i="35"/>
  <c r="FZ300" i="35" s="1"/>
  <c r="FI315" i="35"/>
  <c r="FZ315" i="35" s="1"/>
  <c r="FK381" i="35"/>
  <c r="GF381" i="35" s="1"/>
  <c r="FL364" i="35"/>
  <c r="GE364" i="35" s="1"/>
  <c r="FI375" i="35"/>
  <c r="FZ375" i="35" s="1"/>
  <c r="FK310" i="35"/>
  <c r="GF310" i="35" s="1"/>
  <c r="FM381" i="35"/>
  <c r="GB381" i="35" s="1"/>
  <c r="FK383" i="35"/>
  <c r="GF383" i="35" s="1"/>
  <c r="FG403" i="35"/>
  <c r="FX403" i="35" s="1"/>
  <c r="FP414" i="35"/>
  <c r="GC414" i="35" s="1"/>
  <c r="FQ506" i="35"/>
  <c r="GA506" i="35" s="1"/>
  <c r="FL539" i="35"/>
  <c r="GE539" i="35" s="1"/>
  <c r="FH616" i="35"/>
  <c r="GD616" i="35" s="1"/>
  <c r="FM318" i="35"/>
  <c r="GB318" i="35" s="1"/>
  <c r="FM438" i="35"/>
  <c r="GB438" i="35" s="1"/>
  <c r="FJ451" i="35"/>
  <c r="FY451" i="35" s="1"/>
  <c r="FG479" i="35"/>
  <c r="FX479" i="35" s="1"/>
  <c r="FQ509" i="35"/>
  <c r="GA509" i="35" s="1"/>
  <c r="FP580" i="35"/>
  <c r="GC580" i="35" s="1"/>
  <c r="FP443" i="35"/>
  <c r="GC443" i="35" s="1"/>
  <c r="FI466" i="35"/>
  <c r="FZ466" i="35" s="1"/>
  <c r="FG497" i="35"/>
  <c r="FX497" i="35" s="1"/>
  <c r="FQ528" i="35"/>
  <c r="GA528" i="35" s="1"/>
  <c r="FI552" i="35"/>
  <c r="FZ552" i="35" s="1"/>
  <c r="FG460" i="35"/>
  <c r="FX460" i="35" s="1"/>
  <c r="FM470" i="35"/>
  <c r="GB470" i="35" s="1"/>
  <c r="FG516" i="35"/>
  <c r="FX516" i="35" s="1"/>
  <c r="FQ534" i="35"/>
  <c r="GA534" i="35" s="1"/>
  <c r="FO552" i="35"/>
  <c r="GH552" i="35" s="1"/>
  <c r="FI667" i="35"/>
  <c r="FZ667" i="35" s="1"/>
  <c r="FR840" i="35"/>
  <c r="FK425" i="35"/>
  <c r="GF425" i="35" s="1"/>
  <c r="FG470" i="35"/>
  <c r="FX470" i="35" s="1"/>
  <c r="FM667" i="35"/>
  <c r="GB667" i="35" s="1"/>
  <c r="FM701" i="35"/>
  <c r="GB701" i="35" s="1"/>
  <c r="FH782" i="35"/>
  <c r="GD782" i="35" s="1"/>
  <c r="FG454" i="35"/>
  <c r="FX454" i="35" s="1"/>
  <c r="FK970" i="35"/>
  <c r="GF970" i="35" s="1"/>
  <c r="FJ13" i="35"/>
  <c r="FY13" i="35" s="1"/>
  <c r="FI670" i="35"/>
  <c r="FZ670" i="35" s="1"/>
  <c r="FG30" i="35"/>
  <c r="FX30" i="35" s="1"/>
  <c r="FM672" i="35"/>
  <c r="GB672" i="35" s="1"/>
  <c r="FG777" i="35"/>
  <c r="FX777" i="35" s="1"/>
  <c r="FM935" i="35"/>
  <c r="GB935" i="35" s="1"/>
  <c r="FI788" i="35"/>
  <c r="FZ788" i="35" s="1"/>
  <c r="FQ881" i="35"/>
  <c r="GA881" i="35" s="1"/>
  <c r="FO964" i="35"/>
  <c r="GH964" i="35" s="1"/>
  <c r="FP964" i="35"/>
  <c r="GC964" i="35" s="1"/>
  <c r="FQ915" i="35"/>
  <c r="GA915" i="35" s="1"/>
  <c r="FM486" i="35"/>
  <c r="GB486" i="35" s="1"/>
  <c r="FQ357" i="35"/>
  <c r="GA357" i="35" s="1"/>
  <c r="FM539" i="35"/>
  <c r="GB539" i="35" s="1"/>
  <c r="FQ371" i="35"/>
  <c r="GA371" i="35" s="1"/>
  <c r="FQ551" i="35"/>
  <c r="GA551" i="35" s="1"/>
  <c r="FK180" i="35"/>
  <c r="GF180" i="35" s="1"/>
  <c r="FR99" i="35"/>
  <c r="GJ99" i="35" s="1"/>
  <c r="FH225" i="35"/>
  <c r="GD225" i="35" s="1"/>
  <c r="FK69" i="35"/>
  <c r="GF69" i="35" s="1"/>
  <c r="FM58" i="35"/>
  <c r="GB58" i="35" s="1"/>
  <c r="FM110" i="35"/>
  <c r="GB110" i="35" s="1"/>
  <c r="FM141" i="35"/>
  <c r="GB141" i="35" s="1"/>
  <c r="FP196" i="35"/>
  <c r="GC196" i="35" s="1"/>
  <c r="FK262" i="35"/>
  <c r="GF262" i="35" s="1"/>
  <c r="FK388" i="35"/>
  <c r="GF388" i="35" s="1"/>
  <c r="FG396" i="35"/>
  <c r="FX396" i="35" s="1"/>
  <c r="FG381" i="35"/>
  <c r="FX381" i="35" s="1"/>
  <c r="FJ54" i="35"/>
  <c r="FY54" i="35" s="1"/>
  <c r="FL63" i="35"/>
  <c r="GE63" i="35" s="1"/>
  <c r="FM125" i="35"/>
  <c r="GB125" i="35" s="1"/>
  <c r="FM156" i="35"/>
  <c r="GB156" i="35" s="1"/>
  <c r="FP171" i="35"/>
  <c r="GC171" i="35" s="1"/>
  <c r="FP90" i="35"/>
  <c r="GC90" i="35" s="1"/>
  <c r="FG133" i="35"/>
  <c r="FX133" i="35" s="1"/>
  <c r="FR192" i="35"/>
  <c r="FP289" i="35"/>
  <c r="GC289" i="35" s="1"/>
  <c r="FH154" i="35"/>
  <c r="GD154" i="35" s="1"/>
  <c r="GG154" i="35" s="1"/>
  <c r="FG300" i="35"/>
  <c r="FX300" i="35" s="1"/>
  <c r="FP239" i="35"/>
  <c r="GC239" i="35" s="1"/>
  <c r="FK301" i="35"/>
  <c r="GF301" i="35" s="1"/>
  <c r="FR842" i="35"/>
  <c r="FH381" i="35"/>
  <c r="GD381" i="35" s="1"/>
  <c r="FM509" i="35"/>
  <c r="GB509" i="35" s="1"/>
  <c r="FQ578" i="35"/>
  <c r="GA578" i="35" s="1"/>
  <c r="FQ755" i="35"/>
  <c r="GA755" i="35" s="1"/>
  <c r="FH56" i="35"/>
  <c r="GD56" i="35" s="1"/>
  <c r="FH375" i="35"/>
  <c r="GD375" i="35" s="1"/>
  <c r="FQ175" i="35"/>
  <c r="GA175" i="35" s="1"/>
  <c r="FK782" i="35"/>
  <c r="GF782" i="35" s="1"/>
  <c r="FL233" i="35"/>
  <c r="GE233" i="35" s="1"/>
  <c r="FJ233" i="35"/>
  <c r="FY233" i="35" s="1"/>
  <c r="FG289" i="35"/>
  <c r="FX289" i="35" s="1"/>
  <c r="FI353" i="35"/>
  <c r="FZ353" i="35" s="1"/>
  <c r="FJ454" i="35"/>
  <c r="FY454" i="35" s="1"/>
  <c r="FP665" i="35"/>
  <c r="GC665" i="35" s="1"/>
  <c r="FG714" i="35"/>
  <c r="FX714" i="35" s="1"/>
  <c r="FG616" i="35"/>
  <c r="FX616" i="35" s="1"/>
  <c r="FM653" i="35"/>
  <c r="GB653" i="35" s="1"/>
  <c r="FP989" i="35"/>
  <c r="GC989" i="35" s="1"/>
  <c r="FL939" i="35"/>
  <c r="GE939" i="35" s="1"/>
  <c r="GG939" i="35" s="1"/>
  <c r="FM100" i="35"/>
  <c r="GB100" i="35" s="1"/>
  <c r="FQ58" i="35"/>
  <c r="GA58" i="35" s="1"/>
  <c r="FH63" i="35"/>
  <c r="GD63" i="35" s="1"/>
  <c r="FI122" i="35"/>
  <c r="FZ122" i="35" s="1"/>
  <c r="FM239" i="35"/>
  <c r="GB239" i="35" s="1"/>
  <c r="FH270" i="35"/>
  <c r="GD270" i="35" s="1"/>
  <c r="FK375" i="35"/>
  <c r="GF375" i="35" s="1"/>
  <c r="FJ292" i="35"/>
  <c r="FY292" i="35" s="1"/>
  <c r="FI485" i="35"/>
  <c r="FZ485" i="35" s="1"/>
  <c r="FI388" i="35"/>
  <c r="FZ388" i="35" s="1"/>
  <c r="FL451" i="35"/>
  <c r="GE451" i="35" s="1"/>
  <c r="GG451" i="35" s="1"/>
  <c r="FP597" i="35"/>
  <c r="GC597" i="35" s="1"/>
  <c r="FJ289" i="35"/>
  <c r="FY289" i="35" s="1"/>
  <c r="FM881" i="35"/>
  <c r="GB881" i="35" s="1"/>
  <c r="FP99" i="35"/>
  <c r="GC99" i="35" s="1"/>
  <c r="FP86" i="35"/>
  <c r="GC86" i="35" s="1"/>
  <c r="FH214" i="35"/>
  <c r="GD214" i="35" s="1"/>
  <c r="FQ258" i="35"/>
  <c r="GA258" i="35" s="1"/>
  <c r="FH113" i="35"/>
  <c r="GD113" i="35" s="1"/>
  <c r="FG361" i="35"/>
  <c r="FX361" i="35" s="1"/>
  <c r="FI68" i="35"/>
  <c r="FZ68" i="35" s="1"/>
  <c r="FQ73" i="35"/>
  <c r="GA73" i="35" s="1"/>
  <c r="FM175" i="35"/>
  <c r="GB175" i="35" s="1"/>
  <c r="FQ347" i="35"/>
  <c r="GA347" i="35" s="1"/>
  <c r="FI308" i="35"/>
  <c r="FZ308" i="35" s="1"/>
  <c r="FJ363" i="35"/>
  <c r="FY363" i="35" s="1"/>
  <c r="FG383" i="35"/>
  <c r="FX383" i="35" s="1"/>
  <c r="FI492" i="35"/>
  <c r="FZ492" i="35" s="1"/>
  <c r="FO429" i="35"/>
  <c r="GH429" i="35" s="1"/>
  <c r="FJ515" i="35"/>
  <c r="FY515" i="35" s="1"/>
  <c r="FM558" i="35"/>
  <c r="GB558" i="35" s="1"/>
  <c r="FI777" i="35"/>
  <c r="FZ777" i="35" s="1"/>
  <c r="FL782" i="35"/>
  <c r="GE782" i="35" s="1"/>
  <c r="FP1000" i="35"/>
  <c r="GC1000" i="35" s="1"/>
  <c r="FJ94" i="35"/>
  <c r="FY94" i="35" s="1"/>
  <c r="FL54" i="35"/>
  <c r="GE54" i="35" s="1"/>
  <c r="FI121" i="35"/>
  <c r="FZ121" i="35" s="1"/>
  <c r="FP357" i="35"/>
  <c r="GC357" i="35" s="1"/>
  <c r="FI363" i="35"/>
  <c r="FZ363" i="35" s="1"/>
  <c r="FP601" i="35"/>
  <c r="GC601" i="35" s="1"/>
  <c r="FL777" i="35"/>
  <c r="GE777" i="35" s="1"/>
  <c r="FI939" i="35"/>
  <c r="FZ939" i="35" s="1"/>
  <c r="FP73" i="35"/>
  <c r="GC73" i="35" s="1"/>
  <c r="FL127" i="35"/>
  <c r="GE127" i="35" s="1"/>
  <c r="FG247" i="35"/>
  <c r="FX247" i="35" s="1"/>
  <c r="FI197" i="35"/>
  <c r="FZ197" i="35" s="1"/>
  <c r="FG111" i="35"/>
  <c r="FX111" i="35" s="1"/>
  <c r="FG206" i="35"/>
  <c r="FX206" i="35" s="1"/>
  <c r="FP252" i="35"/>
  <c r="GC252" i="35" s="1"/>
  <c r="FH552" i="35"/>
  <c r="GD552" i="35" s="1"/>
  <c r="FI200" i="35"/>
  <c r="FZ200" i="35" s="1"/>
  <c r="FH200" i="35"/>
  <c r="GD200" i="35" s="1"/>
  <c r="FG375" i="35"/>
  <c r="FX375" i="35" s="1"/>
  <c r="FP63" i="35"/>
  <c r="GC63" i="35" s="1"/>
  <c r="FJ56" i="35"/>
  <c r="FY56" i="35" s="1"/>
  <c r="FQ76" i="35"/>
  <c r="GA76" i="35" s="1"/>
  <c r="FG216" i="35"/>
  <c r="FX216" i="35" s="1"/>
  <c r="FI270" i="35"/>
  <c r="FZ270" i="35" s="1"/>
  <c r="FO443" i="35"/>
  <c r="GH443" i="35" s="1"/>
  <c r="FO470" i="35"/>
  <c r="GH470" i="35" s="1"/>
  <c r="FM560" i="35"/>
  <c r="GB560" i="35" s="1"/>
  <c r="FJ485" i="35"/>
  <c r="FY485" i="35" s="1"/>
  <c r="FG541" i="35"/>
  <c r="FX541" i="35" s="1"/>
  <c r="FG743" i="35"/>
  <c r="FX743" i="35" s="1"/>
  <c r="FP51" i="35"/>
  <c r="GC51" i="35" s="1"/>
  <c r="FJ69" i="35"/>
  <c r="FY69" i="35" s="1"/>
  <c r="FJ120" i="35"/>
  <c r="FY120" i="35" s="1"/>
  <c r="FR162" i="35"/>
  <c r="FR135" i="35"/>
  <c r="GJ135" i="35" s="1"/>
  <c r="FH105" i="35"/>
  <c r="GD105" i="35" s="1"/>
  <c r="FL194" i="35"/>
  <c r="GE194" i="35" s="1"/>
  <c r="FI250" i="35"/>
  <c r="FZ250" i="35" s="1"/>
  <c r="FJ265" i="35"/>
  <c r="FY265" i="35" s="1"/>
  <c r="FM112" i="35"/>
  <c r="GB112" i="35" s="1"/>
  <c r="FP183" i="35"/>
  <c r="GC183" i="35" s="1"/>
  <c r="FL274" i="35"/>
  <c r="GE274" i="35" s="1"/>
  <c r="FL349" i="35"/>
  <c r="GE349" i="35" s="1"/>
  <c r="FR281" i="35"/>
  <c r="FL351" i="35"/>
  <c r="GE351" i="35" s="1"/>
  <c r="FG330" i="35"/>
  <c r="FX330" i="35" s="1"/>
  <c r="FG660" i="35"/>
  <c r="FX660" i="35" s="1"/>
  <c r="FH132" i="35"/>
  <c r="GD132" i="35" s="1"/>
  <c r="FO265" i="35"/>
  <c r="GH265" i="35" s="1"/>
  <c r="FJ470" i="35"/>
  <c r="FY470" i="35" s="1"/>
  <c r="FL425" i="35"/>
  <c r="GE425" i="35" s="1"/>
  <c r="FR71" i="35"/>
  <c r="FO124" i="35"/>
  <c r="GH124" i="35" s="1"/>
  <c r="FH104" i="35"/>
  <c r="GD104" i="35" s="1"/>
  <c r="FP274" i="35"/>
  <c r="GC274" i="35" s="1"/>
  <c r="FP114" i="35"/>
  <c r="GC114" i="35" s="1"/>
  <c r="FL253" i="35"/>
  <c r="GE253" i="35" s="1"/>
  <c r="FL368" i="35"/>
  <c r="GE368" i="35" s="1"/>
  <c r="FJ383" i="35"/>
  <c r="FY383" i="35" s="1"/>
  <c r="FI246" i="35"/>
  <c r="FZ246" i="35" s="1"/>
  <c r="FH355" i="35"/>
  <c r="GD355" i="35" s="1"/>
  <c r="FK371" i="35"/>
  <c r="GF371" i="35" s="1"/>
  <c r="FM461" i="35"/>
  <c r="GB461" i="35" s="1"/>
  <c r="FG524" i="35"/>
  <c r="FX524" i="35" s="1"/>
  <c r="FP586" i="35"/>
  <c r="GC586" i="35" s="1"/>
  <c r="FQ489" i="35"/>
  <c r="GA489" i="35" s="1"/>
  <c r="FJ788" i="35"/>
  <c r="FY788" i="35" s="1"/>
  <c r="FQ699" i="35"/>
  <c r="GA699" i="35" s="1"/>
  <c r="FG755" i="35"/>
  <c r="FX755" i="35" s="1"/>
  <c r="FM1034" i="35"/>
  <c r="GB1034" i="35" s="1"/>
  <c r="FP1034" i="35"/>
  <c r="GC1034" i="35" s="1"/>
  <c r="FP935" i="35"/>
  <c r="GC935" i="35" s="1"/>
  <c r="FR1014" i="35"/>
  <c r="FO374" i="35"/>
  <c r="GH374" i="35" s="1"/>
  <c r="FL495" i="35"/>
  <c r="GE495" i="35" s="1"/>
  <c r="FL173" i="35"/>
  <c r="GE173" i="35" s="1"/>
  <c r="GG173" i="35" s="1"/>
  <c r="FR173" i="35"/>
  <c r="GJ173" i="35" s="1"/>
  <c r="FJ782" i="35"/>
  <c r="FY782" i="35" s="1"/>
  <c r="FJ95" i="35"/>
  <c r="FY95" i="35" s="1"/>
  <c r="FR280" i="35"/>
  <c r="FR200" i="35"/>
  <c r="GJ200" i="35" s="1"/>
  <c r="FM407" i="35"/>
  <c r="GB407" i="35" s="1"/>
  <c r="FR407" i="35"/>
  <c r="FR515" i="35"/>
  <c r="GJ515" i="35" s="1"/>
  <c r="FP534" i="35"/>
  <c r="GC534" i="35" s="1"/>
  <c r="FO458" i="35"/>
  <c r="GH458" i="35" s="1"/>
  <c r="FJ552" i="35"/>
  <c r="FY552" i="35" s="1"/>
  <c r="FM489" i="35"/>
  <c r="GB489" i="35" s="1"/>
  <c r="FM334" i="35"/>
  <c r="GB334" i="35" s="1"/>
  <c r="FP132" i="35"/>
  <c r="GC132" i="35" s="1"/>
  <c r="FL388" i="35"/>
  <c r="GE388" i="35" s="1"/>
  <c r="GG388" i="35" s="1"/>
  <c r="FH130" i="35"/>
  <c r="GD130" i="35" s="1"/>
  <c r="FI207" i="35"/>
  <c r="FZ207" i="35" s="1"/>
  <c r="FG350" i="35"/>
  <c r="FX350" i="35" s="1"/>
  <c r="FQ524" i="35"/>
  <c r="GA524" i="35" s="1"/>
  <c r="FI395" i="35"/>
  <c r="FZ395" i="35" s="1"/>
  <c r="FG757" i="35"/>
  <c r="FX757" i="35" s="1"/>
  <c r="FQ977" i="35"/>
  <c r="GA977" i="35" s="1"/>
  <c r="FM977" i="35"/>
  <c r="GB977" i="35" s="1"/>
  <c r="FR987" i="35"/>
  <c r="GJ987" i="35" s="1"/>
  <c r="FJ449" i="35"/>
  <c r="FY449" i="35" s="1"/>
  <c r="FQ305" i="35"/>
  <c r="GA305" i="35" s="1"/>
  <c r="FQ296" i="35"/>
  <c r="GA296" i="35" s="1"/>
  <c r="FQ110" i="35"/>
  <c r="GA110" i="35" s="1"/>
  <c r="FM686" i="35"/>
  <c r="GB686" i="35" s="1"/>
  <c r="FQ686" i="35"/>
  <c r="GA686" i="35" s="1"/>
  <c r="FP988" i="35"/>
  <c r="GC988" i="35" s="1"/>
  <c r="FP583" i="35"/>
  <c r="GC583" i="35" s="1"/>
  <c r="FL941" i="35"/>
  <c r="GE941" i="35" s="1"/>
  <c r="FL943" i="35"/>
  <c r="GE943" i="35" s="1"/>
  <c r="FP499" i="35"/>
  <c r="GC499" i="35" s="1"/>
  <c r="FM245" i="35"/>
  <c r="GB245" i="35" s="1"/>
  <c r="FH396" i="35"/>
  <c r="GD396" i="35" s="1"/>
  <c r="FP57" i="35"/>
  <c r="GC57" i="35" s="1"/>
  <c r="FK112" i="35"/>
  <c r="GF112" i="35" s="1"/>
  <c r="FR122" i="35"/>
  <c r="FO150" i="35"/>
  <c r="GH150" i="35" s="1"/>
  <c r="FI120" i="35"/>
  <c r="FZ120" i="35" s="1"/>
  <c r="FQ62" i="35"/>
  <c r="GA62" i="35" s="1"/>
  <c r="FQ152" i="35"/>
  <c r="GA152" i="35" s="1"/>
  <c r="FL167" i="35"/>
  <c r="GE167" i="35" s="1"/>
  <c r="FO89" i="35"/>
  <c r="GH89" i="35" s="1"/>
  <c r="FJ155" i="35"/>
  <c r="FY155" i="35" s="1"/>
  <c r="FH254" i="35"/>
  <c r="GD254" i="35" s="1"/>
  <c r="FK276" i="35"/>
  <c r="GF276" i="35" s="1"/>
  <c r="FR196" i="35"/>
  <c r="FG235" i="35"/>
  <c r="FX235" i="35" s="1"/>
  <c r="FK279" i="35"/>
  <c r="GF279" i="35" s="1"/>
  <c r="FM157" i="35"/>
  <c r="GB157" i="35" s="1"/>
  <c r="FQ244" i="35"/>
  <c r="GA244" i="35" s="1"/>
  <c r="FK266" i="35"/>
  <c r="GF266" i="35" s="1"/>
  <c r="FH337" i="35"/>
  <c r="GD337" i="35" s="1"/>
  <c r="FI516" i="35"/>
  <c r="FZ516" i="35" s="1"/>
  <c r="FH112" i="35"/>
  <c r="GD112" i="35" s="1"/>
  <c r="FP178" i="35"/>
  <c r="GC178" i="35" s="1"/>
  <c r="FQ96" i="35"/>
  <c r="GA96" i="35" s="1"/>
  <c r="FI124" i="35"/>
  <c r="FZ124" i="35" s="1"/>
  <c r="FJ138" i="35"/>
  <c r="FY138" i="35" s="1"/>
  <c r="FR65" i="35"/>
  <c r="FJ184" i="35"/>
  <c r="FY184" i="35" s="1"/>
  <c r="FM109" i="35"/>
  <c r="GB109" i="35" s="1"/>
  <c r="FI263" i="35"/>
  <c r="FZ263" i="35" s="1"/>
  <c r="FH263" i="35"/>
  <c r="GD263" i="35" s="1"/>
  <c r="FR609" i="35"/>
  <c r="FQ122" i="35"/>
  <c r="GA122" i="35" s="1"/>
  <c r="FP245" i="35"/>
  <c r="GC245" i="35" s="1"/>
  <c r="FM253" i="35"/>
  <c r="GB253" i="35" s="1"/>
  <c r="FL90" i="35"/>
  <c r="GE90" i="35" s="1"/>
  <c r="FQ253" i="35"/>
  <c r="GA253" i="35" s="1"/>
  <c r="FG425" i="35"/>
  <c r="FX425" i="35" s="1"/>
  <c r="FM580" i="35"/>
  <c r="GB580" i="35" s="1"/>
  <c r="FH454" i="35"/>
  <c r="GD454" i="35" s="1"/>
  <c r="GG454" i="35" s="1"/>
  <c r="FM506" i="35"/>
  <c r="GB506" i="35" s="1"/>
  <c r="FO779" i="35"/>
  <c r="GH779" i="35" s="1"/>
  <c r="FM398" i="35"/>
  <c r="GB398" i="35" s="1"/>
  <c r="FM586" i="35"/>
  <c r="GB586" i="35" s="1"/>
  <c r="FJ541" i="35"/>
  <c r="FY541" i="35" s="1"/>
  <c r="FI714" i="35"/>
  <c r="FZ714" i="35" s="1"/>
  <c r="FG939" i="35"/>
  <c r="FX939" i="35" s="1"/>
  <c r="FL279" i="35"/>
  <c r="GE279" i="35" s="1"/>
  <c r="FQ576" i="35"/>
  <c r="GA576" i="35" s="1"/>
  <c r="FJ494" i="35"/>
  <c r="FY494" i="35" s="1"/>
  <c r="FK610" i="35"/>
  <c r="GF610" i="35" s="1"/>
  <c r="FP395" i="35"/>
  <c r="GC395" i="35" s="1"/>
  <c r="FR441" i="35"/>
  <c r="FL574" i="35"/>
  <c r="GE574" i="35" s="1"/>
  <c r="FR532" i="35"/>
  <c r="GJ532" i="35" s="1"/>
  <c r="FQ645" i="35"/>
  <c r="GA645" i="35" s="1"/>
  <c r="FM666" i="35"/>
  <c r="GB666" i="35" s="1"/>
  <c r="FQ715" i="35"/>
  <c r="GA715" i="35" s="1"/>
  <c r="FQ797" i="35"/>
  <c r="GA797" i="35" s="1"/>
  <c r="FR674" i="35"/>
  <c r="GJ674" i="35" s="1"/>
  <c r="FQ725" i="35"/>
  <c r="GA725" i="35" s="1"/>
  <c r="FR780" i="35"/>
  <c r="FR872" i="35"/>
  <c r="FP735" i="35"/>
  <c r="GC735" i="35" s="1"/>
  <c r="FM772" i="35"/>
  <c r="GB772" i="35" s="1"/>
  <c r="FK864" i="35"/>
  <c r="GF864" i="35" s="1"/>
  <c r="FJ920" i="35"/>
  <c r="FY920" i="35" s="1"/>
  <c r="FQ860" i="35"/>
  <c r="GA860" i="35" s="1"/>
  <c r="FM452" i="35"/>
  <c r="GB452" i="35" s="1"/>
  <c r="FR985" i="35"/>
  <c r="GJ985" i="35" s="1"/>
  <c r="FR365" i="35"/>
  <c r="GJ365" i="35" s="1"/>
  <c r="FR57" i="35"/>
  <c r="FG1030" i="35"/>
  <c r="FX1030" i="35" s="1"/>
  <c r="FL283" i="35"/>
  <c r="GE283" i="35" s="1"/>
  <c r="FP97" i="35"/>
  <c r="GC97" i="35" s="1"/>
  <c r="FM385" i="35"/>
  <c r="GB385" i="35" s="1"/>
  <c r="FM170" i="35"/>
  <c r="GB170" i="35" s="1"/>
  <c r="FR989" i="35"/>
  <c r="FI139" i="35"/>
  <c r="FZ139" i="35" s="1"/>
  <c r="FP353" i="35"/>
  <c r="GC353" i="35" s="1"/>
  <c r="FL397" i="35"/>
  <c r="GE397" i="35" s="1"/>
  <c r="FI381" i="35"/>
  <c r="FZ381" i="35" s="1"/>
  <c r="FM443" i="35"/>
  <c r="GB443" i="35" s="1"/>
  <c r="FJ505" i="35"/>
  <c r="FY505" i="35" s="1"/>
  <c r="FM516" i="35"/>
  <c r="GB516" i="35" s="1"/>
  <c r="FR626" i="35"/>
  <c r="FQ397" i="35"/>
  <c r="GA397" i="35" s="1"/>
  <c r="FR509" i="35"/>
  <c r="FP508" i="35"/>
  <c r="GC508" i="35" s="1"/>
  <c r="FO713" i="35"/>
  <c r="GH713" i="35" s="1"/>
  <c r="FI815" i="35"/>
  <c r="FZ815" i="35" s="1"/>
  <c r="FM837" i="35"/>
  <c r="GB837" i="35" s="1"/>
  <c r="FP573" i="35"/>
  <c r="GC573" i="35" s="1"/>
  <c r="FM719" i="35"/>
  <c r="GB719" i="35" s="1"/>
  <c r="FQ769" i="35"/>
  <c r="GA769" i="35" s="1"/>
  <c r="FJ591" i="35"/>
  <c r="FY591" i="35" s="1"/>
  <c r="FR914" i="35"/>
  <c r="FR1004" i="35"/>
  <c r="FR43" i="35"/>
  <c r="FP288" i="35"/>
  <c r="GC288" i="35" s="1"/>
  <c r="FQ128" i="35"/>
  <c r="GA128" i="35" s="1"/>
  <c r="FM363" i="35"/>
  <c r="GB363" i="35" s="1"/>
  <c r="FP372" i="35"/>
  <c r="GC372" i="35" s="1"/>
  <c r="FQ308" i="35"/>
  <c r="GA308" i="35" s="1"/>
  <c r="FP695" i="35"/>
  <c r="GC695" i="35" s="1"/>
  <c r="FO916" i="35"/>
  <c r="GH916" i="35" s="1"/>
  <c r="FR1023" i="35"/>
  <c r="FR672" i="35"/>
  <c r="FR308" i="35"/>
  <c r="FQ205" i="35"/>
  <c r="GA205" i="35" s="1"/>
  <c r="FM142" i="35"/>
  <c r="GB142" i="35" s="1"/>
  <c r="FL46" i="35"/>
  <c r="GE46" i="35" s="1"/>
  <c r="FP146" i="35"/>
  <c r="GC146" i="35" s="1"/>
  <c r="FM129" i="35"/>
  <c r="GB129" i="35" s="1"/>
  <c r="FK215" i="35"/>
  <c r="GF215" i="35" s="1"/>
  <c r="FO313" i="35"/>
  <c r="GH313" i="35" s="1"/>
  <c r="FP263" i="35"/>
  <c r="GC263" i="35" s="1"/>
  <c r="FJ328" i="35"/>
  <c r="FY328" i="35" s="1"/>
  <c r="FM387" i="35"/>
  <c r="GB387" i="35" s="1"/>
  <c r="FL226" i="35"/>
  <c r="GE226" i="35" s="1"/>
  <c r="FQ438" i="35"/>
  <c r="GA438" i="35" s="1"/>
  <c r="FR421" i="35"/>
  <c r="FM484" i="35"/>
  <c r="GB484" i="35" s="1"/>
  <c r="FM359" i="35"/>
  <c r="GB359" i="35" s="1"/>
  <c r="FQ460" i="35"/>
  <c r="GA460" i="35" s="1"/>
  <c r="FR560" i="35"/>
  <c r="FG628" i="35"/>
  <c r="FX628" i="35" s="1"/>
  <c r="FP717" i="35"/>
  <c r="GC717" i="35" s="1"/>
  <c r="FR508" i="35"/>
  <c r="FG620" i="35"/>
  <c r="FX620" i="35" s="1"/>
  <c r="FR464" i="35"/>
  <c r="FO772" i="35"/>
  <c r="GH772" i="35" s="1"/>
  <c r="FH710" i="35"/>
  <c r="GD710" i="35" s="1"/>
  <c r="GG710" i="35" s="1"/>
  <c r="FO871" i="35"/>
  <c r="GH871" i="35" s="1"/>
  <c r="FJ929" i="35"/>
  <c r="FY929" i="35" s="1"/>
  <c r="FK30" i="35"/>
  <c r="GF30" i="35" s="1"/>
  <c r="FH764" i="35"/>
  <c r="GD764" i="35" s="1"/>
  <c r="FQ901" i="35"/>
  <c r="GA901" i="35" s="1"/>
  <c r="FH667" i="35"/>
  <c r="GD667" i="35" s="1"/>
  <c r="FR869" i="35"/>
  <c r="FR166" i="35"/>
  <c r="FI29" i="35"/>
  <c r="FZ29" i="35" s="1"/>
  <c r="FM301" i="35"/>
  <c r="GB301" i="35" s="1"/>
  <c r="FM220" i="35"/>
  <c r="GB220" i="35" s="1"/>
  <c r="FI205" i="35"/>
  <c r="FZ205" i="35" s="1"/>
  <c r="FM590" i="35"/>
  <c r="GB590" i="35" s="1"/>
  <c r="FL624" i="35"/>
  <c r="GE624" i="35" s="1"/>
  <c r="FP7" i="35"/>
  <c r="GC7" i="35" s="1"/>
  <c r="FR830" i="35"/>
  <c r="GJ830" i="35" s="1"/>
  <c r="FP483" i="35"/>
  <c r="GC483" i="35" s="1"/>
  <c r="FQ325" i="35"/>
  <c r="GA325" i="35" s="1"/>
  <c r="FJ372" i="35"/>
  <c r="FY372" i="35" s="1"/>
  <c r="FG552" i="35"/>
  <c r="FX552" i="35" s="1"/>
  <c r="FI355" i="35"/>
  <c r="FZ355" i="35" s="1"/>
  <c r="FQ391" i="35"/>
  <c r="GA391" i="35" s="1"/>
  <c r="FG449" i="35"/>
  <c r="FX449" i="35" s="1"/>
  <c r="FH614" i="35"/>
  <c r="GD614" i="35" s="1"/>
  <c r="FR472" i="35"/>
  <c r="FI755" i="35"/>
  <c r="FZ755" i="35" s="1"/>
  <c r="FL564" i="35"/>
  <c r="GE564" i="35" s="1"/>
  <c r="FO843" i="35"/>
  <c r="GH843" i="35" s="1"/>
  <c r="FJ438" i="35"/>
  <c r="FY438" i="35" s="1"/>
  <c r="FK807" i="35"/>
  <c r="GF807" i="35" s="1"/>
  <c r="FR942" i="35"/>
  <c r="FR870" i="35"/>
  <c r="FR834" i="35"/>
  <c r="FH579" i="35"/>
  <c r="GD579" i="35" s="1"/>
  <c r="GG579" i="35" s="1"/>
  <c r="FM755" i="35"/>
  <c r="GB755" i="35" s="1"/>
  <c r="FQ93" i="35"/>
  <c r="GA93" i="35" s="1"/>
  <c r="FK471" i="35"/>
  <c r="GF471" i="35" s="1"/>
  <c r="FH520" i="35"/>
  <c r="GD520" i="35" s="1"/>
  <c r="FM542" i="35"/>
  <c r="GB542" i="35" s="1"/>
  <c r="FR794" i="35"/>
  <c r="FG576" i="35"/>
  <c r="FX576" i="35" s="1"/>
  <c r="FJ806" i="35"/>
  <c r="FY806" i="35" s="1"/>
  <c r="FP813" i="35"/>
  <c r="GC813" i="35" s="1"/>
  <c r="FQ625" i="35"/>
  <c r="GA625" i="35" s="1"/>
  <c r="FP94" i="35"/>
  <c r="GC94" i="35" s="1"/>
  <c r="FR699" i="35"/>
  <c r="FR414" i="35"/>
  <c r="FQ1017" i="35"/>
  <c r="GA1017" i="35" s="1"/>
  <c r="FQ525" i="35"/>
  <c r="GA525" i="35" s="1"/>
  <c r="FM463" i="35"/>
  <c r="GB463" i="35" s="1"/>
  <c r="FR3" i="35"/>
  <c r="GJ3" i="35" s="1"/>
  <c r="FQ55" i="35"/>
  <c r="GA55" i="35" s="1"/>
  <c r="FI145" i="35"/>
  <c r="FZ145" i="35" s="1"/>
  <c r="FL98" i="35"/>
  <c r="GE98" i="35" s="1"/>
  <c r="FO109" i="35"/>
  <c r="GH109" i="35" s="1"/>
  <c r="FM148" i="35"/>
  <c r="GB148" i="35" s="1"/>
  <c r="FM165" i="35"/>
  <c r="GB165" i="35" s="1"/>
  <c r="FP81" i="35"/>
  <c r="GC81" i="35" s="1"/>
  <c r="FL177" i="35"/>
  <c r="GE177" i="35" s="1"/>
  <c r="FM101" i="35"/>
  <c r="GB101" i="35" s="1"/>
  <c r="FG121" i="35"/>
  <c r="FX121" i="35" s="1"/>
  <c r="FM136" i="35"/>
  <c r="GB136" i="35" s="1"/>
  <c r="FL153" i="35"/>
  <c r="GE153" i="35" s="1"/>
  <c r="FO138" i="35"/>
  <c r="GH138" i="35" s="1"/>
  <c r="FK259" i="35"/>
  <c r="GF259" i="35" s="1"/>
  <c r="FK115" i="35"/>
  <c r="GF115" i="35" s="1"/>
  <c r="FI233" i="35"/>
  <c r="FZ233" i="35" s="1"/>
  <c r="FP275" i="35"/>
  <c r="GC275" i="35" s="1"/>
  <c r="FH93" i="35"/>
  <c r="GD93" i="35" s="1"/>
  <c r="FL199" i="35"/>
  <c r="GE199" i="35" s="1"/>
  <c r="FP219" i="35"/>
  <c r="GC219" i="35" s="1"/>
  <c r="FP249" i="35"/>
  <c r="GC249" i="35" s="1"/>
  <c r="FQ260" i="35"/>
  <c r="GA260" i="35" s="1"/>
  <c r="FR299" i="35"/>
  <c r="FJ332" i="35"/>
  <c r="FY332" i="35" s="1"/>
  <c r="FQ396" i="35"/>
  <c r="GA396" i="35" s="1"/>
  <c r="FG231" i="35"/>
  <c r="FX231" i="35" s="1"/>
  <c r="FH369" i="35"/>
  <c r="GD369" i="35" s="1"/>
  <c r="FG294" i="35"/>
  <c r="FX294" i="35" s="1"/>
  <c r="FJ399" i="35"/>
  <c r="FY399" i="35" s="1"/>
  <c r="FI304" i="35"/>
  <c r="FZ304" i="35" s="1"/>
  <c r="FL352" i="35"/>
  <c r="GE352" i="35" s="1"/>
  <c r="FR433" i="35"/>
  <c r="FR581" i="35"/>
  <c r="FI377" i="35"/>
  <c r="FZ377" i="35" s="1"/>
  <c r="FG393" i="35"/>
  <c r="FX393" i="35" s="1"/>
  <c r="FM520" i="35"/>
  <c r="GB520" i="35" s="1"/>
  <c r="FM554" i="35"/>
  <c r="GB554" i="35" s="1"/>
  <c r="FQ330" i="35"/>
  <c r="GA330" i="35" s="1"/>
  <c r="FP453" i="35"/>
  <c r="GC453" i="35" s="1"/>
  <c r="FQ542" i="35"/>
  <c r="GA542" i="35" s="1"/>
  <c r="FQ615" i="35"/>
  <c r="GA615" i="35" s="1"/>
  <c r="FM611" i="35"/>
  <c r="GB611" i="35" s="1"/>
  <c r="FR720" i="35"/>
  <c r="FR774" i="35"/>
  <c r="FG669" i="35"/>
  <c r="FX669" i="35" s="1"/>
  <c r="FK623" i="35"/>
  <c r="GF623" i="35" s="1"/>
  <c r="FO886" i="35"/>
  <c r="GH886" i="35" s="1"/>
  <c r="FM814" i="35"/>
  <c r="GB814" i="35" s="1"/>
  <c r="FK9" i="35"/>
  <c r="GF9" i="35" s="1"/>
  <c r="FQ883" i="35"/>
  <c r="GA883" i="35" s="1"/>
  <c r="FR950" i="35"/>
  <c r="FP970" i="35"/>
  <c r="GC970" i="35" s="1"/>
  <c r="FR1022" i="35"/>
  <c r="FK853" i="35"/>
  <c r="GF853" i="35" s="1"/>
  <c r="GG853" i="35" s="1"/>
  <c r="FI158" i="35"/>
  <c r="FZ158" i="35" s="1"/>
  <c r="FR385" i="35"/>
  <c r="FR168" i="35"/>
  <c r="FQ14" i="35"/>
  <c r="GA14" i="35" s="1"/>
  <c r="FM465" i="35"/>
  <c r="GB465" i="35" s="1"/>
  <c r="FM457" i="35"/>
  <c r="GB457" i="35" s="1"/>
  <c r="FQ234" i="35"/>
  <c r="GA234" i="35" s="1"/>
  <c r="FM189" i="35"/>
  <c r="GB189" i="35" s="1"/>
  <c r="FK68" i="35"/>
  <c r="GF68" i="35" s="1"/>
  <c r="FL146" i="35"/>
  <c r="GE146" i="35" s="1"/>
  <c r="FQ187" i="35"/>
  <c r="GA187" i="35" s="1"/>
  <c r="FL160" i="35"/>
  <c r="GE160" i="35" s="1"/>
  <c r="FL74" i="35"/>
  <c r="GE74" i="35" s="1"/>
  <c r="GG74" i="35" s="1"/>
  <c r="FR182" i="35"/>
  <c r="FQ246" i="35"/>
  <c r="GA246" i="35" s="1"/>
  <c r="FM192" i="35"/>
  <c r="GB192" i="35" s="1"/>
  <c r="FG220" i="35"/>
  <c r="FX220" i="35" s="1"/>
  <c r="FO269" i="35"/>
  <c r="GH269" i="35" s="1"/>
  <c r="FH333" i="35"/>
  <c r="GD333" i="35" s="1"/>
  <c r="FG357" i="35"/>
  <c r="FX357" i="35" s="1"/>
  <c r="FQ406" i="35"/>
  <c r="GA406" i="35" s="1"/>
  <c r="FK390" i="35"/>
  <c r="GF390" i="35" s="1"/>
  <c r="FJ353" i="35"/>
  <c r="FY353" i="35" s="1"/>
  <c r="FJ456" i="35"/>
  <c r="FY456" i="35" s="1"/>
  <c r="FR487" i="35"/>
  <c r="FM502" i="35"/>
  <c r="GB502" i="35" s="1"/>
  <c r="FG372" i="35"/>
  <c r="FX372" i="35" s="1"/>
  <c r="FR507" i="35"/>
  <c r="FM681" i="35"/>
  <c r="GB681" i="35" s="1"/>
  <c r="FK786" i="35"/>
  <c r="GF786" i="35" s="1"/>
  <c r="FR478" i="35"/>
  <c r="FM577" i="35"/>
  <c r="GB577" i="35" s="1"/>
  <c r="FQ674" i="35"/>
  <c r="GA674" i="35" s="1"/>
  <c r="FO867" i="35"/>
  <c r="GH867" i="35" s="1"/>
  <c r="FP232" i="35"/>
  <c r="GC232" i="35" s="1"/>
  <c r="FM357" i="35"/>
  <c r="GB357" i="35" s="1"/>
  <c r="FP334" i="35"/>
  <c r="GC334" i="35" s="1"/>
  <c r="FK455" i="35"/>
  <c r="GF455" i="35" s="1"/>
  <c r="FQ724" i="35"/>
  <c r="GA724" i="35" s="1"/>
  <c r="FR17" i="35"/>
  <c r="FJ290" i="35"/>
  <c r="FY290" i="35" s="1"/>
  <c r="FQ177" i="35"/>
  <c r="GA177" i="35" s="1"/>
  <c r="FP270" i="35"/>
  <c r="GC270" i="35" s="1"/>
  <c r="FH349" i="35"/>
  <c r="GD349" i="35" s="1"/>
  <c r="FI198" i="35"/>
  <c r="FZ198" i="35" s="1"/>
  <c r="FG391" i="35"/>
  <c r="FX391" i="35" s="1"/>
  <c r="FM284" i="35"/>
  <c r="GB284" i="35" s="1"/>
  <c r="FM317" i="35"/>
  <c r="GB317" i="35" s="1"/>
  <c r="FM504" i="35"/>
  <c r="GB504" i="35" s="1"/>
  <c r="FJ501" i="35"/>
  <c r="FY501" i="35" s="1"/>
  <c r="FI479" i="35"/>
  <c r="FZ479" i="35" s="1"/>
  <c r="FR599" i="35"/>
  <c r="FL810" i="35"/>
  <c r="GE810" i="35" s="1"/>
  <c r="FO568" i="35"/>
  <c r="GH568" i="35" s="1"/>
  <c r="FR716" i="35"/>
  <c r="FI582" i="35"/>
  <c r="FZ582" i="35" s="1"/>
  <c r="FG1026" i="35"/>
  <c r="FX1026" i="35" s="1"/>
  <c r="FR923" i="35"/>
  <c r="FR753" i="35"/>
  <c r="FR318" i="35"/>
  <c r="GJ318" i="35" s="1"/>
  <c r="FG1031" i="35"/>
  <c r="FX1031" i="35" s="1"/>
  <c r="FM378" i="35"/>
  <c r="GB378" i="35" s="1"/>
  <c r="FM976" i="35"/>
  <c r="GB976" i="35" s="1"/>
  <c r="FK571" i="35"/>
  <c r="GF571" i="35" s="1"/>
  <c r="FM1017" i="35"/>
  <c r="GB1017" i="35" s="1"/>
  <c r="FM759" i="35"/>
  <c r="GB759" i="35" s="1"/>
  <c r="FP351" i="35"/>
  <c r="GC351" i="35" s="1"/>
  <c r="FI548" i="35"/>
  <c r="FZ548" i="35" s="1"/>
  <c r="FI604" i="35"/>
  <c r="FZ604" i="35" s="1"/>
  <c r="FI373" i="35"/>
  <c r="FZ373" i="35" s="1"/>
  <c r="FM432" i="35"/>
  <c r="GB432" i="35" s="1"/>
  <c r="FR756" i="35"/>
  <c r="FI1034" i="35"/>
  <c r="FZ1034" i="35" s="1"/>
  <c r="FR655" i="35"/>
  <c r="GJ655" i="35" s="1"/>
  <c r="FM1026" i="35"/>
  <c r="GB1026" i="35" s="1"/>
  <c r="FI1007" i="35"/>
  <c r="FZ1007" i="35" s="1"/>
  <c r="FM375" i="35"/>
  <c r="GB375" i="35" s="1"/>
  <c r="FG223" i="35"/>
  <c r="FX223" i="35" s="1"/>
  <c r="FR590" i="35"/>
  <c r="FG1032" i="35"/>
  <c r="FX1032" i="35" s="1"/>
  <c r="FQ946" i="35"/>
  <c r="GA946" i="35" s="1"/>
  <c r="FQ75" i="35"/>
  <c r="GA75" i="35" s="1"/>
  <c r="FM376" i="35"/>
  <c r="GB376" i="35" s="1"/>
  <c r="FR344" i="35"/>
  <c r="FP78" i="35"/>
  <c r="GC78" i="35" s="1"/>
  <c r="FQ78" i="35"/>
  <c r="GA78" i="35" s="1"/>
  <c r="FM361" i="35"/>
  <c r="GB361" i="35" s="1"/>
  <c r="FQ361" i="35"/>
  <c r="GA361" i="35" s="1"/>
  <c r="FK231" i="35"/>
  <c r="GF231" i="35" s="1"/>
  <c r="FI350" i="35"/>
  <c r="FZ350" i="35" s="1"/>
  <c r="FM369" i="35"/>
  <c r="GB369" i="35" s="1"/>
  <c r="FP860" i="35"/>
  <c r="GC860" i="35" s="1"/>
  <c r="FP1026" i="35"/>
  <c r="GC1026" i="35" s="1"/>
  <c r="FR52" i="35"/>
  <c r="FJ52" i="35"/>
  <c r="FY52" i="35" s="1"/>
  <c r="FG221" i="35"/>
  <c r="FX221" i="35" s="1"/>
  <c r="FH221" i="35"/>
  <c r="GD221" i="35" s="1"/>
  <c r="FJ291" i="35"/>
  <c r="FY291" i="35" s="1"/>
  <c r="FK291" i="35"/>
  <c r="GF291" i="35" s="1"/>
  <c r="FG291" i="35"/>
  <c r="FX291" i="35" s="1"/>
  <c r="FM257" i="35"/>
  <c r="GB257" i="35" s="1"/>
  <c r="FP257" i="35"/>
  <c r="GC257" i="35" s="1"/>
  <c r="FQ281" i="35"/>
  <c r="GA281" i="35" s="1"/>
  <c r="FP281" i="35"/>
  <c r="GC281" i="35" s="1"/>
  <c r="FM281" i="35"/>
  <c r="GB281" i="35" s="1"/>
  <c r="FG177" i="35"/>
  <c r="FX177" i="35" s="1"/>
  <c r="FM146" i="35"/>
  <c r="GB146" i="35" s="1"/>
  <c r="FO73" i="35"/>
  <c r="GH73" i="35" s="1"/>
  <c r="FH108" i="35"/>
  <c r="GD108" i="35" s="1"/>
  <c r="GG108" i="35" s="1"/>
  <c r="FJ153" i="35"/>
  <c r="FY153" i="35" s="1"/>
  <c r="FG215" i="35"/>
  <c r="FX215" i="35" s="1"/>
  <c r="FQ231" i="35"/>
  <c r="GA231" i="35" s="1"/>
  <c r="FH261" i="35"/>
  <c r="GD261" i="35" s="1"/>
  <c r="FH291" i="35"/>
  <c r="GD291" i="35" s="1"/>
  <c r="FG349" i="35"/>
  <c r="FX349" i="35" s="1"/>
  <c r="FI385" i="35"/>
  <c r="FZ385" i="35" s="1"/>
  <c r="FP369" i="35"/>
  <c r="GC369" i="35" s="1"/>
  <c r="FP375" i="35"/>
  <c r="GC375" i="35" s="1"/>
  <c r="FI460" i="35"/>
  <c r="FZ460" i="35" s="1"/>
  <c r="FR582" i="35"/>
  <c r="FM373" i="35"/>
  <c r="GB373" i="35" s="1"/>
  <c r="FQ373" i="35"/>
  <c r="GA373" i="35" s="1"/>
  <c r="FO373" i="35"/>
  <c r="GH373" i="35" s="1"/>
  <c r="FR334" i="35"/>
  <c r="FH334" i="35"/>
  <c r="GD334" i="35" s="1"/>
  <c r="FI529" i="35"/>
  <c r="FZ529" i="35" s="1"/>
  <c r="FG529" i="35"/>
  <c r="FX529" i="35" s="1"/>
  <c r="FR593" i="35"/>
  <c r="FI593" i="35"/>
  <c r="FZ593" i="35" s="1"/>
  <c r="FG593" i="35"/>
  <c r="FX593" i="35" s="1"/>
  <c r="FR413" i="35"/>
  <c r="FM413" i="35"/>
  <c r="GB413" i="35" s="1"/>
  <c r="FH744" i="35"/>
  <c r="GD744" i="35" s="1"/>
  <c r="GG744" i="35" s="1"/>
  <c r="FG744" i="35"/>
  <c r="FX744" i="35" s="1"/>
  <c r="FJ744" i="35"/>
  <c r="FY744" i="35" s="1"/>
  <c r="FI856" i="35"/>
  <c r="FZ856" i="35" s="1"/>
  <c r="FR856" i="35"/>
  <c r="FJ856" i="35"/>
  <c r="FY856" i="35" s="1"/>
  <c r="FL486" i="35"/>
  <c r="GE486" i="35" s="1"/>
  <c r="FR486" i="35"/>
  <c r="FG486" i="35"/>
  <c r="FX486" i="35" s="1"/>
  <c r="FM819" i="35"/>
  <c r="GB819" i="35" s="1"/>
  <c r="FQ819" i="35"/>
  <c r="GA819" i="35" s="1"/>
  <c r="FO819" i="35"/>
  <c r="GH819" i="35" s="1"/>
  <c r="FI577" i="35"/>
  <c r="FZ577" i="35" s="1"/>
  <c r="FG577" i="35"/>
  <c r="FX577" i="35" s="1"/>
  <c r="FL577" i="35"/>
  <c r="GE577" i="35" s="1"/>
  <c r="FH577" i="35"/>
  <c r="GD577" i="35" s="1"/>
  <c r="FM658" i="35"/>
  <c r="GB658" i="35" s="1"/>
  <c r="FO658" i="35"/>
  <c r="GH658" i="35" s="1"/>
  <c r="FP658" i="35"/>
  <c r="GC658" i="35" s="1"/>
  <c r="FJ690" i="35"/>
  <c r="FY690" i="35" s="1"/>
  <c r="FH690" i="35"/>
  <c r="GD690" i="35" s="1"/>
  <c r="GG690" i="35" s="1"/>
  <c r="FI690" i="35"/>
  <c r="FZ690" i="35" s="1"/>
  <c r="FG690" i="35"/>
  <c r="FX690" i="35" s="1"/>
  <c r="FM761" i="35"/>
  <c r="GB761" i="35" s="1"/>
  <c r="FQ761" i="35"/>
  <c r="GA761" i="35" s="1"/>
  <c r="FM783" i="35"/>
  <c r="GB783" i="35" s="1"/>
  <c r="FR783" i="35"/>
  <c r="FI803" i="35"/>
  <c r="FZ803" i="35" s="1"/>
  <c r="FJ803" i="35"/>
  <c r="FY803" i="35" s="1"/>
  <c r="FH803" i="35"/>
  <c r="GD803" i="35" s="1"/>
  <c r="FL803" i="35"/>
  <c r="GE803" i="35" s="1"/>
  <c r="FG814" i="35"/>
  <c r="FX814" i="35" s="1"/>
  <c r="FR814" i="35"/>
  <c r="FR822" i="35"/>
  <c r="FG822" i="35"/>
  <c r="FX822" i="35" s="1"/>
  <c r="FH822" i="35"/>
  <c r="GD822" i="35" s="1"/>
  <c r="FJ477" i="35"/>
  <c r="FY477" i="35" s="1"/>
  <c r="FL477" i="35"/>
  <c r="GE477" i="35" s="1"/>
  <c r="FK477" i="35"/>
  <c r="GF477" i="35" s="1"/>
  <c r="FH623" i="35"/>
  <c r="GD623" i="35" s="1"/>
  <c r="FG623" i="35"/>
  <c r="FX623" i="35" s="1"/>
  <c r="FP781" i="35"/>
  <c r="GC781" i="35" s="1"/>
  <c r="FM781" i="35"/>
  <c r="GB781" i="35" s="1"/>
  <c r="FG823" i="35"/>
  <c r="FX823" i="35" s="1"/>
  <c r="FI823" i="35"/>
  <c r="FZ823" i="35" s="1"/>
  <c r="FM891" i="35"/>
  <c r="GB891" i="35" s="1"/>
  <c r="FR891" i="35"/>
  <c r="FM919" i="35"/>
  <c r="GB919" i="35" s="1"/>
  <c r="FR919" i="35"/>
  <c r="FM971" i="35"/>
  <c r="GB971" i="35" s="1"/>
  <c r="FQ971" i="35"/>
  <c r="GA971" i="35" s="1"/>
  <c r="FO1011" i="35"/>
  <c r="GH1011" i="35" s="1"/>
  <c r="FM1011" i="35"/>
  <c r="GB1011" i="35" s="1"/>
  <c r="FI708" i="35"/>
  <c r="FZ708" i="35" s="1"/>
  <c r="FJ708" i="35"/>
  <c r="FY708" i="35" s="1"/>
  <c r="FG708" i="35"/>
  <c r="FX708" i="35" s="1"/>
  <c r="FP729" i="35"/>
  <c r="GC729" i="35" s="1"/>
  <c r="FM729" i="35"/>
  <c r="GB729" i="35" s="1"/>
  <c r="FQ729" i="35"/>
  <c r="GA729" i="35" s="1"/>
  <c r="FM875" i="35"/>
  <c r="GB875" i="35" s="1"/>
  <c r="FQ875" i="35"/>
  <c r="GA875" i="35" s="1"/>
  <c r="FG981" i="35"/>
  <c r="FX981" i="35" s="1"/>
  <c r="FI981" i="35"/>
  <c r="FZ981" i="35" s="1"/>
  <c r="FR645" i="35"/>
  <c r="FG645" i="35"/>
  <c r="FX645" i="35" s="1"/>
  <c r="FJ645" i="35"/>
  <c r="FY645" i="35" s="1"/>
  <c r="FI739" i="35"/>
  <c r="FZ739" i="35" s="1"/>
  <c r="FL739" i="35"/>
  <c r="GE739" i="35" s="1"/>
  <c r="FH739" i="35"/>
  <c r="GD739" i="35" s="1"/>
  <c r="FO835" i="35"/>
  <c r="GH835" i="35" s="1"/>
  <c r="FQ835" i="35"/>
  <c r="GA835" i="35" s="1"/>
  <c r="FM909" i="35"/>
  <c r="GB909" i="35" s="1"/>
  <c r="FQ909" i="35"/>
  <c r="GA909" i="35" s="1"/>
  <c r="FR966" i="35"/>
  <c r="FJ966" i="35"/>
  <c r="FY966" i="35" s="1"/>
  <c r="FH966" i="35"/>
  <c r="GD966" i="35" s="1"/>
  <c r="FR11" i="35"/>
  <c r="FJ11" i="35"/>
  <c r="FY11" i="35" s="1"/>
  <c r="FQ550" i="35"/>
  <c r="GA550" i="35" s="1"/>
  <c r="FO550" i="35"/>
  <c r="GH550" i="35" s="1"/>
  <c r="FJ947" i="35"/>
  <c r="FY947" i="35" s="1"/>
  <c r="FG947" i="35"/>
  <c r="FX947" i="35" s="1"/>
  <c r="FK947" i="35"/>
  <c r="GF947" i="35" s="1"/>
  <c r="FR915" i="35"/>
  <c r="FI915" i="35"/>
  <c r="FZ915" i="35" s="1"/>
  <c r="FR1007" i="35"/>
  <c r="FJ1007" i="35"/>
  <c r="FY1007" i="35" s="1"/>
  <c r="FR751" i="35"/>
  <c r="FH751" i="35"/>
  <c r="GD751" i="35" s="1"/>
  <c r="FR695" i="35"/>
  <c r="GJ695" i="35" s="1"/>
  <c r="FL695" i="35"/>
  <c r="GE695" i="35" s="1"/>
  <c r="FJ695" i="35"/>
  <c r="FY695" i="35" s="1"/>
  <c r="FG695" i="35"/>
  <c r="FX695" i="35" s="1"/>
  <c r="FR522" i="35"/>
  <c r="FI522" i="35"/>
  <c r="FZ522" i="35" s="1"/>
  <c r="FR378" i="35"/>
  <c r="FL378" i="35"/>
  <c r="GE378" i="35" s="1"/>
  <c r="FR319" i="35"/>
  <c r="FH319" i="35"/>
  <c r="GD319" i="35" s="1"/>
  <c r="FR317" i="35"/>
  <c r="FI317" i="35"/>
  <c r="FZ317" i="35" s="1"/>
  <c r="FG317" i="35"/>
  <c r="FX317" i="35" s="1"/>
  <c r="FR222" i="35"/>
  <c r="FJ222" i="35"/>
  <c r="FY222" i="35" s="1"/>
  <c r="FG945" i="35"/>
  <c r="FX945" i="35" s="1"/>
  <c r="FL945" i="35"/>
  <c r="GE945" i="35" s="1"/>
  <c r="FI34" i="35"/>
  <c r="FZ34" i="35" s="1"/>
  <c r="FL34" i="35"/>
  <c r="GE34" i="35" s="1"/>
  <c r="FG738" i="35"/>
  <c r="FX738" i="35" s="1"/>
  <c r="FJ738" i="35"/>
  <c r="FY738" i="35" s="1"/>
  <c r="FH738" i="35"/>
  <c r="GD738" i="35" s="1"/>
  <c r="FL738" i="35"/>
  <c r="GE738" i="35" s="1"/>
  <c r="FJ443" i="35"/>
  <c r="FY443" i="35" s="1"/>
  <c r="FH443" i="35"/>
  <c r="GD443" i="35" s="1"/>
  <c r="FJ461" i="35"/>
  <c r="FY461" i="35" s="1"/>
  <c r="FG461" i="35"/>
  <c r="FX461" i="35" s="1"/>
  <c r="FH461" i="35"/>
  <c r="GD461" i="35" s="1"/>
  <c r="FJ544" i="35"/>
  <c r="FY544" i="35" s="1"/>
  <c r="FI544" i="35"/>
  <c r="FZ544" i="35" s="1"/>
  <c r="FI475" i="35"/>
  <c r="FZ475" i="35" s="1"/>
  <c r="FJ475" i="35"/>
  <c r="FY475" i="35" s="1"/>
  <c r="FJ403" i="35"/>
  <c r="FY403" i="35" s="1"/>
  <c r="FH403" i="35"/>
  <c r="GD403" i="35" s="1"/>
  <c r="FM962" i="35"/>
  <c r="GB962" i="35" s="1"/>
  <c r="FR962" i="35"/>
  <c r="FR898" i="35"/>
  <c r="FM898" i="35"/>
  <c r="GB898" i="35" s="1"/>
  <c r="FM726" i="35"/>
  <c r="GB726" i="35" s="1"/>
  <c r="FP726" i="35"/>
  <c r="GC726" i="35" s="1"/>
  <c r="FM826" i="35"/>
  <c r="GB826" i="35" s="1"/>
  <c r="FR826" i="35"/>
  <c r="FO527" i="35"/>
  <c r="GH527" i="35" s="1"/>
  <c r="FQ527" i="35"/>
  <c r="GA527" i="35" s="1"/>
  <c r="FQ358" i="35"/>
  <c r="GA358" i="35" s="1"/>
  <c r="FP358" i="35"/>
  <c r="GC358" i="35" s="1"/>
  <c r="FO71" i="35"/>
  <c r="GH71" i="35" s="1"/>
  <c r="FP71" i="35"/>
  <c r="GC71" i="35" s="1"/>
  <c r="FH561" i="35"/>
  <c r="GD561" i="35" s="1"/>
  <c r="FI561" i="35"/>
  <c r="FZ561" i="35" s="1"/>
  <c r="FL569" i="35"/>
  <c r="GE569" i="35" s="1"/>
  <c r="FJ593" i="35"/>
  <c r="FY593" i="35" s="1"/>
  <c r="FR683" i="35"/>
  <c r="FR785" i="35"/>
  <c r="FK369" i="35"/>
  <c r="GF369" i="35" s="1"/>
  <c r="FR795" i="35"/>
  <c r="FR625" i="35"/>
  <c r="FR297" i="35"/>
  <c r="FR234" i="35"/>
  <c r="FJ453" i="35"/>
  <c r="FY453" i="35" s="1"/>
  <c r="FJ107" i="35"/>
  <c r="FY107" i="35" s="1"/>
  <c r="FQ772" i="35"/>
  <c r="GA772" i="35" s="1"/>
  <c r="FQ316" i="35"/>
  <c r="GA316" i="35" s="1"/>
  <c r="FQ668" i="35"/>
  <c r="GA668" i="35" s="1"/>
  <c r="FM236" i="35"/>
  <c r="GB236" i="35" s="1"/>
  <c r="FI742" i="35"/>
  <c r="FZ742" i="35" s="1"/>
  <c r="FL464" i="35"/>
  <c r="GE464" i="35" s="1"/>
  <c r="GG464" i="35" s="1"/>
  <c r="FH376" i="35"/>
  <c r="GD376" i="35" s="1"/>
  <c r="FL376" i="35"/>
  <c r="GE376" i="35" s="1"/>
  <c r="FL96" i="35"/>
  <c r="GE96" i="35" s="1"/>
  <c r="FH96" i="35"/>
  <c r="GD96" i="35" s="1"/>
  <c r="FP335" i="35"/>
  <c r="GC335" i="35" s="1"/>
  <c r="FQ335" i="35"/>
  <c r="GA335" i="35" s="1"/>
  <c r="FG224" i="35"/>
  <c r="FX224" i="35" s="1"/>
  <c r="FR224" i="35"/>
  <c r="FJ224" i="35"/>
  <c r="FY224" i="35" s="1"/>
  <c r="FH362" i="35"/>
  <c r="GD362" i="35" s="1"/>
  <c r="FG362" i="35"/>
  <c r="FX362" i="35" s="1"/>
  <c r="FL488" i="35"/>
  <c r="GE488" i="35" s="1"/>
  <c r="FG488" i="35"/>
  <c r="FX488" i="35" s="1"/>
  <c r="FK488" i="35"/>
  <c r="GF488" i="35" s="1"/>
  <c r="FM600" i="35"/>
  <c r="GB600" i="35" s="1"/>
  <c r="FQ600" i="35"/>
  <c r="GA600" i="35" s="1"/>
  <c r="FG621" i="35"/>
  <c r="FX621" i="35" s="1"/>
  <c r="FI621" i="35"/>
  <c r="FZ621" i="35" s="1"/>
  <c r="FQ303" i="35"/>
  <c r="GA303" i="35" s="1"/>
  <c r="FP303" i="35"/>
  <c r="GC303" i="35" s="1"/>
  <c r="FO303" i="35"/>
  <c r="GH303" i="35" s="1"/>
  <c r="FM303" i="35"/>
  <c r="GB303" i="35" s="1"/>
  <c r="FP447" i="35"/>
  <c r="GC447" i="35" s="1"/>
  <c r="FM447" i="35"/>
  <c r="GB447" i="35" s="1"/>
  <c r="FJ479" i="35"/>
  <c r="FY479" i="35" s="1"/>
  <c r="FR479" i="35"/>
  <c r="FH479" i="35"/>
  <c r="GD479" i="35" s="1"/>
  <c r="GG479" i="35" s="1"/>
  <c r="FQ526" i="35"/>
  <c r="GA526" i="35" s="1"/>
  <c r="FP526" i="35"/>
  <c r="GC526" i="35" s="1"/>
  <c r="FM576" i="35"/>
  <c r="GB576" i="35" s="1"/>
  <c r="FP576" i="35"/>
  <c r="GC576" i="35" s="1"/>
  <c r="FL535" i="35"/>
  <c r="GE535" i="35" s="1"/>
  <c r="FR535" i="35"/>
  <c r="FR605" i="35"/>
  <c r="FM605" i="35"/>
  <c r="GB605" i="35" s="1"/>
  <c r="FL359" i="35"/>
  <c r="GE359" i="35" s="1"/>
  <c r="FH359" i="35"/>
  <c r="GD359" i="35" s="1"/>
  <c r="FR467" i="35"/>
  <c r="FL467" i="35"/>
  <c r="GE467" i="35" s="1"/>
  <c r="GG467" i="35" s="1"/>
  <c r="FG467" i="35"/>
  <c r="FX467" i="35" s="1"/>
  <c r="FJ519" i="35"/>
  <c r="FY519" i="35" s="1"/>
  <c r="FG519" i="35"/>
  <c r="FX519" i="35" s="1"/>
  <c r="FJ588" i="35"/>
  <c r="FY588" i="35" s="1"/>
  <c r="FG588" i="35"/>
  <c r="FX588" i="35" s="1"/>
  <c r="FI588" i="35"/>
  <c r="FZ588" i="35" s="1"/>
  <c r="FQ411" i="35"/>
  <c r="GA411" i="35" s="1"/>
  <c r="FO411" i="35"/>
  <c r="GH411" i="35" s="1"/>
  <c r="FG724" i="35"/>
  <c r="FX724" i="35" s="1"/>
  <c r="FK724" i="35"/>
  <c r="GF724" i="35" s="1"/>
  <c r="FI724" i="35"/>
  <c r="FZ724" i="35" s="1"/>
  <c r="FG810" i="35"/>
  <c r="FX810" i="35" s="1"/>
  <c r="FJ810" i="35"/>
  <c r="FY810" i="35" s="1"/>
  <c r="FR502" i="35"/>
  <c r="FJ502" i="35"/>
  <c r="FY502" i="35" s="1"/>
  <c r="FG502" i="35"/>
  <c r="FX502" i="35" s="1"/>
  <c r="FM530" i="35"/>
  <c r="GB530" i="35" s="1"/>
  <c r="FQ530" i="35"/>
  <c r="GA530" i="35" s="1"/>
  <c r="FO593" i="35"/>
  <c r="GH593" i="35" s="1"/>
  <c r="FM593" i="35"/>
  <c r="GB593" i="35" s="1"/>
  <c r="FP593" i="35"/>
  <c r="GC593" i="35" s="1"/>
  <c r="FM641" i="35"/>
  <c r="GB641" i="35" s="1"/>
  <c r="FR641" i="35"/>
  <c r="GJ641" i="35" s="1"/>
  <c r="FI687" i="35"/>
  <c r="FZ687" i="35" s="1"/>
  <c r="FL687" i="35"/>
  <c r="GE687" i="35" s="1"/>
  <c r="FL412" i="35"/>
  <c r="GE412" i="35" s="1"/>
  <c r="FH412" i="35"/>
  <c r="GD412" i="35" s="1"/>
  <c r="FJ412" i="35"/>
  <c r="FY412" i="35" s="1"/>
  <c r="FG636" i="35"/>
  <c r="FX636" i="35" s="1"/>
  <c r="FR636" i="35"/>
  <c r="GJ636" i="35" s="1"/>
  <c r="FJ636" i="35"/>
  <c r="FY636" i="35" s="1"/>
  <c r="FR704" i="35"/>
  <c r="FH704" i="35"/>
  <c r="GD704" i="35" s="1"/>
  <c r="GG704" i="35" s="1"/>
  <c r="FP715" i="35"/>
  <c r="GC715" i="35" s="1"/>
  <c r="FM715" i="35"/>
  <c r="GB715" i="35" s="1"/>
  <c r="FI761" i="35"/>
  <c r="FZ761" i="35" s="1"/>
  <c r="FG761" i="35"/>
  <c r="FX761" i="35" s="1"/>
  <c r="FR424" i="35"/>
  <c r="FL424" i="35"/>
  <c r="GE424" i="35" s="1"/>
  <c r="FR615" i="35"/>
  <c r="FI615" i="35"/>
  <c r="FZ615" i="35" s="1"/>
  <c r="FR712" i="35"/>
  <c r="FH712" i="35"/>
  <c r="GD712" i="35" s="1"/>
  <c r="FH703" i="35"/>
  <c r="GD703" i="35" s="1"/>
  <c r="GG703" i="35" s="1"/>
  <c r="FR703" i="35"/>
  <c r="GJ703" i="35" s="1"/>
  <c r="FG749" i="35"/>
  <c r="FX749" i="35" s="1"/>
  <c r="FI749" i="35"/>
  <c r="FZ749" i="35" s="1"/>
  <c r="FQ810" i="35"/>
  <c r="GA810" i="35" s="1"/>
  <c r="FP810" i="35"/>
  <c r="GC810" i="35" s="1"/>
  <c r="FI920" i="35"/>
  <c r="FZ920" i="35" s="1"/>
  <c r="FR920" i="35"/>
  <c r="FG920" i="35"/>
  <c r="FX920" i="35" s="1"/>
  <c r="FQ929" i="35"/>
  <c r="GA929" i="35" s="1"/>
  <c r="FM929" i="35"/>
  <c r="GB929" i="35" s="1"/>
  <c r="FQ991" i="35"/>
  <c r="GA991" i="35" s="1"/>
  <c r="FM991" i="35"/>
  <c r="GB991" i="35" s="1"/>
  <c r="FG1027" i="35"/>
  <c r="FX1027" i="35" s="1"/>
  <c r="FJ1027" i="35"/>
  <c r="FY1027" i="35" s="1"/>
  <c r="FQ676" i="35"/>
  <c r="GA676" i="35" s="1"/>
  <c r="FP676" i="35"/>
  <c r="GC676" i="35" s="1"/>
  <c r="FR30" i="35"/>
  <c r="FJ30" i="35"/>
  <c r="FY30" i="35" s="1"/>
  <c r="FL30" i="35"/>
  <c r="GE30" i="35" s="1"/>
  <c r="FH770" i="35"/>
  <c r="GD770" i="35" s="1"/>
  <c r="GG770" i="35" s="1"/>
  <c r="FJ770" i="35"/>
  <c r="FY770" i="35" s="1"/>
  <c r="FG770" i="35"/>
  <c r="FX770" i="35" s="1"/>
  <c r="FR55" i="35"/>
  <c r="FR107" i="35"/>
  <c r="FI268" i="35"/>
  <c r="FZ268" i="35" s="1"/>
  <c r="FP277" i="35"/>
  <c r="GC277" i="35" s="1"/>
  <c r="FH373" i="35"/>
  <c r="GD373" i="35" s="1"/>
  <c r="FQ392" i="35"/>
  <c r="GA392" i="35" s="1"/>
  <c r="FR547" i="35"/>
  <c r="FI330" i="35"/>
  <c r="FZ330" i="35" s="1"/>
  <c r="FP432" i="35"/>
  <c r="GC432" i="35" s="1"/>
  <c r="FR489" i="35"/>
  <c r="FM615" i="35"/>
  <c r="GB615" i="35" s="1"/>
  <c r="FJ486" i="35"/>
  <c r="FY486" i="35" s="1"/>
  <c r="FR662" i="35"/>
  <c r="FR784" i="35"/>
  <c r="FR824" i="35"/>
  <c r="FQ855" i="35"/>
  <c r="GA855" i="35" s="1"/>
  <c r="FR620" i="35"/>
  <c r="FM735" i="35"/>
  <c r="GB735" i="35" s="1"/>
  <c r="FP751" i="35"/>
  <c r="GC751" i="35" s="1"/>
  <c r="FM675" i="35"/>
  <c r="GB675" i="35" s="1"/>
  <c r="FP797" i="35"/>
  <c r="GC797" i="35" s="1"/>
  <c r="FR811" i="35"/>
  <c r="GJ811" i="35" s="1"/>
  <c r="FR554" i="35"/>
  <c r="FM705" i="35"/>
  <c r="GB705" i="35" s="1"/>
  <c r="FM725" i="35"/>
  <c r="GB725" i="35" s="1"/>
  <c r="FR772" i="35"/>
  <c r="FL761" i="35"/>
  <c r="GE761" i="35" s="1"/>
  <c r="FR946" i="35"/>
  <c r="FR956" i="35"/>
  <c r="FR759" i="35"/>
  <c r="FR1000" i="35"/>
  <c r="FR705" i="35"/>
  <c r="GJ705" i="35" s="1"/>
  <c r="FR860" i="35"/>
  <c r="FR954" i="35"/>
  <c r="FM22" i="35"/>
  <c r="GB22" i="35" s="1"/>
  <c r="FH1007" i="35"/>
  <c r="GD1007" i="35" s="1"/>
  <c r="FH34" i="35"/>
  <c r="GD34" i="35" s="1"/>
  <c r="FJ970" i="35"/>
  <c r="FY970" i="35" s="1"/>
  <c r="FJ742" i="35"/>
  <c r="FY742" i="35" s="1"/>
  <c r="FQ658" i="35"/>
  <c r="GA658" i="35" s="1"/>
  <c r="FQ195" i="35"/>
  <c r="GA195" i="35" s="1"/>
  <c r="FQ499" i="35"/>
  <c r="GA499" i="35" s="1"/>
  <c r="FI966" i="35"/>
  <c r="FZ966" i="35" s="1"/>
  <c r="FI1027" i="35"/>
  <c r="FZ1027" i="35" s="1"/>
  <c r="FK143" i="35"/>
  <c r="GF143" i="35" s="1"/>
  <c r="FJ143" i="35"/>
  <c r="FY143" i="35" s="1"/>
  <c r="FR282" i="35"/>
  <c r="GJ282" i="35" s="1"/>
  <c r="FG282" i="35"/>
  <c r="FX282" i="35" s="1"/>
  <c r="FI282" i="35"/>
  <c r="FZ282" i="35" s="1"/>
  <c r="FJ395" i="35"/>
  <c r="FY395" i="35" s="1"/>
  <c r="FH395" i="35"/>
  <c r="GD395" i="35" s="1"/>
  <c r="FP55" i="35"/>
  <c r="GC55" i="35" s="1"/>
  <c r="FM55" i="35"/>
  <c r="GB55" i="35" s="1"/>
  <c r="FJ141" i="35"/>
  <c r="FY141" i="35" s="1"/>
  <c r="FH141" i="35"/>
  <c r="GD141" i="35" s="1"/>
  <c r="GG141" i="35" s="1"/>
  <c r="FK193" i="35"/>
  <c r="GF193" i="35" s="1"/>
  <c r="FG193" i="35"/>
  <c r="FX193" i="35" s="1"/>
  <c r="FL247" i="35"/>
  <c r="GE247" i="35" s="1"/>
  <c r="FR247" i="35"/>
  <c r="GJ247" i="35" s="1"/>
  <c r="FL276" i="35"/>
  <c r="GE276" i="35" s="1"/>
  <c r="FR276" i="35"/>
  <c r="FK228" i="35"/>
  <c r="GF228" i="35" s="1"/>
  <c r="FJ228" i="35"/>
  <c r="FY228" i="35" s="1"/>
  <c r="FQ367" i="35"/>
  <c r="GA367" i="35" s="1"/>
  <c r="FP367" i="35"/>
  <c r="GC367" i="35" s="1"/>
  <c r="FK352" i="35"/>
  <c r="GF352" i="35" s="1"/>
  <c r="FH352" i="35"/>
  <c r="GD352" i="35" s="1"/>
  <c r="FR307" i="35"/>
  <c r="FI307" i="35"/>
  <c r="FZ307" i="35" s="1"/>
  <c r="FH307" i="35"/>
  <c r="GD307" i="35" s="1"/>
  <c r="FP445" i="35"/>
  <c r="GC445" i="35" s="1"/>
  <c r="FM445" i="35"/>
  <c r="GB445" i="35" s="1"/>
  <c r="FM469" i="35"/>
  <c r="GB469" i="35" s="1"/>
  <c r="FR469" i="35"/>
  <c r="FR517" i="35"/>
  <c r="FG517" i="35"/>
  <c r="FX517" i="35" s="1"/>
  <c r="FJ517" i="35"/>
  <c r="FY517" i="35" s="1"/>
  <c r="FH536" i="35"/>
  <c r="GD536" i="35" s="1"/>
  <c r="FL536" i="35"/>
  <c r="GE536" i="35" s="1"/>
  <c r="FR377" i="35"/>
  <c r="FL377" i="35"/>
  <c r="GE377" i="35" s="1"/>
  <c r="FJ459" i="35"/>
  <c r="FY459" i="35" s="1"/>
  <c r="FR459" i="35"/>
  <c r="FL459" i="35"/>
  <c r="GE459" i="35" s="1"/>
  <c r="FG459" i="35"/>
  <c r="FX459" i="35" s="1"/>
  <c r="FI569" i="35"/>
  <c r="FZ569" i="35" s="1"/>
  <c r="FR569" i="35"/>
  <c r="FR542" i="35"/>
  <c r="FH542" i="35"/>
  <c r="GD542" i="35" s="1"/>
  <c r="FL542" i="35"/>
  <c r="GE542" i="35" s="1"/>
  <c r="FI542" i="35"/>
  <c r="FZ542" i="35" s="1"/>
  <c r="FR306" i="35"/>
  <c r="FK459" i="35"/>
  <c r="GF459" i="35" s="1"/>
  <c r="FJ259" i="35"/>
  <c r="FY259" i="35" s="1"/>
  <c r="FI294" i="35"/>
  <c r="FZ294" i="35" s="1"/>
  <c r="FH60" i="35"/>
  <c r="GD60" i="35" s="1"/>
  <c r="FJ176" i="35"/>
  <c r="FY176" i="35" s="1"/>
  <c r="FM259" i="35"/>
  <c r="GB259" i="35" s="1"/>
  <c r="FL129" i="35"/>
  <c r="GE129" i="35" s="1"/>
  <c r="FJ199" i="35"/>
  <c r="FY199" i="35" s="1"/>
  <c r="FL231" i="35"/>
  <c r="GE231" i="35" s="1"/>
  <c r="FM277" i="35"/>
  <c r="GB277" i="35" s="1"/>
  <c r="FJ304" i="35"/>
  <c r="FY304" i="35" s="1"/>
  <c r="FM510" i="35"/>
  <c r="GB510" i="35" s="1"/>
  <c r="FK628" i="35"/>
  <c r="GF628" i="35" s="1"/>
  <c r="FI436" i="35"/>
  <c r="FZ436" i="35" s="1"/>
  <c r="FL494" i="35"/>
  <c r="GE494" i="35" s="1"/>
  <c r="FP520" i="35"/>
  <c r="GC520" i="35" s="1"/>
  <c r="FM536" i="35"/>
  <c r="GB536" i="35" s="1"/>
  <c r="FP552" i="35"/>
  <c r="GC552" i="35" s="1"/>
  <c r="FR373" i="35"/>
  <c r="FG574" i="35"/>
  <c r="FX574" i="35" s="1"/>
  <c r="FJ9" i="35"/>
  <c r="FY9" i="35" s="1"/>
  <c r="FP112" i="35"/>
  <c r="GC112" i="35" s="1"/>
  <c r="FM177" i="35"/>
  <c r="GB177" i="35" s="1"/>
  <c r="FM160" i="35"/>
  <c r="GB160" i="35" s="1"/>
  <c r="FP259" i="35"/>
  <c r="GC259" i="35" s="1"/>
  <c r="FI359" i="35"/>
  <c r="FZ359" i="35" s="1"/>
  <c r="FP398" i="35"/>
  <c r="GC398" i="35" s="1"/>
  <c r="FG352" i="35"/>
  <c r="FX352" i="35" s="1"/>
  <c r="FK493" i="35"/>
  <c r="GF493" i="35" s="1"/>
  <c r="FQ484" i="35"/>
  <c r="GA484" i="35" s="1"/>
  <c r="FH695" i="35"/>
  <c r="GD695" i="35" s="1"/>
  <c r="FK667" i="35"/>
  <c r="GF667" i="35" s="1"/>
  <c r="FG966" i="35"/>
  <c r="FX966" i="35" s="1"/>
  <c r="FM1016" i="35"/>
  <c r="GB1016" i="35" s="1"/>
  <c r="FR100" i="35"/>
  <c r="FH100" i="35"/>
  <c r="GD100" i="35" s="1"/>
  <c r="FI347" i="35"/>
  <c r="FZ347" i="35" s="1"/>
  <c r="FG347" i="35"/>
  <c r="FX347" i="35" s="1"/>
  <c r="FM446" i="35"/>
  <c r="GB446" i="35" s="1"/>
  <c r="FR446" i="35"/>
  <c r="FM494" i="35"/>
  <c r="GB494" i="35" s="1"/>
  <c r="FQ494" i="35"/>
  <c r="GA494" i="35" s="1"/>
  <c r="FP494" i="35"/>
  <c r="GC494" i="35" s="1"/>
  <c r="FI311" i="35"/>
  <c r="FZ311" i="35" s="1"/>
  <c r="FK311" i="35"/>
  <c r="GF311" i="35" s="1"/>
  <c r="FJ809" i="35"/>
  <c r="FY809" i="35" s="1"/>
  <c r="FL809" i="35"/>
  <c r="GE809" i="35" s="1"/>
  <c r="FG809" i="35"/>
  <c r="FX809" i="35" s="1"/>
  <c r="FH92" i="35"/>
  <c r="GD92" i="35" s="1"/>
  <c r="GG92" i="35" s="1"/>
  <c r="FR92" i="35"/>
  <c r="FQ145" i="35"/>
  <c r="GA145" i="35" s="1"/>
  <c r="FP145" i="35"/>
  <c r="GC145" i="35" s="1"/>
  <c r="FR266" i="35"/>
  <c r="FH266" i="35"/>
  <c r="GD266" i="35" s="1"/>
  <c r="FL266" i="35"/>
  <c r="GE266" i="35" s="1"/>
  <c r="FP316" i="35"/>
  <c r="GC316" i="35" s="1"/>
  <c r="FM316" i="35"/>
  <c r="GB316" i="35" s="1"/>
  <c r="FM392" i="35"/>
  <c r="GB392" i="35" s="1"/>
  <c r="FP392" i="35"/>
  <c r="GC392" i="35" s="1"/>
  <c r="FJ482" i="35"/>
  <c r="FY482" i="35" s="1"/>
  <c r="FI482" i="35"/>
  <c r="FZ482" i="35" s="1"/>
  <c r="FG482" i="35"/>
  <c r="FX482" i="35" s="1"/>
  <c r="FR553" i="35"/>
  <c r="FG115" i="35"/>
  <c r="FX115" i="35" s="1"/>
  <c r="FP129" i="35"/>
  <c r="GC129" i="35" s="1"/>
  <c r="FL161" i="35"/>
  <c r="GE161" i="35" s="1"/>
  <c r="FK376" i="35"/>
  <c r="GF376" i="35" s="1"/>
  <c r="FL328" i="35"/>
  <c r="GE328" i="35" s="1"/>
  <c r="FI176" i="35"/>
  <c r="FZ176" i="35" s="1"/>
  <c r="FR148" i="35"/>
  <c r="FR101" i="35"/>
  <c r="FP400" i="35"/>
  <c r="GC400" i="35" s="1"/>
  <c r="FJ250" i="35"/>
  <c r="FY250" i="35" s="1"/>
  <c r="FK351" i="35"/>
  <c r="GF351" i="35" s="1"/>
  <c r="FG141" i="35"/>
  <c r="FX141" i="35" s="1"/>
  <c r="FH176" i="35"/>
  <c r="GD176" i="35" s="1"/>
  <c r="FI362" i="35"/>
  <c r="FZ362" i="35" s="1"/>
  <c r="FL337" i="35"/>
  <c r="GE337" i="35" s="1"/>
  <c r="FM367" i="35"/>
  <c r="GB367" i="35" s="1"/>
  <c r="FI221" i="35"/>
  <c r="FZ221" i="35" s="1"/>
  <c r="FG412" i="35"/>
  <c r="FX412" i="35" s="1"/>
  <c r="FG803" i="35"/>
  <c r="FX803" i="35" s="1"/>
  <c r="FI840" i="35"/>
  <c r="FZ840" i="35" s="1"/>
  <c r="FJ814" i="35"/>
  <c r="FY814" i="35" s="1"/>
  <c r="FL1007" i="35"/>
  <c r="GE1007" i="35" s="1"/>
  <c r="FJ50" i="35"/>
  <c r="FY50" i="35" s="1"/>
  <c r="FL112" i="35"/>
  <c r="GE112" i="35" s="1"/>
  <c r="FQ150" i="35"/>
  <c r="GA150" i="35" s="1"/>
  <c r="FG228" i="35"/>
  <c r="FX228" i="35" s="1"/>
  <c r="FP214" i="35"/>
  <c r="GC214" i="35" s="1"/>
  <c r="FL385" i="35"/>
  <c r="GE385" i="35" s="1"/>
  <c r="FM453" i="35"/>
  <c r="GB453" i="35" s="1"/>
  <c r="FI599" i="35"/>
  <c r="FZ599" i="35" s="1"/>
  <c r="FQ552" i="35"/>
  <c r="GA552" i="35" s="1"/>
  <c r="FJ628" i="35"/>
  <c r="FY628" i="35" s="1"/>
  <c r="FR422" i="35"/>
  <c r="GJ422" i="35" s="1"/>
  <c r="FQ144" i="35"/>
  <c r="GA144" i="35" s="1"/>
  <c r="FP144" i="35"/>
  <c r="GC144" i="35" s="1"/>
  <c r="FM144" i="35"/>
  <c r="GB144" i="35" s="1"/>
  <c r="FM161" i="35"/>
  <c r="GB161" i="35" s="1"/>
  <c r="FP161" i="35"/>
  <c r="GC161" i="35" s="1"/>
  <c r="FP52" i="35"/>
  <c r="GC52" i="35" s="1"/>
  <c r="FM52" i="35"/>
  <c r="GB52" i="35" s="1"/>
  <c r="FG243" i="35"/>
  <c r="FX243" i="35" s="1"/>
  <c r="FI243" i="35"/>
  <c r="FZ243" i="35" s="1"/>
  <c r="FR268" i="35"/>
  <c r="FR790" i="35"/>
  <c r="FL92" i="35"/>
  <c r="GE92" i="35" s="1"/>
  <c r="FK111" i="35"/>
  <c r="GF111" i="35" s="1"/>
  <c r="FL100" i="35"/>
  <c r="GE100" i="35" s="1"/>
  <c r="FL214" i="35"/>
  <c r="GE214" i="35" s="1"/>
  <c r="FL249" i="35"/>
  <c r="GE249" i="35" s="1"/>
  <c r="FJ247" i="35"/>
  <c r="FY247" i="35" s="1"/>
  <c r="FH249" i="35"/>
  <c r="GD249" i="35" s="1"/>
  <c r="FJ310" i="35"/>
  <c r="FY310" i="35" s="1"/>
  <c r="FJ221" i="35"/>
  <c r="FY221" i="35" s="1"/>
  <c r="FH317" i="35"/>
  <c r="GD317" i="35" s="1"/>
  <c r="FL393" i="35"/>
  <c r="GE393" i="35" s="1"/>
  <c r="FG535" i="35"/>
  <c r="FX535" i="35" s="1"/>
  <c r="FL582" i="35"/>
  <c r="GE582" i="35" s="1"/>
  <c r="FP568" i="35"/>
  <c r="GC568" i="35" s="1"/>
  <c r="FJ687" i="35"/>
  <c r="FY687" i="35" s="1"/>
  <c r="FR652" i="35"/>
  <c r="FG742" i="35"/>
  <c r="FX742" i="35" s="1"/>
  <c r="FR742" i="35"/>
  <c r="FH742" i="35"/>
  <c r="GD742" i="35" s="1"/>
  <c r="GG742" i="35" s="1"/>
  <c r="FR150" i="35"/>
  <c r="FG107" i="35"/>
  <c r="FX107" i="35" s="1"/>
  <c r="FJ127" i="35"/>
  <c r="FY127" i="35" s="1"/>
  <c r="FG163" i="35"/>
  <c r="FX163" i="35" s="1"/>
  <c r="FK148" i="35"/>
  <c r="GF148" i="35" s="1"/>
  <c r="FI259" i="35"/>
  <c r="FZ259" i="35" s="1"/>
  <c r="FP359" i="35"/>
  <c r="GC359" i="35" s="1"/>
  <c r="FJ393" i="35"/>
  <c r="FY393" i="35" s="1"/>
  <c r="FJ460" i="35"/>
  <c r="FY460" i="35" s="1"/>
  <c r="FJ352" i="35"/>
  <c r="FY352" i="35" s="1"/>
  <c r="FH488" i="35"/>
  <c r="GD488" i="35" s="1"/>
  <c r="FH576" i="35"/>
  <c r="GD576" i="35" s="1"/>
  <c r="FK687" i="35"/>
  <c r="GF687" i="35" s="1"/>
  <c r="FL915" i="35"/>
  <c r="GE915" i="35" s="1"/>
  <c r="FL113" i="35"/>
  <c r="GE113" i="35" s="1"/>
  <c r="FJ113" i="35"/>
  <c r="FY113" i="35" s="1"/>
  <c r="FQ591" i="35"/>
  <c r="GA591" i="35" s="1"/>
  <c r="FM591" i="35"/>
  <c r="GB591" i="35" s="1"/>
  <c r="FP591" i="35"/>
  <c r="GC591" i="35" s="1"/>
  <c r="FR75" i="35"/>
  <c r="GJ75" i="35" s="1"/>
  <c r="FG164" i="35"/>
  <c r="FX164" i="35" s="1"/>
  <c r="FG195" i="35"/>
  <c r="FX195" i="35" s="1"/>
  <c r="FL225" i="35"/>
  <c r="GE225" i="35" s="1"/>
  <c r="FM51" i="35"/>
  <c r="GB51" i="35" s="1"/>
  <c r="FJ96" i="35"/>
  <c r="FY96" i="35" s="1"/>
  <c r="FI107" i="35"/>
  <c r="FZ107" i="35" s="1"/>
  <c r="FJ97" i="35"/>
  <c r="FY97" i="35" s="1"/>
  <c r="FL148" i="35"/>
  <c r="GE148" i="35" s="1"/>
  <c r="FH247" i="35"/>
  <c r="GD247" i="35" s="1"/>
  <c r="FG304" i="35"/>
  <c r="FX304" i="35" s="1"/>
  <c r="FK334" i="35"/>
  <c r="GF334" i="35" s="1"/>
  <c r="FG359" i="35"/>
  <c r="FX359" i="35" s="1"/>
  <c r="FJ385" i="35"/>
  <c r="FY385" i="35" s="1"/>
  <c r="FP528" i="35"/>
  <c r="GC528" i="35" s="1"/>
  <c r="FK548" i="35"/>
  <c r="GF548" i="35" s="1"/>
  <c r="FI573" i="35"/>
  <c r="FZ573" i="35" s="1"/>
  <c r="FM645" i="35"/>
  <c r="GB645" i="35" s="1"/>
  <c r="FJ569" i="35"/>
  <c r="FY569" i="35" s="1"/>
  <c r="FP611" i="35"/>
  <c r="GC611" i="35" s="1"/>
  <c r="FJ822" i="35"/>
  <c r="FY822" i="35" s="1"/>
  <c r="FJ1030" i="35"/>
  <c r="FY1030" i="35" s="1"/>
  <c r="FH115" i="35"/>
  <c r="GD115" i="35" s="1"/>
  <c r="FO758" i="35"/>
  <c r="GH758" i="35" s="1"/>
  <c r="FP758" i="35"/>
  <c r="GC758" i="35" s="1"/>
  <c r="FL131" i="35"/>
  <c r="GE131" i="35" s="1"/>
  <c r="FG131" i="35"/>
  <c r="FX131" i="35" s="1"/>
  <c r="FR60" i="35"/>
  <c r="FG60" i="35"/>
  <c r="FX60" i="35" s="1"/>
  <c r="FG80" i="35"/>
  <c r="FX80" i="35" s="1"/>
  <c r="FR80" i="35"/>
  <c r="FL80" i="35"/>
  <c r="GE80" i="35" s="1"/>
  <c r="FR84" i="35"/>
  <c r="FG84" i="35"/>
  <c r="FX84" i="35" s="1"/>
  <c r="FM61" i="35"/>
  <c r="GB61" i="35" s="1"/>
  <c r="FQ61" i="35"/>
  <c r="GA61" i="35" s="1"/>
  <c r="FI224" i="35"/>
  <c r="FZ224" i="35" s="1"/>
  <c r="FM860" i="35"/>
  <c r="GB860" i="35" s="1"/>
  <c r="FR58" i="35"/>
  <c r="GJ58" i="35" s="1"/>
  <c r="FI157" i="35"/>
  <c r="FZ157" i="35" s="1"/>
  <c r="FM183" i="35"/>
  <c r="GB183" i="35" s="1"/>
  <c r="FJ263" i="35"/>
  <c r="FY263" i="35" s="1"/>
  <c r="FI163" i="35"/>
  <c r="FZ163" i="35" s="1"/>
  <c r="FG279" i="35"/>
  <c r="FX279" i="35" s="1"/>
  <c r="FI334" i="35"/>
  <c r="FZ334" i="35" s="1"/>
  <c r="FG443" i="35"/>
  <c r="FX443" i="35" s="1"/>
  <c r="FL588" i="35"/>
  <c r="GE588" i="35" s="1"/>
  <c r="FJ668" i="35"/>
  <c r="FY668" i="35" s="1"/>
  <c r="FI279" i="35"/>
  <c r="FZ279" i="35" s="1"/>
  <c r="FJ279" i="35"/>
  <c r="FY279" i="35" s="1"/>
  <c r="FH387" i="35"/>
  <c r="GD387" i="35" s="1"/>
  <c r="FI387" i="35"/>
  <c r="FZ387" i="35" s="1"/>
  <c r="FJ521" i="35"/>
  <c r="FY521" i="35" s="1"/>
  <c r="FG521" i="35"/>
  <c r="FX521" i="35" s="1"/>
  <c r="FM547" i="35"/>
  <c r="GB547" i="35" s="1"/>
  <c r="FO547" i="35"/>
  <c r="GH547" i="35" s="1"/>
  <c r="FG112" i="35"/>
  <c r="FX112" i="35" s="1"/>
  <c r="FR112" i="35"/>
  <c r="FK106" i="35"/>
  <c r="GF106" i="35" s="1"/>
  <c r="FR106" i="35"/>
  <c r="FQ86" i="35"/>
  <c r="GA86" i="35" s="1"/>
  <c r="FL101" i="35"/>
  <c r="GE101" i="35" s="1"/>
  <c r="GG101" i="35" s="1"/>
  <c r="FQ395" i="35"/>
  <c r="GA395" i="35" s="1"/>
  <c r="FI11" i="35"/>
  <c r="FZ11" i="35" s="1"/>
  <c r="FG93" i="35"/>
  <c r="FX93" i="35" s="1"/>
  <c r="FO86" i="35"/>
  <c r="GH86" i="35" s="1"/>
  <c r="FI130" i="35"/>
  <c r="FZ130" i="35" s="1"/>
  <c r="FL193" i="35"/>
  <c r="GE193" i="35" s="1"/>
  <c r="FK243" i="35"/>
  <c r="GF243" i="35" s="1"/>
  <c r="FH243" i="35"/>
  <c r="GD243" i="35" s="1"/>
  <c r="FK395" i="35"/>
  <c r="GF395" i="35" s="1"/>
  <c r="FJ350" i="35"/>
  <c r="FY350" i="35" s="1"/>
  <c r="FJ377" i="35"/>
  <c r="FY377" i="35" s="1"/>
  <c r="FI265" i="35"/>
  <c r="FZ265" i="35" s="1"/>
  <c r="FM400" i="35"/>
  <c r="GB400" i="35" s="1"/>
  <c r="FO447" i="35"/>
  <c r="GH447" i="35" s="1"/>
  <c r="FJ496" i="35"/>
  <c r="FY496" i="35" s="1"/>
  <c r="FI536" i="35"/>
  <c r="FZ536" i="35" s="1"/>
  <c r="FP814" i="35"/>
  <c r="GC814" i="35" s="1"/>
  <c r="FM901" i="35"/>
  <c r="GB901" i="35" s="1"/>
  <c r="FM835" i="35"/>
  <c r="GB835" i="35" s="1"/>
  <c r="FI80" i="35"/>
  <c r="FZ80" i="35" s="1"/>
  <c r="FP101" i="35"/>
  <c r="GC101" i="35" s="1"/>
  <c r="FG66" i="35"/>
  <c r="FX66" i="35" s="1"/>
  <c r="FR66" i="35"/>
  <c r="FR259" i="35"/>
  <c r="GJ259" i="35" s="1"/>
  <c r="FG259" i="35"/>
  <c r="FX259" i="35" s="1"/>
  <c r="FL259" i="35"/>
  <c r="GE259" i="35" s="1"/>
  <c r="FR198" i="35"/>
  <c r="FG198" i="35"/>
  <c r="FX198" i="35" s="1"/>
  <c r="FH198" i="35"/>
  <c r="GD198" i="35" s="1"/>
  <c r="FM402" i="35"/>
  <c r="GB402" i="35" s="1"/>
  <c r="FQ402" i="35"/>
  <c r="GA402" i="35" s="1"/>
  <c r="FH174" i="35"/>
  <c r="GD174" i="35" s="1"/>
  <c r="FK174" i="35"/>
  <c r="GF174" i="35" s="1"/>
  <c r="FP361" i="35"/>
  <c r="GC361" i="35" s="1"/>
  <c r="FI113" i="35"/>
  <c r="FZ113" i="35" s="1"/>
  <c r="FH143" i="35"/>
  <c r="GD143" i="35" s="1"/>
  <c r="FM194" i="35"/>
  <c r="GB194" i="35" s="1"/>
  <c r="FL224" i="35"/>
  <c r="GE224" i="35" s="1"/>
  <c r="FH153" i="35"/>
  <c r="GD153" i="35" s="1"/>
  <c r="FL130" i="35"/>
  <c r="GE130" i="35" s="1"/>
  <c r="FQ235" i="35"/>
  <c r="GA235" i="35" s="1"/>
  <c r="FH329" i="35"/>
  <c r="GD329" i="35" s="1"/>
  <c r="GG329" i="35" s="1"/>
  <c r="FK265" i="35"/>
  <c r="GF265" i="35" s="1"/>
  <c r="FL350" i="35"/>
  <c r="GE350" i="35" s="1"/>
  <c r="FG520" i="35"/>
  <c r="FX520" i="35" s="1"/>
  <c r="FJ467" i="35"/>
  <c r="FY467" i="35" s="1"/>
  <c r="FL519" i="35"/>
  <c r="GE519" i="35" s="1"/>
  <c r="FM883" i="35"/>
  <c r="GB883" i="35" s="1"/>
  <c r="FI751" i="35"/>
  <c r="FZ751" i="35" s="1"/>
  <c r="FG840" i="35"/>
  <c r="FX840" i="35" s="1"/>
  <c r="FG948" i="35"/>
  <c r="FX948" i="35" s="1"/>
  <c r="FR948" i="35"/>
  <c r="FR9" i="35"/>
  <c r="FR835" i="35"/>
  <c r="FR864" i="35"/>
  <c r="FR988" i="35"/>
  <c r="FR1011" i="35"/>
  <c r="FR873" i="35"/>
  <c r="FR797" i="35"/>
  <c r="FR526" i="35"/>
  <c r="FR592" i="35"/>
  <c r="FR320" i="35"/>
  <c r="FR369" i="35"/>
  <c r="FR386" i="35"/>
  <c r="FR236" i="35"/>
  <c r="FR223" i="35"/>
  <c r="FR171" i="35"/>
  <c r="FR169" i="35"/>
  <c r="FR59" i="35"/>
  <c r="FR14" i="35"/>
  <c r="FR341" i="35"/>
  <c r="FR900" i="35"/>
  <c r="FG465" i="35"/>
  <c r="FX465" i="35" s="1"/>
  <c r="FR465" i="35"/>
  <c r="FJ435" i="35"/>
  <c r="FY435" i="35" s="1"/>
  <c r="FR435" i="35"/>
  <c r="FG457" i="35"/>
  <c r="FX457" i="35" s="1"/>
  <c r="FR457" i="35"/>
  <c r="FI471" i="35"/>
  <c r="FZ471" i="35" s="1"/>
  <c r="FR471" i="35"/>
  <c r="FJ483" i="35"/>
  <c r="FY483" i="35" s="1"/>
  <c r="FR483" i="35"/>
  <c r="FG453" i="35"/>
  <c r="FX453" i="35" s="1"/>
  <c r="FR453" i="35"/>
  <c r="FL724" i="35"/>
  <c r="GE724" i="35" s="1"/>
  <c r="FR724" i="35"/>
  <c r="FP977" i="35"/>
  <c r="GC977" i="35" s="1"/>
  <c r="FI1026" i="35"/>
  <c r="FZ1026" i="35" s="1"/>
  <c r="FR73" i="35"/>
  <c r="FH139" i="35"/>
  <c r="GD139" i="35" s="1"/>
  <c r="FJ182" i="35"/>
  <c r="FY182" i="35" s="1"/>
  <c r="FP105" i="35"/>
  <c r="GC105" i="35" s="1"/>
  <c r="FJ163" i="35"/>
  <c r="FY163" i="35" s="1"/>
  <c r="FR97" i="35"/>
  <c r="FI141" i="35"/>
  <c r="FZ141" i="35" s="1"/>
  <c r="FR194" i="35"/>
  <c r="FR113" i="35"/>
  <c r="FI212" i="35"/>
  <c r="FZ212" i="35" s="1"/>
  <c r="FR260" i="35"/>
  <c r="FG225" i="35"/>
  <c r="FX225" i="35" s="1"/>
  <c r="FR250" i="35"/>
  <c r="FK294" i="35"/>
  <c r="GF294" i="35" s="1"/>
  <c r="FR230" i="35"/>
  <c r="FR298" i="35"/>
  <c r="FL335" i="35"/>
  <c r="GE335" i="35" s="1"/>
  <c r="FR228" i="35"/>
  <c r="FH277" i="35"/>
  <c r="GD277" i="35" s="1"/>
  <c r="GG277" i="35" s="1"/>
  <c r="FR292" i="35"/>
  <c r="FM350" i="35"/>
  <c r="GB350" i="35" s="1"/>
  <c r="FR591" i="35"/>
  <c r="FJ620" i="35"/>
  <c r="FY620" i="35" s="1"/>
  <c r="FR628" i="35"/>
  <c r="FQ546" i="35"/>
  <c r="GA546" i="35" s="1"/>
  <c r="FI576" i="35"/>
  <c r="FZ576" i="35" s="1"/>
  <c r="FP599" i="35"/>
  <c r="GC599" i="35" s="1"/>
  <c r="FI500" i="35"/>
  <c r="FZ500" i="35" s="1"/>
  <c r="FR519" i="35"/>
  <c r="FR565" i="35"/>
  <c r="FQ586" i="35"/>
  <c r="GA586" i="35" s="1"/>
  <c r="FR597" i="35"/>
  <c r="GJ597" i="35" s="1"/>
  <c r="FR452" i="35"/>
  <c r="FR552" i="35"/>
  <c r="FR758" i="35"/>
  <c r="FR810" i="35"/>
  <c r="FR530" i="35"/>
  <c r="FR722" i="35"/>
  <c r="FR832" i="35"/>
  <c r="FR412" i="35"/>
  <c r="FR462" i="35"/>
  <c r="FR658" i="35"/>
  <c r="GJ658" i="35" s="1"/>
  <c r="FR666" i="35"/>
  <c r="FR808" i="35"/>
  <c r="GJ808" i="35" s="1"/>
  <c r="FR611" i="35"/>
  <c r="FR638" i="35"/>
  <c r="FR970" i="35"/>
  <c r="FR1027" i="35"/>
  <c r="FR777" i="35"/>
  <c r="FR841" i="35"/>
  <c r="FR1010" i="35"/>
  <c r="FR28" i="35"/>
  <c r="FR727" i="35"/>
  <c r="FR912" i="35"/>
  <c r="FR980" i="35"/>
  <c r="FR935" i="35"/>
  <c r="GJ935" i="35" s="1"/>
  <c r="FR927" i="35"/>
  <c r="FR10" i="35"/>
  <c r="FR907" i="35"/>
  <c r="FR799" i="35"/>
  <c r="FR765" i="35"/>
  <c r="FR701" i="35"/>
  <c r="FR637" i="35"/>
  <c r="FR536" i="35"/>
  <c r="FR598" i="35"/>
  <c r="FR434" i="35"/>
  <c r="GJ434" i="35" s="1"/>
  <c r="FR323" i="35"/>
  <c r="FR370" i="35"/>
  <c r="FR321" i="35"/>
  <c r="FR387" i="35"/>
  <c r="FR311" i="35"/>
  <c r="FR237" i="35"/>
  <c r="FR225" i="35"/>
  <c r="GJ225" i="35" s="1"/>
  <c r="FR176" i="35"/>
  <c r="FR172" i="35"/>
  <c r="FR63" i="35"/>
  <c r="FP906" i="35"/>
  <c r="GC906" i="35" s="1"/>
  <c r="FR967" i="35"/>
  <c r="FR339" i="35"/>
  <c r="FR894" i="35"/>
  <c r="FR405" i="35"/>
  <c r="FR734" i="35"/>
  <c r="GJ734" i="35" s="1"/>
  <c r="FG217" i="35"/>
  <c r="FX217" i="35" s="1"/>
  <c r="FR217" i="35"/>
  <c r="FG477" i="35"/>
  <c r="FX477" i="35" s="1"/>
  <c r="FR185" i="35"/>
  <c r="FP234" i="35"/>
  <c r="GC234" i="35" s="1"/>
  <c r="FR267" i="35"/>
  <c r="GJ267" i="35" s="1"/>
  <c r="FR271" i="35"/>
  <c r="FR286" i="35"/>
  <c r="FI194" i="35"/>
  <c r="FZ194" i="35" s="1"/>
  <c r="FJ205" i="35"/>
  <c r="FY205" i="35" s="1"/>
  <c r="FK175" i="35"/>
  <c r="GF175" i="35" s="1"/>
  <c r="FH311" i="35"/>
  <c r="GD311" i="35" s="1"/>
  <c r="FO371" i="35"/>
  <c r="GH371" i="35" s="1"/>
  <c r="FK398" i="35"/>
  <c r="GF398" i="35" s="1"/>
  <c r="FR304" i="35"/>
  <c r="FI376" i="35"/>
  <c r="FZ376" i="35" s="1"/>
  <c r="FR303" i="35"/>
  <c r="FR335" i="35"/>
  <c r="FJ535" i="35"/>
  <c r="FY535" i="35" s="1"/>
  <c r="FR309" i="35"/>
  <c r="GJ309" i="35" s="1"/>
  <c r="FR415" i="35"/>
  <c r="FH528" i="35"/>
  <c r="GD528" i="35" s="1"/>
  <c r="FR545" i="35"/>
  <c r="FR588" i="35"/>
  <c r="FR668" i="35"/>
  <c r="FQ721" i="35"/>
  <c r="GA721" i="35" s="1"/>
  <c r="FM817" i="35"/>
  <c r="GB817" i="35" s="1"/>
  <c r="FR854" i="35"/>
  <c r="FR702" i="35"/>
  <c r="FJ724" i="35"/>
  <c r="FY724" i="35" s="1"/>
  <c r="FR762" i="35"/>
  <c r="FR792" i="35"/>
  <c r="FR851" i="35"/>
  <c r="FR908" i="35"/>
  <c r="FR944" i="35"/>
  <c r="FR675" i="35"/>
  <c r="AT675" i="35" s="1"/>
  <c r="FR707" i="35"/>
  <c r="FR940" i="35"/>
  <c r="FR827" i="35"/>
  <c r="FR964" i="35"/>
  <c r="FR929" i="35"/>
  <c r="FR22" i="35"/>
  <c r="FR859" i="35"/>
  <c r="FR937" i="35"/>
  <c r="FR16" i="35"/>
  <c r="FR909" i="35"/>
  <c r="FR801" i="35"/>
  <c r="FR769" i="35"/>
  <c r="FR717" i="35"/>
  <c r="FR649" i="35"/>
  <c r="FR538" i="35"/>
  <c r="FR604" i="35"/>
  <c r="FR456" i="35"/>
  <c r="FR324" i="35"/>
  <c r="FR383" i="35"/>
  <c r="FR322" i="35"/>
  <c r="FR389" i="35"/>
  <c r="FR380" i="35"/>
  <c r="GJ380" i="35" s="1"/>
  <c r="FR204" i="35"/>
  <c r="FR226" i="35"/>
  <c r="FR177" i="35"/>
  <c r="FR183" i="35"/>
  <c r="GJ183" i="35" s="1"/>
  <c r="FR121" i="35"/>
  <c r="FR54" i="35"/>
  <c r="FR1034" i="35"/>
  <c r="FR27" i="35"/>
  <c r="FR7" i="35"/>
  <c r="FR345" i="35"/>
  <c r="FR888" i="35"/>
  <c r="FR648" i="35"/>
  <c r="FG127" i="35"/>
  <c r="FX127" i="35" s="1"/>
  <c r="FR127" i="35"/>
  <c r="FJ68" i="35"/>
  <c r="FY68" i="35" s="1"/>
  <c r="FR68" i="35"/>
  <c r="FG160" i="35"/>
  <c r="FX160" i="35" s="1"/>
  <c r="FR160" i="35"/>
  <c r="FL95" i="35"/>
  <c r="GE95" i="35" s="1"/>
  <c r="GG95" i="35" s="1"/>
  <c r="FR95" i="35"/>
  <c r="FL265" i="35"/>
  <c r="GE265" i="35" s="1"/>
  <c r="FR265" i="35"/>
  <c r="FG371" i="35"/>
  <c r="FX371" i="35" s="1"/>
  <c r="FR371" i="35"/>
  <c r="FJ577" i="35"/>
  <c r="FY577" i="35" s="1"/>
  <c r="FR577" i="35"/>
  <c r="FG397" i="35"/>
  <c r="FX397" i="35" s="1"/>
  <c r="FR397" i="35"/>
  <c r="FI601" i="35"/>
  <c r="FZ601" i="35" s="1"/>
  <c r="FR601" i="35"/>
  <c r="FI384" i="35"/>
  <c r="FZ384" i="35" s="1"/>
  <c r="FR384" i="35"/>
  <c r="FJ492" i="35"/>
  <c r="FY492" i="35" s="1"/>
  <c r="FR492" i="35"/>
  <c r="FR51" i="35"/>
  <c r="GJ51" i="35" s="1"/>
  <c r="FQ192" i="35"/>
  <c r="GA192" i="35" s="1"/>
  <c r="FL139" i="35"/>
  <c r="GE139" i="35" s="1"/>
  <c r="FL333" i="35"/>
  <c r="GE333" i="35" s="1"/>
  <c r="FI326" i="35"/>
  <c r="FZ326" i="35" s="1"/>
  <c r="FG353" i="35"/>
  <c r="FX353" i="35" s="1"/>
  <c r="FL381" i="35"/>
  <c r="GE381" i="35" s="1"/>
  <c r="FJ458" i="35"/>
  <c r="FY458" i="35" s="1"/>
  <c r="FM499" i="35"/>
  <c r="GB499" i="35" s="1"/>
  <c r="FQ516" i="35"/>
  <c r="GA516" i="35" s="1"/>
  <c r="FL458" i="35"/>
  <c r="GE458" i="35" s="1"/>
  <c r="FM619" i="35"/>
  <c r="GB619" i="35" s="1"/>
  <c r="GJ619" i="35" s="1"/>
  <c r="FG864" i="35"/>
  <c r="FX864" i="35" s="1"/>
  <c r="FO1017" i="35"/>
  <c r="GH1017" i="35" s="1"/>
  <c r="FG52" i="35"/>
  <c r="FX52" i="35" s="1"/>
  <c r="FR77" i="35"/>
  <c r="FR90" i="35"/>
  <c r="FR64" i="35"/>
  <c r="FP96" i="35"/>
  <c r="GC96" i="35" s="1"/>
  <c r="FM150" i="35"/>
  <c r="GB150" i="35" s="1"/>
  <c r="FJ158" i="35"/>
  <c r="FY158" i="35" s="1"/>
  <c r="FR180" i="35"/>
  <c r="FR257" i="35"/>
  <c r="FQ269" i="35"/>
  <c r="GA269" i="35" s="1"/>
  <c r="FP280" i="35"/>
  <c r="GC280" i="35" s="1"/>
  <c r="FP247" i="35"/>
  <c r="GC247" i="35" s="1"/>
  <c r="FP284" i="35"/>
  <c r="GC284" i="35" s="1"/>
  <c r="FJ149" i="35"/>
  <c r="FY149" i="35" s="1"/>
  <c r="FR175" i="35"/>
  <c r="GJ175" i="35" s="1"/>
  <c r="FR275" i="35"/>
  <c r="GJ275" i="35" s="1"/>
  <c r="FM211" i="35"/>
  <c r="GB211" i="35" s="1"/>
  <c r="FR295" i="35"/>
  <c r="FL384" i="35"/>
  <c r="GE384" i="35" s="1"/>
  <c r="GG384" i="35" s="1"/>
  <c r="FI291" i="35"/>
  <c r="FZ291" i="35" s="1"/>
  <c r="FK330" i="35"/>
  <c r="GF330" i="35" s="1"/>
  <c r="FH276" i="35"/>
  <c r="GD276" i="35" s="1"/>
  <c r="FH390" i="35"/>
  <c r="GD390" i="35" s="1"/>
  <c r="FI396" i="35"/>
  <c r="FZ396" i="35" s="1"/>
  <c r="FL400" i="35"/>
  <c r="GE400" i="35" s="1"/>
  <c r="GG400" i="35" s="1"/>
  <c r="FO616" i="35"/>
  <c r="GH616" i="35" s="1"/>
  <c r="FR362" i="35"/>
  <c r="FI453" i="35"/>
  <c r="FZ453" i="35" s="1"/>
  <c r="FR475" i="35"/>
  <c r="FO551" i="35"/>
  <c r="GH551" i="35" s="1"/>
  <c r="FM562" i="35"/>
  <c r="GB562" i="35" s="1"/>
  <c r="FR368" i="35"/>
  <c r="FO452" i="35"/>
  <c r="GH452" i="35" s="1"/>
  <c r="FR525" i="35"/>
  <c r="FQ544" i="35"/>
  <c r="GA544" i="35" s="1"/>
  <c r="FR567" i="35"/>
  <c r="FR499" i="35"/>
  <c r="FM518" i="35"/>
  <c r="GB518" i="35" s="1"/>
  <c r="FO610" i="35"/>
  <c r="GH610" i="35" s="1"/>
  <c r="FQ627" i="35"/>
  <c r="GA627" i="35" s="1"/>
  <c r="FR548" i="35"/>
  <c r="FR660" i="35"/>
  <c r="FR764" i="35"/>
  <c r="FR528" i="35"/>
  <c r="FJ584" i="35"/>
  <c r="FY584" i="35" s="1"/>
  <c r="FG782" i="35"/>
  <c r="FX782" i="35" s="1"/>
  <c r="FR458" i="35"/>
  <c r="FJ538" i="35"/>
  <c r="FY538" i="35" s="1"/>
  <c r="FR807" i="35"/>
  <c r="GJ807" i="35" s="1"/>
  <c r="FP579" i="35"/>
  <c r="GC579" i="35" s="1"/>
  <c r="FP723" i="35"/>
  <c r="GC723" i="35" s="1"/>
  <c r="FR862" i="35"/>
  <c r="FR916" i="35"/>
  <c r="FR1025" i="35"/>
  <c r="FR631" i="35"/>
  <c r="FR996" i="35"/>
  <c r="FR653" i="35"/>
  <c r="FR745" i="35"/>
  <c r="FR874" i="35"/>
  <c r="FR992" i="35"/>
  <c r="FR691" i="35"/>
  <c r="FR982" i="35"/>
  <c r="FR955" i="35"/>
  <c r="GJ955" i="35" s="1"/>
  <c r="FR939" i="35"/>
  <c r="FR867" i="35"/>
  <c r="FR911" i="35"/>
  <c r="FR803" i="35"/>
  <c r="GJ803" i="35" s="1"/>
  <c r="FR823" i="35"/>
  <c r="FR719" i="35"/>
  <c r="FR725" i="35"/>
  <c r="FR546" i="35"/>
  <c r="FR436" i="35"/>
  <c r="FR488" i="35"/>
  <c r="FR329" i="35"/>
  <c r="FR294" i="35"/>
  <c r="FR325" i="35"/>
  <c r="FR390" i="35"/>
  <c r="GJ390" i="35" s="1"/>
  <c r="FR347" i="35"/>
  <c r="GJ347" i="35" s="1"/>
  <c r="FR207" i="35"/>
  <c r="FR227" i="35"/>
  <c r="FR178" i="35"/>
  <c r="FR98" i="35"/>
  <c r="FR117" i="35"/>
  <c r="FR61" i="35"/>
  <c r="GJ61" i="35" s="1"/>
  <c r="FR893" i="35"/>
  <c r="FR1028" i="35"/>
  <c r="FR953" i="35"/>
  <c r="FR1032" i="35"/>
  <c r="FR931" i="35"/>
  <c r="FJ7" i="35"/>
  <c r="FY7" i="35" s="1"/>
  <c r="FR732" i="35"/>
  <c r="FR884" i="35"/>
  <c r="FG157" i="35"/>
  <c r="FX157" i="35" s="1"/>
  <c r="FR157" i="35"/>
  <c r="FG256" i="35"/>
  <c r="FX256" i="35" s="1"/>
  <c r="FR256" i="35"/>
  <c r="FH264" i="35"/>
  <c r="GD264" i="35" s="1"/>
  <c r="FR264" i="35"/>
  <c r="FH274" i="35"/>
  <c r="GD274" i="35" s="1"/>
  <c r="FR274" i="35"/>
  <c r="FI337" i="35"/>
  <c r="FZ337" i="35" s="1"/>
  <c r="FR337" i="35"/>
  <c r="FG395" i="35"/>
  <c r="FX395" i="35" s="1"/>
  <c r="FR395" i="35"/>
  <c r="FG451" i="35"/>
  <c r="FX451" i="35" s="1"/>
  <c r="FJ533" i="35"/>
  <c r="FY533" i="35" s="1"/>
  <c r="FR533" i="35"/>
  <c r="FG563" i="35"/>
  <c r="FX563" i="35" s="1"/>
  <c r="FR563" i="35"/>
  <c r="FL476" i="35"/>
  <c r="GE476" i="35" s="1"/>
  <c r="FG806" i="35"/>
  <c r="FX806" i="35" s="1"/>
  <c r="FR806" i="35"/>
  <c r="GJ806" i="35" s="1"/>
  <c r="FR86" i="35"/>
  <c r="FQ89" i="35"/>
  <c r="GA89" i="35" s="1"/>
  <c r="FJ74" i="35"/>
  <c r="FY74" i="35" s="1"/>
  <c r="FG194" i="35"/>
  <c r="FX194" i="35" s="1"/>
  <c r="FG184" i="35"/>
  <c r="FX184" i="35" s="1"/>
  <c r="FQ255" i="35"/>
  <c r="GA255" i="35" s="1"/>
  <c r="FM371" i="35"/>
  <c r="GB371" i="35" s="1"/>
  <c r="FI398" i="35"/>
  <c r="FZ398" i="35" s="1"/>
  <c r="FM428" i="35"/>
  <c r="GB428" i="35" s="1"/>
  <c r="FM305" i="35"/>
  <c r="GB305" i="35" s="1"/>
  <c r="FM410" i="35"/>
  <c r="GB410" i="35" s="1"/>
  <c r="GJ410" i="35" s="1"/>
  <c r="FO719" i="35"/>
  <c r="GH719" i="35" s="1"/>
  <c r="FO769" i="35"/>
  <c r="GH769" i="35" s="1"/>
  <c r="FJ864" i="35"/>
  <c r="FY864" i="35" s="1"/>
  <c r="FH46" i="35"/>
  <c r="GD46" i="35" s="1"/>
  <c r="FR82" i="35"/>
  <c r="FR87" i="35"/>
  <c r="FI96" i="35"/>
  <c r="FZ96" i="35" s="1"/>
  <c r="FK107" i="35"/>
  <c r="GF107" i="35" s="1"/>
  <c r="FP115" i="35"/>
  <c r="GC115" i="35" s="1"/>
  <c r="FP147" i="35"/>
  <c r="GC147" i="35" s="1"/>
  <c r="FG171" i="35"/>
  <c r="FX171" i="35" s="1"/>
  <c r="FM178" i="35"/>
  <c r="GB178" i="35" s="1"/>
  <c r="FI60" i="35"/>
  <c r="FZ60" i="35" s="1"/>
  <c r="FK104" i="35"/>
  <c r="GF104" i="35" s="1"/>
  <c r="FO111" i="35"/>
  <c r="GH111" i="35" s="1"/>
  <c r="FR143" i="35"/>
  <c r="FG170" i="35"/>
  <c r="FX170" i="35" s="1"/>
  <c r="FI94" i="35"/>
  <c r="FZ94" i="35" s="1"/>
  <c r="FI140" i="35"/>
  <c r="FZ140" i="35" s="1"/>
  <c r="FP189" i="35"/>
  <c r="GC189" i="35" s="1"/>
  <c r="FP72" i="35"/>
  <c r="GC72" i="35" s="1"/>
  <c r="FR124" i="35"/>
  <c r="FQ148" i="35"/>
  <c r="GA148" i="35" s="1"/>
  <c r="FM184" i="35"/>
  <c r="GB184" i="35" s="1"/>
  <c r="FQ142" i="35"/>
  <c r="GA142" i="35" s="1"/>
  <c r="FR179" i="35"/>
  <c r="FP205" i="35"/>
  <c r="GC205" i="35" s="1"/>
  <c r="FR255" i="35"/>
  <c r="FM269" i="35"/>
  <c r="GB269" i="35" s="1"/>
  <c r="FP285" i="35"/>
  <c r="GC285" i="35" s="1"/>
  <c r="FM201" i="35"/>
  <c r="GB201" i="35" s="1"/>
  <c r="FK214" i="35"/>
  <c r="GF214" i="35" s="1"/>
  <c r="FL223" i="35"/>
  <c r="GE223" i="35" s="1"/>
  <c r="FI247" i="35"/>
  <c r="FZ247" i="35" s="1"/>
  <c r="FR258" i="35"/>
  <c r="FR174" i="35"/>
  <c r="GJ174" i="35" s="1"/>
  <c r="FR195" i="35"/>
  <c r="FQ220" i="35"/>
  <c r="GA220" i="35" s="1"/>
  <c r="FM261" i="35"/>
  <c r="GB261" i="35" s="1"/>
  <c r="FI211" i="35"/>
  <c r="FZ211" i="35" s="1"/>
  <c r="FO290" i="35"/>
  <c r="GH290" i="35" s="1"/>
  <c r="FP305" i="35"/>
  <c r="GC305" i="35" s="1"/>
  <c r="FJ375" i="35"/>
  <c r="FY375" i="35" s="1"/>
  <c r="FL371" i="35"/>
  <c r="GE371" i="35" s="1"/>
  <c r="FP301" i="35"/>
  <c r="GC301" i="35" s="1"/>
  <c r="FJ364" i="35"/>
  <c r="FY364" i="35" s="1"/>
  <c r="FP394" i="35"/>
  <c r="GC394" i="35" s="1"/>
  <c r="FQ241" i="35"/>
  <c r="GA241" i="35" s="1"/>
  <c r="FL307" i="35"/>
  <c r="GE307" i="35" s="1"/>
  <c r="FP381" i="35"/>
  <c r="GC381" i="35" s="1"/>
  <c r="FR392" i="35"/>
  <c r="GJ392" i="35" s="1"/>
  <c r="FM414" i="35"/>
  <c r="GB414" i="35" s="1"/>
  <c r="FR443" i="35"/>
  <c r="FP485" i="35"/>
  <c r="GC485" i="35" s="1"/>
  <c r="FP506" i="35"/>
  <c r="GC506" i="35" s="1"/>
  <c r="FH515" i="35"/>
  <c r="GD515" i="35" s="1"/>
  <c r="FG598" i="35"/>
  <c r="FX598" i="35" s="1"/>
  <c r="FK616" i="35"/>
  <c r="GF616" i="35" s="1"/>
  <c r="FR301" i="35"/>
  <c r="GJ301" i="35" s="1"/>
  <c r="FK361" i="35"/>
  <c r="GF361" i="35" s="1"/>
  <c r="FM444" i="35"/>
  <c r="GB444" i="35" s="1"/>
  <c r="FJ497" i="35"/>
  <c r="FY497" i="35" s="1"/>
  <c r="FJ545" i="35"/>
  <c r="FY545" i="35" s="1"/>
  <c r="FR551" i="35"/>
  <c r="FR575" i="35"/>
  <c r="FQ317" i="35"/>
  <c r="GA317" i="35" s="1"/>
  <c r="FR429" i="35"/>
  <c r="FQ532" i="35"/>
  <c r="GA532" i="35" s="1"/>
  <c r="FI424" i="35"/>
  <c r="FZ424" i="35" s="1"/>
  <c r="FQ458" i="35"/>
  <c r="GA458" i="35" s="1"/>
  <c r="FI564" i="35"/>
  <c r="FZ564" i="35" s="1"/>
  <c r="FR579" i="35"/>
  <c r="FR570" i="35"/>
  <c r="FR696" i="35"/>
  <c r="FM779" i="35"/>
  <c r="GB779" i="35" s="1"/>
  <c r="FR566" i="35"/>
  <c r="FI614" i="35"/>
  <c r="FZ614" i="35" s="1"/>
  <c r="FR632" i="35"/>
  <c r="FR750" i="35"/>
  <c r="FR782" i="35"/>
  <c r="FP457" i="35"/>
  <c r="GC457" i="35" s="1"/>
  <c r="FR586" i="35"/>
  <c r="FI645" i="35"/>
  <c r="FZ645" i="35" s="1"/>
  <c r="FR738" i="35"/>
  <c r="FJ751" i="35"/>
  <c r="FY751" i="35" s="1"/>
  <c r="FR768" i="35"/>
  <c r="GJ768" i="35" s="1"/>
  <c r="FR796" i="35"/>
  <c r="FR684" i="35"/>
  <c r="FJ710" i="35"/>
  <c r="FY710" i="35" s="1"/>
  <c r="FR838" i="35"/>
  <c r="FR846" i="35"/>
  <c r="FR852" i="35"/>
  <c r="FO755" i="35"/>
  <c r="GH755" i="35" s="1"/>
  <c r="FR868" i="35"/>
  <c r="FP915" i="35"/>
  <c r="GC915" i="35" s="1"/>
  <c r="FR1002" i="35"/>
  <c r="FR839" i="35"/>
  <c r="FR1006" i="35"/>
  <c r="FR687" i="35"/>
  <c r="FR938" i="35"/>
  <c r="FR976" i="35"/>
  <c r="GJ976" i="35" s="1"/>
  <c r="FR19" i="35"/>
  <c r="FR34" i="35"/>
  <c r="FR1036" i="35"/>
  <c r="FR33" i="35"/>
  <c r="FR971" i="35"/>
  <c r="FR861" i="35"/>
  <c r="FR917" i="35"/>
  <c r="FR805" i="35"/>
  <c r="FR715" i="35"/>
  <c r="FR721" i="35"/>
  <c r="FR737" i="35"/>
  <c r="FR550" i="35"/>
  <c r="FR438" i="35"/>
  <c r="FR506" i="35"/>
  <c r="FR331" i="35"/>
  <c r="FR302" i="35"/>
  <c r="FR326" i="35"/>
  <c r="FR391" i="35"/>
  <c r="FR348" i="35"/>
  <c r="FR212" i="35"/>
  <c r="FR229" i="35"/>
  <c r="GJ229" i="35" s="1"/>
  <c r="FR186" i="35"/>
  <c r="FR111" i="35"/>
  <c r="FR125" i="35"/>
  <c r="FR67" i="35"/>
  <c r="FR925" i="35"/>
  <c r="FR999" i="35"/>
  <c r="FR682" i="35"/>
  <c r="FR618" i="35"/>
  <c r="FR820" i="35"/>
  <c r="FR634" i="35"/>
  <c r="FG88" i="35"/>
  <c r="FX88" i="35" s="1"/>
  <c r="FR88" i="35"/>
  <c r="FG710" i="35"/>
  <c r="FX710" i="35" s="1"/>
  <c r="FR710" i="35"/>
  <c r="FR104" i="35"/>
  <c r="FR141" i="35"/>
  <c r="GJ141" i="35" s="1"/>
  <c r="FR181" i="35"/>
  <c r="FR72" i="35"/>
  <c r="FR93" i="35"/>
  <c r="FR108" i="35"/>
  <c r="FR158" i="35"/>
  <c r="FR130" i="35"/>
  <c r="FR193" i="35"/>
  <c r="GJ193" i="35" s="1"/>
  <c r="FR253" i="35"/>
  <c r="GJ253" i="35" s="1"/>
  <c r="FR246" i="35"/>
  <c r="FR134" i="35"/>
  <c r="FR170" i="35"/>
  <c r="FR208" i="35"/>
  <c r="FR241" i="35"/>
  <c r="FR287" i="35"/>
  <c r="FR203" i="35"/>
  <c r="FR388" i="35"/>
  <c r="FR585" i="35"/>
  <c r="FR616" i="35"/>
  <c r="FR328" i="35"/>
  <c r="FR361" i="35"/>
  <c r="FG561" i="35"/>
  <c r="FX561" i="35" s="1"/>
  <c r="FR624" i="35"/>
  <c r="FR346" i="35"/>
  <c r="FO486" i="35"/>
  <c r="GH486" i="35" s="1"/>
  <c r="FG493" i="35"/>
  <c r="FX493" i="35" s="1"/>
  <c r="FJ534" i="35"/>
  <c r="FY534" i="35" s="1"/>
  <c r="FR610" i="35"/>
  <c r="FL441" i="35"/>
  <c r="GE441" i="35" s="1"/>
  <c r="GG441" i="35" s="1"/>
  <c r="FO534" i="35"/>
  <c r="GH534" i="35" s="1"/>
  <c r="FJ670" i="35"/>
  <c r="FY670" i="35" s="1"/>
  <c r="FR848" i="35"/>
  <c r="GJ848" i="35" s="1"/>
  <c r="FR440" i="35"/>
  <c r="FI519" i="35"/>
  <c r="FZ519" i="35" s="1"/>
  <c r="FR627" i="35"/>
  <c r="GJ627" i="35" s="1"/>
  <c r="FJ704" i="35"/>
  <c r="FY704" i="35" s="1"/>
  <c r="FR754" i="35"/>
  <c r="FR700" i="35"/>
  <c r="FR800" i="35"/>
  <c r="FR594" i="35"/>
  <c r="FR694" i="35"/>
  <c r="FR744" i="35"/>
  <c r="FR760" i="35"/>
  <c r="FR770" i="35"/>
  <c r="FR886" i="35"/>
  <c r="FR902" i="35"/>
  <c r="FQ967" i="35"/>
  <c r="GA967" i="35" s="1"/>
  <c r="FR986" i="35"/>
  <c r="FR787" i="35"/>
  <c r="FR924" i="35"/>
  <c r="FR968" i="35"/>
  <c r="FR994" i="35"/>
  <c r="FR779" i="35"/>
  <c r="FR990" i="35"/>
  <c r="FR635" i="35"/>
  <c r="FR847" i="35"/>
  <c r="FP1006" i="35"/>
  <c r="GC1006" i="35" s="1"/>
  <c r="FR973" i="35"/>
  <c r="FR865" i="35"/>
  <c r="FR941" i="35"/>
  <c r="FR817" i="35"/>
  <c r="FR739" i="35"/>
  <c r="FR729" i="35"/>
  <c r="FR781" i="35"/>
  <c r="FR562" i="35"/>
  <c r="FR444" i="35"/>
  <c r="FR510" i="35"/>
  <c r="FR336" i="35"/>
  <c r="FR305" i="35"/>
  <c r="FR330" i="35"/>
  <c r="FR393" i="35"/>
  <c r="FR351" i="35"/>
  <c r="FR215" i="35"/>
  <c r="FR235" i="35"/>
  <c r="FR187" i="35"/>
  <c r="FR123" i="35"/>
  <c r="FR131" i="35"/>
  <c r="FR74" i="35"/>
  <c r="FR5" i="35"/>
  <c r="FR883" i="35"/>
  <c r="FR20" i="35"/>
  <c r="FR646" i="35"/>
  <c r="FR473" i="35"/>
  <c r="GJ473" i="35" s="1"/>
  <c r="FR818" i="35"/>
  <c r="FR417" i="35"/>
  <c r="FJ140" i="35"/>
  <c r="FY140" i="35" s="1"/>
  <c r="FR140" i="35"/>
  <c r="FG263" i="35"/>
  <c r="FX263" i="35" s="1"/>
  <c r="FR263" i="35"/>
  <c r="GJ263" i="35" s="1"/>
  <c r="FG290" i="35"/>
  <c r="FX290" i="35" s="1"/>
  <c r="FR290" i="35"/>
  <c r="FG527" i="35"/>
  <c r="FX527" i="35" s="1"/>
  <c r="FR527" i="35"/>
  <c r="FG573" i="35"/>
  <c r="FX573" i="35" s="1"/>
  <c r="FR573" i="35"/>
  <c r="FL355" i="35"/>
  <c r="GE355" i="35" s="1"/>
  <c r="FR355" i="35"/>
  <c r="FG855" i="35"/>
  <c r="FX855" i="35" s="1"/>
  <c r="FR855" i="35"/>
  <c r="FQ101" i="35"/>
  <c r="GA101" i="35" s="1"/>
  <c r="FR89" i="35"/>
  <c r="FR189" i="35"/>
  <c r="FR133" i="35"/>
  <c r="FR284" i="35"/>
  <c r="GJ284" i="35" s="1"/>
  <c r="FR205" i="35"/>
  <c r="FG308" i="35"/>
  <c r="FX308" i="35" s="1"/>
  <c r="FR239" i="35"/>
  <c r="FM383" i="35"/>
  <c r="GB383" i="35" s="1"/>
  <c r="FM411" i="35"/>
  <c r="GB411" i="35" s="1"/>
  <c r="FM550" i="35"/>
  <c r="GB550" i="35" s="1"/>
  <c r="FR543" i="35"/>
  <c r="FR561" i="35"/>
  <c r="FR447" i="35"/>
  <c r="FR493" i="35"/>
  <c r="FR529" i="35"/>
  <c r="FR498" i="35"/>
  <c r="FR534" i="35"/>
  <c r="FO844" i="35"/>
  <c r="GH844" i="35" s="1"/>
  <c r="FI695" i="35"/>
  <c r="FZ695" i="35" s="1"/>
  <c r="FR813" i="35"/>
  <c r="FR432" i="35"/>
  <c r="FR748" i="35"/>
  <c r="FR484" i="35"/>
  <c r="FR574" i="35"/>
  <c r="FR654" i="35"/>
  <c r="FR713" i="35"/>
  <c r="FR755" i="35"/>
  <c r="GJ755" i="35" s="1"/>
  <c r="FO901" i="35"/>
  <c r="GH901" i="35" s="1"/>
  <c r="FH915" i="35"/>
  <c r="GD915" i="35" s="1"/>
  <c r="FR665" i="35"/>
  <c r="FR749" i="35"/>
  <c r="FR849" i="35"/>
  <c r="FR833" i="35"/>
  <c r="FR936" i="35"/>
  <c r="FL1004" i="35"/>
  <c r="GE1004" i="35" s="1"/>
  <c r="FR685" i="35"/>
  <c r="FR821" i="35"/>
  <c r="FR974" i="35"/>
  <c r="FP944" i="35"/>
  <c r="GC944" i="35" s="1"/>
  <c r="FR18" i="35"/>
  <c r="FR42" i="35"/>
  <c r="FR975" i="35"/>
  <c r="FR871" i="35"/>
  <c r="FR945" i="35"/>
  <c r="FR819" i="35"/>
  <c r="FR741" i="35"/>
  <c r="FR731" i="35"/>
  <c r="FR789" i="35"/>
  <c r="FR572" i="35"/>
  <c r="FR448" i="35"/>
  <c r="FR512" i="35"/>
  <c r="FR357" i="35"/>
  <c r="FR396" i="35"/>
  <c r="FR381" i="35"/>
  <c r="FR394" i="35"/>
  <c r="FR374" i="35"/>
  <c r="FR216" i="35"/>
  <c r="FR197" i="35"/>
  <c r="FR190" i="35"/>
  <c r="FR128" i="35"/>
  <c r="FR132" i="35"/>
  <c r="FR46" i="35"/>
  <c r="GJ46" i="35" s="1"/>
  <c r="FR881" i="35"/>
  <c r="FR1018" i="35"/>
  <c r="FR730" i="35"/>
  <c r="FR427" i="35"/>
  <c r="FI199" i="35"/>
  <c r="FZ199" i="35" s="1"/>
  <c r="FR199" i="35"/>
  <c r="FG539" i="35"/>
  <c r="FX539" i="35" s="1"/>
  <c r="FR539" i="35"/>
  <c r="FH315" i="35"/>
  <c r="GD315" i="35" s="1"/>
  <c r="FR315" i="35"/>
  <c r="FG786" i="35"/>
  <c r="FX786" i="35" s="1"/>
  <c r="FR786" i="35"/>
  <c r="FG788" i="35"/>
  <c r="FX788" i="35" s="1"/>
  <c r="FR788" i="35"/>
  <c r="GJ788" i="35" s="1"/>
  <c r="FO915" i="35"/>
  <c r="GH915" i="35" s="1"/>
  <c r="FI948" i="35"/>
  <c r="FZ948" i="35" s="1"/>
  <c r="FI970" i="35"/>
  <c r="FZ970" i="35" s="1"/>
  <c r="FI1031" i="35"/>
  <c r="FZ1031" i="35" s="1"/>
  <c r="FQ48" i="35"/>
  <c r="GA48" i="35" s="1"/>
  <c r="FR62" i="35"/>
  <c r="FM70" i="35"/>
  <c r="GB70" i="35" s="1"/>
  <c r="FR114" i="35"/>
  <c r="FR145" i="35"/>
  <c r="FP177" i="35"/>
  <c r="GC177" i="35" s="1"/>
  <c r="FR149" i="35"/>
  <c r="FR156" i="35"/>
  <c r="FR105" i="35"/>
  <c r="FG183" i="35"/>
  <c r="FX183" i="35" s="1"/>
  <c r="FR165" i="35"/>
  <c r="FI232" i="35"/>
  <c r="FZ232" i="35" s="1"/>
  <c r="FR126" i="35"/>
  <c r="FJ161" i="35"/>
  <c r="FY161" i="35" s="1"/>
  <c r="FR188" i="35"/>
  <c r="FR249" i="35"/>
  <c r="FL289" i="35"/>
  <c r="GE289" i="35" s="1"/>
  <c r="FR272" i="35"/>
  <c r="FP302" i="35"/>
  <c r="GC302" i="35" s="1"/>
  <c r="FQ319" i="35"/>
  <c r="GA319" i="35" s="1"/>
  <c r="FR285" i="35"/>
  <c r="GJ285" i="35" s="1"/>
  <c r="FJ316" i="35"/>
  <c r="FY316" i="35" s="1"/>
  <c r="FR332" i="35"/>
  <c r="FR353" i="35"/>
  <c r="FM526" i="35"/>
  <c r="GB526" i="35" s="1"/>
  <c r="FR541" i="35"/>
  <c r="FP584" i="35"/>
  <c r="GC584" i="35" s="1"/>
  <c r="FR587" i="35"/>
  <c r="FR376" i="35"/>
  <c r="FR445" i="35"/>
  <c r="FR523" i="35"/>
  <c r="FR549" i="35"/>
  <c r="FR372" i="35"/>
  <c r="FR494" i="35"/>
  <c r="FR524" i="35"/>
  <c r="FQ613" i="35"/>
  <c r="GA613" i="35" s="1"/>
  <c r="FR490" i="35"/>
  <c r="FR664" i="35"/>
  <c r="FR706" i="35"/>
  <c r="FR692" i="35"/>
  <c r="FR714" i="35"/>
  <c r="FR776" i="35"/>
  <c r="FR812" i="35"/>
  <c r="GJ812" i="35" s="1"/>
  <c r="FR771" i="35"/>
  <c r="FR858" i="35"/>
  <c r="FR882" i="35"/>
  <c r="FR663" i="35"/>
  <c r="FR723" i="35"/>
  <c r="FR932" i="35"/>
  <c r="FI1030" i="35"/>
  <c r="FZ1030" i="35" s="1"/>
  <c r="FR681" i="35"/>
  <c r="FR926" i="35"/>
  <c r="FR1026" i="35"/>
  <c r="FR977" i="35"/>
  <c r="FR877" i="35"/>
  <c r="FR947" i="35"/>
  <c r="FR831" i="35"/>
  <c r="FR761" i="35"/>
  <c r="FR733" i="35"/>
  <c r="FR623" i="35"/>
  <c r="FR576" i="35"/>
  <c r="GJ576" i="35" s="1"/>
  <c r="FR450" i="35"/>
  <c r="FR516" i="35"/>
  <c r="FR358" i="35"/>
  <c r="FR400" i="35"/>
  <c r="FR350" i="35"/>
  <c r="FR398" i="35"/>
  <c r="FR375" i="35"/>
  <c r="FR242" i="35"/>
  <c r="FR219" i="35"/>
  <c r="FR206" i="35"/>
  <c r="FR129" i="35"/>
  <c r="FR136" i="35"/>
  <c r="GJ136" i="35" s="1"/>
  <c r="FR47" i="35"/>
  <c r="FR875" i="35"/>
  <c r="FR993" i="35"/>
  <c r="FR4" i="35"/>
  <c r="FR513" i="35"/>
  <c r="FR659" i="35"/>
  <c r="FR423" i="35"/>
  <c r="FR420" i="35"/>
  <c r="FG69" i="35"/>
  <c r="FX69" i="35" s="1"/>
  <c r="FR69" i="35"/>
  <c r="FH81" i="35"/>
  <c r="GD81" i="35" s="1"/>
  <c r="FR81" i="35"/>
  <c r="GJ81" i="35" s="1"/>
  <c r="FG155" i="35"/>
  <c r="FX155" i="35" s="1"/>
  <c r="FR155" i="35"/>
  <c r="FK844" i="35"/>
  <c r="GF844" i="35" s="1"/>
  <c r="FR844" i="35"/>
  <c r="FL470" i="35"/>
  <c r="GE470" i="35" s="1"/>
  <c r="FR470" i="35"/>
  <c r="FJ948" i="35"/>
  <c r="FY948" i="35" s="1"/>
  <c r="FR154" i="35"/>
  <c r="FR109" i="35"/>
  <c r="GJ109" i="35" s="1"/>
  <c r="FO110" i="35"/>
  <c r="GH110" i="35" s="1"/>
  <c r="FR147" i="35"/>
  <c r="FM97" i="35"/>
  <c r="GB97" i="35" s="1"/>
  <c r="FR138" i="35"/>
  <c r="FR164" i="35"/>
  <c r="FR251" i="35"/>
  <c r="FR184" i="35"/>
  <c r="FR248" i="35"/>
  <c r="FI266" i="35"/>
  <c r="FZ266" i="35" s="1"/>
  <c r="FR202" i="35"/>
  <c r="FR233" i="35"/>
  <c r="FR291" i="35"/>
  <c r="FR411" i="35"/>
  <c r="FM568" i="35"/>
  <c r="GB568" i="35" s="1"/>
  <c r="FL604" i="35"/>
  <c r="GE604" i="35" s="1"/>
  <c r="FR614" i="35"/>
  <c r="FI623" i="35"/>
  <c r="FZ623" i="35" s="1"/>
  <c r="FH449" i="35"/>
  <c r="GD449" i="35" s="1"/>
  <c r="FR531" i="35"/>
  <c r="FR425" i="35"/>
  <c r="FR497" i="35"/>
  <c r="FJ542" i="35"/>
  <c r="FY542" i="35" s="1"/>
  <c r="FQ548" i="35"/>
  <c r="GA548" i="35" s="1"/>
  <c r="FQ611" i="35"/>
  <c r="GA611" i="35" s="1"/>
  <c r="FR338" i="35"/>
  <c r="FH399" i="35"/>
  <c r="GD399" i="35" s="1"/>
  <c r="FR642" i="35"/>
  <c r="FL667" i="35"/>
  <c r="GE667" i="35" s="1"/>
  <c r="FO759" i="35"/>
  <c r="GH759" i="35" s="1"/>
  <c r="FI425" i="35"/>
  <c r="FZ425" i="35" s="1"/>
  <c r="FR622" i="35"/>
  <c r="FR670" i="35"/>
  <c r="FP689" i="35"/>
  <c r="GC689" i="35" s="1"/>
  <c r="FQ701" i="35"/>
  <c r="GA701" i="35" s="1"/>
  <c r="FH810" i="35"/>
  <c r="GD810" i="35" s="1"/>
  <c r="FM823" i="35"/>
  <c r="GB823" i="35" s="1"/>
  <c r="FG842" i="35"/>
  <c r="FX842" i="35" s="1"/>
  <c r="FJ425" i="35"/>
  <c r="FY425" i="35" s="1"/>
  <c r="FP637" i="35"/>
  <c r="GC637" i="35" s="1"/>
  <c r="FK684" i="35"/>
  <c r="GF684" i="35" s="1"/>
  <c r="FP705" i="35"/>
  <c r="GC705" i="35" s="1"/>
  <c r="FR804" i="35"/>
  <c r="FP835" i="35"/>
  <c r="GC835" i="35" s="1"/>
  <c r="FM625" i="35"/>
  <c r="GB625" i="35" s="1"/>
  <c r="FR690" i="35"/>
  <c r="FR673" i="35"/>
  <c r="FR934" i="35"/>
  <c r="FR763" i="35"/>
  <c r="FR829" i="35"/>
  <c r="FR757" i="35"/>
  <c r="FR906" i="35"/>
  <c r="FR918" i="35"/>
  <c r="FR671" i="35"/>
  <c r="FR878" i="35"/>
  <c r="FR890" i="35"/>
  <c r="FR952" i="35"/>
  <c r="FR943" i="35"/>
  <c r="GJ943" i="35" s="1"/>
  <c r="FR979" i="35"/>
  <c r="FR897" i="35"/>
  <c r="FR963" i="35"/>
  <c r="FR845" i="35"/>
  <c r="FR767" i="35"/>
  <c r="FR735" i="35"/>
  <c r="FR629" i="35"/>
  <c r="FR580" i="35"/>
  <c r="GJ580" i="35" s="1"/>
  <c r="FR480" i="35"/>
  <c r="FR568" i="35"/>
  <c r="FR360" i="35"/>
  <c r="FR402" i="35"/>
  <c r="FR352" i="35"/>
  <c r="FR399" i="35"/>
  <c r="FR356" i="35"/>
  <c r="FR288" i="35"/>
  <c r="FR220" i="35"/>
  <c r="FR209" i="35"/>
  <c r="FR139" i="35"/>
  <c r="FR144" i="35"/>
  <c r="GJ144" i="35" s="1"/>
  <c r="FR50" i="35"/>
  <c r="GJ50" i="35" s="1"/>
  <c r="FR933" i="35"/>
  <c r="FR37" i="35"/>
  <c r="FP872" i="35"/>
  <c r="GC872" i="35" s="1"/>
  <c r="FR913" i="35"/>
  <c r="FR1020" i="35"/>
  <c r="FR991" i="35"/>
  <c r="FR1016" i="35"/>
  <c r="FR342" i="35"/>
  <c r="FR680" i="35"/>
  <c r="GJ680" i="35" s="1"/>
  <c r="FR474" i="35"/>
  <c r="FR688" i="35"/>
  <c r="FG56" i="35"/>
  <c r="FX56" i="35" s="1"/>
  <c r="FR56" i="35"/>
  <c r="FJ277" i="35"/>
  <c r="FY277" i="35" s="1"/>
  <c r="FR277" i="35"/>
  <c r="FI238" i="35"/>
  <c r="FZ238" i="35" s="1"/>
  <c r="FR238" i="35"/>
  <c r="FH283" i="35"/>
  <c r="GD283" i="35" s="1"/>
  <c r="FR283" i="35"/>
  <c r="FI349" i="35"/>
  <c r="FZ349" i="35" s="1"/>
  <c r="FR349" i="35"/>
  <c r="FG571" i="35"/>
  <c r="FX571" i="35" s="1"/>
  <c r="FR571" i="35"/>
  <c r="FI583" i="35"/>
  <c r="FZ583" i="35" s="1"/>
  <c r="FR583" i="35"/>
  <c r="FL460" i="35"/>
  <c r="GE460" i="35" s="1"/>
  <c r="FR460" i="35"/>
  <c r="FG544" i="35"/>
  <c r="FX544" i="35" s="1"/>
  <c r="FR544" i="35"/>
  <c r="FH284" i="35"/>
  <c r="GD284" i="35" s="1"/>
  <c r="GG284" i="35" s="1"/>
  <c r="FI318" i="35"/>
  <c r="FZ318" i="35" s="1"/>
  <c r="FJ156" i="35"/>
  <c r="FY156" i="35" s="1"/>
  <c r="FH184" i="35"/>
  <c r="GD184" i="35" s="1"/>
  <c r="FG238" i="35"/>
  <c r="FX238" i="35" s="1"/>
  <c r="FP255" i="35"/>
  <c r="GC255" i="35" s="1"/>
  <c r="FH279" i="35"/>
  <c r="GD279" i="35" s="1"/>
  <c r="FG284" i="35"/>
  <c r="FX284" i="35" s="1"/>
  <c r="FL357" i="35"/>
  <c r="GE357" i="35" s="1"/>
  <c r="FI368" i="35"/>
  <c r="FZ368" i="35" s="1"/>
  <c r="FG332" i="35"/>
  <c r="FX332" i="35" s="1"/>
  <c r="FP371" i="35"/>
  <c r="GC371" i="35" s="1"/>
  <c r="FQ502" i="35"/>
  <c r="GA502" i="35" s="1"/>
  <c r="FQ598" i="35"/>
  <c r="GA598" i="35" s="1"/>
  <c r="FM747" i="35"/>
  <c r="GB747" i="35" s="1"/>
  <c r="FM799" i="35"/>
  <c r="GB799" i="35" s="1"/>
  <c r="FQ843" i="35"/>
  <c r="GA843" i="35" s="1"/>
  <c r="FP837" i="35"/>
  <c r="GC837" i="35" s="1"/>
  <c r="FL864" i="35"/>
  <c r="GE864" i="35" s="1"/>
  <c r="FJ943" i="35"/>
  <c r="FY943" i="35" s="1"/>
  <c r="FR76" i="35"/>
  <c r="FR102" i="35"/>
  <c r="FJ130" i="35"/>
  <c r="FY130" i="35" s="1"/>
  <c r="FR153" i="35"/>
  <c r="FG100" i="35"/>
  <c r="FX100" i="35" s="1"/>
  <c r="FH179" i="35"/>
  <c r="GD179" i="35" s="1"/>
  <c r="FR120" i="35"/>
  <c r="FR270" i="35"/>
  <c r="FR279" i="35"/>
  <c r="GJ279" i="35" s="1"/>
  <c r="FK123" i="35"/>
  <c r="GF123" i="35" s="1"/>
  <c r="FG158" i="35"/>
  <c r="FX158" i="35" s="1"/>
  <c r="FR245" i="35"/>
  <c r="FQ265" i="35"/>
  <c r="GA265" i="35" s="1"/>
  <c r="FR115" i="35"/>
  <c r="FL209" i="35"/>
  <c r="GE209" i="35" s="1"/>
  <c r="FM221" i="35"/>
  <c r="GB221" i="35" s="1"/>
  <c r="FR254" i="35"/>
  <c r="FR269" i="35"/>
  <c r="FP265" i="35"/>
  <c r="GC265" i="35" s="1"/>
  <c r="FP402" i="35"/>
  <c r="GC402" i="35" s="1"/>
  <c r="FR221" i="35"/>
  <c r="FP296" i="35"/>
  <c r="GC296" i="35" s="1"/>
  <c r="FP376" i="35"/>
  <c r="GC376" i="35" s="1"/>
  <c r="FK387" i="35"/>
  <c r="GF387" i="35" s="1"/>
  <c r="FR231" i="35"/>
  <c r="FP304" i="35"/>
  <c r="GC304" i="35" s="1"/>
  <c r="FR449" i="35"/>
  <c r="FP374" i="35"/>
  <c r="GC374" i="35" s="1"/>
  <c r="FR463" i="35"/>
  <c r="FR313" i="35"/>
  <c r="FR485" i="35"/>
  <c r="GJ485" i="35" s="1"/>
  <c r="FR521" i="35"/>
  <c r="FI528" i="35"/>
  <c r="FZ528" i="35" s="1"/>
  <c r="FH491" i="35"/>
  <c r="GD491" i="35" s="1"/>
  <c r="FR596" i="35"/>
  <c r="FQ774" i="35"/>
  <c r="GA774" i="35" s="1"/>
  <c r="FM829" i="35"/>
  <c r="GB829" i="35" s="1"/>
  <c r="FR520" i="35"/>
  <c r="FR600" i="35"/>
  <c r="FR766" i="35"/>
  <c r="FR676" i="35"/>
  <c r="FR736" i="35"/>
  <c r="FQ781" i="35"/>
  <c r="GA781" i="35" s="1"/>
  <c r="FR809" i="35"/>
  <c r="FR669" i="35"/>
  <c r="FO753" i="35"/>
  <c r="GH753" i="35" s="1"/>
  <c r="FK791" i="35"/>
  <c r="GF791" i="35" s="1"/>
  <c r="GG791" i="35" s="1"/>
  <c r="FR866" i="35"/>
  <c r="FM1032" i="35"/>
  <c r="GB1032" i="35" s="1"/>
  <c r="FR21" i="35"/>
  <c r="FR793" i="35"/>
  <c r="FR960" i="35"/>
  <c r="FR876" i="35"/>
  <c r="FR904" i="35"/>
  <c r="FR711" i="35"/>
  <c r="FR969" i="35"/>
  <c r="FR1024" i="35"/>
  <c r="FR901" i="35"/>
  <c r="FR1001" i="35"/>
  <c r="GJ1001" i="35" s="1"/>
  <c r="FR843" i="35"/>
  <c r="FR773" i="35"/>
  <c r="FR743" i="35"/>
  <c r="FR667" i="35"/>
  <c r="FR613" i="35"/>
  <c r="FR496" i="35"/>
  <c r="GJ496" i="35" s="1"/>
  <c r="FR578" i="35"/>
  <c r="FR363" i="35"/>
  <c r="FR406" i="35"/>
  <c r="FR354" i="35"/>
  <c r="FR310" i="35"/>
  <c r="FR359" i="35"/>
  <c r="FR289" i="35"/>
  <c r="GJ289" i="35" s="1"/>
  <c r="FR243" i="35"/>
  <c r="FR211" i="35"/>
  <c r="FR142" i="35"/>
  <c r="FR146" i="35"/>
  <c r="FR48" i="35"/>
  <c r="FR36" i="35"/>
  <c r="FR32" i="35"/>
  <c r="FR29" i="35"/>
  <c r="FR340" i="35"/>
  <c r="FR6" i="35"/>
  <c r="FR404" i="35"/>
  <c r="FR2" i="35"/>
  <c r="FR607" i="35"/>
  <c r="FI137" i="35"/>
  <c r="FZ137" i="35" s="1"/>
  <c r="FR137" i="35"/>
  <c r="FG262" i="35"/>
  <c r="FX262" i="35" s="1"/>
  <c r="FR262" i="35"/>
  <c r="FG495" i="35"/>
  <c r="FX495" i="35" s="1"/>
  <c r="FR495" i="35"/>
  <c r="FI333" i="35"/>
  <c r="FZ333" i="35" s="1"/>
  <c r="FR333" i="35"/>
  <c r="FG612" i="35"/>
  <c r="FX612" i="35" s="1"/>
  <c r="FR612" i="35"/>
  <c r="FJ466" i="35"/>
  <c r="FY466" i="35" s="1"/>
  <c r="FR466" i="35"/>
  <c r="FJ815" i="35"/>
  <c r="FY815" i="35" s="1"/>
  <c r="FR815" i="35"/>
  <c r="FI14" i="35"/>
  <c r="FZ14" i="35" s="1"/>
  <c r="FH14" i="35"/>
  <c r="GD14" i="35" s="1"/>
  <c r="FP48" i="35"/>
  <c r="GC48" i="35" s="1"/>
  <c r="FL68" i="35"/>
  <c r="GE68" i="35" s="1"/>
  <c r="FP89" i="35"/>
  <c r="GC89" i="35" s="1"/>
  <c r="FG95" i="35"/>
  <c r="FX95" i="35" s="1"/>
  <c r="FH171" i="35"/>
  <c r="GD171" i="35" s="1"/>
  <c r="FG154" i="35"/>
  <c r="FX154" i="35" s="1"/>
  <c r="FL156" i="35"/>
  <c r="GE156" i="35" s="1"/>
  <c r="FG233" i="35"/>
  <c r="FX233" i="35" s="1"/>
  <c r="FG140" i="35"/>
  <c r="FX140" i="35" s="1"/>
  <c r="FL263" i="35"/>
  <c r="GE263" i="35" s="1"/>
  <c r="FM325" i="35"/>
  <c r="GB325" i="35" s="1"/>
  <c r="FQ364" i="35"/>
  <c r="GA364" i="35" s="1"/>
  <c r="FH332" i="35"/>
  <c r="GD332" i="35" s="1"/>
  <c r="GG332" i="35" s="1"/>
  <c r="FH505" i="35"/>
  <c r="GD505" i="35" s="1"/>
  <c r="FG545" i="35"/>
  <c r="FX545" i="35" s="1"/>
  <c r="FP681" i="35"/>
  <c r="GC681" i="35" s="1"/>
  <c r="FM843" i="35"/>
  <c r="GB843" i="35" s="1"/>
  <c r="FP769" i="35"/>
  <c r="GC769" i="35" s="1"/>
  <c r="FR78" i="35"/>
  <c r="GJ78" i="35" s="1"/>
  <c r="FR91" i="35"/>
  <c r="GJ91" i="35" s="1"/>
  <c r="FR152" i="35"/>
  <c r="FH167" i="35"/>
  <c r="GD167" i="35" s="1"/>
  <c r="FJ196" i="35"/>
  <c r="FY196" i="35" s="1"/>
  <c r="FR70" i="35"/>
  <c r="FR151" i="35"/>
  <c r="FR110" i="35"/>
  <c r="GJ110" i="35" s="1"/>
  <c r="FR94" i="35"/>
  <c r="FH237" i="35"/>
  <c r="GD237" i="35" s="1"/>
  <c r="FR244" i="35"/>
  <c r="GJ244" i="35" s="1"/>
  <c r="FR96" i="35"/>
  <c r="FQ249" i="35"/>
  <c r="GA249" i="35" s="1"/>
  <c r="FQ257" i="35"/>
  <c r="GA257" i="35" s="1"/>
  <c r="FR278" i="35"/>
  <c r="FQ299" i="35"/>
  <c r="GA299" i="35" s="1"/>
  <c r="FR201" i="35"/>
  <c r="FM358" i="35"/>
  <c r="GB358" i="35" s="1"/>
  <c r="FR218" i="35"/>
  <c r="FI296" i="35"/>
  <c r="FZ296" i="35" s="1"/>
  <c r="FP373" i="35"/>
  <c r="GC373" i="35" s="1"/>
  <c r="FM386" i="35"/>
  <c r="GB386" i="35" s="1"/>
  <c r="FR401" i="35"/>
  <c r="FR382" i="35"/>
  <c r="FR511" i="35"/>
  <c r="FM621" i="35"/>
  <c r="GB621" i="35" s="1"/>
  <c r="FR316" i="35"/>
  <c r="FQ436" i="35"/>
  <c r="GA436" i="35" s="1"/>
  <c r="FR505" i="35"/>
  <c r="FM569" i="35"/>
  <c r="GB569" i="35" s="1"/>
  <c r="FR606" i="35"/>
  <c r="FR439" i="35"/>
  <c r="FR461" i="35"/>
  <c r="GJ461" i="35" s="1"/>
  <c r="FP484" i="35"/>
  <c r="GC484" i="35" s="1"/>
  <c r="FR366" i="35"/>
  <c r="FR481" i="35"/>
  <c r="FR491" i="35"/>
  <c r="FK501" i="35"/>
  <c r="GF501" i="35" s="1"/>
  <c r="FO414" i="35"/>
  <c r="GH414" i="35" s="1"/>
  <c r="FR454" i="35"/>
  <c r="FR518" i="35"/>
  <c r="FR564" i="35"/>
  <c r="FR708" i="35"/>
  <c r="FR746" i="35"/>
  <c r="FM811" i="35"/>
  <c r="GB811" i="35" s="1"/>
  <c r="FL664" i="35"/>
  <c r="GE664" i="35" s="1"/>
  <c r="FI701" i="35"/>
  <c r="FZ701" i="35" s="1"/>
  <c r="FR752" i="35"/>
  <c r="FJ516" i="35"/>
  <c r="FY516" i="35" s="1"/>
  <c r="FO542" i="35"/>
  <c r="GH542" i="35" s="1"/>
  <c r="FR718" i="35"/>
  <c r="FR798" i="35"/>
  <c r="FK822" i="35"/>
  <c r="GF822" i="35" s="1"/>
  <c r="FR686" i="35"/>
  <c r="GJ686" i="35" s="1"/>
  <c r="FR726" i="35"/>
  <c r="FJ824" i="35"/>
  <c r="FY824" i="35" s="1"/>
  <c r="FJ667" i="35"/>
  <c r="FY667" i="35" s="1"/>
  <c r="FR709" i="35"/>
  <c r="FM913" i="35"/>
  <c r="GB913" i="35" s="1"/>
  <c r="FL947" i="35"/>
  <c r="GE947" i="35" s="1"/>
  <c r="FR978" i="35"/>
  <c r="FR1017" i="35"/>
  <c r="AT1017" i="35" s="1"/>
  <c r="FI1032" i="35"/>
  <c r="FZ1032" i="35" s="1"/>
  <c r="FR825" i="35"/>
  <c r="FQ871" i="35"/>
  <c r="GA871" i="35" s="1"/>
  <c r="FR922" i="35"/>
  <c r="FR1012" i="35"/>
  <c r="FR775" i="35"/>
  <c r="FR984" i="35"/>
  <c r="FR998" i="35"/>
  <c r="FR837" i="35"/>
  <c r="FR15" i="35"/>
  <c r="FR40" i="35"/>
  <c r="FR983" i="35"/>
  <c r="FR905" i="35"/>
  <c r="GJ905" i="35" s="1"/>
  <c r="FR1005" i="35"/>
  <c r="FR853" i="35"/>
  <c r="FR791" i="35"/>
  <c r="FR747" i="35"/>
  <c r="GJ747" i="35" s="1"/>
  <c r="FR689" i="35"/>
  <c r="FR621" i="35"/>
  <c r="FR504" i="35"/>
  <c r="FR584" i="35"/>
  <c r="FR367" i="35"/>
  <c r="GJ367" i="35" s="1"/>
  <c r="FR408" i="35"/>
  <c r="FR364" i="35"/>
  <c r="FR314" i="35"/>
  <c r="FR379" i="35"/>
  <c r="FR296" i="35"/>
  <c r="FR232" i="35"/>
  <c r="FR214" i="35"/>
  <c r="FR167" i="35"/>
  <c r="FR163" i="35"/>
  <c r="FR49" i="35"/>
  <c r="FR863" i="35"/>
  <c r="FR8" i="35"/>
  <c r="FR38" i="35"/>
  <c r="FR343" i="35"/>
  <c r="FR828" i="35"/>
  <c r="FJ80" i="35"/>
  <c r="FY80" i="35" s="1"/>
  <c r="FJ81" i="35"/>
  <c r="FY81" i="35" s="1"/>
  <c r="FI100" i="35"/>
  <c r="FZ100" i="35" s="1"/>
  <c r="FI143" i="35"/>
  <c r="FZ143" i="35" s="1"/>
  <c r="FJ139" i="35"/>
  <c r="FY139" i="35" s="1"/>
  <c r="FM203" i="35"/>
  <c r="GB203" i="35" s="1"/>
  <c r="FQ189" i="35"/>
  <c r="GA189" i="35" s="1"/>
  <c r="FQ203" i="35"/>
  <c r="GA203" i="35" s="1"/>
  <c r="FM249" i="35"/>
  <c r="GB249" i="35" s="1"/>
  <c r="FG296" i="35"/>
  <c r="FX296" i="35" s="1"/>
  <c r="FG325" i="35"/>
  <c r="FX325" i="35" s="1"/>
  <c r="FK399" i="35"/>
  <c r="GF399" i="35" s="1"/>
  <c r="FJ520" i="35"/>
  <c r="FY520" i="35" s="1"/>
  <c r="FH601" i="35"/>
  <c r="GD601" i="35" s="1"/>
  <c r="GG601" i="35" s="1"/>
  <c r="FJ437" i="35"/>
  <c r="FY437" i="35" s="1"/>
  <c r="FO509" i="35"/>
  <c r="GH509" i="35" s="1"/>
  <c r="FG569" i="35"/>
  <c r="FX569" i="35" s="1"/>
  <c r="FQ689" i="35"/>
  <c r="GA689" i="35" s="1"/>
  <c r="FP811" i="35"/>
  <c r="GC811" i="35" s="1"/>
  <c r="FG856" i="35"/>
  <c r="FX856" i="35" s="1"/>
  <c r="FQ579" i="35"/>
  <c r="GA579" i="35" s="1"/>
  <c r="FP916" i="35"/>
  <c r="GC916" i="35" s="1"/>
  <c r="FQ1011" i="35"/>
  <c r="GA1011" i="35" s="1"/>
  <c r="FJ543" i="35"/>
  <c r="FY543" i="35" s="1"/>
  <c r="FI498" i="35"/>
  <c r="FZ498" i="35" s="1"/>
  <c r="FJ465" i="35"/>
  <c r="FY465" i="35" s="1"/>
  <c r="FJ692" i="35"/>
  <c r="FY692" i="35" s="1"/>
  <c r="FM433" i="35"/>
  <c r="GB433" i="35" s="1"/>
  <c r="FQ933" i="35"/>
  <c r="GA933" i="35" s="1"/>
  <c r="FP28" i="35"/>
  <c r="GC28" i="35" s="1"/>
  <c r="FO869" i="35"/>
  <c r="GH869" i="35" s="1"/>
  <c r="FQ69" i="35"/>
  <c r="GA69" i="35" s="1"/>
  <c r="FQ343" i="35"/>
  <c r="GA343" i="35" s="1"/>
  <c r="FL670" i="35"/>
  <c r="GE670" i="35" s="1"/>
  <c r="FO600" i="35"/>
  <c r="GH600" i="35" s="1"/>
  <c r="FG1007" i="35"/>
  <c r="FX1007" i="35" s="1"/>
  <c r="FG878" i="35"/>
  <c r="FX878" i="35" s="1"/>
  <c r="FK60" i="35"/>
  <c r="GF60" i="35" s="1"/>
  <c r="FO102" i="35"/>
  <c r="GH102" i="35" s="1"/>
  <c r="FL140" i="35"/>
  <c r="GE140" i="35" s="1"/>
  <c r="GG140" i="35" s="1"/>
  <c r="FL180" i="35"/>
  <c r="GE180" i="35" s="1"/>
  <c r="FI112" i="35"/>
  <c r="FZ112" i="35" s="1"/>
  <c r="FL149" i="35"/>
  <c r="GE149" i="35" s="1"/>
  <c r="FG156" i="35"/>
  <c r="FX156" i="35" s="1"/>
  <c r="FG105" i="35"/>
  <c r="FX105" i="35" s="1"/>
  <c r="FH216" i="35"/>
  <c r="GD216" i="35" s="1"/>
  <c r="FQ165" i="35"/>
  <c r="GA165" i="35" s="1"/>
  <c r="FP190" i="35"/>
  <c r="GC190" i="35" s="1"/>
  <c r="FI283" i="35"/>
  <c r="FZ283" i="35" s="1"/>
  <c r="FQ254" i="35"/>
  <c r="GA254" i="35" s="1"/>
  <c r="FJ368" i="35"/>
  <c r="FY368" i="35" s="1"/>
  <c r="FP266" i="35"/>
  <c r="GC266" i="35" s="1"/>
  <c r="FL383" i="35"/>
  <c r="GE383" i="35" s="1"/>
  <c r="FG385" i="35"/>
  <c r="FX385" i="35" s="1"/>
  <c r="FI325" i="35"/>
  <c r="FZ325" i="35" s="1"/>
  <c r="FQ375" i="35"/>
  <c r="GA375" i="35" s="1"/>
  <c r="FM508" i="35"/>
  <c r="GB508" i="35" s="1"/>
  <c r="FI587" i="35"/>
  <c r="FZ587" i="35" s="1"/>
  <c r="FG445" i="35"/>
  <c r="FX445" i="35" s="1"/>
  <c r="FQ470" i="35"/>
  <c r="GA470" i="35" s="1"/>
  <c r="FQ492" i="35"/>
  <c r="GA492" i="35" s="1"/>
  <c r="FH516" i="35"/>
  <c r="GD516" i="35" s="1"/>
  <c r="FL623" i="35"/>
  <c r="GE623" i="35" s="1"/>
  <c r="FL576" i="35"/>
  <c r="GE576" i="35" s="1"/>
  <c r="FH786" i="35"/>
  <c r="GD786" i="35" s="1"/>
  <c r="FM871" i="35"/>
  <c r="GB871" i="35" s="1"/>
  <c r="FI92" i="35"/>
  <c r="FZ92" i="35" s="1"/>
  <c r="FJ121" i="35"/>
  <c r="FY121" i="35" s="1"/>
  <c r="FG132" i="35"/>
  <c r="FX132" i="35" s="1"/>
  <c r="FG187" i="35"/>
  <c r="FX187" i="35" s="1"/>
  <c r="FI101" i="35"/>
  <c r="FZ101" i="35" s="1"/>
  <c r="FM85" i="35"/>
  <c r="GB85" i="35" s="1"/>
  <c r="FQ154" i="35"/>
  <c r="GA154" i="35" s="1"/>
  <c r="FQ162" i="35"/>
  <c r="GA162" i="35" s="1"/>
  <c r="FG146" i="35"/>
  <c r="FX146" i="35" s="1"/>
  <c r="FG138" i="35"/>
  <c r="FX138" i="35" s="1"/>
  <c r="FL184" i="35"/>
  <c r="GE184" i="35" s="1"/>
  <c r="FQ270" i="35"/>
  <c r="GA270" i="35" s="1"/>
  <c r="FH282" i="35"/>
  <c r="GD282" i="35" s="1"/>
  <c r="FI167" i="35"/>
  <c r="FZ167" i="35" s="1"/>
  <c r="FG203" i="35"/>
  <c r="FX203" i="35" s="1"/>
  <c r="FG302" i="35"/>
  <c r="FX302" i="35" s="1"/>
  <c r="FJ381" i="35"/>
  <c r="FY381" i="35" s="1"/>
  <c r="FM326" i="35"/>
  <c r="GB326" i="35" s="1"/>
  <c r="FM496" i="35"/>
  <c r="GB496" i="35" s="1"/>
  <c r="FJ539" i="35"/>
  <c r="FY539" i="35" s="1"/>
  <c r="FG614" i="35"/>
  <c r="FX614" i="35" s="1"/>
  <c r="FQ318" i="35"/>
  <c r="GA318" i="35" s="1"/>
  <c r="FM337" i="35"/>
  <c r="GB337" i="35" s="1"/>
  <c r="FI743" i="35"/>
  <c r="FZ743" i="35" s="1"/>
  <c r="FI791" i="35"/>
  <c r="FZ791" i="35" s="1"/>
  <c r="FQ870" i="35"/>
  <c r="GA870" i="35" s="1"/>
  <c r="FI809" i="35"/>
  <c r="FZ809" i="35" s="1"/>
  <c r="FI853" i="35"/>
  <c r="FZ853" i="35" s="1"/>
  <c r="FK86" i="35"/>
  <c r="GF86" i="35" s="1"/>
  <c r="FI57" i="35"/>
  <c r="FZ57" i="35" s="1"/>
  <c r="FH67" i="35"/>
  <c r="GD67" i="35" s="1"/>
  <c r="FQ84" i="35"/>
  <c r="GA84" i="35" s="1"/>
  <c r="FP61" i="35"/>
  <c r="GC61" i="35" s="1"/>
  <c r="FG91" i="35"/>
  <c r="FX91" i="35" s="1"/>
  <c r="FG113" i="35"/>
  <c r="FX113" i="35" s="1"/>
  <c r="FK152" i="35"/>
  <c r="GF152" i="35" s="1"/>
  <c r="FM98" i="35"/>
  <c r="GB98" i="35" s="1"/>
  <c r="FH122" i="35"/>
  <c r="GD122" i="35" s="1"/>
  <c r="FJ135" i="35"/>
  <c r="FY135" i="35" s="1"/>
  <c r="FK99" i="35"/>
  <c r="GF99" i="35" s="1"/>
  <c r="FH131" i="35"/>
  <c r="GD131" i="35" s="1"/>
  <c r="FG94" i="35"/>
  <c r="FX94" i="35" s="1"/>
  <c r="FJ201" i="35"/>
  <c r="FY201" i="35" s="1"/>
  <c r="FL237" i="35"/>
  <c r="GE237" i="35" s="1"/>
  <c r="FK282" i="35"/>
  <c r="GF282" i="35" s="1"/>
  <c r="FL221" i="35"/>
  <c r="GE221" i="35" s="1"/>
  <c r="GG221" i="35" s="1"/>
  <c r="FL235" i="35"/>
  <c r="GE235" i="35" s="1"/>
  <c r="FI262" i="35"/>
  <c r="FZ262" i="35" s="1"/>
  <c r="FM279" i="35"/>
  <c r="GB279" i="35" s="1"/>
  <c r="FI131" i="35"/>
  <c r="FZ131" i="35" s="1"/>
  <c r="FL278" i="35"/>
  <c r="GE278" i="35" s="1"/>
  <c r="GG278" i="35" s="1"/>
  <c r="FI328" i="35"/>
  <c r="FZ328" i="35" s="1"/>
  <c r="FH377" i="35"/>
  <c r="GD377" i="35" s="1"/>
  <c r="FG201" i="35"/>
  <c r="FX201" i="35" s="1"/>
  <c r="FK359" i="35"/>
  <c r="GF359" i="35" s="1"/>
  <c r="FH401" i="35"/>
  <c r="GD401" i="35" s="1"/>
  <c r="FI286" i="35"/>
  <c r="FZ286" i="35" s="1"/>
  <c r="FM406" i="35"/>
  <c r="GB406" i="35" s="1"/>
  <c r="FM522" i="35"/>
  <c r="GB522" i="35" s="1"/>
  <c r="FK495" i="35"/>
  <c r="GF495" i="35" s="1"/>
  <c r="FL548" i="35"/>
  <c r="GE548" i="35" s="1"/>
  <c r="FM311" i="35"/>
  <c r="GB311" i="35" s="1"/>
  <c r="FI352" i="35"/>
  <c r="FZ352" i="35" s="1"/>
  <c r="FQ520" i="35"/>
  <c r="GA520" i="35" s="1"/>
  <c r="FO453" i="35"/>
  <c r="GH453" i="35" s="1"/>
  <c r="FO460" i="35"/>
  <c r="GH460" i="35" s="1"/>
  <c r="FG501" i="35"/>
  <c r="FX501" i="35" s="1"/>
  <c r="FO565" i="35"/>
  <c r="GH565" i="35" s="1"/>
  <c r="FH593" i="35"/>
  <c r="GD593" i="35" s="1"/>
  <c r="FM717" i="35"/>
  <c r="GB717" i="35" s="1"/>
  <c r="FO530" i="35"/>
  <c r="GH530" i="35" s="1"/>
  <c r="FH620" i="35"/>
  <c r="GD620" i="35" s="1"/>
  <c r="FM751" i="35"/>
  <c r="GB751" i="35" s="1"/>
  <c r="FJ764" i="35"/>
  <c r="FY764" i="35" s="1"/>
  <c r="FK412" i="35"/>
  <c r="GF412" i="35" s="1"/>
  <c r="FG704" i="35"/>
  <c r="FX704" i="35" s="1"/>
  <c r="FM797" i="35"/>
  <c r="GB797" i="35" s="1"/>
  <c r="FM810" i="35"/>
  <c r="GB810" i="35" s="1"/>
  <c r="FG970" i="35"/>
  <c r="FX970" i="35" s="1"/>
  <c r="FL1027" i="35"/>
  <c r="GE1027" i="35" s="1"/>
  <c r="FM915" i="35"/>
  <c r="GB915" i="35" s="1"/>
  <c r="FH970" i="35"/>
  <c r="GD970" i="35" s="1"/>
  <c r="FI859" i="35"/>
  <c r="FZ859" i="35" s="1"/>
  <c r="FI58" i="35"/>
  <c r="FZ58" i="35" s="1"/>
  <c r="FH69" i="35"/>
  <c r="GD69" i="35" s="1"/>
  <c r="FI63" i="35"/>
  <c r="FZ63" i="35" s="1"/>
  <c r="FL105" i="35"/>
  <c r="GE105" i="35" s="1"/>
  <c r="FH149" i="35"/>
  <c r="GD149" i="35" s="1"/>
  <c r="FQ194" i="35"/>
  <c r="GA194" i="35" s="1"/>
  <c r="FG199" i="35"/>
  <c r="FX199" i="35" s="1"/>
  <c r="FL244" i="35"/>
  <c r="GE244" i="35" s="1"/>
  <c r="FQ259" i="35"/>
  <c r="GA259" i="35" s="1"/>
  <c r="FO357" i="35"/>
  <c r="GH357" i="35" s="1"/>
  <c r="FM436" i="35"/>
  <c r="GB436" i="35" s="1"/>
  <c r="FI412" i="35"/>
  <c r="FZ412" i="35" s="1"/>
  <c r="FM485" i="35"/>
  <c r="GB485" i="35" s="1"/>
  <c r="FG533" i="35"/>
  <c r="FX533" i="35" s="1"/>
  <c r="FP509" i="35"/>
  <c r="GC509" i="35" s="1"/>
  <c r="FK604" i="35"/>
  <c r="GF604" i="35" s="1"/>
  <c r="FP616" i="35"/>
  <c r="GC616" i="35" s="1"/>
  <c r="FP668" i="35"/>
  <c r="GC668" i="35" s="1"/>
  <c r="FH371" i="35"/>
  <c r="GD371" i="35" s="1"/>
  <c r="GG371" i="35" s="1"/>
  <c r="FI947" i="35"/>
  <c r="FZ947" i="35" s="1"/>
  <c r="FH621" i="35"/>
  <c r="GD621" i="35" s="1"/>
  <c r="FM965" i="35"/>
  <c r="GB965" i="35" s="1"/>
  <c r="GJ965" i="35" s="1"/>
  <c r="FI56" i="35"/>
  <c r="FZ56" i="35" s="1"/>
  <c r="FQ66" i="35"/>
  <c r="GA66" i="35" s="1"/>
  <c r="FP76" i="35"/>
  <c r="GC76" i="35" s="1"/>
  <c r="FQ67" i="35"/>
  <c r="GA67" i="35" s="1"/>
  <c r="FL176" i="35"/>
  <c r="GE176" i="35" s="1"/>
  <c r="GG176" i="35" s="1"/>
  <c r="FO148" i="35"/>
  <c r="GH148" i="35" s="1"/>
  <c r="FL164" i="35"/>
  <c r="GE164" i="35" s="1"/>
  <c r="FG161" i="35"/>
  <c r="FX161" i="35" s="1"/>
  <c r="FI177" i="35"/>
  <c r="FZ177" i="35" s="1"/>
  <c r="FI129" i="35"/>
  <c r="FZ129" i="35" s="1"/>
  <c r="FK217" i="35"/>
  <c r="GF217" i="35" s="1"/>
  <c r="FJ225" i="35"/>
  <c r="FY225" i="35" s="1"/>
  <c r="FL115" i="35"/>
  <c r="GE115" i="35" s="1"/>
  <c r="FO146" i="35"/>
  <c r="GH146" i="35" s="1"/>
  <c r="FH196" i="35"/>
  <c r="GD196" i="35" s="1"/>
  <c r="FQ206" i="35"/>
  <c r="GA206" i="35" s="1"/>
  <c r="FP225" i="35"/>
  <c r="GC225" i="35" s="1"/>
  <c r="FK268" i="35"/>
  <c r="GF268" i="35" s="1"/>
  <c r="FQ277" i="35"/>
  <c r="GA277" i="35" s="1"/>
  <c r="FP294" i="35"/>
  <c r="GC294" i="35" s="1"/>
  <c r="FJ387" i="35"/>
  <c r="FY387" i="35" s="1"/>
  <c r="FM263" i="35"/>
  <c r="GB263" i="35" s="1"/>
  <c r="FJ306" i="35"/>
  <c r="FY306" i="35" s="1"/>
  <c r="FI369" i="35"/>
  <c r="FZ369" i="35" s="1"/>
  <c r="FG399" i="35"/>
  <c r="FX399" i="35" s="1"/>
  <c r="FQ284" i="35"/>
  <c r="GA284" i="35" s="1"/>
  <c r="FP310" i="35"/>
  <c r="GC310" i="35" s="1"/>
  <c r="FI309" i="35"/>
  <c r="FZ309" i="35" s="1"/>
  <c r="FG471" i="35"/>
  <c r="FX471" i="35" s="1"/>
  <c r="FP536" i="35"/>
  <c r="GC536" i="35" s="1"/>
  <c r="FG601" i="35"/>
  <c r="FX601" i="35" s="1"/>
  <c r="FQ351" i="35"/>
  <c r="GA351" i="35" s="1"/>
  <c r="FJ448" i="35"/>
  <c r="FY448" i="35" s="1"/>
  <c r="FO479" i="35"/>
  <c r="GH479" i="35" s="1"/>
  <c r="FQ504" i="35"/>
  <c r="GA504" i="35" s="1"/>
  <c r="FQ536" i="35"/>
  <c r="GA536" i="35" s="1"/>
  <c r="FQ350" i="35"/>
  <c r="GA350" i="35" s="1"/>
  <c r="FJ529" i="35"/>
  <c r="FY529" i="35" s="1"/>
  <c r="FK574" i="35"/>
  <c r="GF574" i="35" s="1"/>
  <c r="GG574" i="35" s="1"/>
  <c r="FK519" i="35"/>
  <c r="GF519" i="35" s="1"/>
  <c r="FG599" i="35"/>
  <c r="FX599" i="35" s="1"/>
  <c r="FP411" i="35"/>
  <c r="GC411" i="35" s="1"/>
  <c r="FP772" i="35"/>
  <c r="GC772" i="35" s="1"/>
  <c r="FM699" i="35"/>
  <c r="GB699" i="35" s="1"/>
  <c r="FG751" i="35"/>
  <c r="FX751" i="35" s="1"/>
  <c r="FP539" i="35"/>
  <c r="GC539" i="35" s="1"/>
  <c r="FI797" i="35"/>
  <c r="FZ797" i="35" s="1"/>
  <c r="FO838" i="35"/>
  <c r="GH838" i="35" s="1"/>
  <c r="FG991" i="35"/>
  <c r="FX991" i="35" s="1"/>
  <c r="FO924" i="35"/>
  <c r="GH924" i="35" s="1"/>
  <c r="FM800" i="35"/>
  <c r="GB800" i="35" s="1"/>
  <c r="FM867" i="35"/>
  <c r="GB867" i="35" s="1"/>
  <c r="FQ988" i="35"/>
  <c r="GA988" i="35" s="1"/>
  <c r="FQ340" i="35"/>
  <c r="GA340" i="35" s="1"/>
  <c r="FL60" i="35"/>
  <c r="GE60" i="35" s="1"/>
  <c r="FH193" i="35"/>
  <c r="GD193" i="35" s="1"/>
  <c r="GG193" i="35" s="1"/>
  <c r="FH107" i="35"/>
  <c r="GD107" i="35" s="1"/>
  <c r="FK113" i="35"/>
  <c r="GF113" i="35" s="1"/>
  <c r="FJ111" i="35"/>
  <c r="FY111" i="35" s="1"/>
  <c r="FH155" i="35"/>
  <c r="GD155" i="35" s="1"/>
  <c r="FL268" i="35"/>
  <c r="GE268" i="35" s="1"/>
  <c r="FK373" i="35"/>
  <c r="GF373" i="35" s="1"/>
  <c r="FG319" i="35"/>
  <c r="FX319" i="35" s="1"/>
  <c r="FK362" i="35"/>
  <c r="GF362" i="35" s="1"/>
  <c r="FH517" i="35"/>
  <c r="GD517" i="35" s="1"/>
  <c r="GG517" i="35" s="1"/>
  <c r="FQ321" i="35"/>
  <c r="GA321" i="35" s="1"/>
  <c r="FH591" i="35"/>
  <c r="GD591" i="35" s="1"/>
  <c r="GG591" i="35" s="1"/>
  <c r="FP817" i="35"/>
  <c r="GC817" i="35" s="1"/>
  <c r="FM813" i="35"/>
  <c r="GB813" i="35" s="1"/>
  <c r="FL873" i="35"/>
  <c r="GE873" i="35" s="1"/>
  <c r="FP11" i="35"/>
  <c r="GC11" i="35" s="1"/>
  <c r="FQ667" i="35"/>
  <c r="GA667" i="35" s="1"/>
  <c r="FM594" i="35"/>
  <c r="GB594" i="35" s="1"/>
  <c r="FQ897" i="35"/>
  <c r="GA897" i="35" s="1"/>
  <c r="FI73" i="35"/>
  <c r="FZ73" i="35" s="1"/>
  <c r="FI127" i="35"/>
  <c r="FZ127" i="35" s="1"/>
  <c r="FJ189" i="35"/>
  <c r="FY189" i="35" s="1"/>
  <c r="FP106" i="35"/>
  <c r="GC106" i="35" s="1"/>
  <c r="FI160" i="35"/>
  <c r="FZ160" i="35" s="1"/>
  <c r="FQ120" i="35"/>
  <c r="GA120" i="35" s="1"/>
  <c r="FH224" i="35"/>
  <c r="GD224" i="35" s="1"/>
  <c r="FJ105" i="35"/>
  <c r="FY105" i="35" s="1"/>
  <c r="FO258" i="35"/>
  <c r="GH258" i="35" s="1"/>
  <c r="FK335" i="35"/>
  <c r="GF335" i="35" s="1"/>
  <c r="FJ359" i="35"/>
  <c r="FY359" i="35" s="1"/>
  <c r="FL372" i="35"/>
  <c r="GE372" i="35" s="1"/>
  <c r="FQ609" i="35"/>
  <c r="GA609" i="35" s="1"/>
  <c r="FM397" i="35"/>
  <c r="GB397" i="35" s="1"/>
  <c r="FO861" i="35"/>
  <c r="GH861" i="35" s="1"/>
  <c r="FQ935" i="35"/>
  <c r="GA935" i="35" s="1"/>
  <c r="FP1011" i="35"/>
  <c r="GC1011" i="35" s="1"/>
  <c r="FK915" i="35"/>
  <c r="GF915" i="35" s="1"/>
  <c r="FG54" i="35"/>
  <c r="FX54" i="35" s="1"/>
  <c r="FL171" i="35"/>
  <c r="GE171" i="35" s="1"/>
  <c r="FM158" i="35"/>
  <c r="GB158" i="35" s="1"/>
  <c r="FI175" i="35"/>
  <c r="FZ175" i="35" s="1"/>
  <c r="FL291" i="35"/>
  <c r="GE291" i="35" s="1"/>
  <c r="FJ334" i="35"/>
  <c r="FY334" i="35" s="1"/>
  <c r="FI371" i="35"/>
  <c r="FZ371" i="35" s="1"/>
  <c r="FQ380" i="35"/>
  <c r="GA380" i="35" s="1"/>
  <c r="FJ563" i="35"/>
  <c r="FY563" i="35" s="1"/>
  <c r="FP779" i="35"/>
  <c r="GC779" i="35" s="1"/>
  <c r="FG204" i="35"/>
  <c r="FX204" i="35" s="1"/>
  <c r="FP377" i="35"/>
  <c r="GC377" i="35" s="1"/>
  <c r="FQ377" i="35"/>
  <c r="GA377" i="35" s="1"/>
  <c r="FJ549" i="35"/>
  <c r="FY549" i="35" s="1"/>
  <c r="FG549" i="35"/>
  <c r="FX549" i="35" s="1"/>
  <c r="FQ612" i="35"/>
  <c r="GA612" i="35" s="1"/>
  <c r="FM612" i="35"/>
  <c r="GB612" i="35" s="1"/>
  <c r="FM809" i="35"/>
  <c r="GB809" i="35" s="1"/>
  <c r="FP809" i="35"/>
  <c r="GC809" i="35" s="1"/>
  <c r="FM585" i="35"/>
  <c r="GB585" i="35" s="1"/>
  <c r="FP585" i="35"/>
  <c r="GC585" i="35" s="1"/>
  <c r="FM81" i="35"/>
  <c r="GB81" i="35" s="1"/>
  <c r="FI155" i="35"/>
  <c r="FZ155" i="35" s="1"/>
  <c r="FJ231" i="35"/>
  <c r="FY231" i="35" s="1"/>
  <c r="FM244" i="35"/>
  <c r="GB244" i="35" s="1"/>
  <c r="FM260" i="35"/>
  <c r="GB260" i="35" s="1"/>
  <c r="FI289" i="35"/>
  <c r="FZ289" i="35" s="1"/>
  <c r="FJ302" i="35"/>
  <c r="FY302" i="35" s="1"/>
  <c r="FI383" i="35"/>
  <c r="FZ383" i="35" s="1"/>
  <c r="FK349" i="35"/>
  <c r="GF349" i="35" s="1"/>
  <c r="FG604" i="35"/>
  <c r="FX604" i="35" s="1"/>
  <c r="FI390" i="35"/>
  <c r="FZ390" i="35" s="1"/>
  <c r="FP438" i="35"/>
  <c r="GC438" i="35" s="1"/>
  <c r="FI467" i="35"/>
  <c r="FZ467" i="35" s="1"/>
  <c r="FQ313" i="35"/>
  <c r="GA313" i="35" s="1"/>
  <c r="FQ387" i="35"/>
  <c r="GA387" i="35" s="1"/>
  <c r="FH425" i="35"/>
  <c r="GD425" i="35" s="1"/>
  <c r="FI470" i="35"/>
  <c r="FZ470" i="35" s="1"/>
  <c r="FI689" i="35"/>
  <c r="FZ689" i="35" s="1"/>
  <c r="FQ717" i="35"/>
  <c r="GA717" i="35" s="1"/>
  <c r="FL448" i="35"/>
  <c r="GE448" i="35" s="1"/>
  <c r="FG466" i="35"/>
  <c r="FX466" i="35" s="1"/>
  <c r="FJ623" i="35"/>
  <c r="FY623" i="35" s="1"/>
  <c r="FO424" i="35"/>
  <c r="GH424" i="35" s="1"/>
  <c r="FM186" i="35"/>
  <c r="GB186" i="35" s="1"/>
  <c r="FP186" i="35"/>
  <c r="GC186" i="35" s="1"/>
  <c r="FK146" i="35"/>
  <c r="GF146" i="35" s="1"/>
  <c r="FH146" i="35"/>
  <c r="GD146" i="35" s="1"/>
  <c r="FP330" i="35"/>
  <c r="GC330" i="35" s="1"/>
  <c r="FM330" i="35"/>
  <c r="GB330" i="35" s="1"/>
  <c r="FO511" i="35"/>
  <c r="GH511" i="35" s="1"/>
  <c r="FQ511" i="35"/>
  <c r="GA511" i="35" s="1"/>
  <c r="FM511" i="35"/>
  <c r="GB511" i="35" s="1"/>
  <c r="FM613" i="35"/>
  <c r="GB613" i="35" s="1"/>
  <c r="FP613" i="35"/>
  <c r="GC613" i="35" s="1"/>
  <c r="FH54" i="35"/>
  <c r="GD54" i="35" s="1"/>
  <c r="FP85" i="35"/>
  <c r="GC85" i="35" s="1"/>
  <c r="FJ66" i="35"/>
  <c r="FY66" i="35" s="1"/>
  <c r="FH91" i="35"/>
  <c r="GD91" i="35" s="1"/>
  <c r="FO81" i="35"/>
  <c r="GH81" i="35" s="1"/>
  <c r="FJ157" i="35"/>
  <c r="FY157" i="35" s="1"/>
  <c r="FK171" i="35"/>
  <c r="GF171" i="35" s="1"/>
  <c r="FH175" i="35"/>
  <c r="GD175" i="35" s="1"/>
  <c r="FH246" i="35"/>
  <c r="GD246" i="35" s="1"/>
  <c r="FM335" i="35"/>
  <c r="GB335" i="35" s="1"/>
  <c r="FI393" i="35"/>
  <c r="FZ393" i="35" s="1"/>
  <c r="FP244" i="35"/>
  <c r="GC244" i="35" s="1"/>
  <c r="FL387" i="35"/>
  <c r="GE387" i="35" s="1"/>
  <c r="FQ263" i="35"/>
  <c r="GA263" i="35" s="1"/>
  <c r="FH383" i="35"/>
  <c r="GD383" i="35" s="1"/>
  <c r="FI448" i="35"/>
  <c r="FZ448" i="35" s="1"/>
  <c r="FM460" i="35"/>
  <c r="GB460" i="35" s="1"/>
  <c r="FO526" i="35"/>
  <c r="GH526" i="35" s="1"/>
  <c r="FG670" i="35"/>
  <c r="FX670" i="35" s="1"/>
  <c r="FL684" i="35"/>
  <c r="GE684" i="35" s="1"/>
  <c r="FP701" i="35"/>
  <c r="GC701" i="35" s="1"/>
  <c r="FJ612" i="35"/>
  <c r="FY612" i="35" s="1"/>
  <c r="FJ842" i="35"/>
  <c r="FY842" i="35" s="1"/>
  <c r="FM86" i="35"/>
  <c r="GB86" i="35" s="1"/>
  <c r="FO152" i="35"/>
  <c r="GH152" i="35" s="1"/>
  <c r="FK179" i="35"/>
  <c r="GF179" i="35" s="1"/>
  <c r="FH202" i="35"/>
  <c r="GD202" i="35" s="1"/>
  <c r="FH158" i="35"/>
  <c r="GD158" i="35" s="1"/>
  <c r="FQ186" i="35"/>
  <c r="GA186" i="35" s="1"/>
  <c r="FM235" i="35"/>
  <c r="GB235" i="35" s="1"/>
  <c r="FM270" i="35"/>
  <c r="GB270" i="35" s="1"/>
  <c r="FI244" i="35"/>
  <c r="FZ244" i="35" s="1"/>
  <c r="FI302" i="35"/>
  <c r="FZ302" i="35" s="1"/>
  <c r="FI204" i="35"/>
  <c r="FZ204" i="35" s="1"/>
  <c r="FM351" i="35"/>
  <c r="GB351" i="35" s="1"/>
  <c r="FG387" i="35"/>
  <c r="FX387" i="35" s="1"/>
  <c r="FM395" i="35"/>
  <c r="GB395" i="35" s="1"/>
  <c r="FQ374" i="35"/>
  <c r="GA374" i="35" s="1"/>
  <c r="FL403" i="35"/>
  <c r="GE403" i="35" s="1"/>
  <c r="FI443" i="35"/>
  <c r="FZ443" i="35" s="1"/>
  <c r="FI521" i="35"/>
  <c r="FZ521" i="35" s="1"/>
  <c r="FI366" i="35"/>
  <c r="FZ366" i="35" s="1"/>
  <c r="FJ616" i="35"/>
  <c r="FY616" i="35" s="1"/>
  <c r="FI486" i="35"/>
  <c r="FZ486" i="35" s="1"/>
  <c r="FQ593" i="35"/>
  <c r="GA593" i="35" s="1"/>
  <c r="FK620" i="35"/>
  <c r="GF620" i="35" s="1"/>
  <c r="FJ464" i="35"/>
  <c r="FY464" i="35" s="1"/>
  <c r="FK542" i="35"/>
  <c r="GF542" i="35" s="1"/>
  <c r="GG542" i="35" s="1"/>
  <c r="FK636" i="35"/>
  <c r="GF636" i="35" s="1"/>
  <c r="FQ705" i="35"/>
  <c r="GA705" i="35" s="1"/>
  <c r="FP733" i="35"/>
  <c r="GC733" i="35" s="1"/>
  <c r="FP725" i="35"/>
  <c r="GC725" i="35" s="1"/>
  <c r="FH538" i="35"/>
  <c r="GD538" i="35" s="1"/>
  <c r="GG538" i="35" s="1"/>
  <c r="FG538" i="35"/>
  <c r="FX538" i="35" s="1"/>
  <c r="FL316" i="35"/>
  <c r="GE316" i="35" s="1"/>
  <c r="FG316" i="35"/>
  <c r="FX316" i="35" s="1"/>
  <c r="FP569" i="35"/>
  <c r="GC569" i="35" s="1"/>
  <c r="FQ569" i="35"/>
  <c r="GA569" i="35" s="1"/>
  <c r="FI824" i="35"/>
  <c r="FZ824" i="35" s="1"/>
  <c r="FG824" i="35"/>
  <c r="FX824" i="35" s="1"/>
  <c r="FH85" i="35"/>
  <c r="GD85" i="35" s="1"/>
  <c r="FK237" i="35"/>
  <c r="GF237" i="35" s="1"/>
  <c r="FG298" i="35"/>
  <c r="FX298" i="35" s="1"/>
  <c r="FI164" i="35"/>
  <c r="FZ164" i="35" s="1"/>
  <c r="FG226" i="35"/>
  <c r="FX226" i="35" s="1"/>
  <c r="FH162" i="35"/>
  <c r="GD162" i="35" s="1"/>
  <c r="FH265" i="35"/>
  <c r="GD265" i="35" s="1"/>
  <c r="FM479" i="35"/>
  <c r="GB479" i="35" s="1"/>
  <c r="FH424" i="35"/>
  <c r="GD424" i="35" s="1"/>
  <c r="FJ776" i="35"/>
  <c r="FY776" i="35" s="1"/>
  <c r="FH250" i="35"/>
  <c r="GD250" i="35" s="1"/>
  <c r="FI494" i="35"/>
  <c r="FZ494" i="35" s="1"/>
  <c r="FH494" i="35"/>
  <c r="GD494" i="35" s="1"/>
  <c r="FJ599" i="35"/>
  <c r="FY599" i="35" s="1"/>
  <c r="FH120" i="35"/>
  <c r="GD120" i="35" s="1"/>
  <c r="FM275" i="35"/>
  <c r="GB275" i="35" s="1"/>
  <c r="FJ282" i="35"/>
  <c r="FY282" i="35" s="1"/>
  <c r="FG288" i="35"/>
  <c r="FX288" i="35" s="1"/>
  <c r="FP251" i="35"/>
  <c r="GC251" i="35" s="1"/>
  <c r="FP157" i="35"/>
  <c r="GC157" i="35" s="1"/>
  <c r="FJ215" i="35"/>
  <c r="FY215" i="35" s="1"/>
  <c r="FM231" i="35"/>
  <c r="GB231" i="35" s="1"/>
  <c r="FL243" i="35"/>
  <c r="GE243" i="35" s="1"/>
  <c r="FJ294" i="35"/>
  <c r="FY294" i="35" s="1"/>
  <c r="FI226" i="35"/>
  <c r="FZ226" i="35" s="1"/>
  <c r="FH330" i="35"/>
  <c r="GD330" i="35" s="1"/>
  <c r="FH548" i="35"/>
  <c r="GD548" i="35" s="1"/>
  <c r="FG334" i="35"/>
  <c r="FX334" i="35" s="1"/>
  <c r="FJ436" i="35"/>
  <c r="FY436" i="35" s="1"/>
  <c r="FH459" i="35"/>
  <c r="GD459" i="35" s="1"/>
  <c r="FI574" i="35"/>
  <c r="FZ574" i="35" s="1"/>
  <c r="FQ703" i="35"/>
  <c r="GA703" i="35" s="1"/>
  <c r="FI715" i="35"/>
  <c r="FZ715" i="35" s="1"/>
  <c r="FL675" i="35"/>
  <c r="GE675" i="35" s="1"/>
  <c r="FO729" i="35"/>
  <c r="GH729" i="35" s="1"/>
  <c r="FP331" i="35"/>
  <c r="GC331" i="35" s="1"/>
  <c r="FQ331" i="35"/>
  <c r="GA331" i="35" s="1"/>
  <c r="FG176" i="35"/>
  <c r="FX176" i="35" s="1"/>
  <c r="FM152" i="35"/>
  <c r="GB152" i="35" s="1"/>
  <c r="FH268" i="35"/>
  <c r="GD268" i="35" s="1"/>
  <c r="FJ349" i="35"/>
  <c r="FY349" i="35" s="1"/>
  <c r="FG377" i="35"/>
  <c r="FX377" i="35" s="1"/>
  <c r="FI432" i="35"/>
  <c r="FZ432" i="35" s="1"/>
  <c r="FG500" i="35"/>
  <c r="FX500" i="35" s="1"/>
  <c r="FL528" i="35"/>
  <c r="GE528" i="35" s="1"/>
  <c r="FM721" i="35"/>
  <c r="GB721" i="35" s="1"/>
  <c r="FH588" i="35"/>
  <c r="GD588" i="35" s="1"/>
  <c r="FJ807" i="35"/>
  <c r="FY807" i="35" s="1"/>
  <c r="FG684" i="35"/>
  <c r="FX684" i="35" s="1"/>
  <c r="FI55" i="35"/>
  <c r="FZ55" i="35" s="1"/>
  <c r="FI72" i="35"/>
  <c r="FZ72" i="35" s="1"/>
  <c r="FJ144" i="35"/>
  <c r="FY144" i="35" s="1"/>
  <c r="FJ209" i="35"/>
  <c r="FY209" i="35" s="1"/>
  <c r="FI228" i="35"/>
  <c r="FZ228" i="35" s="1"/>
  <c r="FH286" i="35"/>
  <c r="GD286" i="35" s="1"/>
  <c r="FP241" i="35"/>
  <c r="GC241" i="35" s="1"/>
  <c r="FP269" i="35"/>
  <c r="GC269" i="35" s="1"/>
  <c r="FP276" i="35"/>
  <c r="GC276" i="35" s="1"/>
  <c r="FL311" i="35"/>
  <c r="GE311" i="35" s="1"/>
  <c r="FH398" i="35"/>
  <c r="GD398" i="35" s="1"/>
  <c r="FJ217" i="35"/>
  <c r="FY217" i="35" s="1"/>
  <c r="FJ246" i="35"/>
  <c r="FY246" i="35" s="1"/>
  <c r="FL520" i="35"/>
  <c r="GE520" i="35" s="1"/>
  <c r="FL534" i="35"/>
  <c r="GE534" i="35" s="1"/>
  <c r="FM552" i="35"/>
  <c r="GB552" i="35" s="1"/>
  <c r="FI451" i="35"/>
  <c r="FZ451" i="35" s="1"/>
  <c r="FI459" i="35"/>
  <c r="FZ459" i="35" s="1"/>
  <c r="FQ518" i="35"/>
  <c r="GA518" i="35" s="1"/>
  <c r="FG764" i="35"/>
  <c r="FX764" i="35" s="1"/>
  <c r="FK755" i="35"/>
  <c r="GF755" i="35" s="1"/>
  <c r="FL749" i="35"/>
  <c r="GE749" i="35" s="1"/>
  <c r="FO829" i="35"/>
  <c r="GH829" i="35" s="1"/>
  <c r="FL257" i="35"/>
  <c r="GE257" i="35" s="1"/>
  <c r="FH257" i="35"/>
  <c r="GD257" i="35" s="1"/>
  <c r="FO475" i="35"/>
  <c r="GH475" i="35" s="1"/>
  <c r="FM475" i="35"/>
  <c r="GB475" i="35" s="1"/>
  <c r="FG180" i="35"/>
  <c r="FX180" i="35" s="1"/>
  <c r="FQ170" i="35"/>
  <c r="GA170" i="35" s="1"/>
  <c r="FK194" i="35"/>
  <c r="GF194" i="35" s="1"/>
  <c r="FM207" i="35"/>
  <c r="GB207" i="35" s="1"/>
  <c r="FM237" i="35"/>
  <c r="GB237" i="35" s="1"/>
  <c r="FQ285" i="35"/>
  <c r="GA285" i="35" s="1"/>
  <c r="FP223" i="35"/>
  <c r="GC223" i="35" s="1"/>
  <c r="FK274" i="35"/>
  <c r="GF274" i="35" s="1"/>
  <c r="FG175" i="35"/>
  <c r="FX175" i="35" s="1"/>
  <c r="FG265" i="35"/>
  <c r="FX265" i="35" s="1"/>
  <c r="FJ288" i="35"/>
  <c r="FY288" i="35" s="1"/>
  <c r="FL375" i="35"/>
  <c r="GE375" i="35" s="1"/>
  <c r="FJ396" i="35"/>
  <c r="FY396" i="35" s="1"/>
  <c r="FJ244" i="35"/>
  <c r="FY244" i="35" s="1"/>
  <c r="FM282" i="35"/>
  <c r="GB282" i="35" s="1"/>
  <c r="FK337" i="35"/>
  <c r="GF337" i="35" s="1"/>
  <c r="FJ362" i="35"/>
  <c r="FY362" i="35" s="1"/>
  <c r="FL475" i="35"/>
  <c r="GE475" i="35" s="1"/>
  <c r="FQ307" i="35"/>
  <c r="GA307" i="35" s="1"/>
  <c r="FQ478" i="35"/>
  <c r="GA478" i="35" s="1"/>
  <c r="FO493" i="35"/>
  <c r="GH493" i="35" s="1"/>
  <c r="FM534" i="35"/>
  <c r="GB534" i="35" s="1"/>
  <c r="FG579" i="35"/>
  <c r="FX579" i="35" s="1"/>
  <c r="FJ476" i="35"/>
  <c r="FY476" i="35" s="1"/>
  <c r="FP551" i="35"/>
  <c r="GC551" i="35" s="1"/>
  <c r="FG355" i="35"/>
  <c r="FX355" i="35" s="1"/>
  <c r="FH301" i="35"/>
  <c r="GD301" i="35" s="1"/>
  <c r="FG124" i="35"/>
  <c r="FX124" i="35" s="1"/>
  <c r="FG174" i="35"/>
  <c r="FX174" i="35" s="1"/>
  <c r="FK328" i="35"/>
  <c r="GF328" i="35" s="1"/>
  <c r="FN601" i="35"/>
  <c r="FJ574" i="35"/>
  <c r="FY574" i="35" s="1"/>
  <c r="FH628" i="35"/>
  <c r="GD628" i="35" s="1"/>
  <c r="FL709" i="35"/>
  <c r="GE709" i="35" s="1"/>
  <c r="GG709" i="35" s="1"/>
  <c r="FM442" i="35"/>
  <c r="GB442" i="35" s="1"/>
  <c r="FI524" i="35"/>
  <c r="FZ524" i="35" s="1"/>
  <c r="FH524" i="35"/>
  <c r="GD524" i="35" s="1"/>
  <c r="FO572" i="35"/>
  <c r="GH572" i="35" s="1"/>
  <c r="FQ572" i="35"/>
  <c r="GA572" i="35" s="1"/>
  <c r="FP690" i="35"/>
  <c r="GC690" i="35" s="1"/>
  <c r="FQ690" i="35"/>
  <c r="GA690" i="35" s="1"/>
  <c r="FI66" i="35"/>
  <c r="FZ66" i="35" s="1"/>
  <c r="FH161" i="35"/>
  <c r="GD161" i="35" s="1"/>
  <c r="FH124" i="35"/>
  <c r="GD124" i="35" s="1"/>
  <c r="FG143" i="35"/>
  <c r="FX143" i="35" s="1"/>
  <c r="FQ197" i="35"/>
  <c r="GA197" i="35" s="1"/>
  <c r="FL228" i="35"/>
  <c r="GE228" i="35" s="1"/>
  <c r="FH259" i="35"/>
  <c r="GD259" i="35" s="1"/>
  <c r="FI225" i="35"/>
  <c r="FZ225" i="35" s="1"/>
  <c r="FM241" i="35"/>
  <c r="GB241" i="35" s="1"/>
  <c r="FG250" i="35"/>
  <c r="FX250" i="35" s="1"/>
  <c r="FQ302" i="35"/>
  <c r="GA302" i="35" s="1"/>
  <c r="FQ311" i="35"/>
  <c r="GA311" i="35" s="1"/>
  <c r="FG368" i="35"/>
  <c r="FX368" i="35" s="1"/>
  <c r="FI364" i="35"/>
  <c r="FZ364" i="35" s="1"/>
  <c r="FQ279" i="35"/>
  <c r="GA279" i="35" s="1"/>
  <c r="FG494" i="35"/>
  <c r="FX494" i="35" s="1"/>
  <c r="FL572" i="35"/>
  <c r="GE572" i="35" s="1"/>
  <c r="FG572" i="35"/>
  <c r="FX572" i="35" s="1"/>
  <c r="FM637" i="35"/>
  <c r="GB637" i="35" s="1"/>
  <c r="FG587" i="35"/>
  <c r="FX587" i="35" s="1"/>
  <c r="FO569" i="35"/>
  <c r="GH569" i="35" s="1"/>
  <c r="FO609" i="35"/>
  <c r="GH609" i="35" s="1"/>
  <c r="FK695" i="35"/>
  <c r="GF695" i="35" s="1"/>
  <c r="FP111" i="35"/>
  <c r="GC111" i="35" s="1"/>
  <c r="FG130" i="35"/>
  <c r="FX130" i="35" s="1"/>
  <c r="FP227" i="35"/>
  <c r="GC227" i="35" s="1"/>
  <c r="FI284" i="35"/>
  <c r="FZ284" i="35" s="1"/>
  <c r="FP261" i="35"/>
  <c r="GC261" i="35" s="1"/>
  <c r="FI209" i="35"/>
  <c r="FZ209" i="35" s="1"/>
  <c r="FJ388" i="35"/>
  <c r="FY388" i="35" s="1"/>
  <c r="FQ334" i="35"/>
  <c r="GA334" i="35" s="1"/>
  <c r="FH546" i="35"/>
  <c r="GD546" i="35" s="1"/>
  <c r="GG546" i="35" s="1"/>
  <c r="FG328" i="35"/>
  <c r="FX328" i="35" s="1"/>
  <c r="FI597" i="35"/>
  <c r="FZ597" i="35" s="1"/>
  <c r="FQ490" i="35"/>
  <c r="GA490" i="35" s="1"/>
  <c r="FJ471" i="35"/>
  <c r="FY471" i="35" s="1"/>
  <c r="FP609" i="35"/>
  <c r="GC609" i="35" s="1"/>
  <c r="FK670" i="35"/>
  <c r="GF670" i="35" s="1"/>
  <c r="FM769" i="35"/>
  <c r="GB769" i="35" s="1"/>
  <c r="FQ823" i="35"/>
  <c r="GA823" i="35" s="1"/>
  <c r="FH584" i="35"/>
  <c r="GD584" i="35" s="1"/>
  <c r="GG584" i="35" s="1"/>
  <c r="FM515" i="35"/>
  <c r="GB515" i="35" s="1"/>
  <c r="FQ515" i="35"/>
  <c r="GA515" i="35" s="1"/>
  <c r="FM565" i="35"/>
  <c r="GB565" i="35" s="1"/>
  <c r="FI738" i="35"/>
  <c r="FZ738" i="35" s="1"/>
  <c r="FJ739" i="35"/>
  <c r="FY739" i="35" s="1"/>
  <c r="FI310" i="35"/>
  <c r="FZ310" i="35" s="1"/>
  <c r="FG310" i="35"/>
  <c r="FX310" i="35" s="1"/>
  <c r="FP319" i="35"/>
  <c r="GC319" i="35" s="1"/>
  <c r="FM319" i="35"/>
  <c r="GB319" i="35" s="1"/>
  <c r="FL187" i="35"/>
  <c r="GE187" i="35" s="1"/>
  <c r="FH156" i="35"/>
  <c r="GD156" i="35" s="1"/>
  <c r="FJ167" i="35"/>
  <c r="FY167" i="35" s="1"/>
  <c r="FQ266" i="35"/>
  <c r="GA266" i="35" s="1"/>
  <c r="FH211" i="35"/>
  <c r="GD211" i="35" s="1"/>
  <c r="FM133" i="35"/>
  <c r="GB133" i="35" s="1"/>
  <c r="FJ376" i="35"/>
  <c r="FY376" i="35" s="1"/>
  <c r="FI201" i="35"/>
  <c r="FZ201" i="35" s="1"/>
  <c r="FK233" i="35"/>
  <c r="GF233" i="35" s="1"/>
  <c r="FK353" i="35"/>
  <c r="GF353" i="35" s="1"/>
  <c r="FQ298" i="35"/>
  <c r="GA298" i="35" s="1"/>
  <c r="FL399" i="35"/>
  <c r="GE399" i="35" s="1"/>
  <c r="FM528" i="35"/>
  <c r="GB528" i="35" s="1"/>
  <c r="FQ554" i="35"/>
  <c r="GA554" i="35" s="1"/>
  <c r="FJ840" i="35"/>
  <c r="FY840" i="35" s="1"/>
  <c r="FI710" i="35"/>
  <c r="FZ710" i="35" s="1"/>
  <c r="FH486" i="35"/>
  <c r="GD486" i="35" s="1"/>
  <c r="FQ433" i="35"/>
  <c r="GA433" i="35" s="1"/>
  <c r="FP782" i="35"/>
  <c r="GC782" i="35" s="1"/>
  <c r="FL807" i="35"/>
  <c r="GE807" i="35" s="1"/>
  <c r="FQ800" i="35"/>
  <c r="GA800" i="35" s="1"/>
  <c r="FL49" i="35"/>
  <c r="GE49" i="35" s="1"/>
  <c r="FJ71" i="35"/>
  <c r="FY71" i="35" s="1"/>
  <c r="FJ166" i="35"/>
  <c r="FY166" i="35" s="1"/>
  <c r="FP204" i="35"/>
  <c r="GC204" i="35" s="1"/>
  <c r="FP364" i="35"/>
  <c r="GC364" i="35" s="1"/>
  <c r="FI527" i="35"/>
  <c r="FZ527" i="35" s="1"/>
  <c r="FI727" i="35"/>
  <c r="FZ727" i="35" s="1"/>
  <c r="FH798" i="35"/>
  <c r="GD798" i="35" s="1"/>
  <c r="FQ803" i="35"/>
  <c r="GA803" i="35" s="1"/>
  <c r="FO822" i="35"/>
  <c r="GH822" i="35" s="1"/>
  <c r="FK676" i="35"/>
  <c r="GF676" i="35" s="1"/>
  <c r="FI781" i="35"/>
  <c r="FZ781" i="35" s="1"/>
  <c r="FQ821" i="35"/>
  <c r="GA821" i="35" s="1"/>
  <c r="FP854" i="35"/>
  <c r="GC854" i="35" s="1"/>
  <c r="FL865" i="35"/>
  <c r="GE865" i="35" s="1"/>
  <c r="FL897" i="35"/>
  <c r="GE897" i="35" s="1"/>
  <c r="FI913" i="35"/>
  <c r="FZ913" i="35" s="1"/>
  <c r="FK946" i="35"/>
  <c r="GF946" i="35" s="1"/>
  <c r="FO956" i="35"/>
  <c r="GH956" i="35" s="1"/>
  <c r="FL972" i="35"/>
  <c r="GE972" i="35" s="1"/>
  <c r="FO1027" i="35"/>
  <c r="GH1027" i="35" s="1"/>
  <c r="FJ918" i="35"/>
  <c r="FY918" i="35" s="1"/>
  <c r="FQ859" i="35"/>
  <c r="GA859" i="35" s="1"/>
  <c r="FO874" i="35"/>
  <c r="GH874" i="35" s="1"/>
  <c r="FK1014" i="35"/>
  <c r="GF1014" i="35" s="1"/>
  <c r="FP8" i="35"/>
  <c r="GC8" i="35" s="1"/>
  <c r="FM18" i="35"/>
  <c r="GB18" i="35" s="1"/>
  <c r="FI23" i="35"/>
  <c r="FZ23" i="35" s="1"/>
  <c r="FP1012" i="35"/>
  <c r="GC1012" i="35" s="1"/>
  <c r="FQ876" i="35"/>
  <c r="GA876" i="35" s="1"/>
  <c r="FQ852" i="35"/>
  <c r="GA852" i="35" s="1"/>
  <c r="FO342" i="35"/>
  <c r="GH342" i="35" s="1"/>
  <c r="FO19" i="35"/>
  <c r="GH19" i="35" s="1"/>
  <c r="FO345" i="35"/>
  <c r="GH345" i="35" s="1"/>
  <c r="FP645" i="35"/>
  <c r="GC645" i="35" s="1"/>
  <c r="FP883" i="35"/>
  <c r="GC883" i="35" s="1"/>
  <c r="FK941" i="35"/>
  <c r="GF941" i="35" s="1"/>
  <c r="FP33" i="35"/>
  <c r="GC33" i="35" s="1"/>
  <c r="FP909" i="35"/>
  <c r="GC909" i="35" s="1"/>
  <c r="FH475" i="35"/>
  <c r="GD475" i="35" s="1"/>
  <c r="FK846" i="35"/>
  <c r="GF846" i="35" s="1"/>
  <c r="FK868" i="35"/>
  <c r="GF868" i="35" s="1"/>
  <c r="FK1002" i="35"/>
  <c r="GF1002" i="35" s="1"/>
  <c r="FK968" i="35"/>
  <c r="GF968" i="35" s="1"/>
  <c r="FP642" i="35"/>
  <c r="GC642" i="35" s="1"/>
  <c r="FQ16" i="35"/>
  <c r="GA16" i="35" s="1"/>
  <c r="FK33" i="35"/>
  <c r="GF33" i="35" s="1"/>
  <c r="FK343" i="35"/>
  <c r="GF343" i="35" s="1"/>
  <c r="FQ341" i="35"/>
  <c r="GA341" i="35" s="1"/>
  <c r="FP933" i="35"/>
  <c r="GC933" i="35" s="1"/>
  <c r="FP881" i="35"/>
  <c r="GC881" i="35" s="1"/>
  <c r="FQ934" i="35"/>
  <c r="GA934" i="35" s="1"/>
  <c r="FP875" i="35"/>
  <c r="GC875" i="35" s="1"/>
  <c r="FQ339" i="35"/>
  <c r="GA339" i="35" s="1"/>
  <c r="FL786" i="35"/>
  <c r="GE786" i="35" s="1"/>
  <c r="FP946" i="35"/>
  <c r="GC946" i="35" s="1"/>
  <c r="FL920" i="35"/>
  <c r="GE920" i="35" s="1"/>
  <c r="FO55" i="35"/>
  <c r="GH55" i="35" s="1"/>
  <c r="FL788" i="35"/>
  <c r="GE788" i="35" s="1"/>
  <c r="GG788" i="35" s="1"/>
  <c r="FG953" i="35"/>
  <c r="FX953" i="35" s="1"/>
  <c r="FP912" i="35"/>
  <c r="GC912" i="35" s="1"/>
  <c r="FP2" i="35"/>
  <c r="GC2" i="35" s="1"/>
  <c r="FQ706" i="35"/>
  <c r="GA706" i="35" s="1"/>
  <c r="FQ344" i="35"/>
  <c r="GA344" i="35" s="1"/>
  <c r="FP655" i="35"/>
  <c r="GC655" i="35" s="1"/>
  <c r="FJ654" i="35"/>
  <c r="FY654" i="35" s="1"/>
  <c r="FP685" i="35"/>
  <c r="GC685" i="35" s="1"/>
  <c r="FH711" i="35"/>
  <c r="GD711" i="35" s="1"/>
  <c r="GG711" i="35" s="1"/>
  <c r="FK748" i="35"/>
  <c r="GF748" i="35" s="1"/>
  <c r="FQ805" i="35"/>
  <c r="GA805" i="35" s="1"/>
  <c r="FQ439" i="35"/>
  <c r="GA439" i="35" s="1"/>
  <c r="FO776" i="35"/>
  <c r="GH776" i="35" s="1"/>
  <c r="FQ841" i="35"/>
  <c r="GA841" i="35" s="1"/>
  <c r="FI851" i="35"/>
  <c r="FZ851" i="35" s="1"/>
  <c r="FI674" i="35"/>
  <c r="FZ674" i="35" s="1"/>
  <c r="FL737" i="35"/>
  <c r="GE737" i="35" s="1"/>
  <c r="FL901" i="35"/>
  <c r="GE901" i="35" s="1"/>
  <c r="FK934" i="35"/>
  <c r="GF934" i="35" s="1"/>
  <c r="FL15" i="35"/>
  <c r="GE15" i="35" s="1"/>
  <c r="FK960" i="35"/>
  <c r="GF960" i="35" s="1"/>
  <c r="FL32" i="35"/>
  <c r="GE32" i="35" s="1"/>
  <c r="FP917" i="35"/>
  <c r="GC917" i="35" s="1"/>
  <c r="FH10" i="35"/>
  <c r="GD10" i="35" s="1"/>
  <c r="FL40" i="35"/>
  <c r="GE40" i="35" s="1"/>
  <c r="FQ794" i="35"/>
  <c r="GA794" i="35" s="1"/>
  <c r="FK345" i="35"/>
  <c r="GF345" i="35" s="1"/>
  <c r="FK341" i="35"/>
  <c r="GF341" i="35" s="1"/>
  <c r="FP974" i="35"/>
  <c r="GC974" i="35" s="1"/>
  <c r="FK342" i="35"/>
  <c r="GF342" i="35" s="1"/>
  <c r="FG475" i="35"/>
  <c r="FX475" i="35" s="1"/>
  <c r="FK675" i="35"/>
  <c r="GF675" i="35" s="1"/>
  <c r="FH675" i="35"/>
  <c r="GD675" i="35" s="1"/>
  <c r="FQ70" i="35"/>
  <c r="GA70" i="35" s="1"/>
  <c r="FJ179" i="35"/>
  <c r="FY179" i="35" s="1"/>
  <c r="FO104" i="35"/>
  <c r="GH104" i="35" s="1"/>
  <c r="FJ58" i="35"/>
  <c r="FY58" i="35" s="1"/>
  <c r="FJ194" i="35"/>
  <c r="FY194" i="35" s="1"/>
  <c r="FM278" i="35"/>
  <c r="GB278" i="35" s="1"/>
  <c r="FH288" i="35"/>
  <c r="GD288" i="35" s="1"/>
  <c r="FQ112" i="35"/>
  <c r="GA112" i="35" s="1"/>
  <c r="FP206" i="35"/>
  <c r="GC206" i="35" s="1"/>
  <c r="FJ317" i="35"/>
  <c r="FY317" i="35" s="1"/>
  <c r="FJ321" i="35"/>
  <c r="FY321" i="35" s="1"/>
  <c r="FJ325" i="35"/>
  <c r="FY325" i="35" s="1"/>
  <c r="FJ369" i="35"/>
  <c r="FY369" i="35" s="1"/>
  <c r="FQ400" i="35"/>
  <c r="GA400" i="35" s="1"/>
  <c r="FP393" i="35"/>
  <c r="GC393" i="35" s="1"/>
  <c r="FQ168" i="35"/>
  <c r="GA168" i="35" s="1"/>
  <c r="FP65" i="35"/>
  <c r="GC65" i="35" s="1"/>
  <c r="FK917" i="35"/>
  <c r="GF917" i="35" s="1"/>
  <c r="FK560" i="35"/>
  <c r="GF560" i="35" s="1"/>
  <c r="FK365" i="35"/>
  <c r="GF365" i="35" s="1"/>
  <c r="FM313" i="35"/>
  <c r="GB313" i="35" s="1"/>
  <c r="FQ401" i="35"/>
  <c r="GA401" i="35" s="1"/>
  <c r="FN306" i="35"/>
  <c r="FM227" i="35"/>
  <c r="GB227" i="35" s="1"/>
  <c r="FQ222" i="35"/>
  <c r="GA222" i="35" s="1"/>
  <c r="FM242" i="35"/>
  <c r="GB242" i="35" s="1"/>
  <c r="FQ230" i="35"/>
  <c r="GA230" i="35" s="1"/>
  <c r="FM212" i="35"/>
  <c r="GB212" i="35" s="1"/>
  <c r="FP224" i="35"/>
  <c r="GC224" i="35" s="1"/>
  <c r="FP181" i="35"/>
  <c r="GC181" i="35" s="1"/>
  <c r="FQ179" i="35"/>
  <c r="GA179" i="35" s="1"/>
  <c r="FP127" i="35"/>
  <c r="GC127" i="35" s="1"/>
  <c r="FM185" i="35"/>
  <c r="GB185" i="35" s="1"/>
  <c r="FP143" i="35"/>
  <c r="GC143" i="35" s="1"/>
  <c r="FM95" i="35"/>
  <c r="GB95" i="35" s="1"/>
  <c r="FM169" i="35"/>
  <c r="GB169" i="35" s="1"/>
  <c r="FP137" i="35"/>
  <c r="GC137" i="35" s="1"/>
  <c r="FM122" i="35"/>
  <c r="GB122" i="35" s="1"/>
  <c r="FM77" i="35"/>
  <c r="GB77" i="35" s="1"/>
  <c r="FM49" i="35"/>
  <c r="GB49" i="35" s="1"/>
  <c r="FM87" i="35"/>
  <c r="GB87" i="35" s="1"/>
  <c r="FM68" i="35"/>
  <c r="GB68" i="35" s="1"/>
  <c r="FK13" i="35"/>
  <c r="GF13" i="35" s="1"/>
  <c r="GG13" i="35" s="1"/>
  <c r="FG716" i="35"/>
  <c r="FX716" i="35" s="1"/>
  <c r="FL70" i="35"/>
  <c r="GE70" i="35" s="1"/>
  <c r="FG114" i="35"/>
  <c r="FX114" i="35" s="1"/>
  <c r="FH580" i="35"/>
  <c r="GD580" i="35" s="1"/>
  <c r="FO606" i="35"/>
  <c r="GH606" i="35" s="1"/>
  <c r="FJ414" i="35"/>
  <c r="FY414" i="35" s="1"/>
  <c r="FK506" i="35"/>
  <c r="GF506" i="35" s="1"/>
  <c r="FJ526" i="35"/>
  <c r="FY526" i="35" s="1"/>
  <c r="FL581" i="35"/>
  <c r="GE581" i="35" s="1"/>
  <c r="FK756" i="35"/>
  <c r="GF756" i="35" s="1"/>
  <c r="FH829" i="35"/>
  <c r="GD829" i="35" s="1"/>
  <c r="FJ848" i="35"/>
  <c r="FY848" i="35" s="1"/>
  <c r="FQ662" i="35"/>
  <c r="GA662" i="35" s="1"/>
  <c r="FP785" i="35"/>
  <c r="GC785" i="35" s="1"/>
  <c r="FJ813" i="35"/>
  <c r="FY813" i="35" s="1"/>
  <c r="FK735" i="35"/>
  <c r="GF735" i="35" s="1"/>
  <c r="FI839" i="35"/>
  <c r="FZ839" i="35" s="1"/>
  <c r="FI923" i="35"/>
  <c r="FZ923" i="35" s="1"/>
  <c r="FQ684" i="35"/>
  <c r="GA684" i="35" s="1"/>
  <c r="FL802" i="35"/>
  <c r="GE802" i="35" s="1"/>
  <c r="GG802" i="35" s="1"/>
  <c r="FJ926" i="35"/>
  <c r="FY926" i="35" s="1"/>
  <c r="FO662" i="35"/>
  <c r="GH662" i="35" s="1"/>
  <c r="FQ692" i="35"/>
  <c r="GA692" i="35" s="1"/>
  <c r="FI745" i="35"/>
  <c r="FZ745" i="35" s="1"/>
  <c r="FJ910" i="35"/>
  <c r="FY910" i="35" s="1"/>
  <c r="FK964" i="35"/>
  <c r="GF964" i="35" s="1"/>
  <c r="FL976" i="35"/>
  <c r="GE976" i="35" s="1"/>
  <c r="FL984" i="35"/>
  <c r="GE984" i="35" s="1"/>
  <c r="FO902" i="35"/>
  <c r="GH902" i="35" s="1"/>
  <c r="FO952" i="35"/>
  <c r="GH952" i="35" s="1"/>
  <c r="FJ33" i="35"/>
  <c r="FY33" i="35" s="1"/>
  <c r="FO360" i="35"/>
  <c r="GH360" i="35" s="1"/>
  <c r="FO354" i="35"/>
  <c r="GH354" i="35" s="1"/>
  <c r="FO389" i="35"/>
  <c r="GH389" i="35" s="1"/>
  <c r="FW896" i="35"/>
  <c r="FP385" i="35"/>
  <c r="GC385" i="35" s="1"/>
  <c r="FP550" i="35"/>
  <c r="GC550" i="35" s="1"/>
  <c r="FL776" i="35"/>
  <c r="GE776" i="35" s="1"/>
  <c r="FH823" i="35"/>
  <c r="GD823" i="35" s="1"/>
  <c r="FG208" i="35"/>
  <c r="FX208" i="35" s="1"/>
  <c r="FK51" i="35"/>
  <c r="GF51" i="35" s="1"/>
  <c r="FI753" i="35"/>
  <c r="FZ753" i="35" s="1"/>
  <c r="FH526" i="35"/>
  <c r="GD526" i="35" s="1"/>
  <c r="FJ568" i="35"/>
  <c r="FY568" i="35" s="1"/>
  <c r="FQ272" i="35"/>
  <c r="GA272" i="35" s="1"/>
  <c r="FI278" i="35"/>
  <c r="FZ278" i="35" s="1"/>
  <c r="FP201" i="35"/>
  <c r="GC201" i="35" s="1"/>
  <c r="FP226" i="35"/>
  <c r="GC226" i="35" s="1"/>
  <c r="FL294" i="35"/>
  <c r="GE294" i="35" s="1"/>
  <c r="FL302" i="35"/>
  <c r="GE302" i="35" s="1"/>
  <c r="FP347" i="35"/>
  <c r="GC347" i="35" s="1"/>
  <c r="FP325" i="35"/>
  <c r="GC325" i="35" s="1"/>
  <c r="FK403" i="35"/>
  <c r="GF403" i="35" s="1"/>
  <c r="FI488" i="35"/>
  <c r="FZ488" i="35" s="1"/>
  <c r="FQ580" i="35"/>
  <c r="GA580" i="35" s="1"/>
  <c r="FP627" i="35"/>
  <c r="GC627" i="35" s="1"/>
  <c r="FQ486" i="35"/>
  <c r="GA486" i="35" s="1"/>
  <c r="FQ570" i="35"/>
  <c r="GA570" i="35" s="1"/>
  <c r="FI441" i="35"/>
  <c r="FZ441" i="35" s="1"/>
  <c r="FH460" i="35"/>
  <c r="GD460" i="35" s="1"/>
  <c r="FQ507" i="35"/>
  <c r="GA507" i="35" s="1"/>
  <c r="FQ1034" i="35"/>
  <c r="GA1034" i="35" s="1"/>
  <c r="FL19" i="35"/>
  <c r="GE19" i="35" s="1"/>
  <c r="GG19" i="35" s="1"/>
  <c r="FQ990" i="35"/>
  <c r="GA990" i="35" s="1"/>
  <c r="FH219" i="35"/>
  <c r="GD219" i="35" s="1"/>
  <c r="FI222" i="35"/>
  <c r="FZ222" i="35" s="1"/>
  <c r="FH178" i="35"/>
  <c r="GD178" i="35" s="1"/>
  <c r="FI168" i="35"/>
  <c r="FZ168" i="35" s="1"/>
  <c r="FJ98" i="35"/>
  <c r="FY98" i="35" s="1"/>
  <c r="FI166" i="35"/>
  <c r="FZ166" i="35" s="1"/>
  <c r="FL117" i="35"/>
  <c r="GE117" i="35" s="1"/>
  <c r="FJ942" i="35"/>
  <c r="FY942" i="35" s="1"/>
  <c r="FG26" i="35"/>
  <c r="FX26" i="35" s="1"/>
  <c r="FL570" i="35"/>
  <c r="GE570" i="35" s="1"/>
  <c r="FL472" i="35"/>
  <c r="GE472" i="35" s="1"/>
  <c r="FJ433" i="35"/>
  <c r="FY433" i="35" s="1"/>
  <c r="FL490" i="35"/>
  <c r="GE490" i="35" s="1"/>
  <c r="FJ86" i="35"/>
  <c r="FY86" i="35" s="1"/>
  <c r="FJ89" i="35"/>
  <c r="FY89" i="35" s="1"/>
  <c r="FJ82" i="35"/>
  <c r="FY82" i="35" s="1"/>
  <c r="FJ61" i="35"/>
  <c r="FY61" i="35" s="1"/>
  <c r="FJ77" i="35"/>
  <c r="FY77" i="35" s="1"/>
  <c r="FO882" i="35"/>
  <c r="GH882" i="35" s="1"/>
  <c r="FW898" i="35"/>
  <c r="FP994" i="35"/>
  <c r="GC994" i="35" s="1"/>
  <c r="FM30" i="35"/>
  <c r="GB30" i="35" s="1"/>
  <c r="FO40" i="35"/>
  <c r="GH40" i="35" s="1"/>
  <c r="FQ42" i="35"/>
  <c r="GA42" i="35" s="1"/>
  <c r="FJ5" i="35"/>
  <c r="FY5" i="35" s="1"/>
  <c r="FQ6" i="35"/>
  <c r="GA6" i="35" s="1"/>
  <c r="FP1010" i="35"/>
  <c r="GC1010" i="35" s="1"/>
  <c r="FP996" i="35"/>
  <c r="GC996" i="35" s="1"/>
  <c r="FO918" i="35"/>
  <c r="GH918" i="35" s="1"/>
  <c r="FO978" i="35"/>
  <c r="GH978" i="35" s="1"/>
  <c r="FQ832" i="35"/>
  <c r="GA832" i="35" s="1"/>
  <c r="FQ581" i="35"/>
  <c r="GA581" i="35" s="1"/>
  <c r="FO553" i="35"/>
  <c r="GH553" i="35" s="1"/>
  <c r="FQ435" i="35"/>
  <c r="GA435" i="35" s="1"/>
  <c r="FQ382" i="35"/>
  <c r="GA382" i="35" s="1"/>
  <c r="FQ336" i="35"/>
  <c r="GA336" i="35" s="1"/>
  <c r="FQ323" i="35"/>
  <c r="GA323" i="35" s="1"/>
  <c r="FQ315" i="35"/>
  <c r="GA315" i="35" s="1"/>
  <c r="FQ208" i="35"/>
  <c r="GA208" i="35" s="1"/>
  <c r="FM238" i="35"/>
  <c r="GB238" i="35" s="1"/>
  <c r="FQ228" i="35"/>
  <c r="GA228" i="35" s="1"/>
  <c r="FQ135" i="35"/>
  <c r="GA135" i="35" s="1"/>
  <c r="FM126" i="35"/>
  <c r="GB126" i="35" s="1"/>
  <c r="FQ172" i="35"/>
  <c r="GA172" i="35" s="1"/>
  <c r="FM188" i="35"/>
  <c r="GB188" i="35" s="1"/>
  <c r="FM151" i="35"/>
  <c r="GB151" i="35" s="1"/>
  <c r="FP182" i="35"/>
  <c r="GC182" i="35" s="1"/>
  <c r="FQ60" i="35"/>
  <c r="GA60" i="35" s="1"/>
  <c r="FQ64" i="35"/>
  <c r="GA64" i="35" s="1"/>
  <c r="FP968" i="35"/>
  <c r="GC968" i="35" s="1"/>
  <c r="FM982" i="35"/>
  <c r="GB982" i="35" s="1"/>
  <c r="FM846" i="35"/>
  <c r="GB846" i="35" s="1"/>
  <c r="FO622" i="35"/>
  <c r="GH622" i="35" s="1"/>
  <c r="FO519" i="35"/>
  <c r="GH519" i="35" s="1"/>
  <c r="FM394" i="35"/>
  <c r="GB394" i="35" s="1"/>
  <c r="FI547" i="35"/>
  <c r="FZ547" i="35" s="1"/>
  <c r="FH303" i="35"/>
  <c r="GD303" i="35" s="1"/>
  <c r="FL218" i="35"/>
  <c r="GE218" i="35" s="1"/>
  <c r="FL197" i="35"/>
  <c r="GE197" i="35" s="1"/>
  <c r="FL230" i="35"/>
  <c r="GE230" i="35" s="1"/>
  <c r="FK212" i="35"/>
  <c r="GF212" i="35" s="1"/>
  <c r="FG172" i="35"/>
  <c r="FX172" i="35" s="1"/>
  <c r="FJ134" i="35"/>
  <c r="FY134" i="35" s="1"/>
  <c r="FL145" i="35"/>
  <c r="GE145" i="35" s="1"/>
  <c r="GG145" i="35" s="1"/>
  <c r="FJ75" i="35"/>
  <c r="FY75" i="35" s="1"/>
  <c r="FL62" i="35"/>
  <c r="GE62" i="35" s="1"/>
  <c r="FO862" i="35"/>
  <c r="GH862" i="35" s="1"/>
  <c r="FI907" i="35"/>
  <c r="FZ907" i="35" s="1"/>
  <c r="FP998" i="35"/>
  <c r="GC998" i="35" s="1"/>
  <c r="FI25" i="35"/>
  <c r="FZ25" i="35" s="1"/>
  <c r="FM36" i="35"/>
  <c r="GB36" i="35" s="1"/>
  <c r="FM37" i="35"/>
  <c r="GB37" i="35" s="1"/>
  <c r="FK2" i="35"/>
  <c r="GF2" i="35" s="1"/>
  <c r="FP992" i="35"/>
  <c r="GC992" i="35" s="1"/>
  <c r="FM14" i="35"/>
  <c r="GB14" i="35" s="1"/>
  <c r="FQ765" i="35"/>
  <c r="GA765" i="35" s="1"/>
  <c r="FP746" i="35"/>
  <c r="GC746" i="35" s="1"/>
  <c r="FP480" i="35"/>
  <c r="GC480" i="35" s="1"/>
  <c r="FM283" i="35"/>
  <c r="GB283" i="35" s="1"/>
  <c r="FQ251" i="35"/>
  <c r="GA251" i="35" s="1"/>
  <c r="FP117" i="35"/>
  <c r="GC117" i="35" s="1"/>
  <c r="FQ102" i="35"/>
  <c r="GA102" i="35" s="1"/>
  <c r="FP125" i="35"/>
  <c r="GC125" i="35" s="1"/>
  <c r="FP87" i="35"/>
  <c r="GC87" i="35" s="1"/>
  <c r="FP149" i="35"/>
  <c r="GC149" i="35" s="1"/>
  <c r="FP107" i="35"/>
  <c r="GC107" i="35" s="1"/>
  <c r="FO88" i="35"/>
  <c r="GH88" i="35" s="1"/>
  <c r="FP139" i="35"/>
  <c r="GC139" i="35" s="1"/>
  <c r="FQ92" i="35"/>
  <c r="GA92" i="35" s="1"/>
  <c r="FM69" i="35"/>
  <c r="GB69" i="35" s="1"/>
  <c r="FP62" i="35"/>
  <c r="GC62" i="35" s="1"/>
  <c r="FQ72" i="35"/>
  <c r="GA72" i="35" s="1"/>
  <c r="FL706" i="35"/>
  <c r="GE706" i="35" s="1"/>
  <c r="FL785" i="35"/>
  <c r="GE785" i="35" s="1"/>
  <c r="FL590" i="35"/>
  <c r="GE590" i="35" s="1"/>
  <c r="FK258" i="35"/>
  <c r="GF258" i="35" s="1"/>
  <c r="FI195" i="35"/>
  <c r="FZ195" i="35" s="1"/>
  <c r="FL251" i="35"/>
  <c r="GE251" i="35" s="1"/>
  <c r="GG251" i="35" s="1"/>
  <c r="FL275" i="35"/>
  <c r="GE275" i="35" s="1"/>
  <c r="FI181" i="35"/>
  <c r="FZ181" i="35" s="1"/>
  <c r="FI109" i="35"/>
  <c r="FZ109" i="35" s="1"/>
  <c r="FG150" i="35"/>
  <c r="FX150" i="35" s="1"/>
  <c r="FJ123" i="35"/>
  <c r="FY123" i="35" s="1"/>
  <c r="FH183" i="35"/>
  <c r="GD183" i="35" s="1"/>
  <c r="FL125" i="35"/>
  <c r="GE125" i="35" s="1"/>
  <c r="FL75" i="35"/>
  <c r="GE75" i="35" s="1"/>
  <c r="FL84" i="35"/>
  <c r="GE84" i="35" s="1"/>
  <c r="FG20" i="35"/>
  <c r="FX20" i="35" s="1"/>
  <c r="FL264" i="35"/>
  <c r="GE264" i="35" s="1"/>
  <c r="FL256" i="35"/>
  <c r="GE256" i="35" s="1"/>
  <c r="FL248" i="35"/>
  <c r="GE248" i="35" s="1"/>
  <c r="FJ125" i="35"/>
  <c r="FY125" i="35" s="1"/>
  <c r="FL93" i="35"/>
  <c r="GE93" i="35" s="1"/>
  <c r="FJ147" i="35"/>
  <c r="FY147" i="35" s="1"/>
  <c r="FH148" i="35"/>
  <c r="GD148" i="35" s="1"/>
  <c r="FI48" i="35"/>
  <c r="FZ48" i="35" s="1"/>
  <c r="FK339" i="35"/>
  <c r="GF339" i="35" s="1"/>
  <c r="FK344" i="35"/>
  <c r="GF344" i="35" s="1"/>
  <c r="FG344" i="35"/>
  <c r="FX344" i="35" s="1"/>
  <c r="FJ343" i="35"/>
  <c r="FY343" i="35" s="1"/>
  <c r="FJ339" i="35"/>
  <c r="FY339" i="35" s="1"/>
  <c r="FQ342" i="35"/>
  <c r="GA342" i="35" s="1"/>
  <c r="FM345" i="35"/>
  <c r="GB345" i="35" s="1"/>
  <c r="FM340" i="35"/>
  <c r="GB340" i="35" s="1"/>
  <c r="FI339" i="35"/>
  <c r="FZ339" i="35" s="1"/>
  <c r="FI341" i="35"/>
  <c r="FZ341" i="35" s="1"/>
  <c r="FP344" i="35"/>
  <c r="GC344" i="35" s="1"/>
  <c r="FP339" i="35"/>
  <c r="GC339" i="35" s="1"/>
  <c r="FL344" i="35"/>
  <c r="GE344" i="35" s="1"/>
  <c r="FH343" i="35"/>
  <c r="GD343" i="35" s="1"/>
  <c r="FH339" i="35"/>
  <c r="GD339" i="35" s="1"/>
  <c r="FH295" i="35"/>
  <c r="GD295" i="35" s="1"/>
  <c r="FK340" i="35"/>
  <c r="GF340" i="35" s="1"/>
  <c r="FG345" i="35"/>
  <c r="FX345" i="35" s="1"/>
  <c r="FG343" i="35"/>
  <c r="FX343" i="35" s="1"/>
  <c r="FJ345" i="35"/>
  <c r="FY345" i="35" s="1"/>
  <c r="FM342" i="35"/>
  <c r="GB342" i="35" s="1"/>
  <c r="FI345" i="35"/>
  <c r="FZ345" i="35" s="1"/>
  <c r="FP342" i="35"/>
  <c r="GC342" i="35" s="1"/>
  <c r="FL343" i="35"/>
  <c r="GE343" i="35" s="1"/>
  <c r="FL339" i="35"/>
  <c r="GE339" i="35" s="1"/>
  <c r="FH340" i="35"/>
  <c r="GD340" i="35" s="1"/>
  <c r="FH342" i="35"/>
  <c r="GD342" i="35" s="1"/>
  <c r="FG339" i="35"/>
  <c r="FX339" i="35" s="1"/>
  <c r="FG340" i="35"/>
  <c r="FX340" i="35" s="1"/>
  <c r="FJ344" i="35"/>
  <c r="FY344" i="35" s="1"/>
  <c r="FJ340" i="35"/>
  <c r="FY340" i="35" s="1"/>
  <c r="FQ345" i="35"/>
  <c r="GA345" i="35" s="1"/>
  <c r="FM343" i="35"/>
  <c r="GB343" i="35" s="1"/>
  <c r="FI340" i="35"/>
  <c r="FZ340" i="35" s="1"/>
  <c r="FI343" i="35"/>
  <c r="FZ343" i="35" s="1"/>
  <c r="FP340" i="35"/>
  <c r="GC340" i="35" s="1"/>
  <c r="FP341" i="35"/>
  <c r="GC341" i="35" s="1"/>
  <c r="FL340" i="35"/>
  <c r="GE340" i="35" s="1"/>
  <c r="FL345" i="35"/>
  <c r="GE345" i="35" s="1"/>
  <c r="FH341" i="35"/>
  <c r="GD341" i="35" s="1"/>
  <c r="FH345" i="35"/>
  <c r="GD345" i="35" s="1"/>
  <c r="FG341" i="35"/>
  <c r="FX341" i="35" s="1"/>
  <c r="FG342" i="35"/>
  <c r="FX342" i="35" s="1"/>
  <c r="FJ342" i="35"/>
  <c r="FY342" i="35" s="1"/>
  <c r="FJ341" i="35"/>
  <c r="FY341" i="35" s="1"/>
  <c r="FM339" i="35"/>
  <c r="GB339" i="35" s="1"/>
  <c r="FM344" i="35"/>
  <c r="GB344" i="35" s="1"/>
  <c r="FI344" i="35"/>
  <c r="FZ344" i="35" s="1"/>
  <c r="FI342" i="35"/>
  <c r="FZ342" i="35" s="1"/>
  <c r="FP343" i="35"/>
  <c r="GC343" i="35" s="1"/>
  <c r="FP345" i="35"/>
  <c r="GC345" i="35" s="1"/>
  <c r="FL341" i="35"/>
  <c r="GE341" i="35" s="1"/>
  <c r="FL342" i="35"/>
  <c r="GE342" i="35" s="1"/>
  <c r="FH344" i="35"/>
  <c r="GD344" i="35" s="1"/>
  <c r="FG499" i="35"/>
  <c r="FX499" i="35" s="1"/>
  <c r="FH499" i="35"/>
  <c r="GD499" i="35" s="1"/>
  <c r="FK499" i="35"/>
  <c r="GF499" i="35" s="1"/>
  <c r="FJ499" i="35"/>
  <c r="FY499" i="35" s="1"/>
  <c r="FP56" i="35"/>
  <c r="GC56" i="35" s="1"/>
  <c r="FQ56" i="35"/>
  <c r="GA56" i="35" s="1"/>
  <c r="FI76" i="35"/>
  <c r="FZ76" i="35" s="1"/>
  <c r="FG76" i="35"/>
  <c r="FX76" i="35" s="1"/>
  <c r="FL76" i="35"/>
  <c r="GE76" i="35" s="1"/>
  <c r="FM140" i="35"/>
  <c r="GB140" i="35" s="1"/>
  <c r="FQ140" i="35"/>
  <c r="GA140" i="35" s="1"/>
  <c r="FG151" i="35"/>
  <c r="FX151" i="35" s="1"/>
  <c r="FJ151" i="35"/>
  <c r="FY151" i="35" s="1"/>
  <c r="FL151" i="35"/>
  <c r="GE151" i="35" s="1"/>
  <c r="GG151" i="35" s="1"/>
  <c r="FQ158" i="35"/>
  <c r="GA158" i="35" s="1"/>
  <c r="FM174" i="35"/>
  <c r="GB174" i="35" s="1"/>
  <c r="FQ174" i="35"/>
  <c r="GA174" i="35" s="1"/>
  <c r="FP180" i="35"/>
  <c r="GC180" i="35" s="1"/>
  <c r="FQ180" i="35"/>
  <c r="GA180" i="35" s="1"/>
  <c r="FH89" i="35"/>
  <c r="GD89" i="35" s="1"/>
  <c r="FG89" i="35"/>
  <c r="FX89" i="35" s="1"/>
  <c r="FH110" i="35"/>
  <c r="GD110" i="35" s="1"/>
  <c r="FK110" i="35"/>
  <c r="GF110" i="35" s="1"/>
  <c r="FK128" i="35"/>
  <c r="GF128" i="35" s="1"/>
  <c r="FL128" i="35"/>
  <c r="GE128" i="35" s="1"/>
  <c r="FJ128" i="35"/>
  <c r="FY128" i="35" s="1"/>
  <c r="FI128" i="35"/>
  <c r="FZ128" i="35" s="1"/>
  <c r="FP130" i="35"/>
  <c r="GC130" i="35" s="1"/>
  <c r="FP138" i="35"/>
  <c r="GC138" i="35" s="1"/>
  <c r="FM138" i="35"/>
  <c r="GB138" i="35" s="1"/>
  <c r="FO631" i="35"/>
  <c r="GH631" i="35" s="1"/>
  <c r="FQ631" i="35"/>
  <c r="GA631" i="35" s="1"/>
  <c r="FM631" i="35"/>
  <c r="GB631" i="35" s="1"/>
  <c r="FM643" i="35"/>
  <c r="GB643" i="35" s="1"/>
  <c r="FQ663" i="35"/>
  <c r="GA663" i="35" s="1"/>
  <c r="FM663" i="35"/>
  <c r="GB663" i="35" s="1"/>
  <c r="FP663" i="35"/>
  <c r="GC663" i="35" s="1"/>
  <c r="FQ669" i="35"/>
  <c r="GA669" i="35" s="1"/>
  <c r="FM669" i="35"/>
  <c r="GB669" i="35" s="1"/>
  <c r="FQ691" i="35"/>
  <c r="GA691" i="35" s="1"/>
  <c r="FM691" i="35"/>
  <c r="GB691" i="35" s="1"/>
  <c r="FQ773" i="35"/>
  <c r="GA773" i="35" s="1"/>
  <c r="FM773" i="35"/>
  <c r="GB773" i="35" s="1"/>
  <c r="FP773" i="35"/>
  <c r="GC773" i="35" s="1"/>
  <c r="FJ800" i="35"/>
  <c r="FY800" i="35" s="1"/>
  <c r="FK800" i="35"/>
  <c r="GF800" i="35" s="1"/>
  <c r="FG800" i="35"/>
  <c r="FX800" i="35" s="1"/>
  <c r="FP801" i="35"/>
  <c r="GC801" i="35" s="1"/>
  <c r="FQ801" i="35"/>
  <c r="GA801" i="35" s="1"/>
  <c r="FM801" i="35"/>
  <c r="GB801" i="35" s="1"/>
  <c r="FH808" i="35"/>
  <c r="GD808" i="35" s="1"/>
  <c r="FJ808" i="35"/>
  <c r="FY808" i="35" s="1"/>
  <c r="FG808" i="35"/>
  <c r="FX808" i="35" s="1"/>
  <c r="FM815" i="35"/>
  <c r="GB815" i="35" s="1"/>
  <c r="FQ815" i="35"/>
  <c r="GA815" i="35" s="1"/>
  <c r="FG819" i="35"/>
  <c r="FX819" i="35" s="1"/>
  <c r="FJ819" i="35"/>
  <c r="FY819" i="35" s="1"/>
  <c r="FI819" i="35"/>
  <c r="FZ819" i="35" s="1"/>
  <c r="FI821" i="35"/>
  <c r="FZ821" i="35" s="1"/>
  <c r="FK821" i="35"/>
  <c r="GF821" i="35" s="1"/>
  <c r="FL821" i="35"/>
  <c r="GE821" i="35" s="1"/>
  <c r="FH821" i="35"/>
  <c r="GD821" i="35" s="1"/>
  <c r="FI831" i="35"/>
  <c r="FZ831" i="35" s="1"/>
  <c r="FL831" i="35"/>
  <c r="GE831" i="35" s="1"/>
  <c r="FH831" i="35"/>
  <c r="GD831" i="35" s="1"/>
  <c r="FI835" i="35"/>
  <c r="FZ835" i="35" s="1"/>
  <c r="FK835" i="35"/>
  <c r="GF835" i="35" s="1"/>
  <c r="FL835" i="35"/>
  <c r="GE835" i="35" s="1"/>
  <c r="FJ411" i="35"/>
  <c r="FY411" i="35" s="1"/>
  <c r="FI411" i="35"/>
  <c r="FZ411" i="35" s="1"/>
  <c r="FL411" i="35"/>
  <c r="GE411" i="35" s="1"/>
  <c r="FG411" i="35"/>
  <c r="FX411" i="35" s="1"/>
  <c r="FH411" i="35"/>
  <c r="GD411" i="35" s="1"/>
  <c r="FP467" i="35"/>
  <c r="GC467" i="35" s="1"/>
  <c r="FM467" i="35"/>
  <c r="GB467" i="35" s="1"/>
  <c r="FO467" i="35"/>
  <c r="GH467" i="35" s="1"/>
  <c r="FI478" i="35"/>
  <c r="FZ478" i="35" s="1"/>
  <c r="FJ478" i="35"/>
  <c r="FY478" i="35" s="1"/>
  <c r="FG478" i="35"/>
  <c r="FX478" i="35" s="1"/>
  <c r="FL478" i="35"/>
  <c r="GE478" i="35" s="1"/>
  <c r="FG489" i="35"/>
  <c r="FX489" i="35" s="1"/>
  <c r="FI489" i="35"/>
  <c r="FZ489" i="35" s="1"/>
  <c r="FH489" i="35"/>
  <c r="GD489" i="35" s="1"/>
  <c r="FJ489" i="35"/>
  <c r="FY489" i="35" s="1"/>
  <c r="FL489" i="35"/>
  <c r="GE489" i="35" s="1"/>
  <c r="FO541" i="35"/>
  <c r="GH541" i="35" s="1"/>
  <c r="FP541" i="35"/>
  <c r="GC541" i="35" s="1"/>
  <c r="FL578" i="35"/>
  <c r="GE578" i="35" s="1"/>
  <c r="FK578" i="35"/>
  <c r="GF578" i="35" s="1"/>
  <c r="FI578" i="35"/>
  <c r="FZ578" i="35" s="1"/>
  <c r="FJ578" i="35"/>
  <c r="FY578" i="35" s="1"/>
  <c r="FG594" i="35"/>
  <c r="FX594" i="35" s="1"/>
  <c r="FL594" i="35"/>
  <c r="GE594" i="35" s="1"/>
  <c r="FI594" i="35"/>
  <c r="FZ594" i="35" s="1"/>
  <c r="FK594" i="35"/>
  <c r="GF594" i="35" s="1"/>
  <c r="FI638" i="35"/>
  <c r="FZ638" i="35" s="1"/>
  <c r="FG638" i="35"/>
  <c r="FX638" i="35" s="1"/>
  <c r="FJ638" i="35"/>
  <c r="FY638" i="35" s="1"/>
  <c r="FO671" i="35"/>
  <c r="GH671" i="35" s="1"/>
  <c r="FQ671" i="35"/>
  <c r="GA671" i="35" s="1"/>
  <c r="FM671" i="35"/>
  <c r="GB671" i="35" s="1"/>
  <c r="FP671" i="35"/>
  <c r="GC671" i="35" s="1"/>
  <c r="FI685" i="35"/>
  <c r="FZ685" i="35" s="1"/>
  <c r="FL685" i="35"/>
  <c r="GE685" i="35" s="1"/>
  <c r="FH685" i="35"/>
  <c r="GD685" i="35" s="1"/>
  <c r="FH705" i="35"/>
  <c r="GD705" i="35" s="1"/>
  <c r="FG705" i="35"/>
  <c r="FX705" i="35" s="1"/>
  <c r="FJ705" i="35"/>
  <c r="FY705" i="35" s="1"/>
  <c r="FI705" i="35"/>
  <c r="FZ705" i="35" s="1"/>
  <c r="FK705" i="35"/>
  <c r="GF705" i="35" s="1"/>
  <c r="FQ711" i="35"/>
  <c r="GA711" i="35" s="1"/>
  <c r="FO711" i="35"/>
  <c r="GH711" i="35" s="1"/>
  <c r="FM711" i="35"/>
  <c r="GB711" i="35" s="1"/>
  <c r="FG713" i="35"/>
  <c r="FX713" i="35" s="1"/>
  <c r="FH713" i="35"/>
  <c r="GD713" i="35" s="1"/>
  <c r="FI713" i="35"/>
  <c r="FZ713" i="35" s="1"/>
  <c r="FJ713" i="35"/>
  <c r="FY713" i="35" s="1"/>
  <c r="FG726" i="35"/>
  <c r="FX726" i="35" s="1"/>
  <c r="FI726" i="35"/>
  <c r="FZ726" i="35" s="1"/>
  <c r="FQ745" i="35"/>
  <c r="GA745" i="35" s="1"/>
  <c r="FM745" i="35"/>
  <c r="GB745" i="35" s="1"/>
  <c r="FL762" i="35"/>
  <c r="GE762" i="35" s="1"/>
  <c r="FJ762" i="35"/>
  <c r="FY762" i="35" s="1"/>
  <c r="FK762" i="35"/>
  <c r="GF762" i="35" s="1"/>
  <c r="FG762" i="35"/>
  <c r="FX762" i="35" s="1"/>
  <c r="FP768" i="35"/>
  <c r="GC768" i="35" s="1"/>
  <c r="FM768" i="35"/>
  <c r="GB768" i="35" s="1"/>
  <c r="FQ768" i="35"/>
  <c r="GA768" i="35" s="1"/>
  <c r="FO768" i="35"/>
  <c r="GH768" i="35" s="1"/>
  <c r="FH796" i="35"/>
  <c r="GD796" i="35" s="1"/>
  <c r="FG796" i="35"/>
  <c r="FX796" i="35" s="1"/>
  <c r="FJ796" i="35"/>
  <c r="FY796" i="35" s="1"/>
  <c r="FK796" i="35"/>
  <c r="GF796" i="35" s="1"/>
  <c r="FJ838" i="35"/>
  <c r="FY838" i="35" s="1"/>
  <c r="FL838" i="35"/>
  <c r="GE838" i="35" s="1"/>
  <c r="FG838" i="35"/>
  <c r="FX838" i="35" s="1"/>
  <c r="FK838" i="35"/>
  <c r="GF838" i="35" s="1"/>
  <c r="FQ839" i="35"/>
  <c r="GA839" i="35" s="1"/>
  <c r="FM839" i="35"/>
  <c r="GB839" i="35" s="1"/>
  <c r="FM703" i="35"/>
  <c r="GB703" i="35" s="1"/>
  <c r="FO703" i="35"/>
  <c r="GH703" i="35" s="1"/>
  <c r="FI717" i="35"/>
  <c r="FZ717" i="35" s="1"/>
  <c r="FH717" i="35"/>
  <c r="GD717" i="35" s="1"/>
  <c r="FM742" i="35"/>
  <c r="GB742" i="35" s="1"/>
  <c r="FI771" i="35"/>
  <c r="FZ771" i="35" s="1"/>
  <c r="FG771" i="35"/>
  <c r="FX771" i="35" s="1"/>
  <c r="FH771" i="35"/>
  <c r="GD771" i="35" s="1"/>
  <c r="GG771" i="35" s="1"/>
  <c r="FJ771" i="35"/>
  <c r="FY771" i="35" s="1"/>
  <c r="FM776" i="35"/>
  <c r="GB776" i="35" s="1"/>
  <c r="FQ776" i="35"/>
  <c r="GA776" i="35" s="1"/>
  <c r="FP804" i="35"/>
  <c r="GC804" i="35" s="1"/>
  <c r="FM804" i="35"/>
  <c r="GB804" i="35" s="1"/>
  <c r="FQ804" i="35"/>
  <c r="GA804" i="35" s="1"/>
  <c r="FM808" i="35"/>
  <c r="GB808" i="35" s="1"/>
  <c r="FP808" i="35"/>
  <c r="GC808" i="35" s="1"/>
  <c r="FH843" i="35"/>
  <c r="GD843" i="35" s="1"/>
  <c r="FJ843" i="35"/>
  <c r="FY843" i="35" s="1"/>
  <c r="FI843" i="35"/>
  <c r="FZ843" i="35" s="1"/>
  <c r="FI858" i="35"/>
  <c r="FZ858" i="35" s="1"/>
  <c r="FG858" i="35"/>
  <c r="FX858" i="35" s="1"/>
  <c r="FQ905" i="35"/>
  <c r="GA905" i="35" s="1"/>
  <c r="FM905" i="35"/>
  <c r="GB905" i="35" s="1"/>
  <c r="FP905" i="35"/>
  <c r="GC905" i="35" s="1"/>
  <c r="FM914" i="35"/>
  <c r="GB914" i="35" s="1"/>
  <c r="FN914" i="35"/>
  <c r="FI925" i="35"/>
  <c r="FZ925" i="35" s="1"/>
  <c r="FH925" i="35"/>
  <c r="GD925" i="35" s="1"/>
  <c r="FK925" i="35"/>
  <c r="GF925" i="35" s="1"/>
  <c r="FM1036" i="35"/>
  <c r="GB1036" i="35" s="1"/>
  <c r="FO1036" i="35"/>
  <c r="GH1036" i="35" s="1"/>
  <c r="FP1036" i="35"/>
  <c r="GC1036" i="35" s="1"/>
  <c r="FQ20" i="35"/>
  <c r="GA20" i="35" s="1"/>
  <c r="FP20" i="35"/>
  <c r="GC20" i="35" s="1"/>
  <c r="FM20" i="35"/>
  <c r="GB20" i="35" s="1"/>
  <c r="FI655" i="35"/>
  <c r="FZ655" i="35" s="1"/>
  <c r="FI694" i="35"/>
  <c r="FZ694" i="35" s="1"/>
  <c r="FG759" i="35"/>
  <c r="FX759" i="35" s="1"/>
  <c r="FK759" i="35"/>
  <c r="GF759" i="35" s="1"/>
  <c r="FI759" i="35"/>
  <c r="FZ759" i="35" s="1"/>
  <c r="FJ759" i="35"/>
  <c r="FY759" i="35" s="1"/>
  <c r="FL759" i="35"/>
  <c r="GE759" i="35" s="1"/>
  <c r="FH759" i="35"/>
  <c r="GD759" i="35" s="1"/>
  <c r="FG781" i="35"/>
  <c r="FX781" i="35" s="1"/>
  <c r="FL790" i="35"/>
  <c r="GE790" i="35" s="1"/>
  <c r="FG790" i="35"/>
  <c r="FX790" i="35" s="1"/>
  <c r="FJ790" i="35"/>
  <c r="FY790" i="35" s="1"/>
  <c r="FK790" i="35"/>
  <c r="GF790" i="35" s="1"/>
  <c r="FG793" i="35"/>
  <c r="FX793" i="35" s="1"/>
  <c r="FL793" i="35"/>
  <c r="GE793" i="35" s="1"/>
  <c r="FI793" i="35"/>
  <c r="FZ793" i="35" s="1"/>
  <c r="FG812" i="35"/>
  <c r="FX812" i="35" s="1"/>
  <c r="FJ812" i="35"/>
  <c r="FY812" i="35" s="1"/>
  <c r="FL812" i="35"/>
  <c r="GE812" i="35" s="1"/>
  <c r="FH812" i="35"/>
  <c r="GD812" i="35" s="1"/>
  <c r="FI812" i="35"/>
  <c r="FZ812" i="35" s="1"/>
  <c r="FM841" i="35"/>
  <c r="GB841" i="35" s="1"/>
  <c r="FO841" i="35"/>
  <c r="GH841" i="35" s="1"/>
  <c r="FG854" i="35"/>
  <c r="FX854" i="35" s="1"/>
  <c r="FH854" i="35"/>
  <c r="GD854" i="35" s="1"/>
  <c r="FJ854" i="35"/>
  <c r="FY854" i="35" s="1"/>
  <c r="FH865" i="35"/>
  <c r="GD865" i="35" s="1"/>
  <c r="FG865" i="35"/>
  <c r="FX865" i="35" s="1"/>
  <c r="FJ865" i="35"/>
  <c r="FY865" i="35" s="1"/>
  <c r="FG877" i="35"/>
  <c r="FX877" i="35" s="1"/>
  <c r="FI877" i="35"/>
  <c r="FZ877" i="35" s="1"/>
  <c r="FH877" i="35"/>
  <c r="GD877" i="35" s="1"/>
  <c r="FK877" i="35"/>
  <c r="GF877" i="35" s="1"/>
  <c r="FL877" i="35"/>
  <c r="GE877" i="35" s="1"/>
  <c r="FP931" i="35"/>
  <c r="GC931" i="35" s="1"/>
  <c r="FM931" i="35"/>
  <c r="GB931" i="35" s="1"/>
  <c r="FP939" i="35"/>
  <c r="GC939" i="35" s="1"/>
  <c r="FQ939" i="35"/>
  <c r="GA939" i="35" s="1"/>
  <c r="FM939" i="35"/>
  <c r="GB939" i="35" s="1"/>
  <c r="FM973" i="35"/>
  <c r="GB973" i="35" s="1"/>
  <c r="FP973" i="35"/>
  <c r="GC973" i="35" s="1"/>
  <c r="FQ973" i="35"/>
  <c r="GA973" i="35" s="1"/>
  <c r="FQ979" i="35"/>
  <c r="GA979" i="35" s="1"/>
  <c r="FM979" i="35"/>
  <c r="GB979" i="35" s="1"/>
  <c r="FQ987" i="35"/>
  <c r="GA987" i="35" s="1"/>
  <c r="FM987" i="35"/>
  <c r="GB987" i="35" s="1"/>
  <c r="FO1001" i="35"/>
  <c r="GH1001" i="35" s="1"/>
  <c r="FQ1001" i="35"/>
  <c r="GA1001" i="35" s="1"/>
  <c r="FM1001" i="35"/>
  <c r="GB1001" i="35" s="1"/>
  <c r="FP1001" i="35"/>
  <c r="GC1001" i="35" s="1"/>
  <c r="FG654" i="35"/>
  <c r="FX654" i="35" s="1"/>
  <c r="FI654" i="35"/>
  <c r="FZ654" i="35" s="1"/>
  <c r="FJ715" i="35"/>
  <c r="FY715" i="35" s="1"/>
  <c r="FL741" i="35"/>
  <c r="GE741" i="35" s="1"/>
  <c r="FG741" i="35"/>
  <c r="FX741" i="35" s="1"/>
  <c r="FH741" i="35"/>
  <c r="GD741" i="35" s="1"/>
  <c r="FP760" i="35"/>
  <c r="GC760" i="35" s="1"/>
  <c r="FM760" i="35"/>
  <c r="GB760" i="35" s="1"/>
  <c r="FO760" i="35"/>
  <c r="GH760" i="35" s="1"/>
  <c r="FO833" i="35"/>
  <c r="GH833" i="35" s="1"/>
  <c r="FQ833" i="35"/>
  <c r="GA833" i="35" s="1"/>
  <c r="FM833" i="35"/>
  <c r="GB833" i="35" s="1"/>
  <c r="FG849" i="35"/>
  <c r="FX849" i="35" s="1"/>
  <c r="FK849" i="35"/>
  <c r="GF849" i="35" s="1"/>
  <c r="FI849" i="35"/>
  <c r="FZ849" i="35" s="1"/>
  <c r="FL849" i="35"/>
  <c r="GE849" i="35" s="1"/>
  <c r="FH849" i="35"/>
  <c r="GD849" i="35" s="1"/>
  <c r="FJ883" i="35"/>
  <c r="FY883" i="35" s="1"/>
  <c r="FG883" i="35"/>
  <c r="FX883" i="35" s="1"/>
  <c r="FG904" i="35"/>
  <c r="FX904" i="35" s="1"/>
  <c r="FJ904" i="35"/>
  <c r="FY904" i="35" s="1"/>
  <c r="FK912" i="35"/>
  <c r="GF912" i="35" s="1"/>
  <c r="FL912" i="35"/>
  <c r="GE912" i="35" s="1"/>
  <c r="FG912" i="35"/>
  <c r="FX912" i="35" s="1"/>
  <c r="FJ912" i="35"/>
  <c r="FY912" i="35" s="1"/>
  <c r="FQ931" i="35"/>
  <c r="GA931" i="35" s="1"/>
  <c r="FO940" i="35"/>
  <c r="GH940" i="35" s="1"/>
  <c r="FI980" i="35"/>
  <c r="FZ980" i="35" s="1"/>
  <c r="FL980" i="35"/>
  <c r="GE980" i="35" s="1"/>
  <c r="FK980" i="35"/>
  <c r="GF980" i="35" s="1"/>
  <c r="FG980" i="35"/>
  <c r="FX980" i="35" s="1"/>
  <c r="FG990" i="35"/>
  <c r="FX990" i="35" s="1"/>
  <c r="FK990" i="35"/>
  <c r="GF990" i="35" s="1"/>
  <c r="FP1024" i="35"/>
  <c r="GC1024" i="35" s="1"/>
  <c r="FM1024" i="35"/>
  <c r="GB1024" i="35" s="1"/>
  <c r="FI12" i="35"/>
  <c r="FZ12" i="35" s="1"/>
  <c r="FJ12" i="35"/>
  <c r="FY12" i="35" s="1"/>
  <c r="FQ27" i="35"/>
  <c r="GA27" i="35" s="1"/>
  <c r="FM27" i="35"/>
  <c r="GB27" i="35" s="1"/>
  <c r="FL642" i="35"/>
  <c r="GE642" i="35" s="1"/>
  <c r="GG642" i="35" s="1"/>
  <c r="FI642" i="35"/>
  <c r="FZ642" i="35" s="1"/>
  <c r="FJ642" i="35"/>
  <c r="FY642" i="35" s="1"/>
  <c r="FG642" i="35"/>
  <c r="FX642" i="35" s="1"/>
  <c r="FQ685" i="35"/>
  <c r="GA685" i="35" s="1"/>
  <c r="FM685" i="35"/>
  <c r="GB685" i="35" s="1"/>
  <c r="FQ720" i="35"/>
  <c r="GA720" i="35" s="1"/>
  <c r="FP720" i="35"/>
  <c r="GC720" i="35" s="1"/>
  <c r="FH758" i="35"/>
  <c r="GD758" i="35" s="1"/>
  <c r="FJ758" i="35"/>
  <c r="FY758" i="35" s="1"/>
  <c r="FL758" i="35"/>
  <c r="GE758" i="35" s="1"/>
  <c r="FK758" i="35"/>
  <c r="GF758" i="35" s="1"/>
  <c r="FG758" i="35"/>
  <c r="FX758" i="35" s="1"/>
  <c r="FI800" i="35"/>
  <c r="FZ800" i="35" s="1"/>
  <c r="FK837" i="35"/>
  <c r="GF837" i="35" s="1"/>
  <c r="FQ856" i="35"/>
  <c r="GA856" i="35" s="1"/>
  <c r="FL866" i="35"/>
  <c r="GE866" i="35" s="1"/>
  <c r="FJ866" i="35"/>
  <c r="FY866" i="35" s="1"/>
  <c r="FG866" i="35"/>
  <c r="FX866" i="35" s="1"/>
  <c r="FK866" i="35"/>
  <c r="GF866" i="35" s="1"/>
  <c r="FP873" i="35"/>
  <c r="GC873" i="35" s="1"/>
  <c r="FQ873" i="35"/>
  <c r="GA873" i="35" s="1"/>
  <c r="FM873" i="35"/>
  <c r="GB873" i="35" s="1"/>
  <c r="FI972" i="35"/>
  <c r="FZ972" i="35" s="1"/>
  <c r="FK972" i="35"/>
  <c r="GF972" i="35" s="1"/>
  <c r="GG972" i="35" s="1"/>
  <c r="FG972" i="35"/>
  <c r="FX972" i="35" s="1"/>
  <c r="FH990" i="35"/>
  <c r="GD990" i="35" s="1"/>
  <c r="FJ1001" i="35"/>
  <c r="FY1001" i="35" s="1"/>
  <c r="FG1001" i="35"/>
  <c r="FX1001" i="35" s="1"/>
  <c r="FI1001" i="35"/>
  <c r="FZ1001" i="35" s="1"/>
  <c r="FH1001" i="35"/>
  <c r="GD1001" i="35" s="1"/>
  <c r="FM1007" i="35"/>
  <c r="GB1007" i="35" s="1"/>
  <c r="FQ1007" i="35"/>
  <c r="GA1007" i="35" s="1"/>
  <c r="FP1007" i="35"/>
  <c r="GC1007" i="35" s="1"/>
  <c r="FQ10" i="35"/>
  <c r="GA10" i="35" s="1"/>
  <c r="FM10" i="35"/>
  <c r="GB10" i="35" s="1"/>
  <c r="FJ22" i="35"/>
  <c r="FY22" i="35" s="1"/>
  <c r="FI22" i="35"/>
  <c r="FZ22" i="35" s="1"/>
  <c r="FG22" i="35"/>
  <c r="FX22" i="35" s="1"/>
  <c r="FQ980" i="35"/>
  <c r="GA980" i="35" s="1"/>
  <c r="FP980" i="35"/>
  <c r="GC980" i="35" s="1"/>
  <c r="FL1024" i="35"/>
  <c r="GE1024" i="35" s="1"/>
  <c r="FH1024" i="35"/>
  <c r="GD1024" i="35" s="1"/>
  <c r="FI1024" i="35"/>
  <c r="FZ1024" i="35" s="1"/>
  <c r="FG1024" i="35"/>
  <c r="FX1024" i="35" s="1"/>
  <c r="FK1024" i="35"/>
  <c r="GF1024" i="35" s="1"/>
  <c r="FQ9" i="35"/>
  <c r="GA9" i="35" s="1"/>
  <c r="FP9" i="35"/>
  <c r="GC9" i="35" s="1"/>
  <c r="FP29" i="35"/>
  <c r="GC29" i="35" s="1"/>
  <c r="FM29" i="35"/>
  <c r="GB29" i="35" s="1"/>
  <c r="FI38" i="35"/>
  <c r="FZ38" i="35" s="1"/>
  <c r="FH38" i="35"/>
  <c r="GD38" i="35" s="1"/>
  <c r="FJ38" i="35"/>
  <c r="FY38" i="35" s="1"/>
  <c r="FQ877" i="35"/>
  <c r="GA877" i="35" s="1"/>
  <c r="FM877" i="35"/>
  <c r="GB877" i="35" s="1"/>
  <c r="FO877" i="35"/>
  <c r="GH877" i="35" s="1"/>
  <c r="FP777" i="35"/>
  <c r="GC777" i="35" s="1"/>
  <c r="FO777" i="35"/>
  <c r="GH777" i="35" s="1"/>
  <c r="FQ777" i="35"/>
  <c r="GA777" i="35" s="1"/>
  <c r="FM777" i="35"/>
  <c r="GB777" i="35" s="1"/>
  <c r="FM448" i="35"/>
  <c r="GB448" i="35" s="1"/>
  <c r="FO448" i="35"/>
  <c r="GH448" i="35" s="1"/>
  <c r="FQ448" i="35"/>
  <c r="GA448" i="35" s="1"/>
  <c r="FM488" i="35"/>
  <c r="GB488" i="35" s="1"/>
  <c r="FP488" i="35"/>
  <c r="GC488" i="35" s="1"/>
  <c r="FP412" i="35"/>
  <c r="GC412" i="35" s="1"/>
  <c r="FM412" i="35"/>
  <c r="GB412" i="35" s="1"/>
  <c r="FO412" i="35"/>
  <c r="GH412" i="35" s="1"/>
  <c r="FK851" i="35"/>
  <c r="GF851" i="35" s="1"/>
  <c r="FK901" i="35"/>
  <c r="GF901" i="35" s="1"/>
  <c r="FI801" i="35"/>
  <c r="FZ801" i="35" s="1"/>
  <c r="FG801" i="35"/>
  <c r="FX801" i="35" s="1"/>
  <c r="FL801" i="35"/>
  <c r="GE801" i="35" s="1"/>
  <c r="FK306" i="35"/>
  <c r="GF306" i="35" s="1"/>
  <c r="FI306" i="35"/>
  <c r="FZ306" i="35" s="1"/>
  <c r="FG306" i="35"/>
  <c r="FX306" i="35" s="1"/>
  <c r="FI356" i="35"/>
  <c r="FZ356" i="35" s="1"/>
  <c r="FG356" i="35"/>
  <c r="FX356" i="35" s="1"/>
  <c r="FJ356" i="35"/>
  <c r="FY356" i="35" s="1"/>
  <c r="FG324" i="35"/>
  <c r="FX324" i="35" s="1"/>
  <c r="FI324" i="35"/>
  <c r="FZ324" i="35" s="1"/>
  <c r="FJ324" i="35"/>
  <c r="FY324" i="35" s="1"/>
  <c r="FL324" i="35"/>
  <c r="GE324" i="35" s="1"/>
  <c r="FH229" i="35"/>
  <c r="GD229" i="35" s="1"/>
  <c r="FJ229" i="35"/>
  <c r="FY229" i="35" s="1"/>
  <c r="FI229" i="35"/>
  <c r="FZ229" i="35" s="1"/>
  <c r="FK229" i="35"/>
  <c r="GF229" i="35" s="1"/>
  <c r="FL229" i="35"/>
  <c r="GE229" i="35" s="1"/>
  <c r="FH186" i="35"/>
  <c r="GD186" i="35" s="1"/>
  <c r="FL186" i="35"/>
  <c r="GE186" i="35" s="1"/>
  <c r="FI186" i="35"/>
  <c r="FZ186" i="35" s="1"/>
  <c r="FG186" i="35"/>
  <c r="FX186" i="35" s="1"/>
  <c r="FH152" i="35"/>
  <c r="GD152" i="35" s="1"/>
  <c r="FI152" i="35"/>
  <c r="FZ152" i="35" s="1"/>
  <c r="FG152" i="35"/>
  <c r="FX152" i="35" s="1"/>
  <c r="FI979" i="35"/>
  <c r="FZ979" i="35" s="1"/>
  <c r="FL979" i="35"/>
  <c r="GE979" i="35" s="1"/>
  <c r="FH897" i="35"/>
  <c r="GD897" i="35" s="1"/>
  <c r="FJ897" i="35"/>
  <c r="FY897" i="35" s="1"/>
  <c r="FK897" i="35"/>
  <c r="GF897" i="35" s="1"/>
  <c r="FG897" i="35"/>
  <c r="FX897" i="35" s="1"/>
  <c r="FJ845" i="35"/>
  <c r="FY845" i="35" s="1"/>
  <c r="FG845" i="35"/>
  <c r="FX845" i="35" s="1"/>
  <c r="FH767" i="35"/>
  <c r="GD767" i="35" s="1"/>
  <c r="GG767" i="35" s="1"/>
  <c r="FI767" i="35"/>
  <c r="FZ767" i="35" s="1"/>
  <c r="FJ767" i="35"/>
  <c r="FY767" i="35" s="1"/>
  <c r="FG767" i="35"/>
  <c r="FX767" i="35" s="1"/>
  <c r="FG735" i="35"/>
  <c r="FX735" i="35" s="1"/>
  <c r="FH735" i="35"/>
  <c r="GD735" i="35" s="1"/>
  <c r="FI735" i="35"/>
  <c r="FZ735" i="35" s="1"/>
  <c r="FG629" i="35"/>
  <c r="FX629" i="35" s="1"/>
  <c r="FJ629" i="35"/>
  <c r="FY629" i="35" s="1"/>
  <c r="FI629" i="35"/>
  <c r="FZ629" i="35" s="1"/>
  <c r="FI580" i="35"/>
  <c r="FZ580" i="35" s="1"/>
  <c r="FL580" i="35"/>
  <c r="GE580" i="35" s="1"/>
  <c r="FI438" i="35"/>
  <c r="FZ438" i="35" s="1"/>
  <c r="FG438" i="35"/>
  <c r="FX438" i="35" s="1"/>
  <c r="FG506" i="35"/>
  <c r="FX506" i="35" s="1"/>
  <c r="FI506" i="35"/>
  <c r="FZ506" i="35" s="1"/>
  <c r="FL506" i="35"/>
  <c r="GE506" i="35" s="1"/>
  <c r="FJ506" i="35"/>
  <c r="FY506" i="35" s="1"/>
  <c r="FI360" i="35"/>
  <c r="FZ360" i="35" s="1"/>
  <c r="FG360" i="35"/>
  <c r="FX360" i="35" s="1"/>
  <c r="FL360" i="35"/>
  <c r="GE360" i="35" s="1"/>
  <c r="FJ360" i="35"/>
  <c r="FY360" i="35" s="1"/>
  <c r="FH406" i="35"/>
  <c r="GD406" i="35" s="1"/>
  <c r="FL406" i="35"/>
  <c r="GE406" i="35" s="1"/>
  <c r="FL354" i="35"/>
  <c r="GE354" i="35" s="1"/>
  <c r="FJ354" i="35"/>
  <c r="FY354" i="35" s="1"/>
  <c r="FI354" i="35"/>
  <c r="FZ354" i="35" s="1"/>
  <c r="FG354" i="35"/>
  <c r="FX354" i="35" s="1"/>
  <c r="FI394" i="35"/>
  <c r="FZ394" i="35" s="1"/>
  <c r="FH394" i="35"/>
  <c r="GD394" i="35" s="1"/>
  <c r="FL380" i="35"/>
  <c r="GE380" i="35" s="1"/>
  <c r="FH380" i="35"/>
  <c r="GD380" i="35" s="1"/>
  <c r="FK380" i="35"/>
  <c r="GF380" i="35" s="1"/>
  <c r="FI380" i="35"/>
  <c r="FZ380" i="35" s="1"/>
  <c r="FJ380" i="35"/>
  <c r="FY380" i="35" s="1"/>
  <c r="FH206" i="35"/>
  <c r="GD206" i="35" s="1"/>
  <c r="FI206" i="35"/>
  <c r="FZ206" i="35" s="1"/>
  <c r="FG129" i="35"/>
  <c r="FX129" i="35" s="1"/>
  <c r="FH129" i="35"/>
  <c r="GD129" i="35" s="1"/>
  <c r="FK129" i="35"/>
  <c r="GF129" i="35" s="1"/>
  <c r="FJ129" i="35"/>
  <c r="FY129" i="35" s="1"/>
  <c r="FH136" i="35"/>
  <c r="GD136" i="35" s="1"/>
  <c r="FJ47" i="35"/>
  <c r="FY47" i="35" s="1"/>
  <c r="FL47" i="35"/>
  <c r="GE47" i="35" s="1"/>
  <c r="FG47" i="35"/>
  <c r="FX47" i="35" s="1"/>
  <c r="FQ840" i="35"/>
  <c r="GA840" i="35" s="1"/>
  <c r="FM840" i="35"/>
  <c r="GB840" i="35" s="1"/>
  <c r="FP954" i="35"/>
  <c r="GC954" i="35" s="1"/>
  <c r="FO954" i="35"/>
  <c r="GH954" i="35" s="1"/>
  <c r="FM1028" i="35"/>
  <c r="GB1028" i="35" s="1"/>
  <c r="FO1028" i="35"/>
  <c r="GH1028" i="35" s="1"/>
  <c r="FJ23" i="35"/>
  <c r="FY23" i="35" s="1"/>
  <c r="FG32" i="35"/>
  <c r="FX32" i="35" s="1"/>
  <c r="FH42" i="35"/>
  <c r="GD42" i="35" s="1"/>
  <c r="FI42" i="35"/>
  <c r="FZ42" i="35" s="1"/>
  <c r="FJ42" i="35"/>
  <c r="FY42" i="35" s="1"/>
  <c r="FJ992" i="35"/>
  <c r="FY992" i="35" s="1"/>
  <c r="FL992" i="35"/>
  <c r="GE992" i="35" s="1"/>
  <c r="FG992" i="35"/>
  <c r="FX992" i="35" s="1"/>
  <c r="FK992" i="35"/>
  <c r="GF992" i="35" s="1"/>
  <c r="FI992" i="35"/>
  <c r="FZ992" i="35" s="1"/>
  <c r="FH992" i="35"/>
  <c r="GD992" i="35" s="1"/>
  <c r="FJ913" i="35"/>
  <c r="FY913" i="35" s="1"/>
  <c r="FG911" i="35"/>
  <c r="FX911" i="35" s="1"/>
  <c r="FJ911" i="35"/>
  <c r="FY911" i="35" s="1"/>
  <c r="FI911" i="35"/>
  <c r="FZ911" i="35" s="1"/>
  <c r="FG1029" i="35"/>
  <c r="FX1029" i="35" s="1"/>
  <c r="FI1029" i="35"/>
  <c r="FZ1029" i="35" s="1"/>
  <c r="FJ1029" i="35"/>
  <c r="FY1029" i="35" s="1"/>
  <c r="FH956" i="35"/>
  <c r="GD956" i="35" s="1"/>
  <c r="GG956" i="35" s="1"/>
  <c r="FI956" i="35"/>
  <c r="FZ956" i="35" s="1"/>
  <c r="FG956" i="35"/>
  <c r="FX956" i="35" s="1"/>
  <c r="FJ956" i="35"/>
  <c r="FY956" i="35" s="1"/>
  <c r="FI833" i="35"/>
  <c r="FZ833" i="35" s="1"/>
  <c r="FH833" i="35"/>
  <c r="GD833" i="35" s="1"/>
  <c r="GG833" i="35" s="1"/>
  <c r="FH768" i="35"/>
  <c r="GD768" i="35" s="1"/>
  <c r="GG768" i="35" s="1"/>
  <c r="FJ768" i="35"/>
  <c r="FY768" i="35" s="1"/>
  <c r="FG768" i="35"/>
  <c r="FX768" i="35" s="1"/>
  <c r="FI768" i="35"/>
  <c r="FZ768" i="35" s="1"/>
  <c r="FJ857" i="35"/>
  <c r="FY857" i="35" s="1"/>
  <c r="FG773" i="35"/>
  <c r="FX773" i="35" s="1"/>
  <c r="FI773" i="35"/>
  <c r="FZ773" i="35" s="1"/>
  <c r="FI691" i="35"/>
  <c r="FZ691" i="35" s="1"/>
  <c r="FL627" i="35"/>
  <c r="GE627" i="35" s="1"/>
  <c r="GG627" i="35" s="1"/>
  <c r="FI627" i="35"/>
  <c r="FZ627" i="35" s="1"/>
  <c r="FG481" i="35"/>
  <c r="FX481" i="35" s="1"/>
  <c r="FJ481" i="35"/>
  <c r="FY481" i="35" s="1"/>
  <c r="FH481" i="35"/>
  <c r="GD481" i="35" s="1"/>
  <c r="GG481" i="35" s="1"/>
  <c r="FI554" i="35"/>
  <c r="FZ554" i="35" s="1"/>
  <c r="FK554" i="35"/>
  <c r="GF554" i="35" s="1"/>
  <c r="FG554" i="35"/>
  <c r="FX554" i="35" s="1"/>
  <c r="FL554" i="35"/>
  <c r="GE554" i="35" s="1"/>
  <c r="FJ554" i="35"/>
  <c r="FY554" i="35" s="1"/>
  <c r="FH554" i="35"/>
  <c r="GD554" i="35" s="1"/>
  <c r="FL508" i="35"/>
  <c r="GE508" i="35" s="1"/>
  <c r="FG508" i="35"/>
  <c r="FX508" i="35" s="1"/>
  <c r="FJ508" i="35"/>
  <c r="FY508" i="35" s="1"/>
  <c r="FK508" i="35"/>
  <c r="GF508" i="35" s="1"/>
  <c r="FG450" i="35"/>
  <c r="FX450" i="35" s="1"/>
  <c r="FI450" i="35"/>
  <c r="FZ450" i="35" s="1"/>
  <c r="FH450" i="35"/>
  <c r="GD450" i="35" s="1"/>
  <c r="GG450" i="35" s="1"/>
  <c r="FJ450" i="35"/>
  <c r="FY450" i="35" s="1"/>
  <c r="FJ269" i="35"/>
  <c r="FY269" i="35" s="1"/>
  <c r="FG269" i="35"/>
  <c r="FX269" i="35" s="1"/>
  <c r="FL269" i="35"/>
  <c r="GE269" i="35" s="1"/>
  <c r="FI269" i="35"/>
  <c r="FZ269" i="35" s="1"/>
  <c r="FL260" i="35"/>
  <c r="GE260" i="35" s="1"/>
  <c r="FG260" i="35"/>
  <c r="FX260" i="35" s="1"/>
  <c r="FI260" i="35"/>
  <c r="FZ260" i="35" s="1"/>
  <c r="FJ260" i="35"/>
  <c r="FY260" i="35" s="1"/>
  <c r="FH192" i="35"/>
  <c r="GD192" i="35" s="1"/>
  <c r="FL192" i="35"/>
  <c r="GE192" i="35" s="1"/>
  <c r="FJ110" i="35"/>
  <c r="FY110" i="35" s="1"/>
  <c r="FH70" i="35"/>
  <c r="GD70" i="35" s="1"/>
  <c r="FK70" i="35"/>
  <c r="GF70" i="35" s="1"/>
  <c r="FI70" i="35"/>
  <c r="FZ70" i="35" s="1"/>
  <c r="FJ70" i="35"/>
  <c r="FY70" i="35" s="1"/>
  <c r="FQ908" i="35"/>
  <c r="GA908" i="35" s="1"/>
  <c r="FP908" i="35"/>
  <c r="GC908" i="35" s="1"/>
  <c r="FM908" i="35"/>
  <c r="GB908" i="35" s="1"/>
  <c r="GJ908" i="35" s="1"/>
  <c r="FJ26" i="35"/>
  <c r="FY26" i="35" s="1"/>
  <c r="FQ138" i="35"/>
  <c r="GA138" i="35" s="1"/>
  <c r="FL876" i="35"/>
  <c r="GE876" i="35" s="1"/>
  <c r="FL797" i="35"/>
  <c r="GE797" i="35" s="1"/>
  <c r="GG797" i="35" s="1"/>
  <c r="FL281" i="35"/>
  <c r="GE281" i="35" s="1"/>
  <c r="FL99" i="35"/>
  <c r="GE99" i="35" s="1"/>
  <c r="FG55" i="35"/>
  <c r="FX55" i="35" s="1"/>
  <c r="FI10" i="35"/>
  <c r="FZ10" i="35" s="1"/>
  <c r="FJ10" i="35"/>
  <c r="FY10" i="35" s="1"/>
  <c r="FH55" i="35"/>
  <c r="GD55" i="35" s="1"/>
  <c r="FK64" i="35"/>
  <c r="GF64" i="35" s="1"/>
  <c r="FG82" i="35"/>
  <c r="FX82" i="35" s="1"/>
  <c r="FH128" i="35"/>
  <c r="GD128" i="35" s="1"/>
  <c r="FM168" i="35"/>
  <c r="GB168" i="35" s="1"/>
  <c r="FQ164" i="35"/>
  <c r="GA164" i="35" s="1"/>
  <c r="FM180" i="35"/>
  <c r="GB180" i="35" s="1"/>
  <c r="GJ180" i="35" s="1"/>
  <c r="FG192" i="35"/>
  <c r="FX192" i="35" s="1"/>
  <c r="FP174" i="35"/>
  <c r="GC174" i="35" s="1"/>
  <c r="FQ360" i="35"/>
  <c r="GA360" i="35" s="1"/>
  <c r="FL356" i="35"/>
  <c r="GE356" i="35" s="1"/>
  <c r="FM541" i="35"/>
  <c r="GB541" i="35" s="1"/>
  <c r="FI741" i="35"/>
  <c r="FZ741" i="35" s="1"/>
  <c r="FH800" i="35"/>
  <c r="GD800" i="35" s="1"/>
  <c r="FH835" i="35"/>
  <c r="GD835" i="35" s="1"/>
  <c r="FG64" i="35"/>
  <c r="FX64" i="35" s="1"/>
  <c r="FH64" i="35"/>
  <c r="GD64" i="35" s="1"/>
  <c r="FJ64" i="35"/>
  <c r="FY64" i="35" s="1"/>
  <c r="FI64" i="35"/>
  <c r="FZ64" i="35" s="1"/>
  <c r="FL64" i="35"/>
  <c r="GE64" i="35" s="1"/>
  <c r="FP80" i="35"/>
  <c r="GC80" i="35" s="1"/>
  <c r="FQ80" i="35"/>
  <c r="GA80" i="35" s="1"/>
  <c r="FM80" i="35"/>
  <c r="GB80" i="35" s="1"/>
  <c r="FO80" i="35"/>
  <c r="GH80" i="35" s="1"/>
  <c r="FI86" i="35"/>
  <c r="FZ86" i="35" s="1"/>
  <c r="FG86" i="35"/>
  <c r="FX86" i="35" s="1"/>
  <c r="FL51" i="35"/>
  <c r="GE51" i="35" s="1"/>
  <c r="FH51" i="35"/>
  <c r="GD51" i="35" s="1"/>
  <c r="FM63" i="35"/>
  <c r="GB63" i="35" s="1"/>
  <c r="FQ63" i="35"/>
  <c r="GA63" i="35" s="1"/>
  <c r="FO63" i="35"/>
  <c r="GH63" i="35" s="1"/>
  <c r="FG78" i="35"/>
  <c r="FX78" i="35" s="1"/>
  <c r="FK78" i="35"/>
  <c r="GF78" i="35" s="1"/>
  <c r="FL78" i="35"/>
  <c r="GE78" i="35" s="1"/>
  <c r="FJ78" i="35"/>
  <c r="FY78" i="35" s="1"/>
  <c r="FH135" i="35"/>
  <c r="GD135" i="35" s="1"/>
  <c r="FK135" i="35"/>
  <c r="GF135" i="35" s="1"/>
  <c r="FI135" i="35"/>
  <c r="FZ135" i="35" s="1"/>
  <c r="FG135" i="35"/>
  <c r="FX135" i="35" s="1"/>
  <c r="FQ155" i="35"/>
  <c r="GA155" i="35" s="1"/>
  <c r="FO155" i="35"/>
  <c r="GH155" i="35" s="1"/>
  <c r="FM155" i="35"/>
  <c r="GB155" i="35" s="1"/>
  <c r="FP155" i="35"/>
  <c r="GC155" i="35" s="1"/>
  <c r="FP170" i="35"/>
  <c r="GC170" i="35" s="1"/>
  <c r="GJ170" i="35" s="1"/>
  <c r="FI126" i="35"/>
  <c r="FZ126" i="35" s="1"/>
  <c r="FJ126" i="35"/>
  <c r="FY126" i="35" s="1"/>
  <c r="FH126" i="35"/>
  <c r="GD126" i="35" s="1"/>
  <c r="FL126" i="35"/>
  <c r="GE126" i="35" s="1"/>
  <c r="FG126" i="35"/>
  <c r="FX126" i="35" s="1"/>
  <c r="FH137" i="35"/>
  <c r="GD137" i="35" s="1"/>
  <c r="FG137" i="35"/>
  <c r="FX137" i="35" s="1"/>
  <c r="FJ137" i="35"/>
  <c r="FY137" i="35" s="1"/>
  <c r="FK137" i="35"/>
  <c r="GF137" i="35" s="1"/>
  <c r="FL585" i="35"/>
  <c r="GE585" i="35" s="1"/>
  <c r="FG585" i="35"/>
  <c r="FX585" i="35" s="1"/>
  <c r="FH585" i="35"/>
  <c r="GD585" i="35" s="1"/>
  <c r="FI585" i="35"/>
  <c r="FZ585" i="35" s="1"/>
  <c r="FG600" i="35"/>
  <c r="FX600" i="35" s="1"/>
  <c r="FI600" i="35"/>
  <c r="FZ600" i="35" s="1"/>
  <c r="FP620" i="35"/>
  <c r="GC620" i="35" s="1"/>
  <c r="FQ620" i="35"/>
  <c r="GA620" i="35" s="1"/>
  <c r="FM620" i="35"/>
  <c r="GB620" i="35" s="1"/>
  <c r="FO635" i="35"/>
  <c r="GH635" i="35" s="1"/>
  <c r="FQ635" i="35"/>
  <c r="GA635" i="35" s="1"/>
  <c r="FG637" i="35"/>
  <c r="FX637" i="35" s="1"/>
  <c r="FI637" i="35"/>
  <c r="FZ637" i="35" s="1"/>
  <c r="FJ637" i="35"/>
  <c r="FY637" i="35" s="1"/>
  <c r="FH649" i="35"/>
  <c r="GD649" i="35" s="1"/>
  <c r="FI649" i="35"/>
  <c r="FZ649" i="35" s="1"/>
  <c r="FK649" i="35"/>
  <c r="GF649" i="35" s="1"/>
  <c r="FL649" i="35"/>
  <c r="GE649" i="35" s="1"/>
  <c r="FG658" i="35"/>
  <c r="FX658" i="35" s="1"/>
  <c r="FI658" i="35"/>
  <c r="FZ658" i="35" s="1"/>
  <c r="FJ658" i="35"/>
  <c r="FY658" i="35" s="1"/>
  <c r="FL658" i="35"/>
  <c r="GE658" i="35" s="1"/>
  <c r="FJ666" i="35"/>
  <c r="FY666" i="35" s="1"/>
  <c r="FG666" i="35"/>
  <c r="FX666" i="35" s="1"/>
  <c r="FH666" i="35"/>
  <c r="GD666" i="35" s="1"/>
  <c r="FI673" i="35"/>
  <c r="FZ673" i="35" s="1"/>
  <c r="FL673" i="35"/>
  <c r="GE673" i="35" s="1"/>
  <c r="FH673" i="35"/>
  <c r="GD673" i="35" s="1"/>
  <c r="FM687" i="35"/>
  <c r="GB687" i="35" s="1"/>
  <c r="FO687" i="35"/>
  <c r="GH687" i="35" s="1"/>
  <c r="FQ687" i="35"/>
  <c r="GA687" i="35" s="1"/>
  <c r="FJ700" i="35"/>
  <c r="FY700" i="35" s="1"/>
  <c r="FG700" i="35"/>
  <c r="FX700" i="35" s="1"/>
  <c r="FQ741" i="35"/>
  <c r="GA741" i="35" s="1"/>
  <c r="FP741" i="35"/>
  <c r="GC741" i="35" s="1"/>
  <c r="FM741" i="35"/>
  <c r="GB741" i="35" s="1"/>
  <c r="FH766" i="35"/>
  <c r="GD766" i="35" s="1"/>
  <c r="GG766" i="35" s="1"/>
  <c r="FJ766" i="35"/>
  <c r="FY766" i="35" s="1"/>
  <c r="FG766" i="35"/>
  <c r="FX766" i="35" s="1"/>
  <c r="FJ798" i="35"/>
  <c r="FY798" i="35" s="1"/>
  <c r="FK798" i="35"/>
  <c r="GF798" i="35" s="1"/>
  <c r="FG798" i="35"/>
  <c r="FX798" i="35" s="1"/>
  <c r="FI565" i="35"/>
  <c r="FZ565" i="35" s="1"/>
  <c r="FL565" i="35"/>
  <c r="GE565" i="35" s="1"/>
  <c r="FJ565" i="35"/>
  <c r="FY565" i="35" s="1"/>
  <c r="FG565" i="35"/>
  <c r="FX565" i="35" s="1"/>
  <c r="FK565" i="35"/>
  <c r="GF565" i="35" s="1"/>
  <c r="FG586" i="35"/>
  <c r="FX586" i="35" s="1"/>
  <c r="FJ586" i="35"/>
  <c r="FY586" i="35" s="1"/>
  <c r="FL586" i="35"/>
  <c r="GE586" i="35" s="1"/>
  <c r="FI586" i="35"/>
  <c r="FZ586" i="35" s="1"/>
  <c r="FH586" i="35"/>
  <c r="GD586" i="35" s="1"/>
  <c r="FJ625" i="35"/>
  <c r="FY625" i="35" s="1"/>
  <c r="FL625" i="35"/>
  <c r="GE625" i="35" s="1"/>
  <c r="FH625" i="35"/>
  <c r="GD625" i="35" s="1"/>
  <c r="FK625" i="35"/>
  <c r="GF625" i="35" s="1"/>
  <c r="FG625" i="35"/>
  <c r="FX625" i="35" s="1"/>
  <c r="FQ649" i="35"/>
  <c r="GA649" i="35" s="1"/>
  <c r="FM649" i="35"/>
  <c r="GB649" i="35" s="1"/>
  <c r="FP649" i="35"/>
  <c r="GC649" i="35" s="1"/>
  <c r="FG676" i="35"/>
  <c r="FX676" i="35" s="1"/>
  <c r="FJ676" i="35"/>
  <c r="FY676" i="35" s="1"/>
  <c r="FH676" i="35"/>
  <c r="GD676" i="35" s="1"/>
  <c r="FI686" i="35"/>
  <c r="FZ686" i="35" s="1"/>
  <c r="FG686" i="35"/>
  <c r="FX686" i="35" s="1"/>
  <c r="FJ686" i="35"/>
  <c r="FY686" i="35" s="1"/>
  <c r="FQ707" i="35"/>
  <c r="GA707" i="35" s="1"/>
  <c r="FM707" i="35"/>
  <c r="GB707" i="35" s="1"/>
  <c r="FP707" i="35"/>
  <c r="GC707" i="35" s="1"/>
  <c r="FP737" i="35"/>
  <c r="GC737" i="35" s="1"/>
  <c r="FM737" i="35"/>
  <c r="GB737" i="35" s="1"/>
  <c r="FQ737" i="35"/>
  <c r="GA737" i="35" s="1"/>
  <c r="FQ757" i="35"/>
  <c r="GA757" i="35" s="1"/>
  <c r="FM757" i="35"/>
  <c r="GB757" i="35" s="1"/>
  <c r="FG789" i="35"/>
  <c r="FX789" i="35" s="1"/>
  <c r="FI789" i="35"/>
  <c r="FZ789" i="35" s="1"/>
  <c r="FL789" i="35"/>
  <c r="GE789" i="35" s="1"/>
  <c r="FL808" i="35"/>
  <c r="GE808" i="35" s="1"/>
  <c r="FM825" i="35"/>
  <c r="GB825" i="35" s="1"/>
  <c r="FQ825" i="35"/>
  <c r="GA825" i="35" s="1"/>
  <c r="FP825" i="35"/>
  <c r="GC825" i="35" s="1"/>
  <c r="FH754" i="35"/>
  <c r="GD754" i="35" s="1"/>
  <c r="FJ754" i="35"/>
  <c r="FY754" i="35" s="1"/>
  <c r="FL754" i="35"/>
  <c r="GE754" i="35" s="1"/>
  <c r="FG754" i="35"/>
  <c r="FX754" i="35" s="1"/>
  <c r="FK862" i="35"/>
  <c r="GF862" i="35" s="1"/>
  <c r="FG862" i="35"/>
  <c r="FX862" i="35" s="1"/>
  <c r="FH862" i="35"/>
  <c r="GD862" i="35" s="1"/>
  <c r="FJ862" i="35"/>
  <c r="FY862" i="35" s="1"/>
  <c r="FH867" i="35"/>
  <c r="GD867" i="35" s="1"/>
  <c r="FI867" i="35"/>
  <c r="FZ867" i="35" s="1"/>
  <c r="FL867" i="35"/>
  <c r="GE867" i="35" s="1"/>
  <c r="FJ922" i="35"/>
  <c r="FY922" i="35" s="1"/>
  <c r="FL922" i="35"/>
  <c r="GE922" i="35" s="1"/>
  <c r="FG922" i="35"/>
  <c r="FX922" i="35" s="1"/>
  <c r="FK922" i="35"/>
  <c r="GF922" i="35" s="1"/>
  <c r="FP926" i="35"/>
  <c r="GC926" i="35" s="1"/>
  <c r="FQ926" i="35"/>
  <c r="GA926" i="35" s="1"/>
  <c r="FO926" i="35"/>
  <c r="GH926" i="35" s="1"/>
  <c r="FJ930" i="35"/>
  <c r="FY930" i="35" s="1"/>
  <c r="FG930" i="35"/>
  <c r="FX930" i="35" s="1"/>
  <c r="FQ943" i="35"/>
  <c r="GA943" i="35" s="1"/>
  <c r="FP943" i="35"/>
  <c r="GC943" i="35" s="1"/>
  <c r="FM943" i="35"/>
  <c r="GB943" i="35" s="1"/>
  <c r="FL952" i="35"/>
  <c r="GE952" i="35" s="1"/>
  <c r="FH952" i="35"/>
  <c r="GD952" i="35" s="1"/>
  <c r="FI952" i="35"/>
  <c r="FZ952" i="35" s="1"/>
  <c r="FG952" i="35"/>
  <c r="FX952" i="35" s="1"/>
  <c r="FJ952" i="35"/>
  <c r="FY952" i="35" s="1"/>
  <c r="FK952" i="35"/>
  <c r="GF952" i="35" s="1"/>
  <c r="FI955" i="35"/>
  <c r="FZ955" i="35" s="1"/>
  <c r="FG955" i="35"/>
  <c r="FX955" i="35" s="1"/>
  <c r="FG967" i="35"/>
  <c r="FX967" i="35" s="1"/>
  <c r="FI967" i="35"/>
  <c r="FZ967" i="35" s="1"/>
  <c r="FJ982" i="35"/>
  <c r="FY982" i="35" s="1"/>
  <c r="FK982" i="35"/>
  <c r="GF982" i="35" s="1"/>
  <c r="FH982" i="35"/>
  <c r="GD982" i="35" s="1"/>
  <c r="FG982" i="35"/>
  <c r="FX982" i="35" s="1"/>
  <c r="FI982" i="35"/>
  <c r="FZ982" i="35" s="1"/>
  <c r="FL993" i="35"/>
  <c r="GE993" i="35" s="1"/>
  <c r="FJ993" i="35"/>
  <c r="FY993" i="35" s="1"/>
  <c r="FG993" i="35"/>
  <c r="FX993" i="35" s="1"/>
  <c r="FI993" i="35"/>
  <c r="FZ993" i="35" s="1"/>
  <c r="FH993" i="35"/>
  <c r="GD993" i="35" s="1"/>
  <c r="FL1025" i="35"/>
  <c r="GE1025" i="35" s="1"/>
  <c r="GG1025" i="35" s="1"/>
  <c r="FI1025" i="35"/>
  <c r="FZ1025" i="35" s="1"/>
  <c r="FG1025" i="35"/>
  <c r="FX1025" i="35" s="1"/>
  <c r="FJ1025" i="35"/>
  <c r="FY1025" i="35" s="1"/>
  <c r="FM608" i="35"/>
  <c r="GB608" i="35" s="1"/>
  <c r="GJ608" i="35"/>
  <c r="FL663" i="35"/>
  <c r="GE663" i="35" s="1"/>
  <c r="FH663" i="35"/>
  <c r="GD663" i="35" s="1"/>
  <c r="FG663" i="35"/>
  <c r="FX663" i="35" s="1"/>
  <c r="FJ663" i="35"/>
  <c r="FY663" i="35" s="1"/>
  <c r="FJ726" i="35"/>
  <c r="FY726" i="35" s="1"/>
  <c r="FO754" i="35"/>
  <c r="GH754" i="35" s="1"/>
  <c r="FP754" i="35"/>
  <c r="GC754" i="35" s="1"/>
  <c r="FI763" i="35"/>
  <c r="FZ763" i="35" s="1"/>
  <c r="FL763" i="35"/>
  <c r="GE763" i="35" s="1"/>
  <c r="GG763" i="35" s="1"/>
  <c r="FG763" i="35"/>
  <c r="FX763" i="35" s="1"/>
  <c r="FJ763" i="35"/>
  <c r="FY763" i="35" s="1"/>
  <c r="FM784" i="35"/>
  <c r="GB784" i="35" s="1"/>
  <c r="FQ784" i="35"/>
  <c r="GA784" i="35" s="1"/>
  <c r="FO784" i="35"/>
  <c r="GH784" i="35" s="1"/>
  <c r="FL798" i="35"/>
  <c r="GE798" i="35" s="1"/>
  <c r="FI829" i="35"/>
  <c r="FZ829" i="35" s="1"/>
  <c r="FK829" i="35"/>
  <c r="GF829" i="35" s="1"/>
  <c r="FL829" i="35"/>
  <c r="GE829" i="35" s="1"/>
  <c r="FL851" i="35"/>
  <c r="GE851" i="35" s="1"/>
  <c r="FH851" i="35"/>
  <c r="GD851" i="35" s="1"/>
  <c r="FJ871" i="35"/>
  <c r="FY871" i="35" s="1"/>
  <c r="FG871" i="35"/>
  <c r="FX871" i="35" s="1"/>
  <c r="FI871" i="35"/>
  <c r="FZ871" i="35" s="1"/>
  <c r="FI901" i="35"/>
  <c r="FZ901" i="35" s="1"/>
  <c r="FH901" i="35"/>
  <c r="GD901" i="35" s="1"/>
  <c r="FM927" i="35"/>
  <c r="GB927" i="35" s="1"/>
  <c r="FQ927" i="35"/>
  <c r="GA927" i="35" s="1"/>
  <c r="FH944" i="35"/>
  <c r="GD944" i="35" s="1"/>
  <c r="FK944" i="35"/>
  <c r="GF944" i="35" s="1"/>
  <c r="FJ944" i="35"/>
  <c r="FY944" i="35" s="1"/>
  <c r="FG944" i="35"/>
  <c r="FX944" i="35" s="1"/>
  <c r="FG971" i="35"/>
  <c r="FX971" i="35" s="1"/>
  <c r="FI971" i="35"/>
  <c r="FZ971" i="35" s="1"/>
  <c r="FJ978" i="35"/>
  <c r="FY978" i="35" s="1"/>
  <c r="FK978" i="35"/>
  <c r="GF978" i="35" s="1"/>
  <c r="FH978" i="35"/>
  <c r="GD978" i="35" s="1"/>
  <c r="FG978" i="35"/>
  <c r="FX978" i="35" s="1"/>
  <c r="FI978" i="35"/>
  <c r="FZ978" i="35" s="1"/>
  <c r="FP985" i="35"/>
  <c r="GC985" i="35" s="1"/>
  <c r="FM985" i="35"/>
  <c r="GB985" i="35" s="1"/>
  <c r="FO985" i="35"/>
  <c r="GH985" i="35" s="1"/>
  <c r="FQ985" i="35"/>
  <c r="GA985" i="35" s="1"/>
  <c r="FL1000" i="35"/>
  <c r="GE1000" i="35" s="1"/>
  <c r="FG1000" i="35"/>
  <c r="FX1000" i="35" s="1"/>
  <c r="FH1000" i="35"/>
  <c r="GD1000" i="35" s="1"/>
  <c r="FG1006" i="35"/>
  <c r="FX1006" i="35" s="1"/>
  <c r="FI1006" i="35"/>
  <c r="FZ1006" i="35" s="1"/>
  <c r="FH1006" i="35"/>
  <c r="GD1006" i="35" s="1"/>
  <c r="FI28" i="35"/>
  <c r="FZ28" i="35" s="1"/>
  <c r="FJ28" i="35"/>
  <c r="FY28" i="35" s="1"/>
  <c r="FG28" i="35"/>
  <c r="FX28" i="35" s="1"/>
  <c r="FO722" i="35"/>
  <c r="GH722" i="35" s="1"/>
  <c r="FG731" i="35"/>
  <c r="FX731" i="35" s="1"/>
  <c r="FL731" i="35"/>
  <c r="GE731" i="35" s="1"/>
  <c r="FH731" i="35"/>
  <c r="GD731" i="35" s="1"/>
  <c r="FI731" i="35"/>
  <c r="FZ731" i="35" s="1"/>
  <c r="FH756" i="35"/>
  <c r="GD756" i="35" s="1"/>
  <c r="FJ756" i="35"/>
  <c r="FY756" i="35" s="1"/>
  <c r="FO775" i="35"/>
  <c r="GH775" i="35" s="1"/>
  <c r="FP775" i="35"/>
  <c r="GC775" i="35" s="1"/>
  <c r="FQ775" i="35"/>
  <c r="GA775" i="35" s="1"/>
  <c r="FM775" i="35"/>
  <c r="GB775" i="35" s="1"/>
  <c r="FH784" i="35"/>
  <c r="GD784" i="35" s="1"/>
  <c r="GG784" i="35" s="1"/>
  <c r="FJ784" i="35"/>
  <c r="FY784" i="35" s="1"/>
  <c r="FG784" i="35"/>
  <c r="FX784" i="35" s="1"/>
  <c r="FG813" i="35"/>
  <c r="FX813" i="35" s="1"/>
  <c r="FK813" i="35"/>
  <c r="GF813" i="35" s="1"/>
  <c r="FL813" i="35"/>
  <c r="GE813" i="35" s="1"/>
  <c r="FI813" i="35"/>
  <c r="FZ813" i="35" s="1"/>
  <c r="FI869" i="35"/>
  <c r="FZ869" i="35" s="1"/>
  <c r="FK869" i="35"/>
  <c r="GF869" i="35" s="1"/>
  <c r="FL869" i="35"/>
  <c r="GE869" i="35" s="1"/>
  <c r="FH869" i="35"/>
  <c r="GD869" i="35" s="1"/>
  <c r="FG876" i="35"/>
  <c r="FX876" i="35" s="1"/>
  <c r="FH876" i="35"/>
  <c r="GD876" i="35" s="1"/>
  <c r="FJ876" i="35"/>
  <c r="FY876" i="35" s="1"/>
  <c r="FI876" i="35"/>
  <c r="FZ876" i="35" s="1"/>
  <c r="FI909" i="35"/>
  <c r="FZ909" i="35" s="1"/>
  <c r="FL909" i="35"/>
  <c r="GE909" i="35" s="1"/>
  <c r="FH909" i="35"/>
  <c r="GD909" i="35" s="1"/>
  <c r="FH936" i="35"/>
  <c r="GD936" i="35" s="1"/>
  <c r="FK936" i="35"/>
  <c r="GF936" i="35" s="1"/>
  <c r="FI936" i="35"/>
  <c r="FZ936" i="35" s="1"/>
  <c r="FG936" i="35"/>
  <c r="FX936" i="35" s="1"/>
  <c r="FJ936" i="35"/>
  <c r="FY936" i="35" s="1"/>
  <c r="FJ960" i="35"/>
  <c r="FY960" i="35" s="1"/>
  <c r="FG960" i="35"/>
  <c r="FX960" i="35" s="1"/>
  <c r="FH960" i="35"/>
  <c r="GD960" i="35" s="1"/>
  <c r="FJ985" i="35"/>
  <c r="FY985" i="35" s="1"/>
  <c r="FL985" i="35"/>
  <c r="GE985" i="35" s="1"/>
  <c r="FI985" i="35"/>
  <c r="FZ985" i="35" s="1"/>
  <c r="FG985" i="35"/>
  <c r="FX985" i="35" s="1"/>
  <c r="FK998" i="35"/>
  <c r="GF998" i="35" s="1"/>
  <c r="FJ998" i="35"/>
  <c r="FY998" i="35" s="1"/>
  <c r="FL998" i="35"/>
  <c r="GE998" i="35" s="1"/>
  <c r="FG998" i="35"/>
  <c r="FX998" i="35" s="1"/>
  <c r="FH998" i="35"/>
  <c r="GD998" i="35" s="1"/>
  <c r="FI998" i="35"/>
  <c r="FZ998" i="35" s="1"/>
  <c r="FK1018" i="35"/>
  <c r="GF1018" i="35" s="1"/>
  <c r="FH1018" i="35"/>
  <c r="GD1018" i="35" s="1"/>
  <c r="FG1018" i="35"/>
  <c r="FX1018" i="35" s="1"/>
  <c r="FL1018" i="35"/>
  <c r="GE1018" i="35" s="1"/>
  <c r="FI1018" i="35"/>
  <c r="FZ1018" i="35" s="1"/>
  <c r="FI635" i="35"/>
  <c r="FZ635" i="35" s="1"/>
  <c r="FH635" i="35"/>
  <c r="GD635" i="35" s="1"/>
  <c r="GG635" i="35" s="1"/>
  <c r="FI711" i="35"/>
  <c r="FZ711" i="35" s="1"/>
  <c r="FH745" i="35"/>
  <c r="GD745" i="35" s="1"/>
  <c r="FL745" i="35"/>
  <c r="GE745" i="35" s="1"/>
  <c r="FG745" i="35"/>
  <c r="FX745" i="35" s="1"/>
  <c r="FQ764" i="35"/>
  <c r="GA764" i="35" s="1"/>
  <c r="FM764" i="35"/>
  <c r="GB764" i="35" s="1"/>
  <c r="FM780" i="35"/>
  <c r="GB780" i="35" s="1"/>
  <c r="FQ780" i="35"/>
  <c r="GA780" i="35" s="1"/>
  <c r="FP815" i="35"/>
  <c r="GC815" i="35" s="1"/>
  <c r="FO827" i="35"/>
  <c r="GH827" i="35" s="1"/>
  <c r="FQ827" i="35"/>
  <c r="GA827" i="35" s="1"/>
  <c r="FM827" i="35"/>
  <c r="GB827" i="35" s="1"/>
  <c r="FQ853" i="35"/>
  <c r="GA853" i="35" s="1"/>
  <c r="FM853" i="35"/>
  <c r="GB853" i="35" s="1"/>
  <c r="FM863" i="35"/>
  <c r="GB863" i="35" s="1"/>
  <c r="FQ863" i="35"/>
  <c r="GA863" i="35" s="1"/>
  <c r="FG868" i="35"/>
  <c r="FX868" i="35" s="1"/>
  <c r="FH868" i="35"/>
  <c r="GD868" i="35" s="1"/>
  <c r="FJ868" i="35"/>
  <c r="FY868" i="35" s="1"/>
  <c r="FI868" i="35"/>
  <c r="FZ868" i="35" s="1"/>
  <c r="FL868" i="35"/>
  <c r="GE868" i="35" s="1"/>
  <c r="FI881" i="35"/>
  <c r="FZ881" i="35" s="1"/>
  <c r="FM887" i="35"/>
  <c r="GB887" i="35" s="1"/>
  <c r="GJ887" i="35" s="1"/>
  <c r="FJ908" i="35"/>
  <c r="FY908" i="35" s="1"/>
  <c r="FG908" i="35"/>
  <c r="FX908" i="35" s="1"/>
  <c r="FI908" i="35"/>
  <c r="FZ908" i="35" s="1"/>
  <c r="FL925" i="35"/>
  <c r="GE925" i="35" s="1"/>
  <c r="FL938" i="35"/>
  <c r="GE938" i="35" s="1"/>
  <c r="FH938" i="35"/>
  <c r="GD938" i="35" s="1"/>
  <c r="FI938" i="35"/>
  <c r="FZ938" i="35" s="1"/>
  <c r="FJ938" i="35"/>
  <c r="FY938" i="35" s="1"/>
  <c r="FG938" i="35"/>
  <c r="FX938" i="35" s="1"/>
  <c r="FQ947" i="35"/>
  <c r="GA947" i="35" s="1"/>
  <c r="FM947" i="35"/>
  <c r="GB947" i="35" s="1"/>
  <c r="FP947" i="35"/>
  <c r="GC947" i="35" s="1"/>
  <c r="FP950" i="35"/>
  <c r="GC950" i="35" s="1"/>
  <c r="FO950" i="35"/>
  <c r="GH950" i="35" s="1"/>
  <c r="FQ1005" i="35"/>
  <c r="GA1005" i="35" s="1"/>
  <c r="FP1005" i="35"/>
  <c r="GC1005" i="35" s="1"/>
  <c r="FM1005" i="35"/>
  <c r="GB1005" i="35" s="1"/>
  <c r="FK15" i="35"/>
  <c r="GF15" i="35" s="1"/>
  <c r="FP866" i="35"/>
  <c r="GC866" i="35" s="1"/>
  <c r="FM866" i="35"/>
  <c r="GB866" i="35" s="1"/>
  <c r="FJ935" i="35"/>
  <c r="FY935" i="35" s="1"/>
  <c r="FL935" i="35"/>
  <c r="GE935" i="35" s="1"/>
  <c r="FG935" i="35"/>
  <c r="FX935" i="35" s="1"/>
  <c r="FK935" i="35"/>
  <c r="GF935" i="35" s="1"/>
  <c r="FL964" i="35"/>
  <c r="GE964" i="35" s="1"/>
  <c r="FG964" i="35"/>
  <c r="FX964" i="35" s="1"/>
  <c r="FJ964" i="35"/>
  <c r="FY964" i="35" s="1"/>
  <c r="FH964" i="35"/>
  <c r="GD964" i="35" s="1"/>
  <c r="FI964" i="35"/>
  <c r="FZ964" i="35" s="1"/>
  <c r="FL977" i="35"/>
  <c r="GE977" i="35" s="1"/>
  <c r="FI977" i="35"/>
  <c r="FZ977" i="35" s="1"/>
  <c r="FG977" i="35"/>
  <c r="FX977" i="35" s="1"/>
  <c r="FJ977" i="35"/>
  <c r="FY977" i="35" s="1"/>
  <c r="FI990" i="35"/>
  <c r="FZ990" i="35" s="1"/>
  <c r="FL1017" i="35"/>
  <c r="GE1017" i="35" s="1"/>
  <c r="FG1017" i="35"/>
  <c r="FX1017" i="35" s="1"/>
  <c r="FG1033" i="35"/>
  <c r="FX1033" i="35" s="1"/>
  <c r="FJ1033" i="35"/>
  <c r="FY1033" i="35" s="1"/>
  <c r="FI1033" i="35"/>
  <c r="FZ1033" i="35" s="1"/>
  <c r="FI18" i="35"/>
  <c r="FZ18" i="35" s="1"/>
  <c r="FO5" i="35"/>
  <c r="GH5" i="35" s="1"/>
  <c r="FM5" i="35"/>
  <c r="GB5" i="35" s="1"/>
  <c r="FQ5" i="35"/>
  <c r="GA5" i="35" s="1"/>
  <c r="FM923" i="35"/>
  <c r="GB923" i="35" s="1"/>
  <c r="FO923" i="35"/>
  <c r="GH923" i="35" s="1"/>
  <c r="FQ923" i="35"/>
  <c r="GA923" i="35" s="1"/>
  <c r="FO831" i="35"/>
  <c r="GH831" i="35" s="1"/>
  <c r="FQ831" i="35"/>
  <c r="GA831" i="35" s="1"/>
  <c r="FM831" i="35"/>
  <c r="GB831" i="35" s="1"/>
  <c r="FQ538" i="35"/>
  <c r="GA538" i="35" s="1"/>
  <c r="FM538" i="35"/>
  <c r="GB538" i="35" s="1"/>
  <c r="FP538" i="35"/>
  <c r="GC538" i="35" s="1"/>
  <c r="FO538" i="35"/>
  <c r="GH538" i="35" s="1"/>
  <c r="FM462" i="35"/>
  <c r="GB462" i="35" s="1"/>
  <c r="FO462" i="35"/>
  <c r="GH462" i="35" s="1"/>
  <c r="FP462" i="35"/>
  <c r="GC462" i="35" s="1"/>
  <c r="FM472" i="35"/>
  <c r="GB472" i="35" s="1"/>
  <c r="FO472" i="35"/>
  <c r="GH472" i="35" s="1"/>
  <c r="FQ163" i="35"/>
  <c r="GA163" i="35" s="1"/>
  <c r="FO163" i="35"/>
  <c r="GH163" i="35" s="1"/>
  <c r="FQ74" i="35"/>
  <c r="GA74" i="35" s="1"/>
  <c r="FP74" i="35"/>
  <c r="GC74" i="35" s="1"/>
  <c r="FO74" i="35"/>
  <c r="GH74" i="35" s="1"/>
  <c r="FM74" i="35"/>
  <c r="GB74" i="35" s="1"/>
  <c r="FK893" i="35"/>
  <c r="GF893" i="35" s="1"/>
  <c r="FK865" i="35"/>
  <c r="GF865" i="35" s="1"/>
  <c r="FG827" i="35"/>
  <c r="FX827" i="35" s="1"/>
  <c r="FJ827" i="35"/>
  <c r="FY827" i="35" s="1"/>
  <c r="FI827" i="35"/>
  <c r="FZ827" i="35" s="1"/>
  <c r="FK831" i="35"/>
  <c r="GF831" i="35" s="1"/>
  <c r="FK665" i="35"/>
  <c r="GF665" i="35" s="1"/>
  <c r="FL665" i="35"/>
  <c r="GE665" i="35" s="1"/>
  <c r="FI665" i="35"/>
  <c r="FZ665" i="35" s="1"/>
  <c r="FH665" i="35"/>
  <c r="GD665" i="35" s="1"/>
  <c r="FJ530" i="35"/>
  <c r="FY530" i="35" s="1"/>
  <c r="FK530" i="35"/>
  <c r="GF530" i="35" s="1"/>
  <c r="FI530" i="35"/>
  <c r="FZ530" i="35" s="1"/>
  <c r="FL530" i="35"/>
  <c r="GE530" i="35" s="1"/>
  <c r="FH530" i="35"/>
  <c r="GD530" i="35" s="1"/>
  <c r="FK613" i="35"/>
  <c r="GF613" i="35" s="1"/>
  <c r="FG613" i="35"/>
  <c r="FX613" i="35" s="1"/>
  <c r="FL613" i="35"/>
  <c r="GE613" i="35" s="1"/>
  <c r="FJ613" i="35"/>
  <c r="FY613" i="35" s="1"/>
  <c r="FH613" i="35"/>
  <c r="GD613" i="35" s="1"/>
  <c r="FI392" i="35"/>
  <c r="FZ392" i="35" s="1"/>
  <c r="FG392" i="35"/>
  <c r="FX392" i="35" s="1"/>
  <c r="FH392" i="35"/>
  <c r="GD392" i="35" s="1"/>
  <c r="FL392" i="35"/>
  <c r="GE392" i="35" s="1"/>
  <c r="FK392" i="35"/>
  <c r="GF392" i="35" s="1"/>
  <c r="FJ392" i="35"/>
  <c r="FY392" i="35" s="1"/>
  <c r="FH391" i="35"/>
  <c r="GD391" i="35" s="1"/>
  <c r="FJ391" i="35"/>
  <c r="FY391" i="35" s="1"/>
  <c r="FL391" i="35"/>
  <c r="GE391" i="35" s="1"/>
  <c r="FI391" i="35"/>
  <c r="FZ391" i="35" s="1"/>
  <c r="FK391" i="35"/>
  <c r="GF391" i="35" s="1"/>
  <c r="FK348" i="35"/>
  <c r="GF348" i="35" s="1"/>
  <c r="FL348" i="35"/>
  <c r="GE348" i="35" s="1"/>
  <c r="FI348" i="35"/>
  <c r="FZ348" i="35" s="1"/>
  <c r="FH348" i="35"/>
  <c r="GD348" i="35" s="1"/>
  <c r="FI208" i="35"/>
  <c r="FZ208" i="35" s="1"/>
  <c r="FH208" i="35"/>
  <c r="GD208" i="35" s="1"/>
  <c r="FG232" i="35"/>
  <c r="FX232" i="35" s="1"/>
  <c r="FL232" i="35"/>
  <c r="GE232" i="35" s="1"/>
  <c r="FJ232" i="35"/>
  <c r="FY232" i="35" s="1"/>
  <c r="FL185" i="35"/>
  <c r="GE185" i="35" s="1"/>
  <c r="FH185" i="35"/>
  <c r="GD185" i="35" s="1"/>
  <c r="FI185" i="35"/>
  <c r="FZ185" i="35" s="1"/>
  <c r="FI861" i="35"/>
  <c r="FZ861" i="35" s="1"/>
  <c r="FH861" i="35"/>
  <c r="GD861" i="35" s="1"/>
  <c r="FK861" i="35"/>
  <c r="GF861" i="35" s="1"/>
  <c r="FL861" i="35"/>
  <c r="GE861" i="35" s="1"/>
  <c r="FI917" i="35"/>
  <c r="FZ917" i="35" s="1"/>
  <c r="FH917" i="35"/>
  <c r="GD917" i="35" s="1"/>
  <c r="FL917" i="35"/>
  <c r="GE917" i="35" s="1"/>
  <c r="FL805" i="35"/>
  <c r="GE805" i="35" s="1"/>
  <c r="FI805" i="35"/>
  <c r="FZ805" i="35" s="1"/>
  <c r="FG805" i="35"/>
  <c r="FX805" i="35" s="1"/>
  <c r="FK715" i="35"/>
  <c r="GF715" i="35" s="1"/>
  <c r="FL715" i="35"/>
  <c r="GE715" i="35" s="1"/>
  <c r="FH715" i="35"/>
  <c r="GD715" i="35" s="1"/>
  <c r="FG715" i="35"/>
  <c r="FX715" i="35" s="1"/>
  <c r="FG721" i="35"/>
  <c r="FX721" i="35" s="1"/>
  <c r="FJ721" i="35"/>
  <c r="FY721" i="35" s="1"/>
  <c r="FI721" i="35"/>
  <c r="FZ721" i="35" s="1"/>
  <c r="FG737" i="35"/>
  <c r="FX737" i="35" s="1"/>
  <c r="FH737" i="35"/>
  <c r="GD737" i="35" s="1"/>
  <c r="FL550" i="35"/>
  <c r="GE550" i="35" s="1"/>
  <c r="FI550" i="35"/>
  <c r="FZ550" i="35" s="1"/>
  <c r="FH550" i="35"/>
  <c r="GD550" i="35" s="1"/>
  <c r="FI592" i="35"/>
  <c r="FZ592" i="35" s="1"/>
  <c r="FG592" i="35"/>
  <c r="FX592" i="35" s="1"/>
  <c r="FK592" i="35"/>
  <c r="GF592" i="35" s="1"/>
  <c r="FJ592" i="35"/>
  <c r="FY592" i="35" s="1"/>
  <c r="FH592" i="35"/>
  <c r="GD592" i="35" s="1"/>
  <c r="FI414" i="35"/>
  <c r="FZ414" i="35" s="1"/>
  <c r="FK414" i="35"/>
  <c r="GF414" i="35" s="1"/>
  <c r="FI323" i="35"/>
  <c r="FZ323" i="35" s="1"/>
  <c r="FH323" i="35"/>
  <c r="GD323" i="35" s="1"/>
  <c r="FG323" i="35"/>
  <c r="FX323" i="35" s="1"/>
  <c r="FG370" i="35"/>
  <c r="FX370" i="35" s="1"/>
  <c r="FI370" i="35"/>
  <c r="FZ370" i="35" s="1"/>
  <c r="FG314" i="35"/>
  <c r="FX314" i="35" s="1"/>
  <c r="FI314" i="35"/>
  <c r="FZ314" i="35" s="1"/>
  <c r="FJ314" i="35"/>
  <c r="FY314" i="35" s="1"/>
  <c r="FK374" i="35"/>
  <c r="GF374" i="35" s="1"/>
  <c r="FG374" i="35"/>
  <c r="FX374" i="35" s="1"/>
  <c r="FL374" i="35"/>
  <c r="GE374" i="35" s="1"/>
  <c r="FK242" i="35"/>
  <c r="GF242" i="35" s="1"/>
  <c r="FG242" i="35"/>
  <c r="FX242" i="35" s="1"/>
  <c r="FJ242" i="35"/>
  <c r="FY242" i="35" s="1"/>
  <c r="FH242" i="35"/>
  <c r="GD242" i="35" s="1"/>
  <c r="FI242" i="35"/>
  <c r="FZ242" i="35" s="1"/>
  <c r="FL234" i="35"/>
  <c r="GE234" i="35" s="1"/>
  <c r="FI234" i="35"/>
  <c r="FZ234" i="35" s="1"/>
  <c r="FG234" i="35"/>
  <c r="FX234" i="35" s="1"/>
  <c r="FL222" i="35"/>
  <c r="GE222" i="35" s="1"/>
  <c r="FG222" i="35"/>
  <c r="FX222" i="35" s="1"/>
  <c r="FJ168" i="35"/>
  <c r="FY168" i="35" s="1"/>
  <c r="FG168" i="35"/>
  <c r="FX168" i="35" s="1"/>
  <c r="FL168" i="35"/>
  <c r="GE168" i="35" s="1"/>
  <c r="FG166" i="35"/>
  <c r="FX166" i="35" s="1"/>
  <c r="FK166" i="35"/>
  <c r="GF166" i="35" s="1"/>
  <c r="FG57" i="35"/>
  <c r="FX57" i="35" s="1"/>
  <c r="FL57" i="35"/>
  <c r="GE57" i="35" s="1"/>
  <c r="FQ963" i="35"/>
  <c r="GA963" i="35" s="1"/>
  <c r="FM963" i="35"/>
  <c r="GB963" i="35" s="1"/>
  <c r="FP963" i="35"/>
  <c r="GC963" i="35" s="1"/>
  <c r="FG1023" i="35"/>
  <c r="FX1023" i="35" s="1"/>
  <c r="FI1023" i="35"/>
  <c r="FZ1023" i="35" s="1"/>
  <c r="FJ1023" i="35"/>
  <c r="FY1023" i="35" s="1"/>
  <c r="FL18" i="35"/>
  <c r="GE18" i="35" s="1"/>
  <c r="FQ29" i="35"/>
  <c r="GA29" i="35" s="1"/>
  <c r="FG36" i="35"/>
  <c r="FX36" i="35" s="1"/>
  <c r="FI36" i="35"/>
  <c r="FZ36" i="35" s="1"/>
  <c r="FM38" i="35"/>
  <c r="GB38" i="35" s="1"/>
  <c r="FP38" i="35"/>
  <c r="GC38" i="35" s="1"/>
  <c r="FH6" i="35"/>
  <c r="GD6" i="35" s="1"/>
  <c r="FJ6" i="35"/>
  <c r="FY6" i="35" s="1"/>
  <c r="FG6" i="35"/>
  <c r="FX6" i="35" s="1"/>
  <c r="FI954" i="35"/>
  <c r="FZ954" i="35" s="1"/>
  <c r="FJ954" i="35"/>
  <c r="FY954" i="35" s="1"/>
  <c r="FH954" i="35"/>
  <c r="GD954" i="35" s="1"/>
  <c r="GG954" i="35" s="1"/>
  <c r="FG954" i="35"/>
  <c r="FX954" i="35" s="1"/>
  <c r="FG17" i="35"/>
  <c r="FX17" i="35" s="1"/>
  <c r="FI17" i="35"/>
  <c r="FZ17" i="35" s="1"/>
  <c r="FH17" i="35"/>
  <c r="GD17" i="35" s="1"/>
  <c r="FK17" i="35"/>
  <c r="GF17" i="35" s="1"/>
  <c r="FG863" i="35"/>
  <c r="FX863" i="35" s="1"/>
  <c r="FJ863" i="35"/>
  <c r="FY863" i="35" s="1"/>
  <c r="FI863" i="35"/>
  <c r="FZ863" i="35" s="1"/>
  <c r="FI983" i="35"/>
  <c r="FZ983" i="35" s="1"/>
  <c r="FJ802" i="35"/>
  <c r="FY802" i="35" s="1"/>
  <c r="FI804" i="35"/>
  <c r="FZ804" i="35" s="1"/>
  <c r="FH804" i="35"/>
  <c r="GD804" i="35" s="1"/>
  <c r="FJ804" i="35"/>
  <c r="FY804" i="35" s="1"/>
  <c r="FG804" i="35"/>
  <c r="FX804" i="35" s="1"/>
  <c r="FJ748" i="35"/>
  <c r="FY748" i="35" s="1"/>
  <c r="FG748" i="35"/>
  <c r="FX748" i="35" s="1"/>
  <c r="FG707" i="35"/>
  <c r="FX707" i="35" s="1"/>
  <c r="FL707" i="35"/>
  <c r="GE707" i="35" s="1"/>
  <c r="GG707" i="35" s="1"/>
  <c r="FJ707" i="35"/>
  <c r="FY707" i="35" s="1"/>
  <c r="FK825" i="35"/>
  <c r="GF825" i="35" s="1"/>
  <c r="FL825" i="35"/>
  <c r="GE825" i="35" s="1"/>
  <c r="FJ825" i="35"/>
  <c r="FY825" i="35" s="1"/>
  <c r="FH825" i="35"/>
  <c r="GD825" i="35" s="1"/>
  <c r="FG825" i="35"/>
  <c r="FX825" i="35" s="1"/>
  <c r="FG671" i="35"/>
  <c r="FX671" i="35" s="1"/>
  <c r="FJ671" i="35"/>
  <c r="FY671" i="35" s="1"/>
  <c r="FI653" i="35"/>
  <c r="FZ653" i="35" s="1"/>
  <c r="FL653" i="35"/>
  <c r="GE653" i="35" s="1"/>
  <c r="FH653" i="35"/>
  <c r="GD653" i="35" s="1"/>
  <c r="FJ581" i="35"/>
  <c r="FY581" i="35" s="1"/>
  <c r="FG581" i="35"/>
  <c r="FX581" i="35" s="1"/>
  <c r="FI484" i="35"/>
  <c r="FZ484" i="35" s="1"/>
  <c r="FJ484" i="35"/>
  <c r="FY484" i="35" s="1"/>
  <c r="FG484" i="35"/>
  <c r="FX484" i="35" s="1"/>
  <c r="FG452" i="35"/>
  <c r="FX452" i="35" s="1"/>
  <c r="FL452" i="35"/>
  <c r="GE452" i="35" s="1"/>
  <c r="FH452" i="35"/>
  <c r="GD452" i="35" s="1"/>
  <c r="FI452" i="35"/>
  <c r="FZ452" i="35" s="1"/>
  <c r="FJ452" i="35"/>
  <c r="FY452" i="35" s="1"/>
  <c r="FH532" i="35"/>
  <c r="GD532" i="35" s="1"/>
  <c r="FG532" i="35"/>
  <c r="FX532" i="35" s="1"/>
  <c r="FK532" i="35"/>
  <c r="GF532" i="35" s="1"/>
  <c r="FJ532" i="35"/>
  <c r="FY532" i="35" s="1"/>
  <c r="FI532" i="35"/>
  <c r="FZ532" i="35" s="1"/>
  <c r="FJ463" i="35"/>
  <c r="FY463" i="35" s="1"/>
  <c r="FI463" i="35"/>
  <c r="FZ463" i="35" s="1"/>
  <c r="FH463" i="35"/>
  <c r="GD463" i="35" s="1"/>
  <c r="GG463" i="35" s="1"/>
  <c r="FG463" i="35"/>
  <c r="FX463" i="35" s="1"/>
  <c r="FI402" i="35"/>
  <c r="FZ402" i="35" s="1"/>
  <c r="FG402" i="35"/>
  <c r="FX402" i="35" s="1"/>
  <c r="FH280" i="35"/>
  <c r="GD280" i="35" s="1"/>
  <c r="FL280" i="35"/>
  <c r="GE280" i="35" s="1"/>
  <c r="FK280" i="35"/>
  <c r="GF280" i="35" s="1"/>
  <c r="FJ281" i="35"/>
  <c r="FY281" i="35" s="1"/>
  <c r="FG281" i="35"/>
  <c r="FX281" i="35" s="1"/>
  <c r="FJ99" i="35"/>
  <c r="FY99" i="35" s="1"/>
  <c r="FH36" i="35"/>
  <c r="GD36" i="35" s="1"/>
  <c r="GG36" i="35" s="1"/>
  <c r="FP15" i="35"/>
  <c r="GC15" i="35" s="1"/>
  <c r="FH77" i="35"/>
  <c r="GD77" i="35" s="1"/>
  <c r="FI15" i="35"/>
  <c r="FZ15" i="35" s="1"/>
  <c r="FP84" i="35"/>
  <c r="GC84" i="35" s="1"/>
  <c r="FL106" i="35"/>
  <c r="GE106" i="35" s="1"/>
  <c r="FL55" i="35"/>
  <c r="GE55" i="35" s="1"/>
  <c r="FH658" i="35"/>
  <c r="GD658" i="35" s="1"/>
  <c r="FK82" i="35"/>
  <c r="GF82" i="35" s="1"/>
  <c r="FI6" i="35"/>
  <c r="FZ6" i="35" s="1"/>
  <c r="FH15" i="35"/>
  <c r="GD15" i="35" s="1"/>
  <c r="FJ17" i="35"/>
  <c r="FY17" i="35" s="1"/>
  <c r="FG40" i="35"/>
  <c r="FX40" i="35" s="1"/>
  <c r="FH40" i="35"/>
  <c r="GD40" i="35" s="1"/>
  <c r="FH47" i="35"/>
  <c r="GD47" i="35" s="1"/>
  <c r="FJ57" i="35"/>
  <c r="FY57" i="35" s="1"/>
  <c r="FM84" i="35"/>
  <c r="GB84" i="35" s="1"/>
  <c r="FG70" i="35"/>
  <c r="FX70" i="35" s="1"/>
  <c r="FL77" i="35"/>
  <c r="GE77" i="35" s="1"/>
  <c r="FH117" i="35"/>
  <c r="GD117" i="35" s="1"/>
  <c r="FG110" i="35"/>
  <c r="FX110" i="35" s="1"/>
  <c r="FK126" i="35"/>
  <c r="GF126" i="35" s="1"/>
  <c r="FL137" i="35"/>
  <c r="GE137" i="35" s="1"/>
  <c r="FL152" i="35"/>
  <c r="GE152" i="35" s="1"/>
  <c r="FH166" i="35"/>
  <c r="GD166" i="35" s="1"/>
  <c r="FK232" i="35"/>
  <c r="GF232" i="35" s="1"/>
  <c r="FP158" i="35"/>
  <c r="GC158" i="35" s="1"/>
  <c r="FG229" i="35"/>
  <c r="FX229" i="35" s="1"/>
  <c r="FH232" i="35"/>
  <c r="GD232" i="35" s="1"/>
  <c r="FI406" i="35"/>
  <c r="FZ406" i="35" s="1"/>
  <c r="FJ370" i="35"/>
  <c r="FY370" i="35" s="1"/>
  <c r="FM439" i="35"/>
  <c r="GB439" i="35" s="1"/>
  <c r="FQ488" i="35"/>
  <c r="GA488" i="35" s="1"/>
  <c r="FI737" i="35"/>
  <c r="FZ737" i="35" s="1"/>
  <c r="FG756" i="35"/>
  <c r="FX756" i="35" s="1"/>
  <c r="FP47" i="35"/>
  <c r="GC47" i="35" s="1"/>
  <c r="FM47" i="35"/>
  <c r="GB47" i="35" s="1"/>
  <c r="FM82" i="35"/>
  <c r="GB82" i="35" s="1"/>
  <c r="GJ82" i="35" s="1"/>
  <c r="FQ82" i="35"/>
  <c r="GA82" i="35" s="1"/>
  <c r="FI87" i="35"/>
  <c r="FZ87" i="35" s="1"/>
  <c r="FJ87" i="35"/>
  <c r="FY87" i="35" s="1"/>
  <c r="FG87" i="35"/>
  <c r="FX87" i="35" s="1"/>
  <c r="FL87" i="35"/>
  <c r="GE87" i="35" s="1"/>
  <c r="FI59" i="35"/>
  <c r="FZ59" i="35" s="1"/>
  <c r="FL59" i="35"/>
  <c r="GE59" i="35" s="1"/>
  <c r="FK59" i="35"/>
  <c r="GF59" i="35" s="1"/>
  <c r="FJ59" i="35"/>
  <c r="FY59" i="35" s="1"/>
  <c r="FH59" i="35"/>
  <c r="GD59" i="35" s="1"/>
  <c r="FL67" i="35"/>
  <c r="GE67" i="35" s="1"/>
  <c r="FI67" i="35"/>
  <c r="FZ67" i="35" s="1"/>
  <c r="FK67" i="35"/>
  <c r="GF67" i="35" s="1"/>
  <c r="FJ67" i="35"/>
  <c r="FY67" i="35" s="1"/>
  <c r="FG67" i="35"/>
  <c r="FX67" i="35" s="1"/>
  <c r="FJ65" i="35"/>
  <c r="FY65" i="35" s="1"/>
  <c r="FG65" i="35"/>
  <c r="FX65" i="35" s="1"/>
  <c r="FJ85" i="35"/>
  <c r="FY85" i="35" s="1"/>
  <c r="FG85" i="35"/>
  <c r="FX85" i="35" s="1"/>
  <c r="FL85" i="35"/>
  <c r="GE85" i="35" s="1"/>
  <c r="FQ94" i="35"/>
  <c r="GA94" i="35" s="1"/>
  <c r="FM94" i="35"/>
  <c r="GB94" i="35" s="1"/>
  <c r="FK102" i="35"/>
  <c r="GF102" i="35" s="1"/>
  <c r="FJ102" i="35"/>
  <c r="FY102" i="35" s="1"/>
  <c r="FG102" i="35"/>
  <c r="FX102" i="35" s="1"/>
  <c r="FH102" i="35"/>
  <c r="GD102" i="35" s="1"/>
  <c r="FL114" i="35"/>
  <c r="GE114" i="35" s="1"/>
  <c r="FH114" i="35"/>
  <c r="GD114" i="35" s="1"/>
  <c r="FK114" i="35"/>
  <c r="GF114" i="35" s="1"/>
  <c r="FO134" i="35"/>
  <c r="GH134" i="35" s="1"/>
  <c r="FQ134" i="35"/>
  <c r="GA134" i="35" s="1"/>
  <c r="FM134" i="35"/>
  <c r="GB134" i="35" s="1"/>
  <c r="FQ566" i="35"/>
  <c r="GA566" i="35" s="1"/>
  <c r="FP566" i="35"/>
  <c r="GC566" i="35" s="1"/>
  <c r="FM566" i="35"/>
  <c r="GB566" i="35" s="1"/>
  <c r="FO566" i="35"/>
  <c r="GH566" i="35" s="1"/>
  <c r="FP588" i="35"/>
  <c r="GC588" i="35" s="1"/>
  <c r="FQ588" i="35"/>
  <c r="GA588" i="35" s="1"/>
  <c r="FM588" i="35"/>
  <c r="GB588" i="35" s="1"/>
  <c r="FQ626" i="35"/>
  <c r="GA626" i="35" s="1"/>
  <c r="FP626" i="35"/>
  <c r="GC626" i="35" s="1"/>
  <c r="FM626" i="35"/>
  <c r="GB626" i="35" s="1"/>
  <c r="FI675" i="35"/>
  <c r="FZ675" i="35" s="1"/>
  <c r="FQ739" i="35"/>
  <c r="GA739" i="35" s="1"/>
  <c r="FP739" i="35"/>
  <c r="GC739" i="35" s="1"/>
  <c r="FM739" i="35"/>
  <c r="GB739" i="35" s="1"/>
  <c r="FO739" i="35"/>
  <c r="GH739" i="35" s="1"/>
  <c r="FP752" i="35"/>
  <c r="GC752" i="35" s="1"/>
  <c r="FM752" i="35"/>
  <c r="GB752" i="35" s="1"/>
  <c r="FQ752" i="35"/>
  <c r="GA752" i="35" s="1"/>
  <c r="FO767" i="35"/>
  <c r="GH767" i="35" s="1"/>
  <c r="FP767" i="35"/>
  <c r="GC767" i="35" s="1"/>
  <c r="FQ767" i="35"/>
  <c r="GA767" i="35" s="1"/>
  <c r="FM767" i="35"/>
  <c r="GB767" i="35" s="1"/>
  <c r="FO791" i="35"/>
  <c r="GH791" i="35" s="1"/>
  <c r="FP791" i="35"/>
  <c r="GC791" i="35" s="1"/>
  <c r="FM791" i="35"/>
  <c r="GB791" i="35" s="1"/>
  <c r="FQ791" i="35"/>
  <c r="GA791" i="35" s="1"/>
  <c r="FM795" i="35"/>
  <c r="GB795" i="35" s="1"/>
  <c r="FP795" i="35"/>
  <c r="GC795" i="35" s="1"/>
  <c r="FM803" i="35"/>
  <c r="GB803" i="35" s="1"/>
  <c r="FP803" i="35"/>
  <c r="GC803" i="35" s="1"/>
  <c r="FI611" i="35"/>
  <c r="FZ611" i="35" s="1"/>
  <c r="FK611" i="35"/>
  <c r="GF611" i="35" s="1"/>
  <c r="FL611" i="35"/>
  <c r="GE611" i="35" s="1"/>
  <c r="FG611" i="35"/>
  <c r="FX611" i="35" s="1"/>
  <c r="FJ611" i="35"/>
  <c r="FY611" i="35" s="1"/>
  <c r="FH611" i="35"/>
  <c r="GD611" i="35" s="1"/>
  <c r="FP628" i="35"/>
  <c r="GC628" i="35" s="1"/>
  <c r="FQ628" i="35"/>
  <c r="GA628" i="35" s="1"/>
  <c r="FM628" i="35"/>
  <c r="GB628" i="35" s="1"/>
  <c r="FM657" i="35"/>
  <c r="GB657" i="35" s="1"/>
  <c r="GJ657" i="35" s="1"/>
  <c r="FM683" i="35"/>
  <c r="GB683" i="35" s="1"/>
  <c r="FP683" i="35"/>
  <c r="GC683" i="35" s="1"/>
  <c r="FQ683" i="35"/>
  <c r="GA683" i="35" s="1"/>
  <c r="FK694" i="35"/>
  <c r="GF694" i="35" s="1"/>
  <c r="FG694" i="35"/>
  <c r="FX694" i="35" s="1"/>
  <c r="FJ694" i="35"/>
  <c r="FY694" i="35" s="1"/>
  <c r="FL694" i="35"/>
  <c r="GE694" i="35" s="1"/>
  <c r="FM709" i="35"/>
  <c r="GB709" i="35" s="1"/>
  <c r="FQ709" i="35"/>
  <c r="GA709" i="35" s="1"/>
  <c r="FP709" i="35"/>
  <c r="GC709" i="35" s="1"/>
  <c r="FG720" i="35"/>
  <c r="FX720" i="35" s="1"/>
  <c r="FJ720" i="35"/>
  <c r="FY720" i="35" s="1"/>
  <c r="FH720" i="35"/>
  <c r="GD720" i="35" s="1"/>
  <c r="FM763" i="35"/>
  <c r="GB763" i="35" s="1"/>
  <c r="FP763" i="35"/>
  <c r="GC763" i="35" s="1"/>
  <c r="FO771" i="35"/>
  <c r="GH771" i="35" s="1"/>
  <c r="FP771" i="35"/>
  <c r="GC771" i="35" s="1"/>
  <c r="FM771" i="35"/>
  <c r="GB771" i="35" s="1"/>
  <c r="FI775" i="35"/>
  <c r="FZ775" i="35" s="1"/>
  <c r="FG775" i="35"/>
  <c r="FX775" i="35" s="1"/>
  <c r="FH778" i="35"/>
  <c r="GD778" i="35" s="1"/>
  <c r="FJ778" i="35"/>
  <c r="FY778" i="35" s="1"/>
  <c r="FK778" i="35"/>
  <c r="GF778" i="35" s="1"/>
  <c r="FG778" i="35"/>
  <c r="FX778" i="35" s="1"/>
  <c r="FJ792" i="35"/>
  <c r="FY792" i="35" s="1"/>
  <c r="FH792" i="35"/>
  <c r="GD792" i="35" s="1"/>
  <c r="FK792" i="35"/>
  <c r="GF792" i="35" s="1"/>
  <c r="FG792" i="35"/>
  <c r="FX792" i="35" s="1"/>
  <c r="FL837" i="35"/>
  <c r="GE837" i="35" s="1"/>
  <c r="FH837" i="35"/>
  <c r="GD837" i="35" s="1"/>
  <c r="FG837" i="35"/>
  <c r="FX837" i="35" s="1"/>
  <c r="FJ837" i="35"/>
  <c r="FY837" i="35" s="1"/>
  <c r="FP652" i="35"/>
  <c r="GC652" i="35" s="1"/>
  <c r="FQ652" i="35"/>
  <c r="GA652" i="35" s="1"/>
  <c r="FJ696" i="35"/>
  <c r="FY696" i="35" s="1"/>
  <c r="FL696" i="35"/>
  <c r="GE696" i="35" s="1"/>
  <c r="FG696" i="35"/>
  <c r="FX696" i="35" s="1"/>
  <c r="FP710" i="35"/>
  <c r="GC710" i="35" s="1"/>
  <c r="FM710" i="35"/>
  <c r="GB710" i="35" s="1"/>
  <c r="FQ710" i="35"/>
  <c r="GA710" i="35" s="1"/>
  <c r="FI729" i="35"/>
  <c r="FZ729" i="35" s="1"/>
  <c r="FH729" i="35"/>
  <c r="GD729" i="35" s="1"/>
  <c r="FL729" i="35"/>
  <c r="GE729" i="35" s="1"/>
  <c r="FJ729" i="35"/>
  <c r="FY729" i="35" s="1"/>
  <c r="FJ752" i="35"/>
  <c r="FY752" i="35" s="1"/>
  <c r="FG752" i="35"/>
  <c r="FX752" i="35" s="1"/>
  <c r="FH752" i="35"/>
  <c r="GD752" i="35" s="1"/>
  <c r="FI752" i="35"/>
  <c r="FZ752" i="35" s="1"/>
  <c r="FK752" i="35"/>
  <c r="GF752" i="35" s="1"/>
  <c r="FP847" i="35"/>
  <c r="GC847" i="35" s="1"/>
  <c r="FQ847" i="35"/>
  <c r="GA847" i="35" s="1"/>
  <c r="FM847" i="35"/>
  <c r="GB847" i="35" s="1"/>
  <c r="FI872" i="35"/>
  <c r="FZ872" i="35" s="1"/>
  <c r="FJ872" i="35"/>
  <c r="FY872" i="35" s="1"/>
  <c r="FG872" i="35"/>
  <c r="FX872" i="35" s="1"/>
  <c r="FJ882" i="35"/>
  <c r="FY882" i="35" s="1"/>
  <c r="FG882" i="35"/>
  <c r="FX882" i="35" s="1"/>
  <c r="FJ916" i="35"/>
  <c r="FY916" i="35" s="1"/>
  <c r="FH916" i="35"/>
  <c r="GD916" i="35" s="1"/>
  <c r="FG916" i="35"/>
  <c r="FX916" i="35" s="1"/>
  <c r="FL916" i="35"/>
  <c r="GE916" i="35" s="1"/>
  <c r="FI916" i="35"/>
  <c r="FZ916" i="35" s="1"/>
  <c r="FP969" i="35"/>
  <c r="GC969" i="35" s="1"/>
  <c r="FQ969" i="35"/>
  <c r="GA969" i="35" s="1"/>
  <c r="FM969" i="35"/>
  <c r="GB969" i="35" s="1"/>
  <c r="FL988" i="35"/>
  <c r="GE988" i="35" s="1"/>
  <c r="FI988" i="35"/>
  <c r="FZ988" i="35" s="1"/>
  <c r="FJ988" i="35"/>
  <c r="FY988" i="35" s="1"/>
  <c r="FH988" i="35"/>
  <c r="GD988" i="35" s="1"/>
  <c r="FK988" i="35"/>
  <c r="GF988" i="35" s="1"/>
  <c r="FG988" i="35"/>
  <c r="FX988" i="35" s="1"/>
  <c r="FM999" i="35"/>
  <c r="GB999" i="35" s="1"/>
  <c r="FP999" i="35"/>
  <c r="GC999" i="35" s="1"/>
  <c r="FQ999" i="35"/>
  <c r="GA999" i="35" s="1"/>
  <c r="FP1020" i="35"/>
  <c r="GC1020" i="35" s="1"/>
  <c r="FM1020" i="35"/>
  <c r="GB1020" i="35" s="1"/>
  <c r="FM17" i="35"/>
  <c r="GB17" i="35" s="1"/>
  <c r="FO17" i="35"/>
  <c r="GH17" i="35" s="1"/>
  <c r="FQ17" i="35"/>
  <c r="GA17" i="35" s="1"/>
  <c r="FJ631" i="35"/>
  <c r="FY631" i="35" s="1"/>
  <c r="FK631" i="35"/>
  <c r="GF631" i="35" s="1"/>
  <c r="FL631" i="35"/>
  <c r="GE631" i="35" s="1"/>
  <c r="FI631" i="35"/>
  <c r="FZ631" i="35" s="1"/>
  <c r="FH631" i="35"/>
  <c r="GD631" i="35" s="1"/>
  <c r="FO670" i="35"/>
  <c r="GH670" i="35" s="1"/>
  <c r="FI683" i="35"/>
  <c r="FZ683" i="35" s="1"/>
  <c r="FK683" i="35"/>
  <c r="GF683" i="35" s="1"/>
  <c r="FL683" i="35"/>
  <c r="GE683" i="35" s="1"/>
  <c r="FG683" i="35"/>
  <c r="FX683" i="35" s="1"/>
  <c r="FJ683" i="35"/>
  <c r="FY683" i="35" s="1"/>
  <c r="FM708" i="35"/>
  <c r="GB708" i="35" s="1"/>
  <c r="FO708" i="35"/>
  <c r="GH708" i="35" s="1"/>
  <c r="FJ719" i="35"/>
  <c r="FY719" i="35" s="1"/>
  <c r="FK719" i="35"/>
  <c r="GF719" i="35" s="1"/>
  <c r="FI719" i="35"/>
  <c r="FZ719" i="35" s="1"/>
  <c r="FL719" i="35"/>
  <c r="GE719" i="35" s="1"/>
  <c r="FH719" i="35"/>
  <c r="GD719" i="35" s="1"/>
  <c r="FN744" i="35"/>
  <c r="FM744" i="35"/>
  <c r="GB744" i="35" s="1"/>
  <c r="FO744" i="35"/>
  <c r="GH744" i="35" s="1"/>
  <c r="FQ744" i="35"/>
  <c r="GA744" i="35" s="1"/>
  <c r="FH774" i="35"/>
  <c r="GD774" i="35" s="1"/>
  <c r="FJ774" i="35"/>
  <c r="FY774" i="35" s="1"/>
  <c r="FL774" i="35"/>
  <c r="GE774" i="35" s="1"/>
  <c r="FK774" i="35"/>
  <c r="GF774" i="35" s="1"/>
  <c r="FG774" i="35"/>
  <c r="FX774" i="35" s="1"/>
  <c r="FQ787" i="35"/>
  <c r="GA787" i="35" s="1"/>
  <c r="FM787" i="35"/>
  <c r="GB787" i="35" s="1"/>
  <c r="FO787" i="35"/>
  <c r="GH787" i="35" s="1"/>
  <c r="FP787" i="35"/>
  <c r="GC787" i="35" s="1"/>
  <c r="FP845" i="35"/>
  <c r="GC845" i="35" s="1"/>
  <c r="FQ845" i="35"/>
  <c r="GA845" i="35" s="1"/>
  <c r="FM845" i="35"/>
  <c r="GB845" i="35" s="1"/>
  <c r="FG860" i="35"/>
  <c r="FX860" i="35" s="1"/>
  <c r="FI860" i="35"/>
  <c r="FZ860" i="35" s="1"/>
  <c r="FL860" i="35"/>
  <c r="GE860" i="35" s="1"/>
  <c r="GG860" i="35" s="1"/>
  <c r="FJ860" i="35"/>
  <c r="FY860" i="35" s="1"/>
  <c r="FI875" i="35"/>
  <c r="FZ875" i="35" s="1"/>
  <c r="FK875" i="35"/>
  <c r="GF875" i="35" s="1"/>
  <c r="FL875" i="35"/>
  <c r="GE875" i="35" s="1"/>
  <c r="FH875" i="35"/>
  <c r="GD875" i="35" s="1"/>
  <c r="FQ893" i="35"/>
  <c r="GA893" i="35" s="1"/>
  <c r="FM893" i="35"/>
  <c r="GB893" i="35" s="1"/>
  <c r="FO893" i="35"/>
  <c r="GH893" i="35" s="1"/>
  <c r="FI905" i="35"/>
  <c r="FZ905" i="35" s="1"/>
  <c r="FJ905" i="35"/>
  <c r="FY905" i="35" s="1"/>
  <c r="FG905" i="35"/>
  <c r="FX905" i="35" s="1"/>
  <c r="FO914" i="35"/>
  <c r="GH914" i="35" s="1"/>
  <c r="FM937" i="35"/>
  <c r="GB937" i="35" s="1"/>
  <c r="FQ937" i="35"/>
  <c r="GA937" i="35" s="1"/>
  <c r="FQ975" i="35"/>
  <c r="GA975" i="35" s="1"/>
  <c r="FM975" i="35"/>
  <c r="GB975" i="35" s="1"/>
  <c r="FQ983" i="35"/>
  <c r="GA983" i="35" s="1"/>
  <c r="FM983" i="35"/>
  <c r="GB983" i="35" s="1"/>
  <c r="FG994" i="35"/>
  <c r="FX994" i="35" s="1"/>
  <c r="FH994" i="35"/>
  <c r="GD994" i="35" s="1"/>
  <c r="FL994" i="35"/>
  <c r="GE994" i="35" s="1"/>
  <c r="FI994" i="35"/>
  <c r="FZ994" i="35" s="1"/>
  <c r="FJ672" i="35"/>
  <c r="FY672" i="35" s="1"/>
  <c r="FI672" i="35"/>
  <c r="FZ672" i="35" s="1"/>
  <c r="FQ702" i="35"/>
  <c r="GA702" i="35" s="1"/>
  <c r="FM702" i="35"/>
  <c r="GB702" i="35" s="1"/>
  <c r="FP702" i="35"/>
  <c r="GC702" i="35" s="1"/>
  <c r="FG727" i="35"/>
  <c r="FX727" i="35" s="1"/>
  <c r="FH727" i="35"/>
  <c r="GD727" i="35" s="1"/>
  <c r="FL727" i="35"/>
  <c r="GE727" i="35" s="1"/>
  <c r="FJ727" i="35"/>
  <c r="FY727" i="35" s="1"/>
  <c r="FQ749" i="35"/>
  <c r="GA749" i="35" s="1"/>
  <c r="FM749" i="35"/>
  <c r="GB749" i="35" s="1"/>
  <c r="FG769" i="35"/>
  <c r="FX769" i="35" s="1"/>
  <c r="FI769" i="35"/>
  <c r="FZ769" i="35" s="1"/>
  <c r="FL779" i="35"/>
  <c r="GE779" i="35" s="1"/>
  <c r="FH779" i="35"/>
  <c r="GD779" i="35" s="1"/>
  <c r="FJ779" i="35"/>
  <c r="FY779" i="35" s="1"/>
  <c r="FI779" i="35"/>
  <c r="FZ779" i="35" s="1"/>
  <c r="FG779" i="35"/>
  <c r="FX779" i="35" s="1"/>
  <c r="FH794" i="35"/>
  <c r="GD794" i="35" s="1"/>
  <c r="FJ794" i="35"/>
  <c r="FY794" i="35" s="1"/>
  <c r="FL794" i="35"/>
  <c r="GE794" i="35" s="1"/>
  <c r="FG794" i="35"/>
  <c r="FX794" i="35" s="1"/>
  <c r="FL817" i="35"/>
  <c r="GE817" i="35" s="1"/>
  <c r="FH817" i="35"/>
  <c r="GD817" i="35" s="1"/>
  <c r="FK817" i="35"/>
  <c r="GF817" i="35" s="1"/>
  <c r="FG817" i="35"/>
  <c r="FX817" i="35" s="1"/>
  <c r="FJ817" i="35"/>
  <c r="FY817" i="35" s="1"/>
  <c r="FH857" i="35"/>
  <c r="GD857" i="35" s="1"/>
  <c r="GG857" i="35" s="1"/>
  <c r="FG857" i="35"/>
  <c r="FX857" i="35" s="1"/>
  <c r="FI893" i="35"/>
  <c r="FZ893" i="35" s="1"/>
  <c r="FL893" i="35"/>
  <c r="GE893" i="35" s="1"/>
  <c r="FH893" i="35"/>
  <c r="GD893" i="35" s="1"/>
  <c r="FI935" i="35"/>
  <c r="FZ935" i="35" s="1"/>
  <c r="FI973" i="35"/>
  <c r="FZ973" i="35" s="1"/>
  <c r="FG973" i="35"/>
  <c r="FX973" i="35" s="1"/>
  <c r="FK993" i="35"/>
  <c r="GF993" i="35" s="1"/>
  <c r="FL1006" i="35"/>
  <c r="GE1006" i="35" s="1"/>
  <c r="FP1022" i="35"/>
  <c r="GC1022" i="35" s="1"/>
  <c r="FM1022" i="35"/>
  <c r="GB1022" i="35" s="1"/>
  <c r="FG1028" i="35"/>
  <c r="FX1028" i="35" s="1"/>
  <c r="FK1028" i="35"/>
  <c r="GF1028" i="35" s="1"/>
  <c r="FH1028" i="35"/>
  <c r="GD1028" i="35" s="1"/>
  <c r="FL1028" i="35"/>
  <c r="GE1028" i="35" s="1"/>
  <c r="FI1028" i="35"/>
  <c r="FZ1028" i="35" s="1"/>
  <c r="FQ8" i="35"/>
  <c r="GA8" i="35" s="1"/>
  <c r="FM8" i="35"/>
  <c r="GB8" i="35" s="1"/>
  <c r="FP18" i="35"/>
  <c r="GC18" i="35" s="1"/>
  <c r="FQ18" i="35"/>
  <c r="GA18" i="35" s="1"/>
  <c r="FG733" i="35"/>
  <c r="FX733" i="35" s="1"/>
  <c r="FH733" i="35"/>
  <c r="GD733" i="35" s="1"/>
  <c r="GG733" i="35" s="1"/>
  <c r="FI733" i="35"/>
  <c r="FZ733" i="35" s="1"/>
  <c r="FH772" i="35"/>
  <c r="GD772" i="35" s="1"/>
  <c r="GG772" i="35" s="1"/>
  <c r="FJ772" i="35"/>
  <c r="FY772" i="35" s="1"/>
  <c r="FI772" i="35"/>
  <c r="FZ772" i="35" s="1"/>
  <c r="FG772" i="35"/>
  <c r="FX772" i="35" s="1"/>
  <c r="FO785" i="35"/>
  <c r="GH785" i="35" s="1"/>
  <c r="FM785" i="35"/>
  <c r="GB785" i="35" s="1"/>
  <c r="FQ785" i="35"/>
  <c r="GA785" i="35" s="1"/>
  <c r="FM806" i="35"/>
  <c r="GB806" i="35" s="1"/>
  <c r="FP806" i="35"/>
  <c r="GC806" i="35" s="1"/>
  <c r="FM821" i="35"/>
  <c r="GB821" i="35" s="1"/>
  <c r="FO821" i="35"/>
  <c r="GH821" i="35" s="1"/>
  <c r="FH847" i="35"/>
  <c r="GD847" i="35" s="1"/>
  <c r="GG847" i="35" s="1"/>
  <c r="FI847" i="35"/>
  <c r="FZ847" i="35" s="1"/>
  <c r="FI883" i="35"/>
  <c r="FZ883" i="35" s="1"/>
  <c r="FH902" i="35"/>
  <c r="GD902" i="35" s="1"/>
  <c r="FJ902" i="35"/>
  <c r="FY902" i="35" s="1"/>
  <c r="FG902" i="35"/>
  <c r="FX902" i="35" s="1"/>
  <c r="FH913" i="35"/>
  <c r="GD913" i="35" s="1"/>
  <c r="GG913" i="35" s="1"/>
  <c r="FG913" i="35"/>
  <c r="FX913" i="35" s="1"/>
  <c r="FO917" i="35"/>
  <c r="GH917" i="35" s="1"/>
  <c r="FQ917" i="35"/>
  <c r="GA917" i="35" s="1"/>
  <c r="FM917" i="35"/>
  <c r="GB917" i="35" s="1"/>
  <c r="FQ945" i="35"/>
  <c r="GA945" i="35" s="1"/>
  <c r="FM945" i="35"/>
  <c r="GB945" i="35" s="1"/>
  <c r="FG963" i="35"/>
  <c r="FX963" i="35" s="1"/>
  <c r="FI963" i="35"/>
  <c r="FZ963" i="35" s="1"/>
  <c r="FL1014" i="35"/>
  <c r="GE1014" i="35" s="1"/>
  <c r="FO859" i="35"/>
  <c r="GH859" i="35" s="1"/>
  <c r="FM859" i="35"/>
  <c r="GB859" i="35" s="1"/>
  <c r="FP922" i="35"/>
  <c r="GC922" i="35" s="1"/>
  <c r="FM922" i="35"/>
  <c r="GB922" i="35" s="1"/>
  <c r="FQ942" i="35"/>
  <c r="GA942" i="35" s="1"/>
  <c r="FP942" i="35"/>
  <c r="GC942" i="35" s="1"/>
  <c r="FJ969" i="35"/>
  <c r="FY969" i="35" s="1"/>
  <c r="FI969" i="35"/>
  <c r="FZ969" i="35" s="1"/>
  <c r="FL969" i="35"/>
  <c r="GE969" i="35" s="1"/>
  <c r="FG969" i="35"/>
  <c r="FX969" i="35" s="1"/>
  <c r="FH4" i="35"/>
  <c r="GD4" i="35" s="1"/>
  <c r="FG4" i="35"/>
  <c r="FX4" i="35" s="1"/>
  <c r="FJ4" i="35"/>
  <c r="FY4" i="35" s="1"/>
  <c r="FK4" i="35"/>
  <c r="GF4" i="35" s="1"/>
  <c r="FO853" i="35"/>
  <c r="GH853" i="35" s="1"/>
  <c r="FQ623" i="35"/>
  <c r="GA623" i="35" s="1"/>
  <c r="FP623" i="35"/>
  <c r="GC623" i="35" s="1"/>
  <c r="FM623" i="35"/>
  <c r="GB623" i="35" s="1"/>
  <c r="FO731" i="35"/>
  <c r="GH731" i="35" s="1"/>
  <c r="FQ731" i="35"/>
  <c r="GA731" i="35" s="1"/>
  <c r="FM731" i="35"/>
  <c r="GB731" i="35" s="1"/>
  <c r="FP731" i="35"/>
  <c r="GC731" i="35" s="1"/>
  <c r="FP574" i="35"/>
  <c r="GC574" i="35" s="1"/>
  <c r="FM574" i="35"/>
  <c r="GB574" i="35" s="1"/>
  <c r="FK685" i="35"/>
  <c r="GF685" i="35" s="1"/>
  <c r="FK512" i="35"/>
  <c r="GF512" i="35" s="1"/>
  <c r="FH512" i="35"/>
  <c r="GD512" i="35" s="1"/>
  <c r="FG512" i="35"/>
  <c r="FX512" i="35" s="1"/>
  <c r="FJ512" i="35"/>
  <c r="FY512" i="35" s="1"/>
  <c r="FI512" i="35"/>
  <c r="FZ512" i="35" s="1"/>
  <c r="FH386" i="35"/>
  <c r="GD386" i="35" s="1"/>
  <c r="FK386" i="35"/>
  <c r="GF386" i="35" s="1"/>
  <c r="FI386" i="35"/>
  <c r="FZ386" i="35" s="1"/>
  <c r="FJ367" i="35"/>
  <c r="FY367" i="35" s="1"/>
  <c r="FI367" i="35"/>
  <c r="FZ367" i="35" s="1"/>
  <c r="FK367" i="35"/>
  <c r="GF367" i="35" s="1"/>
  <c r="FH367" i="35"/>
  <c r="GD367" i="35" s="1"/>
  <c r="FG367" i="35"/>
  <c r="FX367" i="35" s="1"/>
  <c r="FL367" i="35"/>
  <c r="GE367" i="35" s="1"/>
  <c r="FK299" i="35"/>
  <c r="GF299" i="35" s="1"/>
  <c r="FI299" i="35"/>
  <c r="FZ299" i="35" s="1"/>
  <c r="FL299" i="35"/>
  <c r="GE299" i="35" s="1"/>
  <c r="FH299" i="35"/>
  <c r="GD299" i="35" s="1"/>
  <c r="FH142" i="35"/>
  <c r="GD142" i="35" s="1"/>
  <c r="FL142" i="35"/>
  <c r="GE142" i="35" s="1"/>
  <c r="FK142" i="35"/>
  <c r="GF142" i="35" s="1"/>
  <c r="FG142" i="35"/>
  <c r="FX142" i="35" s="1"/>
  <c r="FI987" i="35"/>
  <c r="FZ987" i="35" s="1"/>
  <c r="FH923" i="35"/>
  <c r="GD923" i="35" s="1"/>
  <c r="GG923" i="35" s="1"/>
  <c r="FJ1011" i="35"/>
  <c r="FY1011" i="35" s="1"/>
  <c r="FG1011" i="35"/>
  <c r="FX1011" i="35" s="1"/>
  <c r="FL1011" i="35"/>
  <c r="GE1011" i="35" s="1"/>
  <c r="GG1011" i="35" s="1"/>
  <c r="FI1011" i="35"/>
  <c r="FZ1011" i="35" s="1"/>
  <c r="FG873" i="35"/>
  <c r="FX873" i="35" s="1"/>
  <c r="FJ873" i="35"/>
  <c r="FY873" i="35" s="1"/>
  <c r="FK873" i="35"/>
  <c r="GF873" i="35" s="1"/>
  <c r="FG797" i="35"/>
  <c r="FX797" i="35" s="1"/>
  <c r="FG753" i="35"/>
  <c r="FX753" i="35" s="1"/>
  <c r="FL753" i="35"/>
  <c r="GE753" i="35" s="1"/>
  <c r="FJ699" i="35"/>
  <c r="FY699" i="35" s="1"/>
  <c r="FG699" i="35"/>
  <c r="FX699" i="35" s="1"/>
  <c r="FH609" i="35"/>
  <c r="GD609" i="35" s="1"/>
  <c r="FJ609" i="35"/>
  <c r="FY609" i="35" s="1"/>
  <c r="FG609" i="35"/>
  <c r="FX609" i="35" s="1"/>
  <c r="FI609" i="35"/>
  <c r="FZ609" i="35" s="1"/>
  <c r="FL526" i="35"/>
  <c r="GE526" i="35" s="1"/>
  <c r="FG526" i="35"/>
  <c r="FX526" i="35" s="1"/>
  <c r="FL480" i="35"/>
  <c r="GE480" i="35" s="1"/>
  <c r="FG480" i="35"/>
  <c r="FX480" i="35" s="1"/>
  <c r="FI480" i="35"/>
  <c r="FZ480" i="35" s="1"/>
  <c r="FJ480" i="35"/>
  <c r="FY480" i="35" s="1"/>
  <c r="FH480" i="35"/>
  <c r="GD480" i="35" s="1"/>
  <c r="FH568" i="35"/>
  <c r="GD568" i="35" s="1"/>
  <c r="FK568" i="35"/>
  <c r="GF568" i="35" s="1"/>
  <c r="FI568" i="35"/>
  <c r="FZ568" i="35" s="1"/>
  <c r="FH336" i="35"/>
  <c r="GD336" i="35" s="1"/>
  <c r="FJ336" i="35"/>
  <c r="FY336" i="35" s="1"/>
  <c r="FI336" i="35"/>
  <c r="FZ336" i="35" s="1"/>
  <c r="FK336" i="35"/>
  <c r="GF336" i="35" s="1"/>
  <c r="FG336" i="35"/>
  <c r="FX336" i="35" s="1"/>
  <c r="FL336" i="35"/>
  <c r="GE336" i="35" s="1"/>
  <c r="FL305" i="35"/>
  <c r="GE305" i="35" s="1"/>
  <c r="FI305" i="35"/>
  <c r="FZ305" i="35" s="1"/>
  <c r="FH305" i="35"/>
  <c r="GD305" i="35" s="1"/>
  <c r="FG322" i="35"/>
  <c r="FX322" i="35" s="1"/>
  <c r="FI322" i="35"/>
  <c r="FZ322" i="35" s="1"/>
  <c r="FJ322" i="35"/>
  <c r="FY322" i="35" s="1"/>
  <c r="FL389" i="35"/>
  <c r="GE389" i="35" s="1"/>
  <c r="FJ389" i="35"/>
  <c r="FY389" i="35" s="1"/>
  <c r="FG389" i="35"/>
  <c r="FX389" i="35" s="1"/>
  <c r="FI389" i="35"/>
  <c r="FZ389" i="35" s="1"/>
  <c r="FL379" i="35"/>
  <c r="GE379" i="35" s="1"/>
  <c r="FG379" i="35"/>
  <c r="FX379" i="35" s="1"/>
  <c r="FI379" i="35"/>
  <c r="FZ379" i="35" s="1"/>
  <c r="FJ379" i="35"/>
  <c r="FY379" i="35" s="1"/>
  <c r="FK379" i="35"/>
  <c r="GF379" i="35" s="1"/>
  <c r="FH379" i="35"/>
  <c r="GD379" i="35" s="1"/>
  <c r="FK297" i="35"/>
  <c r="GF297" i="35" s="1"/>
  <c r="FL297" i="35"/>
  <c r="GE297" i="35" s="1"/>
  <c r="FH297" i="35"/>
  <c r="GD297" i="35" s="1"/>
  <c r="FL207" i="35"/>
  <c r="GE207" i="35" s="1"/>
  <c r="FG207" i="35"/>
  <c r="FX207" i="35" s="1"/>
  <c r="FJ207" i="35"/>
  <c r="FY207" i="35" s="1"/>
  <c r="FL227" i="35"/>
  <c r="GE227" i="35" s="1"/>
  <c r="FG227" i="35"/>
  <c r="FX227" i="35" s="1"/>
  <c r="FK178" i="35"/>
  <c r="GF178" i="35" s="1"/>
  <c r="FG178" i="35"/>
  <c r="FX178" i="35" s="1"/>
  <c r="FG98" i="35"/>
  <c r="FX98" i="35" s="1"/>
  <c r="FI98" i="35"/>
  <c r="FZ98" i="35" s="1"/>
  <c r="FI117" i="35"/>
  <c r="FZ117" i="35" s="1"/>
  <c r="FJ117" i="35"/>
  <c r="FY117" i="35" s="1"/>
  <c r="FG117" i="35"/>
  <c r="FX117" i="35" s="1"/>
  <c r="FI61" i="35"/>
  <c r="FZ61" i="35" s="1"/>
  <c r="FH61" i="35"/>
  <c r="GD61" i="35" s="1"/>
  <c r="FG61" i="35"/>
  <c r="FX61" i="35" s="1"/>
  <c r="FL61" i="35"/>
  <c r="GE61" i="35" s="1"/>
  <c r="FH882" i="35"/>
  <c r="GD882" i="35" s="1"/>
  <c r="FJ980" i="35"/>
  <c r="FY980" i="35" s="1"/>
  <c r="FJ990" i="35"/>
  <c r="FY990" i="35" s="1"/>
  <c r="FJ1017" i="35"/>
  <c r="FY1017" i="35" s="1"/>
  <c r="FJ972" i="35"/>
  <c r="FY972" i="35" s="1"/>
  <c r="FI933" i="35"/>
  <c r="FZ933" i="35" s="1"/>
  <c r="FG811" i="35"/>
  <c r="FX811" i="35" s="1"/>
  <c r="FI811" i="35"/>
  <c r="FZ811" i="35" s="1"/>
  <c r="FJ811" i="35"/>
  <c r="FY811" i="35" s="1"/>
  <c r="FH725" i="35"/>
  <c r="GD725" i="35" s="1"/>
  <c r="FL725" i="35"/>
  <c r="GE725" i="35" s="1"/>
  <c r="FI725" i="35"/>
  <c r="FZ725" i="35" s="1"/>
  <c r="FJ725" i="35"/>
  <c r="FY725" i="35" s="1"/>
  <c r="FI841" i="35"/>
  <c r="FZ841" i="35" s="1"/>
  <c r="FL841" i="35"/>
  <c r="GE841" i="35" s="1"/>
  <c r="FK841" i="35"/>
  <c r="GF841" i="35" s="1"/>
  <c r="FJ746" i="35"/>
  <c r="FY746" i="35" s="1"/>
  <c r="FL746" i="35"/>
  <c r="GE746" i="35" s="1"/>
  <c r="GG746" i="35" s="1"/>
  <c r="FG746" i="35"/>
  <c r="FX746" i="35" s="1"/>
  <c r="FJ669" i="35"/>
  <c r="FY669" i="35" s="1"/>
  <c r="FH669" i="35"/>
  <c r="GD669" i="35" s="1"/>
  <c r="FI669" i="35"/>
  <c r="FZ669" i="35" s="1"/>
  <c r="FJ408" i="35"/>
  <c r="FY408" i="35" s="1"/>
  <c r="FG408" i="35"/>
  <c r="FX408" i="35" s="1"/>
  <c r="FH408" i="35"/>
  <c r="GD408" i="35" s="1"/>
  <c r="FK408" i="35"/>
  <c r="GF408" i="35" s="1"/>
  <c r="FL408" i="35"/>
  <c r="GE408" i="35" s="1"/>
  <c r="FI408" i="35"/>
  <c r="FZ408" i="35" s="1"/>
  <c r="FJ447" i="35"/>
  <c r="FY447" i="35" s="1"/>
  <c r="FL447" i="35"/>
  <c r="GE447" i="35" s="1"/>
  <c r="FI447" i="35"/>
  <c r="FZ447" i="35" s="1"/>
  <c r="FH447" i="35"/>
  <c r="GD447" i="35" s="1"/>
  <c r="FK447" i="35"/>
  <c r="GF447" i="35" s="1"/>
  <c r="FG447" i="35"/>
  <c r="FX447" i="35" s="1"/>
  <c r="FJ518" i="35"/>
  <c r="FY518" i="35" s="1"/>
  <c r="FL518" i="35"/>
  <c r="GE518" i="35" s="1"/>
  <c r="FH518" i="35"/>
  <c r="GD518" i="35" s="1"/>
  <c r="FG518" i="35"/>
  <c r="FX518" i="35" s="1"/>
  <c r="FI472" i="35"/>
  <c r="FZ472" i="35" s="1"/>
  <c r="FJ472" i="35"/>
  <c r="FY472" i="35" s="1"/>
  <c r="FG472" i="35"/>
  <c r="FX472" i="35" s="1"/>
  <c r="FH472" i="35"/>
  <c r="GD472" i="35" s="1"/>
  <c r="FL560" i="35"/>
  <c r="GE560" i="35" s="1"/>
  <c r="FH560" i="35"/>
  <c r="GD560" i="35" s="1"/>
  <c r="FI560" i="35"/>
  <c r="FZ560" i="35" s="1"/>
  <c r="FH490" i="35"/>
  <c r="GD490" i="35" s="1"/>
  <c r="FI490" i="35"/>
  <c r="FZ490" i="35" s="1"/>
  <c r="FI239" i="35"/>
  <c r="FZ239" i="35" s="1"/>
  <c r="FL239" i="35"/>
  <c r="GE239" i="35" s="1"/>
  <c r="FG239" i="35"/>
  <c r="FX239" i="35" s="1"/>
  <c r="FL252" i="35"/>
  <c r="GE252" i="35" s="1"/>
  <c r="FJ252" i="35"/>
  <c r="FY252" i="35" s="1"/>
  <c r="FG252" i="35"/>
  <c r="FX252" i="35" s="1"/>
  <c r="FG49" i="35"/>
  <c r="FX49" i="35" s="1"/>
  <c r="FH49" i="35"/>
  <c r="GD49" i="35" s="1"/>
  <c r="FQ47" i="35"/>
  <c r="GA47" i="35" s="1"/>
  <c r="FP27" i="35"/>
  <c r="GC27" i="35" s="1"/>
  <c r="FG72" i="35"/>
  <c r="FX72" i="35" s="1"/>
  <c r="FK6" i="35"/>
  <c r="GF6" i="35" s="1"/>
  <c r="FG12" i="35"/>
  <c r="FX12" i="35" s="1"/>
  <c r="FP16" i="35"/>
  <c r="GC16" i="35" s="1"/>
  <c r="FH22" i="35"/>
  <c r="GD22" i="35" s="1"/>
  <c r="FL38" i="35"/>
  <c r="GE38" i="35" s="1"/>
  <c r="FH32" i="35"/>
  <c r="GD32" i="35" s="1"/>
  <c r="FI32" i="35"/>
  <c r="FZ32" i="35" s="1"/>
  <c r="FJ49" i="35"/>
  <c r="FY49" i="35" s="1"/>
  <c r="FJ76" i="35"/>
  <c r="FY76" i="35" s="1"/>
  <c r="FK85" i="35"/>
  <c r="GF85" i="35" s="1"/>
  <c r="FH87" i="35"/>
  <c r="GD87" i="35" s="1"/>
  <c r="FI78" i="35"/>
  <c r="FZ78" i="35" s="1"/>
  <c r="FJ114" i="35"/>
  <c r="FY114" i="35" s="1"/>
  <c r="FM163" i="35"/>
  <c r="GB163" i="35" s="1"/>
  <c r="FO168" i="35"/>
  <c r="GH168" i="35" s="1"/>
  <c r="FM130" i="35"/>
  <c r="GB130" i="35" s="1"/>
  <c r="FI192" i="35"/>
  <c r="FZ192" i="35" s="1"/>
  <c r="FG185" i="35"/>
  <c r="FX185" i="35" s="1"/>
  <c r="FH269" i="35"/>
  <c r="GD269" i="35" s="1"/>
  <c r="FG280" i="35"/>
  <c r="FX280" i="35" s="1"/>
  <c r="FH414" i="35"/>
  <c r="GD414" i="35" s="1"/>
  <c r="FG568" i="35"/>
  <c r="FX568" i="35" s="1"/>
  <c r="FK717" i="35"/>
  <c r="GF717" i="35" s="1"/>
  <c r="GG717" i="35" s="1"/>
  <c r="FK914" i="35"/>
  <c r="GF914" i="35" s="1"/>
  <c r="FI937" i="35"/>
  <c r="FZ937" i="35" s="1"/>
  <c r="FL937" i="35"/>
  <c r="GE937" i="35" s="1"/>
  <c r="FQ953" i="35"/>
  <c r="GA953" i="35" s="1"/>
  <c r="FM953" i="35"/>
  <c r="GB953" i="35" s="1"/>
  <c r="FL983" i="35"/>
  <c r="GE983" i="35" s="1"/>
  <c r="FL1002" i="35"/>
  <c r="GE1002" i="35" s="1"/>
  <c r="FJ1002" i="35"/>
  <c r="FY1002" i="35" s="1"/>
  <c r="FG1002" i="35"/>
  <c r="FX1002" i="35" s="1"/>
  <c r="FI1002" i="35"/>
  <c r="FZ1002" i="35" s="1"/>
  <c r="FO1025" i="35"/>
  <c r="GH1025" i="35" s="1"/>
  <c r="FM1025" i="35"/>
  <c r="GB1025" i="35" s="1"/>
  <c r="FQ1025" i="35"/>
  <c r="GA1025" i="35" s="1"/>
  <c r="FP712" i="35"/>
  <c r="GC712" i="35" s="1"/>
  <c r="FQ712" i="35"/>
  <c r="GA712" i="35" s="1"/>
  <c r="FQ786" i="35"/>
  <c r="GA786" i="35" s="1"/>
  <c r="FQ802" i="35"/>
  <c r="GA802" i="35" s="1"/>
  <c r="FP802" i="35"/>
  <c r="GC802" i="35" s="1"/>
  <c r="FM624" i="35"/>
  <c r="GB624" i="35" s="1"/>
  <c r="FQ624" i="35"/>
  <c r="GA624" i="35" s="1"/>
  <c r="FO624" i="35"/>
  <c r="GH624" i="35" s="1"/>
  <c r="FQ561" i="35"/>
  <c r="GA561" i="35" s="1"/>
  <c r="FP561" i="35"/>
  <c r="GC561" i="35" s="1"/>
  <c r="FM561" i="35"/>
  <c r="GB561" i="35" s="1"/>
  <c r="FQ521" i="35"/>
  <c r="GA521" i="35" s="1"/>
  <c r="FP521" i="35"/>
  <c r="GC521" i="35" s="1"/>
  <c r="FM521" i="35"/>
  <c r="GB521" i="35" s="1"/>
  <c r="FM471" i="35"/>
  <c r="GB471" i="35" s="1"/>
  <c r="FO471" i="35"/>
  <c r="GH471" i="35" s="1"/>
  <c r="FP471" i="35"/>
  <c r="GC471" i="35" s="1"/>
  <c r="FQ541" i="35"/>
  <c r="GA541" i="35" s="1"/>
  <c r="FM487" i="35"/>
  <c r="GB487" i="35" s="1"/>
  <c r="FO487" i="35"/>
  <c r="GH487" i="35" s="1"/>
  <c r="FM415" i="35"/>
  <c r="GB415" i="35" s="1"/>
  <c r="FQ415" i="35"/>
  <c r="GA415" i="35" s="1"/>
  <c r="FO415" i="35"/>
  <c r="GH415" i="35" s="1"/>
  <c r="FP366" i="35"/>
  <c r="GC366" i="35" s="1"/>
  <c r="FQ366" i="35"/>
  <c r="GA366" i="35" s="1"/>
  <c r="FQ338" i="35"/>
  <c r="GA338" i="35" s="1"/>
  <c r="FM338" i="35"/>
  <c r="GB338" i="35" s="1"/>
  <c r="FM370" i="35"/>
  <c r="GB370" i="35" s="1"/>
  <c r="FP370" i="35"/>
  <c r="GC370" i="35" s="1"/>
  <c r="FQ370" i="35"/>
  <c r="GA370" i="35" s="1"/>
  <c r="FM362" i="35"/>
  <c r="GB362" i="35" s="1"/>
  <c r="FQ362" i="35"/>
  <c r="GA362" i="35" s="1"/>
  <c r="FQ295" i="35"/>
  <c r="GA295" i="35" s="1"/>
  <c r="FM295" i="35"/>
  <c r="GB295" i="35" s="1"/>
  <c r="FP295" i="35"/>
  <c r="GC295" i="35" s="1"/>
  <c r="FM920" i="35"/>
  <c r="GB920" i="35" s="1"/>
  <c r="FQ868" i="35"/>
  <c r="GA868" i="35" s="1"/>
  <c r="FP868" i="35"/>
  <c r="GC868" i="35" s="1"/>
  <c r="FM868" i="35"/>
  <c r="GB868" i="35" s="1"/>
  <c r="FM958" i="35"/>
  <c r="GB958" i="35" s="1"/>
  <c r="GJ958" i="35" s="1"/>
  <c r="FO864" i="35"/>
  <c r="GH864" i="35" s="1"/>
  <c r="FP1014" i="35"/>
  <c r="GC1014" i="35" s="1"/>
  <c r="FO966" i="35"/>
  <c r="GH966" i="35" s="1"/>
  <c r="FM906" i="35"/>
  <c r="GB906" i="35" s="1"/>
  <c r="GJ906" i="35" s="1"/>
  <c r="FQ808" i="35"/>
  <c r="GA808" i="35" s="1"/>
  <c r="FM716" i="35"/>
  <c r="GB716" i="35" s="1"/>
  <c r="FO824" i="35"/>
  <c r="GH824" i="35" s="1"/>
  <c r="FM724" i="35"/>
  <c r="GB724" i="35" s="1"/>
  <c r="FM696" i="35"/>
  <c r="GB696" i="35" s="1"/>
  <c r="FQ696" i="35"/>
  <c r="GA696" i="35" s="1"/>
  <c r="FM678" i="35"/>
  <c r="GB678" i="35" s="1"/>
  <c r="FP788" i="35"/>
  <c r="GC788" i="35" s="1"/>
  <c r="FM788" i="35"/>
  <c r="GB788" i="35" s="1"/>
  <c r="FQ788" i="35"/>
  <c r="GA788" i="35" s="1"/>
  <c r="FQ704" i="35"/>
  <c r="GA704" i="35" s="1"/>
  <c r="FP704" i="35"/>
  <c r="GC704" i="35" s="1"/>
  <c r="FM664" i="35"/>
  <c r="GB664" i="35" s="1"/>
  <c r="FM557" i="35"/>
  <c r="GB557" i="35" s="1"/>
  <c r="FM495" i="35"/>
  <c r="GB495" i="35" s="1"/>
  <c r="FO495" i="35"/>
  <c r="GH495" i="35" s="1"/>
  <c r="FP435" i="35"/>
  <c r="GC435" i="35" s="1"/>
  <c r="FM435" i="35"/>
  <c r="GB435" i="35" s="1"/>
  <c r="FQ491" i="35"/>
  <c r="GA491" i="35" s="1"/>
  <c r="FP491" i="35"/>
  <c r="GC491" i="35" s="1"/>
  <c r="FM491" i="35"/>
  <c r="GB491" i="35" s="1"/>
  <c r="FM571" i="35"/>
  <c r="GB571" i="35" s="1"/>
  <c r="FQ571" i="35"/>
  <c r="GA571" i="35" s="1"/>
  <c r="FO545" i="35"/>
  <c r="GH545" i="35" s="1"/>
  <c r="FQ389" i="35"/>
  <c r="GA389" i="35" s="1"/>
  <c r="FM389" i="35"/>
  <c r="GB389" i="35" s="1"/>
  <c r="FM348" i="35"/>
  <c r="GB348" i="35" s="1"/>
  <c r="FP348" i="35"/>
  <c r="GC348" i="35" s="1"/>
  <c r="FQ348" i="35"/>
  <c r="GA348" i="35" s="1"/>
  <c r="FM336" i="35"/>
  <c r="GB336" i="35" s="1"/>
  <c r="FP336" i="35"/>
  <c r="GC336" i="35" s="1"/>
  <c r="FM315" i="35"/>
  <c r="GB315" i="35" s="1"/>
  <c r="FQ368" i="35"/>
  <c r="GA368" i="35" s="1"/>
  <c r="FO368" i="35"/>
  <c r="GH368" i="35" s="1"/>
  <c r="FM368" i="35"/>
  <c r="GB368" i="35" s="1"/>
  <c r="FM399" i="35"/>
  <c r="GB399" i="35" s="1"/>
  <c r="FP399" i="35"/>
  <c r="GC399" i="35" s="1"/>
  <c r="FQ399" i="35"/>
  <c r="GA399" i="35" s="1"/>
  <c r="FQ354" i="35"/>
  <c r="GA354" i="35" s="1"/>
  <c r="FQ314" i="35"/>
  <c r="GA314" i="35" s="1"/>
  <c r="FM314" i="35"/>
  <c r="GB314" i="35" s="1"/>
  <c r="FJ974" i="35"/>
  <c r="FY974" i="35" s="1"/>
  <c r="FG974" i="35"/>
  <c r="FX974" i="35" s="1"/>
  <c r="FI974" i="35"/>
  <c r="FZ974" i="35" s="1"/>
  <c r="FI1000" i="35"/>
  <c r="FZ1000" i="35" s="1"/>
  <c r="FG934" i="35"/>
  <c r="FX934" i="35" s="1"/>
  <c r="FH760" i="35"/>
  <c r="GD760" i="35" s="1"/>
  <c r="FJ760" i="35"/>
  <c r="FY760" i="35" s="1"/>
  <c r="FK760" i="35"/>
  <c r="GF760" i="35" s="1"/>
  <c r="FG760" i="35"/>
  <c r="FX760" i="35" s="1"/>
  <c r="FI760" i="35"/>
  <c r="FZ760" i="35" s="1"/>
  <c r="FG718" i="35"/>
  <c r="FX718" i="35" s="1"/>
  <c r="FI718" i="35"/>
  <c r="FZ718" i="35" s="1"/>
  <c r="FJ718" i="35"/>
  <c r="FY718" i="35" s="1"/>
  <c r="FG832" i="35"/>
  <c r="FX832" i="35" s="1"/>
  <c r="FJ832" i="35"/>
  <c r="FY832" i="35" s="1"/>
  <c r="FI832" i="35"/>
  <c r="FZ832" i="35" s="1"/>
  <c r="FJ750" i="35"/>
  <c r="FY750" i="35" s="1"/>
  <c r="FL750" i="35"/>
  <c r="GE750" i="35" s="1"/>
  <c r="FH750" i="35"/>
  <c r="GD750" i="35" s="1"/>
  <c r="FK750" i="35"/>
  <c r="GF750" i="35" s="1"/>
  <c r="FG750" i="35"/>
  <c r="FX750" i="35" s="1"/>
  <c r="FG622" i="35"/>
  <c r="FX622" i="35" s="1"/>
  <c r="FH622" i="35"/>
  <c r="GD622" i="35" s="1"/>
  <c r="FG567" i="35"/>
  <c r="FX567" i="35" s="1"/>
  <c r="FK567" i="35"/>
  <c r="GF567" i="35" s="1"/>
  <c r="FJ567" i="35"/>
  <c r="FY567" i="35" s="1"/>
  <c r="FI567" i="35"/>
  <c r="FZ567" i="35" s="1"/>
  <c r="FJ525" i="35"/>
  <c r="FY525" i="35" s="1"/>
  <c r="FG525" i="35"/>
  <c r="FX525" i="35" s="1"/>
  <c r="FG551" i="35"/>
  <c r="FX551" i="35" s="1"/>
  <c r="FH551" i="35"/>
  <c r="GD551" i="35" s="1"/>
  <c r="FG511" i="35"/>
  <c r="FX511" i="35" s="1"/>
  <c r="FJ511" i="35"/>
  <c r="FY511" i="35" s="1"/>
  <c r="FH382" i="35"/>
  <c r="GD382" i="35" s="1"/>
  <c r="FI382" i="35"/>
  <c r="FZ382" i="35" s="1"/>
  <c r="FK382" i="35"/>
  <c r="GF382" i="35" s="1"/>
  <c r="FH346" i="35"/>
  <c r="GD346" i="35" s="1"/>
  <c r="FK346" i="35"/>
  <c r="GF346" i="35" s="1"/>
  <c r="FI313" i="35"/>
  <c r="FZ313" i="35" s="1"/>
  <c r="FG313" i="35"/>
  <c r="FX313" i="35" s="1"/>
  <c r="FH365" i="35"/>
  <c r="GD365" i="35" s="1"/>
  <c r="FI365" i="35"/>
  <c r="FZ365" i="35" s="1"/>
  <c r="FG358" i="35"/>
  <c r="FX358" i="35" s="1"/>
  <c r="FH358" i="35"/>
  <c r="GD358" i="35" s="1"/>
  <c r="FI358" i="35"/>
  <c r="FZ358" i="35" s="1"/>
  <c r="FJ358" i="35"/>
  <c r="FY358" i="35" s="1"/>
  <c r="FL320" i="35"/>
  <c r="GE320" i="35" s="1"/>
  <c r="FG320" i="35"/>
  <c r="FX320" i="35" s="1"/>
  <c r="FI320" i="35"/>
  <c r="FZ320" i="35" s="1"/>
  <c r="FJ320" i="35"/>
  <c r="FY320" i="35" s="1"/>
  <c r="FI236" i="35"/>
  <c r="FZ236" i="35" s="1"/>
  <c r="FJ236" i="35"/>
  <c r="FY236" i="35" s="1"/>
  <c r="FL236" i="35"/>
  <c r="GE236" i="35" s="1"/>
  <c r="FG236" i="35"/>
  <c r="FX236" i="35" s="1"/>
  <c r="FH220" i="35"/>
  <c r="GD220" i="35" s="1"/>
  <c r="FJ220" i="35"/>
  <c r="FY220" i="35" s="1"/>
  <c r="FG931" i="35"/>
  <c r="FX931" i="35" s="1"/>
  <c r="FI931" i="35"/>
  <c r="FZ931" i="35" s="1"/>
  <c r="FL946" i="35"/>
  <c r="GE946" i="35" s="1"/>
  <c r="FI946" i="35"/>
  <c r="FZ946" i="35" s="1"/>
  <c r="FH946" i="35"/>
  <c r="GD946" i="35" s="1"/>
  <c r="FJ946" i="35"/>
  <c r="FY946" i="35" s="1"/>
  <c r="FG946" i="35"/>
  <c r="FX946" i="35" s="1"/>
  <c r="FH976" i="35"/>
  <c r="GD976" i="35" s="1"/>
  <c r="FI976" i="35"/>
  <c r="FZ976" i="35" s="1"/>
  <c r="FK976" i="35"/>
  <c r="GF976" i="35" s="1"/>
  <c r="FJ976" i="35"/>
  <c r="FY976" i="35" s="1"/>
  <c r="FG976" i="35"/>
  <c r="FX976" i="35" s="1"/>
  <c r="FJ986" i="35"/>
  <c r="FY986" i="35" s="1"/>
  <c r="FH986" i="35"/>
  <c r="GD986" i="35" s="1"/>
  <c r="FK986" i="35"/>
  <c r="GF986" i="35" s="1"/>
  <c r="FI986" i="35"/>
  <c r="FZ986" i="35" s="1"/>
  <c r="FG986" i="35"/>
  <c r="FX986" i="35" s="1"/>
  <c r="FJ989" i="35"/>
  <c r="FY989" i="35" s="1"/>
  <c r="FK989" i="35"/>
  <c r="GF989" i="35" s="1"/>
  <c r="FL989" i="35"/>
  <c r="GE989" i="35" s="1"/>
  <c r="FI989" i="35"/>
  <c r="FZ989" i="35" s="1"/>
  <c r="FG989" i="35"/>
  <c r="FX989" i="35" s="1"/>
  <c r="FJ1005" i="35"/>
  <c r="FY1005" i="35" s="1"/>
  <c r="FG1005" i="35"/>
  <c r="FX1005" i="35" s="1"/>
  <c r="FH1005" i="35"/>
  <c r="GD1005" i="35" s="1"/>
  <c r="GG1005" i="35" s="1"/>
  <c r="FI1005" i="35"/>
  <c r="FZ1005" i="35" s="1"/>
  <c r="FQ1027" i="35"/>
  <c r="GA1027" i="35" s="1"/>
  <c r="FM1027" i="35"/>
  <c r="GB1027" i="35" s="1"/>
  <c r="FP852" i="35"/>
  <c r="GC852" i="35" s="1"/>
  <c r="FM852" i="35"/>
  <c r="GB852" i="35" s="1"/>
  <c r="FM858" i="35"/>
  <c r="GB858" i="35" s="1"/>
  <c r="FQ858" i="35"/>
  <c r="GA858" i="35" s="1"/>
  <c r="FP960" i="35"/>
  <c r="GC960" i="35" s="1"/>
  <c r="FQ798" i="35"/>
  <c r="GA798" i="35" s="1"/>
  <c r="FP798" i="35"/>
  <c r="GC798" i="35" s="1"/>
  <c r="FM743" i="35"/>
  <c r="GB743" i="35" s="1"/>
  <c r="FP743" i="35"/>
  <c r="GC743" i="35" s="1"/>
  <c r="FM792" i="35"/>
  <c r="GB792" i="35" s="1"/>
  <c r="FO792" i="35"/>
  <c r="GH792" i="35" s="1"/>
  <c r="FM756" i="35"/>
  <c r="GB756" i="35" s="1"/>
  <c r="FQ756" i="35"/>
  <c r="GA756" i="35" s="1"/>
  <c r="FO756" i="35"/>
  <c r="GH756" i="35" s="1"/>
  <c r="FM727" i="35"/>
  <c r="GB727" i="35" s="1"/>
  <c r="GJ727" i="35" s="1"/>
  <c r="FP727" i="35"/>
  <c r="GC727" i="35" s="1"/>
  <c r="FM684" i="35"/>
  <c r="GB684" i="35" s="1"/>
  <c r="FO684" i="35"/>
  <c r="GH684" i="35" s="1"/>
  <c r="FQ790" i="35"/>
  <c r="GA790" i="35" s="1"/>
  <c r="FP790" i="35"/>
  <c r="GC790" i="35" s="1"/>
  <c r="FO790" i="35"/>
  <c r="GH790" i="35" s="1"/>
  <c r="FQ636" i="35"/>
  <c r="GA636" i="35" s="1"/>
  <c r="FP736" i="35"/>
  <c r="GC736" i="35" s="1"/>
  <c r="FO459" i="35"/>
  <c r="GH459" i="35" s="1"/>
  <c r="FP459" i="35"/>
  <c r="GC459" i="35" s="1"/>
  <c r="FM604" i="35"/>
  <c r="GB604" i="35" s="1"/>
  <c r="FO604" i="35"/>
  <c r="GH604" i="35" s="1"/>
  <c r="FM592" i="35"/>
  <c r="GB592" i="35" s="1"/>
  <c r="FO592" i="35"/>
  <c r="GH592" i="35" s="1"/>
  <c r="FP592" i="35"/>
  <c r="GC592" i="35" s="1"/>
  <c r="FQ464" i="35"/>
  <c r="GA464" i="35" s="1"/>
  <c r="FM464" i="35"/>
  <c r="GB464" i="35" s="1"/>
  <c r="FM454" i="35"/>
  <c r="GB454" i="35" s="1"/>
  <c r="FO454" i="35"/>
  <c r="GH454" i="35" s="1"/>
  <c r="FP596" i="35"/>
  <c r="GC596" i="35" s="1"/>
  <c r="FQ596" i="35"/>
  <c r="GA596" i="35" s="1"/>
  <c r="FM596" i="35"/>
  <c r="GB596" i="35" s="1"/>
  <c r="FQ573" i="35"/>
  <c r="GA573" i="35" s="1"/>
  <c r="FM573" i="35"/>
  <c r="GB573" i="35" s="1"/>
  <c r="FO573" i="35"/>
  <c r="GH573" i="35" s="1"/>
  <c r="FM535" i="35"/>
  <c r="GB535" i="35" s="1"/>
  <c r="FQ535" i="35"/>
  <c r="GA535" i="35" s="1"/>
  <c r="FO535" i="35"/>
  <c r="GH535" i="35" s="1"/>
  <c r="FQ497" i="35"/>
  <c r="GA497" i="35" s="1"/>
  <c r="FP497" i="35"/>
  <c r="GC497" i="35" s="1"/>
  <c r="FM497" i="35"/>
  <c r="GB497" i="35" s="1"/>
  <c r="FM466" i="35"/>
  <c r="GB466" i="35" s="1"/>
  <c r="FO466" i="35"/>
  <c r="GH466" i="35" s="1"/>
  <c r="FP590" i="35"/>
  <c r="GC590" i="35" s="1"/>
  <c r="FQ590" i="35"/>
  <c r="GA590" i="35" s="1"/>
  <c r="FP578" i="35"/>
  <c r="GC578" i="35" s="1"/>
  <c r="FM578" i="35"/>
  <c r="GB578" i="35" s="1"/>
  <c r="FO578" i="35"/>
  <c r="GH578" i="35" s="1"/>
  <c r="FP441" i="35"/>
  <c r="GC441" i="35" s="1"/>
  <c r="FP287" i="35"/>
  <c r="GC287" i="35" s="1"/>
  <c r="FM287" i="35"/>
  <c r="GB287" i="35" s="1"/>
  <c r="FM271" i="35"/>
  <c r="GB271" i="35" s="1"/>
  <c r="FO271" i="35"/>
  <c r="GH271" i="35" s="1"/>
  <c r="FQ256" i="35"/>
  <c r="GA256" i="35" s="1"/>
  <c r="FP256" i="35"/>
  <c r="GC256" i="35" s="1"/>
  <c r="FQ248" i="35"/>
  <c r="GA248" i="35" s="1"/>
  <c r="FP248" i="35"/>
  <c r="GC248" i="35" s="1"/>
  <c r="FL999" i="35"/>
  <c r="GE999" i="35" s="1"/>
  <c r="FG999" i="35"/>
  <c r="FX999" i="35" s="1"/>
  <c r="FK999" i="35"/>
  <c r="GF999" i="35" s="1"/>
  <c r="FJ999" i="35"/>
  <c r="FY999" i="35" s="1"/>
  <c r="FH999" i="35"/>
  <c r="GD999" i="35" s="1"/>
  <c r="FL1023" i="35"/>
  <c r="GE1023" i="35" s="1"/>
  <c r="FL1001" i="35"/>
  <c r="GE1001" i="35" s="1"/>
  <c r="FL914" i="35"/>
  <c r="GE914" i="35" s="1"/>
  <c r="FL934" i="35"/>
  <c r="GE934" i="35" s="1"/>
  <c r="FL963" i="35"/>
  <c r="GE963" i="35" s="1"/>
  <c r="FL930" i="35"/>
  <c r="GE930" i="35" s="1"/>
  <c r="FL811" i="35"/>
  <c r="GE811" i="35" s="1"/>
  <c r="GG811" i="35" s="1"/>
  <c r="FL832" i="35"/>
  <c r="GE832" i="35" s="1"/>
  <c r="FH795" i="35"/>
  <c r="GD795" i="35" s="1"/>
  <c r="FJ795" i="35"/>
  <c r="FY795" i="35" s="1"/>
  <c r="FI795" i="35"/>
  <c r="FZ795" i="35" s="1"/>
  <c r="FG795" i="35"/>
  <c r="FX795" i="35" s="1"/>
  <c r="FL795" i="35"/>
  <c r="GE795" i="35" s="1"/>
  <c r="FG765" i="35"/>
  <c r="FX765" i="35" s="1"/>
  <c r="FI765" i="35"/>
  <c r="FZ765" i="35" s="1"/>
  <c r="FL765" i="35"/>
  <c r="GE765" i="35" s="1"/>
  <c r="GG765" i="35" s="1"/>
  <c r="FL735" i="35"/>
  <c r="GE735" i="35" s="1"/>
  <c r="FG668" i="35"/>
  <c r="FX668" i="35" s="1"/>
  <c r="FK668" i="35"/>
  <c r="GF668" i="35" s="1"/>
  <c r="FH668" i="35"/>
  <c r="GD668" i="35" s="1"/>
  <c r="FJ747" i="35"/>
  <c r="FY747" i="35" s="1"/>
  <c r="FI747" i="35"/>
  <c r="FZ747" i="35" s="1"/>
  <c r="FG747" i="35"/>
  <c r="FX747" i="35" s="1"/>
  <c r="FL662" i="35"/>
  <c r="GE662" i="35" s="1"/>
  <c r="FI662" i="35"/>
  <c r="FZ662" i="35" s="1"/>
  <c r="FK662" i="35"/>
  <c r="GF662" i="35" s="1"/>
  <c r="FJ662" i="35"/>
  <c r="FY662" i="35" s="1"/>
  <c r="FG662" i="35"/>
  <c r="FX662" i="35" s="1"/>
  <c r="FJ852" i="35"/>
  <c r="FY852" i="35" s="1"/>
  <c r="FG852" i="35"/>
  <c r="FX852" i="35" s="1"/>
  <c r="FI852" i="35"/>
  <c r="FZ852" i="35" s="1"/>
  <c r="FL852" i="35"/>
  <c r="GE852" i="35" s="1"/>
  <c r="GG852" i="35" s="1"/>
  <c r="FL787" i="35"/>
  <c r="GE787" i="35" s="1"/>
  <c r="FJ787" i="35"/>
  <c r="FY787" i="35" s="1"/>
  <c r="FI787" i="35"/>
  <c r="FZ787" i="35" s="1"/>
  <c r="FG787" i="35"/>
  <c r="FX787" i="35" s="1"/>
  <c r="FH787" i="35"/>
  <c r="GD787" i="35" s="1"/>
  <c r="FL686" i="35"/>
  <c r="GE686" i="35" s="1"/>
  <c r="FL672" i="35"/>
  <c r="GE672" i="35" s="1"/>
  <c r="GG672" i="35" s="1"/>
  <c r="FL547" i="35"/>
  <c r="GE547" i="35" s="1"/>
  <c r="FH606" i="35"/>
  <c r="GD606" i="35" s="1"/>
  <c r="FK606" i="35"/>
  <c r="GF606" i="35" s="1"/>
  <c r="FJ606" i="35"/>
  <c r="FY606" i="35" s="1"/>
  <c r="FI553" i="35"/>
  <c r="FZ553" i="35" s="1"/>
  <c r="FK553" i="35"/>
  <c r="GF553" i="35" s="1"/>
  <c r="FL553" i="35"/>
  <c r="GE553" i="35" s="1"/>
  <c r="FG553" i="35"/>
  <c r="FX553" i="35" s="1"/>
  <c r="FJ553" i="35"/>
  <c r="FY553" i="35" s="1"/>
  <c r="FL509" i="35"/>
  <c r="GE509" i="35" s="1"/>
  <c r="FL568" i="35"/>
  <c r="GE568" i="35" s="1"/>
  <c r="FJ487" i="35"/>
  <c r="FY487" i="35" s="1"/>
  <c r="FL487" i="35"/>
  <c r="GE487" i="35" s="1"/>
  <c r="FL414" i="35"/>
  <c r="GE414" i="35" s="1"/>
  <c r="FL592" i="35"/>
  <c r="GE592" i="35" s="1"/>
  <c r="FL507" i="35"/>
  <c r="GE507" i="35" s="1"/>
  <c r="FJ507" i="35"/>
  <c r="FY507" i="35" s="1"/>
  <c r="FK507" i="35"/>
  <c r="GF507" i="35" s="1"/>
  <c r="FJ491" i="35"/>
  <c r="FY491" i="35" s="1"/>
  <c r="FI464" i="35"/>
  <c r="FZ464" i="35" s="1"/>
  <c r="FG464" i="35"/>
  <c r="FX464" i="35" s="1"/>
  <c r="FI429" i="35"/>
  <c r="FZ429" i="35" s="1"/>
  <c r="FJ429" i="35"/>
  <c r="FY429" i="35" s="1"/>
  <c r="FH429" i="35"/>
  <c r="GD429" i="35" s="1"/>
  <c r="FL429" i="35"/>
  <c r="GE429" i="35" s="1"/>
  <c r="FG415" i="35"/>
  <c r="FX415" i="35" s="1"/>
  <c r="FI415" i="35"/>
  <c r="FZ415" i="35" s="1"/>
  <c r="FL415" i="35"/>
  <c r="GE415" i="35" s="1"/>
  <c r="FJ415" i="35"/>
  <c r="FY415" i="35" s="1"/>
  <c r="FH415" i="35"/>
  <c r="GD415" i="35" s="1"/>
  <c r="FK272" i="35"/>
  <c r="GF272" i="35" s="1"/>
  <c r="FL272" i="35"/>
  <c r="GE272" i="35" s="1"/>
  <c r="FH245" i="35"/>
  <c r="GD245" i="35" s="1"/>
  <c r="FG267" i="35"/>
  <c r="FX267" i="35" s="1"/>
  <c r="FI267" i="35"/>
  <c r="FZ267" i="35" s="1"/>
  <c r="FL267" i="35"/>
  <c r="GE267" i="35" s="1"/>
  <c r="FJ267" i="35"/>
  <c r="FY267" i="35" s="1"/>
  <c r="FL189" i="35"/>
  <c r="GE189" i="35" s="1"/>
  <c r="FG942" i="35"/>
  <c r="FX942" i="35" s="1"/>
  <c r="FK942" i="35"/>
  <c r="GF942" i="35" s="1"/>
  <c r="FH942" i="35"/>
  <c r="GD942" i="35" s="1"/>
  <c r="FL967" i="35"/>
  <c r="GE967" i="35" s="1"/>
  <c r="FH980" i="35"/>
  <c r="GD980" i="35" s="1"/>
  <c r="FI1022" i="35"/>
  <c r="FZ1022" i="35" s="1"/>
  <c r="FG1022" i="35"/>
  <c r="FX1022" i="35" s="1"/>
  <c r="FH1022" i="35"/>
  <c r="GD1022" i="35" s="1"/>
  <c r="FK1022" i="35"/>
  <c r="GF1022" i="35" s="1"/>
  <c r="FL1022" i="35"/>
  <c r="GE1022" i="35" s="1"/>
  <c r="FL996" i="35"/>
  <c r="GE996" i="35" s="1"/>
  <c r="FH996" i="35"/>
  <c r="GD996" i="35" s="1"/>
  <c r="FG996" i="35"/>
  <c r="FX996" i="35" s="1"/>
  <c r="FJ624" i="35"/>
  <c r="FY624" i="35" s="1"/>
  <c r="FI624" i="35"/>
  <c r="FZ624" i="35" s="1"/>
  <c r="FG624" i="35"/>
  <c r="FX624" i="35" s="1"/>
  <c r="FK624" i="35"/>
  <c r="GF624" i="35" s="1"/>
  <c r="FH762" i="35"/>
  <c r="GD762" i="35" s="1"/>
  <c r="FG736" i="35"/>
  <c r="FX736" i="35" s="1"/>
  <c r="FI706" i="35"/>
  <c r="FZ706" i="35" s="1"/>
  <c r="FG706" i="35"/>
  <c r="FX706" i="35" s="1"/>
  <c r="FK706" i="35"/>
  <c r="GF706" i="35" s="1"/>
  <c r="FJ706" i="35"/>
  <c r="FY706" i="35" s="1"/>
  <c r="FL799" i="35"/>
  <c r="GE799" i="35" s="1"/>
  <c r="FJ799" i="35"/>
  <c r="FY799" i="35" s="1"/>
  <c r="FI799" i="35"/>
  <c r="FZ799" i="35" s="1"/>
  <c r="FH799" i="35"/>
  <c r="GD799" i="35" s="1"/>
  <c r="FG799" i="35"/>
  <c r="FX799" i="35" s="1"/>
  <c r="FJ610" i="35"/>
  <c r="FY610" i="35" s="1"/>
  <c r="FG610" i="35"/>
  <c r="FX610" i="35" s="1"/>
  <c r="FI590" i="35"/>
  <c r="FZ590" i="35" s="1"/>
  <c r="FG590" i="35"/>
  <c r="FX590" i="35" s="1"/>
  <c r="FH434" i="35"/>
  <c r="GD434" i="35" s="1"/>
  <c r="GG434" i="35" s="1"/>
  <c r="FI434" i="35"/>
  <c r="FZ434" i="35" s="1"/>
  <c r="FJ434" i="35"/>
  <c r="FY434" i="35" s="1"/>
  <c r="FI596" i="35"/>
  <c r="FZ596" i="35" s="1"/>
  <c r="FG596" i="35"/>
  <c r="FX596" i="35" s="1"/>
  <c r="FK596" i="35"/>
  <c r="GF596" i="35" s="1"/>
  <c r="FL596" i="35"/>
  <c r="GE596" i="35" s="1"/>
  <c r="FI570" i="35"/>
  <c r="FZ570" i="35" s="1"/>
  <c r="FK570" i="35"/>
  <c r="GF570" i="35" s="1"/>
  <c r="FH570" i="35"/>
  <c r="GD570" i="35" s="1"/>
  <c r="FJ547" i="35"/>
  <c r="FY547" i="35" s="1"/>
  <c r="FH523" i="35"/>
  <c r="GD523" i="35" s="1"/>
  <c r="GG523" i="35" s="1"/>
  <c r="FJ523" i="35"/>
  <c r="FY523" i="35" s="1"/>
  <c r="FG462" i="35"/>
  <c r="FX462" i="35" s="1"/>
  <c r="FL462" i="35"/>
  <c r="GE462" i="35" s="1"/>
  <c r="FI462" i="35"/>
  <c r="FZ462" i="35" s="1"/>
  <c r="FJ462" i="35"/>
  <c r="FY462" i="35" s="1"/>
  <c r="FH462" i="35"/>
  <c r="GD462" i="35" s="1"/>
  <c r="FH440" i="35"/>
  <c r="GD440" i="35" s="1"/>
  <c r="FJ440" i="35"/>
  <c r="FY440" i="35" s="1"/>
  <c r="FG440" i="35"/>
  <c r="FX440" i="35" s="1"/>
  <c r="FI440" i="35"/>
  <c r="FZ440" i="35" s="1"/>
  <c r="FH421" i="35"/>
  <c r="GD421" i="35" s="1"/>
  <c r="FG421" i="35"/>
  <c r="FX421" i="35" s="1"/>
  <c r="FL421" i="35"/>
  <c r="GE421" i="35" s="1"/>
  <c r="FJ285" i="35"/>
  <c r="FY285" i="35" s="1"/>
  <c r="FH285" i="35"/>
  <c r="GD285" i="35" s="1"/>
  <c r="FG285" i="35"/>
  <c r="FX285" i="35" s="1"/>
  <c r="FL285" i="35"/>
  <c r="GE285" i="35" s="1"/>
  <c r="FG255" i="35"/>
  <c r="FX255" i="35" s="1"/>
  <c r="FL255" i="35"/>
  <c r="GE255" i="35" s="1"/>
  <c r="FJ255" i="35"/>
  <c r="FY255" i="35" s="1"/>
  <c r="FI287" i="35"/>
  <c r="FZ287" i="35" s="1"/>
  <c r="FH287" i="35"/>
  <c r="GD287" i="35" s="1"/>
  <c r="FL287" i="35"/>
  <c r="GE287" i="35" s="1"/>
  <c r="FJ287" i="35"/>
  <c r="FY287" i="35" s="1"/>
  <c r="FL271" i="35"/>
  <c r="GE271" i="35" s="1"/>
  <c r="FH271" i="35"/>
  <c r="GD271" i="35" s="1"/>
  <c r="FG271" i="35"/>
  <c r="FX271" i="35" s="1"/>
  <c r="FJ271" i="35"/>
  <c r="FY271" i="35" s="1"/>
  <c r="FH2" i="35"/>
  <c r="GD2" i="35" s="1"/>
  <c r="GG2" i="35" s="1"/>
  <c r="FG5" i="35"/>
  <c r="FX5" i="35" s="1"/>
  <c r="FH5" i="35"/>
  <c r="GD5" i="35" s="1"/>
  <c r="GG5" i="35" s="1"/>
  <c r="FO6" i="35"/>
  <c r="GH6" i="35" s="1"/>
  <c r="FI13" i="35"/>
  <c r="FZ13" i="35" s="1"/>
  <c r="FG13" i="35"/>
  <c r="FX13" i="35" s="1"/>
  <c r="FG15" i="35"/>
  <c r="FX15" i="35" s="1"/>
  <c r="FH21" i="35"/>
  <c r="GD21" i="35" s="1"/>
  <c r="FJ15" i="35"/>
  <c r="FY15" i="35" s="1"/>
  <c r="FJ21" i="35"/>
  <c r="FY21" i="35" s="1"/>
  <c r="FG25" i="35"/>
  <c r="FX25" i="35" s="1"/>
  <c r="FG33" i="35"/>
  <c r="FX33" i="35" s="1"/>
  <c r="FQ40" i="35"/>
  <c r="GA40" i="35" s="1"/>
  <c r="FI33" i="35"/>
  <c r="FZ33" i="35" s="1"/>
  <c r="FL33" i="35"/>
  <c r="GE33" i="35" s="1"/>
  <c r="FJ48" i="35"/>
  <c r="FY48" i="35" s="1"/>
  <c r="FG48" i="35"/>
  <c r="FX48" i="35" s="1"/>
  <c r="FJ55" i="35"/>
  <c r="FY55" i="35" s="1"/>
  <c r="FM54" i="35"/>
  <c r="GB54" i="35" s="1"/>
  <c r="FM62" i="35"/>
  <c r="GB62" i="35" s="1"/>
  <c r="FP64" i="35"/>
  <c r="GC64" i="35" s="1"/>
  <c r="FK55" i="35"/>
  <c r="GF55" i="35" s="1"/>
  <c r="FG62" i="35"/>
  <c r="FX62" i="35" s="1"/>
  <c r="FM60" i="35"/>
  <c r="GB60" i="35" s="1"/>
  <c r="FP77" i="35"/>
  <c r="GC77" i="35" s="1"/>
  <c r="FG75" i="35"/>
  <c r="FX75" i="35" s="1"/>
  <c r="FI71" i="35"/>
  <c r="FZ71" i="35" s="1"/>
  <c r="FI82" i="35"/>
  <c r="FZ82" i="35" s="1"/>
  <c r="FP95" i="35"/>
  <c r="GC95" i="35" s="1"/>
  <c r="FH99" i="35"/>
  <c r="GD99" i="35" s="1"/>
  <c r="FK93" i="35"/>
  <c r="GF93" i="35" s="1"/>
  <c r="FK97" i="35"/>
  <c r="GF97" i="35" s="1"/>
  <c r="FM92" i="35"/>
  <c r="GB92" i="35" s="1"/>
  <c r="FQ88" i="35"/>
  <c r="GA88" i="35" s="1"/>
  <c r="FH109" i="35"/>
  <c r="GD109" i="35" s="1"/>
  <c r="FI84" i="35"/>
  <c r="FZ84" i="35" s="1"/>
  <c r="FJ93" i="35"/>
  <c r="FY93" i="35" s="1"/>
  <c r="FH106" i="35"/>
  <c r="GD106" i="35" s="1"/>
  <c r="FM105" i="35"/>
  <c r="GB105" i="35" s="1"/>
  <c r="FM107" i="35"/>
  <c r="GB107" i="35" s="1"/>
  <c r="FQ117" i="35"/>
  <c r="GA117" i="35" s="1"/>
  <c r="FL72" i="35"/>
  <c r="GE72" i="35" s="1"/>
  <c r="FL97" i="35"/>
  <c r="GE97" i="35" s="1"/>
  <c r="FK144" i="35"/>
  <c r="GF144" i="35" s="1"/>
  <c r="FP151" i="35"/>
  <c r="GC151" i="35" s="1"/>
  <c r="FG123" i="35"/>
  <c r="FX123" i="35" s="1"/>
  <c r="FG145" i="35"/>
  <c r="FX145" i="35" s="1"/>
  <c r="FI148" i="35"/>
  <c r="FZ148" i="35" s="1"/>
  <c r="FL162" i="35"/>
  <c r="GE162" i="35" s="1"/>
  <c r="FM164" i="35"/>
  <c r="GB164" i="35" s="1"/>
  <c r="FM143" i="35"/>
  <c r="GB143" i="35" s="1"/>
  <c r="FM149" i="35"/>
  <c r="GB149" i="35" s="1"/>
  <c r="FQ169" i="35"/>
  <c r="GA169" i="35" s="1"/>
  <c r="FM135" i="35"/>
  <c r="GB135" i="35" s="1"/>
  <c r="FG148" i="35"/>
  <c r="FX148" i="35" s="1"/>
  <c r="FH150" i="35"/>
  <c r="GD150" i="35" s="1"/>
  <c r="FQ182" i="35"/>
  <c r="GA182" i="35" s="1"/>
  <c r="FM179" i="35"/>
  <c r="GB179" i="35" s="1"/>
  <c r="FQ181" i="35"/>
  <c r="GA181" i="35" s="1"/>
  <c r="FM209" i="35"/>
  <c r="GB209" i="35" s="1"/>
  <c r="FQ212" i="35"/>
  <c r="GA212" i="35" s="1"/>
  <c r="FM222" i="35"/>
  <c r="GB222" i="35" s="1"/>
  <c r="FG188" i="35"/>
  <c r="FX188" i="35" s="1"/>
  <c r="FJ197" i="35"/>
  <c r="FY197" i="35" s="1"/>
  <c r="FL212" i="35"/>
  <c r="GE212" i="35" s="1"/>
  <c r="FL181" i="35"/>
  <c r="GE181" i="35" s="1"/>
  <c r="FK181" i="35"/>
  <c r="GF181" i="35" s="1"/>
  <c r="FL195" i="35"/>
  <c r="GE195" i="35" s="1"/>
  <c r="FQ199" i="35"/>
  <c r="GA199" i="35" s="1"/>
  <c r="FQ209" i="35"/>
  <c r="GA209" i="35" s="1"/>
  <c r="FI230" i="35"/>
  <c r="FZ230" i="35" s="1"/>
  <c r="FH236" i="35"/>
  <c r="GD236" i="35" s="1"/>
  <c r="FI261" i="35"/>
  <c r="FZ261" i="35" s="1"/>
  <c r="FH272" i="35"/>
  <c r="GD272" i="35" s="1"/>
  <c r="FI255" i="35"/>
  <c r="FZ255" i="35" s="1"/>
  <c r="FQ271" i="35"/>
  <c r="GA271" i="35" s="1"/>
  <c r="FQ306" i="35"/>
  <c r="GA306" i="35" s="1"/>
  <c r="FQ394" i="35"/>
  <c r="GA394" i="35" s="1"/>
  <c r="FP188" i="35"/>
  <c r="GC188" i="35" s="1"/>
  <c r="FM248" i="35"/>
  <c r="GB248" i="35" s="1"/>
  <c r="FM366" i="35"/>
  <c r="GB366" i="35" s="1"/>
  <c r="FK287" i="35"/>
  <c r="GF287" i="35" s="1"/>
  <c r="FG487" i="35"/>
  <c r="FX487" i="35" s="1"/>
  <c r="FG507" i="35"/>
  <c r="FX507" i="35" s="1"/>
  <c r="FG429" i="35"/>
  <c r="FX429" i="35" s="1"/>
  <c r="FP415" i="35"/>
  <c r="GC415" i="35" s="1"/>
  <c r="FK622" i="35"/>
  <c r="GF622" i="35" s="1"/>
  <c r="FQ743" i="35"/>
  <c r="GA743" i="35" s="1"/>
  <c r="FI996" i="35"/>
  <c r="FZ996" i="35" s="1"/>
  <c r="FH1002" i="35"/>
  <c r="GD1002" i="35" s="1"/>
  <c r="FQ925" i="35"/>
  <c r="GA925" i="35" s="1"/>
  <c r="FM925" i="35"/>
  <c r="GB925" i="35" s="1"/>
  <c r="FO925" i="35"/>
  <c r="GH925" i="35" s="1"/>
  <c r="FH950" i="35"/>
  <c r="GD950" i="35" s="1"/>
  <c r="FG950" i="35"/>
  <c r="FX950" i="35" s="1"/>
  <c r="FJ950" i="35"/>
  <c r="FY950" i="35" s="1"/>
  <c r="FK950" i="35"/>
  <c r="GF950" i="35" s="1"/>
  <c r="FG968" i="35"/>
  <c r="FX968" i="35" s="1"/>
  <c r="FI968" i="35"/>
  <c r="FZ968" i="35" s="1"/>
  <c r="FH968" i="35"/>
  <c r="GD968" i="35" s="1"/>
  <c r="FJ968" i="35"/>
  <c r="FY968" i="35" s="1"/>
  <c r="FL975" i="35"/>
  <c r="GE975" i="35" s="1"/>
  <c r="FI975" i="35"/>
  <c r="FZ975" i="35" s="1"/>
  <c r="FP986" i="35"/>
  <c r="GC986" i="35" s="1"/>
  <c r="FM986" i="35"/>
  <c r="GB986" i="35" s="1"/>
  <c r="FH1034" i="35"/>
  <c r="GD1034" i="35" s="1"/>
  <c r="GG1034" i="35" s="1"/>
  <c r="FG1034" i="35"/>
  <c r="FX1034" i="35" s="1"/>
  <c r="FQ754" i="35"/>
  <c r="GA754" i="35" s="1"/>
  <c r="FQ760" i="35"/>
  <c r="GA760" i="35" s="1"/>
  <c r="FQ718" i="35"/>
  <c r="GA718" i="35" s="1"/>
  <c r="FP718" i="35"/>
  <c r="GC718" i="35" s="1"/>
  <c r="FM718" i="35"/>
  <c r="GB718" i="35" s="1"/>
  <c r="FQ666" i="35"/>
  <c r="GA666" i="35" s="1"/>
  <c r="FP666" i="35"/>
  <c r="GC666" i="35" s="1"/>
  <c r="FO762" i="35"/>
  <c r="GH762" i="35" s="1"/>
  <c r="FP762" i="35"/>
  <c r="GC762" i="35" s="1"/>
  <c r="FQ632" i="35"/>
  <c r="GA632" i="35" s="1"/>
  <c r="FM632" i="35"/>
  <c r="GB632" i="35" s="1"/>
  <c r="FP632" i="35"/>
  <c r="GC632" i="35" s="1"/>
  <c r="FQ575" i="35"/>
  <c r="GA575" i="35" s="1"/>
  <c r="FP575" i="35"/>
  <c r="GC575" i="35" s="1"/>
  <c r="FQ543" i="35"/>
  <c r="GA543" i="35" s="1"/>
  <c r="FP543" i="35"/>
  <c r="GC543" i="35" s="1"/>
  <c r="FQ531" i="35"/>
  <c r="GA531" i="35" s="1"/>
  <c r="FM382" i="35"/>
  <c r="GB382" i="35" s="1"/>
  <c r="FO382" i="35"/>
  <c r="GH382" i="35" s="1"/>
  <c r="FP382" i="35"/>
  <c r="GC382" i="35" s="1"/>
  <c r="FP346" i="35"/>
  <c r="GC346" i="35" s="1"/>
  <c r="FQ346" i="35"/>
  <c r="GA346" i="35" s="1"/>
  <c r="FP286" i="35"/>
  <c r="GC286" i="35" s="1"/>
  <c r="FM286" i="35"/>
  <c r="GB286" i="35" s="1"/>
  <c r="FP228" i="35"/>
  <c r="GC228" i="35" s="1"/>
  <c r="FP1004" i="35"/>
  <c r="GC1004" i="35" s="1"/>
  <c r="FM960" i="35"/>
  <c r="GB960" i="35" s="1"/>
  <c r="FM892" i="35"/>
  <c r="GB892" i="35" s="1"/>
  <c r="GJ892" i="35" s="1"/>
  <c r="FM896" i="35"/>
  <c r="GB896" i="35" s="1"/>
  <c r="FM874" i="35"/>
  <c r="GB874" i="35" s="1"/>
  <c r="FM832" i="35"/>
  <c r="GB832" i="35" s="1"/>
  <c r="FP832" i="35"/>
  <c r="GC832" i="35" s="1"/>
  <c r="FM796" i="35"/>
  <c r="GB796" i="35" s="1"/>
  <c r="FQ796" i="35"/>
  <c r="GA796" i="35" s="1"/>
  <c r="FO796" i="35"/>
  <c r="GH796" i="35" s="1"/>
  <c r="FM644" i="35"/>
  <c r="GB644" i="35" s="1"/>
  <c r="GJ644" i="35" s="1"/>
  <c r="FM736" i="35"/>
  <c r="GB736" i="35" s="1"/>
  <c r="FQ736" i="35"/>
  <c r="GA736" i="35" s="1"/>
  <c r="FP692" i="35"/>
  <c r="GC692" i="35" s="1"/>
  <c r="FM656" i="35"/>
  <c r="GB656" i="35" s="1"/>
  <c r="GJ656" i="35" s="1"/>
  <c r="FO614" i="35"/>
  <c r="GH614" i="35" s="1"/>
  <c r="FQ614" i="35"/>
  <c r="GA614" i="35" s="1"/>
  <c r="FP614" i="35"/>
  <c r="GC614" i="35" s="1"/>
  <c r="FP421" i="35"/>
  <c r="GC421" i="35" s="1"/>
  <c r="FQ421" i="35"/>
  <c r="GA421" i="35" s="1"/>
  <c r="FM421" i="35"/>
  <c r="GB421" i="35" s="1"/>
  <c r="FO421" i="35"/>
  <c r="GH421" i="35" s="1"/>
  <c r="FM559" i="35"/>
  <c r="GB559" i="35" s="1"/>
  <c r="FM523" i="35"/>
  <c r="GB523" i="35" s="1"/>
  <c r="FQ523" i="35"/>
  <c r="GA523" i="35" s="1"/>
  <c r="FQ379" i="35"/>
  <c r="GA379" i="35" s="1"/>
  <c r="FO379" i="35"/>
  <c r="GH379" i="35" s="1"/>
  <c r="FP379" i="35"/>
  <c r="GC379" i="35" s="1"/>
  <c r="FQ356" i="35"/>
  <c r="GA356" i="35" s="1"/>
  <c r="FM356" i="35"/>
  <c r="GB356" i="35" s="1"/>
  <c r="FP332" i="35"/>
  <c r="GC332" i="35" s="1"/>
  <c r="FM332" i="35"/>
  <c r="GB332" i="35" s="1"/>
  <c r="FQ332" i="35"/>
  <c r="GA332" i="35" s="1"/>
  <c r="FM360" i="35"/>
  <c r="GB360" i="35" s="1"/>
  <c r="FM323" i="35"/>
  <c r="GB323" i="35" s="1"/>
  <c r="FP384" i="35"/>
  <c r="GC384" i="35" s="1"/>
  <c r="FO384" i="35"/>
  <c r="GH384" i="35" s="1"/>
  <c r="FM384" i="35"/>
  <c r="GB384" i="35" s="1"/>
  <c r="FQ384" i="35"/>
  <c r="GA384" i="35" s="1"/>
  <c r="FP349" i="35"/>
  <c r="GC349" i="35" s="1"/>
  <c r="FM328" i="35"/>
  <c r="GB328" i="35" s="1"/>
  <c r="FQ328" i="35"/>
  <c r="GA328" i="35" s="1"/>
  <c r="FP328" i="35"/>
  <c r="GC328" i="35" s="1"/>
  <c r="FQ388" i="35"/>
  <c r="GA388" i="35" s="1"/>
  <c r="FP388" i="35"/>
  <c r="GC388" i="35" s="1"/>
  <c r="FM365" i="35"/>
  <c r="GB365" i="35" s="1"/>
  <c r="FP365" i="35"/>
  <c r="GC365" i="35" s="1"/>
  <c r="FQ365" i="35"/>
  <c r="GA365" i="35" s="1"/>
  <c r="FQ322" i="35"/>
  <c r="GA322" i="35" s="1"/>
  <c r="FM322" i="35"/>
  <c r="GB322" i="35" s="1"/>
  <c r="FM292" i="35"/>
  <c r="GB292" i="35" s="1"/>
  <c r="FO292" i="35"/>
  <c r="GH292" i="35" s="1"/>
  <c r="FQ297" i="35"/>
  <c r="GA297" i="35" s="1"/>
  <c r="FP297" i="35"/>
  <c r="GC297" i="35" s="1"/>
  <c r="FP291" i="35"/>
  <c r="GC291" i="35" s="1"/>
  <c r="FM291" i="35"/>
  <c r="GB291" i="35" s="1"/>
  <c r="FO291" i="35"/>
  <c r="GH291" i="35" s="1"/>
  <c r="FI950" i="35"/>
  <c r="FZ950" i="35" s="1"/>
  <c r="FI926" i="35"/>
  <c r="FZ926" i="35" s="1"/>
  <c r="FG926" i="35"/>
  <c r="FX926" i="35" s="1"/>
  <c r="FL1012" i="35"/>
  <c r="GE1012" i="35" s="1"/>
  <c r="FG1012" i="35"/>
  <c r="FX1012" i="35" s="1"/>
  <c r="FH1012" i="35"/>
  <c r="GD1012" i="35" s="1"/>
  <c r="FI1012" i="35"/>
  <c r="FZ1012" i="35" s="1"/>
  <c r="FH924" i="35"/>
  <c r="GD924" i="35" s="1"/>
  <c r="FJ924" i="35"/>
  <c r="FY924" i="35" s="1"/>
  <c r="FI924" i="35"/>
  <c r="FZ924" i="35" s="1"/>
  <c r="FG924" i="35"/>
  <c r="FX924" i="35" s="1"/>
  <c r="FL924" i="35"/>
  <c r="GE924" i="35" s="1"/>
  <c r="FI1017" i="35"/>
  <c r="FZ1017" i="35" s="1"/>
  <c r="FK712" i="35"/>
  <c r="GF712" i="35" s="1"/>
  <c r="FG712" i="35"/>
  <c r="FX712" i="35" s="1"/>
  <c r="FJ712" i="35"/>
  <c r="FY712" i="35" s="1"/>
  <c r="FH780" i="35"/>
  <c r="GD780" i="35" s="1"/>
  <c r="GG780" i="35" s="1"/>
  <c r="FJ780" i="35"/>
  <c r="FY780" i="35" s="1"/>
  <c r="FI780" i="35"/>
  <c r="FZ780" i="35" s="1"/>
  <c r="FG780" i="35"/>
  <c r="FX780" i="35" s="1"/>
  <c r="FI666" i="35"/>
  <c r="FZ666" i="35" s="1"/>
  <c r="FI716" i="35"/>
  <c r="FZ716" i="35" s="1"/>
  <c r="FJ716" i="35"/>
  <c r="FY716" i="35" s="1"/>
  <c r="FJ575" i="35"/>
  <c r="FY575" i="35" s="1"/>
  <c r="FG575" i="35"/>
  <c r="FX575" i="35" s="1"/>
  <c r="FI509" i="35"/>
  <c r="FZ509" i="35" s="1"/>
  <c r="FG509" i="35"/>
  <c r="FX509" i="35" s="1"/>
  <c r="FJ509" i="35"/>
  <c r="FY509" i="35" s="1"/>
  <c r="FI626" i="35"/>
  <c r="FZ626" i="35" s="1"/>
  <c r="FG626" i="35"/>
  <c r="FX626" i="35" s="1"/>
  <c r="FJ626" i="35"/>
  <c r="FY626" i="35" s="1"/>
  <c r="FL626" i="35"/>
  <c r="GE626" i="35" s="1"/>
  <c r="GG626" i="35" s="1"/>
  <c r="FH433" i="35"/>
  <c r="GD433" i="35" s="1"/>
  <c r="GG433" i="35" s="1"/>
  <c r="FG433" i="35"/>
  <c r="FX433" i="35" s="1"/>
  <c r="FH366" i="35"/>
  <c r="GD366" i="35" s="1"/>
  <c r="FK366" i="35"/>
  <c r="GF366" i="35" s="1"/>
  <c r="FJ366" i="35"/>
  <c r="FY366" i="35" s="1"/>
  <c r="FL366" i="35"/>
  <c r="GE366" i="35" s="1"/>
  <c r="FH338" i="35"/>
  <c r="GD338" i="35" s="1"/>
  <c r="FJ338" i="35"/>
  <c r="FY338" i="35" s="1"/>
  <c r="FI338" i="35"/>
  <c r="FZ338" i="35" s="1"/>
  <c r="FK338" i="35"/>
  <c r="GF338" i="35" s="1"/>
  <c r="FK295" i="35"/>
  <c r="GF295" i="35" s="1"/>
  <c r="FI295" i="35"/>
  <c r="FZ295" i="35" s="1"/>
  <c r="FL295" i="35"/>
  <c r="GE295" i="35" s="1"/>
  <c r="FK378" i="35"/>
  <c r="GF378" i="35" s="1"/>
  <c r="FG378" i="35"/>
  <c r="FX378" i="35" s="1"/>
  <c r="FI378" i="35"/>
  <c r="FZ378" i="35" s="1"/>
  <c r="FH378" i="35"/>
  <c r="GD378" i="35" s="1"/>
  <c r="FJ378" i="35"/>
  <c r="FY378" i="35" s="1"/>
  <c r="FJ331" i="35"/>
  <c r="FY331" i="35" s="1"/>
  <c r="FK331" i="35"/>
  <c r="GF331" i="35" s="1"/>
  <c r="FL331" i="35"/>
  <c r="GE331" i="35" s="1"/>
  <c r="FK303" i="35"/>
  <c r="GF303" i="35" s="1"/>
  <c r="FL303" i="35"/>
  <c r="GE303" i="35" s="1"/>
  <c r="FI303" i="35"/>
  <c r="FZ303" i="35" s="1"/>
  <c r="FI297" i="35"/>
  <c r="FZ297" i="35" s="1"/>
  <c r="FK886" i="35"/>
  <c r="GF886" i="35" s="1"/>
  <c r="FG886" i="35"/>
  <c r="FX886" i="35" s="1"/>
  <c r="FH886" i="35"/>
  <c r="GD886" i="35" s="1"/>
  <c r="FJ886" i="35"/>
  <c r="FY886" i="35" s="1"/>
  <c r="FG918" i="35"/>
  <c r="FX918" i="35" s="1"/>
  <c r="FH918" i="35"/>
  <c r="GD918" i="35" s="1"/>
  <c r="GG918" i="35" s="1"/>
  <c r="FH984" i="35"/>
  <c r="GD984" i="35" s="1"/>
  <c r="GG984" i="35" s="1"/>
  <c r="FI984" i="35"/>
  <c r="FZ984" i="35" s="1"/>
  <c r="FJ984" i="35"/>
  <c r="FY984" i="35" s="1"/>
  <c r="FG984" i="35"/>
  <c r="FX984" i="35" s="1"/>
  <c r="FG1016" i="35"/>
  <c r="FX1016" i="35" s="1"/>
  <c r="FH1016" i="35"/>
  <c r="GD1016" i="35" s="1"/>
  <c r="FK1016" i="35"/>
  <c r="GF1016" i="35" s="1"/>
  <c r="FL1016" i="35"/>
  <c r="GE1016" i="35" s="1"/>
  <c r="FI1016" i="35"/>
  <c r="FZ1016" i="35" s="1"/>
  <c r="FG1036" i="35"/>
  <c r="FX1036" i="35" s="1"/>
  <c r="FH1036" i="35"/>
  <c r="GD1036" i="35" s="1"/>
  <c r="GG1036" i="35" s="1"/>
  <c r="FI1036" i="35"/>
  <c r="FZ1036" i="35" s="1"/>
  <c r="FP1028" i="35"/>
  <c r="GC1028" i="35" s="1"/>
  <c r="FM1018" i="35"/>
  <c r="GB1018" i="35" s="1"/>
  <c r="FP1018" i="35"/>
  <c r="GC1018" i="35" s="1"/>
  <c r="FP938" i="35"/>
  <c r="GC938" i="35" s="1"/>
  <c r="FP876" i="35"/>
  <c r="GC876" i="35" s="1"/>
  <c r="FM876" i="35"/>
  <c r="GB876" i="35" s="1"/>
  <c r="FQ993" i="35"/>
  <c r="GA993" i="35" s="1"/>
  <c r="FP993" i="35"/>
  <c r="GC993" i="35" s="1"/>
  <c r="FM993" i="35"/>
  <c r="GB993" i="35" s="1"/>
  <c r="FP840" i="35"/>
  <c r="GC840" i="35" s="1"/>
  <c r="FP805" i="35"/>
  <c r="GC805" i="35" s="1"/>
  <c r="FO805" i="35"/>
  <c r="GH805" i="35" s="1"/>
  <c r="FM805" i="35"/>
  <c r="GB805" i="35" s="1"/>
  <c r="FQ654" i="35"/>
  <c r="GA654" i="35" s="1"/>
  <c r="FP654" i="35"/>
  <c r="GC654" i="35" s="1"/>
  <c r="FM700" i="35"/>
  <c r="GB700" i="35" s="1"/>
  <c r="FQ700" i="35"/>
  <c r="GA700" i="35" s="1"/>
  <c r="FQ793" i="35"/>
  <c r="GA793" i="35" s="1"/>
  <c r="FM793" i="35"/>
  <c r="GB793" i="35" s="1"/>
  <c r="FP567" i="35"/>
  <c r="GC567" i="35" s="1"/>
  <c r="FQ567" i="35"/>
  <c r="GA567" i="35" s="1"/>
  <c r="FM567" i="35"/>
  <c r="GB567" i="35" s="1"/>
  <c r="FO567" i="35"/>
  <c r="GH567" i="35" s="1"/>
  <c r="FM425" i="35"/>
  <c r="GB425" i="35" s="1"/>
  <c r="FP529" i="35"/>
  <c r="GC529" i="35" s="1"/>
  <c r="FM529" i="35"/>
  <c r="GB529" i="35" s="1"/>
  <c r="FQ529" i="35"/>
  <c r="GA529" i="35" s="1"/>
  <c r="FP581" i="35"/>
  <c r="GC581" i="35" s="1"/>
  <c r="FO549" i="35"/>
  <c r="GH549" i="35" s="1"/>
  <c r="FQ549" i="35"/>
  <c r="GA549" i="35" s="1"/>
  <c r="FM549" i="35"/>
  <c r="GB549" i="35" s="1"/>
  <c r="FP549" i="35"/>
  <c r="GC549" i="35" s="1"/>
  <c r="FO450" i="35"/>
  <c r="GH450" i="35" s="1"/>
  <c r="FM450" i="35"/>
  <c r="GB450" i="35" s="1"/>
  <c r="FP401" i="35"/>
  <c r="GC401" i="35" s="1"/>
  <c r="FP283" i="35"/>
  <c r="GC283" i="35" s="1"/>
  <c r="FQ283" i="35"/>
  <c r="GA283" i="35" s="1"/>
  <c r="FQ268" i="35"/>
  <c r="GA268" i="35" s="1"/>
  <c r="FP268" i="35"/>
  <c r="GC268" i="35" s="1"/>
  <c r="FM268" i="35"/>
  <c r="GB268" i="35" s="1"/>
  <c r="FJ258" i="35"/>
  <c r="FY258" i="35" s="1"/>
  <c r="FG258" i="35"/>
  <c r="FX258" i="35" s="1"/>
  <c r="FI253" i="35"/>
  <c r="FZ253" i="35" s="1"/>
  <c r="FH253" i="35"/>
  <c r="GD253" i="35" s="1"/>
  <c r="FI251" i="35"/>
  <c r="FZ251" i="35" s="1"/>
  <c r="FG251" i="35"/>
  <c r="FX251" i="35" s="1"/>
  <c r="FH275" i="35"/>
  <c r="GD275" i="35" s="1"/>
  <c r="FG275" i="35"/>
  <c r="FX275" i="35" s="1"/>
  <c r="FI275" i="35"/>
  <c r="FZ275" i="35" s="1"/>
  <c r="FH910" i="35"/>
  <c r="GD910" i="35" s="1"/>
  <c r="GG910" i="35" s="1"/>
  <c r="FG910" i="35"/>
  <c r="FX910" i="35" s="1"/>
  <c r="FH1020" i="35"/>
  <c r="GD1020" i="35" s="1"/>
  <c r="FK1020" i="35"/>
  <c r="GF1020" i="35" s="1"/>
  <c r="FL1020" i="35"/>
  <c r="GE1020" i="35" s="1"/>
  <c r="FI1020" i="35"/>
  <c r="FZ1020" i="35" s="1"/>
  <c r="FG1020" i="35"/>
  <c r="FX1020" i="35" s="1"/>
  <c r="FI890" i="35"/>
  <c r="FZ890" i="35" s="1"/>
  <c r="FJ890" i="35"/>
  <c r="FY890" i="35" s="1"/>
  <c r="FH890" i="35"/>
  <c r="GD890" i="35" s="1"/>
  <c r="GG890" i="35" s="1"/>
  <c r="FG890" i="35"/>
  <c r="FX890" i="35" s="1"/>
  <c r="FH1014" i="35"/>
  <c r="GD1014" i="35" s="1"/>
  <c r="FJ1014" i="35"/>
  <c r="FY1014" i="35" s="1"/>
  <c r="FG1014" i="35"/>
  <c r="FX1014" i="35" s="1"/>
  <c r="FI1014" i="35"/>
  <c r="FZ1014" i="35" s="1"/>
  <c r="FL846" i="35"/>
  <c r="GE846" i="35" s="1"/>
  <c r="FG846" i="35"/>
  <c r="FX846" i="35" s="1"/>
  <c r="FG1010" i="35"/>
  <c r="FX1010" i="35" s="1"/>
  <c r="FL1010" i="35"/>
  <c r="GE1010" i="35" s="1"/>
  <c r="FI1010" i="35"/>
  <c r="FZ1010" i="35" s="1"/>
  <c r="FH1010" i="35"/>
  <c r="GD1010" i="35" s="1"/>
  <c r="FG848" i="35"/>
  <c r="FX848" i="35" s="1"/>
  <c r="FH848" i="35"/>
  <c r="GD848" i="35" s="1"/>
  <c r="FI848" i="35"/>
  <c r="FZ848" i="35" s="1"/>
  <c r="FL848" i="35"/>
  <c r="GE848" i="35" s="1"/>
  <c r="FG785" i="35"/>
  <c r="FX785" i="35" s="1"/>
  <c r="FI785" i="35"/>
  <c r="FZ785" i="35" s="1"/>
  <c r="FG674" i="35"/>
  <c r="FX674" i="35" s="1"/>
  <c r="FH674" i="35"/>
  <c r="GD674" i="35" s="1"/>
  <c r="FJ674" i="35"/>
  <c r="FY674" i="35" s="1"/>
  <c r="FL674" i="35"/>
  <c r="GE674" i="35" s="1"/>
  <c r="FI189" i="35"/>
  <c r="FZ189" i="35" s="1"/>
  <c r="FG2" i="35"/>
  <c r="FX2" i="35" s="1"/>
  <c r="FM6" i="35"/>
  <c r="GB6" i="35" s="1"/>
  <c r="FL7" i="35"/>
  <c r="GE7" i="35" s="1"/>
  <c r="GG7" i="35" s="1"/>
  <c r="FP14" i="35"/>
  <c r="GC14" i="35" s="1"/>
  <c r="FG21" i="35"/>
  <c r="FX21" i="35" s="1"/>
  <c r="FM15" i="35"/>
  <c r="GB15" i="35" s="1"/>
  <c r="FP42" i="35"/>
  <c r="GC42" i="35" s="1"/>
  <c r="FP40" i="35"/>
  <c r="GC40" i="35" s="1"/>
  <c r="FP36" i="35"/>
  <c r="GC36" i="35" s="1"/>
  <c r="FP37" i="35"/>
  <c r="GC37" i="35" s="1"/>
  <c r="FM42" i="35"/>
  <c r="GB42" i="35" s="1"/>
  <c r="FP54" i="35"/>
  <c r="GC54" i="35" s="1"/>
  <c r="FH62" i="35"/>
  <c r="GD62" i="35" s="1"/>
  <c r="FP60" i="35"/>
  <c r="GC60" i="35" s="1"/>
  <c r="FJ84" i="35"/>
  <c r="FY84" i="35" s="1"/>
  <c r="FK75" i="35"/>
  <c r="GF75" i="35" s="1"/>
  <c r="FH71" i="35"/>
  <c r="GD71" i="35" s="1"/>
  <c r="FG71" i="35"/>
  <c r="FX71" i="35" s="1"/>
  <c r="FK77" i="35"/>
  <c r="GF77" i="35" s="1"/>
  <c r="FQ87" i="35"/>
  <c r="GA87" i="35" s="1"/>
  <c r="FH97" i="35"/>
  <c r="GD97" i="35" s="1"/>
  <c r="FI75" i="35"/>
  <c r="FZ75" i="35" s="1"/>
  <c r="FP92" i="35"/>
  <c r="GC92" i="35" s="1"/>
  <c r="FP88" i="35"/>
  <c r="GC88" i="35" s="1"/>
  <c r="FI97" i="35"/>
  <c r="FZ97" i="35" s="1"/>
  <c r="FL109" i="35"/>
  <c r="GE109" i="35" s="1"/>
  <c r="FQ105" i="35"/>
  <c r="GA105" i="35" s="1"/>
  <c r="FQ107" i="35"/>
  <c r="GA107" i="35" s="1"/>
  <c r="FQ126" i="35"/>
  <c r="GA126" i="35" s="1"/>
  <c r="FJ72" i="35"/>
  <c r="FY72" i="35" s="1"/>
  <c r="FM120" i="35"/>
  <c r="GB120" i="35" s="1"/>
  <c r="FI125" i="35"/>
  <c r="FZ125" i="35" s="1"/>
  <c r="FM139" i="35"/>
  <c r="GB139" i="35" s="1"/>
  <c r="FH144" i="35"/>
  <c r="GD144" i="35" s="1"/>
  <c r="FL123" i="35"/>
  <c r="GE123" i="35" s="1"/>
  <c r="FJ145" i="35"/>
  <c r="FY145" i="35" s="1"/>
  <c r="FI123" i="35"/>
  <c r="FZ123" i="35" s="1"/>
  <c r="FI150" i="35"/>
  <c r="FZ150" i="35" s="1"/>
  <c r="FG162" i="35"/>
  <c r="FX162" i="35" s="1"/>
  <c r="FP176" i="35"/>
  <c r="GC176" i="35" s="1"/>
  <c r="FQ143" i="35"/>
  <c r="GA143" i="35" s="1"/>
  <c r="FQ188" i="35"/>
  <c r="GA188" i="35" s="1"/>
  <c r="FL150" i="35"/>
  <c r="GE150" i="35" s="1"/>
  <c r="FK150" i="35"/>
  <c r="GF150" i="35" s="1"/>
  <c r="FI162" i="35"/>
  <c r="FZ162" i="35" s="1"/>
  <c r="FI172" i="35"/>
  <c r="FZ172" i="35" s="1"/>
  <c r="FM198" i="35"/>
  <c r="GB198" i="35" s="1"/>
  <c r="FM202" i="35"/>
  <c r="GB202" i="35" s="1"/>
  <c r="FI220" i="35"/>
  <c r="FZ220" i="35" s="1"/>
  <c r="FQ224" i="35"/>
  <c r="GA224" i="35" s="1"/>
  <c r="FI183" i="35"/>
  <c r="FZ183" i="35" s="1"/>
  <c r="FI188" i="35"/>
  <c r="FZ188" i="35" s="1"/>
  <c r="FG197" i="35"/>
  <c r="FX197" i="35" s="1"/>
  <c r="FP212" i="35"/>
  <c r="GC212" i="35" s="1"/>
  <c r="FG230" i="35"/>
  <c r="FX230" i="35" s="1"/>
  <c r="FJ181" i="35"/>
  <c r="FY181" i="35" s="1"/>
  <c r="FJ195" i="35"/>
  <c r="FY195" i="35" s="1"/>
  <c r="FH218" i="35"/>
  <c r="GD218" i="35" s="1"/>
  <c r="FO149" i="35"/>
  <c r="GH149" i="35" s="1"/>
  <c r="FL245" i="35"/>
  <c r="GE245" i="35" s="1"/>
  <c r="FG248" i="35"/>
  <c r="FX248" i="35" s="1"/>
  <c r="FH255" i="35"/>
  <c r="GD255" i="35" s="1"/>
  <c r="FJ256" i="35"/>
  <c r="FY256" i="35" s="1"/>
  <c r="FL261" i="35"/>
  <c r="GE261" i="35" s="1"/>
  <c r="GG261" i="35" s="1"/>
  <c r="FL183" i="35"/>
  <c r="GE183" i="35" s="1"/>
  <c r="FJ251" i="35"/>
  <c r="FY251" i="35" s="1"/>
  <c r="FH258" i="35"/>
  <c r="GD258" i="35" s="1"/>
  <c r="FM256" i="35"/>
  <c r="GB256" i="35" s="1"/>
  <c r="FG287" i="35"/>
  <c r="FX287" i="35" s="1"/>
  <c r="FH189" i="35"/>
  <c r="GD189" i="35" s="1"/>
  <c r="FM349" i="35"/>
  <c r="GB349" i="35" s="1"/>
  <c r="FM388" i="35"/>
  <c r="GB388" i="35" s="1"/>
  <c r="FM251" i="35"/>
  <c r="GB251" i="35" s="1"/>
  <c r="FQ287" i="35"/>
  <c r="GA287" i="35" s="1"/>
  <c r="FG338" i="35"/>
  <c r="FX338" i="35" s="1"/>
  <c r="FO425" i="35"/>
  <c r="GH425" i="35" s="1"/>
  <c r="FH313" i="35"/>
  <c r="GD313" i="35" s="1"/>
  <c r="GJ423" i="35"/>
  <c r="FG434" i="35"/>
  <c r="FX434" i="35" s="1"/>
  <c r="FH525" i="35"/>
  <c r="GD525" i="35" s="1"/>
  <c r="GG525" i="35" s="1"/>
  <c r="FG547" i="35"/>
  <c r="FX547" i="35" s="1"/>
  <c r="FP531" i="35"/>
  <c r="GC531" i="35" s="1"/>
  <c r="FJ551" i="35"/>
  <c r="FY551" i="35" s="1"/>
  <c r="FK275" i="35"/>
  <c r="GF275" i="35" s="1"/>
  <c r="FG491" i="35"/>
  <c r="FX491" i="35" s="1"/>
  <c r="FG523" i="35"/>
  <c r="FX523" i="35" s="1"/>
  <c r="FM519" i="35"/>
  <c r="GB519" i="35" s="1"/>
  <c r="FH610" i="35"/>
  <c r="GD610" i="35" s="1"/>
  <c r="FJ736" i="35"/>
  <c r="FY736" i="35" s="1"/>
  <c r="FG366" i="35"/>
  <c r="FX366" i="35" s="1"/>
  <c r="FQ604" i="35"/>
  <c r="GA604" i="35" s="1"/>
  <c r="FG606" i="35"/>
  <c r="FX606" i="35" s="1"/>
  <c r="FP636" i="35"/>
  <c r="GC636" i="35" s="1"/>
  <c r="FO714" i="35"/>
  <c r="GH714" i="35" s="1"/>
  <c r="FH747" i="35"/>
  <c r="GD747" i="35" s="1"/>
  <c r="FJ2" i="35"/>
  <c r="FY2" i="35" s="1"/>
  <c r="FI2" i="35"/>
  <c r="FZ2" i="35" s="1"/>
  <c r="FG7" i="35"/>
  <c r="FX7" i="35" s="1"/>
  <c r="FO14" i="35"/>
  <c r="GH14" i="35" s="1"/>
  <c r="FO15" i="35"/>
  <c r="GH15" i="35" s="1"/>
  <c r="FL20" i="35"/>
  <c r="GE20" i="35" s="1"/>
  <c r="FQ37" i="35"/>
  <c r="GA37" i="35" s="1"/>
  <c r="FQ49" i="35"/>
  <c r="GA49" i="35" s="1"/>
  <c r="FH75" i="35"/>
  <c r="GD75" i="35" s="1"/>
  <c r="FL71" i="35"/>
  <c r="GE71" i="35" s="1"/>
  <c r="FH72" i="35"/>
  <c r="GD72" i="35" s="1"/>
  <c r="FL82" i="35"/>
  <c r="GE82" i="35" s="1"/>
  <c r="FH123" i="35"/>
  <c r="GD123" i="35" s="1"/>
  <c r="FH125" i="35"/>
  <c r="GD125" i="35" s="1"/>
  <c r="FO120" i="35"/>
  <c r="GH120" i="35" s="1"/>
  <c r="FM176" i="35"/>
  <c r="GB176" i="35" s="1"/>
  <c r="FM199" i="35"/>
  <c r="GB199" i="35" s="1"/>
  <c r="FJ183" i="35"/>
  <c r="FY183" i="35" s="1"/>
  <c r="FQ227" i="35"/>
  <c r="GA227" i="35" s="1"/>
  <c r="FP179" i="35"/>
  <c r="GC179" i="35" s="1"/>
  <c r="FQ198" i="35"/>
  <c r="GA198" i="35" s="1"/>
  <c r="FQ202" i="35"/>
  <c r="GA202" i="35" s="1"/>
  <c r="FM224" i="35"/>
  <c r="GB224" i="35" s="1"/>
  <c r="FM228" i="35"/>
  <c r="GB228" i="35" s="1"/>
  <c r="FP271" i="35"/>
  <c r="GC271" i="35" s="1"/>
  <c r="FI346" i="35"/>
  <c r="FZ346" i="35" s="1"/>
  <c r="FG189" i="35"/>
  <c r="FX189" i="35" s="1"/>
  <c r="FQ286" i="35"/>
  <c r="GA286" i="35" s="1"/>
  <c r="FL346" i="35"/>
  <c r="GE346" i="35" s="1"/>
  <c r="FK358" i="35"/>
  <c r="GF358" i="35" s="1"/>
  <c r="FM379" i="35"/>
  <c r="GB379" i="35" s="1"/>
  <c r="FM346" i="35"/>
  <c r="GB346" i="35" s="1"/>
  <c r="FM297" i="35"/>
  <c r="GB297" i="35" s="1"/>
  <c r="FP362" i="35"/>
  <c r="GC362" i="35" s="1"/>
  <c r="FI421" i="35"/>
  <c r="FZ421" i="35" s="1"/>
  <c r="FL440" i="35"/>
  <c r="GE440" i="35" s="1"/>
  <c r="FJ421" i="35"/>
  <c r="FY421" i="35" s="1"/>
  <c r="FL358" i="35"/>
  <c r="GE358" i="35" s="1"/>
  <c r="FM459" i="35"/>
  <c r="GB459" i="35" s="1"/>
  <c r="FK575" i="35"/>
  <c r="GF575" i="35" s="1"/>
  <c r="GG575" i="35" s="1"/>
  <c r="FQ466" i="35"/>
  <c r="GA466" i="35" s="1"/>
  <c r="FP571" i="35"/>
  <c r="GC571" i="35" s="1"/>
  <c r="FJ622" i="35"/>
  <c r="FY622" i="35" s="1"/>
  <c r="FG802" i="35"/>
  <c r="FX802" i="35" s="1"/>
  <c r="FI507" i="35"/>
  <c r="FZ507" i="35" s="1"/>
  <c r="FM765" i="35"/>
  <c r="GB765" i="35" s="1"/>
  <c r="FP786" i="35"/>
  <c r="GC786" i="35" s="1"/>
  <c r="FP794" i="35"/>
  <c r="GC794" i="35" s="1"/>
  <c r="FO666" i="35"/>
  <c r="GH666" i="35" s="1"/>
  <c r="GG505" i="35"/>
  <c r="FP49" i="35"/>
  <c r="GC49" i="35" s="1"/>
  <c r="FI99" i="35"/>
  <c r="FZ99" i="35" s="1"/>
  <c r="FI147" i="35"/>
  <c r="FZ147" i="35" s="1"/>
  <c r="FP168" i="35"/>
  <c r="GC168" i="35" s="1"/>
  <c r="FQ519" i="35"/>
  <c r="GA519" i="35" s="1"/>
  <c r="FP533" i="35"/>
  <c r="GC533" i="35" s="1"/>
  <c r="FV559" i="35"/>
  <c r="FW559" i="35" s="1"/>
  <c r="FP629" i="35"/>
  <c r="GC629" i="35" s="1"/>
  <c r="FK472" i="35"/>
  <c r="GF472" i="35" s="1"/>
  <c r="FI499" i="35"/>
  <c r="FZ499" i="35" s="1"/>
  <c r="FI707" i="35"/>
  <c r="FZ707" i="35" s="1"/>
  <c r="FP780" i="35"/>
  <c r="GC780" i="35" s="1"/>
  <c r="FP163" i="35"/>
  <c r="GC163" i="35" s="1"/>
  <c r="FP172" i="35"/>
  <c r="GC172" i="35" s="1"/>
  <c r="FP202" i="35"/>
  <c r="GC202" i="35" s="1"/>
  <c r="FJ295" i="35"/>
  <c r="FY295" i="35" s="1"/>
  <c r="FH230" i="35"/>
  <c r="GD230" i="35" s="1"/>
  <c r="GG230" i="35" s="1"/>
  <c r="FP313" i="35"/>
  <c r="GC313" i="35" s="1"/>
  <c r="FH320" i="35"/>
  <c r="GD320" i="35" s="1"/>
  <c r="FH324" i="35"/>
  <c r="GD324" i="35" s="1"/>
  <c r="FP356" i="35"/>
  <c r="GC356" i="35" s="1"/>
  <c r="FP354" i="35"/>
  <c r="GC354" i="35" s="1"/>
  <c r="FM401" i="35"/>
  <c r="GB401" i="35" s="1"/>
  <c r="FP524" i="35"/>
  <c r="GC524" i="35" s="1"/>
  <c r="FQ412" i="35"/>
  <c r="GA412" i="35" s="1"/>
  <c r="FK429" i="35"/>
  <c r="GF429" i="35" s="1"/>
  <c r="FI502" i="35"/>
  <c r="FZ502" i="35" s="1"/>
  <c r="FM65" i="35"/>
  <c r="GB65" i="35" s="1"/>
  <c r="FO87" i="35"/>
  <c r="GH87" i="35" s="1"/>
  <c r="FP133" i="35"/>
  <c r="GC133" i="35" s="1"/>
  <c r="FQ161" i="35"/>
  <c r="GA161" i="35" s="1"/>
  <c r="FJ188" i="35"/>
  <c r="FY188" i="35" s="1"/>
  <c r="FG153" i="35"/>
  <c r="FX153" i="35" s="1"/>
  <c r="FQ85" i="35"/>
  <c r="GA85" i="35" s="1"/>
  <c r="FQ106" i="35"/>
  <c r="GA106" i="35" s="1"/>
  <c r="FL175" i="35"/>
  <c r="GE175" i="35" s="1"/>
  <c r="FJ178" i="35"/>
  <c r="FY178" i="35" s="1"/>
  <c r="FJ198" i="35"/>
  <c r="FY198" i="35" s="1"/>
  <c r="FL217" i="35"/>
  <c r="GE217" i="35" s="1"/>
  <c r="FJ226" i="35"/>
  <c r="FY226" i="35" s="1"/>
  <c r="FI272" i="35"/>
  <c r="FZ272" i="35" s="1"/>
  <c r="FJ208" i="35"/>
  <c r="FY208" i="35" s="1"/>
  <c r="FO257" i="35"/>
  <c r="GH257" i="35" s="1"/>
  <c r="FP222" i="35"/>
  <c r="GC222" i="35" s="1"/>
  <c r="FP199" i="35"/>
  <c r="GC199" i="35" s="1"/>
  <c r="FJ348" i="35"/>
  <c r="FY348" i="35" s="1"/>
  <c r="FJ351" i="35"/>
  <c r="FY351" i="35" s="1"/>
  <c r="FJ390" i="35"/>
  <c r="FY390" i="35" s="1"/>
  <c r="FQ485" i="35"/>
  <c r="GA485" i="35" s="1"/>
  <c r="FP504" i="35"/>
  <c r="GC504" i="35" s="1"/>
  <c r="FL621" i="35"/>
  <c r="GE621" i="35" s="1"/>
  <c r="FO628" i="35"/>
  <c r="GH628" i="35" s="1"/>
  <c r="FQ444" i="35"/>
  <c r="GA444" i="35" s="1"/>
  <c r="FI496" i="35"/>
  <c r="FZ496" i="35" s="1"/>
  <c r="FK569" i="35"/>
  <c r="GF569" i="35" s="1"/>
  <c r="GG569" i="35" s="1"/>
  <c r="FQ452" i="35"/>
  <c r="GA452" i="35" s="1"/>
  <c r="FK453" i="35"/>
  <c r="GF453" i="35" s="1"/>
  <c r="FM441" i="35"/>
  <c r="GB441" i="35" s="1"/>
  <c r="FJ775" i="35"/>
  <c r="FY775" i="35" s="1"/>
  <c r="FI790" i="35"/>
  <c r="FZ790" i="35" s="1"/>
  <c r="FP687" i="35"/>
  <c r="GC687" i="35" s="1"/>
  <c r="FI699" i="35"/>
  <c r="FZ699" i="35" s="1"/>
  <c r="FQ751" i="35"/>
  <c r="GA751" i="35" s="1"/>
  <c r="FO832" i="35"/>
  <c r="GH832" i="35" s="1"/>
  <c r="FP853" i="35"/>
  <c r="GC853" i="35" s="1"/>
  <c r="FH458" i="35"/>
  <c r="GD458" i="35" s="1"/>
  <c r="FJ576" i="35"/>
  <c r="FY576" i="35" s="1"/>
  <c r="FK658" i="35"/>
  <c r="GF658" i="35" s="1"/>
  <c r="FP711" i="35"/>
  <c r="GC711" i="35" s="1"/>
  <c r="FI817" i="35"/>
  <c r="FZ817" i="35" s="1"/>
  <c r="FP821" i="35"/>
  <c r="GC821" i="35" s="1"/>
  <c r="FH827" i="35"/>
  <c r="GD827" i="35" s="1"/>
  <c r="FQ763" i="35"/>
  <c r="GA763" i="35" s="1"/>
  <c r="FQ771" i="35"/>
  <c r="GA771" i="35" s="1"/>
  <c r="FO868" i="35"/>
  <c r="GH868" i="35" s="1"/>
  <c r="FP927" i="35"/>
  <c r="GC927" i="35" s="1"/>
  <c r="FQ694" i="35"/>
  <c r="GA694" i="35" s="1"/>
  <c r="FL942" i="35"/>
  <c r="GE942" i="35" s="1"/>
  <c r="FO960" i="35"/>
  <c r="GH960" i="35" s="1"/>
  <c r="FL978" i="35"/>
  <c r="GE978" i="35" s="1"/>
  <c r="FJ996" i="35"/>
  <c r="FY996" i="35" s="1"/>
  <c r="FK1000" i="35"/>
  <c r="GF1000" i="35" s="1"/>
  <c r="FK1006" i="35"/>
  <c r="GF1006" i="35" s="1"/>
  <c r="FK876" i="35"/>
  <c r="GF876" i="35" s="1"/>
  <c r="FL883" i="35"/>
  <c r="GE883" i="35" s="1"/>
  <c r="FI906" i="35"/>
  <c r="FZ906" i="35" s="1"/>
  <c r="FJ927" i="35"/>
  <c r="FY927" i="35" s="1"/>
  <c r="FL960" i="35"/>
  <c r="GE960" i="35" s="1"/>
  <c r="FQ1022" i="35"/>
  <c r="GA1022" i="35" s="1"/>
  <c r="FL10" i="35"/>
  <c r="GE10" i="35" s="1"/>
  <c r="FP936" i="35"/>
  <c r="GC936" i="35" s="1"/>
  <c r="FM990" i="35"/>
  <c r="GB990" i="35" s="1"/>
  <c r="FP4" i="35"/>
  <c r="GC4" i="35" s="1"/>
  <c r="FH37" i="35"/>
  <c r="GD37" i="35" s="1"/>
  <c r="FL6" i="35"/>
  <c r="GE6" i="35" s="1"/>
  <c r="FQ65" i="35"/>
  <c r="GA65" i="35" s="1"/>
  <c r="FO66" i="35"/>
  <c r="GH66" i="35" s="1"/>
  <c r="FI89" i="35"/>
  <c r="FZ89" i="35" s="1"/>
  <c r="FM132" i="35"/>
  <c r="GB132" i="35" s="1"/>
  <c r="FJ148" i="35"/>
  <c r="FY148" i="35" s="1"/>
  <c r="FH168" i="35"/>
  <c r="GD168" i="35" s="1"/>
  <c r="FH190" i="35"/>
  <c r="GD190" i="35" s="1"/>
  <c r="FI108" i="35"/>
  <c r="FZ108" i="35" s="1"/>
  <c r="FH164" i="35"/>
  <c r="GD164" i="35" s="1"/>
  <c r="FL165" i="35"/>
  <c r="GE165" i="35" s="1"/>
  <c r="GG165" i="35" s="1"/>
  <c r="FH180" i="35"/>
  <c r="GD180" i="35" s="1"/>
  <c r="FQ129" i="35"/>
  <c r="GA129" i="35" s="1"/>
  <c r="FK267" i="35"/>
  <c r="GF267" i="35" s="1"/>
  <c r="FQ274" i="35"/>
  <c r="GA274" i="35" s="1"/>
  <c r="FP230" i="35"/>
  <c r="GC230" i="35" s="1"/>
  <c r="FG245" i="35"/>
  <c r="FX245" i="35" s="1"/>
  <c r="FG253" i="35"/>
  <c r="FX253" i="35" s="1"/>
  <c r="FO286" i="35"/>
  <c r="GH286" i="35" s="1"/>
  <c r="FP211" i="35"/>
  <c r="GC211" i="35" s="1"/>
  <c r="FP208" i="35"/>
  <c r="GC208" i="35" s="1"/>
  <c r="FL338" i="35"/>
  <c r="GE338" i="35" s="1"/>
  <c r="FL361" i="35"/>
  <c r="GE361" i="35" s="1"/>
  <c r="FL323" i="35"/>
  <c r="GE323" i="35" s="1"/>
  <c r="FP308" i="35"/>
  <c r="GC308" i="35" s="1"/>
  <c r="FP314" i="35"/>
  <c r="GC314" i="35" s="1"/>
  <c r="FP318" i="35"/>
  <c r="GC318" i="35" s="1"/>
  <c r="FP321" i="35"/>
  <c r="GC321" i="35" s="1"/>
  <c r="FP350" i="35"/>
  <c r="GC350" i="35" s="1"/>
  <c r="FQ483" i="35"/>
  <c r="GA483" i="35" s="1"/>
  <c r="FI487" i="35"/>
  <c r="FZ487" i="35" s="1"/>
  <c r="FP522" i="35"/>
  <c r="GC522" i="35" s="1"/>
  <c r="FQ584" i="35"/>
  <c r="GA584" i="35" s="1"/>
  <c r="FQ592" i="35"/>
  <c r="GA592" i="35" s="1"/>
  <c r="FJ594" i="35"/>
  <c r="FY594" i="35" s="1"/>
  <c r="FP621" i="35"/>
  <c r="GC621" i="35" s="1"/>
  <c r="FG335" i="35"/>
  <c r="FX335" i="35" s="1"/>
  <c r="FI374" i="35"/>
  <c r="FZ374" i="35" s="1"/>
  <c r="FI477" i="35"/>
  <c r="FZ477" i="35" s="1"/>
  <c r="FP490" i="35"/>
  <c r="GC490" i="35" s="1"/>
  <c r="FL532" i="35"/>
  <c r="GE532" i="35" s="1"/>
  <c r="FI538" i="35"/>
  <c r="FZ538" i="35" s="1"/>
  <c r="FO575" i="35"/>
  <c r="GH575" i="35" s="1"/>
  <c r="FG580" i="35"/>
  <c r="FX580" i="35" s="1"/>
  <c r="FG309" i="35"/>
  <c r="FX309" i="35" s="1"/>
  <c r="FK415" i="35"/>
  <c r="GF415" i="35" s="1"/>
  <c r="FK461" i="35"/>
  <c r="GF461" i="35" s="1"/>
  <c r="FP492" i="35"/>
  <c r="GC492" i="35" s="1"/>
  <c r="FP542" i="35"/>
  <c r="GC542" i="35" s="1"/>
  <c r="FP615" i="35"/>
  <c r="GC615" i="35" s="1"/>
  <c r="FI510" i="35"/>
  <c r="FZ510" i="35" s="1"/>
  <c r="FP667" i="35"/>
  <c r="GC667" i="35" s="1"/>
  <c r="FP823" i="35"/>
  <c r="GC823" i="35" s="1"/>
  <c r="FP517" i="35"/>
  <c r="GC517" i="35" s="1"/>
  <c r="FO620" i="35"/>
  <c r="GH620" i="35" s="1"/>
  <c r="FP635" i="35"/>
  <c r="GC635" i="35" s="1"/>
  <c r="FL669" i="35"/>
  <c r="GE669" i="35" s="1"/>
  <c r="FP675" i="35"/>
  <c r="GC675" i="35" s="1"/>
  <c r="FP703" i="35"/>
  <c r="GC703" i="35" s="1"/>
  <c r="FP831" i="35"/>
  <c r="GC831" i="35" s="1"/>
  <c r="FO704" i="35"/>
  <c r="GH704" i="35" s="1"/>
  <c r="FM746" i="35"/>
  <c r="GB746" i="35" s="1"/>
  <c r="FI857" i="35"/>
  <c r="FZ857" i="35" s="1"/>
  <c r="FL871" i="35"/>
  <c r="GE871" i="35" s="1"/>
  <c r="FP929" i="35"/>
  <c r="GC929" i="35" s="1"/>
  <c r="FK1017" i="35"/>
  <c r="GF1017" i="35" s="1"/>
  <c r="FM786" i="35"/>
  <c r="GB786" i="35" s="1"/>
  <c r="FI845" i="35"/>
  <c r="FZ845" i="35" s="1"/>
  <c r="FP851" i="35"/>
  <c r="GC851" i="35" s="1"/>
  <c r="FG975" i="35"/>
  <c r="FX975" i="35" s="1"/>
  <c r="FJ1012" i="35"/>
  <c r="FY1012" i="35" s="1"/>
  <c r="FH911" i="35"/>
  <c r="GD911" i="35" s="1"/>
  <c r="GG911" i="35" s="1"/>
  <c r="FP10" i="35"/>
  <c r="GC10" i="35" s="1"/>
  <c r="FM802" i="35"/>
  <c r="GB802" i="35" s="1"/>
  <c r="FO510" i="35"/>
  <c r="GH510" i="35" s="1"/>
  <c r="FH945" i="35"/>
  <c r="GD945" i="35" s="1"/>
  <c r="FP6" i="35"/>
  <c r="GC6" i="35" s="1"/>
  <c r="FQ932" i="35"/>
  <c r="GA932" i="35" s="1"/>
  <c r="FQ505" i="35"/>
  <c r="GA505" i="35" s="1"/>
  <c r="FO62" i="35"/>
  <c r="GH62" i="35" s="1"/>
  <c r="FO64" i="35"/>
  <c r="GH64" i="35" s="1"/>
  <c r="FI161" i="35"/>
  <c r="FZ161" i="35" s="1"/>
  <c r="FK105" i="35"/>
  <c r="GF105" i="35" s="1"/>
  <c r="FL134" i="35"/>
  <c r="GE134" i="35" s="1"/>
  <c r="FP135" i="35"/>
  <c r="GC135" i="35" s="1"/>
  <c r="FQ157" i="35"/>
  <c r="GA157" i="35" s="1"/>
  <c r="FG101" i="35"/>
  <c r="FX101" i="35" s="1"/>
  <c r="FO108" i="35"/>
  <c r="GH108" i="35" s="1"/>
  <c r="FL144" i="35"/>
  <c r="GE144" i="35" s="1"/>
  <c r="FJ152" i="35"/>
  <c r="FY152" i="35" s="1"/>
  <c r="FO158" i="35"/>
  <c r="GH158" i="35" s="1"/>
  <c r="FL169" i="35"/>
  <c r="GE169" i="35" s="1"/>
  <c r="FI182" i="35"/>
  <c r="FZ182" i="35" s="1"/>
  <c r="FL138" i="35"/>
  <c r="GE138" i="35" s="1"/>
  <c r="FL202" i="35"/>
  <c r="GE202" i="35" s="1"/>
  <c r="FJ214" i="35"/>
  <c r="FY214" i="35" s="1"/>
  <c r="FH234" i="35"/>
  <c r="GD234" i="35" s="1"/>
  <c r="FP237" i="35"/>
  <c r="GC237" i="35" s="1"/>
  <c r="FM262" i="35"/>
  <c r="GB262" i="35" s="1"/>
  <c r="FM264" i="35"/>
  <c r="GB264" i="35" s="1"/>
  <c r="FG276" i="35"/>
  <c r="FX276" i="35" s="1"/>
  <c r="FJ219" i="35"/>
  <c r="FY219" i="35" s="1"/>
  <c r="FP242" i="35"/>
  <c r="GC242" i="35" s="1"/>
  <c r="FG261" i="35"/>
  <c r="FX261" i="35" s="1"/>
  <c r="FP198" i="35"/>
  <c r="GC198" i="35" s="1"/>
  <c r="FL206" i="35"/>
  <c r="GE206" i="35" s="1"/>
  <c r="FP209" i="35"/>
  <c r="GC209" i="35" s="1"/>
  <c r="FG264" i="35"/>
  <c r="FX264" i="35" s="1"/>
  <c r="FG274" i="35"/>
  <c r="FX274" i="35" s="1"/>
  <c r="FQ276" i="35"/>
  <c r="GA276" i="35" s="1"/>
  <c r="FP292" i="35"/>
  <c r="GC292" i="35" s="1"/>
  <c r="FM187" i="35"/>
  <c r="GB187" i="35" s="1"/>
  <c r="FH199" i="35"/>
  <c r="GD199" i="35" s="1"/>
  <c r="FH203" i="35"/>
  <c r="GD203" i="35" s="1"/>
  <c r="GG203" i="35" s="1"/>
  <c r="FK269" i="35"/>
  <c r="GF269" i="35" s="1"/>
  <c r="FQ280" i="35"/>
  <c r="GA280" i="35" s="1"/>
  <c r="FQ221" i="35"/>
  <c r="GA221" i="35" s="1"/>
  <c r="FI235" i="35"/>
  <c r="FZ235" i="35" s="1"/>
  <c r="FO298" i="35"/>
  <c r="GH298" i="35" s="1"/>
  <c r="FL313" i="35"/>
  <c r="GE313" i="35" s="1"/>
  <c r="FP338" i="35"/>
  <c r="GC338" i="35" s="1"/>
  <c r="FH368" i="35"/>
  <c r="GD368" i="35" s="1"/>
  <c r="FI227" i="35"/>
  <c r="FZ227" i="35" s="1"/>
  <c r="FP238" i="35"/>
  <c r="GC238" i="35" s="1"/>
  <c r="FP246" i="35"/>
  <c r="GC246" i="35" s="1"/>
  <c r="FP315" i="35"/>
  <c r="GC315" i="35" s="1"/>
  <c r="FP323" i="35"/>
  <c r="GC323" i="35" s="1"/>
  <c r="FP360" i="35"/>
  <c r="GC360" i="35" s="1"/>
  <c r="FJ365" i="35"/>
  <c r="FY365" i="35" s="1"/>
  <c r="FQ229" i="35"/>
  <c r="GA229" i="35" s="1"/>
  <c r="FH281" i="35"/>
  <c r="GD281" i="35" s="1"/>
  <c r="FJ305" i="35"/>
  <c r="FY305" i="35" s="1"/>
  <c r="FP389" i="35"/>
  <c r="GC389" i="35" s="1"/>
  <c r="FJ315" i="35"/>
  <c r="FY315" i="35" s="1"/>
  <c r="FP317" i="35"/>
  <c r="GC317" i="35" s="1"/>
  <c r="FJ319" i="35"/>
  <c r="FY319" i="35" s="1"/>
  <c r="FP322" i="35"/>
  <c r="GC322" i="35" s="1"/>
  <c r="FJ329" i="35"/>
  <c r="FY329" i="35" s="1"/>
  <c r="FH364" i="35"/>
  <c r="GD364" i="35" s="1"/>
  <c r="FH397" i="35"/>
  <c r="GD397" i="35" s="1"/>
  <c r="FJ596" i="35"/>
  <c r="FY596" i="35" s="1"/>
  <c r="FJ600" i="35"/>
  <c r="FY600" i="35" s="1"/>
  <c r="FM480" i="35"/>
  <c r="GB480" i="35" s="1"/>
  <c r="FP530" i="35"/>
  <c r="GC530" i="35" s="1"/>
  <c r="FP532" i="35"/>
  <c r="GC532" i="35" s="1"/>
  <c r="FP631" i="35"/>
  <c r="GC631" i="35" s="1"/>
  <c r="FQ462" i="35"/>
  <c r="GA462" i="35" s="1"/>
  <c r="FQ564" i="35"/>
  <c r="GA564" i="35" s="1"/>
  <c r="FM581" i="35"/>
  <c r="GB581" i="35" s="1"/>
  <c r="FL756" i="35"/>
  <c r="GE756" i="35" s="1"/>
  <c r="FI844" i="35"/>
  <c r="FZ844" i="35" s="1"/>
  <c r="FK848" i="35"/>
  <c r="GF848" i="35" s="1"/>
  <c r="FI501" i="35"/>
  <c r="FZ501" i="35" s="1"/>
  <c r="FH819" i="35"/>
  <c r="GD819" i="35" s="1"/>
  <c r="FO636" i="35"/>
  <c r="GH636" i="35" s="1"/>
  <c r="FP827" i="35"/>
  <c r="GC827" i="35" s="1"/>
  <c r="FI671" i="35"/>
  <c r="FZ671" i="35" s="1"/>
  <c r="FO692" i="35"/>
  <c r="GH692" i="35" s="1"/>
  <c r="FJ914" i="35"/>
  <c r="FY914" i="35" s="1"/>
  <c r="FH926" i="35"/>
  <c r="GD926" i="35" s="1"/>
  <c r="GG926" i="35" s="1"/>
  <c r="FP716" i="35"/>
  <c r="GC716" i="35" s="1"/>
  <c r="FP859" i="35"/>
  <c r="GC859" i="35" s="1"/>
  <c r="FG937" i="35"/>
  <c r="FX937" i="35" s="1"/>
  <c r="FG983" i="35"/>
  <c r="FX983" i="35" s="1"/>
  <c r="FG987" i="35"/>
  <c r="FX987" i="35" s="1"/>
  <c r="FK1012" i="35"/>
  <c r="GF1012" i="35" s="1"/>
  <c r="FM798" i="35"/>
  <c r="GB798" i="35" s="1"/>
  <c r="FO9" i="35"/>
  <c r="GH9" i="35" s="1"/>
  <c r="FP842" i="35"/>
  <c r="GC842" i="35" s="1"/>
  <c r="FP867" i="35"/>
  <c r="GC867" i="35" s="1"/>
  <c r="FJ931" i="35"/>
  <c r="FY931" i="35" s="1"/>
  <c r="FL936" i="35"/>
  <c r="GE936" i="35" s="1"/>
  <c r="FM16" i="35"/>
  <c r="GB16" i="35" s="1"/>
  <c r="FH866" i="35"/>
  <c r="GD866" i="35" s="1"/>
  <c r="FI902" i="35"/>
  <c r="FZ902" i="35" s="1"/>
  <c r="FQ938" i="35"/>
  <c r="GA938" i="35" s="1"/>
  <c r="FM978" i="35"/>
  <c r="GB978" i="35" s="1"/>
  <c r="FH18" i="35"/>
  <c r="GD18" i="35" s="1"/>
  <c r="FG42" i="35"/>
  <c r="FX42" i="35" s="1"/>
  <c r="FO963" i="35"/>
  <c r="GH963" i="35" s="1"/>
  <c r="FK979" i="35"/>
  <c r="GF979" i="35" s="1"/>
  <c r="FO770" i="35"/>
  <c r="GH770" i="35" s="1"/>
  <c r="FP770" i="35"/>
  <c r="GC770" i="35" s="1"/>
  <c r="FQ510" i="35"/>
  <c r="GA510" i="35" s="1"/>
  <c r="FH510" i="35"/>
  <c r="GD510" i="35" s="1"/>
  <c r="GG510" i="35" s="1"/>
  <c r="GJ426" i="35"/>
  <c r="GJ895" i="35"/>
  <c r="GJ2" i="35"/>
  <c r="GJ35" i="35"/>
  <c r="GJ44" i="35"/>
  <c r="GJ103" i="35"/>
  <c r="GJ112" i="35"/>
  <c r="FV103" i="35"/>
  <c r="FW103" i="35" s="1"/>
  <c r="FV119" i="35"/>
  <c r="FW119" i="35" s="1"/>
  <c r="GJ116" i="35"/>
  <c r="GJ252" i="35"/>
  <c r="GJ213" i="35"/>
  <c r="GJ416" i="35"/>
  <c r="GJ327" i="35"/>
  <c r="GJ363" i="35"/>
  <c r="GJ534" i="35"/>
  <c r="GJ538" i="35"/>
  <c r="GJ640" i="35"/>
  <c r="GJ630" i="35"/>
  <c r="GJ633" i="35"/>
  <c r="GJ537" i="35"/>
  <c r="GJ730" i="35"/>
  <c r="GJ740" i="35"/>
  <c r="GJ921" i="35"/>
  <c r="GJ995" i="35"/>
  <c r="GJ903" i="35"/>
  <c r="FW919" i="35"/>
  <c r="GJ816" i="35"/>
  <c r="FW783" i="35"/>
  <c r="GJ885" i="35"/>
  <c r="GJ889" i="35"/>
  <c r="FW959" i="35"/>
  <c r="FW997" i="35"/>
  <c r="FK76" i="35"/>
  <c r="GF76" i="35" s="1"/>
  <c r="FK71" i="35"/>
  <c r="GF71" i="35" s="1"/>
  <c r="FK84" i="35"/>
  <c r="GF84" i="35" s="1"/>
  <c r="FG106" i="35"/>
  <c r="FX106" i="35" s="1"/>
  <c r="FL120" i="35"/>
  <c r="GE120" i="35" s="1"/>
  <c r="GG120" i="35" s="1"/>
  <c r="FQ125" i="35"/>
  <c r="GA125" i="35" s="1"/>
  <c r="FI149" i="35"/>
  <c r="FZ149" i="35" s="1"/>
  <c r="FP187" i="35"/>
  <c r="GC187" i="35" s="1"/>
  <c r="FL190" i="35"/>
  <c r="GE190" i="35" s="1"/>
  <c r="FH86" i="35"/>
  <c r="GD86" i="35" s="1"/>
  <c r="FM90" i="35"/>
  <c r="GB90" i="35" s="1"/>
  <c r="FM108" i="35"/>
  <c r="GB108" i="35" s="1"/>
  <c r="FI111" i="35"/>
  <c r="FZ111" i="35" s="1"/>
  <c r="FM123" i="35"/>
  <c r="GB123" i="35" s="1"/>
  <c r="FL170" i="35"/>
  <c r="GE170" i="35" s="1"/>
  <c r="FL174" i="35"/>
  <c r="GE174" i="35" s="1"/>
  <c r="FH52" i="35"/>
  <c r="GD52" i="35" s="1"/>
  <c r="FL69" i="35"/>
  <c r="GE69" i="35" s="1"/>
  <c r="FG134" i="35"/>
  <c r="FX134" i="35" s="1"/>
  <c r="FH134" i="35"/>
  <c r="GD134" i="35" s="1"/>
  <c r="FL135" i="35"/>
  <c r="GE135" i="35" s="1"/>
  <c r="FH138" i="35"/>
  <c r="GD138" i="35" s="1"/>
  <c r="FG51" i="35"/>
  <c r="FX51" i="35" s="1"/>
  <c r="FO101" i="35"/>
  <c r="GH101" i="35" s="1"/>
  <c r="FL110" i="35"/>
  <c r="GE110" i="35" s="1"/>
  <c r="FJ150" i="35"/>
  <c r="FY150" i="35" s="1"/>
  <c r="FI153" i="35"/>
  <c r="FZ153" i="35" s="1"/>
  <c r="FK155" i="35"/>
  <c r="GF155" i="35" s="1"/>
  <c r="FJ160" i="35"/>
  <c r="FY160" i="35" s="1"/>
  <c r="FQ184" i="35"/>
  <c r="GA184" i="35" s="1"/>
  <c r="FL200" i="35"/>
  <c r="GE200" i="35" s="1"/>
  <c r="FJ206" i="35"/>
  <c r="FY206" i="35" s="1"/>
  <c r="FJ223" i="35"/>
  <c r="FY223" i="35" s="1"/>
  <c r="FK255" i="35"/>
  <c r="GF255" i="35" s="1"/>
  <c r="FQ264" i="35"/>
  <c r="GA264" i="35" s="1"/>
  <c r="FO270" i="35"/>
  <c r="GH270" i="35" s="1"/>
  <c r="FI274" i="35"/>
  <c r="FZ274" i="35" s="1"/>
  <c r="FH290" i="35"/>
  <c r="GD290" i="35" s="1"/>
  <c r="FJ101" i="35"/>
  <c r="FY101" i="35" s="1"/>
  <c r="FI115" i="35"/>
  <c r="FZ115" i="35" s="1"/>
  <c r="FH194" i="35"/>
  <c r="GD194" i="35" s="1"/>
  <c r="FL204" i="35"/>
  <c r="GE204" i="35" s="1"/>
  <c r="GG204" i="35" s="1"/>
  <c r="FP207" i="35"/>
  <c r="GC207" i="35" s="1"/>
  <c r="FJ243" i="35"/>
  <c r="FY243" i="35" s="1"/>
  <c r="FG249" i="35"/>
  <c r="FX249" i="35" s="1"/>
  <c r="FG257" i="35"/>
  <c r="FX257" i="35" s="1"/>
  <c r="FK98" i="35"/>
  <c r="GF98" i="35" s="1"/>
  <c r="FL124" i="35"/>
  <c r="GE124" i="35" s="1"/>
  <c r="FQ149" i="35"/>
  <c r="GA149" i="35" s="1"/>
  <c r="FG196" i="35"/>
  <c r="FX196" i="35" s="1"/>
  <c r="FJ202" i="35"/>
  <c r="FY202" i="35" s="1"/>
  <c r="FJ237" i="35"/>
  <c r="FY237" i="35" s="1"/>
  <c r="FG272" i="35"/>
  <c r="FX272" i="35" s="1"/>
  <c r="FL282" i="35"/>
  <c r="GE282" i="35" s="1"/>
  <c r="FJ299" i="35"/>
  <c r="FY299" i="35" s="1"/>
  <c r="FQ124" i="35"/>
  <c r="GA124" i="35" s="1"/>
  <c r="FQ133" i="35"/>
  <c r="GA133" i="35" s="1"/>
  <c r="FQ167" i="35"/>
  <c r="GA167" i="35" s="1"/>
  <c r="GJ167" i="35" s="1"/>
  <c r="FQ183" i="35"/>
  <c r="GA183" i="35" s="1"/>
  <c r="FM190" i="35"/>
  <c r="GB190" i="35" s="1"/>
  <c r="FL241" i="35"/>
  <c r="GE241" i="35" s="1"/>
  <c r="GG241" i="35" s="1"/>
  <c r="FI248" i="35"/>
  <c r="FZ248" i="35" s="1"/>
  <c r="FI256" i="35"/>
  <c r="FZ256" i="35" s="1"/>
  <c r="FK283" i="35"/>
  <c r="GF283" i="35" s="1"/>
  <c r="FK202" i="35"/>
  <c r="GF202" i="35" s="1"/>
  <c r="FI219" i="35"/>
  <c r="FZ219" i="35" s="1"/>
  <c r="FP254" i="35"/>
  <c r="GC254" i="35" s="1"/>
  <c r="FJ274" i="35"/>
  <c r="FY274" i="35" s="1"/>
  <c r="FQ289" i="35"/>
  <c r="GA289" i="35" s="1"/>
  <c r="FG295" i="35"/>
  <c r="FX295" i="35" s="1"/>
  <c r="FG299" i="35"/>
  <c r="FX299" i="35" s="1"/>
  <c r="FJ337" i="35"/>
  <c r="FY337" i="35" s="1"/>
  <c r="FL382" i="35"/>
  <c r="GE382" i="35" s="1"/>
  <c r="FJ394" i="35"/>
  <c r="FY394" i="35" s="1"/>
  <c r="FJ398" i="35"/>
  <c r="FY398" i="35" s="1"/>
  <c r="FQ291" i="35"/>
  <c r="GA291" i="35" s="1"/>
  <c r="FH316" i="35"/>
  <c r="GD316" i="35" s="1"/>
  <c r="FO281" i="35"/>
  <c r="GH281" i="35" s="1"/>
  <c r="FQ290" i="35"/>
  <c r="GA290" i="35" s="1"/>
  <c r="FL334" i="35"/>
  <c r="GE334" i="35" s="1"/>
  <c r="FJ361" i="35"/>
  <c r="FY361" i="35" s="1"/>
  <c r="FH372" i="35"/>
  <c r="GD372" i="35" s="1"/>
  <c r="FL373" i="35"/>
  <c r="GE373" i="35" s="1"/>
  <c r="FH385" i="35"/>
  <c r="GD385" i="35" s="1"/>
  <c r="FL386" i="35"/>
  <c r="GE386" i="35" s="1"/>
  <c r="FI258" i="35"/>
  <c r="FZ258" i="35" s="1"/>
  <c r="FJ268" i="35"/>
  <c r="FY268" i="35" s="1"/>
  <c r="FQ282" i="35"/>
  <c r="GA282" i="35" s="1"/>
  <c r="FL306" i="35"/>
  <c r="GE306" i="35" s="1"/>
  <c r="FH318" i="35"/>
  <c r="GD318" i="35" s="1"/>
  <c r="FJ323" i="35"/>
  <c r="FY323" i="35" s="1"/>
  <c r="FH326" i="35"/>
  <c r="GD326" i="35" s="1"/>
  <c r="FH350" i="35"/>
  <c r="GD350" i="35" s="1"/>
  <c r="FJ357" i="35"/>
  <c r="FY357" i="35" s="1"/>
  <c r="FL362" i="35"/>
  <c r="GE362" i="35" s="1"/>
  <c r="FQ434" i="35"/>
  <c r="GA434" i="35" s="1"/>
  <c r="FK449" i="35"/>
  <c r="GF449" i="35" s="1"/>
  <c r="FQ456" i="35"/>
  <c r="GA456" i="35" s="1"/>
  <c r="FI483" i="35"/>
  <c r="FZ483" i="35" s="1"/>
  <c r="FL593" i="35"/>
  <c r="GE593" i="35" s="1"/>
  <c r="FN600" i="35"/>
  <c r="FH361" i="35"/>
  <c r="GD361" i="35" s="1"/>
  <c r="FQ450" i="35"/>
  <c r="GA450" i="35" s="1"/>
  <c r="FQ481" i="35"/>
  <c r="GA481" i="35" s="1"/>
  <c r="FK509" i="35"/>
  <c r="GF509" i="35" s="1"/>
  <c r="FL524" i="35"/>
  <c r="GE524" i="35" s="1"/>
  <c r="FP544" i="35"/>
  <c r="GC544" i="35" s="1"/>
  <c r="FL552" i="35"/>
  <c r="GE552" i="35" s="1"/>
  <c r="FO376" i="35"/>
  <c r="GH376" i="35" s="1"/>
  <c r="FK360" i="35"/>
  <c r="GF360" i="35" s="1"/>
  <c r="FG373" i="35"/>
  <c r="FX373" i="35" s="1"/>
  <c r="FQ472" i="35"/>
  <c r="GA472" i="35" s="1"/>
  <c r="FL587" i="35"/>
  <c r="GE587" i="35" s="1"/>
  <c r="FO346" i="35"/>
  <c r="GH346" i="35" s="1"/>
  <c r="FQ359" i="35"/>
  <c r="GA359" i="35" s="1"/>
  <c r="FK406" i="35"/>
  <c r="GF406" i="35" s="1"/>
  <c r="FQ432" i="35"/>
  <c r="GA432" i="35" s="1"/>
  <c r="FI518" i="35"/>
  <c r="FZ518" i="35" s="1"/>
  <c r="FG564" i="35"/>
  <c r="FX564" i="35" s="1"/>
  <c r="FK452" i="35"/>
  <c r="GF452" i="35" s="1"/>
  <c r="FK460" i="35"/>
  <c r="GF460" i="35" s="1"/>
  <c r="FJ510" i="35"/>
  <c r="FY510" i="35" s="1"/>
  <c r="FP519" i="35"/>
  <c r="GC519" i="35" s="1"/>
  <c r="FO564" i="35"/>
  <c r="GH564" i="35" s="1"/>
  <c r="FL573" i="35"/>
  <c r="GE573" i="35" s="1"/>
  <c r="FJ580" i="35"/>
  <c r="FY580" i="35" s="1"/>
  <c r="FI613" i="35"/>
  <c r="FZ613" i="35" s="1"/>
  <c r="FI696" i="35"/>
  <c r="FZ696" i="35" s="1"/>
  <c r="FP719" i="35"/>
  <c r="GC719" i="35" s="1"/>
  <c r="FI723" i="35"/>
  <c r="FZ723" i="35" s="1"/>
  <c r="FQ759" i="35"/>
  <c r="GA759" i="35" s="1"/>
  <c r="FL792" i="35"/>
  <c r="GE792" i="35" s="1"/>
  <c r="FI837" i="35"/>
  <c r="FZ837" i="35" s="1"/>
  <c r="FG843" i="35"/>
  <c r="FX843" i="35" s="1"/>
  <c r="FL449" i="35"/>
  <c r="GE449" i="35" s="1"/>
  <c r="FQ453" i="35"/>
  <c r="GA453" i="35" s="1"/>
  <c r="FL465" i="35"/>
  <c r="GE465" i="35" s="1"/>
  <c r="GG465" i="35" s="1"/>
  <c r="FH482" i="35"/>
  <c r="GD482" i="35" s="1"/>
  <c r="GG482" i="35" s="1"/>
  <c r="FP487" i="35"/>
  <c r="GC487" i="35" s="1"/>
  <c r="FW537" i="35"/>
  <c r="FQ597" i="35"/>
  <c r="GA597" i="35" s="1"/>
  <c r="FG627" i="35"/>
  <c r="FX627" i="35" s="1"/>
  <c r="FP669" i="35"/>
  <c r="GC669" i="35" s="1"/>
  <c r="FL751" i="35"/>
  <c r="GE751" i="35" s="1"/>
  <c r="FJ424" i="35"/>
  <c r="FY424" i="35" s="1"/>
  <c r="FG432" i="35"/>
  <c r="FX432" i="35" s="1"/>
  <c r="FK458" i="35"/>
  <c r="GF458" i="35" s="1"/>
  <c r="FH466" i="35"/>
  <c r="GD466" i="35" s="1"/>
  <c r="GG466" i="35" s="1"/>
  <c r="FH478" i="35"/>
  <c r="GD478" i="35" s="1"/>
  <c r="FK492" i="35"/>
  <c r="GF492" i="35" s="1"/>
  <c r="FH539" i="35"/>
  <c r="GD539" i="35" s="1"/>
  <c r="FJ562" i="35"/>
  <c r="FY562" i="35" s="1"/>
  <c r="FP622" i="35"/>
  <c r="GC622" i="35" s="1"/>
  <c r="FI664" i="35"/>
  <c r="FZ664" i="35" s="1"/>
  <c r="FQ727" i="35"/>
  <c r="GA727" i="35" s="1"/>
  <c r="FL827" i="35"/>
  <c r="GE827" i="35" s="1"/>
  <c r="FK424" i="35"/>
  <c r="GF424" i="35" s="1"/>
  <c r="FI493" i="35"/>
  <c r="FZ493" i="35" s="1"/>
  <c r="FJ572" i="35"/>
  <c r="FY572" i="35" s="1"/>
  <c r="FL748" i="35"/>
  <c r="GE748" i="35" s="1"/>
  <c r="FL796" i="35"/>
  <c r="GE796" i="35" s="1"/>
  <c r="FL814" i="35"/>
  <c r="GE814" i="35" s="1"/>
  <c r="GG814" i="35" s="1"/>
  <c r="FG709" i="35"/>
  <c r="FX709" i="35" s="1"/>
  <c r="FJ731" i="35"/>
  <c r="FY731" i="35" s="1"/>
  <c r="FI746" i="35"/>
  <c r="FZ746" i="35" s="1"/>
  <c r="FH755" i="35"/>
  <c r="GD755" i="35" s="1"/>
  <c r="FM758" i="35"/>
  <c r="GB758" i="35" s="1"/>
  <c r="FI806" i="35"/>
  <c r="FZ806" i="35" s="1"/>
  <c r="FI810" i="35"/>
  <c r="FZ810" i="35" s="1"/>
  <c r="FG851" i="35"/>
  <c r="FX851" i="35" s="1"/>
  <c r="FP901" i="35"/>
  <c r="GC901" i="35" s="1"/>
  <c r="FK916" i="35"/>
  <c r="GF916" i="35" s="1"/>
  <c r="FL982" i="35"/>
  <c r="GE982" i="35" s="1"/>
  <c r="FQ1020" i="35"/>
  <c r="GA1020" i="35" s="1"/>
  <c r="FQ1036" i="35"/>
  <c r="GA1036" i="35" s="1"/>
  <c r="FM610" i="35"/>
  <c r="GB610" i="35" s="1"/>
  <c r="FP670" i="35"/>
  <c r="GC670" i="35" s="1"/>
  <c r="GJ697" i="35"/>
  <c r="FP708" i="35"/>
  <c r="GC708" i="35" s="1"/>
  <c r="FM754" i="35"/>
  <c r="GB754" i="35" s="1"/>
  <c r="GJ754" i="35" s="1"/>
  <c r="FI774" i="35"/>
  <c r="FZ774" i="35" s="1"/>
  <c r="FH781" i="35"/>
  <c r="GD781" i="35" s="1"/>
  <c r="GG781" i="35" s="1"/>
  <c r="FK793" i="35"/>
  <c r="GF793" i="35" s="1"/>
  <c r="FG829" i="35"/>
  <c r="FX829" i="35" s="1"/>
  <c r="FW830" i="35"/>
  <c r="FG841" i="35"/>
  <c r="FX841" i="35" s="1"/>
  <c r="FI914" i="35"/>
  <c r="FZ914" i="35" s="1"/>
  <c r="FI922" i="35"/>
  <c r="FZ922" i="35" s="1"/>
  <c r="FH930" i="35"/>
  <c r="GD930" i="35" s="1"/>
  <c r="FL933" i="35"/>
  <c r="GE933" i="35" s="1"/>
  <c r="GG933" i="35" s="1"/>
  <c r="FG979" i="35"/>
  <c r="FX979" i="35" s="1"/>
  <c r="FL986" i="35"/>
  <c r="GE986" i="35" s="1"/>
  <c r="FK996" i="35"/>
  <c r="GF996" i="35" s="1"/>
  <c r="FJ1004" i="35"/>
  <c r="FY1004" i="35" s="1"/>
  <c r="FK1007" i="35"/>
  <c r="GF1007" i="35" s="1"/>
  <c r="FG687" i="35"/>
  <c r="FX687" i="35" s="1"/>
  <c r="FI770" i="35"/>
  <c r="FZ770" i="35" s="1"/>
  <c r="FH777" i="35"/>
  <c r="GD777" i="35" s="1"/>
  <c r="FJ785" i="35"/>
  <c r="FY785" i="35" s="1"/>
  <c r="FK803" i="35"/>
  <c r="GF803" i="35" s="1"/>
  <c r="FW850" i="35"/>
  <c r="FP863" i="35"/>
  <c r="GC863" i="35" s="1"/>
  <c r="FP869" i="35"/>
  <c r="GC869" i="35" s="1"/>
  <c r="FI874" i="35"/>
  <c r="FZ874" i="35" s="1"/>
  <c r="FP907" i="35"/>
  <c r="GC907" i="35" s="1"/>
  <c r="FJ981" i="35"/>
  <c r="FY981" i="35" s="1"/>
  <c r="FQ1018" i="35"/>
  <c r="GA1018" i="35" s="1"/>
  <c r="FQ1028" i="35"/>
  <c r="GA1028" i="35" s="1"/>
  <c r="FG18" i="35"/>
  <c r="FX18" i="35" s="1"/>
  <c r="FL28" i="35"/>
  <c r="GE28" i="35" s="1"/>
  <c r="GG28" i="35" s="1"/>
  <c r="FG691" i="35"/>
  <c r="FX691" i="35" s="1"/>
  <c r="FP696" i="35"/>
  <c r="GC696" i="35" s="1"/>
  <c r="FH757" i="35"/>
  <c r="GD757" i="35" s="1"/>
  <c r="FG847" i="35"/>
  <c r="FX847" i="35" s="1"/>
  <c r="FJ934" i="35"/>
  <c r="FY934" i="35" s="1"/>
  <c r="FI886" i="35"/>
  <c r="FZ886" i="35" s="1"/>
  <c r="FQ902" i="35"/>
  <c r="GA902" i="35" s="1"/>
  <c r="FH912" i="35"/>
  <c r="GD912" i="35" s="1"/>
  <c r="FH935" i="35"/>
  <c r="GD935" i="35" s="1"/>
  <c r="FP952" i="35"/>
  <c r="GC952" i="35" s="1"/>
  <c r="FH969" i="35"/>
  <c r="GD969" i="35" s="1"/>
  <c r="FH979" i="35"/>
  <c r="GD979" i="35" s="1"/>
  <c r="FH1017" i="35"/>
  <c r="GD1017" i="35" s="1"/>
  <c r="FK18" i="35"/>
  <c r="GF18" i="35" s="1"/>
  <c r="FG38" i="35"/>
  <c r="FX38" i="35" s="1"/>
  <c r="FK40" i="35"/>
  <c r="GF40" i="35" s="1"/>
  <c r="FL4" i="35"/>
  <c r="GE4" i="35" s="1"/>
  <c r="FO983" i="35"/>
  <c r="GH983" i="35" s="1"/>
  <c r="FO773" i="35"/>
  <c r="GH773" i="35" s="1"/>
  <c r="FO574" i="35"/>
  <c r="GH574" i="35" s="1"/>
  <c r="FO488" i="35"/>
  <c r="GH488" i="35" s="1"/>
  <c r="FO348" i="35"/>
  <c r="GH348" i="35" s="1"/>
  <c r="FO65" i="35"/>
  <c r="GH65" i="35" s="1"/>
  <c r="FK985" i="35"/>
  <c r="GF985" i="35" s="1"/>
  <c r="FK789" i="35"/>
  <c r="GF789" i="35" s="1"/>
  <c r="FK827" i="35"/>
  <c r="GF827" i="35" s="1"/>
  <c r="FK801" i="35"/>
  <c r="GF801" i="35" s="1"/>
  <c r="FK729" i="35"/>
  <c r="GF729" i="35" s="1"/>
  <c r="FK480" i="35"/>
  <c r="GF480" i="35" s="1"/>
  <c r="FK354" i="35"/>
  <c r="GF354" i="35" s="1"/>
  <c r="FK356" i="35"/>
  <c r="GF356" i="35" s="1"/>
  <c r="FK324" i="35"/>
  <c r="GF324" i="35" s="1"/>
  <c r="FK208" i="35"/>
  <c r="GF208" i="35" s="1"/>
  <c r="FK206" i="35"/>
  <c r="GF206" i="35" s="1"/>
  <c r="FK207" i="35"/>
  <c r="GF207" i="35" s="1"/>
  <c r="FK185" i="35"/>
  <c r="GF185" i="35" s="1"/>
  <c r="FG923" i="35"/>
  <c r="FX923" i="35" s="1"/>
  <c r="FG861" i="35"/>
  <c r="FX861" i="35" s="1"/>
  <c r="FG917" i="35"/>
  <c r="FX917" i="35" s="1"/>
  <c r="FG550" i="35"/>
  <c r="FX550" i="35" s="1"/>
  <c r="FH438" i="35"/>
  <c r="GD438" i="35" s="1"/>
  <c r="FG414" i="35"/>
  <c r="FX414" i="35" s="1"/>
  <c r="FG406" i="35"/>
  <c r="FX406" i="35" s="1"/>
  <c r="FG305" i="35"/>
  <c r="FX305" i="35" s="1"/>
  <c r="FG394" i="35"/>
  <c r="FX394" i="35" s="1"/>
  <c r="FH374" i="35"/>
  <c r="GD374" i="35" s="1"/>
  <c r="FG380" i="35"/>
  <c r="FX380" i="35" s="1"/>
  <c r="FG297" i="35"/>
  <c r="FX297" i="35" s="1"/>
  <c r="FG219" i="35"/>
  <c r="FX219" i="35" s="1"/>
  <c r="FH227" i="35"/>
  <c r="GD227" i="35" s="1"/>
  <c r="FH98" i="35"/>
  <c r="GD98" i="35" s="1"/>
  <c r="FL166" i="35"/>
  <c r="GE166" i="35" s="1"/>
  <c r="FL136" i="35"/>
  <c r="GE136" i="35" s="1"/>
  <c r="FG136" i="35"/>
  <c r="FX136" i="35" s="1"/>
  <c r="FH57" i="35"/>
  <c r="GD57" i="35" s="1"/>
  <c r="FG881" i="35"/>
  <c r="FX881" i="35" s="1"/>
  <c r="FM936" i="35"/>
  <c r="GB936" i="35" s="1"/>
  <c r="FJ941" i="35"/>
  <c r="FY941" i="35" s="1"/>
  <c r="FH963" i="35"/>
  <c r="GD963" i="35" s="1"/>
  <c r="FP22" i="35"/>
  <c r="GC22" i="35" s="1"/>
  <c r="FQ4" i="35"/>
  <c r="GA4" i="35" s="1"/>
  <c r="FJ967" i="35"/>
  <c r="FY967" i="35" s="1"/>
  <c r="FJ925" i="35"/>
  <c r="FY925" i="35" s="1"/>
  <c r="FJ18" i="35"/>
  <c r="FY18" i="35" s="1"/>
  <c r="FJ8" i="35"/>
  <c r="FY8" i="35" s="1"/>
  <c r="FJ1018" i="35"/>
  <c r="FY1018" i="35" s="1"/>
  <c r="FJ917" i="35"/>
  <c r="FY917" i="35" s="1"/>
  <c r="FJ881" i="35"/>
  <c r="FY881" i="35" s="1"/>
  <c r="FJ975" i="35"/>
  <c r="FY975" i="35" s="1"/>
  <c r="FJ937" i="35"/>
  <c r="FY937" i="35" s="1"/>
  <c r="FJ859" i="35"/>
  <c r="FY859" i="35" s="1"/>
  <c r="FJ777" i="35"/>
  <c r="FY777" i="35" s="1"/>
  <c r="FJ737" i="35"/>
  <c r="FY737" i="35" s="1"/>
  <c r="FJ709" i="35"/>
  <c r="FY709" i="35" s="1"/>
  <c r="FJ615" i="35"/>
  <c r="FY615" i="35" s="1"/>
  <c r="FJ847" i="35"/>
  <c r="FY847" i="35" s="1"/>
  <c r="FJ685" i="35"/>
  <c r="FY685" i="35" s="1"/>
  <c r="FJ703" i="35"/>
  <c r="FY703" i="35" s="1"/>
  <c r="FJ673" i="35"/>
  <c r="FY673" i="35" s="1"/>
  <c r="FJ655" i="35"/>
  <c r="FY655" i="35" s="1"/>
  <c r="FJ564" i="35"/>
  <c r="FY564" i="35" s="1"/>
  <c r="FJ528" i="35"/>
  <c r="FY528" i="35" s="1"/>
  <c r="FJ261" i="35"/>
  <c r="FY261" i="35" s="1"/>
  <c r="FJ253" i="35"/>
  <c r="FY253" i="35" s="1"/>
  <c r="FJ112" i="35"/>
  <c r="FY112" i="35" s="1"/>
  <c r="FI878" i="35"/>
  <c r="FZ878" i="35" s="1"/>
  <c r="FJ901" i="35"/>
  <c r="FY901" i="35" s="1"/>
  <c r="FP914" i="35"/>
  <c r="GC914" i="35" s="1"/>
  <c r="FI932" i="35"/>
  <c r="FZ932" i="35" s="1"/>
  <c r="FP937" i="35"/>
  <c r="GC937" i="35" s="1"/>
  <c r="FP975" i="35"/>
  <c r="GC975" i="35" s="1"/>
  <c r="FP983" i="35"/>
  <c r="GC983" i="35" s="1"/>
  <c r="FH987" i="35"/>
  <c r="GD987" i="35" s="1"/>
  <c r="GG987" i="35" s="1"/>
  <c r="FH1027" i="35"/>
  <c r="GD1027" i="35" s="1"/>
  <c r="FG23" i="35"/>
  <c r="FX23" i="35" s="1"/>
  <c r="FI5" i="35"/>
  <c r="FZ5" i="35" s="1"/>
  <c r="FQ30" i="35"/>
  <c r="GA30" i="35" s="1"/>
  <c r="FQ912" i="35"/>
  <c r="GA912" i="35" s="1"/>
  <c r="FQ28" i="35"/>
  <c r="GA28" i="35" s="1"/>
  <c r="FQ950" i="35"/>
  <c r="GA950" i="35" s="1"/>
  <c r="FQ846" i="35"/>
  <c r="GA846" i="35" s="1"/>
  <c r="FQ792" i="35"/>
  <c r="GA792" i="35" s="1"/>
  <c r="FQ750" i="35"/>
  <c r="GA750" i="35" s="1"/>
  <c r="FQ822" i="35"/>
  <c r="GA822" i="35" s="1"/>
  <c r="FQ758" i="35"/>
  <c r="GA758" i="35" s="1"/>
  <c r="FQ664" i="35"/>
  <c r="GA664" i="35" s="1"/>
  <c r="FQ670" i="35"/>
  <c r="GA670" i="35" s="1"/>
  <c r="FQ622" i="35"/>
  <c r="GA622" i="35" s="1"/>
  <c r="FQ601" i="35"/>
  <c r="GA601" i="35" s="1"/>
  <c r="FQ577" i="35"/>
  <c r="GA577" i="35" s="1"/>
  <c r="FQ437" i="35"/>
  <c r="GA437" i="35" s="1"/>
  <c r="FQ461" i="35"/>
  <c r="GA461" i="35" s="1"/>
  <c r="FQ517" i="35"/>
  <c r="GA517" i="35" s="1"/>
  <c r="FQ479" i="35"/>
  <c r="GA479" i="35" s="1"/>
  <c r="FQ355" i="35"/>
  <c r="GA355" i="35" s="1"/>
  <c r="FQ217" i="35"/>
  <c r="GA217" i="35" s="1"/>
  <c r="FQ236" i="35"/>
  <c r="GA236" i="35" s="1"/>
  <c r="FQ146" i="35"/>
  <c r="GA146" i="35" s="1"/>
  <c r="FQ1012" i="35"/>
  <c r="GA1012" i="35" s="1"/>
  <c r="FM1012" i="35"/>
  <c r="GB1012" i="35" s="1"/>
  <c r="FQ1000" i="35"/>
  <c r="GA1000" i="35" s="1"/>
  <c r="FM1000" i="35"/>
  <c r="GB1000" i="35" s="1"/>
  <c r="FM932" i="35"/>
  <c r="GB932" i="35" s="1"/>
  <c r="FM946" i="35"/>
  <c r="GB946" i="35" s="1"/>
  <c r="FM886" i="35"/>
  <c r="GB886" i="35" s="1"/>
  <c r="FM11" i="35"/>
  <c r="GB11" i="35" s="1"/>
  <c r="FM950" i="35"/>
  <c r="GB950" i="35" s="1"/>
  <c r="FM890" i="35"/>
  <c r="GB890" i="35" s="1"/>
  <c r="FQ998" i="35"/>
  <c r="GA998" i="35" s="1"/>
  <c r="FM998" i="35"/>
  <c r="GB998" i="35" s="1"/>
  <c r="FM980" i="35"/>
  <c r="GB980" i="35" s="1"/>
  <c r="FM954" i="35"/>
  <c r="GB954" i="35" s="1"/>
  <c r="FM926" i="35"/>
  <c r="GB926" i="35" s="1"/>
  <c r="FM904" i="35"/>
  <c r="GB904" i="35" s="1"/>
  <c r="FM870" i="35"/>
  <c r="GB870" i="35" s="1"/>
  <c r="FQ806" i="35"/>
  <c r="GA806" i="35" s="1"/>
  <c r="FM770" i="35"/>
  <c r="GB770" i="35" s="1"/>
  <c r="FM720" i="35"/>
  <c r="GB720" i="35" s="1"/>
  <c r="FM712" i="35"/>
  <c r="GB712" i="35" s="1"/>
  <c r="FM676" i="35"/>
  <c r="GB676" i="35" s="1"/>
  <c r="FM553" i="35"/>
  <c r="GB553" i="35" s="1"/>
  <c r="FM531" i="35"/>
  <c r="GB531" i="35" s="1"/>
  <c r="FM543" i="35"/>
  <c r="GB543" i="35" s="1"/>
  <c r="FM310" i="35"/>
  <c r="GB310" i="35" s="1"/>
  <c r="FM304" i="35"/>
  <c r="GB304" i="35" s="1"/>
  <c r="FM296" i="35"/>
  <c r="GB296" i="35" s="1"/>
  <c r="FQ238" i="35"/>
  <c r="GA238" i="35" s="1"/>
  <c r="FM290" i="35"/>
  <c r="GB290" i="35" s="1"/>
  <c r="FM218" i="35"/>
  <c r="GB218" i="35" s="1"/>
  <c r="FM145" i="35"/>
  <c r="GB145" i="35" s="1"/>
  <c r="FQ81" i="35"/>
  <c r="GA81" i="35" s="1"/>
  <c r="FI930" i="35"/>
  <c r="FZ930" i="35" s="1"/>
  <c r="FI918" i="35"/>
  <c r="FZ918" i="35" s="1"/>
  <c r="FI736" i="35"/>
  <c r="FZ736" i="35" s="1"/>
  <c r="FI798" i="35"/>
  <c r="FZ798" i="35" s="1"/>
  <c r="FI776" i="35"/>
  <c r="FZ776" i="35" s="1"/>
  <c r="FI756" i="35"/>
  <c r="FZ756" i="35" s="1"/>
  <c r="FI782" i="35"/>
  <c r="FZ782" i="35" s="1"/>
  <c r="FI748" i="35"/>
  <c r="FZ748" i="35" s="1"/>
  <c r="FI620" i="35"/>
  <c r="FZ620" i="35" s="1"/>
  <c r="FI563" i="35"/>
  <c r="FZ563" i="35" s="1"/>
  <c r="FI523" i="35"/>
  <c r="FZ523" i="35" s="1"/>
  <c r="FI571" i="35"/>
  <c r="FZ571" i="35" s="1"/>
  <c r="FI505" i="35"/>
  <c r="FZ505" i="35" s="1"/>
  <c r="FI361" i="35"/>
  <c r="FZ361" i="35" s="1"/>
  <c r="FI357" i="35"/>
  <c r="FZ357" i="35" s="1"/>
  <c r="FI217" i="35"/>
  <c r="FZ217" i="35" s="1"/>
  <c r="FI193" i="35"/>
  <c r="FZ193" i="35" s="1"/>
  <c r="FI169" i="35"/>
  <c r="FZ169" i="35" s="1"/>
  <c r="FI52" i="35"/>
  <c r="FZ52" i="35" s="1"/>
  <c r="FJ877" i="35"/>
  <c r="FY877" i="35" s="1"/>
  <c r="FP886" i="35"/>
  <c r="GC886" i="35" s="1"/>
  <c r="FP918" i="35"/>
  <c r="GC918" i="35" s="1"/>
  <c r="FH941" i="35"/>
  <c r="GD941" i="35" s="1"/>
  <c r="FQ976" i="35"/>
  <c r="GA976" i="35" s="1"/>
  <c r="FH27" i="35"/>
  <c r="GD27" i="35" s="1"/>
  <c r="FQ36" i="35"/>
  <c r="GA36" i="35" s="1"/>
  <c r="FQ43" i="35"/>
  <c r="GA43" i="35" s="1"/>
  <c r="FI7" i="35"/>
  <c r="FZ7" i="35" s="1"/>
  <c r="FP890" i="35"/>
  <c r="GC890" i="35" s="1"/>
  <c r="FP846" i="35"/>
  <c r="GC846" i="35" s="1"/>
  <c r="FP1025" i="35"/>
  <c r="GC1025" i="35" s="1"/>
  <c r="FP874" i="35"/>
  <c r="GC874" i="35" s="1"/>
  <c r="FP991" i="35"/>
  <c r="GC991" i="35" s="1"/>
  <c r="FP953" i="35"/>
  <c r="GC953" i="35" s="1"/>
  <c r="FP838" i="35"/>
  <c r="GC838" i="35" s="1"/>
  <c r="FP824" i="35"/>
  <c r="GC824" i="35" s="1"/>
  <c r="FP738" i="35"/>
  <c r="GC738" i="35" s="1"/>
  <c r="FP742" i="35"/>
  <c r="GC742" i="35" s="1"/>
  <c r="FP714" i="35"/>
  <c r="GC714" i="35" s="1"/>
  <c r="FP456" i="35"/>
  <c r="GC456" i="35" s="1"/>
  <c r="FP486" i="35"/>
  <c r="GC486" i="35" s="1"/>
  <c r="FP440" i="35"/>
  <c r="GC440" i="35" s="1"/>
  <c r="FP547" i="35"/>
  <c r="GC547" i="35" s="1"/>
  <c r="FP525" i="35"/>
  <c r="GC525" i="35" s="1"/>
  <c r="FP495" i="35"/>
  <c r="GC495" i="35" s="1"/>
  <c r="FP448" i="35"/>
  <c r="GC448" i="35" s="1"/>
  <c r="FP100" i="35"/>
  <c r="GC100" i="35" s="1"/>
  <c r="FM56" i="35"/>
  <c r="GB56" i="35" s="1"/>
  <c r="FL17" i="35"/>
  <c r="GE17" i="35" s="1"/>
  <c r="FL882" i="35"/>
  <c r="GE882" i="35" s="1"/>
  <c r="FL878" i="35"/>
  <c r="GE878" i="35" s="1"/>
  <c r="FL660" i="35"/>
  <c r="GE660" i="35" s="1"/>
  <c r="GG660" i="35" s="1"/>
  <c r="FL712" i="35"/>
  <c r="GE712" i="35" s="1"/>
  <c r="FL551" i="35"/>
  <c r="GE551" i="35" s="1"/>
  <c r="FL610" i="35"/>
  <c r="GE610" i="35" s="1"/>
  <c r="FL583" i="35"/>
  <c r="GE583" i="35" s="1"/>
  <c r="GG583" i="35" s="1"/>
  <c r="FL501" i="35"/>
  <c r="GE501" i="35" s="1"/>
  <c r="FL254" i="35"/>
  <c r="GE254" i="35" s="1"/>
  <c r="FL102" i="35"/>
  <c r="GE102" i="35" s="1"/>
  <c r="FH934" i="35"/>
  <c r="GD934" i="35" s="1"/>
  <c r="FH844" i="35"/>
  <c r="GD844" i="35" s="1"/>
  <c r="FH809" i="35"/>
  <c r="GD809" i="35" s="1"/>
  <c r="FH714" i="35"/>
  <c r="GD714" i="35" s="1"/>
  <c r="GG714" i="35" s="1"/>
  <c r="FH805" i="35"/>
  <c r="GD805" i="35" s="1"/>
  <c r="FH545" i="35"/>
  <c r="GD545" i="35" s="1"/>
  <c r="GG545" i="35" s="1"/>
  <c r="FH127" i="35"/>
  <c r="GD127" i="35" s="1"/>
  <c r="FH84" i="35"/>
  <c r="GD84" i="35" s="1"/>
  <c r="FH80" i="35"/>
  <c r="GD80" i="35" s="1"/>
  <c r="GJ41" i="35"/>
  <c r="GJ83" i="35"/>
  <c r="GJ420" i="35"/>
  <c r="GJ468" i="35"/>
  <c r="GJ428" i="35"/>
  <c r="GJ383" i="35"/>
  <c r="GJ417" i="35"/>
  <c r="GJ556" i="35"/>
  <c r="GJ582" i="35"/>
  <c r="GJ639" i="35"/>
  <c r="FW643" i="35"/>
  <c r="GJ617" i="35"/>
  <c r="GJ661" i="35"/>
  <c r="GJ678" i="35"/>
  <c r="GJ810" i="35"/>
  <c r="GJ698" i="35"/>
  <c r="GJ961" i="35"/>
  <c r="GJ899" i="35"/>
  <c r="GJ959" i="35"/>
  <c r="GJ997" i="35"/>
  <c r="GJ957" i="35"/>
  <c r="GJ1008" i="35"/>
  <c r="GJ1021" i="35"/>
  <c r="FW949" i="35"/>
  <c r="FL81" i="35"/>
  <c r="GE81" i="35" s="1"/>
  <c r="FM78" i="35"/>
  <c r="GB78" i="35" s="1"/>
  <c r="FM113" i="35"/>
  <c r="GB113" i="35" s="1"/>
  <c r="FM117" i="35"/>
  <c r="GB117" i="35" s="1"/>
  <c r="FP120" i="35"/>
  <c r="GC120" i="35" s="1"/>
  <c r="FH177" i="35"/>
  <c r="GD177" i="35" s="1"/>
  <c r="FL178" i="35"/>
  <c r="GE178" i="35" s="1"/>
  <c r="FI51" i="35"/>
  <c r="FZ51" i="35" s="1"/>
  <c r="FG104" i="35"/>
  <c r="FX104" i="35" s="1"/>
  <c r="FQ108" i="35"/>
  <c r="GA108" i="35" s="1"/>
  <c r="FQ123" i="35"/>
  <c r="GA123" i="35" s="1"/>
  <c r="FP140" i="35"/>
  <c r="GC140" i="35" s="1"/>
  <c r="FG99" i="35"/>
  <c r="FX99" i="35" s="1"/>
  <c r="FI106" i="35"/>
  <c r="FZ106" i="35" s="1"/>
  <c r="FG147" i="35"/>
  <c r="FX147" i="35" s="1"/>
  <c r="FL182" i="35"/>
  <c r="GE182" i="35" s="1"/>
  <c r="GG182" i="35" s="1"/>
  <c r="FK189" i="35"/>
  <c r="GF189" i="35" s="1"/>
  <c r="FL52" i="35"/>
  <c r="GE52" i="35" s="1"/>
  <c r="FJ62" i="35"/>
  <c r="FY62" i="35" s="1"/>
  <c r="FO90" i="35"/>
  <c r="GH90" i="35" s="1"/>
  <c r="FI104" i="35"/>
  <c r="FZ104" i="35" s="1"/>
  <c r="FJ131" i="35"/>
  <c r="FY131" i="35" s="1"/>
  <c r="FI151" i="35"/>
  <c r="FZ151" i="35" s="1"/>
  <c r="FJ162" i="35"/>
  <c r="FY162" i="35" s="1"/>
  <c r="FJ164" i="35"/>
  <c r="FY164" i="35" s="1"/>
  <c r="FJ174" i="35"/>
  <c r="FY174" i="35" s="1"/>
  <c r="FI196" i="35"/>
  <c r="FZ196" i="35" s="1"/>
  <c r="FQ147" i="35"/>
  <c r="GA147" i="35" s="1"/>
  <c r="FG182" i="35"/>
  <c r="FX182" i="35" s="1"/>
  <c r="FH205" i="35"/>
  <c r="GD205" i="35" s="1"/>
  <c r="FM246" i="35"/>
  <c r="GB246" i="35" s="1"/>
  <c r="FM250" i="35"/>
  <c r="GB250" i="35" s="1"/>
  <c r="FM254" i="35"/>
  <c r="GB254" i="35" s="1"/>
  <c r="FM274" i="35"/>
  <c r="GB274" i="35" s="1"/>
  <c r="FO276" i="35"/>
  <c r="GH276" i="35" s="1"/>
  <c r="FL290" i="35"/>
  <c r="GE290" i="35" s="1"/>
  <c r="FK163" i="35"/>
  <c r="GF163" i="35" s="1"/>
  <c r="FI178" i="35"/>
  <c r="FZ178" i="35" s="1"/>
  <c r="FJ200" i="35"/>
  <c r="FY200" i="35" s="1"/>
  <c r="FQ278" i="35"/>
  <c r="GA278" i="35" s="1"/>
  <c r="FI281" i="35"/>
  <c r="FZ281" i="35" s="1"/>
  <c r="FL288" i="35"/>
  <c r="GE288" i="35" s="1"/>
  <c r="FJ104" i="35"/>
  <c r="FY104" i="35" s="1"/>
  <c r="FH181" i="35"/>
  <c r="GD181" i="35" s="1"/>
  <c r="FH201" i="35"/>
  <c r="GD201" i="35" s="1"/>
  <c r="FH209" i="35"/>
  <c r="GD209" i="35" s="1"/>
  <c r="FL211" i="35"/>
  <c r="GE211" i="35" s="1"/>
  <c r="FH226" i="35"/>
  <c r="GD226" i="35" s="1"/>
  <c r="FI276" i="35"/>
  <c r="FZ276" i="35" s="1"/>
  <c r="FH292" i="35"/>
  <c r="GD292" i="35" s="1"/>
  <c r="FG96" i="35"/>
  <c r="FX96" i="35" s="1"/>
  <c r="FJ186" i="35"/>
  <c r="FY186" i="35" s="1"/>
  <c r="FL196" i="35"/>
  <c r="GE196" i="35" s="1"/>
  <c r="GG196" i="35" s="1"/>
  <c r="FL208" i="35"/>
  <c r="GE208" i="35" s="1"/>
  <c r="FJ216" i="35"/>
  <c r="FY216" i="35" s="1"/>
  <c r="FJ230" i="35"/>
  <c r="FY230" i="35" s="1"/>
  <c r="FO266" i="35"/>
  <c r="GH266" i="35" s="1"/>
  <c r="FG278" i="35"/>
  <c r="FX278" i="35" s="1"/>
  <c r="FQ225" i="35"/>
  <c r="GA225" i="35" s="1"/>
  <c r="FI288" i="35"/>
  <c r="FZ288" i="35" s="1"/>
  <c r="FJ311" i="35"/>
  <c r="FY311" i="35" s="1"/>
  <c r="FJ374" i="35"/>
  <c r="FY374" i="35" s="1"/>
  <c r="FP368" i="35"/>
  <c r="GC368" i="35" s="1"/>
  <c r="FJ307" i="35"/>
  <c r="FY307" i="35" s="1"/>
  <c r="FH360" i="35"/>
  <c r="GD360" i="35" s="1"/>
  <c r="FJ270" i="35"/>
  <c r="FY270" i="35" s="1"/>
  <c r="FL308" i="35"/>
  <c r="GE308" i="35" s="1"/>
  <c r="FH389" i="35"/>
  <c r="GD389" i="35" s="1"/>
  <c r="FL390" i="35"/>
  <c r="GE390" i="35" s="1"/>
  <c r="FH217" i="35"/>
  <c r="GD217" i="35" s="1"/>
  <c r="FP258" i="35"/>
  <c r="GC258" i="35" s="1"/>
  <c r="FL304" i="35"/>
  <c r="GE304" i="35" s="1"/>
  <c r="FP306" i="35"/>
  <c r="GC306" i="35" s="1"/>
  <c r="FH314" i="35"/>
  <c r="GD314" i="35" s="1"/>
  <c r="GG314" i="35" s="1"/>
  <c r="FL321" i="35"/>
  <c r="GE321" i="35" s="1"/>
  <c r="GG321" i="35" s="1"/>
  <c r="FL330" i="35"/>
  <c r="GE330" i="35" s="1"/>
  <c r="FP397" i="35"/>
  <c r="GC397" i="35" s="1"/>
  <c r="FH304" i="35"/>
  <c r="GD304" i="35" s="1"/>
  <c r="FK411" i="35"/>
  <c r="GF411" i="35" s="1"/>
  <c r="FQ414" i="35"/>
  <c r="GA414" i="35" s="1"/>
  <c r="FK443" i="35"/>
  <c r="GF443" i="35" s="1"/>
  <c r="FQ568" i="35"/>
  <c r="GA568" i="35" s="1"/>
  <c r="FG301" i="35"/>
  <c r="FX301" i="35" s="1"/>
  <c r="FI351" i="35"/>
  <c r="FZ351" i="35" s="1"/>
  <c r="FQ447" i="35"/>
  <c r="GA447" i="35" s="1"/>
  <c r="FQ480" i="35"/>
  <c r="GA480" i="35" s="1"/>
  <c r="GJ540" i="35"/>
  <c r="FK549" i="35"/>
  <c r="GF549" i="35" s="1"/>
  <c r="GG549" i="35" s="1"/>
  <c r="FQ574" i="35"/>
  <c r="GA574" i="35" s="1"/>
  <c r="FG333" i="35"/>
  <c r="FX333" i="35" s="1"/>
  <c r="FO338" i="35"/>
  <c r="GH338" i="35" s="1"/>
  <c r="FK372" i="35"/>
  <c r="GF372" i="35" s="1"/>
  <c r="FQ475" i="35"/>
  <c r="GA475" i="35" s="1"/>
  <c r="FK489" i="35"/>
  <c r="GF489" i="35" s="1"/>
  <c r="FL512" i="35"/>
  <c r="GE512" i="35" s="1"/>
  <c r="FL516" i="35"/>
  <c r="GE516" i="35" s="1"/>
  <c r="FG570" i="35"/>
  <c r="FX570" i="35" s="1"/>
  <c r="FL609" i="35"/>
  <c r="GE609" i="35" s="1"/>
  <c r="FL443" i="35"/>
  <c r="GE443" i="35" s="1"/>
  <c r="FL453" i="35"/>
  <c r="GE453" i="35" s="1"/>
  <c r="FL461" i="35"/>
  <c r="GE461" i="35" s="1"/>
  <c r="FK476" i="35"/>
  <c r="GF476" i="35" s="1"/>
  <c r="FG548" i="35"/>
  <c r="FX548" i="35" s="1"/>
  <c r="FG560" i="35"/>
  <c r="FX560" i="35" s="1"/>
  <c r="FI581" i="35"/>
  <c r="FZ581" i="35" s="1"/>
  <c r="FI610" i="35"/>
  <c r="FZ610" i="35" s="1"/>
  <c r="FI628" i="35"/>
  <c r="FZ628" i="35" s="1"/>
  <c r="FO723" i="35"/>
  <c r="GH723" i="35" s="1"/>
  <c r="GJ723" i="35" s="1"/>
  <c r="FL823" i="35"/>
  <c r="GE823" i="35" s="1"/>
  <c r="FL843" i="35"/>
  <c r="GE843" i="35" s="1"/>
  <c r="FG490" i="35"/>
  <c r="FX490" i="35" s="1"/>
  <c r="FG528" i="35"/>
  <c r="FX528" i="35" s="1"/>
  <c r="FH553" i="35"/>
  <c r="GD553" i="35" s="1"/>
  <c r="FG566" i="35"/>
  <c r="FX566" i="35" s="1"/>
  <c r="FK609" i="35"/>
  <c r="GF609" i="35" s="1"/>
  <c r="FQ735" i="35"/>
  <c r="GA735" i="35" s="1"/>
  <c r="FL764" i="35"/>
  <c r="GE764" i="35" s="1"/>
  <c r="FL819" i="35"/>
  <c r="GE819" i="35" s="1"/>
  <c r="FK832" i="35"/>
  <c r="GF832" i="35" s="1"/>
  <c r="FL438" i="35"/>
  <c r="GE438" i="35" s="1"/>
  <c r="FK478" i="35"/>
  <c r="GF478" i="35" s="1"/>
  <c r="FP493" i="35"/>
  <c r="GC493" i="35" s="1"/>
  <c r="FH533" i="35"/>
  <c r="GD533" i="35" s="1"/>
  <c r="GG533" i="35" s="1"/>
  <c r="FJ585" i="35"/>
  <c r="FY585" i="35" s="1"/>
  <c r="FI663" i="35"/>
  <c r="FZ663" i="35" s="1"/>
  <c r="FL752" i="35"/>
  <c r="GE752" i="35" s="1"/>
  <c r="FH484" i="35"/>
  <c r="GD484" i="35" s="1"/>
  <c r="GG484" i="35" s="1"/>
  <c r="FQ493" i="35"/>
  <c r="GA493" i="35" s="1"/>
  <c r="FJ522" i="35"/>
  <c r="FY522" i="35" s="1"/>
  <c r="FO554" i="35"/>
  <c r="GH554" i="35" s="1"/>
  <c r="FH581" i="35"/>
  <c r="GD581" i="35" s="1"/>
  <c r="GG581" i="35" s="1"/>
  <c r="FQ599" i="35"/>
  <c r="GA599" i="35" s="1"/>
  <c r="FK674" i="35"/>
  <c r="GF674" i="35" s="1"/>
  <c r="FH806" i="35"/>
  <c r="GD806" i="35" s="1"/>
  <c r="GG806" i="35" s="1"/>
  <c r="FK809" i="35"/>
  <c r="GF809" i="35" s="1"/>
  <c r="FI825" i="35"/>
  <c r="FZ825" i="35" s="1"/>
  <c r="FP829" i="35"/>
  <c r="GC829" i="35" s="1"/>
  <c r="FJ701" i="35"/>
  <c r="FY701" i="35" s="1"/>
  <c r="FK713" i="35"/>
  <c r="GF713" i="35" s="1"/>
  <c r="FJ735" i="35"/>
  <c r="FY735" i="35" s="1"/>
  <c r="FH761" i="35"/>
  <c r="GD761" i="35" s="1"/>
  <c r="FH773" i="35"/>
  <c r="GD773" i="35" s="1"/>
  <c r="GG773" i="35" s="1"/>
  <c r="FH807" i="35"/>
  <c r="GD807" i="35" s="1"/>
  <c r="FQ844" i="35"/>
  <c r="GA844" i="35" s="1"/>
  <c r="FJ853" i="35"/>
  <c r="FY853" i="35" s="1"/>
  <c r="FI866" i="35"/>
  <c r="FZ866" i="35" s="1"/>
  <c r="FP923" i="35"/>
  <c r="GC923" i="35" s="1"/>
  <c r="FJ932" i="35"/>
  <c r="FY932" i="35" s="1"/>
  <c r="FL950" i="35"/>
  <c r="GE950" i="35" s="1"/>
  <c r="FG665" i="35"/>
  <c r="FX665" i="35" s="1"/>
  <c r="FG675" i="35"/>
  <c r="FX675" i="35" s="1"/>
  <c r="FO735" i="35"/>
  <c r="GH735" i="35" s="1"/>
  <c r="FJ765" i="35"/>
  <c r="FY765" i="35" s="1"/>
  <c r="FM774" i="35"/>
  <c r="GB774" i="35" s="1"/>
  <c r="FI786" i="35"/>
  <c r="FZ786" i="35" s="1"/>
  <c r="FH789" i="35"/>
  <c r="GD789" i="35" s="1"/>
  <c r="FM790" i="35"/>
  <c r="GB790" i="35" s="1"/>
  <c r="GJ790" i="35" s="1"/>
  <c r="FO793" i="35"/>
  <c r="GH793" i="35" s="1"/>
  <c r="FJ801" i="35"/>
  <c r="FY801" i="35" s="1"/>
  <c r="FG839" i="35"/>
  <c r="FX839" i="35" s="1"/>
  <c r="FI854" i="35"/>
  <c r="FZ854" i="35" s="1"/>
  <c r="FI865" i="35"/>
  <c r="FZ865" i="35" s="1"/>
  <c r="FP893" i="35"/>
  <c r="GC893" i="35" s="1"/>
  <c r="FJ906" i="35"/>
  <c r="FY906" i="35" s="1"/>
  <c r="FL970" i="35"/>
  <c r="GE970" i="35" s="1"/>
  <c r="FJ994" i="35"/>
  <c r="FY994" i="35" s="1"/>
  <c r="FK1001" i="35"/>
  <c r="GF1001" i="35" s="1"/>
  <c r="FK1004" i="35"/>
  <c r="GF1004" i="35" s="1"/>
  <c r="FJ1010" i="35"/>
  <c r="FY1010" i="35" s="1"/>
  <c r="FG653" i="35"/>
  <c r="FX653" i="35" s="1"/>
  <c r="FG681" i="35"/>
  <c r="FX681" i="35" s="1"/>
  <c r="FK757" i="35"/>
  <c r="GF757" i="35" s="1"/>
  <c r="FP796" i="35"/>
  <c r="GC796" i="35" s="1"/>
  <c r="FJ805" i="35"/>
  <c r="FY805" i="35" s="1"/>
  <c r="FK823" i="35"/>
  <c r="GF823" i="35" s="1"/>
  <c r="FP841" i="35"/>
  <c r="GC841" i="35" s="1"/>
  <c r="FP911" i="35"/>
  <c r="GC911" i="35" s="1"/>
  <c r="FL968" i="35"/>
  <c r="GE968" i="35" s="1"/>
  <c r="FQ1016" i="35"/>
  <c r="GA1016" i="35" s="1"/>
  <c r="FQ1026" i="35"/>
  <c r="GA1026" i="35" s="1"/>
  <c r="FG27" i="35"/>
  <c r="FX27" i="35" s="1"/>
  <c r="FH662" i="35"/>
  <c r="GD662" i="35" s="1"/>
  <c r="FG685" i="35"/>
  <c r="FX685" i="35" s="1"/>
  <c r="FI692" i="35"/>
  <c r="FZ692" i="35" s="1"/>
  <c r="FJ717" i="35"/>
  <c r="FY717" i="35" s="1"/>
  <c r="FH724" i="35"/>
  <c r="GD724" i="35" s="1"/>
  <c r="FP745" i="35"/>
  <c r="GC745" i="35" s="1"/>
  <c r="FI764" i="35"/>
  <c r="FZ764" i="35" s="1"/>
  <c r="FI794" i="35"/>
  <c r="FZ794" i="35" s="1"/>
  <c r="FI814" i="35"/>
  <c r="FZ814" i="35" s="1"/>
  <c r="FG835" i="35"/>
  <c r="FX835" i="35" s="1"/>
  <c r="FO837" i="35"/>
  <c r="GH837" i="35" s="1"/>
  <c r="FI864" i="35"/>
  <c r="FZ864" i="35" s="1"/>
  <c r="FP925" i="35"/>
  <c r="GC925" i="35" s="1"/>
  <c r="FL940" i="35"/>
  <c r="GE940" i="35" s="1"/>
  <c r="GG940" i="35" s="1"/>
  <c r="FL990" i="35"/>
  <c r="GE990" i="35" s="1"/>
  <c r="FG34" i="35"/>
  <c r="FX34" i="35" s="1"/>
  <c r="FJ869" i="35"/>
  <c r="FY869" i="35" s="1"/>
  <c r="FQ886" i="35"/>
  <c r="GA886" i="35" s="1"/>
  <c r="FH904" i="35"/>
  <c r="GD904" i="35" s="1"/>
  <c r="GG904" i="35" s="1"/>
  <c r="FH943" i="35"/>
  <c r="GD943" i="35" s="1"/>
  <c r="FK969" i="35"/>
  <c r="GF969" i="35" s="1"/>
  <c r="FO979" i="35"/>
  <c r="GH979" i="35" s="1"/>
  <c r="FO757" i="35"/>
  <c r="GH757" i="35" s="1"/>
  <c r="FO761" i="35"/>
  <c r="GH761" i="35" s="1"/>
  <c r="FO625" i="35"/>
  <c r="GH625" i="35" s="1"/>
  <c r="FO381" i="35"/>
  <c r="GH381" i="35" s="1"/>
  <c r="FO59" i="35"/>
  <c r="GH59" i="35" s="1"/>
  <c r="FK963" i="35"/>
  <c r="GF963" i="35" s="1"/>
  <c r="FK22" i="35"/>
  <c r="GF22" i="35" s="1"/>
  <c r="FK977" i="35"/>
  <c r="GF977" i="35" s="1"/>
  <c r="FK777" i="35"/>
  <c r="GF777" i="35" s="1"/>
  <c r="FK761" i="35"/>
  <c r="GF761" i="35" s="1"/>
  <c r="FK819" i="35"/>
  <c r="GF819" i="35" s="1"/>
  <c r="FK552" i="35"/>
  <c r="GF552" i="35" s="1"/>
  <c r="FK524" i="35"/>
  <c r="GF524" i="35" s="1"/>
  <c r="FK448" i="35"/>
  <c r="GF448" i="35" s="1"/>
  <c r="FK364" i="35"/>
  <c r="GF364" i="35" s="1"/>
  <c r="FK385" i="35"/>
  <c r="GF385" i="35" s="1"/>
  <c r="FK200" i="35"/>
  <c r="GF200" i="35" s="1"/>
  <c r="FK201" i="35"/>
  <c r="GF201" i="35" s="1"/>
  <c r="FK198" i="35"/>
  <c r="GF198" i="35" s="1"/>
  <c r="FK158" i="35"/>
  <c r="GF158" i="35" s="1"/>
  <c r="GG158" i="35" s="1"/>
  <c r="FK138" i="35"/>
  <c r="GF138" i="35" s="1"/>
  <c r="FH985" i="35"/>
  <c r="GD985" i="35" s="1"/>
  <c r="FH977" i="35"/>
  <c r="GD977" i="35" s="1"/>
  <c r="FG915" i="35"/>
  <c r="FX915" i="35" s="1"/>
  <c r="FG867" i="35"/>
  <c r="FX867" i="35" s="1"/>
  <c r="FH947" i="35"/>
  <c r="GD947" i="35" s="1"/>
  <c r="GG947" i="35" s="1"/>
  <c r="FG869" i="35"/>
  <c r="FX869" i="35" s="1"/>
  <c r="FG831" i="35"/>
  <c r="FX831" i="35" s="1"/>
  <c r="FG719" i="35"/>
  <c r="FX719" i="35" s="1"/>
  <c r="FG725" i="35"/>
  <c r="FX725" i="35" s="1"/>
  <c r="FG522" i="35"/>
  <c r="FX522" i="35" s="1"/>
  <c r="FG331" i="35"/>
  <c r="FX331" i="35" s="1"/>
  <c r="FH302" i="35"/>
  <c r="GD302" i="35" s="1"/>
  <c r="FG369" i="35"/>
  <c r="FX369" i="35" s="1"/>
  <c r="FH310" i="35"/>
  <c r="GD310" i="35" s="1"/>
  <c r="FH351" i="35"/>
  <c r="GD351" i="35" s="1"/>
  <c r="FH296" i="35"/>
  <c r="GD296" i="35" s="1"/>
  <c r="GG296" i="35" s="1"/>
  <c r="FG190" i="35"/>
  <c r="FX190" i="35" s="1"/>
  <c r="FG128" i="35"/>
  <c r="FX128" i="35" s="1"/>
  <c r="FJ867" i="35"/>
  <c r="FY867" i="35" s="1"/>
  <c r="FJ923" i="35"/>
  <c r="FY923" i="35" s="1"/>
  <c r="FQ936" i="35"/>
  <c r="GA936" i="35" s="1"/>
  <c r="FQ954" i="35"/>
  <c r="GA954" i="35" s="1"/>
  <c r="FH1023" i="35"/>
  <c r="GD1023" i="35" s="1"/>
  <c r="FJ1034" i="35"/>
  <c r="FY1034" i="35" s="1"/>
  <c r="FI26" i="35"/>
  <c r="FZ26" i="35" s="1"/>
  <c r="FJ32" i="35"/>
  <c r="FY32" i="35" s="1"/>
  <c r="FQ38" i="35"/>
  <c r="GA38" i="35" s="1"/>
  <c r="FJ1028" i="35"/>
  <c r="FY1028" i="35" s="1"/>
  <c r="FJ1024" i="35"/>
  <c r="FY1024" i="35" s="1"/>
  <c r="FJ983" i="35"/>
  <c r="FY983" i="35" s="1"/>
  <c r="FJ933" i="35"/>
  <c r="FY933" i="35" s="1"/>
  <c r="FJ833" i="35"/>
  <c r="FY833" i="35" s="1"/>
  <c r="FJ789" i="35"/>
  <c r="FY789" i="35" s="1"/>
  <c r="FJ841" i="35"/>
  <c r="FY841" i="35" s="1"/>
  <c r="FJ773" i="35"/>
  <c r="FY773" i="35" s="1"/>
  <c r="FJ691" i="35"/>
  <c r="FY691" i="35" s="1"/>
  <c r="FJ653" i="35"/>
  <c r="FY653" i="35" s="1"/>
  <c r="FJ627" i="35"/>
  <c r="FY627" i="35" s="1"/>
  <c r="FJ570" i="35"/>
  <c r="FY570" i="35" s="1"/>
  <c r="FJ560" i="35"/>
  <c r="FY560" i="35" s="1"/>
  <c r="FJ490" i="35"/>
  <c r="FY490" i="35" s="1"/>
  <c r="FJ402" i="35"/>
  <c r="FY402" i="35" s="1"/>
  <c r="FJ239" i="35"/>
  <c r="FY239" i="35" s="1"/>
  <c r="FJ280" i="35"/>
  <c r="FY280" i="35" s="1"/>
  <c r="FJ192" i="35"/>
  <c r="FY192" i="35" s="1"/>
  <c r="FJ106" i="35"/>
  <c r="FY106" i="35" s="1"/>
  <c r="FI870" i="35"/>
  <c r="FZ870" i="35" s="1"/>
  <c r="FQ878" i="35"/>
  <c r="GA878" i="35" s="1"/>
  <c r="FG925" i="35"/>
  <c r="FX925" i="35" s="1"/>
  <c r="FP940" i="35"/>
  <c r="GC940" i="35" s="1"/>
  <c r="FM956" i="35"/>
  <c r="GB956" i="35" s="1"/>
  <c r="FP982" i="35"/>
  <c r="GC982" i="35" s="1"/>
  <c r="FP987" i="35"/>
  <c r="GC987" i="35" s="1"/>
  <c r="FI999" i="35"/>
  <c r="FZ999" i="35" s="1"/>
  <c r="FG14" i="35"/>
  <c r="FX14" i="35" s="1"/>
  <c r="FQ19" i="35"/>
  <c r="GA19" i="35" s="1"/>
  <c r="FJ29" i="35"/>
  <c r="FY29" i="35" s="1"/>
  <c r="FH33" i="35"/>
  <c r="GD33" i="35" s="1"/>
  <c r="FQ974" i="35"/>
  <c r="GA974" i="35" s="1"/>
  <c r="FQ968" i="35"/>
  <c r="GA968" i="35" s="1"/>
  <c r="FQ906" i="35"/>
  <c r="GA906" i="35" s="1"/>
  <c r="FQ970" i="35"/>
  <c r="GA970" i="35" s="1"/>
  <c r="FQ944" i="35"/>
  <c r="GA944" i="35" s="1"/>
  <c r="FQ866" i="35"/>
  <c r="GA866" i="35" s="1"/>
  <c r="FQ838" i="35"/>
  <c r="GA838" i="35" s="1"/>
  <c r="FQ782" i="35"/>
  <c r="GA782" i="35" s="1"/>
  <c r="FQ742" i="35"/>
  <c r="GA742" i="35" s="1"/>
  <c r="FQ770" i="35"/>
  <c r="GA770" i="35" s="1"/>
  <c r="FQ766" i="35"/>
  <c r="GA766" i="35" s="1"/>
  <c r="FQ547" i="35"/>
  <c r="GA547" i="35" s="1"/>
  <c r="FQ539" i="35"/>
  <c r="GA539" i="35" s="1"/>
  <c r="FQ463" i="35"/>
  <c r="GA463" i="35" s="1"/>
  <c r="FQ425" i="35"/>
  <c r="GA425" i="35" s="1"/>
  <c r="FQ353" i="35"/>
  <c r="GA353" i="35" s="1"/>
  <c r="FQ237" i="35"/>
  <c r="GA237" i="35" s="1"/>
  <c r="FQ233" i="35"/>
  <c r="GA233" i="35" s="1"/>
  <c r="FQ215" i="35"/>
  <c r="GA215" i="35" s="1"/>
  <c r="FQ130" i="35"/>
  <c r="GA130" i="35" s="1"/>
  <c r="GJ130" i="35" s="1"/>
  <c r="FQ99" i="35"/>
  <c r="GA99" i="35" s="1"/>
  <c r="FQ52" i="35"/>
  <c r="GA52" i="35" s="1"/>
  <c r="FQ1010" i="35"/>
  <c r="GA1010" i="35" s="1"/>
  <c r="FM1010" i="35"/>
  <c r="GB1010" i="35" s="1"/>
  <c r="FQ996" i="35"/>
  <c r="GA996" i="35" s="1"/>
  <c r="FM996" i="35"/>
  <c r="GB996" i="35" s="1"/>
  <c r="GJ996" i="35" s="1"/>
  <c r="FM28" i="35"/>
  <c r="GB28" i="35" s="1"/>
  <c r="FM942" i="35"/>
  <c r="GB942" i="35" s="1"/>
  <c r="FM882" i="35"/>
  <c r="GB882" i="35" s="1"/>
  <c r="FM862" i="35"/>
  <c r="GB862" i="35" s="1"/>
  <c r="FM988" i="35"/>
  <c r="GB988" i="35" s="1"/>
  <c r="FM9" i="35"/>
  <c r="GB9" i="35" s="1"/>
  <c r="FQ992" i="35"/>
  <c r="GA992" i="35" s="1"/>
  <c r="FM992" i="35"/>
  <c r="GB992" i="35" s="1"/>
  <c r="FM952" i="35"/>
  <c r="GB952" i="35" s="1"/>
  <c r="FM918" i="35"/>
  <c r="GB918" i="35" s="1"/>
  <c r="FM670" i="35"/>
  <c r="GB670" i="35" s="1"/>
  <c r="FM762" i="35"/>
  <c r="GB762" i="35" s="1"/>
  <c r="FM662" i="35"/>
  <c r="GB662" i="35" s="1"/>
  <c r="FM794" i="35"/>
  <c r="GB794" i="35" s="1"/>
  <c r="FM551" i="35"/>
  <c r="GB551" i="35" s="1"/>
  <c r="FM429" i="35"/>
  <c r="GB429" i="35" s="1"/>
  <c r="FM563" i="35"/>
  <c r="GB563" i="35" s="1"/>
  <c r="FM308" i="35"/>
  <c r="GB308" i="35" s="1"/>
  <c r="FM298" i="35"/>
  <c r="GB298" i="35" s="1"/>
  <c r="FM214" i="35"/>
  <c r="GB214" i="35" s="1"/>
  <c r="FM216" i="35"/>
  <c r="GB216" i="35" s="1"/>
  <c r="FM217" i="35"/>
  <c r="GB217" i="35" s="1"/>
  <c r="FM294" i="35"/>
  <c r="GB294" i="35" s="1"/>
  <c r="FQ141" i="35"/>
  <c r="GA141" i="35" s="1"/>
  <c r="FM93" i="35"/>
  <c r="GB93" i="35" s="1"/>
  <c r="GJ93" i="35" s="1"/>
  <c r="FM71" i="35"/>
  <c r="GB71" i="35" s="1"/>
  <c r="FI842" i="35"/>
  <c r="FZ842" i="35" s="1"/>
  <c r="FI960" i="35"/>
  <c r="FZ960" i="35" s="1"/>
  <c r="FI822" i="35"/>
  <c r="FZ822" i="35" s="1"/>
  <c r="FI792" i="35"/>
  <c r="FZ792" i="35" s="1"/>
  <c r="FI744" i="35"/>
  <c r="FZ744" i="35" s="1"/>
  <c r="FI704" i="35"/>
  <c r="FZ704" i="35" s="1"/>
  <c r="FI668" i="35"/>
  <c r="FZ668" i="35" s="1"/>
  <c r="FI517" i="35"/>
  <c r="FZ517" i="35" s="1"/>
  <c r="FI437" i="35"/>
  <c r="FZ437" i="35" s="1"/>
  <c r="FI292" i="35"/>
  <c r="FZ292" i="35" s="1"/>
  <c r="FI216" i="35"/>
  <c r="FZ216" i="35" s="1"/>
  <c r="FI179" i="35"/>
  <c r="FZ179" i="35" s="1"/>
  <c r="FI81" i="35"/>
  <c r="FZ81" i="35" s="1"/>
  <c r="FI47" i="35"/>
  <c r="FZ47" i="35" s="1"/>
  <c r="FL854" i="35"/>
  <c r="GE854" i="35" s="1"/>
  <c r="FQ914" i="35"/>
  <c r="GA914" i="35" s="1"/>
  <c r="FP941" i="35"/>
  <c r="GC941" i="35" s="1"/>
  <c r="FP978" i="35"/>
  <c r="GC978" i="35" s="1"/>
  <c r="FP990" i="35"/>
  <c r="GC990" i="35" s="1"/>
  <c r="FH20" i="35"/>
  <c r="GD20" i="35" s="1"/>
  <c r="FK27" i="35"/>
  <c r="GF27" i="35" s="1"/>
  <c r="GG27" i="35" s="1"/>
  <c r="FI4" i="35"/>
  <c r="FZ4" i="35" s="1"/>
  <c r="FP920" i="35"/>
  <c r="GC920" i="35" s="1"/>
  <c r="FP902" i="35"/>
  <c r="GC902" i="35" s="1"/>
  <c r="FP878" i="35"/>
  <c r="GC878" i="35" s="1"/>
  <c r="FP1023" i="35"/>
  <c r="GC1023" i="35" s="1"/>
  <c r="FP870" i="35"/>
  <c r="GC870" i="35" s="1"/>
  <c r="FP761" i="35"/>
  <c r="GC761" i="35" s="1"/>
  <c r="FP638" i="35"/>
  <c r="GC638" i="35" s="1"/>
  <c r="FP706" i="35"/>
  <c r="GC706" i="35" s="1"/>
  <c r="FP664" i="35"/>
  <c r="GC664" i="35" s="1"/>
  <c r="FP624" i="35"/>
  <c r="GC624" i="35" s="1"/>
  <c r="FP598" i="35"/>
  <c r="GC598" i="35" s="1"/>
  <c r="FP460" i="35"/>
  <c r="GC460" i="35" s="1"/>
  <c r="FP577" i="35"/>
  <c r="GC577" i="35" s="1"/>
  <c r="FP545" i="35"/>
  <c r="GC545" i="35" s="1"/>
  <c r="FP472" i="35"/>
  <c r="GC472" i="35" s="1"/>
  <c r="GJ472" i="35" s="1"/>
  <c r="FP565" i="35"/>
  <c r="GC565" i="35" s="1"/>
  <c r="FP436" i="35"/>
  <c r="GC436" i="35" s="1"/>
  <c r="GJ436" i="35" s="1"/>
  <c r="FP262" i="35"/>
  <c r="GC262" i="35" s="1"/>
  <c r="FP98" i="35"/>
  <c r="GC98" i="35" s="1"/>
  <c r="FL1031" i="35"/>
  <c r="GE1031" i="35" s="1"/>
  <c r="GG1031" i="35" s="1"/>
  <c r="FL720" i="35"/>
  <c r="GE720" i="35" s="1"/>
  <c r="FL676" i="35"/>
  <c r="GE676" i="35" s="1"/>
  <c r="FL622" i="35"/>
  <c r="GE622" i="35" s="1"/>
  <c r="FL471" i="35"/>
  <c r="GE471" i="35" s="1"/>
  <c r="FL515" i="35"/>
  <c r="GE515" i="35" s="1"/>
  <c r="FL567" i="35"/>
  <c r="GE567" i="35" s="1"/>
  <c r="FL499" i="35"/>
  <c r="GE499" i="35" s="1"/>
  <c r="GG499" i="35" s="1"/>
  <c r="FL250" i="35"/>
  <c r="GE250" i="35" s="1"/>
  <c r="FL242" i="35"/>
  <c r="GE242" i="35" s="1"/>
  <c r="FL157" i="35"/>
  <c r="GE157" i="35" s="1"/>
  <c r="FL155" i="35"/>
  <c r="GE155" i="35" s="1"/>
  <c r="FL50" i="35"/>
  <c r="GE50" i="35" s="1"/>
  <c r="FH920" i="35"/>
  <c r="GD920" i="35" s="1"/>
  <c r="FH838" i="35"/>
  <c r="GD838" i="35" s="1"/>
  <c r="FH953" i="35"/>
  <c r="GD953" i="35" s="1"/>
  <c r="GG953" i="35" s="1"/>
  <c r="FH864" i="35"/>
  <c r="GD864" i="35" s="1"/>
  <c r="FH906" i="35"/>
  <c r="GD906" i="35" s="1"/>
  <c r="GG906" i="35" s="1"/>
  <c r="FH824" i="35"/>
  <c r="GD824" i="35" s="1"/>
  <c r="GG824" i="35" s="1"/>
  <c r="FH793" i="35"/>
  <c r="GD793" i="35" s="1"/>
  <c r="FH684" i="35"/>
  <c r="GD684" i="35" s="1"/>
  <c r="FJ601" i="35"/>
  <c r="FY601" i="35" s="1"/>
  <c r="FH535" i="35"/>
  <c r="GD535" i="35" s="1"/>
  <c r="GG535" i="35" s="1"/>
  <c r="FH260" i="35"/>
  <c r="GD260" i="35" s="1"/>
  <c r="FH252" i="35"/>
  <c r="GD252" i="35" s="1"/>
  <c r="FH244" i="35"/>
  <c r="GD244" i="35" s="1"/>
  <c r="FH90" i="35"/>
  <c r="GD90" i="35" s="1"/>
  <c r="FH78" i="35"/>
  <c r="GD78" i="35" s="1"/>
  <c r="GG78" i="35" s="1"/>
  <c r="GJ39" i="35"/>
  <c r="GJ31" i="35"/>
  <c r="GJ118" i="35"/>
  <c r="GJ153" i="35"/>
  <c r="FW213" i="35"/>
  <c r="GJ191" i="35"/>
  <c r="GJ268" i="35"/>
  <c r="FW293" i="35"/>
  <c r="GJ312" i="35"/>
  <c r="GJ427" i="35"/>
  <c r="GJ503" i="35"/>
  <c r="GJ555" i="35"/>
  <c r="GJ602" i="35"/>
  <c r="FW413" i="35"/>
  <c r="GJ431" i="35"/>
  <c r="FW540" i="35"/>
  <c r="FW607" i="35"/>
  <c r="GJ693" i="35"/>
  <c r="GJ651" i="35"/>
  <c r="GJ818" i="35"/>
  <c r="FW921" i="35"/>
  <c r="GJ880" i="35"/>
  <c r="GJ884" i="35"/>
  <c r="GJ931" i="35"/>
  <c r="GJ962" i="35"/>
  <c r="GJ1009" i="35"/>
  <c r="GJ603" i="35"/>
  <c r="FW1021" i="35"/>
  <c r="FK54" i="35"/>
  <c r="GF54" i="35" s="1"/>
  <c r="FM67" i="35"/>
  <c r="GB67" i="35" s="1"/>
  <c r="FJ193" i="35"/>
  <c r="FY193" i="35" s="1"/>
  <c r="FJ169" i="35"/>
  <c r="FY169" i="35" s="1"/>
  <c r="FJ172" i="35"/>
  <c r="FY172" i="35" s="1"/>
  <c r="FI190" i="35"/>
  <c r="FZ190" i="35" s="1"/>
  <c r="FI65" i="35"/>
  <c r="FZ65" i="35" s="1"/>
  <c r="FI85" i="35"/>
  <c r="FZ85" i="35" s="1"/>
  <c r="FI102" i="35"/>
  <c r="FZ102" i="35" s="1"/>
  <c r="FM106" i="35"/>
  <c r="GB106" i="35" s="1"/>
  <c r="FI114" i="35"/>
  <c r="FZ114" i="35" s="1"/>
  <c r="FP134" i="35"/>
  <c r="GC134" i="35" s="1"/>
  <c r="FG149" i="35"/>
  <c r="FX149" i="35" s="1"/>
  <c r="FJ177" i="35"/>
  <c r="FY177" i="35" s="1"/>
  <c r="FJ185" i="35"/>
  <c r="FY185" i="35" s="1"/>
  <c r="FO72" i="35"/>
  <c r="GH72" i="35" s="1"/>
  <c r="FJ100" i="35"/>
  <c r="FY100" i="35" s="1"/>
  <c r="FM104" i="35"/>
  <c r="GB104" i="35" s="1"/>
  <c r="FG108" i="35"/>
  <c r="FX108" i="35" s="1"/>
  <c r="FG120" i="35"/>
  <c r="FX120" i="35" s="1"/>
  <c r="FJ154" i="35"/>
  <c r="FY154" i="35" s="1"/>
  <c r="FH163" i="35"/>
  <c r="GD163" i="35" s="1"/>
  <c r="FJ165" i="35"/>
  <c r="FY165" i="35" s="1"/>
  <c r="FH172" i="35"/>
  <c r="GD172" i="35" s="1"/>
  <c r="GG172" i="35" s="1"/>
  <c r="FJ180" i="35"/>
  <c r="FY180" i="35" s="1"/>
  <c r="FH197" i="35"/>
  <c r="GD197" i="35" s="1"/>
  <c r="FO121" i="35"/>
  <c r="GH121" i="35" s="1"/>
  <c r="FI142" i="35"/>
  <c r="FZ142" i="35" s="1"/>
  <c r="FP160" i="35"/>
  <c r="GC160" i="35" s="1"/>
  <c r="FQ176" i="35"/>
  <c r="GA176" i="35" s="1"/>
  <c r="FJ227" i="35"/>
  <c r="FY227" i="35" s="1"/>
  <c r="FJ235" i="35"/>
  <c r="FY235" i="35" s="1"/>
  <c r="FM258" i="35"/>
  <c r="GB258" i="35" s="1"/>
  <c r="FI264" i="35"/>
  <c r="FZ264" i="35" s="1"/>
  <c r="FG270" i="35"/>
  <c r="FX270" i="35" s="1"/>
  <c r="FM272" i="35"/>
  <c r="GB272" i="35" s="1"/>
  <c r="FP290" i="35"/>
  <c r="GC290" i="35" s="1"/>
  <c r="FP298" i="35"/>
  <c r="GC298" i="35" s="1"/>
  <c r="FQ171" i="35"/>
  <c r="GA171" i="35" s="1"/>
  <c r="FH207" i="35"/>
  <c r="GD207" i="35" s="1"/>
  <c r="FL215" i="35"/>
  <c r="GE215" i="35" s="1"/>
  <c r="FI285" i="35"/>
  <c r="FZ285" i="35" s="1"/>
  <c r="FI93" i="35"/>
  <c r="FZ93" i="35" s="1"/>
  <c r="FJ108" i="35"/>
  <c r="FY108" i="35" s="1"/>
  <c r="FP154" i="35"/>
  <c r="GC154" i="35" s="1"/>
  <c r="FL198" i="35"/>
  <c r="GE198" i="35" s="1"/>
  <c r="FO272" i="35"/>
  <c r="GH272" i="35" s="1"/>
  <c r="FM276" i="35"/>
  <c r="GB276" i="35" s="1"/>
  <c r="FL286" i="35"/>
  <c r="GE286" i="35" s="1"/>
  <c r="FL292" i="35"/>
  <c r="GE292" i="35" s="1"/>
  <c r="FO96" i="35"/>
  <c r="GH96" i="35" s="1"/>
  <c r="FJ132" i="35"/>
  <c r="FY132" i="35" s="1"/>
  <c r="FP152" i="35"/>
  <c r="GC152" i="35" s="1"/>
  <c r="FP162" i="35"/>
  <c r="GC162" i="35" s="1"/>
  <c r="GJ162" i="35" s="1"/>
  <c r="FI187" i="35"/>
  <c r="FZ187" i="35" s="1"/>
  <c r="FJ204" i="35"/>
  <c r="FY204" i="35" s="1"/>
  <c r="FL220" i="35"/>
  <c r="GE220" i="35" s="1"/>
  <c r="FI252" i="35"/>
  <c r="FZ252" i="35" s="1"/>
  <c r="FI280" i="35"/>
  <c r="FZ280" i="35" s="1"/>
  <c r="FJ297" i="35"/>
  <c r="FY297" i="35" s="1"/>
  <c r="FI214" i="35"/>
  <c r="FZ214" i="35" s="1"/>
  <c r="FI223" i="35"/>
  <c r="FZ223" i="35" s="1"/>
  <c r="FQ288" i="35"/>
  <c r="GA288" i="35" s="1"/>
  <c r="FK290" i="35"/>
  <c r="GF290" i="35" s="1"/>
  <c r="FH298" i="35"/>
  <c r="GD298" i="35" s="1"/>
  <c r="GG298" i="35" s="1"/>
  <c r="FJ373" i="35"/>
  <c r="FY373" i="35" s="1"/>
  <c r="FJ386" i="35"/>
  <c r="FY386" i="35" s="1"/>
  <c r="FL300" i="35"/>
  <c r="GE300" i="35" s="1"/>
  <c r="FJ309" i="35"/>
  <c r="FY309" i="35" s="1"/>
  <c r="FL315" i="35"/>
  <c r="GE315" i="35" s="1"/>
  <c r="FL319" i="35"/>
  <c r="GE319" i="35" s="1"/>
  <c r="FJ272" i="35"/>
  <c r="FY272" i="35" s="1"/>
  <c r="FO283" i="35"/>
  <c r="GH283" i="35" s="1"/>
  <c r="FO287" i="35"/>
  <c r="GH287" i="35" s="1"/>
  <c r="FJ313" i="35"/>
  <c r="FY313" i="35" s="1"/>
  <c r="FJ333" i="35"/>
  <c r="FY333" i="35" s="1"/>
  <c r="FJ346" i="35"/>
  <c r="FY346" i="35" s="1"/>
  <c r="FH356" i="35"/>
  <c r="GD356" i="35" s="1"/>
  <c r="FJ382" i="35"/>
  <c r="FY382" i="35" s="1"/>
  <c r="FH393" i="35"/>
  <c r="GD393" i="35" s="1"/>
  <c r="FL394" i="35"/>
  <c r="GE394" i="35" s="1"/>
  <c r="FL398" i="35"/>
  <c r="GE398" i="35" s="1"/>
  <c r="FK401" i="35"/>
  <c r="GF401" i="35" s="1"/>
  <c r="FH231" i="35"/>
  <c r="GD231" i="35" s="1"/>
  <c r="FJ301" i="35"/>
  <c r="FY301" i="35" s="1"/>
  <c r="FL317" i="35"/>
  <c r="GE317" i="35" s="1"/>
  <c r="FL325" i="35"/>
  <c r="GE325" i="35" s="1"/>
  <c r="GG325" i="35" s="1"/>
  <c r="FP326" i="35"/>
  <c r="GC326" i="35" s="1"/>
  <c r="FH354" i="35"/>
  <c r="GD354" i="35" s="1"/>
  <c r="FO304" i="35"/>
  <c r="GH304" i="35" s="1"/>
  <c r="FG382" i="35"/>
  <c r="FX382" i="35" s="1"/>
  <c r="FP562" i="35"/>
  <c r="GC562" i="35" s="1"/>
  <c r="FK614" i="35"/>
  <c r="GF614" i="35" s="1"/>
  <c r="FO623" i="35"/>
  <c r="GH623" i="35" s="1"/>
  <c r="FH306" i="35"/>
  <c r="GD306" i="35" s="1"/>
  <c r="FO328" i="35"/>
  <c r="GH328" i="35" s="1"/>
  <c r="FK377" i="35"/>
  <c r="GF377" i="35" s="1"/>
  <c r="FI481" i="35"/>
  <c r="FZ481" i="35" s="1"/>
  <c r="FP498" i="35"/>
  <c r="GC498" i="35" s="1"/>
  <c r="GJ498" i="35" s="1"/>
  <c r="FI539" i="35"/>
  <c r="FZ539" i="35" s="1"/>
  <c r="FI546" i="35"/>
  <c r="FZ546" i="35" s="1"/>
  <c r="FJ598" i="35"/>
  <c r="FY598" i="35" s="1"/>
  <c r="FJ604" i="35"/>
  <c r="FY604" i="35" s="1"/>
  <c r="FG376" i="35"/>
  <c r="FX376" i="35" s="1"/>
  <c r="FK368" i="35"/>
  <c r="GF368" i="35" s="1"/>
  <c r="FK421" i="35"/>
  <c r="GF421" i="35" s="1"/>
  <c r="FI465" i="35"/>
  <c r="FZ465" i="35" s="1"/>
  <c r="FL492" i="35"/>
  <c r="GE492" i="35" s="1"/>
  <c r="FL500" i="35"/>
  <c r="GE500" i="35" s="1"/>
  <c r="FI508" i="35"/>
  <c r="FZ508" i="35" s="1"/>
  <c r="FI520" i="35"/>
  <c r="FZ520" i="35" s="1"/>
  <c r="FI535" i="35"/>
  <c r="FZ535" i="35" s="1"/>
  <c r="FK561" i="35"/>
  <c r="GF561" i="35" s="1"/>
  <c r="FH300" i="35"/>
  <c r="GD300" i="35" s="1"/>
  <c r="FO333" i="35"/>
  <c r="GH333" i="35" s="1"/>
  <c r="FG346" i="35"/>
  <c r="FX346" i="35" s="1"/>
  <c r="FP510" i="35"/>
  <c r="GC510" i="35" s="1"/>
  <c r="FP516" i="35"/>
  <c r="GC516" i="35" s="1"/>
  <c r="FK593" i="35"/>
  <c r="GF593" i="35" s="1"/>
  <c r="FG498" i="35"/>
  <c r="FX498" i="35" s="1"/>
  <c r="FO548" i="35"/>
  <c r="GH548" i="35" s="1"/>
  <c r="FO570" i="35"/>
  <c r="GH570" i="35" s="1"/>
  <c r="FQ610" i="35"/>
  <c r="GA610" i="35" s="1"/>
  <c r="FI612" i="35"/>
  <c r="FZ612" i="35" s="1"/>
  <c r="FP721" i="35"/>
  <c r="GC721" i="35" s="1"/>
  <c r="FL760" i="35"/>
  <c r="GE760" i="35" s="1"/>
  <c r="FP843" i="35"/>
  <c r="GC843" i="35" s="1"/>
  <c r="FK486" i="35"/>
  <c r="GF486" i="35" s="1"/>
  <c r="FI491" i="35"/>
  <c r="FZ491" i="35" s="1"/>
  <c r="FK500" i="35"/>
  <c r="GF500" i="35" s="1"/>
  <c r="FO508" i="35"/>
  <c r="GH508" i="35" s="1"/>
  <c r="FJ536" i="35"/>
  <c r="FY536" i="35" s="1"/>
  <c r="FP553" i="35"/>
  <c r="GC553" i="35" s="1"/>
  <c r="FK566" i="35"/>
  <c r="GF566" i="35" s="1"/>
  <c r="FH612" i="35"/>
  <c r="GD612" i="35" s="1"/>
  <c r="GG612" i="35" s="1"/>
  <c r="FK669" i="35"/>
  <c r="GF669" i="35" s="1"/>
  <c r="FP691" i="35"/>
  <c r="GC691" i="35" s="1"/>
  <c r="FQ733" i="35"/>
  <c r="GA733" i="35" s="1"/>
  <c r="FJ755" i="35"/>
  <c r="FY755" i="35" s="1"/>
  <c r="FP819" i="35"/>
  <c r="GC819" i="35" s="1"/>
  <c r="FQ449" i="35"/>
  <c r="GA449" i="35" s="1"/>
  <c r="FK462" i="35"/>
  <c r="GF462" i="35" s="1"/>
  <c r="FH470" i="35"/>
  <c r="GD470" i="35" s="1"/>
  <c r="FG542" i="35"/>
  <c r="FX542" i="35" s="1"/>
  <c r="FH600" i="35"/>
  <c r="GD600" i="35" s="1"/>
  <c r="GG600" i="35" s="1"/>
  <c r="FP606" i="35"/>
  <c r="GC606" i="35" s="1"/>
  <c r="FL637" i="35"/>
  <c r="GE637" i="35" s="1"/>
  <c r="GG637" i="35" s="1"/>
  <c r="FI700" i="35"/>
  <c r="FZ700" i="35" s="1"/>
  <c r="FL705" i="35"/>
  <c r="GE705" i="35" s="1"/>
  <c r="FQ795" i="35"/>
  <c r="GA795" i="35" s="1"/>
  <c r="FO815" i="35"/>
  <c r="GH815" i="35" s="1"/>
  <c r="FQ467" i="35"/>
  <c r="GA467" i="35" s="1"/>
  <c r="FH594" i="35"/>
  <c r="GD594" i="35" s="1"/>
  <c r="FI625" i="35"/>
  <c r="FZ625" i="35" s="1"/>
  <c r="FK686" i="35"/>
  <c r="GF686" i="35" s="1"/>
  <c r="FL713" i="35"/>
  <c r="GE713" i="35" s="1"/>
  <c r="FJ791" i="35"/>
  <c r="FY791" i="35" s="1"/>
  <c r="FI838" i="35"/>
  <c r="FZ838" i="35" s="1"/>
  <c r="FI846" i="35"/>
  <c r="FZ846" i="35" s="1"/>
  <c r="FG673" i="35"/>
  <c r="FX673" i="35" s="1"/>
  <c r="FG703" i="35"/>
  <c r="FX703" i="35" s="1"/>
  <c r="FJ741" i="35"/>
  <c r="FY741" i="35" s="1"/>
  <c r="FJ749" i="35"/>
  <c r="FY749" i="35" s="1"/>
  <c r="FP784" i="35"/>
  <c r="GC784" i="35" s="1"/>
  <c r="FP861" i="35"/>
  <c r="GC861" i="35" s="1"/>
  <c r="FP871" i="35"/>
  <c r="GC871" i="35" s="1"/>
  <c r="FP877" i="35"/>
  <c r="GC877" i="35" s="1"/>
  <c r="FL966" i="35"/>
  <c r="GE966" i="35" s="1"/>
  <c r="GG966" i="35" s="1"/>
  <c r="FK1023" i="35"/>
  <c r="GF1023" i="35" s="1"/>
  <c r="FK1027" i="35"/>
  <c r="GF1027" i="35" s="1"/>
  <c r="FQ1032" i="35"/>
  <c r="GA1032" i="35" s="1"/>
  <c r="FK21" i="35"/>
  <c r="GF21" i="35" s="1"/>
  <c r="FI660" i="35"/>
  <c r="FZ660" i="35" s="1"/>
  <c r="FO665" i="35"/>
  <c r="GH665" i="35" s="1"/>
  <c r="FI676" i="35"/>
  <c r="FZ676" i="35" s="1"/>
  <c r="FI784" i="35"/>
  <c r="FZ784" i="35" s="1"/>
  <c r="FJ797" i="35"/>
  <c r="FY797" i="35" s="1"/>
  <c r="FI808" i="35"/>
  <c r="FZ808" i="35" s="1"/>
  <c r="FK843" i="35"/>
  <c r="GF843" i="35" s="1"/>
  <c r="FJ846" i="35"/>
  <c r="FY846" i="35" s="1"/>
  <c r="FQ854" i="35"/>
  <c r="GA854" i="35" s="1"/>
  <c r="FK924" i="35"/>
  <c r="GF924" i="35" s="1"/>
  <c r="FL944" i="35"/>
  <c r="GE944" i="35" s="1"/>
  <c r="GG944" i="35" s="1"/>
  <c r="FJ955" i="35"/>
  <c r="FY955" i="35" s="1"/>
  <c r="FK994" i="35"/>
  <c r="GF994" i="35" s="1"/>
  <c r="FJ1000" i="35"/>
  <c r="FY1000" i="35" s="1"/>
  <c r="FJ1006" i="35"/>
  <c r="FY1006" i="35" s="1"/>
  <c r="FK1010" i="35"/>
  <c r="GF1010" i="35" s="1"/>
  <c r="GJ1015" i="35"/>
  <c r="FO653" i="35"/>
  <c r="GH653" i="35" s="1"/>
  <c r="FQ708" i="35"/>
  <c r="GA708" i="35" s="1"/>
  <c r="FH722" i="35"/>
  <c r="GD722" i="35" s="1"/>
  <c r="GG722" i="35" s="1"/>
  <c r="FK747" i="35"/>
  <c r="GF747" i="35" s="1"/>
  <c r="FP764" i="35"/>
  <c r="GC764" i="35" s="1"/>
  <c r="FH775" i="35"/>
  <c r="GD775" i="35" s="1"/>
  <c r="GG775" i="35" s="1"/>
  <c r="FJ831" i="35"/>
  <c r="FY831" i="35" s="1"/>
  <c r="FW836" i="35"/>
  <c r="FP849" i="35"/>
  <c r="GC849" i="35" s="1"/>
  <c r="GJ849" i="35" s="1"/>
  <c r="FH883" i="35"/>
  <c r="GD883" i="35" s="1"/>
  <c r="FI904" i="35"/>
  <c r="FZ904" i="35" s="1"/>
  <c r="FI912" i="35"/>
  <c r="FZ912" i="35" s="1"/>
  <c r="FJ973" i="35"/>
  <c r="FY973" i="35" s="1"/>
  <c r="FQ1024" i="35"/>
  <c r="GA1024" i="35" s="1"/>
  <c r="FG10" i="35"/>
  <c r="FX10" i="35" s="1"/>
  <c r="FO27" i="35"/>
  <c r="GH27" i="35" s="1"/>
  <c r="FG635" i="35"/>
  <c r="FX635" i="35" s="1"/>
  <c r="FP662" i="35"/>
  <c r="GC662" i="35" s="1"/>
  <c r="FO685" i="35"/>
  <c r="GH685" i="35" s="1"/>
  <c r="FW698" i="35"/>
  <c r="FI720" i="35"/>
  <c r="FZ720" i="35" s="1"/>
  <c r="FP724" i="35"/>
  <c r="GC724" i="35" s="1"/>
  <c r="FM750" i="35"/>
  <c r="GB750" i="35" s="1"/>
  <c r="FP757" i="35"/>
  <c r="GC757" i="35" s="1"/>
  <c r="FK785" i="35"/>
  <c r="GF785" i="35" s="1"/>
  <c r="FI796" i="35"/>
  <c r="FZ796" i="35" s="1"/>
  <c r="FH815" i="35"/>
  <c r="GD815" i="35" s="1"/>
  <c r="GG815" i="35" s="1"/>
  <c r="FW818" i="35"/>
  <c r="FQ824" i="35"/>
  <c r="GA824" i="35" s="1"/>
  <c r="FP855" i="35"/>
  <c r="GC855" i="35" s="1"/>
  <c r="FI873" i="35"/>
  <c r="FZ873" i="35" s="1"/>
  <c r="FG16" i="35"/>
  <c r="FX16" i="35" s="1"/>
  <c r="FI16" i="35"/>
  <c r="FZ16" i="35" s="1"/>
  <c r="FQ22" i="35"/>
  <c r="GA22" i="35" s="1"/>
  <c r="FK943" i="35"/>
  <c r="GF943" i="35" s="1"/>
  <c r="FH955" i="35"/>
  <c r="GD955" i="35" s="1"/>
  <c r="GG955" i="35" s="1"/>
  <c r="FP979" i="35"/>
  <c r="GC979" i="35" s="1"/>
  <c r="FJ25" i="35"/>
  <c r="FY25" i="35" s="1"/>
  <c r="FJ40" i="35"/>
  <c r="FY40" i="35" s="1"/>
  <c r="FO865" i="35"/>
  <c r="GH865" i="35" s="1"/>
  <c r="FO817" i="35"/>
  <c r="GH817" i="35" s="1"/>
  <c r="FO789" i="35"/>
  <c r="GH789" i="35" s="1"/>
  <c r="FO745" i="35"/>
  <c r="GH745" i="35" s="1"/>
  <c r="FO649" i="35"/>
  <c r="GH649" i="35" s="1"/>
  <c r="FO331" i="35"/>
  <c r="GH331" i="35" s="1"/>
  <c r="FO375" i="35"/>
  <c r="GH375" i="35" s="1"/>
  <c r="FO296" i="35"/>
  <c r="GH296" i="35" s="1"/>
  <c r="FO117" i="35"/>
  <c r="GH117" i="35" s="1"/>
  <c r="FO94" i="35"/>
  <c r="GH94" i="35" s="1"/>
  <c r="FO57" i="35"/>
  <c r="GH57" i="35" s="1"/>
  <c r="FK945" i="35"/>
  <c r="GF945" i="35" s="1"/>
  <c r="FK10" i="35"/>
  <c r="GF10" i="35" s="1"/>
  <c r="FK983" i="35"/>
  <c r="GF983" i="35" s="1"/>
  <c r="FK14" i="35"/>
  <c r="GF14" i="35" s="1"/>
  <c r="FK967" i="35"/>
  <c r="GF967" i="35" s="1"/>
  <c r="FK745" i="35"/>
  <c r="GF745" i="35" s="1"/>
  <c r="FK739" i="35"/>
  <c r="GF739" i="35" s="1"/>
  <c r="FK753" i="35"/>
  <c r="GF753" i="35" s="1"/>
  <c r="FK438" i="35"/>
  <c r="GF438" i="35" s="1"/>
  <c r="FK397" i="35"/>
  <c r="GF397" i="35" s="1"/>
  <c r="FK350" i="35"/>
  <c r="GF350" i="35" s="1"/>
  <c r="FK326" i="35"/>
  <c r="GF326" i="35" s="1"/>
  <c r="FK389" i="35"/>
  <c r="GF389" i="35" s="1"/>
  <c r="FK222" i="35"/>
  <c r="GF222" i="35" s="1"/>
  <c r="FK199" i="35"/>
  <c r="GF199" i="35" s="1"/>
  <c r="FK238" i="35"/>
  <c r="GF238" i="35" s="1"/>
  <c r="FG859" i="35"/>
  <c r="FX859" i="35" s="1"/>
  <c r="FG909" i="35"/>
  <c r="FX909" i="35" s="1"/>
  <c r="FG853" i="35"/>
  <c r="FX853" i="35" s="1"/>
  <c r="FG717" i="35"/>
  <c r="FX717" i="35" s="1"/>
  <c r="FG689" i="35"/>
  <c r="FX689" i="35" s="1"/>
  <c r="FG649" i="35"/>
  <c r="FX649" i="35" s="1"/>
  <c r="FH448" i="35"/>
  <c r="GD448" i="35" s="1"/>
  <c r="FH604" i="35"/>
  <c r="GD604" i="35" s="1"/>
  <c r="FH357" i="35"/>
  <c r="GD357" i="35" s="1"/>
  <c r="FG329" i="35"/>
  <c r="FX329" i="35" s="1"/>
  <c r="FG400" i="35"/>
  <c r="FX400" i="35" s="1"/>
  <c r="FH294" i="35"/>
  <c r="GD294" i="35" s="1"/>
  <c r="FG365" i="35"/>
  <c r="FX365" i="35" s="1"/>
  <c r="FG386" i="35"/>
  <c r="FX386" i="35" s="1"/>
  <c r="FG348" i="35"/>
  <c r="FX348" i="35" s="1"/>
  <c r="FG311" i="35"/>
  <c r="FX311" i="35" s="1"/>
  <c r="FH215" i="35"/>
  <c r="GD215" i="35" s="1"/>
  <c r="FH235" i="35"/>
  <c r="GD235" i="35" s="1"/>
  <c r="FG74" i="35"/>
  <c r="FX74" i="35" s="1"/>
  <c r="FM844" i="35"/>
  <c r="GB844" i="35" s="1"/>
  <c r="FP882" i="35"/>
  <c r="GC882" i="35" s="1"/>
  <c r="FI910" i="35"/>
  <c r="FZ910" i="35" s="1"/>
  <c r="FG933" i="35"/>
  <c r="FX933" i="35" s="1"/>
  <c r="FM944" i="35"/>
  <c r="GB944" i="35" s="1"/>
  <c r="FP956" i="35"/>
  <c r="GC956" i="35" s="1"/>
  <c r="FP966" i="35"/>
  <c r="GC966" i="35" s="1"/>
  <c r="FL42" i="35"/>
  <c r="GE42" i="35" s="1"/>
  <c r="FJ991" i="35"/>
  <c r="FY991" i="35" s="1"/>
  <c r="FJ953" i="35"/>
  <c r="FY953" i="35" s="1"/>
  <c r="FJ1016" i="35"/>
  <c r="FY1016" i="35" s="1"/>
  <c r="FJ909" i="35"/>
  <c r="FY909" i="35" s="1"/>
  <c r="FJ979" i="35"/>
  <c r="FY979" i="35" s="1"/>
  <c r="FJ971" i="35"/>
  <c r="FY971" i="35" s="1"/>
  <c r="FJ893" i="35"/>
  <c r="FY893" i="35" s="1"/>
  <c r="FJ829" i="35"/>
  <c r="FY829" i="35" s="1"/>
  <c r="FJ757" i="35"/>
  <c r="FY757" i="35" s="1"/>
  <c r="FJ745" i="35"/>
  <c r="FY745" i="35" s="1"/>
  <c r="FJ851" i="35"/>
  <c r="FY851" i="35" s="1"/>
  <c r="FJ839" i="35"/>
  <c r="FY839" i="35" s="1"/>
  <c r="FJ821" i="35"/>
  <c r="FY821" i="35" s="1"/>
  <c r="FJ761" i="35"/>
  <c r="FY761" i="35" s="1"/>
  <c r="FJ711" i="35"/>
  <c r="FY711" i="35" s="1"/>
  <c r="FJ649" i="35"/>
  <c r="FY649" i="35" s="1"/>
  <c r="FJ665" i="35"/>
  <c r="FY665" i="35" s="1"/>
  <c r="FJ266" i="35"/>
  <c r="FY266" i="35" s="1"/>
  <c r="FJ286" i="35"/>
  <c r="FY286" i="35" s="1"/>
  <c r="FJ257" i="35"/>
  <c r="FY257" i="35" s="1"/>
  <c r="FJ249" i="35"/>
  <c r="FY249" i="35" s="1"/>
  <c r="FJ276" i="35"/>
  <c r="FY276" i="35" s="1"/>
  <c r="FJ60" i="35"/>
  <c r="FY60" i="35" s="1"/>
  <c r="FJ51" i="35"/>
  <c r="FY51" i="35" s="1"/>
  <c r="FI882" i="35"/>
  <c r="FZ882" i="35" s="1"/>
  <c r="FO913" i="35"/>
  <c r="GH913" i="35" s="1"/>
  <c r="GJ913" i="35" s="1"/>
  <c r="FH937" i="35"/>
  <c r="GD937" i="35" s="1"/>
  <c r="GG937" i="35" s="1"/>
  <c r="FH975" i="35"/>
  <c r="GD975" i="35" s="1"/>
  <c r="FH983" i="35"/>
  <c r="GD983" i="35" s="1"/>
  <c r="FI24" i="35"/>
  <c r="FZ24" i="35" s="1"/>
  <c r="FK29" i="35"/>
  <c r="GF29" i="35" s="1"/>
  <c r="FO4" i="35"/>
  <c r="GH4" i="35" s="1"/>
  <c r="FQ966" i="35"/>
  <c r="GA966" i="35" s="1"/>
  <c r="FQ842" i="35"/>
  <c r="GA842" i="35" s="1"/>
  <c r="FQ904" i="35"/>
  <c r="GA904" i="35" s="1"/>
  <c r="FQ922" i="35"/>
  <c r="GA922" i="35" s="1"/>
  <c r="FQ986" i="35"/>
  <c r="GA986" i="35" s="1"/>
  <c r="FQ964" i="35"/>
  <c r="GA964" i="35" s="1"/>
  <c r="FQ862" i="35"/>
  <c r="GA862" i="35" s="1"/>
  <c r="FQ714" i="35"/>
  <c r="GA714" i="35" s="1"/>
  <c r="FQ746" i="35"/>
  <c r="GA746" i="35" s="1"/>
  <c r="FQ722" i="35"/>
  <c r="GA722" i="35" s="1"/>
  <c r="FQ738" i="35"/>
  <c r="GA738" i="35" s="1"/>
  <c r="FQ465" i="35"/>
  <c r="GA465" i="35" s="1"/>
  <c r="FQ585" i="35"/>
  <c r="GA585" i="35" s="1"/>
  <c r="FQ545" i="35"/>
  <c r="GA545" i="35" s="1"/>
  <c r="FQ565" i="35"/>
  <c r="GA565" i="35" s="1"/>
  <c r="FQ533" i="35"/>
  <c r="GA533" i="35" s="1"/>
  <c r="FQ495" i="35"/>
  <c r="GA495" i="35" s="1"/>
  <c r="FQ445" i="35"/>
  <c r="GA445" i="35" s="1"/>
  <c r="FQ457" i="35"/>
  <c r="GA457" i="35" s="1"/>
  <c r="FQ349" i="35"/>
  <c r="GA349" i="35" s="1"/>
  <c r="FQ292" i="35"/>
  <c r="GA292" i="35" s="1"/>
  <c r="FQ242" i="35"/>
  <c r="GA242" i="35" s="1"/>
  <c r="FQ91" i="35"/>
  <c r="GA91" i="35" s="1"/>
  <c r="FQ153" i="35"/>
  <c r="GA153" i="35" s="1"/>
  <c r="FQ139" i="35"/>
  <c r="GA139" i="35" s="1"/>
  <c r="FQ97" i="35"/>
  <c r="GA97" i="35" s="1"/>
  <c r="FQ1006" i="35"/>
  <c r="GA1006" i="35" s="1"/>
  <c r="FM1006" i="35"/>
  <c r="GB1006" i="35" s="1"/>
  <c r="FQ994" i="35"/>
  <c r="GA994" i="35" s="1"/>
  <c r="FM994" i="35"/>
  <c r="GB994" i="35" s="1"/>
  <c r="GJ994" i="35" s="1"/>
  <c r="FQ1002" i="35"/>
  <c r="GA1002" i="35" s="1"/>
  <c r="FM1002" i="35"/>
  <c r="GB1002" i="35" s="1"/>
  <c r="FM934" i="35"/>
  <c r="GB934" i="35" s="1"/>
  <c r="FM902" i="35"/>
  <c r="GB902" i="35" s="1"/>
  <c r="FM872" i="35"/>
  <c r="GB872" i="35" s="1"/>
  <c r="FM856" i="35"/>
  <c r="GB856" i="35" s="1"/>
  <c r="FM964" i="35"/>
  <c r="GB964" i="35" s="1"/>
  <c r="FM878" i="35"/>
  <c r="GB878" i="35" s="1"/>
  <c r="FM984" i="35"/>
  <c r="GB984" i="35" s="1"/>
  <c r="FM974" i="35"/>
  <c r="GB974" i="35" s="1"/>
  <c r="FM948" i="35"/>
  <c r="GB948" i="35" s="1"/>
  <c r="FM912" i="35"/>
  <c r="GB912" i="35" s="1"/>
  <c r="FQ814" i="35"/>
  <c r="GA814" i="35" s="1"/>
  <c r="FM722" i="35"/>
  <c r="GB722" i="35" s="1"/>
  <c r="FM668" i="35"/>
  <c r="GB668" i="35" s="1"/>
  <c r="FM660" i="35"/>
  <c r="GB660" i="35" s="1"/>
  <c r="FM766" i="35"/>
  <c r="GB766" i="35" s="1"/>
  <c r="FM694" i="35"/>
  <c r="GB694" i="35" s="1"/>
  <c r="FM638" i="35"/>
  <c r="GB638" i="35" s="1"/>
  <c r="FM706" i="35"/>
  <c r="GB706" i="35" s="1"/>
  <c r="FM636" i="35"/>
  <c r="GB636" i="35" s="1"/>
  <c r="FM606" i="35"/>
  <c r="GB606" i="35" s="1"/>
  <c r="FM505" i="35"/>
  <c r="GB505" i="35" s="1"/>
  <c r="FM493" i="35"/>
  <c r="GB493" i="35" s="1"/>
  <c r="FM575" i="35"/>
  <c r="GB575" i="35" s="1"/>
  <c r="FM525" i="35"/>
  <c r="GB525" i="35" s="1"/>
  <c r="FM302" i="35"/>
  <c r="GB302" i="35" s="1"/>
  <c r="FM288" i="35"/>
  <c r="GB288" i="35" s="1"/>
  <c r="FM215" i="35"/>
  <c r="GB215" i="35" s="1"/>
  <c r="GJ215" i="35" s="1"/>
  <c r="FM195" i="35"/>
  <c r="GB195" i="35" s="1"/>
  <c r="FI30" i="35"/>
  <c r="FZ30" i="35" s="1"/>
  <c r="FI766" i="35"/>
  <c r="FZ766" i="35" s="1"/>
  <c r="FI636" i="35"/>
  <c r="FZ636" i="35" s="1"/>
  <c r="FI754" i="35"/>
  <c r="FZ754" i="35" s="1"/>
  <c r="FI632" i="35"/>
  <c r="FZ632" i="35" s="1"/>
  <c r="FI606" i="35"/>
  <c r="FZ606" i="35" s="1"/>
  <c r="FI531" i="35"/>
  <c r="FZ531" i="35" s="1"/>
  <c r="FI439" i="35"/>
  <c r="FZ439" i="35" s="1"/>
  <c r="FI515" i="35"/>
  <c r="FZ515" i="35" s="1"/>
  <c r="FI215" i="35"/>
  <c r="FZ215" i="35" s="1"/>
  <c r="FI95" i="35"/>
  <c r="FZ95" i="35" s="1"/>
  <c r="FK883" i="35"/>
  <c r="GF883" i="35" s="1"/>
  <c r="FQ890" i="35"/>
  <c r="GA890" i="35" s="1"/>
  <c r="FJ915" i="35"/>
  <c r="FY915" i="35" s="1"/>
  <c r="FQ920" i="35"/>
  <c r="GA920" i="35" s="1"/>
  <c r="FM940" i="35"/>
  <c r="GB940" i="35" s="1"/>
  <c r="FJ945" i="35"/>
  <c r="FY945" i="35" s="1"/>
  <c r="FP948" i="35"/>
  <c r="GC948" i="35" s="1"/>
  <c r="FO967" i="35"/>
  <c r="GH967" i="35" s="1"/>
  <c r="FQ982" i="35"/>
  <c r="GA982" i="35" s="1"/>
  <c r="FQ11" i="35"/>
  <c r="GA11" i="35" s="1"/>
  <c r="FI21" i="35"/>
  <c r="FZ21" i="35" s="1"/>
  <c r="FJ34" i="35"/>
  <c r="FY34" i="35" s="1"/>
  <c r="FP856" i="35"/>
  <c r="GC856" i="35" s="1"/>
  <c r="FP864" i="35"/>
  <c r="GC864" i="35" s="1"/>
  <c r="FP1017" i="35"/>
  <c r="GC1017" i="35" s="1"/>
  <c r="FP967" i="35"/>
  <c r="GC967" i="35" s="1"/>
  <c r="FP844" i="35"/>
  <c r="GC844" i="35" s="1"/>
  <c r="FP672" i="35"/>
  <c r="GC672" i="35" s="1"/>
  <c r="FP822" i="35"/>
  <c r="GC822" i="35" s="1"/>
  <c r="FP748" i="35"/>
  <c r="GC748" i="35" s="1"/>
  <c r="FP610" i="35"/>
  <c r="GC610" i="35" s="1"/>
  <c r="FP470" i="35"/>
  <c r="GC470" i="35" s="1"/>
  <c r="FP458" i="35"/>
  <c r="GC458" i="35" s="1"/>
  <c r="FP600" i="35"/>
  <c r="GC600" i="35" s="1"/>
  <c r="FP478" i="35"/>
  <c r="GC478" i="35" s="1"/>
  <c r="GJ478" i="35" s="1"/>
  <c r="FP444" i="35"/>
  <c r="GC444" i="35" s="1"/>
  <c r="FP250" i="35"/>
  <c r="GC250" i="35" s="1"/>
  <c r="FQ131" i="35"/>
  <c r="GA131" i="35" s="1"/>
  <c r="FP131" i="35"/>
  <c r="GC131" i="35" s="1"/>
  <c r="FP185" i="35"/>
  <c r="GC185" i="35" s="1"/>
  <c r="GJ185" i="35" s="1"/>
  <c r="FP156" i="35"/>
  <c r="GC156" i="35" s="1"/>
  <c r="FP148" i="35"/>
  <c r="GC148" i="35" s="1"/>
  <c r="FL9" i="35"/>
  <c r="GE9" i="35" s="1"/>
  <c r="FL902" i="35"/>
  <c r="GE902" i="35" s="1"/>
  <c r="FL822" i="35"/>
  <c r="GE822" i="35" s="1"/>
  <c r="FL636" i="35"/>
  <c r="GE636" i="35" s="1"/>
  <c r="FL628" i="35"/>
  <c r="GE628" i="35" s="1"/>
  <c r="FL692" i="35"/>
  <c r="GE692" i="35" s="1"/>
  <c r="GG692" i="35" s="1"/>
  <c r="FL620" i="35"/>
  <c r="GE620" i="35" s="1"/>
  <c r="FL455" i="35"/>
  <c r="GE455" i="35" s="1"/>
  <c r="FL511" i="35"/>
  <c r="GE511" i="35" s="1"/>
  <c r="GG511" i="35" s="1"/>
  <c r="FL493" i="35"/>
  <c r="GE493" i="35" s="1"/>
  <c r="FL262" i="35"/>
  <c r="GE262" i="35" s="1"/>
  <c r="FL246" i="35"/>
  <c r="GE246" i="35" s="1"/>
  <c r="FL91" i="35"/>
  <c r="GE91" i="35" s="1"/>
  <c r="FL48" i="35"/>
  <c r="GE48" i="35" s="1"/>
  <c r="FH29" i="35"/>
  <c r="GD29" i="35" s="1"/>
  <c r="FH769" i="35"/>
  <c r="GD769" i="35" s="1"/>
  <c r="GG769" i="35" s="1"/>
  <c r="FH749" i="35"/>
  <c r="GD749" i="35" s="1"/>
  <c r="FH664" i="35"/>
  <c r="GD664" i="35" s="1"/>
  <c r="FH801" i="35"/>
  <c r="GD801" i="35" s="1"/>
  <c r="FH495" i="35"/>
  <c r="GD495" i="35" s="1"/>
  <c r="FH88" i="35"/>
  <c r="GD88" i="35" s="1"/>
  <c r="GG88" i="35" s="1"/>
  <c r="FH76" i="35"/>
  <c r="GD76" i="35" s="1"/>
  <c r="FI40" i="35"/>
  <c r="FZ40" i="35" s="1"/>
  <c r="GJ45" i="35"/>
  <c r="GJ119" i="35"/>
  <c r="GJ159" i="35"/>
  <c r="GJ240" i="35"/>
  <c r="GJ210" i="35"/>
  <c r="GJ273" i="35"/>
  <c r="GJ249" i="35"/>
  <c r="GJ293" i="35"/>
  <c r="GJ372" i="35"/>
  <c r="GJ404" i="35"/>
  <c r="GJ409" i="35"/>
  <c r="GJ419" i="35"/>
  <c r="GJ442" i="35"/>
  <c r="GJ430" i="35"/>
  <c r="GJ418" i="35"/>
  <c r="GJ435" i="35"/>
  <c r="GJ589" i="35"/>
  <c r="FW431" i="35"/>
  <c r="GJ530" i="35"/>
  <c r="GJ558" i="35"/>
  <c r="GJ559" i="35"/>
  <c r="GJ595" i="35"/>
  <c r="GJ643" i="35"/>
  <c r="GJ659" i="35"/>
  <c r="GJ679" i="35"/>
  <c r="GJ1013" i="35"/>
  <c r="GJ879" i="35"/>
  <c r="FW899" i="35"/>
  <c r="GJ79" i="35"/>
  <c r="GJ1003" i="35"/>
  <c r="GJ728" i="35"/>
  <c r="GJ850" i="35"/>
  <c r="GJ928" i="35"/>
  <c r="GJ836" i="35"/>
  <c r="GJ1019" i="35"/>
  <c r="FW957" i="35"/>
  <c r="FK48" i="35"/>
  <c r="GF48" i="35" s="1"/>
  <c r="GJ53" i="35"/>
  <c r="FM102" i="35"/>
  <c r="GB102" i="35" s="1"/>
  <c r="FL143" i="35"/>
  <c r="GE143" i="35" s="1"/>
  <c r="FJ187" i="35"/>
  <c r="FY187" i="35" s="1"/>
  <c r="FL89" i="35"/>
  <c r="GE89" i="35" s="1"/>
  <c r="FQ104" i="35"/>
  <c r="GA104" i="35" s="1"/>
  <c r="FG92" i="35"/>
  <c r="FX92" i="35" s="1"/>
  <c r="FP150" i="35"/>
  <c r="GC150" i="35" s="1"/>
  <c r="FH195" i="35"/>
  <c r="GD195" i="35" s="1"/>
  <c r="FI136" i="35"/>
  <c r="FZ136" i="35" s="1"/>
  <c r="FI174" i="35"/>
  <c r="FZ174" i="35" s="1"/>
  <c r="FI165" i="35"/>
  <c r="FZ165" i="35" s="1"/>
  <c r="FJ218" i="35"/>
  <c r="FY218" i="35" s="1"/>
  <c r="FH222" i="35"/>
  <c r="GD222" i="35" s="1"/>
  <c r="FJ234" i="35"/>
  <c r="FY234" i="35" s="1"/>
  <c r="FG268" i="35"/>
  <c r="FX268" i="35" s="1"/>
  <c r="FJ92" i="35"/>
  <c r="FY92" i="35" s="1"/>
  <c r="FM124" i="35"/>
  <c r="GB124" i="35" s="1"/>
  <c r="FI133" i="35"/>
  <c r="FZ133" i="35" s="1"/>
  <c r="FJ212" i="35"/>
  <c r="FY212" i="35" s="1"/>
  <c r="FL219" i="35"/>
  <c r="GE219" i="35" s="1"/>
  <c r="FG266" i="35"/>
  <c r="FX266" i="35" s="1"/>
  <c r="FI254" i="35"/>
  <c r="FZ254" i="35" s="1"/>
  <c r="FJ264" i="35"/>
  <c r="FY264" i="35" s="1"/>
  <c r="FI231" i="35"/>
  <c r="FZ231" i="35" s="1"/>
  <c r="FI290" i="35"/>
  <c r="FZ290" i="35" s="1"/>
  <c r="FJ303" i="35"/>
  <c r="FY303" i="35" s="1"/>
  <c r="FL310" i="35"/>
  <c r="GE310" i="35" s="1"/>
  <c r="FL365" i="35"/>
  <c r="GE365" i="35" s="1"/>
  <c r="FL369" i="35"/>
  <c r="GE369" i="35" s="1"/>
  <c r="FG307" i="35"/>
  <c r="FX307" i="35" s="1"/>
  <c r="FG337" i="35"/>
  <c r="FX337" i="35" s="1"/>
  <c r="FG303" i="35"/>
  <c r="FX303" i="35" s="1"/>
  <c r="FI495" i="35"/>
  <c r="FZ495" i="35" s="1"/>
  <c r="FI526" i="35"/>
  <c r="FZ526" i="35" s="1"/>
  <c r="FK315" i="35"/>
  <c r="GF315" i="35" s="1"/>
  <c r="FO366" i="35"/>
  <c r="GH366" i="35" s="1"/>
  <c r="FI399" i="35"/>
  <c r="FZ399" i="35" s="1"/>
  <c r="FQ459" i="35"/>
  <c r="GA459" i="35" s="1"/>
  <c r="FI534" i="35"/>
  <c r="FZ534" i="35" s="1"/>
  <c r="FH519" i="35"/>
  <c r="GD519" i="35" s="1"/>
  <c r="FI591" i="35"/>
  <c r="FZ591" i="35" s="1"/>
  <c r="FH596" i="35"/>
  <c r="GD596" i="35" s="1"/>
  <c r="FQ443" i="35"/>
  <c r="GA443" i="35" s="1"/>
  <c r="FH487" i="35"/>
  <c r="GD487" i="35" s="1"/>
  <c r="FG530" i="35"/>
  <c r="FX530" i="35" s="1"/>
  <c r="FP612" i="35"/>
  <c r="GC612" i="35" s="1"/>
  <c r="FK470" i="35"/>
  <c r="GF470" i="35" s="1"/>
  <c r="FJ550" i="35"/>
  <c r="FY550" i="35" s="1"/>
  <c r="FJ582" i="35"/>
  <c r="FY582" i="35" s="1"/>
  <c r="FJ590" i="35"/>
  <c r="FY590" i="35" s="1"/>
  <c r="FI616" i="35"/>
  <c r="FZ616" i="35" s="1"/>
  <c r="FK666" i="35"/>
  <c r="GF666" i="35" s="1"/>
  <c r="FG424" i="35"/>
  <c r="FX424" i="35" s="1"/>
  <c r="FP507" i="35"/>
  <c r="GC507" i="35" s="1"/>
  <c r="FK582" i="35"/>
  <c r="GF582" i="35" s="1"/>
  <c r="FG615" i="35"/>
  <c r="FX615" i="35" s="1"/>
  <c r="FI684" i="35"/>
  <c r="FZ684" i="35" s="1"/>
  <c r="FL800" i="35"/>
  <c r="GE800" i="35" s="1"/>
  <c r="FL804" i="35"/>
  <c r="GE804" i="35" s="1"/>
  <c r="FK812" i="35"/>
  <c r="GF812" i="35" s="1"/>
  <c r="FP833" i="35"/>
  <c r="GC833" i="35" s="1"/>
  <c r="GJ833" i="35" s="1"/>
  <c r="FI758" i="35"/>
  <c r="FZ758" i="35" s="1"/>
  <c r="FI762" i="35"/>
  <c r="FZ762" i="35" s="1"/>
  <c r="FG631" i="35"/>
  <c r="FX631" i="35" s="1"/>
  <c r="FG655" i="35"/>
  <c r="FX655" i="35" s="1"/>
  <c r="FH670" i="35"/>
  <c r="GD670" i="35" s="1"/>
  <c r="FH708" i="35"/>
  <c r="GD708" i="35" s="1"/>
  <c r="GG708" i="35" s="1"/>
  <c r="FK725" i="35"/>
  <c r="GF725" i="35" s="1"/>
  <c r="FK749" i="35"/>
  <c r="GF749" i="35" s="1"/>
  <c r="FP789" i="35"/>
  <c r="GC789" i="35" s="1"/>
  <c r="FO825" i="35"/>
  <c r="GH825" i="35" s="1"/>
  <c r="FI897" i="35"/>
  <c r="FZ897" i="35" s="1"/>
  <c r="FP722" i="35"/>
  <c r="GC722" i="35" s="1"/>
  <c r="FP749" i="35"/>
  <c r="GC749" i="35" s="1"/>
  <c r="FJ769" i="35"/>
  <c r="FY769" i="35" s="1"/>
  <c r="FH813" i="35"/>
  <c r="GD813" i="35" s="1"/>
  <c r="FG833" i="35"/>
  <c r="FX833" i="35" s="1"/>
  <c r="FP839" i="35"/>
  <c r="GC839" i="35" s="1"/>
  <c r="FQ642" i="35"/>
  <c r="GA642" i="35" s="1"/>
  <c r="FJ689" i="35"/>
  <c r="FY689" i="35" s="1"/>
  <c r="FH696" i="35"/>
  <c r="GD696" i="35" s="1"/>
  <c r="FG711" i="35"/>
  <c r="FX711" i="35" s="1"/>
  <c r="FJ733" i="35"/>
  <c r="FY733" i="35" s="1"/>
  <c r="FJ753" i="35"/>
  <c r="FY753" i="35" s="1"/>
  <c r="FG821" i="35"/>
  <c r="FX821" i="35" s="1"/>
  <c r="FJ858" i="35"/>
  <c r="FY858" i="35" s="1"/>
  <c r="FM854" i="35"/>
  <c r="GB854" i="35" s="1"/>
  <c r="FH922" i="35"/>
  <c r="GD922" i="35" s="1"/>
  <c r="FG929" i="35"/>
  <c r="FX929" i="35" s="1"/>
  <c r="FP971" i="35"/>
  <c r="GC971" i="35" s="1"/>
  <c r="FI9" i="35"/>
  <c r="FZ9" i="35" s="1"/>
  <c r="FO781" i="35"/>
  <c r="GH781" i="35" s="1"/>
  <c r="FO733" i="35"/>
  <c r="GH733" i="35" s="1"/>
  <c r="FO546" i="35"/>
  <c r="GH546" i="35" s="1"/>
  <c r="FO506" i="35"/>
  <c r="GH506" i="35" s="1"/>
  <c r="FO408" i="35"/>
  <c r="GH408" i="35" s="1"/>
  <c r="FO115" i="35"/>
  <c r="GH115" i="35" s="1"/>
  <c r="FO48" i="35"/>
  <c r="GH48" i="35" s="1"/>
  <c r="FK871" i="35"/>
  <c r="GF871" i="35" s="1"/>
  <c r="FK805" i="35"/>
  <c r="GF805" i="35" s="1"/>
  <c r="FK731" i="35"/>
  <c r="GF731" i="35" s="1"/>
  <c r="FK572" i="35"/>
  <c r="GF572" i="35" s="1"/>
  <c r="FK393" i="35"/>
  <c r="GF393" i="35" s="1"/>
  <c r="FK313" i="35"/>
  <c r="GF313" i="35" s="1"/>
  <c r="FK288" i="35"/>
  <c r="GF288" i="35" s="1"/>
  <c r="FK234" i="35"/>
  <c r="GF234" i="35" s="1"/>
  <c r="FK94" i="35"/>
  <c r="GF94" i="35" s="1"/>
  <c r="GG94" i="35" s="1"/>
  <c r="FK168" i="35"/>
  <c r="GF168" i="35" s="1"/>
  <c r="FG927" i="35"/>
  <c r="FX927" i="35" s="1"/>
  <c r="FG901" i="35"/>
  <c r="FX901" i="35" s="1"/>
  <c r="FG907" i="35"/>
  <c r="FX907" i="35" s="1"/>
  <c r="FG739" i="35"/>
  <c r="FX739" i="35" s="1"/>
  <c r="FG729" i="35"/>
  <c r="FX729" i="35" s="1"/>
  <c r="FG701" i="35"/>
  <c r="FX701" i="35" s="1"/>
  <c r="FG667" i="35"/>
  <c r="FX667" i="35" s="1"/>
  <c r="FG562" i="35"/>
  <c r="FX562" i="35" s="1"/>
  <c r="FG536" i="35"/>
  <c r="FX536" i="35" s="1"/>
  <c r="FH598" i="35"/>
  <c r="GD598" i="35" s="1"/>
  <c r="GG598" i="35" s="1"/>
  <c r="FG578" i="35"/>
  <c r="FX578" i="35" s="1"/>
  <c r="FG510" i="35"/>
  <c r="FX510" i="35" s="1"/>
  <c r="FG398" i="35"/>
  <c r="FX398" i="35" s="1"/>
  <c r="FG390" i="35"/>
  <c r="FX390" i="35" s="1"/>
  <c r="FH308" i="35"/>
  <c r="GD308" i="35" s="1"/>
  <c r="FG212" i="35"/>
  <c r="FX212" i="35" s="1"/>
  <c r="FH223" i="35"/>
  <c r="GD223" i="35" s="1"/>
  <c r="FK186" i="35"/>
  <c r="GF186" i="35" s="1"/>
  <c r="FH111" i="35"/>
  <c r="GD111" i="35" s="1"/>
  <c r="FG144" i="35"/>
  <c r="FX144" i="35" s="1"/>
  <c r="FG125" i="35"/>
  <c r="FX125" i="35" s="1"/>
  <c r="FH50" i="35"/>
  <c r="GD50" i="35" s="1"/>
  <c r="FJ861" i="35"/>
  <c r="FY861" i="35" s="1"/>
  <c r="FG875" i="35"/>
  <c r="FX875" i="35" s="1"/>
  <c r="FG893" i="35"/>
  <c r="FX893" i="35" s="1"/>
  <c r="FJ1020" i="35"/>
  <c r="FY1020" i="35" s="1"/>
  <c r="FJ1032" i="35"/>
  <c r="FY1032" i="35" s="1"/>
  <c r="FJ14" i="35"/>
  <c r="FY14" i="35" s="1"/>
  <c r="FH30" i="35"/>
  <c r="GD30" i="35" s="1"/>
  <c r="FK37" i="35"/>
  <c r="GF37" i="35" s="1"/>
  <c r="FJ1026" i="35"/>
  <c r="FY1026" i="35" s="1"/>
  <c r="FJ1022" i="35"/>
  <c r="FY1022" i="35" s="1"/>
  <c r="FJ987" i="35"/>
  <c r="FY987" i="35" s="1"/>
  <c r="FJ875" i="35"/>
  <c r="FY875" i="35" s="1"/>
  <c r="FJ793" i="35"/>
  <c r="FY793" i="35" s="1"/>
  <c r="FJ781" i="35"/>
  <c r="FY781" i="35" s="1"/>
  <c r="FJ681" i="35"/>
  <c r="FY681" i="35" s="1"/>
  <c r="FJ849" i="35"/>
  <c r="FY849" i="35" s="1"/>
  <c r="FJ835" i="35"/>
  <c r="FY835" i="35" s="1"/>
  <c r="FJ675" i="35"/>
  <c r="FY675" i="35" s="1"/>
  <c r="FJ635" i="35"/>
  <c r="FY635" i="35" s="1"/>
  <c r="FJ587" i="35"/>
  <c r="FY587" i="35" s="1"/>
  <c r="FJ548" i="35"/>
  <c r="FY548" i="35" s="1"/>
  <c r="FJ498" i="35"/>
  <c r="FY498" i="35" s="1"/>
  <c r="FJ406" i="35"/>
  <c r="FY406" i="35" s="1"/>
  <c r="FJ278" i="35"/>
  <c r="FY278" i="35" s="1"/>
  <c r="FJ284" i="35"/>
  <c r="FY284" i="35" s="1"/>
  <c r="FJ245" i="35"/>
  <c r="FY245" i="35" s="1"/>
  <c r="FJ142" i="35"/>
  <c r="FY142" i="35" s="1"/>
  <c r="FQ864" i="35"/>
  <c r="GA864" i="35" s="1"/>
  <c r="FQ882" i="35"/>
  <c r="GA882" i="35" s="1"/>
  <c r="FH914" i="35"/>
  <c r="GD914" i="35" s="1"/>
  <c r="FO953" i="35"/>
  <c r="GH953" i="35" s="1"/>
  <c r="FJ16" i="35"/>
  <c r="FY16" i="35" s="1"/>
  <c r="FQ952" i="35"/>
  <c r="GA952" i="35" s="1"/>
  <c r="FM21" i="35"/>
  <c r="GB21" i="35" s="1"/>
  <c r="FQ21" i="35"/>
  <c r="GA21" i="35" s="1"/>
  <c r="FQ918" i="35"/>
  <c r="GA918" i="35" s="1"/>
  <c r="FQ960" i="35"/>
  <c r="GA960" i="35" s="1"/>
  <c r="FQ978" i="35"/>
  <c r="GA978" i="35" s="1"/>
  <c r="FQ956" i="35"/>
  <c r="GA956" i="35" s="1"/>
  <c r="FQ872" i="35"/>
  <c r="GA872" i="35" s="1"/>
  <c r="FQ762" i="35"/>
  <c r="GA762" i="35" s="1"/>
  <c r="FQ716" i="35"/>
  <c r="GA716" i="35" s="1"/>
  <c r="FQ606" i="35"/>
  <c r="GA606" i="35" s="1"/>
  <c r="FQ553" i="35"/>
  <c r="GA553" i="35" s="1"/>
  <c r="FQ471" i="35"/>
  <c r="GA471" i="35" s="1"/>
  <c r="FQ441" i="35"/>
  <c r="GA441" i="35" s="1"/>
  <c r="FQ487" i="35"/>
  <c r="GA487" i="35" s="1"/>
  <c r="FQ151" i="35"/>
  <c r="GA151" i="35" s="1"/>
  <c r="FQ95" i="35"/>
  <c r="GA95" i="35" s="1"/>
  <c r="FQ54" i="35"/>
  <c r="GA54" i="35" s="1"/>
  <c r="FQ1004" i="35"/>
  <c r="GA1004" i="35" s="1"/>
  <c r="FM1004" i="35"/>
  <c r="GB1004" i="35" s="1"/>
  <c r="FM968" i="35"/>
  <c r="GB968" i="35" s="1"/>
  <c r="FM864" i="35"/>
  <c r="GB864" i="35" s="1"/>
  <c r="FQ1014" i="35"/>
  <c r="GA1014" i="35" s="1"/>
  <c r="FM1014" i="35"/>
  <c r="GB1014" i="35" s="1"/>
  <c r="FM966" i="35"/>
  <c r="GB966" i="35" s="1"/>
  <c r="FM938" i="35"/>
  <c r="GB938" i="35" s="1"/>
  <c r="FM824" i="35"/>
  <c r="GB824" i="35" s="1"/>
  <c r="FM642" i="35"/>
  <c r="GB642" i="35" s="1"/>
  <c r="FM714" i="35"/>
  <c r="GB714" i="35" s="1"/>
  <c r="FM692" i="35"/>
  <c r="GB692" i="35" s="1"/>
  <c r="FM842" i="35"/>
  <c r="GB842" i="35" s="1"/>
  <c r="FM822" i="35"/>
  <c r="GB822" i="35" s="1"/>
  <c r="FM704" i="35"/>
  <c r="GB704" i="35" s="1"/>
  <c r="FM622" i="35"/>
  <c r="GB622" i="35" s="1"/>
  <c r="FM533" i="35"/>
  <c r="GB533" i="35" s="1"/>
  <c r="FM517" i="35"/>
  <c r="GB517" i="35" s="1"/>
  <c r="FM545" i="35"/>
  <c r="GB545" i="35" s="1"/>
  <c r="FM306" i="35"/>
  <c r="GB306" i="35" s="1"/>
  <c r="FM181" i="35"/>
  <c r="GB181" i="35" s="1"/>
  <c r="FQ127" i="35"/>
  <c r="GA127" i="35" s="1"/>
  <c r="FQ185" i="35"/>
  <c r="GA185" i="35" s="1"/>
  <c r="FQ137" i="35"/>
  <c r="GA137" i="35" s="1"/>
  <c r="FM137" i="35"/>
  <c r="GB137" i="35" s="1"/>
  <c r="FQ77" i="35"/>
  <c r="GA77" i="35" s="1"/>
  <c r="FI934" i="35"/>
  <c r="FZ934" i="35" s="1"/>
  <c r="FI862" i="35"/>
  <c r="FZ862" i="35" s="1"/>
  <c r="FI778" i="35"/>
  <c r="FZ778" i="35" s="1"/>
  <c r="FI712" i="35"/>
  <c r="FZ712" i="35" s="1"/>
  <c r="FI802" i="35"/>
  <c r="FZ802" i="35" s="1"/>
  <c r="FI750" i="35"/>
  <c r="FZ750" i="35" s="1"/>
  <c r="FI622" i="35"/>
  <c r="FZ622" i="35" s="1"/>
  <c r="FI525" i="35"/>
  <c r="FZ525" i="35" s="1"/>
  <c r="FI575" i="35"/>
  <c r="FZ575" i="35" s="1"/>
  <c r="FI551" i="35"/>
  <c r="FZ551" i="35" s="1"/>
  <c r="FI511" i="35"/>
  <c r="FZ511" i="35" s="1"/>
  <c r="FI433" i="35"/>
  <c r="FZ433" i="35" s="1"/>
  <c r="FI218" i="35"/>
  <c r="FZ218" i="35" s="1"/>
  <c r="FI144" i="35"/>
  <c r="FZ144" i="35" s="1"/>
  <c r="FH188" i="35"/>
  <c r="GD188" i="35" s="1"/>
  <c r="GG188" i="35" s="1"/>
  <c r="FI77" i="35"/>
  <c r="FZ77" i="35" s="1"/>
  <c r="FP862" i="35"/>
  <c r="GC862" i="35" s="1"/>
  <c r="FQ874" i="35"/>
  <c r="GA874" i="35" s="1"/>
  <c r="FJ907" i="35"/>
  <c r="FY907" i="35" s="1"/>
  <c r="FQ940" i="35"/>
  <c r="GA940" i="35" s="1"/>
  <c r="FJ963" i="35"/>
  <c r="FY963" i="35" s="1"/>
  <c r="FH989" i="35"/>
  <c r="GD989" i="35" s="1"/>
  <c r="FJ1036" i="35"/>
  <c r="FY1036" i="35" s="1"/>
  <c r="FM43" i="35"/>
  <c r="GB43" i="35" s="1"/>
  <c r="FP945" i="35"/>
  <c r="GC945" i="35" s="1"/>
  <c r="FP858" i="35"/>
  <c r="GC858" i="35" s="1"/>
  <c r="FP17" i="35"/>
  <c r="GC17" i="35" s="1"/>
  <c r="FP1027" i="35"/>
  <c r="GC1027" i="35" s="1"/>
  <c r="FP932" i="35"/>
  <c r="GC932" i="35" s="1"/>
  <c r="FP792" i="35"/>
  <c r="GC792" i="35" s="1"/>
  <c r="FP776" i="35"/>
  <c r="GC776" i="35" s="1"/>
  <c r="FP756" i="35"/>
  <c r="GC756" i="35" s="1"/>
  <c r="FP744" i="35"/>
  <c r="GC744" i="35" s="1"/>
  <c r="FP694" i="35"/>
  <c r="GC694" i="35" s="1"/>
  <c r="FP684" i="35"/>
  <c r="GC684" i="35" s="1"/>
  <c r="FP765" i="35"/>
  <c r="GC765" i="35" s="1"/>
  <c r="FP700" i="35"/>
  <c r="GC700" i="35" s="1"/>
  <c r="FP793" i="35"/>
  <c r="GC793" i="35" s="1"/>
  <c r="FP425" i="35"/>
  <c r="GC425" i="35" s="1"/>
  <c r="FP604" i="35"/>
  <c r="GC604" i="35" s="1"/>
  <c r="FP464" i="35"/>
  <c r="GC464" i="35" s="1"/>
  <c r="FP454" i="35"/>
  <c r="GC454" i="35" s="1"/>
  <c r="FP535" i="35"/>
  <c r="GC535" i="35" s="1"/>
  <c r="FP466" i="35"/>
  <c r="GC466" i="35" s="1"/>
  <c r="FP439" i="35"/>
  <c r="GC439" i="35" s="1"/>
  <c r="FP505" i="35"/>
  <c r="GC505" i="35" s="1"/>
  <c r="FP450" i="35"/>
  <c r="GC450" i="35" s="1"/>
  <c r="FP102" i="35"/>
  <c r="GC102" i="35" s="1"/>
  <c r="FL21" i="35"/>
  <c r="GE21" i="35" s="1"/>
  <c r="FL886" i="35"/>
  <c r="GE886" i="35" s="1"/>
  <c r="FL862" i="35"/>
  <c r="GE862" i="35" s="1"/>
  <c r="FL668" i="35"/>
  <c r="GE668" i="35" s="1"/>
  <c r="FL747" i="35"/>
  <c r="GE747" i="35" s="1"/>
  <c r="FL606" i="35"/>
  <c r="GE606" i="35" s="1"/>
  <c r="FL491" i="35"/>
  <c r="GE491" i="35" s="1"/>
  <c r="FL258" i="35"/>
  <c r="GE258" i="35" s="1"/>
  <c r="FH967" i="35"/>
  <c r="GD967" i="35" s="1"/>
  <c r="FH846" i="35"/>
  <c r="GD846" i="35" s="1"/>
  <c r="FH753" i="35"/>
  <c r="GD753" i="35" s="1"/>
  <c r="FH624" i="35"/>
  <c r="GD624" i="35" s="1"/>
  <c r="FH785" i="35"/>
  <c r="GD785" i="35" s="1"/>
  <c r="FH736" i="35"/>
  <c r="GD736" i="35" s="1"/>
  <c r="GG736" i="35" s="1"/>
  <c r="FH694" i="35"/>
  <c r="GD694" i="35" s="1"/>
  <c r="FH706" i="35"/>
  <c r="GD706" i="35" s="1"/>
  <c r="FH590" i="35"/>
  <c r="GD590" i="35" s="1"/>
  <c r="FH547" i="35"/>
  <c r="GD547" i="35" s="1"/>
  <c r="FH256" i="35"/>
  <c r="GD256" i="35" s="1"/>
  <c r="FH248" i="35"/>
  <c r="GD248" i="35" s="1"/>
  <c r="FH48" i="35"/>
  <c r="GD48" i="35" s="1"/>
  <c r="FH82" i="35"/>
  <c r="GD82" i="35" s="1"/>
  <c r="FW173" i="35"/>
  <c r="FW210" i="35"/>
  <c r="GG289" i="35"/>
  <c r="FV273" i="35"/>
  <c r="FW273" i="35" s="1"/>
  <c r="FW327" i="35"/>
  <c r="FW426" i="35"/>
  <c r="FW420" i="35"/>
  <c r="FW605" i="35"/>
  <c r="FW693" i="35"/>
  <c r="FW679" i="35"/>
  <c r="FW728" i="35"/>
  <c r="FV879" i="35"/>
  <c r="FW879" i="35" s="1"/>
  <c r="FV903" i="35"/>
  <c r="FW903" i="35" s="1"/>
  <c r="FW1015" i="35"/>
  <c r="FW1019" i="35"/>
  <c r="FV1035" i="35"/>
  <c r="FW1035" i="35" s="1"/>
  <c r="FV1013" i="35"/>
  <c r="FW1013" i="35" s="1"/>
  <c r="FW159" i="35"/>
  <c r="FW410" i="35"/>
  <c r="FW416" i="35"/>
  <c r="FW418" i="35"/>
  <c r="FW582" i="35"/>
  <c r="FW816" i="35"/>
  <c r="FW951" i="35"/>
  <c r="FW657" i="35"/>
  <c r="FW697" i="35"/>
  <c r="FW961" i="35"/>
  <c r="GG131" i="35"/>
  <c r="GG133" i="35"/>
  <c r="FW404" i="35"/>
  <c r="FW422" i="35"/>
  <c r="FV556" i="35"/>
  <c r="FW556" i="35" s="1"/>
  <c r="FV514" i="35"/>
  <c r="FW514" i="35" s="1"/>
  <c r="FW558" i="35"/>
  <c r="FV639" i="35"/>
  <c r="FW639" i="35" s="1"/>
  <c r="FV617" i="35"/>
  <c r="FW617" i="35" s="1"/>
  <c r="FV633" i="35"/>
  <c r="FW633" i="35" s="1"/>
  <c r="FV641" i="35"/>
  <c r="FW641" i="35" s="1"/>
  <c r="FW661" i="35"/>
  <c r="FV677" i="35"/>
  <c r="FW677" i="35" s="1"/>
  <c r="FV619" i="35"/>
  <c r="FW619" i="35" s="1"/>
  <c r="FV647" i="35"/>
  <c r="FW647" i="35" s="1"/>
  <c r="FW651" i="35"/>
  <c r="FV659" i="35"/>
  <c r="FW659" i="35" s="1"/>
  <c r="FW885" i="35"/>
  <c r="FW889" i="35"/>
  <c r="FW31" i="35"/>
  <c r="FV44" i="35"/>
  <c r="FW44" i="35" s="1"/>
  <c r="GG653" i="35" l="1"/>
  <c r="GJ563" i="35"/>
  <c r="GG34" i="35"/>
  <c r="GJ682" i="35"/>
  <c r="GJ407" i="35"/>
  <c r="GG318" i="35"/>
  <c r="GG782" i="35"/>
  <c r="GJ100" i="35"/>
  <c r="GG578" i="35"/>
  <c r="GG539" i="35"/>
  <c r="GG750" i="35"/>
  <c r="GG666" i="35"/>
  <c r="GG82" i="35"/>
  <c r="GG822" i="35"/>
  <c r="GG804" i="35"/>
  <c r="GG331" i="35"/>
  <c r="GG280" i="35"/>
  <c r="GG869" i="35"/>
  <c r="GG506" i="35"/>
  <c r="GG170" i="35"/>
  <c r="GJ970" i="35"/>
  <c r="GG560" i="35"/>
  <c r="GG167" i="35"/>
  <c r="GG515" i="35"/>
  <c r="GG238" i="35"/>
  <c r="GG882" i="35"/>
  <c r="GG916" i="35"/>
  <c r="GG778" i="35"/>
  <c r="GG534" i="35"/>
  <c r="GG9" i="35"/>
  <c r="GG205" i="35"/>
  <c r="GG980" i="35"/>
  <c r="GG774" i="35"/>
  <c r="GG117" i="35"/>
  <c r="GG813" i="35"/>
  <c r="GG57" i="35"/>
  <c r="GG588" i="35"/>
  <c r="GG149" i="35"/>
  <c r="GJ481" i="35"/>
  <c r="GJ107" i="35"/>
  <c r="GG449" i="35"/>
  <c r="GG748" i="35"/>
  <c r="GG594" i="35"/>
  <c r="GG122" i="35"/>
  <c r="GG930" i="35"/>
  <c r="GG488" i="35"/>
  <c r="GG121" i="35"/>
  <c r="GG636" i="35"/>
  <c r="GJ865" i="35"/>
  <c r="GG440" i="35"/>
  <c r="GG77" i="35"/>
  <c r="GG1018" i="35"/>
  <c r="GG851" i="35"/>
  <c r="GG161" i="35"/>
  <c r="GJ260" i="35"/>
  <c r="GJ218" i="35"/>
  <c r="GG136" i="35"/>
  <c r="GJ172" i="35"/>
  <c r="GJ666" i="35"/>
  <c r="GJ464" i="35"/>
  <c r="GJ30" i="35"/>
  <c r="GG996" i="35"/>
  <c r="GG232" i="35"/>
  <c r="GG849" i="35"/>
  <c r="GG148" i="35"/>
  <c r="GG695" i="35"/>
  <c r="GG132" i="35"/>
  <c r="GG166" i="35"/>
  <c r="GJ1004" i="35"/>
  <c r="GG665" i="35"/>
  <c r="GG565" i="35"/>
  <c r="GG673" i="35"/>
  <c r="GG70" i="35"/>
  <c r="GG130" i="35"/>
  <c r="GG194" i="35"/>
  <c r="GJ237" i="35"/>
  <c r="GG756" i="35"/>
  <c r="GG455" i="35"/>
  <c r="GG392" i="35"/>
  <c r="GG952" i="35"/>
  <c r="GG380" i="35"/>
  <c r="GG6" i="35"/>
  <c r="GJ711" i="35"/>
  <c r="GJ43" i="35"/>
  <c r="GJ471" i="35"/>
  <c r="GJ648" i="35"/>
  <c r="GG338" i="35"/>
  <c r="GG111" i="35"/>
  <c r="GJ1006" i="35"/>
  <c r="GJ855" i="35"/>
  <c r="GG990" i="35"/>
  <c r="GG848" i="35"/>
  <c r="GG355" i="35"/>
  <c r="GJ783" i="35"/>
  <c r="GG308" i="35"/>
  <c r="GJ670" i="35"/>
  <c r="GG351" i="35"/>
  <c r="GG365" i="35"/>
  <c r="GG800" i="35"/>
  <c r="GG745" i="35"/>
  <c r="GG566" i="35"/>
  <c r="GJ516" i="35"/>
  <c r="GG163" i="35"/>
  <c r="GG211" i="35"/>
  <c r="GJ631" i="35"/>
  <c r="GG61" i="35"/>
  <c r="GG526" i="35"/>
  <c r="GG893" i="35"/>
  <c r="GG729" i="35"/>
  <c r="GG658" i="35"/>
  <c r="GG715" i="35"/>
  <c r="GG831" i="35"/>
  <c r="GG554" i="35"/>
  <c r="GG776" i="35"/>
  <c r="GG224" i="35"/>
  <c r="GG477" i="35"/>
  <c r="GJ1010" i="35"/>
  <c r="GG801" i="35"/>
  <c r="GG705" i="35"/>
  <c r="GG201" i="35"/>
  <c r="GG209" i="35"/>
  <c r="GG452" i="35"/>
  <c r="GG875" i="35"/>
  <c r="GG611" i="35"/>
  <c r="GG55" i="35"/>
  <c r="GG625" i="35"/>
  <c r="GG51" i="35"/>
  <c r="GG38" i="35"/>
  <c r="GG186" i="35"/>
  <c r="GJ672" i="35"/>
  <c r="GG789" i="35"/>
  <c r="GJ1035" i="35"/>
  <c r="GG185" i="35"/>
  <c r="GG183" i="35"/>
  <c r="GG126" i="35"/>
  <c r="GG978" i="35"/>
  <c r="GG580" i="35"/>
  <c r="GG676" i="35"/>
  <c r="GG243" i="35"/>
  <c r="GG104" i="35"/>
  <c r="GG865" i="35"/>
  <c r="GG576" i="35"/>
  <c r="GG536" i="35"/>
  <c r="GG228" i="35"/>
  <c r="GJ7" i="35"/>
  <c r="GG233" i="35"/>
  <c r="GG874" i="35"/>
  <c r="GJ166" i="35"/>
  <c r="GG902" i="35"/>
  <c r="GG491" i="35"/>
  <c r="GG917" i="35"/>
  <c r="GG475" i="35"/>
  <c r="GG798" i="35"/>
  <c r="GG274" i="35"/>
  <c r="GJ303" i="35"/>
  <c r="GJ335" i="35"/>
  <c r="GJ334" i="35"/>
  <c r="GG266" i="35"/>
  <c r="GJ194" i="35"/>
  <c r="GJ514" i="35"/>
  <c r="GJ949" i="35"/>
  <c r="GG43" i="35"/>
  <c r="GJ393" i="35"/>
  <c r="GJ708" i="35"/>
  <c r="GJ72" i="35"/>
  <c r="GJ214" i="35"/>
  <c r="GG169" i="35"/>
  <c r="GJ590" i="35"/>
  <c r="GJ852" i="35"/>
  <c r="GG129" i="35"/>
  <c r="GG759" i="35"/>
  <c r="GG307" i="35"/>
  <c r="GJ615" i="35"/>
  <c r="GG812" i="35"/>
  <c r="GG313" i="35"/>
  <c r="GG941" i="35"/>
  <c r="GG960" i="35"/>
  <c r="GG835" i="35"/>
  <c r="GG197" i="35"/>
  <c r="GG614" i="35"/>
  <c r="GG283" i="35"/>
  <c r="GG218" i="35"/>
  <c r="GG825" i="35"/>
  <c r="GG758" i="35"/>
  <c r="GJ188" i="35"/>
  <c r="GJ724" i="35"/>
  <c r="GG37" i="35"/>
  <c r="GJ826" i="35"/>
  <c r="GG443" i="35"/>
  <c r="GJ860" i="35"/>
  <c r="GJ63" i="35"/>
  <c r="GG270" i="35"/>
  <c r="GG225" i="35"/>
  <c r="GJ799" i="35"/>
  <c r="GG408" i="35"/>
  <c r="GG216" i="35"/>
  <c r="GG387" i="35"/>
  <c r="GG458" i="35"/>
  <c r="GG249" i="35"/>
  <c r="GG810" i="35"/>
  <c r="GJ406" i="35"/>
  <c r="GJ773" i="35"/>
  <c r="GG157" i="35"/>
  <c r="GG792" i="35"/>
  <c r="GG936" i="35"/>
  <c r="GG429" i="35"/>
  <c r="GG553" i="35"/>
  <c r="GG379" i="35"/>
  <c r="GG336" i="35"/>
  <c r="GG142" i="35"/>
  <c r="GG348" i="35"/>
  <c r="GG1006" i="35"/>
  <c r="GG754" i="35"/>
  <c r="GG649" i="35"/>
  <c r="GG406" i="35"/>
  <c r="GG741" i="35"/>
  <c r="GJ226" i="35"/>
  <c r="GG68" i="35"/>
  <c r="GJ883" i="35"/>
  <c r="GJ984" i="35"/>
  <c r="GG235" i="35"/>
  <c r="GG54" i="35"/>
  <c r="GG762" i="35"/>
  <c r="GJ131" i="35"/>
  <c r="GJ59" i="35"/>
  <c r="GJ647" i="35"/>
  <c r="GG62" i="35"/>
  <c r="GJ654" i="35"/>
  <c r="GG150" i="35"/>
  <c r="GG49" i="35"/>
  <c r="GG67" i="35"/>
  <c r="GG550" i="35"/>
  <c r="GG1024" i="35"/>
  <c r="GJ939" i="35"/>
  <c r="GG796" i="35"/>
  <c r="GJ234" i="35"/>
  <c r="GJ105" i="35"/>
  <c r="GG462" i="35"/>
  <c r="GG988" i="35"/>
  <c r="GG102" i="35"/>
  <c r="GG737" i="35"/>
  <c r="GJ775" i="35"/>
  <c r="GG42" i="35"/>
  <c r="GJ206" i="35"/>
  <c r="GG564" i="35"/>
  <c r="GG760" i="35"/>
  <c r="GG725" i="35"/>
  <c r="GJ368" i="35"/>
  <c r="GG986" i="35"/>
  <c r="GG587" i="35"/>
  <c r="GG669" i="35"/>
  <c r="GG685" i="35"/>
  <c r="GG47" i="35"/>
  <c r="GG128" i="35"/>
  <c r="GG264" i="35"/>
  <c r="GJ834" i="35"/>
  <c r="GJ449" i="35"/>
  <c r="GG871" i="35"/>
  <c r="GJ634" i="35"/>
  <c r="GG1017" i="35"/>
  <c r="GJ490" i="35"/>
  <c r="GG109" i="35"/>
  <c r="GG873" i="35"/>
  <c r="GG964" i="35"/>
  <c r="GJ809" i="35"/>
  <c r="GG231" i="35"/>
  <c r="GG755" i="35"/>
  <c r="GJ688" i="35"/>
  <c r="GG226" i="35"/>
  <c r="GG567" i="35"/>
  <c r="GJ765" i="35"/>
  <c r="GG670" i="35"/>
  <c r="GJ828" i="35"/>
  <c r="GJ233" i="35"/>
  <c r="GG302" i="35"/>
  <c r="GJ317" i="35"/>
  <c r="GG356" i="35"/>
  <c r="GG862" i="35"/>
  <c r="GG421" i="35"/>
  <c r="GG64" i="35"/>
  <c r="GG386" i="35"/>
  <c r="GG731" i="35"/>
  <c r="GJ941" i="35"/>
  <c r="GG164" i="35"/>
  <c r="GJ408" i="35"/>
  <c r="GJ458" i="35"/>
  <c r="GG33" i="35"/>
  <c r="GG724" i="35"/>
  <c r="GG982" i="35"/>
  <c r="GJ208" i="35"/>
  <c r="GG621" i="35"/>
  <c r="GG287" i="35"/>
  <c r="GG239" i="35"/>
  <c r="GG616" i="35"/>
  <c r="GG301" i="35"/>
  <c r="GG844" i="35"/>
  <c r="GJ216" i="35"/>
  <c r="GG935" i="35"/>
  <c r="GJ211" i="35"/>
  <c r="GG358" i="35"/>
  <c r="GG366" i="35"/>
  <c r="GG162" i="35"/>
  <c r="GG32" i="35"/>
  <c r="GJ897" i="35"/>
  <c r="GG263" i="35"/>
  <c r="GJ192" i="35"/>
  <c r="GG352" i="35"/>
  <c r="GG160" i="35"/>
  <c r="GG394" i="35"/>
  <c r="GG260" i="35"/>
  <c r="GJ123" i="35"/>
  <c r="GG324" i="35"/>
  <c r="GG975" i="35"/>
  <c r="GG739" i="35"/>
  <c r="GJ877" i="35"/>
  <c r="GG319" i="35"/>
  <c r="GJ171" i="35"/>
  <c r="GJ19" i="35"/>
  <c r="GG328" i="35"/>
  <c r="GG257" i="35"/>
  <c r="GJ186" i="35"/>
  <c r="GG107" i="35"/>
  <c r="GG390" i="35"/>
  <c r="GG30" i="35"/>
  <c r="GJ691" i="35"/>
  <c r="GJ145" i="35"/>
  <c r="GG460" i="35"/>
  <c r="GG190" i="35"/>
  <c r="GJ10" i="35"/>
  <c r="GG829" i="35"/>
  <c r="GG663" i="35"/>
  <c r="GJ80" i="35"/>
  <c r="GJ488" i="35"/>
  <c r="GJ1007" i="35"/>
  <c r="GJ760" i="35"/>
  <c r="GG925" i="35"/>
  <c r="GJ804" i="35"/>
  <c r="GJ669" i="35"/>
  <c r="GG920" i="35"/>
  <c r="GG282" i="35"/>
  <c r="GG178" i="35"/>
  <c r="GG568" i="35"/>
  <c r="GJ652" i="35"/>
  <c r="GG135" i="35"/>
  <c r="GG214" i="35"/>
  <c r="GG96" i="35"/>
  <c r="GG738" i="35"/>
  <c r="GJ366" i="35"/>
  <c r="GJ270" i="35"/>
  <c r="GJ618" i="35"/>
  <c r="GJ504" i="35"/>
  <c r="GG1016" i="35"/>
  <c r="GG85" i="35"/>
  <c r="GG40" i="35"/>
  <c r="GJ947" i="35"/>
  <c r="GJ138" i="35"/>
  <c r="GJ111" i="35"/>
  <c r="GJ387" i="35"/>
  <c r="GJ591" i="35"/>
  <c r="GG412" i="35"/>
  <c r="GG376" i="35"/>
  <c r="GG291" i="35"/>
  <c r="GJ269" i="35"/>
  <c r="GJ813" i="35"/>
  <c r="GJ220" i="35"/>
  <c r="GG279" i="35"/>
  <c r="GJ245" i="35"/>
  <c r="GJ280" i="35"/>
  <c r="GG56" i="35"/>
  <c r="GJ784" i="35"/>
  <c r="GJ974" i="35"/>
  <c r="GG90" i="35"/>
  <c r="GJ113" i="35"/>
  <c r="GJ462" i="35"/>
  <c r="GG795" i="35"/>
  <c r="GJ256" i="35"/>
  <c r="GJ871" i="35"/>
  <c r="GG727" i="35"/>
  <c r="GJ67" i="35"/>
  <c r="GJ919" i="35"/>
  <c r="GG244" i="35"/>
  <c r="GG245" i="35"/>
  <c r="GG832" i="35"/>
  <c r="GJ731" i="35"/>
  <c r="GG247" i="35"/>
  <c r="GG236" i="35"/>
  <c r="GJ663" i="35"/>
  <c r="GJ982" i="35"/>
  <c r="GG248" i="35"/>
  <c r="GG50" i="35"/>
  <c r="GG143" i="35"/>
  <c r="GG256" i="35"/>
  <c r="GJ684" i="35"/>
  <c r="GG516" i="35"/>
  <c r="GG81" i="35"/>
  <c r="GG570" i="35"/>
  <c r="GG272" i="35"/>
  <c r="GG507" i="35"/>
  <c r="GG528" i="35"/>
  <c r="GG89" i="35"/>
  <c r="GG512" i="35"/>
  <c r="GG174" i="35"/>
  <c r="GJ474" i="35"/>
  <c r="GG950" i="35"/>
  <c r="GG212" i="35"/>
  <c r="GG946" i="35"/>
  <c r="GJ699" i="35"/>
  <c r="GJ621" i="35"/>
  <c r="GG237" i="35"/>
  <c r="GJ364" i="35"/>
  <c r="GJ76" i="35"/>
  <c r="GJ629" i="35"/>
  <c r="GJ924" i="35"/>
  <c r="GJ585" i="35"/>
  <c r="GJ846" i="35"/>
  <c r="GJ205" i="35"/>
  <c r="GJ255" i="35"/>
  <c r="GG276" i="35"/>
  <c r="GJ769" i="35"/>
  <c r="GJ873" i="35"/>
  <c r="GJ316" i="35"/>
  <c r="GJ797" i="35"/>
  <c r="GJ411" i="35"/>
  <c r="GJ52" i="35"/>
  <c r="GJ378" i="35"/>
  <c r="GJ182" i="35"/>
  <c r="GG254" i="35"/>
  <c r="GJ583" i="35"/>
  <c r="GJ881" i="35"/>
  <c r="GG381" i="35"/>
  <c r="GG571" i="35"/>
  <c r="GJ989" i="35"/>
  <c r="GJ527" i="35"/>
  <c r="GG353" i="35"/>
  <c r="GJ352" i="35"/>
  <c r="GJ572" i="35"/>
  <c r="GG886" i="35"/>
  <c r="GG807" i="35"/>
  <c r="GG21" i="35"/>
  <c r="GJ922" i="35"/>
  <c r="GJ624" i="35"/>
  <c r="GG489" i="35"/>
  <c r="GG979" i="35"/>
  <c r="GJ292" i="35"/>
  <c r="GJ248" i="35"/>
  <c r="GG414" i="35"/>
  <c r="GG548" i="35"/>
  <c r="GG171" i="35"/>
  <c r="GG60" i="35"/>
  <c r="GJ518" i="35"/>
  <c r="GJ511" i="35"/>
  <c r="GJ325" i="35"/>
  <c r="GJ29" i="35"/>
  <c r="GG184" i="35"/>
  <c r="GJ933" i="35"/>
  <c r="GJ126" i="35"/>
  <c r="GJ20" i="35"/>
  <c r="GJ147" i="35"/>
  <c r="GJ801" i="35"/>
  <c r="GJ777" i="35"/>
  <c r="GG335" i="35"/>
  <c r="GJ1011" i="35"/>
  <c r="GJ235" i="35"/>
  <c r="GG459" i="35"/>
  <c r="GJ307" i="35"/>
  <c r="GG1007" i="35"/>
  <c r="GJ929" i="35"/>
  <c r="GJ424" i="35"/>
  <c r="GJ526" i="35"/>
  <c r="GG751" i="35"/>
  <c r="GJ909" i="35"/>
  <c r="GG520" i="35"/>
  <c r="GJ391" i="35"/>
  <c r="GG667" i="35"/>
  <c r="GJ484" i="35"/>
  <c r="GJ601" i="35"/>
  <c r="GJ114" i="35"/>
  <c r="GJ437" i="35"/>
  <c r="GJ299" i="35"/>
  <c r="GJ196" i="35"/>
  <c r="GJ276" i="35"/>
  <c r="GG761" i="35"/>
  <c r="GG80" i="35"/>
  <c r="GJ483" i="35"/>
  <c r="GJ927" i="35"/>
  <c r="GG378" i="35"/>
  <c r="GJ594" i="35"/>
  <c r="GG383" i="35"/>
  <c r="GJ382" i="35"/>
  <c r="GJ667" i="35"/>
  <c r="GJ568" i="35"/>
  <c r="GJ587" i="35"/>
  <c r="GJ901" i="35"/>
  <c r="GJ33" i="35"/>
  <c r="GJ290" i="35"/>
  <c r="GJ142" i="35"/>
  <c r="GG112" i="35"/>
  <c r="GG623" i="35"/>
  <c r="GJ715" i="35"/>
  <c r="GJ779" i="35"/>
  <c r="GJ89" i="35"/>
  <c r="GJ438" i="35"/>
  <c r="GJ243" i="35"/>
  <c r="GG46" i="35"/>
  <c r="GG476" i="35"/>
  <c r="GJ748" i="35"/>
  <c r="GJ137" i="35"/>
  <c r="GG223" i="35"/>
  <c r="GG369" i="35"/>
  <c r="GG684" i="35"/>
  <c r="GJ992" i="35"/>
  <c r="GG372" i="35"/>
  <c r="GJ397" i="35"/>
  <c r="GJ720" i="35"/>
  <c r="GJ820" i="35"/>
  <c r="GJ129" i="35"/>
  <c r="GJ257" i="35"/>
  <c r="GG144" i="35"/>
  <c r="GG229" i="35"/>
  <c r="GG790" i="35"/>
  <c r="GJ395" i="35"/>
  <c r="GJ401" i="35"/>
  <c r="GJ151" i="35"/>
  <c r="GJ845" i="35"/>
  <c r="GJ584" i="35"/>
  <c r="GJ177" i="35"/>
  <c r="GJ371" i="35"/>
  <c r="GG153" i="35"/>
  <c r="GJ358" i="35"/>
  <c r="GJ373" i="35"/>
  <c r="GJ753" i="35"/>
  <c r="GG764" i="35"/>
  <c r="GJ239" i="35"/>
  <c r="GJ977" i="35"/>
  <c r="GJ204" i="35"/>
  <c r="GG622" i="35"/>
  <c r="GG385" i="35"/>
  <c r="GJ338" i="35"/>
  <c r="GJ827" i="35"/>
  <c r="GJ321" i="35"/>
  <c r="GG1020" i="35"/>
  <c r="GJ752" i="35"/>
  <c r="GG242" i="35"/>
  <c r="GG592" i="35"/>
  <c r="GJ637" i="35"/>
  <c r="GG124" i="35"/>
  <c r="GJ241" i="35"/>
  <c r="GJ479" i="35"/>
  <c r="GJ453" i="35"/>
  <c r="GJ998" i="35"/>
  <c r="GJ386" i="35"/>
  <c r="GJ139" i="35"/>
  <c r="GJ713" i="35"/>
  <c r="GJ261" i="35"/>
  <c r="GJ611" i="35"/>
  <c r="GJ161" i="35"/>
  <c r="GJ593" i="35"/>
  <c r="GJ502" i="35"/>
  <c r="GJ814" i="35"/>
  <c r="GI3" i="35"/>
  <c r="GJ509" i="35"/>
  <c r="GJ645" i="35"/>
  <c r="GJ774" i="35"/>
  <c r="GJ412" i="35"/>
  <c r="GG71" i="35"/>
  <c r="GJ18" i="35"/>
  <c r="GJ917" i="35"/>
  <c r="GG624" i="35"/>
  <c r="GJ56" i="35"/>
  <c r="GG86" i="35"/>
  <c r="GJ802" i="35"/>
  <c r="GG255" i="35"/>
  <c r="GG75" i="35"/>
  <c r="GJ319" i="35"/>
  <c r="GJ71" i="35"/>
  <c r="GJ513" i="35"/>
  <c r="GJ646" i="35"/>
  <c r="GG139" i="35"/>
  <c r="GJ324" i="35"/>
  <c r="GJ355" i="35"/>
  <c r="GG317" i="35"/>
  <c r="GJ55" i="35"/>
  <c r="GJ861" i="35"/>
  <c r="GJ405" i="35"/>
  <c r="GG395" i="35"/>
  <c r="GG349" i="35"/>
  <c r="GG411" i="35"/>
  <c r="GJ973" i="35"/>
  <c r="GJ541" i="35"/>
  <c r="GG110" i="35"/>
  <c r="GJ203" i="35"/>
  <c r="GJ184" i="35"/>
  <c r="GG495" i="35"/>
  <c r="GJ741" i="35"/>
  <c r="GG1028" i="35"/>
  <c r="GG786" i="35"/>
  <c r="GG382" i="35"/>
  <c r="GG817" i="35"/>
  <c r="GG868" i="35"/>
  <c r="GG152" i="35"/>
  <c r="GJ277" i="35"/>
  <c r="GJ446" i="35"/>
  <c r="GJ377" i="35"/>
  <c r="GG606" i="35"/>
  <c r="GG976" i="35"/>
  <c r="GJ916" i="35"/>
  <c r="GJ73" i="35"/>
  <c r="GJ16" i="35"/>
  <c r="GJ704" i="35"/>
  <c r="GJ598" i="35"/>
  <c r="GJ148" i="35"/>
  <c r="GG265" i="35"/>
  <c r="GJ702" i="35"/>
  <c r="GJ969" i="35"/>
  <c r="GG752" i="35"/>
  <c r="GJ763" i="35"/>
  <c r="GJ5" i="35"/>
  <c r="GG547" i="35"/>
  <c r="GJ57" i="35"/>
  <c r="GJ440" i="35"/>
  <c r="GG4" i="35"/>
  <c r="GI4" i="35" s="1"/>
  <c r="GJ620" i="35"/>
  <c r="GJ573" i="35"/>
  <c r="GJ743" i="35"/>
  <c r="GJ295" i="35"/>
  <c r="GG447" i="35"/>
  <c r="GG367" i="35"/>
  <c r="GJ96" i="35"/>
  <c r="GG471" i="35"/>
  <c r="GG561" i="35"/>
  <c r="GG286" i="35"/>
  <c r="GJ217" i="35"/>
  <c r="GG486" i="35"/>
  <c r="GJ988" i="35"/>
  <c r="GI2" i="35"/>
  <c r="GG694" i="35"/>
  <c r="GJ450" i="35"/>
  <c r="GJ733" i="35"/>
  <c r="GG91" i="35"/>
  <c r="GG199" i="35"/>
  <c r="GJ94" i="35"/>
  <c r="GG864" i="35"/>
  <c r="GJ1023" i="35"/>
  <c r="GJ463" i="35"/>
  <c r="GJ266" i="35"/>
  <c r="GG501" i="35"/>
  <c r="GJ486" i="35"/>
  <c r="GJ359" i="35"/>
  <c r="GJ690" i="35"/>
  <c r="GJ736" i="35"/>
  <c r="GJ491" i="35"/>
  <c r="GG794" i="35"/>
  <c r="GJ767" i="35"/>
  <c r="GG530" i="35"/>
  <c r="GG398" i="35"/>
  <c r="GG377" i="35"/>
  <c r="GG364" i="35"/>
  <c r="GJ964" i="35"/>
  <c r="GJ716" i="35"/>
  <c r="GG168" i="35"/>
  <c r="GJ781" i="35"/>
  <c r="GJ623" i="35"/>
  <c r="GJ176" i="35"/>
  <c r="GJ98" i="35"/>
  <c r="GJ882" i="35"/>
  <c r="GG69" i="35"/>
  <c r="GJ132" i="35"/>
  <c r="GJ149" i="35"/>
  <c r="GJ209" i="35"/>
  <c r="GJ95" i="35"/>
  <c r="GG415" i="35"/>
  <c r="GJ74" i="35"/>
  <c r="GJ115" i="35"/>
  <c r="GG391" i="35"/>
  <c r="GG330" i="35"/>
  <c r="GJ900" i="35"/>
  <c r="GG227" i="35"/>
  <c r="GJ546" i="35"/>
  <c r="GJ445" i="35"/>
  <c r="GJ160" i="35"/>
  <c r="GJ719" i="35"/>
  <c r="GJ264" i="35"/>
  <c r="GJ85" i="35"/>
  <c r="GJ313" i="35"/>
  <c r="GJ384" i="35"/>
  <c r="GG425" i="35"/>
  <c r="GG532" i="35"/>
  <c r="GG861" i="35"/>
  <c r="GG59" i="35"/>
  <c r="GJ744" i="35"/>
  <c r="GG262" i="35"/>
  <c r="GJ840" i="35"/>
  <c r="GJ547" i="35"/>
  <c r="GJ466" i="35"/>
  <c r="GJ1027" i="35"/>
  <c r="GJ1014" i="35"/>
  <c r="GG234" i="35"/>
  <c r="GJ971" i="35"/>
  <c r="GJ749" i="35"/>
  <c r="GJ444" i="35"/>
  <c r="GJ375" i="35"/>
  <c r="GJ819" i="35"/>
  <c r="GJ562" i="35"/>
  <c r="GJ134" i="35"/>
  <c r="GG970" i="35"/>
  <c r="GG217" i="35"/>
  <c r="GJ66" i="35"/>
  <c r="GJ421" i="35"/>
  <c r="GG719" i="35"/>
  <c r="GJ756" i="35"/>
  <c r="GJ439" i="35"/>
  <c r="GJ443" i="35"/>
  <c r="GJ250" i="35"/>
  <c r="GJ706" i="35"/>
  <c r="GJ154" i="35"/>
  <c r="GG753" i="35"/>
  <c r="GJ535" i="35"/>
  <c r="GJ331" i="35"/>
  <c r="GG686" i="35"/>
  <c r="GJ121" i="35"/>
  <c r="GJ726" i="35"/>
  <c r="GJ429" i="35"/>
  <c r="GJ894" i="35"/>
  <c r="GJ946" i="35"/>
  <c r="GG362" i="35"/>
  <c r="GJ37" i="35"/>
  <c r="GG1014" i="35"/>
  <c r="GJ549" i="35"/>
  <c r="GJ805" i="35"/>
  <c r="GG942" i="35"/>
  <c r="GJ433" i="35"/>
  <c r="GJ278" i="35"/>
  <c r="GJ904" i="35"/>
  <c r="GJ520" i="35"/>
  <c r="GG179" i="35"/>
  <c r="GJ402" i="35"/>
  <c r="GJ671" i="35"/>
  <c r="GJ164" i="35"/>
  <c r="GJ69" i="35"/>
  <c r="GJ70" i="35"/>
  <c r="GJ512" i="35"/>
  <c r="GJ737" i="35"/>
  <c r="GJ143" i="35"/>
  <c r="GJ499" i="35"/>
  <c r="GJ311" i="35"/>
  <c r="GJ86" i="35"/>
  <c r="GG100" i="35"/>
  <c r="GJ552" i="35"/>
  <c r="GG337" i="35"/>
  <c r="GJ489" i="35"/>
  <c r="GJ785" i="35"/>
  <c r="GJ550" i="35"/>
  <c r="GJ232" i="35"/>
  <c r="GG333" i="35"/>
  <c r="GJ396" i="35"/>
  <c r="GJ122" i="35"/>
  <c r="GJ157" i="35"/>
  <c r="GG396" i="35"/>
  <c r="GJ586" i="35"/>
  <c r="GJ265" i="35"/>
  <c r="GG113" i="35"/>
  <c r="GG63" i="35"/>
  <c r="GG375" i="35"/>
  <c r="GJ236" i="35"/>
  <c r="GJ858" i="35"/>
  <c r="GJ90" i="35"/>
  <c r="GJ975" i="35"/>
  <c r="GJ581" i="35"/>
  <c r="GG259" i="35"/>
  <c r="GJ791" i="35"/>
  <c r="GJ876" i="35"/>
  <c r="GJ221" i="35"/>
  <c r="GJ991" i="35"/>
  <c r="GJ448" i="35"/>
  <c r="GJ189" i="35"/>
  <c r="GJ158" i="35"/>
  <c r="GJ201" i="35"/>
  <c r="GJ305" i="35"/>
  <c r="GJ616" i="35"/>
  <c r="GJ97" i="35"/>
  <c r="GJ320" i="35"/>
  <c r="GG311" i="35"/>
  <c r="GG712" i="35"/>
  <c r="GJ759" i="35"/>
  <c r="GJ385" i="35"/>
  <c r="GG177" i="35"/>
  <c r="GJ609" i="35"/>
  <c r="GG696" i="35"/>
  <c r="GJ104" i="35"/>
  <c r="GG181" i="35"/>
  <c r="GJ771" i="35"/>
  <c r="GJ454" i="35"/>
  <c r="GJ978" i="35"/>
  <c r="GJ565" i="35"/>
  <c r="GJ579" i="35"/>
  <c r="GJ36" i="35"/>
  <c r="GG253" i="35"/>
  <c r="GJ322" i="35"/>
  <c r="GJ945" i="35"/>
  <c r="GJ968" i="35"/>
  <c r="GJ960" i="35"/>
  <c r="GJ854" i="35"/>
  <c r="GJ825" i="35"/>
  <c r="GG582" i="35"/>
  <c r="GJ150" i="35"/>
  <c r="GG994" i="35"/>
  <c r="GG368" i="35"/>
  <c r="GG220" i="35"/>
  <c r="GJ554" i="35"/>
  <c r="GG878" i="35"/>
  <c r="GJ1000" i="35"/>
  <c r="GJ937" i="35"/>
  <c r="GG424" i="35"/>
  <c r="GG573" i="35"/>
  <c r="GJ376" i="35"/>
  <c r="GG316" i="35"/>
  <c r="GJ492" i="35"/>
  <c r="GJ198" i="35"/>
  <c r="GG99" i="35"/>
  <c r="GJ506" i="35"/>
  <c r="GG846" i="35"/>
  <c r="GG922" i="35"/>
  <c r="GG195" i="35"/>
  <c r="GJ304" i="35"/>
  <c r="GJ281" i="35"/>
  <c r="GJ751" i="35"/>
  <c r="GJ986" i="35"/>
  <c r="GJ517" i="35"/>
  <c r="GG572" i="35"/>
  <c r="GJ507" i="35"/>
  <c r="GJ710" i="35"/>
  <c r="GJ470" i="35"/>
  <c r="GJ668" i="35"/>
  <c r="GG604" i="35"/>
  <c r="GJ467" i="35"/>
  <c r="GJ326" i="35"/>
  <c r="GJ911" i="35"/>
  <c r="GJ274" i="35"/>
  <c r="GG127" i="35"/>
  <c r="GJ936" i="35"/>
  <c r="GJ869" i="35"/>
  <c r="GJ564" i="35"/>
  <c r="GJ190" i="35"/>
  <c r="GJ480" i="35"/>
  <c r="GJ687" i="35"/>
  <c r="GJ199" i="35"/>
  <c r="GJ87" i="35"/>
  <c r="GJ179" i="35"/>
  <c r="GG901" i="35"/>
  <c r="GG156" i="35"/>
  <c r="GJ569" i="35"/>
  <c r="GJ197" i="35"/>
  <c r="GG494" i="35"/>
  <c r="GG268" i="35"/>
  <c r="GJ146" i="35"/>
  <c r="GG105" i="35"/>
  <c r="GJ452" i="35"/>
  <c r="GJ626" i="35"/>
  <c r="GJ600" i="35"/>
  <c r="GJ570" i="35"/>
  <c r="GJ893" i="35"/>
  <c r="GJ465" i="35"/>
  <c r="GG448" i="35"/>
  <c r="GJ817" i="35"/>
  <c r="GG252" i="35"/>
  <c r="GG250" i="35"/>
  <c r="GJ460" i="35"/>
  <c r="GJ866" i="35"/>
  <c r="GJ837" i="35"/>
  <c r="GJ544" i="35"/>
  <c r="GG866" i="35"/>
  <c r="GJ315" i="35"/>
  <c r="GJ15" i="35"/>
  <c r="GG187" i="35"/>
  <c r="GG175" i="35"/>
  <c r="GG915" i="35"/>
  <c r="GG115" i="35"/>
  <c r="GJ776" i="35"/>
  <c r="GJ612" i="35"/>
  <c r="GJ898" i="35"/>
  <c r="GG246" i="35"/>
  <c r="GJ457" i="35"/>
  <c r="GJ117" i="35"/>
  <c r="GJ27" i="35"/>
  <c r="GJ675" i="35"/>
  <c r="GG757" i="35"/>
  <c r="GG17" i="35"/>
  <c r="GG912" i="35"/>
  <c r="GJ350" i="35"/>
  <c r="GJ42" i="35"/>
  <c r="GG303" i="35"/>
  <c r="GJ614" i="35"/>
  <c r="GG854" i="35"/>
  <c r="GJ772" i="35"/>
  <c r="GJ494" i="35"/>
  <c r="GJ732" i="35"/>
  <c r="GG180" i="35"/>
  <c r="GJ441" i="35"/>
  <c r="GG735" i="35"/>
  <c r="GJ349" i="35"/>
  <c r="GJ664" i="35"/>
  <c r="GJ140" i="35"/>
  <c r="GJ932" i="35"/>
  <c r="GG487" i="35"/>
  <c r="GG493" i="35"/>
  <c r="GG294" i="35"/>
  <c r="GG492" i="35"/>
  <c r="GJ9" i="35"/>
  <c r="GJ353" i="35"/>
  <c r="GG803" i="35"/>
  <c r="GG509" i="35"/>
  <c r="GJ607" i="35"/>
  <c r="GJ362" i="35"/>
  <c r="GG345" i="35"/>
  <c r="GG706" i="35"/>
  <c r="GJ1002" i="35"/>
  <c r="GG350" i="35"/>
  <c r="GJ469" i="35"/>
  <c r="GG720" i="35"/>
  <c r="GJ829" i="35"/>
  <c r="GJ574" i="35"/>
  <c r="GJ926" i="35"/>
  <c r="GJ101" i="35"/>
  <c r="GJ524" i="35"/>
  <c r="GJ60" i="35"/>
  <c r="GJ596" i="35"/>
  <c r="GJ17" i="35"/>
  <c r="GG596" i="35"/>
  <c r="GG397" i="35"/>
  <c r="GJ106" i="35"/>
  <c r="GG524" i="35"/>
  <c r="GG1004" i="35"/>
  <c r="GG399" i="35"/>
  <c r="GJ231" i="35"/>
  <c r="GJ721" i="35"/>
  <c r="GJ660" i="35"/>
  <c r="GJ539" i="35"/>
  <c r="GG552" i="35"/>
  <c r="GG1001" i="35"/>
  <c r="GG934" i="35"/>
  <c r="GJ980" i="35"/>
  <c r="GJ125" i="35"/>
  <c r="GJ635" i="35"/>
  <c r="GJ999" i="35"/>
  <c r="GG344" i="35"/>
  <c r="GJ843" i="35"/>
  <c r="GG357" i="35"/>
  <c r="GG354" i="35"/>
  <c r="GG519" i="35"/>
  <c r="GJ571" i="35"/>
  <c r="GG258" i="35"/>
  <c r="GJ604" i="35"/>
  <c r="GG628" i="35"/>
  <c r="GJ815" i="35"/>
  <c r="GG461" i="35"/>
  <c r="GJ628" i="35"/>
  <c r="GJ505" i="35"/>
  <c r="GJ425" i="35"/>
  <c r="GJ459" i="35"/>
  <c r="GJ447" i="35"/>
  <c r="GJ891" i="35"/>
  <c r="GJ310" i="35"/>
  <c r="GJ823" i="35"/>
  <c r="GJ561" i="35"/>
  <c r="GG989" i="35"/>
  <c r="GJ912" i="35"/>
  <c r="GJ750" i="35"/>
  <c r="GJ152" i="35"/>
  <c r="GJ605" i="35"/>
  <c r="GG155" i="35"/>
  <c r="GJ551" i="35"/>
  <c r="GG609" i="35"/>
  <c r="GJ497" i="35"/>
  <c r="GJ800" i="35"/>
  <c r="GJ553" i="35"/>
  <c r="GJ780" i="35"/>
  <c r="GJ302" i="35"/>
  <c r="GJ746" i="35"/>
  <c r="GG14" i="35"/>
  <c r="GJ782" i="35"/>
  <c r="GG22" i="35"/>
  <c r="GG968" i="35"/>
  <c r="GJ888" i="35"/>
  <c r="GJ49" i="35"/>
  <c r="GJ294" i="35"/>
  <c r="GG620" i="35"/>
  <c r="GJ745" i="35"/>
  <c r="GG664" i="35"/>
  <c r="GG668" i="35"/>
  <c r="GJ822" i="35"/>
  <c r="GJ48" i="35"/>
  <c r="GJ863" i="35"/>
  <c r="GJ764" i="35"/>
  <c r="GJ508" i="35"/>
  <c r="GG401" i="35"/>
  <c r="GJ577" i="35"/>
  <c r="GJ990" i="35"/>
  <c r="GJ838" i="35"/>
  <c r="GG334" i="35"/>
  <c r="GJ413" i="35"/>
  <c r="GJ795" i="35"/>
  <c r="GJ700" i="35"/>
  <c r="GG219" i="35"/>
  <c r="GJ953" i="35"/>
  <c r="GJ575" i="35"/>
  <c r="GG10" i="35"/>
  <c r="GG189" i="35"/>
  <c r="GJ676" i="35"/>
  <c r="GJ542" i="35"/>
  <c r="GJ394" i="35"/>
  <c r="GG93" i="35"/>
  <c r="GG1022" i="35"/>
  <c r="GG359" i="35"/>
  <c r="GJ692" i="35"/>
  <c r="GG914" i="35"/>
  <c r="GJ156" i="35"/>
  <c r="GJ1017" i="35"/>
  <c r="GG945" i="35"/>
  <c r="GJ712" i="35"/>
  <c r="GJ522" i="35"/>
  <c r="GJ683" i="35"/>
  <c r="GJ339" i="35"/>
  <c r="Y339" i="35" s="1"/>
  <c r="GG48" i="35"/>
  <c r="GG777" i="35"/>
  <c r="GJ254" i="35"/>
  <c r="GJ388" i="35"/>
  <c r="GG106" i="35"/>
  <c r="GJ798" i="35"/>
  <c r="GJ1025" i="35"/>
  <c r="GG508" i="35"/>
  <c r="GG222" i="35"/>
  <c r="GG215" i="35"/>
  <c r="GJ510" i="35"/>
  <c r="GJ258" i="35"/>
  <c r="GJ456" i="35"/>
  <c r="GJ65" i="35"/>
  <c r="GG361" i="35"/>
  <c r="GJ868" i="35"/>
  <c r="GJ796" i="35"/>
  <c r="GG87" i="35"/>
  <c r="GJ155" i="35"/>
  <c r="GG876" i="35"/>
  <c r="GG114" i="35"/>
  <c r="GJ323" i="35"/>
  <c r="GG403" i="35"/>
  <c r="GG577" i="35"/>
  <c r="GG785" i="35"/>
  <c r="GJ757" i="35"/>
  <c r="GJ993" i="35"/>
  <c r="GJ314" i="35"/>
  <c r="GJ77" i="35"/>
  <c r="GJ124" i="35"/>
  <c r="GG29" i="35"/>
  <c r="GJ902" i="35"/>
  <c r="GJ242" i="35"/>
  <c r="GG1023" i="35"/>
  <c r="GJ168" i="35"/>
  <c r="GG877" i="35"/>
  <c r="GJ330" i="35"/>
  <c r="GG687" i="35"/>
  <c r="GG18" i="35"/>
  <c r="GG841" i="35"/>
  <c r="GG305" i="35"/>
  <c r="GJ298" i="35"/>
  <c r="GJ966" i="35"/>
  <c r="GG453" i="35"/>
  <c r="GJ354" i="35"/>
  <c r="GJ88" i="35"/>
  <c r="GJ853" i="35"/>
  <c r="GG137" i="35"/>
  <c r="GG304" i="35"/>
  <c r="GJ297" i="35"/>
  <c r="GJ632" i="35"/>
  <c r="GJ163" i="35"/>
  <c r="GJ707" i="35"/>
  <c r="GJ545" i="35"/>
  <c r="GJ306" i="35"/>
  <c r="GJ938" i="35"/>
  <c r="GG76" i="35"/>
  <c r="GJ495" i="35"/>
  <c r="GG713" i="35"/>
  <c r="GJ283" i="35"/>
  <c r="GG838" i="35"/>
  <c r="GJ475" i="35"/>
  <c r="GJ64" i="35"/>
  <c r="GG551" i="35"/>
  <c r="GJ238" i="35"/>
  <c r="GJ40" i="35"/>
  <c r="GG202" i="35"/>
  <c r="GJ770" i="35"/>
  <c r="GG490" i="35"/>
  <c r="GJ952" i="35"/>
  <c r="GG590" i="35"/>
  <c r="GJ487" i="35"/>
  <c r="GJ296" i="35"/>
  <c r="GG84" i="35"/>
  <c r="GG125" i="35"/>
  <c r="GJ963" i="35"/>
  <c r="GJ925" i="35"/>
  <c r="GJ207" i="35"/>
  <c r="GJ228" i="35"/>
  <c r="GJ557" i="35"/>
  <c r="GG924" i="35"/>
  <c r="GJ954" i="35"/>
  <c r="GJ735" i="35"/>
  <c r="GJ108" i="35"/>
  <c r="GJ356" i="35"/>
  <c r="GG779" i="35"/>
  <c r="GJ251" i="35"/>
  <c r="GJ787" i="35"/>
  <c r="GJ399" i="35"/>
  <c r="GJ8" i="35"/>
  <c r="GG967" i="35"/>
  <c r="GJ766" i="35"/>
  <c r="GJ381" i="35"/>
  <c r="GG360" i="35"/>
  <c r="GJ120" i="35"/>
  <c r="GG631" i="35"/>
  <c r="GJ4" i="35"/>
  <c r="GJ942" i="35"/>
  <c r="GJ841" i="35"/>
  <c r="GJ599" i="35"/>
  <c r="GG208" i="35"/>
  <c r="GG206" i="35"/>
  <c r="GG373" i="35"/>
  <c r="GJ842" i="35"/>
  <c r="GJ622" i="35"/>
  <c r="GJ638" i="35"/>
  <c r="GJ543" i="35"/>
  <c r="GG374" i="35"/>
  <c r="GJ696" i="35"/>
  <c r="GJ360" i="35"/>
  <c r="GJ370" i="35"/>
  <c r="GJ821" i="35"/>
  <c r="GG146" i="35"/>
  <c r="GJ862" i="35"/>
  <c r="GJ878" i="35"/>
  <c r="GG747" i="35"/>
  <c r="GJ792" i="35"/>
  <c r="GJ874" i="35"/>
  <c r="GJ824" i="35"/>
  <c r="GJ940" i="35"/>
  <c r="GJ22" i="35"/>
  <c r="GG1010" i="35"/>
  <c r="GG306" i="35"/>
  <c r="GG20" i="35"/>
  <c r="GJ308" i="35"/>
  <c r="GJ742" i="35"/>
  <c r="GG985" i="35"/>
  <c r="GJ950" i="35"/>
  <c r="GG98" i="35"/>
  <c r="GG134" i="35"/>
  <c r="GJ786" i="35"/>
  <c r="GJ84" i="35"/>
  <c r="GG992" i="35"/>
  <c r="GJ920" i="35"/>
  <c r="GG198" i="35"/>
  <c r="GJ918" i="35"/>
  <c r="GJ328" i="35"/>
  <c r="GG662" i="35"/>
  <c r="GJ133" i="35"/>
  <c r="GJ222" i="35"/>
  <c r="GG72" i="35"/>
  <c r="GG15" i="35"/>
  <c r="GJ288" i="35"/>
  <c r="GG299" i="35"/>
  <c r="GJ523" i="35"/>
  <c r="GJ525" i="35"/>
  <c r="GJ291" i="35"/>
  <c r="GJ38" i="35"/>
  <c r="GJ864" i="35"/>
  <c r="GG300" i="35"/>
  <c r="GG799" i="35"/>
  <c r="GJ262" i="35"/>
  <c r="GJ519" i="35"/>
  <c r="GG586" i="35"/>
  <c r="GG897" i="35"/>
  <c r="GG675" i="35"/>
  <c r="GJ21" i="35"/>
  <c r="GJ341" i="35"/>
  <c r="Y341" i="35" s="1"/>
  <c r="X345" i="35"/>
  <c r="GJ345" i="35"/>
  <c r="Y345" i="35" s="1"/>
  <c r="GJ870" i="35"/>
  <c r="GJ914" i="35"/>
  <c r="GG963" i="35"/>
  <c r="GJ202" i="35"/>
  <c r="GG295" i="35"/>
  <c r="GJ332" i="35"/>
  <c r="GJ230" i="35"/>
  <c r="GJ54" i="35"/>
  <c r="GJ6" i="35"/>
  <c r="GG285" i="35"/>
  <c r="GJ271" i="35"/>
  <c r="GG346" i="35"/>
  <c r="GG339" i="35"/>
  <c r="X339" i="35" s="1"/>
  <c r="GG843" i="35"/>
  <c r="GJ567" i="35"/>
  <c r="GJ224" i="35"/>
  <c r="GG610" i="35"/>
  <c r="GJ379" i="35"/>
  <c r="GJ832" i="35"/>
  <c r="GJ286" i="35"/>
  <c r="GJ718" i="35"/>
  <c r="GG613" i="35"/>
  <c r="GJ342" i="35"/>
  <c r="Y342" i="35" s="1"/>
  <c r="GG342" i="35"/>
  <c r="X342" i="35" s="1"/>
  <c r="GG343" i="35"/>
  <c r="X343" i="35" s="1"/>
  <c r="GJ344" i="35"/>
  <c r="Y344" i="35" s="1"/>
  <c r="X344" i="35"/>
  <c r="GG749" i="35"/>
  <c r="GJ606" i="35"/>
  <c r="GJ694" i="35"/>
  <c r="GJ722" i="35"/>
  <c r="GG470" i="35"/>
  <c r="GG97" i="35"/>
  <c r="GG787" i="35"/>
  <c r="GJ336" i="35"/>
  <c r="GJ415" i="35"/>
  <c r="GG297" i="35"/>
  <c r="GJ389" i="35"/>
  <c r="GG837" i="35"/>
  <c r="GJ588" i="35"/>
  <c r="GJ47" i="35"/>
  <c r="GJ592" i="35"/>
  <c r="GG909" i="35"/>
  <c r="GG341" i="35"/>
  <c r="X341" i="35" s="1"/>
  <c r="GJ340" i="35"/>
  <c r="Y340" i="35" s="1"/>
  <c r="GG340" i="35"/>
  <c r="X340" i="35" s="1"/>
  <c r="GJ343" i="35"/>
  <c r="Y343" i="35" s="1"/>
  <c r="GJ856" i="35"/>
  <c r="GG943" i="35"/>
  <c r="GJ610" i="35"/>
  <c r="GJ714" i="35"/>
  <c r="GJ872" i="35"/>
  <c r="GJ794" i="35"/>
  <c r="GG977" i="35"/>
  <c r="GJ979" i="35"/>
  <c r="GJ793" i="35"/>
  <c r="GG809" i="35"/>
  <c r="GG823" i="35"/>
  <c r="GJ521" i="35"/>
  <c r="GJ529" i="35"/>
  <c r="GJ738" i="35"/>
  <c r="GJ531" i="35"/>
  <c r="GJ11" i="35"/>
  <c r="GJ983" i="35"/>
  <c r="GG593" i="35"/>
  <c r="GG326" i="35"/>
  <c r="GJ1005" i="35"/>
  <c r="GG1002" i="35"/>
  <c r="GG518" i="35"/>
  <c r="GG938" i="35"/>
  <c r="GG1000" i="35"/>
  <c r="GG808" i="35"/>
  <c r="GJ642" i="35"/>
  <c r="GJ102" i="35"/>
  <c r="GJ967" i="35"/>
  <c r="GJ493" i="35"/>
  <c r="GG207" i="35"/>
  <c r="GJ272" i="35"/>
  <c r="GJ662" i="35"/>
  <c r="GJ28" i="35"/>
  <c r="GJ956" i="35"/>
  <c r="GJ246" i="35"/>
  <c r="GJ896" i="35"/>
  <c r="GJ886" i="35"/>
  <c r="GG480" i="35"/>
  <c r="GJ758" i="35"/>
  <c r="GG123" i="35"/>
  <c r="GG999" i="35"/>
  <c r="GG269" i="35"/>
  <c r="GG472" i="35"/>
  <c r="GG993" i="35"/>
  <c r="GG867" i="35"/>
  <c r="GG585" i="35"/>
  <c r="GG281" i="35"/>
  <c r="GG821" i="35"/>
  <c r="GJ533" i="35"/>
  <c r="GJ948" i="35"/>
  <c r="GJ944" i="35"/>
  <c r="GJ844" i="35"/>
  <c r="GJ789" i="35"/>
  <c r="GG500" i="35"/>
  <c r="GG315" i="35"/>
  <c r="GG793" i="35"/>
  <c r="GJ762" i="35"/>
  <c r="GG200" i="35"/>
  <c r="GJ761" i="35"/>
  <c r="GG674" i="35"/>
  <c r="GG292" i="35"/>
  <c r="GJ890" i="35"/>
  <c r="GJ1012" i="35"/>
  <c r="GG275" i="35"/>
  <c r="GG1012" i="35"/>
  <c r="GG271" i="35"/>
  <c r="GG267" i="35"/>
  <c r="GG320" i="35"/>
  <c r="GG683" i="35"/>
  <c r="GG323" i="35"/>
  <c r="GG998" i="35"/>
  <c r="GG192" i="35"/>
  <c r="GJ195" i="35"/>
  <c r="GJ329" i="35"/>
  <c r="GJ689" i="35"/>
  <c r="GJ1026" i="35"/>
  <c r="GJ178" i="35"/>
  <c r="GJ357" i="35"/>
  <c r="GJ725" i="35"/>
  <c r="GJ548" i="35"/>
  <c r="GG288" i="35"/>
  <c r="GG805" i="35"/>
  <c r="GG1027" i="35"/>
  <c r="GJ923" i="35"/>
  <c r="GG969" i="35"/>
  <c r="GJ361" i="35"/>
  <c r="GG52" i="35"/>
  <c r="GJ701" i="35"/>
  <c r="GJ62" i="35"/>
  <c r="GJ1028" i="35"/>
  <c r="GJ875" i="35"/>
  <c r="GJ212" i="35"/>
  <c r="GJ613" i="35"/>
  <c r="GJ351" i="35"/>
  <c r="GJ187" i="35"/>
  <c r="GJ348" i="35"/>
  <c r="GJ1022" i="35"/>
  <c r="GG883" i="35"/>
  <c r="GJ14" i="35"/>
  <c r="GG310" i="35"/>
  <c r="GJ915" i="35"/>
  <c r="GJ835" i="35"/>
  <c r="GJ653" i="35"/>
  <c r="GJ665" i="35"/>
  <c r="GG819" i="35"/>
  <c r="GJ528" i="35"/>
  <c r="GJ1018" i="35"/>
  <c r="GJ32" i="35"/>
  <c r="GJ219" i="35"/>
  <c r="GJ1024" i="35"/>
  <c r="GJ847" i="35"/>
  <c r="GJ578" i="35"/>
  <c r="GJ739" i="35"/>
  <c r="GJ181" i="35"/>
  <c r="GJ1034" i="35"/>
  <c r="GJ729" i="35"/>
  <c r="GJ907" i="35"/>
  <c r="GJ337" i="35"/>
  <c r="GJ92" i="35"/>
  <c r="GJ165" i="35"/>
  <c r="GJ398" i="35"/>
  <c r="GJ1032" i="35"/>
  <c r="GJ649" i="35"/>
  <c r="GJ717" i="35"/>
  <c r="GJ859" i="35"/>
  <c r="GJ934" i="35"/>
  <c r="GG393" i="35"/>
  <c r="GJ374" i="35"/>
  <c r="GJ1020" i="35"/>
  <c r="GJ625" i="35"/>
  <c r="GJ34" i="35"/>
  <c r="GJ685" i="35"/>
  <c r="GJ839" i="35"/>
  <c r="GJ566" i="35"/>
  <c r="GJ560" i="35"/>
  <c r="GG389" i="35"/>
  <c r="GJ414" i="35"/>
  <c r="GG478" i="35"/>
  <c r="GJ432" i="35"/>
  <c r="GJ169" i="35"/>
  <c r="GJ223" i="35"/>
  <c r="GJ536" i="35"/>
  <c r="GJ1016" i="35"/>
  <c r="GJ369" i="35"/>
  <c r="GG983" i="35"/>
  <c r="GJ400" i="35"/>
  <c r="GJ673" i="35"/>
  <c r="GJ346" i="35"/>
  <c r="GJ68" i="35"/>
  <c r="GJ128" i="35"/>
  <c r="GJ831" i="35"/>
  <c r="GJ867" i="35"/>
  <c r="GJ1036" i="35"/>
  <c r="GJ681" i="35"/>
  <c r="GJ333" i="35"/>
  <c r="GJ287" i="35"/>
  <c r="GJ227" i="35"/>
  <c r="GG438" i="35"/>
  <c r="GJ851" i="35"/>
  <c r="GJ709" i="35"/>
  <c r="GG827" i="35"/>
  <c r="GG290" i="35"/>
  <c r="GG138" i="35"/>
  <c r="GJ127" i="35"/>
  <c r="O747" i="35"/>
  <c r="DZ3" i="35" l="1"/>
  <c r="DZ4" i="35"/>
  <c r="DZ5" i="35"/>
  <c r="DZ6" i="35"/>
  <c r="DZ7" i="35"/>
  <c r="DZ8" i="35"/>
  <c r="DZ9" i="35"/>
  <c r="DZ10" i="35"/>
  <c r="DZ11" i="35"/>
  <c r="DZ12" i="35"/>
  <c r="DZ13" i="35"/>
  <c r="DZ14" i="35"/>
  <c r="DZ15" i="35"/>
  <c r="DZ16" i="35"/>
  <c r="DZ17" i="35"/>
  <c r="DZ18" i="35"/>
  <c r="DZ19" i="35"/>
  <c r="DZ20" i="35"/>
  <c r="DZ21" i="35"/>
  <c r="DZ22" i="35"/>
  <c r="DZ23" i="35"/>
  <c r="DZ24" i="35"/>
  <c r="DZ25" i="35"/>
  <c r="DZ26" i="35"/>
  <c r="DZ27" i="35"/>
  <c r="DZ28" i="35"/>
  <c r="DZ29" i="35"/>
  <c r="DZ30" i="35"/>
  <c r="DZ31" i="35"/>
  <c r="DZ32" i="35"/>
  <c r="DZ33" i="35"/>
  <c r="DZ34" i="35"/>
  <c r="DZ35" i="35"/>
  <c r="DZ36" i="35"/>
  <c r="DZ37" i="35"/>
  <c r="DZ38" i="35"/>
  <c r="DZ39" i="35"/>
  <c r="DZ40" i="35"/>
  <c r="DZ41" i="35"/>
  <c r="DZ42" i="35"/>
  <c r="DZ43" i="35"/>
  <c r="DZ44" i="35"/>
  <c r="DZ45" i="35"/>
  <c r="DZ46" i="35"/>
  <c r="DZ47" i="35"/>
  <c r="DZ48" i="35"/>
  <c r="DZ49" i="35"/>
  <c r="DZ50" i="35"/>
  <c r="DZ51" i="35"/>
  <c r="DZ52" i="35"/>
  <c r="DZ53" i="35"/>
  <c r="DZ54" i="35"/>
  <c r="DZ55" i="35"/>
  <c r="DZ56" i="35"/>
  <c r="DZ57" i="35"/>
  <c r="DZ58" i="35"/>
  <c r="DZ59" i="35"/>
  <c r="DZ60" i="35"/>
  <c r="DZ61" i="35"/>
  <c r="DZ62" i="35"/>
  <c r="DZ63" i="35"/>
  <c r="DZ64" i="35"/>
  <c r="DZ65" i="35"/>
  <c r="DZ66" i="35"/>
  <c r="DZ67" i="35"/>
  <c r="DZ68" i="35"/>
  <c r="DZ69" i="35"/>
  <c r="DZ70" i="35"/>
  <c r="DZ71" i="35"/>
  <c r="DZ72" i="35"/>
  <c r="DZ73" i="35"/>
  <c r="DZ74" i="35"/>
  <c r="DZ75" i="35"/>
  <c r="DZ76" i="35"/>
  <c r="DZ77" i="35"/>
  <c r="DZ78" i="35"/>
  <c r="DZ79" i="35"/>
  <c r="DZ80" i="35"/>
  <c r="DZ81" i="35"/>
  <c r="DZ82" i="35"/>
  <c r="DZ83" i="35"/>
  <c r="DZ84" i="35"/>
  <c r="DZ85" i="35"/>
  <c r="DZ86" i="35"/>
  <c r="DZ87" i="35"/>
  <c r="DZ88" i="35"/>
  <c r="DZ89" i="35"/>
  <c r="DZ90" i="35"/>
  <c r="DZ91" i="35"/>
  <c r="DZ92" i="35"/>
  <c r="DZ93" i="35"/>
  <c r="DZ94" i="35"/>
  <c r="DZ95" i="35"/>
  <c r="DZ96" i="35"/>
  <c r="DZ97" i="35"/>
  <c r="DZ98" i="35"/>
  <c r="DZ99" i="35"/>
  <c r="DZ100" i="35"/>
  <c r="DZ101" i="35"/>
  <c r="DZ102" i="35"/>
  <c r="DZ103" i="35"/>
  <c r="DZ104" i="35"/>
  <c r="DZ105" i="35"/>
  <c r="DZ106" i="35"/>
  <c r="DZ107" i="35"/>
  <c r="DZ108" i="35"/>
  <c r="DZ109" i="35"/>
  <c r="DZ110" i="35"/>
  <c r="DZ111" i="35"/>
  <c r="DZ112" i="35"/>
  <c r="DZ113" i="35"/>
  <c r="DZ114" i="35"/>
  <c r="DZ115" i="35"/>
  <c r="DZ116" i="35"/>
  <c r="DZ117" i="35"/>
  <c r="DZ118" i="35"/>
  <c r="DZ119" i="35"/>
  <c r="DZ120" i="35"/>
  <c r="DZ121" i="35"/>
  <c r="DZ122" i="35"/>
  <c r="DZ123" i="35"/>
  <c r="DZ124" i="35"/>
  <c r="DZ125" i="35"/>
  <c r="DZ126" i="35"/>
  <c r="DZ127" i="35"/>
  <c r="DZ128" i="35"/>
  <c r="DZ129" i="35"/>
  <c r="DZ130" i="35"/>
  <c r="DZ131" i="35"/>
  <c r="DZ132" i="35"/>
  <c r="DZ133" i="35"/>
  <c r="DZ134" i="35"/>
  <c r="DZ135" i="35"/>
  <c r="DZ136" i="35"/>
  <c r="DZ137" i="35"/>
  <c r="DZ138" i="35"/>
  <c r="DZ139" i="35"/>
  <c r="DZ140" i="35"/>
  <c r="DZ141" i="35"/>
  <c r="DZ142" i="35"/>
  <c r="DZ143" i="35"/>
  <c r="DZ144" i="35"/>
  <c r="DZ145" i="35"/>
  <c r="DZ146" i="35"/>
  <c r="DZ147" i="35"/>
  <c r="DZ148" i="35"/>
  <c r="DZ149" i="35"/>
  <c r="DZ150" i="35"/>
  <c r="DZ151" i="35"/>
  <c r="DZ152" i="35"/>
  <c r="DZ153" i="35"/>
  <c r="DZ154" i="35"/>
  <c r="DZ155" i="35"/>
  <c r="DZ156" i="35"/>
  <c r="DZ157" i="35"/>
  <c r="DZ158" i="35"/>
  <c r="DZ159" i="35"/>
  <c r="DZ160" i="35"/>
  <c r="DZ161" i="35"/>
  <c r="DZ162" i="35"/>
  <c r="DZ163" i="35"/>
  <c r="DZ164" i="35"/>
  <c r="DZ165" i="35"/>
  <c r="DZ166" i="35"/>
  <c r="DZ167" i="35"/>
  <c r="DZ168" i="35"/>
  <c r="DZ169" i="35"/>
  <c r="DZ170" i="35"/>
  <c r="DZ171" i="35"/>
  <c r="DZ172" i="35"/>
  <c r="DZ173" i="35"/>
  <c r="DZ174" i="35"/>
  <c r="DZ175" i="35"/>
  <c r="DZ176" i="35"/>
  <c r="DZ177" i="35"/>
  <c r="DZ178" i="35"/>
  <c r="DZ179" i="35"/>
  <c r="DZ180" i="35"/>
  <c r="DZ181" i="35"/>
  <c r="DZ182" i="35"/>
  <c r="DZ183" i="35"/>
  <c r="DZ184" i="35"/>
  <c r="DZ185" i="35"/>
  <c r="DZ186" i="35"/>
  <c r="DZ187" i="35"/>
  <c r="DZ188" i="35"/>
  <c r="DZ189" i="35"/>
  <c r="DZ190" i="35"/>
  <c r="DZ191" i="35"/>
  <c r="DZ192" i="35"/>
  <c r="DZ193" i="35"/>
  <c r="DZ194" i="35"/>
  <c r="DZ195" i="35"/>
  <c r="DZ196" i="35"/>
  <c r="DZ197" i="35"/>
  <c r="DZ198" i="35"/>
  <c r="DZ199" i="35"/>
  <c r="DZ200" i="35"/>
  <c r="DZ201" i="35"/>
  <c r="DZ202" i="35"/>
  <c r="DZ203" i="35"/>
  <c r="DZ204" i="35"/>
  <c r="DZ205" i="35"/>
  <c r="DZ206" i="35"/>
  <c r="DZ207" i="35"/>
  <c r="DZ208" i="35"/>
  <c r="DZ209" i="35"/>
  <c r="DZ210" i="35"/>
  <c r="DZ211" i="35"/>
  <c r="DZ212" i="35"/>
  <c r="DZ213" i="35"/>
  <c r="DZ214" i="35"/>
  <c r="DZ215" i="35"/>
  <c r="DZ216" i="35"/>
  <c r="DZ217" i="35"/>
  <c r="DZ218" i="35"/>
  <c r="DZ219" i="35"/>
  <c r="DZ220" i="35"/>
  <c r="DZ221" i="35"/>
  <c r="DZ222" i="35"/>
  <c r="DZ223" i="35"/>
  <c r="DZ224" i="35"/>
  <c r="DZ225" i="35"/>
  <c r="DZ226" i="35"/>
  <c r="DZ227" i="35"/>
  <c r="DZ228" i="35"/>
  <c r="DZ229" i="35"/>
  <c r="DZ230" i="35"/>
  <c r="DZ231" i="35"/>
  <c r="DZ232" i="35"/>
  <c r="DZ233" i="35"/>
  <c r="DZ234" i="35"/>
  <c r="DZ235" i="35"/>
  <c r="DZ236" i="35"/>
  <c r="DZ237" i="35"/>
  <c r="DZ238" i="35"/>
  <c r="DZ239" i="35"/>
  <c r="DZ240" i="35"/>
  <c r="DZ241" i="35"/>
  <c r="DZ242" i="35"/>
  <c r="DZ243" i="35"/>
  <c r="DZ244" i="35"/>
  <c r="DZ245" i="35"/>
  <c r="DZ246" i="35"/>
  <c r="DZ247" i="35"/>
  <c r="DZ248" i="35"/>
  <c r="DZ249" i="35"/>
  <c r="DZ250" i="35"/>
  <c r="DZ251" i="35"/>
  <c r="DZ252" i="35"/>
  <c r="DZ253" i="35"/>
  <c r="DZ254" i="35"/>
  <c r="DZ255" i="35"/>
  <c r="DZ256" i="35"/>
  <c r="DZ257" i="35"/>
  <c r="DZ258" i="35"/>
  <c r="DZ259" i="35"/>
  <c r="DZ260" i="35"/>
  <c r="DZ261" i="35"/>
  <c r="DZ262" i="35"/>
  <c r="DZ263" i="35"/>
  <c r="DZ264" i="35"/>
  <c r="DZ265" i="35"/>
  <c r="DZ266" i="35"/>
  <c r="DZ267" i="35"/>
  <c r="DZ268" i="35"/>
  <c r="DZ269" i="35"/>
  <c r="DZ270" i="35"/>
  <c r="DZ271" i="35"/>
  <c r="DZ272" i="35"/>
  <c r="DZ273" i="35"/>
  <c r="DZ274" i="35"/>
  <c r="DZ275" i="35"/>
  <c r="DZ276" i="35"/>
  <c r="DZ277" i="35"/>
  <c r="DZ278" i="35"/>
  <c r="DZ279" i="35"/>
  <c r="DZ280" i="35"/>
  <c r="DZ281" i="35"/>
  <c r="DZ282" i="35"/>
  <c r="DZ283" i="35"/>
  <c r="DZ284" i="35"/>
  <c r="DZ285" i="35"/>
  <c r="DZ286" i="35"/>
  <c r="DZ287" i="35"/>
  <c r="DZ288" i="35"/>
  <c r="DZ289" i="35"/>
  <c r="DZ290" i="35"/>
  <c r="DZ291" i="35"/>
  <c r="DZ292" i="35"/>
  <c r="DZ293" i="35"/>
  <c r="DZ294" i="35"/>
  <c r="DZ295" i="35"/>
  <c r="DZ296" i="35"/>
  <c r="DZ297" i="35"/>
  <c r="DZ298" i="35"/>
  <c r="DZ299" i="35"/>
  <c r="DZ300" i="35"/>
  <c r="DZ301" i="35"/>
  <c r="DZ302" i="35"/>
  <c r="DZ303" i="35"/>
  <c r="DZ304" i="35"/>
  <c r="DZ305" i="35"/>
  <c r="DZ306" i="35"/>
  <c r="DZ307" i="35"/>
  <c r="DZ308" i="35"/>
  <c r="DZ309" i="35"/>
  <c r="DZ310" i="35"/>
  <c r="DZ311" i="35"/>
  <c r="DZ312" i="35"/>
  <c r="DZ313" i="35"/>
  <c r="DZ314" i="35"/>
  <c r="DZ315" i="35"/>
  <c r="DZ316" i="35"/>
  <c r="DZ317" i="35"/>
  <c r="DZ318" i="35"/>
  <c r="DZ319" i="35"/>
  <c r="DZ320" i="35"/>
  <c r="DZ321" i="35"/>
  <c r="DZ322" i="35"/>
  <c r="DZ323" i="35"/>
  <c r="DZ324" i="35"/>
  <c r="DZ325" i="35"/>
  <c r="DZ326" i="35"/>
  <c r="DZ327" i="35"/>
  <c r="DZ328" i="35"/>
  <c r="DZ329" i="35"/>
  <c r="DZ330" i="35"/>
  <c r="DZ331" i="35"/>
  <c r="DZ332" i="35"/>
  <c r="DZ333" i="35"/>
  <c r="DZ334" i="35"/>
  <c r="DZ335" i="35"/>
  <c r="DZ336" i="35"/>
  <c r="DZ337" i="35"/>
  <c r="DZ338" i="35"/>
  <c r="DZ376" i="35"/>
  <c r="DZ380" i="35"/>
  <c r="DZ381" i="35"/>
  <c r="DZ346" i="35"/>
  <c r="DZ347" i="35"/>
  <c r="DZ348" i="35"/>
  <c r="DZ349" i="35"/>
  <c r="DZ350" i="35"/>
  <c r="DZ351" i="35"/>
  <c r="DZ352" i="35"/>
  <c r="DZ353" i="35"/>
  <c r="DZ354" i="35"/>
  <c r="DZ374" i="35"/>
  <c r="DZ375" i="35"/>
  <c r="DZ355" i="35"/>
  <c r="DZ356" i="35"/>
  <c r="DZ357" i="35"/>
  <c r="DZ358" i="35"/>
  <c r="DZ359" i="35"/>
  <c r="DZ360" i="35"/>
  <c r="DZ361" i="35"/>
  <c r="DZ362" i="35"/>
  <c r="DZ363" i="35"/>
  <c r="DZ364" i="35"/>
  <c r="DZ365" i="35"/>
  <c r="DZ366" i="35"/>
  <c r="DZ367" i="35"/>
  <c r="DZ368" i="35"/>
  <c r="DZ369" i="35"/>
  <c r="DZ370" i="35"/>
  <c r="DZ371" i="35"/>
  <c r="DZ372" i="35"/>
  <c r="DZ373" i="35"/>
  <c r="DZ378" i="35"/>
  <c r="DZ379" i="35"/>
  <c r="DZ377" i="35"/>
  <c r="DZ382" i="35"/>
  <c r="DZ383" i="35"/>
  <c r="DZ384" i="35"/>
  <c r="DZ385" i="35"/>
  <c r="DZ386" i="35"/>
  <c r="DZ387" i="35"/>
  <c r="DZ388" i="35"/>
  <c r="DZ389" i="35"/>
  <c r="DZ390" i="35"/>
  <c r="DZ391" i="35"/>
  <c r="DZ392" i="35"/>
  <c r="DZ393" i="35"/>
  <c r="DZ394" i="35"/>
  <c r="DZ395" i="35"/>
  <c r="DZ396" i="35"/>
  <c r="DZ397" i="35"/>
  <c r="DZ398" i="35"/>
  <c r="DZ399" i="35"/>
  <c r="DZ401" i="35"/>
  <c r="DZ402" i="35"/>
  <c r="DZ400" i="35"/>
  <c r="DZ403" i="35"/>
  <c r="DZ404" i="35"/>
  <c r="DZ405" i="35"/>
  <c r="DZ406" i="35"/>
  <c r="DZ407" i="35"/>
  <c r="DZ408" i="35"/>
  <c r="DZ409" i="35"/>
  <c r="DZ410" i="35"/>
  <c r="DZ411" i="35"/>
  <c r="DZ412" i="35"/>
  <c r="DZ413" i="35"/>
  <c r="DZ414" i="35"/>
  <c r="DZ415" i="35"/>
  <c r="DZ416" i="35"/>
  <c r="DZ417" i="35"/>
  <c r="DZ418" i="35"/>
  <c r="DZ419" i="35"/>
  <c r="DZ420" i="35"/>
  <c r="DZ421" i="35"/>
  <c r="DZ422" i="35"/>
  <c r="DZ423" i="35"/>
  <c r="DZ424" i="35"/>
  <c r="DZ425" i="35"/>
  <c r="DZ426" i="35"/>
  <c r="DZ427" i="35"/>
  <c r="DZ428" i="35"/>
  <c r="DZ429" i="35"/>
  <c r="DZ430" i="35"/>
  <c r="DZ431" i="35"/>
  <c r="DZ432" i="35"/>
  <c r="DZ433" i="35"/>
  <c r="DZ434" i="35"/>
  <c r="DZ435" i="35"/>
  <c r="DZ436" i="35"/>
  <c r="DZ437" i="35"/>
  <c r="DZ438" i="35"/>
  <c r="DZ439" i="35"/>
  <c r="DZ440" i="35"/>
  <c r="DZ441" i="35"/>
  <c r="DZ442" i="35"/>
  <c r="DZ443" i="35"/>
  <c r="DZ444" i="35"/>
  <c r="DZ445" i="35"/>
  <c r="DZ446" i="35"/>
  <c r="DZ447" i="35"/>
  <c r="DZ448" i="35"/>
  <c r="DZ449" i="35"/>
  <c r="DZ450" i="35"/>
  <c r="DZ451" i="35"/>
  <c r="DZ452" i="35"/>
  <c r="DZ453" i="35"/>
  <c r="DZ454" i="35"/>
  <c r="DZ455" i="35"/>
  <c r="DZ456" i="35"/>
  <c r="DZ457" i="35"/>
  <c r="DZ458" i="35"/>
  <c r="DZ459" i="35"/>
  <c r="DZ460" i="35"/>
  <c r="DZ461" i="35"/>
  <c r="DZ462" i="35"/>
  <c r="DZ463" i="35"/>
  <c r="DZ465" i="35"/>
  <c r="DZ464" i="35"/>
  <c r="DZ466" i="35"/>
  <c r="DZ467" i="35"/>
  <c r="DZ468" i="35"/>
  <c r="DZ469" i="35"/>
  <c r="DZ470" i="35"/>
  <c r="DZ471" i="35"/>
  <c r="DZ472" i="35"/>
  <c r="DZ473" i="35"/>
  <c r="DZ474" i="35"/>
  <c r="DZ475" i="35"/>
  <c r="DZ476" i="35"/>
  <c r="DZ477" i="35"/>
  <c r="DZ478" i="35"/>
  <c r="DZ479" i="35"/>
  <c r="DZ480" i="35"/>
  <c r="DZ481" i="35"/>
  <c r="DZ482" i="35"/>
  <c r="DZ483" i="35"/>
  <c r="DZ484" i="35"/>
  <c r="DZ485" i="35"/>
  <c r="DZ486" i="35"/>
  <c r="DZ487" i="35"/>
  <c r="DZ488" i="35"/>
  <c r="DZ489" i="35"/>
  <c r="DZ490" i="35"/>
  <c r="DZ491" i="35"/>
  <c r="DZ492" i="35"/>
  <c r="DZ493" i="35"/>
  <c r="DZ494" i="35"/>
  <c r="DZ495" i="35"/>
  <c r="DZ496" i="35"/>
  <c r="DZ497" i="35"/>
  <c r="DZ498" i="35"/>
  <c r="DZ499" i="35"/>
  <c r="DZ500" i="35"/>
  <c r="DZ501" i="35"/>
  <c r="DZ502" i="35"/>
  <c r="DZ503" i="35"/>
  <c r="DZ504" i="35"/>
  <c r="DZ505" i="35"/>
  <c r="DZ506" i="35"/>
  <c r="DZ507" i="35"/>
  <c r="DZ508" i="35"/>
  <c r="DZ509" i="35"/>
  <c r="DZ510" i="35"/>
  <c r="DZ511" i="35"/>
  <c r="DZ512" i="35"/>
  <c r="DZ513" i="35"/>
  <c r="DZ514" i="35"/>
  <c r="DZ515" i="35"/>
  <c r="DZ516" i="35"/>
  <c r="DZ517" i="35"/>
  <c r="DZ518" i="35"/>
  <c r="DZ519" i="35"/>
  <c r="DZ520" i="35"/>
  <c r="DZ521" i="35"/>
  <c r="DZ522" i="35"/>
  <c r="DZ523" i="35"/>
  <c r="DZ524" i="35"/>
  <c r="DZ525" i="35"/>
  <c r="DZ526" i="35"/>
  <c r="DZ527" i="35"/>
  <c r="DZ528" i="35"/>
  <c r="DZ529" i="35"/>
  <c r="DZ530" i="35"/>
  <c r="DZ531" i="35"/>
  <c r="DZ532" i="35"/>
  <c r="DZ533" i="35"/>
  <c r="DZ534" i="35"/>
  <c r="DZ535" i="35"/>
  <c r="DZ536" i="35"/>
  <c r="DZ537" i="35"/>
  <c r="DZ538" i="35"/>
  <c r="DZ539" i="35"/>
  <c r="DZ540" i="35"/>
  <c r="DZ541" i="35"/>
  <c r="DZ542" i="35"/>
  <c r="DZ543" i="35"/>
  <c r="DZ544" i="35"/>
  <c r="DZ545" i="35"/>
  <c r="DZ546" i="35"/>
  <c r="DZ547" i="35"/>
  <c r="DZ548" i="35"/>
  <c r="DZ549" i="35"/>
  <c r="DZ550" i="35"/>
  <c r="DZ551" i="35"/>
  <c r="DZ552" i="35"/>
  <c r="DZ553" i="35"/>
  <c r="DZ554" i="35"/>
  <c r="DZ555" i="35"/>
  <c r="DZ556" i="35"/>
  <c r="DZ557" i="35"/>
  <c r="DZ558" i="35"/>
  <c r="DZ559" i="35"/>
  <c r="DZ560" i="35"/>
  <c r="DZ561" i="35"/>
  <c r="DZ562" i="35"/>
  <c r="DZ563" i="35"/>
  <c r="DZ564" i="35"/>
  <c r="DZ565" i="35"/>
  <c r="DZ566" i="35"/>
  <c r="DZ567" i="35"/>
  <c r="DZ568" i="35"/>
  <c r="DZ569" i="35"/>
  <c r="DZ570" i="35"/>
  <c r="DZ571" i="35"/>
  <c r="DZ572" i="35"/>
  <c r="DZ573" i="35"/>
  <c r="DZ574" i="35"/>
  <c r="DZ575" i="35"/>
  <c r="DZ576" i="35"/>
  <c r="DZ577" i="35"/>
  <c r="DZ578" i="35"/>
  <c r="DZ579" i="35"/>
  <c r="DZ580" i="35"/>
  <c r="DZ581" i="35"/>
  <c r="DZ582" i="35"/>
  <c r="DZ583" i="35"/>
  <c r="DZ584" i="35"/>
  <c r="DZ585" i="35"/>
  <c r="DZ586" i="35"/>
  <c r="DZ587" i="35"/>
  <c r="DZ588" i="35"/>
  <c r="DZ589" i="35"/>
  <c r="DZ590" i="35"/>
  <c r="DZ591" i="35"/>
  <c r="DZ592" i="35"/>
  <c r="DZ593" i="35"/>
  <c r="DZ594" i="35"/>
  <c r="DZ595" i="35"/>
  <c r="DZ596" i="35"/>
  <c r="DZ598" i="35"/>
  <c r="DZ597" i="35"/>
  <c r="DZ599" i="35"/>
  <c r="DZ600" i="35"/>
  <c r="DZ601" i="35"/>
  <c r="DZ602" i="35"/>
  <c r="DZ603" i="35"/>
  <c r="DZ604" i="35"/>
  <c r="DZ605" i="35"/>
  <c r="DZ606" i="35"/>
  <c r="DZ607" i="35"/>
  <c r="DZ608" i="35"/>
  <c r="DZ609" i="35"/>
  <c r="DZ610" i="35"/>
  <c r="DZ611" i="35"/>
  <c r="DZ612" i="35"/>
  <c r="DZ613" i="35"/>
  <c r="DZ614" i="35"/>
  <c r="DZ615" i="35"/>
  <c r="DZ616" i="35"/>
  <c r="DZ617" i="35"/>
  <c r="DZ618" i="35"/>
  <c r="DZ619" i="35"/>
  <c r="DZ620" i="35"/>
  <c r="DZ621" i="35"/>
  <c r="DZ622" i="35"/>
  <c r="DZ623" i="35"/>
  <c r="DZ624" i="35"/>
  <c r="DZ625" i="35"/>
  <c r="DZ626" i="35"/>
  <c r="DZ627" i="35"/>
  <c r="DZ628" i="35"/>
  <c r="DZ629" i="35"/>
  <c r="DZ630" i="35"/>
  <c r="DZ631" i="35"/>
  <c r="DZ632" i="35"/>
  <c r="DZ633" i="35"/>
  <c r="DZ634" i="35"/>
  <c r="DZ635" i="35"/>
  <c r="DZ636" i="35"/>
  <c r="DZ637" i="35"/>
  <c r="DZ638" i="35"/>
  <c r="DZ639" i="35"/>
  <c r="DZ640" i="35"/>
  <c r="DZ641" i="35"/>
  <c r="DZ642" i="35"/>
  <c r="DZ643" i="35"/>
  <c r="DZ644" i="35"/>
  <c r="DZ645" i="35"/>
  <c r="DZ646" i="35"/>
  <c r="DZ647" i="35"/>
  <c r="DZ648" i="35"/>
  <c r="DZ649" i="35"/>
  <c r="DZ650" i="35"/>
  <c r="DZ651" i="35"/>
  <c r="DZ652" i="35"/>
  <c r="DZ653" i="35"/>
  <c r="DZ654" i="35"/>
  <c r="DZ655" i="35"/>
  <c r="DZ656" i="35"/>
  <c r="DZ657" i="35"/>
  <c r="DZ658" i="35"/>
  <c r="DZ659" i="35"/>
  <c r="DZ660" i="35"/>
  <c r="DZ661" i="35"/>
  <c r="DZ662" i="35"/>
  <c r="DZ663" i="35"/>
  <c r="DZ664" i="35"/>
  <c r="DZ665" i="35"/>
  <c r="DZ666" i="35"/>
  <c r="DZ667" i="35"/>
  <c r="DZ668" i="35"/>
  <c r="DZ669" i="35"/>
  <c r="DZ670" i="35"/>
  <c r="DZ671" i="35"/>
  <c r="DZ672" i="35"/>
  <c r="DZ673" i="35"/>
  <c r="DZ674" i="35"/>
  <c r="DZ675" i="35"/>
  <c r="DZ676" i="35"/>
  <c r="DZ677" i="35"/>
  <c r="DZ678" i="35"/>
  <c r="DZ679" i="35"/>
  <c r="DZ680" i="35"/>
  <c r="DZ681" i="35"/>
  <c r="DZ682" i="35"/>
  <c r="DZ683" i="35"/>
  <c r="DZ684" i="35"/>
  <c r="DZ685" i="35"/>
  <c r="DZ686" i="35"/>
  <c r="DZ687" i="35"/>
  <c r="DZ688" i="35"/>
  <c r="DZ689" i="35"/>
  <c r="DZ690" i="35"/>
  <c r="DZ691" i="35"/>
  <c r="DZ692" i="35"/>
  <c r="DZ693" i="35"/>
  <c r="DZ694" i="35"/>
  <c r="DZ695" i="35"/>
  <c r="DZ696" i="35"/>
  <c r="DZ697" i="35"/>
  <c r="DZ698" i="35"/>
  <c r="DZ699" i="35"/>
  <c r="DZ700" i="35"/>
  <c r="DZ701" i="35"/>
  <c r="DZ702" i="35"/>
  <c r="DZ703" i="35"/>
  <c r="DZ704" i="35"/>
  <c r="DZ705" i="35"/>
  <c r="DZ706" i="35"/>
  <c r="DZ707" i="35"/>
  <c r="DZ708" i="35"/>
  <c r="DZ709" i="35"/>
  <c r="DZ710" i="35"/>
  <c r="DZ711" i="35"/>
  <c r="DZ712" i="35"/>
  <c r="DZ713" i="35"/>
  <c r="DZ714" i="35"/>
  <c r="DZ715" i="35"/>
  <c r="DZ716" i="35"/>
  <c r="DZ717" i="35"/>
  <c r="DZ718" i="35"/>
  <c r="DZ719" i="35"/>
  <c r="DZ720" i="35"/>
  <c r="DZ721" i="35"/>
  <c r="DZ722" i="35"/>
  <c r="DZ723" i="35"/>
  <c r="DZ724" i="35"/>
  <c r="DZ725" i="35"/>
  <c r="DZ726" i="35"/>
  <c r="DZ727" i="35"/>
  <c r="DZ728" i="35"/>
  <c r="DZ729" i="35"/>
  <c r="DZ730" i="35"/>
  <c r="DZ731" i="35"/>
  <c r="DZ732" i="35"/>
  <c r="DZ733" i="35"/>
  <c r="DZ734" i="35"/>
  <c r="DZ735" i="35"/>
  <c r="DZ736" i="35"/>
  <c r="DZ737" i="35"/>
  <c r="DZ738" i="35"/>
  <c r="DZ739" i="35"/>
  <c r="DZ740" i="35"/>
  <c r="DZ741" i="35"/>
  <c r="DZ742" i="35"/>
  <c r="DZ743" i="35"/>
  <c r="DZ744" i="35"/>
  <c r="DZ745" i="35"/>
  <c r="DZ746" i="35"/>
  <c r="DZ747" i="35"/>
  <c r="DZ748" i="35"/>
  <c r="DZ749" i="35"/>
  <c r="DZ750" i="35"/>
  <c r="DZ751" i="35"/>
  <c r="DZ752" i="35"/>
  <c r="DZ753" i="35"/>
  <c r="DZ754" i="35"/>
  <c r="DZ755" i="35"/>
  <c r="DZ756" i="35"/>
  <c r="DZ757" i="35"/>
  <c r="DZ758" i="35"/>
  <c r="DZ759" i="35"/>
  <c r="DZ760" i="35"/>
  <c r="DZ761" i="35"/>
  <c r="DZ762" i="35"/>
  <c r="DZ763" i="35"/>
  <c r="DZ764" i="35"/>
  <c r="DZ765" i="35"/>
  <c r="DZ767" i="35"/>
  <c r="DZ768" i="35"/>
  <c r="DZ766" i="35"/>
  <c r="DZ769" i="35"/>
  <c r="DZ770" i="35"/>
  <c r="DZ771" i="35"/>
  <c r="DZ772" i="35"/>
  <c r="DZ773" i="35"/>
  <c r="DZ774" i="35"/>
  <c r="DZ775" i="35"/>
  <c r="DZ776" i="35"/>
  <c r="DZ777" i="35"/>
  <c r="DZ778" i="35"/>
  <c r="DZ779" i="35"/>
  <c r="DZ780" i="35"/>
  <c r="DZ781" i="35"/>
  <c r="DZ782" i="35"/>
  <c r="DZ783" i="35"/>
  <c r="DZ784" i="35"/>
  <c r="DZ785" i="35"/>
  <c r="DZ786" i="35"/>
  <c r="DZ787" i="35"/>
  <c r="DZ788" i="35"/>
  <c r="DZ789" i="35"/>
  <c r="DZ790" i="35"/>
  <c r="DZ791" i="35"/>
  <c r="DZ792" i="35"/>
  <c r="DZ793" i="35"/>
  <c r="DZ794" i="35"/>
  <c r="DZ795" i="35"/>
  <c r="DZ796" i="35"/>
  <c r="DZ797" i="35"/>
  <c r="DZ798" i="35"/>
  <c r="DZ799" i="35"/>
  <c r="DZ800" i="35"/>
  <c r="DZ801" i="35"/>
  <c r="DZ802" i="35"/>
  <c r="DZ803" i="35"/>
  <c r="DZ804" i="35"/>
  <c r="DZ805" i="35"/>
  <c r="DZ806" i="35"/>
  <c r="DZ807" i="35"/>
  <c r="DZ808" i="35"/>
  <c r="DZ809" i="35"/>
  <c r="DZ810" i="35"/>
  <c r="DZ811" i="35"/>
  <c r="DZ812" i="35"/>
  <c r="DZ813" i="35"/>
  <c r="DZ814" i="35"/>
  <c r="DZ815" i="35"/>
  <c r="DZ816" i="35"/>
  <c r="DZ817" i="35"/>
  <c r="DZ818" i="35"/>
  <c r="DZ819" i="35"/>
  <c r="DZ820" i="35"/>
  <c r="DZ821" i="35"/>
  <c r="DZ822" i="35"/>
  <c r="DZ823" i="35"/>
  <c r="DZ824" i="35"/>
  <c r="DZ825" i="35"/>
  <c r="DZ826" i="35"/>
  <c r="DZ827" i="35"/>
  <c r="DZ828" i="35"/>
  <c r="DZ829" i="35"/>
  <c r="DZ830" i="35"/>
  <c r="DZ831" i="35"/>
  <c r="DZ832" i="35"/>
  <c r="DZ833" i="35"/>
  <c r="DZ834" i="35"/>
  <c r="DZ835" i="35"/>
  <c r="DZ836" i="35"/>
  <c r="DZ837" i="35"/>
  <c r="DZ838" i="35"/>
  <c r="DZ839" i="35"/>
  <c r="DZ840" i="35"/>
  <c r="DZ841" i="35"/>
  <c r="DZ842" i="35"/>
  <c r="DZ843" i="35"/>
  <c r="DZ844" i="35"/>
  <c r="DZ845" i="35"/>
  <c r="DZ846" i="35"/>
  <c r="DZ847" i="35"/>
  <c r="DZ848" i="35"/>
  <c r="DZ849" i="35"/>
  <c r="DZ850" i="35"/>
  <c r="DZ851" i="35"/>
  <c r="DZ852" i="35"/>
  <c r="DZ853" i="35"/>
  <c r="DZ854" i="35"/>
  <c r="DZ855" i="35"/>
  <c r="DZ856" i="35"/>
  <c r="DZ857" i="35"/>
  <c r="DZ858" i="35"/>
  <c r="DZ859" i="35"/>
  <c r="DZ860" i="35"/>
  <c r="DZ861" i="35"/>
  <c r="DZ862" i="35"/>
  <c r="DZ863" i="35"/>
  <c r="DZ864" i="35"/>
  <c r="DZ865" i="35"/>
  <c r="DZ866" i="35"/>
  <c r="DZ867" i="35"/>
  <c r="DZ868" i="35"/>
  <c r="DZ869" i="35"/>
  <c r="DZ870" i="35"/>
  <c r="DZ871" i="35"/>
  <c r="DZ872" i="35"/>
  <c r="DZ873" i="35"/>
  <c r="DZ874" i="35"/>
  <c r="DZ875" i="35"/>
  <c r="DZ876" i="35"/>
  <c r="DZ877" i="35"/>
  <c r="DZ878" i="35"/>
  <c r="DZ879" i="35"/>
  <c r="DZ880" i="35"/>
  <c r="DZ881" i="35"/>
  <c r="DZ882" i="35"/>
  <c r="DZ883" i="35"/>
  <c r="DZ884" i="35"/>
  <c r="DZ885" i="35"/>
  <c r="DZ886" i="35"/>
  <c r="DZ887" i="35"/>
  <c r="DZ888" i="35"/>
  <c r="DZ889" i="35"/>
  <c r="DZ890" i="35"/>
  <c r="DZ891" i="35"/>
  <c r="DZ892" i="35"/>
  <c r="DZ893" i="35"/>
  <c r="DZ894" i="35"/>
  <c r="DZ895" i="35"/>
  <c r="DZ896" i="35"/>
  <c r="DZ897" i="35"/>
  <c r="DZ898" i="35"/>
  <c r="DZ899" i="35"/>
  <c r="DZ900" i="35"/>
  <c r="DZ901" i="35"/>
  <c r="DZ902" i="35"/>
  <c r="DZ903" i="35"/>
  <c r="DZ904" i="35"/>
  <c r="DZ905" i="35"/>
  <c r="DZ906" i="35"/>
  <c r="DZ907" i="35"/>
  <c r="DZ908" i="35"/>
  <c r="DZ909" i="35"/>
  <c r="DZ910" i="35"/>
  <c r="DZ911" i="35"/>
  <c r="DZ912" i="35"/>
  <c r="DZ913" i="35"/>
  <c r="DZ914" i="35"/>
  <c r="DZ915" i="35"/>
  <c r="DZ916" i="35"/>
  <c r="DZ917" i="35"/>
  <c r="DZ918" i="35"/>
  <c r="DZ919" i="35"/>
  <c r="DZ920" i="35"/>
  <c r="DZ921" i="35"/>
  <c r="DZ922" i="35"/>
  <c r="DZ923" i="35"/>
  <c r="DZ924" i="35"/>
  <c r="DZ925" i="35"/>
  <c r="DZ926" i="35"/>
  <c r="DZ927" i="35"/>
  <c r="DZ928" i="35"/>
  <c r="DZ929" i="35"/>
  <c r="DZ930" i="35"/>
  <c r="DZ931" i="35"/>
  <c r="DZ932" i="35"/>
  <c r="DZ933" i="35"/>
  <c r="DZ934" i="35"/>
  <c r="DZ935" i="35"/>
  <c r="DZ936" i="35"/>
  <c r="DZ937" i="35"/>
  <c r="DZ938" i="35"/>
  <c r="DZ939" i="35"/>
  <c r="DZ940" i="35"/>
  <c r="DZ941" i="35"/>
  <c r="DZ942" i="35"/>
  <c r="DZ943" i="35"/>
  <c r="DZ944" i="35"/>
  <c r="DZ945" i="35"/>
  <c r="DZ946" i="35"/>
  <c r="DZ947" i="35"/>
  <c r="DZ948" i="35"/>
  <c r="DZ949" i="35"/>
  <c r="DZ950" i="35"/>
  <c r="DZ951" i="35"/>
  <c r="DZ952" i="35"/>
  <c r="DZ953" i="35"/>
  <c r="DZ954" i="35"/>
  <c r="DZ955" i="35"/>
  <c r="DZ956" i="35"/>
  <c r="DZ957" i="35"/>
  <c r="DZ958" i="35"/>
  <c r="DZ959" i="35"/>
  <c r="DZ960" i="35"/>
  <c r="DZ961" i="35"/>
  <c r="DZ962" i="35"/>
  <c r="DZ963" i="35"/>
  <c r="DZ964" i="35"/>
  <c r="DZ965" i="35"/>
  <c r="DZ966" i="35"/>
  <c r="DZ967" i="35"/>
  <c r="DZ968" i="35"/>
  <c r="DZ969" i="35"/>
  <c r="DZ970" i="35"/>
  <c r="DZ971" i="35"/>
  <c r="DZ972" i="35"/>
  <c r="DZ973" i="35"/>
  <c r="DZ974" i="35"/>
  <c r="DZ975" i="35"/>
  <c r="DZ976" i="35"/>
  <c r="DZ977" i="35"/>
  <c r="DZ978" i="35"/>
  <c r="DZ979" i="35"/>
  <c r="DZ980" i="35"/>
  <c r="DZ981" i="35"/>
  <c r="DZ982" i="35"/>
  <c r="DZ983" i="35"/>
  <c r="DZ984" i="35"/>
  <c r="DZ985" i="35"/>
  <c r="DZ986" i="35"/>
  <c r="DZ987" i="35"/>
  <c r="DZ988" i="35"/>
  <c r="DZ989" i="35"/>
  <c r="DZ990" i="35"/>
  <c r="DZ991" i="35"/>
  <c r="DZ992" i="35"/>
  <c r="DZ993" i="35"/>
  <c r="DZ994" i="35"/>
  <c r="DZ995" i="35"/>
  <c r="DZ996" i="35"/>
  <c r="DZ997" i="35"/>
  <c r="DZ998" i="35"/>
  <c r="DZ999" i="35"/>
  <c r="DZ1000" i="35"/>
  <c r="DZ1001" i="35"/>
  <c r="DZ1002" i="35"/>
  <c r="DZ1003" i="35"/>
  <c r="DZ1004" i="35"/>
  <c r="DZ1005" i="35"/>
  <c r="DZ1006" i="35"/>
  <c r="DZ1007" i="35"/>
  <c r="DZ1008" i="35"/>
  <c r="DZ1009" i="35"/>
  <c r="DZ1010" i="35"/>
  <c r="DZ1011" i="35"/>
  <c r="DZ1012" i="35"/>
  <c r="DZ1013" i="35"/>
  <c r="DZ1014" i="35"/>
  <c r="DZ1015" i="35"/>
  <c r="DZ1016" i="35"/>
  <c r="DZ1017" i="35"/>
  <c r="DZ1018" i="35"/>
  <c r="DZ1019" i="35"/>
  <c r="DZ1020" i="35"/>
  <c r="DZ1021" i="35"/>
  <c r="DZ1022" i="35"/>
  <c r="DZ1023" i="35"/>
  <c r="DZ1024" i="35"/>
  <c r="DZ1025" i="35"/>
  <c r="DZ1026" i="35"/>
  <c r="DZ1027" i="35"/>
  <c r="DZ1028" i="35"/>
  <c r="DZ1029" i="35"/>
  <c r="DZ1030" i="35"/>
  <c r="DZ1031" i="35"/>
  <c r="DZ1032" i="35"/>
  <c r="DZ1033" i="35"/>
  <c r="DZ1034" i="35"/>
  <c r="DZ1035" i="35"/>
  <c r="DZ1036" i="35"/>
  <c r="DZ2" i="35"/>
  <c r="H767" i="35" l="1"/>
  <c r="I767" i="35"/>
  <c r="H768" i="35"/>
  <c r="I768" i="35"/>
  <c r="H766" i="35"/>
  <c r="I766" i="35"/>
  <c r="H769" i="35"/>
  <c r="I769" i="35"/>
  <c r="H770" i="35"/>
  <c r="I770" i="35"/>
  <c r="H771" i="35"/>
  <c r="I771" i="35"/>
  <c r="DT767" i="35"/>
  <c r="DU767" i="35"/>
  <c r="DV767" i="35" s="1"/>
  <c r="EA767" i="35"/>
  <c r="EB767" i="35" s="1"/>
  <c r="EE767" i="35"/>
  <c r="V767" i="35" s="1"/>
  <c r="EG767" i="35"/>
  <c r="EH767" i="35" s="1"/>
  <c r="W767" i="35" s="1"/>
  <c r="DT768" i="35"/>
  <c r="DU768" i="35"/>
  <c r="DV768" i="35" s="1"/>
  <c r="EA768" i="35"/>
  <c r="T768" i="35" s="1"/>
  <c r="EE768" i="35"/>
  <c r="EG768" i="35"/>
  <c r="EH768" i="35" s="1"/>
  <c r="W768" i="35" s="1"/>
  <c r="DT766" i="35"/>
  <c r="DU766" i="35"/>
  <c r="DV766" i="35" s="1"/>
  <c r="EA766" i="35"/>
  <c r="EE766" i="35"/>
  <c r="V766" i="35" s="1"/>
  <c r="EG766" i="35"/>
  <c r="EH766" i="35" s="1"/>
  <c r="W766" i="35" s="1"/>
  <c r="DT769" i="35"/>
  <c r="DU769" i="35"/>
  <c r="EA769" i="35"/>
  <c r="T769" i="35" s="1"/>
  <c r="EE769" i="35"/>
  <c r="V769" i="35" s="1"/>
  <c r="EG769" i="35"/>
  <c r="DT770" i="35"/>
  <c r="DU770" i="35"/>
  <c r="DV770" i="35" s="1"/>
  <c r="EA770" i="35"/>
  <c r="T770" i="35" s="1"/>
  <c r="EE770" i="35"/>
  <c r="V770" i="35" s="1"/>
  <c r="EG770" i="35"/>
  <c r="EH770" i="35" s="1"/>
  <c r="W770" i="35" s="1"/>
  <c r="AS770" i="35"/>
  <c r="AS766" i="35"/>
  <c r="AS767" i="35"/>
  <c r="H744" i="35"/>
  <c r="I744" i="35"/>
  <c r="AS744" i="35"/>
  <c r="DT744" i="35"/>
  <c r="DU744" i="35"/>
  <c r="DV744" i="35" s="1"/>
  <c r="EA744" i="35"/>
  <c r="T744" i="35" s="1"/>
  <c r="EE744" i="35"/>
  <c r="V744" i="35" s="1"/>
  <c r="EG744" i="35"/>
  <c r="EH744" i="35" s="1"/>
  <c r="W744" i="35" s="1"/>
  <c r="H510" i="35"/>
  <c r="I510" i="35"/>
  <c r="DT510" i="35"/>
  <c r="DU510" i="35"/>
  <c r="DV510" i="35" s="1"/>
  <c r="EA510" i="35"/>
  <c r="T510" i="35" s="1"/>
  <c r="EE510" i="35"/>
  <c r="V510" i="35" s="1"/>
  <c r="EG510" i="35"/>
  <c r="EH510" i="35" s="1"/>
  <c r="W510" i="35" s="1"/>
  <c r="AS454" i="35"/>
  <c r="DT454" i="35"/>
  <c r="DU454" i="35"/>
  <c r="DV454" i="35" s="1"/>
  <c r="EA454" i="35"/>
  <c r="T454" i="35" s="1"/>
  <c r="EE454" i="35"/>
  <c r="V454" i="35" s="1"/>
  <c r="EG454" i="35"/>
  <c r="EH454" i="35" s="1"/>
  <c r="W454" i="35" s="1"/>
  <c r="I454" i="35"/>
  <c r="H454" i="35"/>
  <c r="AS162" i="35"/>
  <c r="ED766" i="35" l="1"/>
  <c r="U766" i="35" s="1"/>
  <c r="EB766" i="35"/>
  <c r="T766" i="35"/>
  <c r="EI768" i="35"/>
  <c r="EI766" i="35"/>
  <c r="DW766" i="35"/>
  <c r="DX766" i="35" s="1"/>
  <c r="EJ766" i="35" s="1"/>
  <c r="ED767" i="35"/>
  <c r="U767" i="35" s="1"/>
  <c r="EB744" i="35"/>
  <c r="V768" i="35"/>
  <c r="T767" i="35"/>
  <c r="EB770" i="35"/>
  <c r="EB769" i="35"/>
  <c r="EH769" i="35"/>
  <c r="W769" i="35" s="1"/>
  <c r="DV769" i="35"/>
  <c r="DW769" i="35" s="1"/>
  <c r="DW770" i="35"/>
  <c r="ED770" i="35"/>
  <c r="U770" i="35" s="1"/>
  <c r="EI770" i="35"/>
  <c r="EB768" i="35"/>
  <c r="EI767" i="35"/>
  <c r="DW767" i="35"/>
  <c r="DX767" i="35" s="1"/>
  <c r="DW768" i="35"/>
  <c r="DX768" i="35" s="1"/>
  <c r="DY768" i="35" s="1"/>
  <c r="ED744" i="35"/>
  <c r="U744" i="35" s="1"/>
  <c r="EI744" i="35"/>
  <c r="DW744" i="35"/>
  <c r="DX744" i="35" s="1"/>
  <c r="EB510" i="35"/>
  <c r="EI510" i="35"/>
  <c r="DW510" i="35"/>
  <c r="ED510" i="35"/>
  <c r="U510" i="35" s="1"/>
  <c r="EB454" i="35"/>
  <c r="EI454" i="35"/>
  <c r="DW454" i="35"/>
  <c r="DX454" i="35" s="1"/>
  <c r="ED454" i="35"/>
  <c r="U454" i="35" s="1"/>
  <c r="EC766" i="35" l="1"/>
  <c r="EF766" i="35" s="1"/>
  <c r="EC744" i="35"/>
  <c r="EF744" i="35" s="1"/>
  <c r="DY766" i="35"/>
  <c r="EC767" i="35"/>
  <c r="EF767" i="35" s="1"/>
  <c r="EI769" i="35"/>
  <c r="EC510" i="35"/>
  <c r="EF510" i="35" s="1"/>
  <c r="DX770" i="35"/>
  <c r="DY770" i="35" s="1"/>
  <c r="EC770" i="35"/>
  <c r="EF770" i="35" s="1"/>
  <c r="EJ767" i="35"/>
  <c r="DY767" i="35"/>
  <c r="DX769" i="35"/>
  <c r="DY769" i="35" s="1"/>
  <c r="DY744" i="35"/>
  <c r="EJ744" i="35"/>
  <c r="DX510" i="35"/>
  <c r="EJ510" i="35" s="1"/>
  <c r="EC454" i="35"/>
  <c r="EF454" i="35" s="1"/>
  <c r="EJ454" i="35"/>
  <c r="DY454" i="35"/>
  <c r="EJ770" i="35" l="1"/>
  <c r="DY510" i="35"/>
  <c r="DT62" i="35" l="1"/>
  <c r="DU62" i="35"/>
  <c r="DV62" i="35" s="1"/>
  <c r="EA62" i="35"/>
  <c r="T62" i="35" s="1"/>
  <c r="EE62" i="35"/>
  <c r="EG62" i="35"/>
  <c r="EH62" i="35" s="1"/>
  <c r="W62" i="35" s="1"/>
  <c r="AS62" i="35"/>
  <c r="H62" i="35"/>
  <c r="I62" i="35"/>
  <c r="H63" i="35"/>
  <c r="I63" i="35"/>
  <c r="ED62" i="35" l="1"/>
  <c r="U62" i="35" s="1"/>
  <c r="EI62" i="35"/>
  <c r="DW62" i="35"/>
  <c r="DX62" i="35" s="1"/>
  <c r="DY62" i="35" s="1"/>
  <c r="EB62" i="35"/>
  <c r="V62" i="35"/>
  <c r="V1036" i="35"/>
  <c r="EC62" i="35" l="1"/>
  <c r="EF62" i="35" s="1"/>
  <c r="EJ62" i="35"/>
  <c r="EG1036" i="35" l="1"/>
  <c r="EH1036" i="35" s="1"/>
  <c r="W1036" i="35" s="1"/>
  <c r="EA1036" i="35"/>
  <c r="T1036" i="35" s="1"/>
  <c r="DU1036" i="35"/>
  <c r="DV1036" i="35" s="1"/>
  <c r="DT1036" i="35"/>
  <c r="AS1036" i="35"/>
  <c r="ED1036" i="35" s="1"/>
  <c r="U1036" i="35" s="1"/>
  <c r="I1036" i="35"/>
  <c r="H1036" i="35"/>
  <c r="EG1035" i="35"/>
  <c r="EE1035" i="35"/>
  <c r="V1035" i="35" s="1"/>
  <c r="EA1035" i="35"/>
  <c r="T1035" i="35" s="1"/>
  <c r="DU1035" i="35"/>
  <c r="DT1035" i="35"/>
  <c r="I1035" i="35"/>
  <c r="H1035" i="35"/>
  <c r="EG1034" i="35"/>
  <c r="EE1034" i="35"/>
  <c r="V1034" i="35" s="1"/>
  <c r="EA1034" i="35"/>
  <c r="T1034" i="35" s="1"/>
  <c r="DU1034" i="35"/>
  <c r="DT1034" i="35"/>
  <c r="AS1034" i="35"/>
  <c r="I1034" i="35"/>
  <c r="H1034" i="35"/>
  <c r="EG1033" i="35"/>
  <c r="EE1033" i="35"/>
  <c r="V1033" i="35" s="1"/>
  <c r="EA1033" i="35"/>
  <c r="T1033" i="35" s="1"/>
  <c r="DU1033" i="35"/>
  <c r="DV1033" i="35" s="1"/>
  <c r="DW1033" i="35" s="1"/>
  <c r="DT1033" i="35"/>
  <c r="AZ1033" i="35"/>
  <c r="EQ1033" i="35" s="1"/>
  <c r="FB1033" i="35" s="1"/>
  <c r="FR1033" i="35" s="1"/>
  <c r="I1033" i="35"/>
  <c r="H1033" i="35"/>
  <c r="EG1032" i="35"/>
  <c r="EH1032" i="35" s="1"/>
  <c r="W1032" i="35" s="1"/>
  <c r="EE1032" i="35"/>
  <c r="V1032" i="35" s="1"/>
  <c r="DU1032" i="35"/>
  <c r="DV1032" i="35" s="1"/>
  <c r="DT1032" i="35"/>
  <c r="AS1032" i="35"/>
  <c r="I1032" i="35"/>
  <c r="H1032" i="35"/>
  <c r="EG1031" i="35"/>
  <c r="EH1031" i="35" s="1"/>
  <c r="W1031" i="35" s="1"/>
  <c r="EE1031" i="35"/>
  <c r="V1031" i="35" s="1"/>
  <c r="EA1031" i="35"/>
  <c r="T1031" i="35" s="1"/>
  <c r="DU1031" i="35"/>
  <c r="DV1031" i="35" s="1"/>
  <c r="DT1031" i="35"/>
  <c r="AZ1031" i="35"/>
  <c r="EQ1031" i="35" s="1"/>
  <c r="FB1031" i="35" s="1"/>
  <c r="FR1031" i="35" s="1"/>
  <c r="I1031" i="35"/>
  <c r="H1031" i="35"/>
  <c r="EG1030" i="35"/>
  <c r="EE1030" i="35"/>
  <c r="V1030" i="35" s="1"/>
  <c r="EA1030" i="35"/>
  <c r="DU1030" i="35"/>
  <c r="DT1030" i="35"/>
  <c r="AZ1030" i="35"/>
  <c r="EQ1030" i="35" s="1"/>
  <c r="FB1030" i="35" s="1"/>
  <c r="FR1030" i="35" s="1"/>
  <c r="I1030" i="35"/>
  <c r="H1030" i="35"/>
  <c r="EG1029" i="35"/>
  <c r="EE1029" i="35"/>
  <c r="V1029" i="35" s="1"/>
  <c r="EA1029" i="35"/>
  <c r="DU1029" i="35"/>
  <c r="DV1029" i="35" s="1"/>
  <c r="DW1029" i="35" s="1"/>
  <c r="DT1029" i="35"/>
  <c r="AZ1029" i="35"/>
  <c r="I1029" i="35"/>
  <c r="H1029" i="35"/>
  <c r="EG1028" i="35"/>
  <c r="EH1028" i="35" s="1"/>
  <c r="W1028" i="35" s="1"/>
  <c r="EE1028" i="35"/>
  <c r="V1028" i="35" s="1"/>
  <c r="DU1028" i="35"/>
  <c r="DT1028" i="35"/>
  <c r="AS1028" i="35"/>
  <c r="I1028" i="35"/>
  <c r="H1028" i="35"/>
  <c r="EG1027" i="35"/>
  <c r="EE1027" i="35"/>
  <c r="V1027" i="35" s="1"/>
  <c r="EA1027" i="35"/>
  <c r="DU1027" i="35"/>
  <c r="DT1027" i="35"/>
  <c r="AS1027" i="35"/>
  <c r="I1027" i="35"/>
  <c r="H1027" i="35"/>
  <c r="EG1026" i="35"/>
  <c r="EH1026" i="35" s="1"/>
  <c r="W1026" i="35" s="1"/>
  <c r="EE1026" i="35"/>
  <c r="V1026" i="35" s="1"/>
  <c r="DU1026" i="35"/>
  <c r="DT1026" i="35"/>
  <c r="AS1026" i="35"/>
  <c r="I1026" i="35"/>
  <c r="H1026" i="35"/>
  <c r="EG1025" i="35"/>
  <c r="EH1025" i="35" s="1"/>
  <c r="W1025" i="35" s="1"/>
  <c r="EE1025" i="35"/>
  <c r="V1025" i="35" s="1"/>
  <c r="DU1025" i="35"/>
  <c r="DT1025" i="35"/>
  <c r="AS1025" i="35"/>
  <c r="I1025" i="35"/>
  <c r="H1025" i="35"/>
  <c r="EG1024" i="35"/>
  <c r="EE1024" i="35"/>
  <c r="V1024" i="35" s="1"/>
  <c r="DU1024" i="35"/>
  <c r="DT1024" i="35"/>
  <c r="AS1024" i="35"/>
  <c r="I1024" i="35"/>
  <c r="H1024" i="35"/>
  <c r="EG1023" i="35"/>
  <c r="EH1023" i="35" s="1"/>
  <c r="W1023" i="35" s="1"/>
  <c r="EE1023" i="35"/>
  <c r="V1023" i="35" s="1"/>
  <c r="EA1023" i="35"/>
  <c r="T1023" i="35" s="1"/>
  <c r="DU1023" i="35"/>
  <c r="DV1023" i="35" s="1"/>
  <c r="DT1023" i="35"/>
  <c r="AS1023" i="35"/>
  <c r="I1023" i="35"/>
  <c r="H1023" i="35"/>
  <c r="EG1022" i="35"/>
  <c r="EH1022" i="35" s="1"/>
  <c r="W1022" i="35" s="1"/>
  <c r="EE1022" i="35"/>
  <c r="V1022" i="35" s="1"/>
  <c r="EA1022" i="35"/>
  <c r="T1022" i="35" s="1"/>
  <c r="DU1022" i="35"/>
  <c r="DT1022" i="35"/>
  <c r="AS1022" i="35"/>
  <c r="I1022" i="35"/>
  <c r="H1022" i="35"/>
  <c r="EG1021" i="35"/>
  <c r="EH1021" i="35" s="1"/>
  <c r="W1021" i="35" s="1"/>
  <c r="EE1021" i="35"/>
  <c r="V1021" i="35" s="1"/>
  <c r="EA1021" i="35"/>
  <c r="T1021" i="35" s="1"/>
  <c r="DU1021" i="35"/>
  <c r="DT1021" i="35"/>
  <c r="I1021" i="35"/>
  <c r="H1021" i="35"/>
  <c r="EG1020" i="35"/>
  <c r="EH1020" i="35" s="1"/>
  <c r="W1020" i="35" s="1"/>
  <c r="EE1020" i="35"/>
  <c r="V1020" i="35" s="1"/>
  <c r="EA1020" i="35"/>
  <c r="DU1020" i="35"/>
  <c r="DT1020" i="35"/>
  <c r="DJ1020" i="35"/>
  <c r="AS1020" i="35"/>
  <c r="I1020" i="35"/>
  <c r="H1020" i="35"/>
  <c r="EG1019" i="35"/>
  <c r="EH1019" i="35" s="1"/>
  <c r="W1019" i="35" s="1"/>
  <c r="EE1019" i="35"/>
  <c r="V1019" i="35" s="1"/>
  <c r="DU1019" i="35"/>
  <c r="DV1019" i="35" s="1"/>
  <c r="DT1019" i="35"/>
  <c r="DJ1019" i="35"/>
  <c r="I1019" i="35"/>
  <c r="H1019" i="35"/>
  <c r="EG1018" i="35"/>
  <c r="EE1018" i="35"/>
  <c r="V1018" i="35" s="1"/>
  <c r="DU1018" i="35"/>
  <c r="DT1018" i="35"/>
  <c r="AS1018" i="35"/>
  <c r="I1018" i="35"/>
  <c r="H1018" i="35"/>
  <c r="EG1017" i="35"/>
  <c r="EH1017" i="35" s="1"/>
  <c r="W1017" i="35" s="1"/>
  <c r="EE1017" i="35"/>
  <c r="V1017" i="35" s="1"/>
  <c r="EA1017" i="35"/>
  <c r="T1017" i="35" s="1"/>
  <c r="DU1017" i="35"/>
  <c r="DT1017" i="35"/>
  <c r="I1017" i="35"/>
  <c r="H1017" i="35"/>
  <c r="EG1016" i="35"/>
  <c r="EE1016" i="35"/>
  <c r="V1016" i="35" s="1"/>
  <c r="EA1016" i="35"/>
  <c r="T1016" i="35" s="1"/>
  <c r="DU1016" i="35"/>
  <c r="DT1016" i="35"/>
  <c r="AS1016" i="35"/>
  <c r="I1016" i="35"/>
  <c r="H1016" i="35"/>
  <c r="EG1015" i="35"/>
  <c r="EH1015" i="35" s="1"/>
  <c r="W1015" i="35" s="1"/>
  <c r="EE1015" i="35"/>
  <c r="ED1015" i="35" s="1"/>
  <c r="U1015" i="35" s="1"/>
  <c r="EA1015" i="35"/>
  <c r="T1015" i="35" s="1"/>
  <c r="DU1015" i="35"/>
  <c r="DV1015" i="35" s="1"/>
  <c r="DW1015" i="35" s="1"/>
  <c r="DT1015" i="35"/>
  <c r="O1015" i="35"/>
  <c r="I1015" i="35"/>
  <c r="H1015" i="35"/>
  <c r="EG1014" i="35"/>
  <c r="EH1014" i="35" s="1"/>
  <c r="W1014" i="35" s="1"/>
  <c r="EE1014" i="35"/>
  <c r="V1014" i="35" s="1"/>
  <c r="EA1014" i="35"/>
  <c r="DU1014" i="35"/>
  <c r="DV1014" i="35" s="1"/>
  <c r="DT1014" i="35"/>
  <c r="DJ1014" i="35"/>
  <c r="AS1014" i="35"/>
  <c r="O1014" i="35"/>
  <c r="I1014" i="35"/>
  <c r="H1014" i="35"/>
  <c r="EG1013" i="35"/>
  <c r="EH1013" i="35" s="1"/>
  <c r="W1013" i="35" s="1"/>
  <c r="EE1013" i="35"/>
  <c r="V1013" i="35" s="1"/>
  <c r="EA1013" i="35"/>
  <c r="T1013" i="35" s="1"/>
  <c r="DU1013" i="35"/>
  <c r="DV1013" i="35" s="1"/>
  <c r="DW1013" i="35" s="1"/>
  <c r="DT1013" i="35"/>
  <c r="DJ1013" i="35"/>
  <c r="O1013" i="35"/>
  <c r="I1013" i="35"/>
  <c r="H1013" i="35"/>
  <c r="EG1012" i="35"/>
  <c r="EH1012" i="35" s="1"/>
  <c r="W1012" i="35" s="1"/>
  <c r="EE1012" i="35"/>
  <c r="V1012" i="35" s="1"/>
  <c r="DU1012" i="35"/>
  <c r="DV1012" i="35" s="1"/>
  <c r="DT1012" i="35"/>
  <c r="AS1012" i="35"/>
  <c r="O1012" i="35"/>
  <c r="I1012" i="35"/>
  <c r="H1012" i="35"/>
  <c r="EG1011" i="35"/>
  <c r="EE1011" i="35"/>
  <c r="V1011" i="35" s="1"/>
  <c r="DU1011" i="35"/>
  <c r="DT1011" i="35"/>
  <c r="AS1011" i="35"/>
  <c r="I1011" i="35"/>
  <c r="H1011" i="35"/>
  <c r="EG1010" i="35"/>
  <c r="EE1010" i="35"/>
  <c r="V1010" i="35" s="1"/>
  <c r="DU1010" i="35"/>
  <c r="DV1010" i="35" s="1"/>
  <c r="DT1010" i="35"/>
  <c r="AS1010" i="35"/>
  <c r="O1010" i="35"/>
  <c r="I1010" i="35"/>
  <c r="H1010" i="35"/>
  <c r="EG1009" i="35"/>
  <c r="EH1009" i="35" s="1"/>
  <c r="W1009" i="35" s="1"/>
  <c r="EE1009" i="35"/>
  <c r="V1009" i="35" s="1"/>
  <c r="EA1009" i="35"/>
  <c r="T1009" i="35" s="1"/>
  <c r="DU1009" i="35"/>
  <c r="DV1009" i="35" s="1"/>
  <c r="DT1009" i="35"/>
  <c r="O1009" i="35"/>
  <c r="I1009" i="35"/>
  <c r="H1009" i="35"/>
  <c r="EG1008" i="35"/>
  <c r="EE1008" i="35"/>
  <c r="ED1008" i="35" s="1"/>
  <c r="U1008" i="35" s="1"/>
  <c r="EA1008" i="35"/>
  <c r="T1008" i="35" s="1"/>
  <c r="DU1008" i="35"/>
  <c r="DV1008" i="35" s="1"/>
  <c r="DT1008" i="35"/>
  <c r="O1008" i="35"/>
  <c r="I1008" i="35"/>
  <c r="H1008" i="35"/>
  <c r="EG1007" i="35"/>
  <c r="EH1007" i="35" s="1"/>
  <c r="W1007" i="35" s="1"/>
  <c r="EE1007" i="35"/>
  <c r="V1007" i="35" s="1"/>
  <c r="EA1007" i="35"/>
  <c r="T1007" i="35" s="1"/>
  <c r="DU1007" i="35"/>
  <c r="DT1007" i="35"/>
  <c r="DJ1007" i="35"/>
  <c r="AS1007" i="35"/>
  <c r="O1007" i="35"/>
  <c r="I1007" i="35"/>
  <c r="H1007" i="35"/>
  <c r="EG1006" i="35"/>
  <c r="EE1006" i="35"/>
  <c r="V1006" i="35" s="1"/>
  <c r="EA1006" i="35"/>
  <c r="T1006" i="35" s="1"/>
  <c r="DU1006" i="35"/>
  <c r="DT1006" i="35"/>
  <c r="AS1006" i="35"/>
  <c r="O1006" i="35"/>
  <c r="I1006" i="35"/>
  <c r="H1006" i="35"/>
  <c r="EG1005" i="35"/>
  <c r="EH1005" i="35" s="1"/>
  <c r="W1005" i="35" s="1"/>
  <c r="EE1005" i="35"/>
  <c r="V1005" i="35" s="1"/>
  <c r="DU1005" i="35"/>
  <c r="DV1005" i="35" s="1"/>
  <c r="DT1005" i="35"/>
  <c r="AS1005" i="35"/>
  <c r="O1005" i="35"/>
  <c r="I1005" i="35"/>
  <c r="H1005" i="35"/>
  <c r="EG1004" i="35"/>
  <c r="EE1004" i="35"/>
  <c r="V1004" i="35" s="1"/>
  <c r="EA1004" i="35"/>
  <c r="DU1004" i="35"/>
  <c r="DT1004" i="35"/>
  <c r="AS1004" i="35"/>
  <c r="O1004" i="35"/>
  <c r="I1004" i="35"/>
  <c r="H1004" i="35"/>
  <c r="EG1003" i="35"/>
  <c r="EH1003" i="35" s="1"/>
  <c r="W1003" i="35" s="1"/>
  <c r="EE1003" i="35"/>
  <c r="EA1003" i="35"/>
  <c r="T1003" i="35" s="1"/>
  <c r="DU1003" i="35"/>
  <c r="DT1003" i="35"/>
  <c r="O1003" i="35"/>
  <c r="I1003" i="35"/>
  <c r="H1003" i="35"/>
  <c r="EG1002" i="35"/>
  <c r="EE1002" i="35"/>
  <c r="V1002" i="35" s="1"/>
  <c r="EA1002" i="35"/>
  <c r="T1002" i="35" s="1"/>
  <c r="DU1002" i="35"/>
  <c r="DT1002" i="35"/>
  <c r="AS1002" i="35"/>
  <c r="O1002" i="35"/>
  <c r="I1002" i="35"/>
  <c r="H1002" i="35"/>
  <c r="EG1001" i="35"/>
  <c r="EH1001" i="35" s="1"/>
  <c r="W1001" i="35" s="1"/>
  <c r="EE1001" i="35"/>
  <c r="EA1001" i="35"/>
  <c r="T1001" i="35" s="1"/>
  <c r="DU1001" i="35"/>
  <c r="DT1001" i="35"/>
  <c r="AS1001" i="35"/>
  <c r="O1001" i="35"/>
  <c r="I1001" i="35"/>
  <c r="H1001" i="35"/>
  <c r="EG1000" i="35"/>
  <c r="EH1000" i="35" s="1"/>
  <c r="W1000" i="35" s="1"/>
  <c r="EE1000" i="35"/>
  <c r="V1000" i="35" s="1"/>
  <c r="EA1000" i="35"/>
  <c r="T1000" i="35" s="1"/>
  <c r="DU1000" i="35"/>
  <c r="DV1000" i="35" s="1"/>
  <c r="DW1000" i="35" s="1"/>
  <c r="DX1000" i="35" s="1"/>
  <c r="DT1000" i="35"/>
  <c r="AS1000" i="35"/>
  <c r="O1000" i="35"/>
  <c r="I1000" i="35"/>
  <c r="H1000" i="35"/>
  <c r="EG999" i="35"/>
  <c r="EH999" i="35" s="1"/>
  <c r="W999" i="35" s="1"/>
  <c r="EE999" i="35"/>
  <c r="V999" i="35" s="1"/>
  <c r="EA999" i="35"/>
  <c r="T999" i="35" s="1"/>
  <c r="DU999" i="35"/>
  <c r="DV999" i="35" s="1"/>
  <c r="DT999" i="35"/>
  <c r="AS999" i="35"/>
  <c r="O999" i="35"/>
  <c r="I999" i="35"/>
  <c r="H999" i="35"/>
  <c r="EG998" i="35"/>
  <c r="EE998" i="35"/>
  <c r="EA998" i="35"/>
  <c r="T998" i="35" s="1"/>
  <c r="DU998" i="35"/>
  <c r="DV998" i="35" s="1"/>
  <c r="DT998" i="35"/>
  <c r="AS998" i="35"/>
  <c r="O998" i="35"/>
  <c r="I998" i="35"/>
  <c r="H998" i="35"/>
  <c r="EG997" i="35"/>
  <c r="EH997" i="35" s="1"/>
  <c r="W997" i="35" s="1"/>
  <c r="EE997" i="35"/>
  <c r="EA997" i="35"/>
  <c r="T997" i="35" s="1"/>
  <c r="DU997" i="35"/>
  <c r="DV997" i="35" s="1"/>
  <c r="DT997" i="35"/>
  <c r="I997" i="35"/>
  <c r="H997" i="35"/>
  <c r="EG996" i="35"/>
  <c r="EH996" i="35" s="1"/>
  <c r="W996" i="35" s="1"/>
  <c r="EE996" i="35"/>
  <c r="V996" i="35" s="1"/>
  <c r="EA996" i="35"/>
  <c r="DU996" i="35"/>
  <c r="DV996" i="35" s="1"/>
  <c r="DT996" i="35"/>
  <c r="DJ996" i="35"/>
  <c r="AS996" i="35"/>
  <c r="I996" i="35"/>
  <c r="H996" i="35"/>
  <c r="EG995" i="35"/>
  <c r="EH995" i="35" s="1"/>
  <c r="W995" i="35" s="1"/>
  <c r="EE995" i="35"/>
  <c r="V995" i="35" s="1"/>
  <c r="DU995" i="35"/>
  <c r="DV995" i="35" s="1"/>
  <c r="DT995" i="35"/>
  <c r="I995" i="35"/>
  <c r="H995" i="35"/>
  <c r="EG994" i="35"/>
  <c r="EH994" i="35" s="1"/>
  <c r="W994" i="35" s="1"/>
  <c r="EE994" i="35"/>
  <c r="V994" i="35" s="1"/>
  <c r="DU994" i="35"/>
  <c r="DV994" i="35" s="1"/>
  <c r="DT994" i="35"/>
  <c r="DJ994" i="35"/>
  <c r="AS994" i="35"/>
  <c r="I994" i="35"/>
  <c r="H994" i="35"/>
  <c r="EG993" i="35"/>
  <c r="EH993" i="35" s="1"/>
  <c r="W993" i="35" s="1"/>
  <c r="EE993" i="35"/>
  <c r="V993" i="35" s="1"/>
  <c r="EA993" i="35"/>
  <c r="T993" i="35" s="1"/>
  <c r="DU993" i="35"/>
  <c r="DV993" i="35" s="1"/>
  <c r="DW993" i="35" s="1"/>
  <c r="DT993" i="35"/>
  <c r="AS993" i="35"/>
  <c r="O993" i="35"/>
  <c r="I993" i="35"/>
  <c r="H993" i="35"/>
  <c r="EG992" i="35"/>
  <c r="EH992" i="35" s="1"/>
  <c r="W992" i="35" s="1"/>
  <c r="EE992" i="35"/>
  <c r="V992" i="35" s="1"/>
  <c r="EA992" i="35"/>
  <c r="T992" i="35" s="1"/>
  <c r="DU992" i="35"/>
  <c r="DT992" i="35"/>
  <c r="AS992" i="35"/>
  <c r="I992" i="35"/>
  <c r="H992" i="35"/>
  <c r="EG991" i="35"/>
  <c r="EH991" i="35" s="1"/>
  <c r="W991" i="35" s="1"/>
  <c r="EE991" i="35"/>
  <c r="V991" i="35" s="1"/>
  <c r="EA991" i="35"/>
  <c r="T991" i="35" s="1"/>
  <c r="DU991" i="35"/>
  <c r="DT991" i="35"/>
  <c r="AS991" i="35"/>
  <c r="I991" i="35"/>
  <c r="H991" i="35"/>
  <c r="EG990" i="35"/>
  <c r="EH990" i="35" s="1"/>
  <c r="W990" i="35" s="1"/>
  <c r="EE990" i="35"/>
  <c r="V990" i="35" s="1"/>
  <c r="EA990" i="35"/>
  <c r="DU990" i="35"/>
  <c r="DV990" i="35" s="1"/>
  <c r="DW990" i="35" s="1"/>
  <c r="DT990" i="35"/>
  <c r="AS990" i="35"/>
  <c r="I990" i="35"/>
  <c r="H990" i="35"/>
  <c r="EG989" i="35"/>
  <c r="EH989" i="35" s="1"/>
  <c r="W989" i="35" s="1"/>
  <c r="EE989" i="35"/>
  <c r="V989" i="35" s="1"/>
  <c r="EA989" i="35"/>
  <c r="T989" i="35" s="1"/>
  <c r="DU989" i="35"/>
  <c r="DT989" i="35"/>
  <c r="AS989" i="35"/>
  <c r="I989" i="35"/>
  <c r="H989" i="35"/>
  <c r="EG988" i="35"/>
  <c r="EH988" i="35" s="1"/>
  <c r="W988" i="35" s="1"/>
  <c r="EE988" i="35"/>
  <c r="V988" i="35" s="1"/>
  <c r="EA988" i="35"/>
  <c r="DU988" i="35"/>
  <c r="DV988" i="35" s="1"/>
  <c r="DW988" i="35" s="1"/>
  <c r="DT988" i="35"/>
  <c r="DJ988" i="35"/>
  <c r="AS988" i="35"/>
  <c r="O988" i="35"/>
  <c r="I988" i="35"/>
  <c r="H988" i="35"/>
  <c r="EG987" i="35"/>
  <c r="EH987" i="35" s="1"/>
  <c r="W987" i="35" s="1"/>
  <c r="EE987" i="35"/>
  <c r="V987" i="35" s="1"/>
  <c r="DU987" i="35"/>
  <c r="DV987" i="35" s="1"/>
  <c r="DT987" i="35"/>
  <c r="DJ987" i="35"/>
  <c r="AS987" i="35"/>
  <c r="O987" i="35"/>
  <c r="I987" i="35"/>
  <c r="H987" i="35"/>
  <c r="EG986" i="35"/>
  <c r="EH986" i="35" s="1"/>
  <c r="W986" i="35" s="1"/>
  <c r="EE986" i="35"/>
  <c r="V986" i="35" s="1"/>
  <c r="EA986" i="35"/>
  <c r="DU986" i="35"/>
  <c r="DV986" i="35" s="1"/>
  <c r="DW986" i="35" s="1"/>
  <c r="DT986" i="35"/>
  <c r="AS986" i="35"/>
  <c r="O986" i="35"/>
  <c r="I986" i="35"/>
  <c r="H986" i="35"/>
  <c r="EG985" i="35"/>
  <c r="EH985" i="35" s="1"/>
  <c r="W985" i="35" s="1"/>
  <c r="EE985" i="35"/>
  <c r="V985" i="35" s="1"/>
  <c r="EA985" i="35"/>
  <c r="T985" i="35" s="1"/>
  <c r="DU985" i="35"/>
  <c r="DV985" i="35" s="1"/>
  <c r="DW985" i="35" s="1"/>
  <c r="DT985" i="35"/>
  <c r="AS985" i="35"/>
  <c r="O985" i="35"/>
  <c r="I985" i="35"/>
  <c r="H985" i="35"/>
  <c r="EG984" i="35"/>
  <c r="EH984" i="35" s="1"/>
  <c r="W984" i="35" s="1"/>
  <c r="EE984" i="35"/>
  <c r="V984" i="35" s="1"/>
  <c r="EA984" i="35"/>
  <c r="T984" i="35" s="1"/>
  <c r="DU984" i="35"/>
  <c r="DT984" i="35"/>
  <c r="AS984" i="35"/>
  <c r="O984" i="35"/>
  <c r="I984" i="35"/>
  <c r="H984" i="35"/>
  <c r="EG983" i="35"/>
  <c r="EH983" i="35" s="1"/>
  <c r="W983" i="35" s="1"/>
  <c r="EE983" i="35"/>
  <c r="V983" i="35" s="1"/>
  <c r="EA983" i="35"/>
  <c r="DU983" i="35"/>
  <c r="DV983" i="35" s="1"/>
  <c r="DT983" i="35"/>
  <c r="AS983" i="35"/>
  <c r="I983" i="35"/>
  <c r="H983" i="35"/>
  <c r="EG982" i="35"/>
  <c r="EH982" i="35" s="1"/>
  <c r="W982" i="35" s="1"/>
  <c r="EE982" i="35"/>
  <c r="V982" i="35" s="1"/>
  <c r="DU982" i="35"/>
  <c r="DV982" i="35" s="1"/>
  <c r="DW982" i="35" s="1"/>
  <c r="DT982" i="35"/>
  <c r="AS982" i="35"/>
  <c r="I982" i="35"/>
  <c r="H982" i="35"/>
  <c r="EG981" i="35"/>
  <c r="EE981" i="35"/>
  <c r="V981" i="35" s="1"/>
  <c r="EA981" i="35"/>
  <c r="DU981" i="35"/>
  <c r="DT981" i="35"/>
  <c r="AZ981" i="35"/>
  <c r="EQ981" i="35" s="1"/>
  <c r="FB981" i="35" s="1"/>
  <c r="FR981" i="35" s="1"/>
  <c r="I981" i="35"/>
  <c r="H981" i="35"/>
  <c r="EG980" i="35"/>
  <c r="EH980" i="35" s="1"/>
  <c r="W980" i="35" s="1"/>
  <c r="EE980" i="35"/>
  <c r="V980" i="35" s="1"/>
  <c r="EA980" i="35"/>
  <c r="T980" i="35" s="1"/>
  <c r="DU980" i="35"/>
  <c r="DV980" i="35" s="1"/>
  <c r="DW980" i="35" s="1"/>
  <c r="DT980" i="35"/>
  <c r="AS980" i="35"/>
  <c r="I980" i="35"/>
  <c r="H980" i="35"/>
  <c r="EG979" i="35"/>
  <c r="EE979" i="35"/>
  <c r="V979" i="35" s="1"/>
  <c r="DU979" i="35"/>
  <c r="DT979" i="35"/>
  <c r="AS979" i="35"/>
  <c r="I979" i="35"/>
  <c r="H979" i="35"/>
  <c r="EG978" i="35"/>
  <c r="EH978" i="35" s="1"/>
  <c r="W978" i="35" s="1"/>
  <c r="EE978" i="35"/>
  <c r="V978" i="35" s="1"/>
  <c r="EA978" i="35"/>
  <c r="T978" i="35" s="1"/>
  <c r="DU978" i="35"/>
  <c r="DT978" i="35"/>
  <c r="AS978" i="35"/>
  <c r="I978" i="35"/>
  <c r="H978" i="35"/>
  <c r="EG977" i="35"/>
  <c r="EE977" i="35"/>
  <c r="V977" i="35" s="1"/>
  <c r="DU977" i="35"/>
  <c r="DT977" i="35"/>
  <c r="AS977" i="35"/>
  <c r="I977" i="35"/>
  <c r="H977" i="35"/>
  <c r="EG976" i="35"/>
  <c r="EH976" i="35" s="1"/>
  <c r="W976" i="35" s="1"/>
  <c r="EE976" i="35"/>
  <c r="V976" i="35" s="1"/>
  <c r="EA976" i="35"/>
  <c r="T976" i="35" s="1"/>
  <c r="DU976" i="35"/>
  <c r="DV976" i="35" s="1"/>
  <c r="DT976" i="35"/>
  <c r="AS976" i="35"/>
  <c r="I976" i="35"/>
  <c r="H976" i="35"/>
  <c r="EG975" i="35"/>
  <c r="EE975" i="35"/>
  <c r="EA975" i="35"/>
  <c r="T975" i="35" s="1"/>
  <c r="DU975" i="35"/>
  <c r="DV975" i="35" s="1"/>
  <c r="DT975" i="35"/>
  <c r="AS975" i="35"/>
  <c r="I975" i="35"/>
  <c r="H975" i="35"/>
  <c r="EG974" i="35"/>
  <c r="EH974" i="35" s="1"/>
  <c r="W974" i="35" s="1"/>
  <c r="EE974" i="35"/>
  <c r="V974" i="35" s="1"/>
  <c r="EA974" i="35"/>
  <c r="T974" i="35" s="1"/>
  <c r="DU974" i="35"/>
  <c r="DT974" i="35"/>
  <c r="AS974" i="35"/>
  <c r="I974" i="35"/>
  <c r="H974" i="35"/>
  <c r="EG973" i="35"/>
  <c r="EE973" i="35"/>
  <c r="EA973" i="35"/>
  <c r="T973" i="35" s="1"/>
  <c r="DU973" i="35"/>
  <c r="DV973" i="35" s="1"/>
  <c r="DT973" i="35"/>
  <c r="AS973" i="35"/>
  <c r="I973" i="35"/>
  <c r="H973" i="35"/>
  <c r="EG972" i="35"/>
  <c r="EH972" i="35" s="1"/>
  <c r="W972" i="35" s="1"/>
  <c r="EE972" i="35"/>
  <c r="V972" i="35" s="1"/>
  <c r="EA972" i="35"/>
  <c r="T972" i="35" s="1"/>
  <c r="DU972" i="35"/>
  <c r="DV972" i="35" s="1"/>
  <c r="DW972" i="35" s="1"/>
  <c r="DT972" i="35"/>
  <c r="AZ972" i="35"/>
  <c r="I972" i="35"/>
  <c r="H972" i="35"/>
  <c r="EG971" i="35"/>
  <c r="EH971" i="35" s="1"/>
  <c r="W971" i="35" s="1"/>
  <c r="EE971" i="35"/>
  <c r="V971" i="35" s="1"/>
  <c r="DU971" i="35"/>
  <c r="DT971" i="35"/>
  <c r="AS971" i="35"/>
  <c r="I971" i="35"/>
  <c r="H971" i="35"/>
  <c r="EG970" i="35"/>
  <c r="EH970" i="35" s="1"/>
  <c r="W970" i="35" s="1"/>
  <c r="EE970" i="35"/>
  <c r="V970" i="35" s="1"/>
  <c r="EA970" i="35"/>
  <c r="DU970" i="35"/>
  <c r="DV970" i="35" s="1"/>
  <c r="DT970" i="35"/>
  <c r="AS970" i="35"/>
  <c r="I970" i="35"/>
  <c r="H970" i="35"/>
  <c r="EG969" i="35"/>
  <c r="EH969" i="35" s="1"/>
  <c r="W969" i="35" s="1"/>
  <c r="EE969" i="35"/>
  <c r="V969" i="35" s="1"/>
  <c r="DU969" i="35"/>
  <c r="DT969" i="35"/>
  <c r="AS969" i="35"/>
  <c r="I969" i="35"/>
  <c r="H969" i="35"/>
  <c r="EG968" i="35"/>
  <c r="EH968" i="35" s="1"/>
  <c r="W968" i="35" s="1"/>
  <c r="EE968" i="35"/>
  <c r="V968" i="35" s="1"/>
  <c r="EA968" i="35"/>
  <c r="DU968" i="35"/>
  <c r="DV968" i="35" s="1"/>
  <c r="DT968" i="35"/>
  <c r="AS968" i="35"/>
  <c r="I968" i="35"/>
  <c r="H968" i="35"/>
  <c r="EG967" i="35"/>
  <c r="EH967" i="35" s="1"/>
  <c r="W967" i="35" s="1"/>
  <c r="EE967" i="35"/>
  <c r="V967" i="35" s="1"/>
  <c r="DU967" i="35"/>
  <c r="DT967" i="35"/>
  <c r="AS967" i="35"/>
  <c r="I967" i="35"/>
  <c r="H967" i="35"/>
  <c r="EG966" i="35"/>
  <c r="EE966" i="35"/>
  <c r="V966" i="35" s="1"/>
  <c r="EA966" i="35"/>
  <c r="T966" i="35" s="1"/>
  <c r="DU966" i="35"/>
  <c r="DT966" i="35"/>
  <c r="AS966" i="35"/>
  <c r="I966" i="35"/>
  <c r="H966" i="35"/>
  <c r="EG965" i="35"/>
  <c r="EH965" i="35" s="1"/>
  <c r="W965" i="35" s="1"/>
  <c r="EE965" i="35"/>
  <c r="EA965" i="35"/>
  <c r="T965" i="35" s="1"/>
  <c r="DU965" i="35"/>
  <c r="DV965" i="35" s="1"/>
  <c r="DT965" i="35"/>
  <c r="I965" i="35"/>
  <c r="H965" i="35"/>
  <c r="EG964" i="35"/>
  <c r="EH964" i="35" s="1"/>
  <c r="W964" i="35" s="1"/>
  <c r="EE964" i="35"/>
  <c r="EA964" i="35"/>
  <c r="T964" i="35" s="1"/>
  <c r="DU964" i="35"/>
  <c r="DV964" i="35" s="1"/>
  <c r="DT964" i="35"/>
  <c r="AS964" i="35"/>
  <c r="I964" i="35"/>
  <c r="H964" i="35"/>
  <c r="EG963" i="35"/>
  <c r="EE963" i="35"/>
  <c r="V963" i="35" s="1"/>
  <c r="EA963" i="35"/>
  <c r="T963" i="35" s="1"/>
  <c r="DU963" i="35"/>
  <c r="DT963" i="35"/>
  <c r="AS963" i="35"/>
  <c r="I963" i="35"/>
  <c r="H963" i="35"/>
  <c r="EG962" i="35"/>
  <c r="EH962" i="35" s="1"/>
  <c r="W962" i="35" s="1"/>
  <c r="EE962" i="35"/>
  <c r="EA962" i="35"/>
  <c r="T962" i="35" s="1"/>
  <c r="DU962" i="35"/>
  <c r="DV962" i="35" s="1"/>
  <c r="DT962" i="35"/>
  <c r="I962" i="35"/>
  <c r="H962" i="35"/>
  <c r="EG961" i="35"/>
  <c r="EH961" i="35" s="1"/>
  <c r="W961" i="35" s="1"/>
  <c r="EE961" i="35"/>
  <c r="EA961" i="35"/>
  <c r="T961" i="35" s="1"/>
  <c r="DU961" i="35"/>
  <c r="DV961" i="35" s="1"/>
  <c r="DT961" i="35"/>
  <c r="I961" i="35"/>
  <c r="H961" i="35"/>
  <c r="EG960" i="35"/>
  <c r="EE960" i="35"/>
  <c r="V960" i="35" s="1"/>
  <c r="EA960" i="35"/>
  <c r="T960" i="35" s="1"/>
  <c r="DU960" i="35"/>
  <c r="DT960" i="35"/>
  <c r="AS960" i="35"/>
  <c r="I960" i="35"/>
  <c r="H960" i="35"/>
  <c r="EG959" i="35"/>
  <c r="EE959" i="35"/>
  <c r="V959" i="35" s="1"/>
  <c r="EA959" i="35"/>
  <c r="T959" i="35" s="1"/>
  <c r="DU959" i="35"/>
  <c r="DT959" i="35"/>
  <c r="I959" i="35"/>
  <c r="H959" i="35"/>
  <c r="EG958" i="35"/>
  <c r="EH958" i="35" s="1"/>
  <c r="W958" i="35" s="1"/>
  <c r="EE958" i="35"/>
  <c r="V958" i="35" s="1"/>
  <c r="EA958" i="35"/>
  <c r="T958" i="35" s="1"/>
  <c r="DU958" i="35"/>
  <c r="DV958" i="35" s="1"/>
  <c r="DW958" i="35" s="1"/>
  <c r="DT958" i="35"/>
  <c r="I958" i="35"/>
  <c r="H958" i="35"/>
  <c r="EG957" i="35"/>
  <c r="EH957" i="35" s="1"/>
  <c r="W957" i="35" s="1"/>
  <c r="EE957" i="35"/>
  <c r="V957" i="35" s="1"/>
  <c r="EA957" i="35"/>
  <c r="T957" i="35" s="1"/>
  <c r="DU957" i="35"/>
  <c r="DV957" i="35" s="1"/>
  <c r="DW957" i="35" s="1"/>
  <c r="DT957" i="35"/>
  <c r="I957" i="35"/>
  <c r="H957" i="35"/>
  <c r="EG956" i="35"/>
  <c r="EH956" i="35" s="1"/>
  <c r="W956" i="35" s="1"/>
  <c r="EE956" i="35"/>
  <c r="V956" i="35" s="1"/>
  <c r="EA956" i="35"/>
  <c r="T956" i="35" s="1"/>
  <c r="DU956" i="35"/>
  <c r="DT956" i="35"/>
  <c r="AS956" i="35"/>
  <c r="I956" i="35"/>
  <c r="H956" i="35"/>
  <c r="EG955" i="35"/>
  <c r="EE955" i="35"/>
  <c r="V955" i="35" s="1"/>
  <c r="EA955" i="35"/>
  <c r="DU955" i="35"/>
  <c r="DT955" i="35"/>
  <c r="AS955" i="35"/>
  <c r="I955" i="35"/>
  <c r="H955" i="35"/>
  <c r="EG954" i="35"/>
  <c r="EE954" i="35"/>
  <c r="V954" i="35" s="1"/>
  <c r="DU954" i="35"/>
  <c r="DV954" i="35" s="1"/>
  <c r="DW954" i="35" s="1"/>
  <c r="DX954" i="35" s="1"/>
  <c r="DT954" i="35"/>
  <c r="AS954" i="35"/>
  <c r="I954" i="35"/>
  <c r="H954" i="35"/>
  <c r="EG953" i="35"/>
  <c r="EH953" i="35" s="1"/>
  <c r="W953" i="35" s="1"/>
  <c r="EE953" i="35"/>
  <c r="V953" i="35" s="1"/>
  <c r="EA953" i="35"/>
  <c r="T953" i="35" s="1"/>
  <c r="DU953" i="35"/>
  <c r="DT953" i="35"/>
  <c r="AS953" i="35"/>
  <c r="I953" i="35"/>
  <c r="H953" i="35"/>
  <c r="EG952" i="35"/>
  <c r="EE952" i="35"/>
  <c r="V952" i="35" s="1"/>
  <c r="DU952" i="35"/>
  <c r="DV952" i="35" s="1"/>
  <c r="DW952" i="35" s="1"/>
  <c r="DX952" i="35" s="1"/>
  <c r="DT952" i="35"/>
  <c r="AS952" i="35"/>
  <c r="I952" i="35"/>
  <c r="H952" i="35"/>
  <c r="EG951" i="35"/>
  <c r="EH951" i="35" s="1"/>
  <c r="W951" i="35" s="1"/>
  <c r="EE951" i="35"/>
  <c r="V951" i="35" s="1"/>
  <c r="EA951" i="35"/>
  <c r="T951" i="35" s="1"/>
  <c r="DU951" i="35"/>
  <c r="DT951" i="35"/>
  <c r="I951" i="35"/>
  <c r="H951" i="35"/>
  <c r="EG950" i="35"/>
  <c r="EH950" i="35" s="1"/>
  <c r="W950" i="35" s="1"/>
  <c r="EE950" i="35"/>
  <c r="V950" i="35" s="1"/>
  <c r="EA950" i="35"/>
  <c r="T950" i="35" s="1"/>
  <c r="DU950" i="35"/>
  <c r="DT950" i="35"/>
  <c r="AS950" i="35"/>
  <c r="I950" i="35"/>
  <c r="H950" i="35"/>
  <c r="EG949" i="35"/>
  <c r="EE949" i="35"/>
  <c r="V949" i="35" s="1"/>
  <c r="EA949" i="35"/>
  <c r="T949" i="35" s="1"/>
  <c r="DU949" i="35"/>
  <c r="DV949" i="35" s="1"/>
  <c r="DT949" i="35"/>
  <c r="I949" i="35"/>
  <c r="H949" i="35"/>
  <c r="EG948" i="35"/>
  <c r="EH948" i="35" s="1"/>
  <c r="W948" i="35" s="1"/>
  <c r="EE948" i="35"/>
  <c r="V948" i="35" s="1"/>
  <c r="EA948" i="35"/>
  <c r="T948" i="35" s="1"/>
  <c r="DU948" i="35"/>
  <c r="DV948" i="35" s="1"/>
  <c r="DT948" i="35"/>
  <c r="AS948" i="35"/>
  <c r="I948" i="35"/>
  <c r="H948" i="35"/>
  <c r="EG947" i="35"/>
  <c r="EE947" i="35"/>
  <c r="EA947" i="35"/>
  <c r="T947" i="35" s="1"/>
  <c r="DU947" i="35"/>
  <c r="DV947" i="35" s="1"/>
  <c r="DT947" i="35"/>
  <c r="AS947" i="35"/>
  <c r="I947" i="35"/>
  <c r="H947" i="35"/>
  <c r="EG946" i="35"/>
  <c r="EH946" i="35" s="1"/>
  <c r="W946" i="35" s="1"/>
  <c r="EE946" i="35"/>
  <c r="V946" i="35" s="1"/>
  <c r="EA946" i="35"/>
  <c r="T946" i="35" s="1"/>
  <c r="DU946" i="35"/>
  <c r="DT946" i="35"/>
  <c r="AS946" i="35"/>
  <c r="I946" i="35"/>
  <c r="H946" i="35"/>
  <c r="EG945" i="35"/>
  <c r="EE945" i="35"/>
  <c r="EA945" i="35"/>
  <c r="T945" i="35" s="1"/>
  <c r="DU945" i="35"/>
  <c r="DV945" i="35" s="1"/>
  <c r="DT945" i="35"/>
  <c r="AS945" i="35"/>
  <c r="I945" i="35"/>
  <c r="H945" i="35"/>
  <c r="EG944" i="35"/>
  <c r="EH944" i="35" s="1"/>
  <c r="W944" i="35" s="1"/>
  <c r="EE944" i="35"/>
  <c r="V944" i="35" s="1"/>
  <c r="DU944" i="35"/>
  <c r="DV944" i="35" s="1"/>
  <c r="DT944" i="35"/>
  <c r="AS944" i="35"/>
  <c r="I944" i="35"/>
  <c r="H944" i="35"/>
  <c r="EG943" i="35"/>
  <c r="EE943" i="35"/>
  <c r="V943" i="35" s="1"/>
  <c r="DU943" i="35"/>
  <c r="DT943" i="35"/>
  <c r="AS943" i="35"/>
  <c r="I943" i="35"/>
  <c r="H943" i="35"/>
  <c r="EG942" i="35"/>
  <c r="EH942" i="35" s="1"/>
  <c r="W942" i="35" s="1"/>
  <c r="EE942" i="35"/>
  <c r="V942" i="35" s="1"/>
  <c r="EA942" i="35"/>
  <c r="T942" i="35" s="1"/>
  <c r="DU942" i="35"/>
  <c r="DV942" i="35" s="1"/>
  <c r="DW942" i="35" s="1"/>
  <c r="DT942" i="35"/>
  <c r="AS942" i="35"/>
  <c r="I942" i="35"/>
  <c r="H942" i="35"/>
  <c r="EG941" i="35"/>
  <c r="EE941" i="35"/>
  <c r="V941" i="35" s="1"/>
  <c r="DU941" i="35"/>
  <c r="DT941" i="35"/>
  <c r="AS941" i="35"/>
  <c r="I941" i="35"/>
  <c r="H941" i="35"/>
  <c r="EG940" i="35"/>
  <c r="EH940" i="35" s="1"/>
  <c r="W940" i="35" s="1"/>
  <c r="EE940" i="35"/>
  <c r="V940" i="35" s="1"/>
  <c r="EA940" i="35"/>
  <c r="T940" i="35" s="1"/>
  <c r="DU940" i="35"/>
  <c r="DV940" i="35" s="1"/>
  <c r="DW940" i="35" s="1"/>
  <c r="DT940" i="35"/>
  <c r="AS940" i="35"/>
  <c r="I940" i="35"/>
  <c r="H940" i="35"/>
  <c r="EG939" i="35"/>
  <c r="EE939" i="35"/>
  <c r="V939" i="35" s="1"/>
  <c r="DU939" i="35"/>
  <c r="DT939" i="35"/>
  <c r="AS939" i="35"/>
  <c r="I939" i="35"/>
  <c r="H939" i="35"/>
  <c r="EG938" i="35"/>
  <c r="EH938" i="35" s="1"/>
  <c r="W938" i="35" s="1"/>
  <c r="EE938" i="35"/>
  <c r="V938" i="35" s="1"/>
  <c r="EA938" i="35"/>
  <c r="T938" i="35" s="1"/>
  <c r="DU938" i="35"/>
  <c r="DV938" i="35" s="1"/>
  <c r="DW938" i="35" s="1"/>
  <c r="DT938" i="35"/>
  <c r="AS938" i="35"/>
  <c r="I938" i="35"/>
  <c r="H938" i="35"/>
  <c r="EG937" i="35"/>
  <c r="EE937" i="35"/>
  <c r="V937" i="35" s="1"/>
  <c r="DU937" i="35"/>
  <c r="DT937" i="35"/>
  <c r="AS937" i="35"/>
  <c r="I937" i="35"/>
  <c r="H937" i="35"/>
  <c r="EG936" i="35"/>
  <c r="EH936" i="35" s="1"/>
  <c r="W936" i="35" s="1"/>
  <c r="EE936" i="35"/>
  <c r="V936" i="35" s="1"/>
  <c r="EA936" i="35"/>
  <c r="T936" i="35" s="1"/>
  <c r="DU936" i="35"/>
  <c r="DV936" i="35" s="1"/>
  <c r="DW936" i="35" s="1"/>
  <c r="DT936" i="35"/>
  <c r="AS936" i="35"/>
  <c r="I936" i="35"/>
  <c r="H936" i="35"/>
  <c r="EG935" i="35"/>
  <c r="EE935" i="35"/>
  <c r="V935" i="35" s="1"/>
  <c r="EA935" i="35"/>
  <c r="DU935" i="35"/>
  <c r="DT935" i="35"/>
  <c r="AS935" i="35"/>
  <c r="I935" i="35"/>
  <c r="H935" i="35"/>
  <c r="EG934" i="35"/>
  <c r="EH934" i="35" s="1"/>
  <c r="W934" i="35" s="1"/>
  <c r="EE934" i="35"/>
  <c r="V934" i="35" s="1"/>
  <c r="DU934" i="35"/>
  <c r="DV934" i="35" s="1"/>
  <c r="DW934" i="35" s="1"/>
  <c r="DT934" i="35"/>
  <c r="AS934" i="35"/>
  <c r="I934" i="35"/>
  <c r="H934" i="35"/>
  <c r="EG933" i="35"/>
  <c r="EE933" i="35"/>
  <c r="V933" i="35" s="1"/>
  <c r="EA933" i="35"/>
  <c r="T933" i="35" s="1"/>
  <c r="DU933" i="35"/>
  <c r="DT933" i="35"/>
  <c r="AS933" i="35"/>
  <c r="I933" i="35"/>
  <c r="H933" i="35"/>
  <c r="EG932" i="35"/>
  <c r="EH932" i="35" s="1"/>
  <c r="W932" i="35" s="1"/>
  <c r="EE932" i="35"/>
  <c r="V932" i="35" s="1"/>
  <c r="DU932" i="35"/>
  <c r="DV932" i="35" s="1"/>
  <c r="DW932" i="35" s="1"/>
  <c r="DT932" i="35"/>
  <c r="AS932" i="35"/>
  <c r="I932" i="35"/>
  <c r="H932" i="35"/>
  <c r="EG931" i="35"/>
  <c r="EE931" i="35"/>
  <c r="V931" i="35" s="1"/>
  <c r="EA931" i="35"/>
  <c r="DU931" i="35"/>
  <c r="DT931" i="35"/>
  <c r="AS931" i="35"/>
  <c r="I931" i="35"/>
  <c r="H931" i="35"/>
  <c r="EG930" i="35"/>
  <c r="EH930" i="35" s="1"/>
  <c r="W930" i="35" s="1"/>
  <c r="EE930" i="35"/>
  <c r="V930" i="35" s="1"/>
  <c r="EA930" i="35"/>
  <c r="T930" i="35" s="1"/>
  <c r="DU930" i="35"/>
  <c r="DV930" i="35" s="1"/>
  <c r="DW930" i="35" s="1"/>
  <c r="DT930" i="35"/>
  <c r="AZ930" i="35"/>
  <c r="I930" i="35"/>
  <c r="H930" i="35"/>
  <c r="EG929" i="35"/>
  <c r="EH929" i="35" s="1"/>
  <c r="W929" i="35" s="1"/>
  <c r="EE929" i="35"/>
  <c r="V929" i="35" s="1"/>
  <c r="EA929" i="35"/>
  <c r="T929" i="35" s="1"/>
  <c r="DU929" i="35"/>
  <c r="DV929" i="35" s="1"/>
  <c r="DT929" i="35"/>
  <c r="AS929" i="35"/>
  <c r="I929" i="35"/>
  <c r="H929" i="35"/>
  <c r="EG928" i="35"/>
  <c r="EH928" i="35" s="1"/>
  <c r="W928" i="35" s="1"/>
  <c r="EE928" i="35"/>
  <c r="V928" i="35" s="1"/>
  <c r="EA928" i="35"/>
  <c r="T928" i="35" s="1"/>
  <c r="DU928" i="35"/>
  <c r="DV928" i="35" s="1"/>
  <c r="DT928" i="35"/>
  <c r="I928" i="35"/>
  <c r="H928" i="35"/>
  <c r="EG927" i="35"/>
  <c r="EH927" i="35" s="1"/>
  <c r="W927" i="35" s="1"/>
  <c r="EE927" i="35"/>
  <c r="V927" i="35" s="1"/>
  <c r="EA927" i="35"/>
  <c r="DU927" i="35"/>
  <c r="DV927" i="35" s="1"/>
  <c r="DW927" i="35" s="1"/>
  <c r="DT927" i="35"/>
  <c r="AS927" i="35"/>
  <c r="I927" i="35"/>
  <c r="H927" i="35"/>
  <c r="EG926" i="35"/>
  <c r="EH926" i="35" s="1"/>
  <c r="W926" i="35" s="1"/>
  <c r="EE926" i="35"/>
  <c r="V926" i="35" s="1"/>
  <c r="EA926" i="35"/>
  <c r="T926" i="35" s="1"/>
  <c r="DU926" i="35"/>
  <c r="DT926" i="35"/>
  <c r="AS926" i="35"/>
  <c r="I926" i="35"/>
  <c r="H926" i="35"/>
  <c r="EG925" i="35"/>
  <c r="EH925" i="35" s="1"/>
  <c r="W925" i="35" s="1"/>
  <c r="EE925" i="35"/>
  <c r="V925" i="35" s="1"/>
  <c r="EA925" i="35"/>
  <c r="DU925" i="35"/>
  <c r="DV925" i="35" s="1"/>
  <c r="DW925" i="35" s="1"/>
  <c r="DT925" i="35"/>
  <c r="AS925" i="35"/>
  <c r="I925" i="35"/>
  <c r="H925" i="35"/>
  <c r="EG924" i="35"/>
  <c r="EH924" i="35" s="1"/>
  <c r="W924" i="35" s="1"/>
  <c r="EE924" i="35"/>
  <c r="V924" i="35" s="1"/>
  <c r="EA924" i="35"/>
  <c r="T924" i="35" s="1"/>
  <c r="DU924" i="35"/>
  <c r="DT924" i="35"/>
  <c r="AS924" i="35"/>
  <c r="I924" i="35"/>
  <c r="H924" i="35"/>
  <c r="EG923" i="35"/>
  <c r="EH923" i="35" s="1"/>
  <c r="W923" i="35" s="1"/>
  <c r="EE923" i="35"/>
  <c r="V923" i="35" s="1"/>
  <c r="EA923" i="35"/>
  <c r="T923" i="35" s="1"/>
  <c r="DU923" i="35"/>
  <c r="DV923" i="35" s="1"/>
  <c r="DW923" i="35" s="1"/>
  <c r="DT923" i="35"/>
  <c r="AS923" i="35"/>
  <c r="I923" i="35"/>
  <c r="H923" i="35"/>
  <c r="EG922" i="35"/>
  <c r="EH922" i="35" s="1"/>
  <c r="W922" i="35" s="1"/>
  <c r="EE922" i="35"/>
  <c r="V922" i="35" s="1"/>
  <c r="EA922" i="35"/>
  <c r="T922" i="35" s="1"/>
  <c r="DU922" i="35"/>
  <c r="DT922" i="35"/>
  <c r="AS922" i="35"/>
  <c r="I922" i="35"/>
  <c r="H922" i="35"/>
  <c r="EG921" i="35"/>
  <c r="EE921" i="35"/>
  <c r="V921" i="35" s="1"/>
  <c r="EA921" i="35"/>
  <c r="T921" i="35" s="1"/>
  <c r="DU921" i="35"/>
  <c r="DV921" i="35" s="1"/>
  <c r="DW921" i="35" s="1"/>
  <c r="DT921" i="35"/>
  <c r="I921" i="35"/>
  <c r="H921" i="35"/>
  <c r="EG920" i="35"/>
  <c r="EH920" i="35" s="1"/>
  <c r="W920" i="35" s="1"/>
  <c r="EE920" i="35"/>
  <c r="EA920" i="35"/>
  <c r="T920" i="35" s="1"/>
  <c r="DU920" i="35"/>
  <c r="DV920" i="35" s="1"/>
  <c r="DT920" i="35"/>
  <c r="AS920" i="35"/>
  <c r="I920" i="35"/>
  <c r="H920" i="35"/>
  <c r="EG919" i="35"/>
  <c r="EH919" i="35" s="1"/>
  <c r="W919" i="35" s="1"/>
  <c r="EE919" i="35"/>
  <c r="V919" i="35" s="1"/>
  <c r="EA919" i="35"/>
  <c r="T919" i="35" s="1"/>
  <c r="DU919" i="35"/>
  <c r="DV919" i="35" s="1"/>
  <c r="DT919" i="35"/>
  <c r="I919" i="35"/>
  <c r="H919" i="35"/>
  <c r="EG918" i="35"/>
  <c r="EH918" i="35" s="1"/>
  <c r="W918" i="35" s="1"/>
  <c r="EE918" i="35"/>
  <c r="V918" i="35" s="1"/>
  <c r="DU918" i="35"/>
  <c r="DT918" i="35"/>
  <c r="AS918" i="35"/>
  <c r="I918" i="35"/>
  <c r="H918" i="35"/>
  <c r="EG917" i="35"/>
  <c r="EH917" i="35" s="1"/>
  <c r="W917" i="35" s="1"/>
  <c r="EE917" i="35"/>
  <c r="EA917" i="35"/>
  <c r="T917" i="35" s="1"/>
  <c r="DU917" i="35"/>
  <c r="DV917" i="35" s="1"/>
  <c r="DT917" i="35"/>
  <c r="AS917" i="35"/>
  <c r="I917" i="35"/>
  <c r="H917" i="35"/>
  <c r="EG916" i="35"/>
  <c r="EH916" i="35" s="1"/>
  <c r="W916" i="35" s="1"/>
  <c r="EE916" i="35"/>
  <c r="V916" i="35" s="1"/>
  <c r="EA916" i="35"/>
  <c r="T916" i="35" s="1"/>
  <c r="DU916" i="35"/>
  <c r="DV916" i="35" s="1"/>
  <c r="DT916" i="35"/>
  <c r="AS916" i="35"/>
  <c r="I916" i="35"/>
  <c r="H916" i="35"/>
  <c r="EG915" i="35"/>
  <c r="EE915" i="35"/>
  <c r="V915" i="35" s="1"/>
  <c r="EA915" i="35"/>
  <c r="T915" i="35" s="1"/>
  <c r="DU915" i="35"/>
  <c r="DT915" i="35"/>
  <c r="AS915" i="35"/>
  <c r="I915" i="35"/>
  <c r="H915" i="35"/>
  <c r="EG914" i="35"/>
  <c r="EE914" i="35"/>
  <c r="V914" i="35" s="1"/>
  <c r="EA914" i="35"/>
  <c r="T914" i="35" s="1"/>
  <c r="DU914" i="35"/>
  <c r="DV914" i="35" s="1"/>
  <c r="DW914" i="35" s="1"/>
  <c r="DT914" i="35"/>
  <c r="AS914" i="35"/>
  <c r="I914" i="35"/>
  <c r="H914" i="35"/>
  <c r="EG913" i="35"/>
  <c r="EE913" i="35"/>
  <c r="V913" i="35" s="1"/>
  <c r="EA913" i="35"/>
  <c r="T913" i="35" s="1"/>
  <c r="DU913" i="35"/>
  <c r="DT913" i="35"/>
  <c r="AS913" i="35"/>
  <c r="I913" i="35"/>
  <c r="H913" i="35"/>
  <c r="EG912" i="35"/>
  <c r="EH912" i="35" s="1"/>
  <c r="W912" i="35" s="1"/>
  <c r="EE912" i="35"/>
  <c r="V912" i="35" s="1"/>
  <c r="DU912" i="35"/>
  <c r="DT912" i="35"/>
  <c r="AS912" i="35"/>
  <c r="I912" i="35"/>
  <c r="H912" i="35"/>
  <c r="EG911" i="35"/>
  <c r="EE911" i="35"/>
  <c r="V911" i="35" s="1"/>
  <c r="EA911" i="35"/>
  <c r="T911" i="35" s="1"/>
  <c r="DU911" i="35"/>
  <c r="DT911" i="35"/>
  <c r="AS911" i="35"/>
  <c r="I911" i="35"/>
  <c r="H911" i="35"/>
  <c r="EG910" i="35"/>
  <c r="EH910" i="35" s="1"/>
  <c r="W910" i="35" s="1"/>
  <c r="EE910" i="35"/>
  <c r="V910" i="35" s="1"/>
  <c r="EA910" i="35"/>
  <c r="T910" i="35" s="1"/>
  <c r="DU910" i="35"/>
  <c r="DV910" i="35" s="1"/>
  <c r="DW910" i="35" s="1"/>
  <c r="DT910" i="35"/>
  <c r="AZ910" i="35"/>
  <c r="I910" i="35"/>
  <c r="H910" i="35"/>
  <c r="EG909" i="35"/>
  <c r="EH909" i="35" s="1"/>
  <c r="W909" i="35" s="1"/>
  <c r="EE909" i="35"/>
  <c r="V909" i="35" s="1"/>
  <c r="DU909" i="35"/>
  <c r="DV909" i="35" s="1"/>
  <c r="DT909" i="35"/>
  <c r="AS909" i="35"/>
  <c r="I909" i="35"/>
  <c r="H909" i="35"/>
  <c r="EG908" i="35"/>
  <c r="EH908" i="35" s="1"/>
  <c r="W908" i="35" s="1"/>
  <c r="EE908" i="35"/>
  <c r="DU908" i="35"/>
  <c r="DT908" i="35"/>
  <c r="AS908" i="35"/>
  <c r="I908" i="35"/>
  <c r="H908" i="35"/>
  <c r="EG907" i="35"/>
  <c r="EH907" i="35" s="1"/>
  <c r="W907" i="35" s="1"/>
  <c r="EE907" i="35"/>
  <c r="V907" i="35" s="1"/>
  <c r="DU907" i="35"/>
  <c r="DT907" i="35"/>
  <c r="AS907" i="35"/>
  <c r="I907" i="35"/>
  <c r="H907" i="35"/>
  <c r="EG906" i="35"/>
  <c r="EH906" i="35" s="1"/>
  <c r="W906" i="35" s="1"/>
  <c r="EE906" i="35"/>
  <c r="V906" i="35" s="1"/>
  <c r="EA906" i="35"/>
  <c r="DU906" i="35"/>
  <c r="DV906" i="35" s="1"/>
  <c r="DT906" i="35"/>
  <c r="AS906" i="35"/>
  <c r="I906" i="35"/>
  <c r="H906" i="35"/>
  <c r="EG905" i="35"/>
  <c r="EH905" i="35" s="1"/>
  <c r="W905" i="35" s="1"/>
  <c r="EE905" i="35"/>
  <c r="V905" i="35" s="1"/>
  <c r="DU905" i="35"/>
  <c r="DT905" i="35"/>
  <c r="AS905" i="35"/>
  <c r="I905" i="35"/>
  <c r="H905" i="35"/>
  <c r="EG904" i="35"/>
  <c r="EH904" i="35" s="1"/>
  <c r="W904" i="35" s="1"/>
  <c r="EE904" i="35"/>
  <c r="V904" i="35" s="1"/>
  <c r="EA904" i="35"/>
  <c r="DU904" i="35"/>
  <c r="DV904" i="35" s="1"/>
  <c r="DT904" i="35"/>
  <c r="AS904" i="35"/>
  <c r="I904" i="35"/>
  <c r="H904" i="35"/>
  <c r="EG903" i="35"/>
  <c r="EH903" i="35" s="1"/>
  <c r="W903" i="35" s="1"/>
  <c r="EE903" i="35"/>
  <c r="EA903" i="35"/>
  <c r="T903" i="35" s="1"/>
  <c r="DU903" i="35"/>
  <c r="DV903" i="35" s="1"/>
  <c r="DT903" i="35"/>
  <c r="I903" i="35"/>
  <c r="H903" i="35"/>
  <c r="EG902" i="35"/>
  <c r="EE902" i="35"/>
  <c r="V902" i="35" s="1"/>
  <c r="EA902" i="35"/>
  <c r="T902" i="35" s="1"/>
  <c r="DU902" i="35"/>
  <c r="DV902" i="35" s="1"/>
  <c r="DT902" i="35"/>
  <c r="AS902" i="35"/>
  <c r="I902" i="35"/>
  <c r="H902" i="35"/>
  <c r="EG901" i="35"/>
  <c r="EH901" i="35" s="1"/>
  <c r="W901" i="35" s="1"/>
  <c r="EE901" i="35"/>
  <c r="V901" i="35" s="1"/>
  <c r="DU901" i="35"/>
  <c r="DV901" i="35" s="1"/>
  <c r="DT901" i="35"/>
  <c r="AS901" i="35"/>
  <c r="I901" i="35"/>
  <c r="H901" i="35"/>
  <c r="EG900" i="35"/>
  <c r="EH900" i="35" s="1"/>
  <c r="W900" i="35" s="1"/>
  <c r="EE900" i="35"/>
  <c r="V900" i="35" s="1"/>
  <c r="DU900" i="35"/>
  <c r="DT900" i="35"/>
  <c r="I900" i="35"/>
  <c r="H900" i="35"/>
  <c r="EG899" i="35"/>
  <c r="EH899" i="35" s="1"/>
  <c r="W899" i="35" s="1"/>
  <c r="EE899" i="35"/>
  <c r="V899" i="35" s="1"/>
  <c r="EA899" i="35"/>
  <c r="T899" i="35" s="1"/>
  <c r="DU899" i="35"/>
  <c r="DV899" i="35" s="1"/>
  <c r="DT899" i="35"/>
  <c r="I899" i="35"/>
  <c r="H899" i="35"/>
  <c r="EG898" i="35"/>
  <c r="EH898" i="35" s="1"/>
  <c r="W898" i="35" s="1"/>
  <c r="EE898" i="35"/>
  <c r="V898" i="35" s="1"/>
  <c r="EA898" i="35"/>
  <c r="T898" i="35" s="1"/>
  <c r="DU898" i="35"/>
  <c r="DV898" i="35" s="1"/>
  <c r="DW898" i="35" s="1"/>
  <c r="DT898" i="35"/>
  <c r="I898" i="35"/>
  <c r="H898" i="35"/>
  <c r="EG897" i="35"/>
  <c r="EH897" i="35" s="1"/>
  <c r="W897" i="35" s="1"/>
  <c r="EE897" i="35"/>
  <c r="V897" i="35" s="1"/>
  <c r="DU897" i="35"/>
  <c r="DT897" i="35"/>
  <c r="AS897" i="35"/>
  <c r="I897" i="35"/>
  <c r="H897" i="35"/>
  <c r="EG896" i="35"/>
  <c r="EH896" i="35" s="1"/>
  <c r="W896" i="35" s="1"/>
  <c r="EE896" i="35"/>
  <c r="EA896" i="35"/>
  <c r="T896" i="35" s="1"/>
  <c r="DU896" i="35"/>
  <c r="DT896" i="35"/>
  <c r="I896" i="35"/>
  <c r="H896" i="35"/>
  <c r="EG895" i="35"/>
  <c r="EH895" i="35" s="1"/>
  <c r="W895" i="35" s="1"/>
  <c r="EE895" i="35"/>
  <c r="EA895" i="35"/>
  <c r="T895" i="35" s="1"/>
  <c r="DU895" i="35"/>
  <c r="DT895" i="35"/>
  <c r="I895" i="35"/>
  <c r="H895" i="35"/>
  <c r="EG894" i="35"/>
  <c r="EH894" i="35" s="1"/>
  <c r="W894" i="35" s="1"/>
  <c r="EE894" i="35"/>
  <c r="EA894" i="35"/>
  <c r="T894" i="35" s="1"/>
  <c r="DU894" i="35"/>
  <c r="DT894" i="35"/>
  <c r="I894" i="35"/>
  <c r="H894" i="35"/>
  <c r="EG893" i="35"/>
  <c r="EH893" i="35" s="1"/>
  <c r="W893" i="35" s="1"/>
  <c r="EE893" i="35"/>
  <c r="DU893" i="35"/>
  <c r="DT893" i="35"/>
  <c r="AS893" i="35"/>
  <c r="I893" i="35"/>
  <c r="H893" i="35"/>
  <c r="EG892" i="35"/>
  <c r="EH892" i="35" s="1"/>
  <c r="W892" i="35" s="1"/>
  <c r="EE892" i="35"/>
  <c r="EA892" i="35"/>
  <c r="T892" i="35" s="1"/>
  <c r="DU892" i="35"/>
  <c r="DV892" i="35" s="1"/>
  <c r="DT892" i="35"/>
  <c r="I892" i="35"/>
  <c r="H892" i="35"/>
  <c r="EG891" i="35"/>
  <c r="EH891" i="35" s="1"/>
  <c r="W891" i="35" s="1"/>
  <c r="EE891" i="35"/>
  <c r="EA891" i="35"/>
  <c r="T891" i="35" s="1"/>
  <c r="DU891" i="35"/>
  <c r="DV891" i="35" s="1"/>
  <c r="DT891" i="35"/>
  <c r="I891" i="35"/>
  <c r="H891" i="35"/>
  <c r="EG890" i="35"/>
  <c r="EH890" i="35" s="1"/>
  <c r="W890" i="35" s="1"/>
  <c r="EE890" i="35"/>
  <c r="V890" i="35" s="1"/>
  <c r="EA890" i="35"/>
  <c r="T890" i="35" s="1"/>
  <c r="DU890" i="35"/>
  <c r="DV890" i="35" s="1"/>
  <c r="DT890" i="35"/>
  <c r="AS890" i="35"/>
  <c r="I890" i="35"/>
  <c r="H890" i="35"/>
  <c r="EG889" i="35"/>
  <c r="EH889" i="35" s="1"/>
  <c r="W889" i="35" s="1"/>
  <c r="EE889" i="35"/>
  <c r="DU889" i="35"/>
  <c r="DT889" i="35"/>
  <c r="I889" i="35"/>
  <c r="H889" i="35"/>
  <c r="EG888" i="35"/>
  <c r="EH888" i="35" s="1"/>
  <c r="W888" i="35" s="1"/>
  <c r="EE888" i="35"/>
  <c r="DU888" i="35"/>
  <c r="DT888" i="35"/>
  <c r="I888" i="35"/>
  <c r="H888" i="35"/>
  <c r="EG887" i="35"/>
  <c r="EH887" i="35" s="1"/>
  <c r="W887" i="35" s="1"/>
  <c r="EE887" i="35"/>
  <c r="EA887" i="35"/>
  <c r="DU887" i="35"/>
  <c r="DT887" i="35"/>
  <c r="I887" i="35"/>
  <c r="H887" i="35"/>
  <c r="EG886" i="35"/>
  <c r="EH886" i="35" s="1"/>
  <c r="W886" i="35" s="1"/>
  <c r="EE886" i="35"/>
  <c r="DU886" i="35"/>
  <c r="DT886" i="35"/>
  <c r="AS886" i="35"/>
  <c r="I886" i="35"/>
  <c r="H886" i="35"/>
  <c r="EG885" i="35"/>
  <c r="EE885" i="35"/>
  <c r="ED885" i="35" s="1"/>
  <c r="U885" i="35" s="1"/>
  <c r="DU885" i="35"/>
  <c r="DV885" i="35" s="1"/>
  <c r="DT885" i="35"/>
  <c r="I885" i="35"/>
  <c r="H885" i="35"/>
  <c r="EG884" i="35"/>
  <c r="EH884" i="35" s="1"/>
  <c r="W884" i="35" s="1"/>
  <c r="EE884" i="35"/>
  <c r="DU884" i="35"/>
  <c r="DV884" i="35" s="1"/>
  <c r="DT884" i="35"/>
  <c r="I884" i="35"/>
  <c r="H884" i="35"/>
  <c r="EG883" i="35"/>
  <c r="EH883" i="35" s="1"/>
  <c r="W883" i="35" s="1"/>
  <c r="EE883" i="35"/>
  <c r="V883" i="35" s="1"/>
  <c r="DU883" i="35"/>
  <c r="DV883" i="35" s="1"/>
  <c r="DT883" i="35"/>
  <c r="AS883" i="35"/>
  <c r="I883" i="35"/>
  <c r="H883" i="35"/>
  <c r="EG882" i="35"/>
  <c r="EH882" i="35" s="1"/>
  <c r="W882" i="35" s="1"/>
  <c r="EE882" i="35"/>
  <c r="EA882" i="35"/>
  <c r="DU882" i="35"/>
  <c r="DT882" i="35"/>
  <c r="AS882" i="35"/>
  <c r="I882" i="35"/>
  <c r="H882" i="35"/>
  <c r="EG881" i="35"/>
  <c r="EH881" i="35" s="1"/>
  <c r="W881" i="35" s="1"/>
  <c r="EE881" i="35"/>
  <c r="V881" i="35" s="1"/>
  <c r="DU881" i="35"/>
  <c r="DV881" i="35" s="1"/>
  <c r="DT881" i="35"/>
  <c r="AS881" i="35"/>
  <c r="I881" i="35"/>
  <c r="H881" i="35"/>
  <c r="EG880" i="35"/>
  <c r="EH880" i="35" s="1"/>
  <c r="W880" i="35" s="1"/>
  <c r="EE880" i="35"/>
  <c r="EA880" i="35"/>
  <c r="T880" i="35" s="1"/>
  <c r="DU880" i="35"/>
  <c r="DT880" i="35"/>
  <c r="I880" i="35"/>
  <c r="H880" i="35"/>
  <c r="EG879" i="35"/>
  <c r="EH879" i="35" s="1"/>
  <c r="W879" i="35" s="1"/>
  <c r="EE879" i="35"/>
  <c r="EA879" i="35"/>
  <c r="T879" i="35" s="1"/>
  <c r="DU879" i="35"/>
  <c r="DV879" i="35" s="1"/>
  <c r="DT879" i="35"/>
  <c r="I879" i="35"/>
  <c r="H879" i="35"/>
  <c r="EG878" i="35"/>
  <c r="EH878" i="35" s="1"/>
  <c r="W878" i="35" s="1"/>
  <c r="EE878" i="35"/>
  <c r="V878" i="35" s="1"/>
  <c r="EA878" i="35"/>
  <c r="DU878" i="35"/>
  <c r="DV878" i="35" s="1"/>
  <c r="DT878" i="35"/>
  <c r="AS878" i="35"/>
  <c r="I878" i="35"/>
  <c r="H878" i="35"/>
  <c r="EG877" i="35"/>
  <c r="EH877" i="35" s="1"/>
  <c r="W877" i="35" s="1"/>
  <c r="EE877" i="35"/>
  <c r="V877" i="35" s="1"/>
  <c r="DU877" i="35"/>
  <c r="DT877" i="35"/>
  <c r="AS877" i="35"/>
  <c r="I877" i="35"/>
  <c r="H877" i="35"/>
  <c r="EG876" i="35"/>
  <c r="EH876" i="35" s="1"/>
  <c r="W876" i="35" s="1"/>
  <c r="EE876" i="35"/>
  <c r="V876" i="35" s="1"/>
  <c r="EA876" i="35"/>
  <c r="DU876" i="35"/>
  <c r="DV876" i="35" s="1"/>
  <c r="DT876" i="35"/>
  <c r="AS876" i="35"/>
  <c r="I876" i="35"/>
  <c r="H876" i="35"/>
  <c r="EG875" i="35"/>
  <c r="EH875" i="35" s="1"/>
  <c r="W875" i="35" s="1"/>
  <c r="EE875" i="35"/>
  <c r="V875" i="35" s="1"/>
  <c r="DU875" i="35"/>
  <c r="DT875" i="35"/>
  <c r="AS875" i="35"/>
  <c r="I875" i="35"/>
  <c r="H875" i="35"/>
  <c r="EG874" i="35"/>
  <c r="EH874" i="35" s="1"/>
  <c r="W874" i="35" s="1"/>
  <c r="EE874" i="35"/>
  <c r="V874" i="35" s="1"/>
  <c r="EA874" i="35"/>
  <c r="DU874" i="35"/>
  <c r="DV874" i="35" s="1"/>
  <c r="DT874" i="35"/>
  <c r="AS874" i="35"/>
  <c r="I874" i="35"/>
  <c r="H874" i="35"/>
  <c r="EG873" i="35"/>
  <c r="EH873" i="35" s="1"/>
  <c r="W873" i="35" s="1"/>
  <c r="EE873" i="35"/>
  <c r="V873" i="35" s="1"/>
  <c r="DU873" i="35"/>
  <c r="DT873" i="35"/>
  <c r="AS873" i="35"/>
  <c r="I873" i="35"/>
  <c r="H873" i="35"/>
  <c r="EG872" i="35"/>
  <c r="EH872" i="35" s="1"/>
  <c r="W872" i="35" s="1"/>
  <c r="EE872" i="35"/>
  <c r="V872" i="35" s="1"/>
  <c r="EA872" i="35"/>
  <c r="DU872" i="35"/>
  <c r="DV872" i="35" s="1"/>
  <c r="DT872" i="35"/>
  <c r="AS872" i="35"/>
  <c r="I872" i="35"/>
  <c r="H872" i="35"/>
  <c r="EG871" i="35"/>
  <c r="EH871" i="35" s="1"/>
  <c r="W871" i="35" s="1"/>
  <c r="EE871" i="35"/>
  <c r="V871" i="35" s="1"/>
  <c r="DU871" i="35"/>
  <c r="DT871" i="35"/>
  <c r="AS871" i="35"/>
  <c r="I871" i="35"/>
  <c r="H871" i="35"/>
  <c r="EG870" i="35"/>
  <c r="EH870" i="35" s="1"/>
  <c r="W870" i="35" s="1"/>
  <c r="EE870" i="35"/>
  <c r="V870" i="35" s="1"/>
  <c r="EA870" i="35"/>
  <c r="DU870" i="35"/>
  <c r="DV870" i="35" s="1"/>
  <c r="DT870" i="35"/>
  <c r="AS870" i="35"/>
  <c r="I870" i="35"/>
  <c r="H870" i="35"/>
  <c r="EG869" i="35"/>
  <c r="EH869" i="35" s="1"/>
  <c r="W869" i="35" s="1"/>
  <c r="EE869" i="35"/>
  <c r="V869" i="35" s="1"/>
  <c r="DU869" i="35"/>
  <c r="DT869" i="35"/>
  <c r="AS869" i="35"/>
  <c r="I869" i="35"/>
  <c r="H869" i="35"/>
  <c r="EG868" i="35"/>
  <c r="EH868" i="35" s="1"/>
  <c r="W868" i="35" s="1"/>
  <c r="EE868" i="35"/>
  <c r="V868" i="35" s="1"/>
  <c r="EA868" i="35"/>
  <c r="DU868" i="35"/>
  <c r="DV868" i="35" s="1"/>
  <c r="DT868" i="35"/>
  <c r="AS868" i="35"/>
  <c r="I868" i="35"/>
  <c r="H868" i="35"/>
  <c r="EG867" i="35"/>
  <c r="EH867" i="35" s="1"/>
  <c r="W867" i="35" s="1"/>
  <c r="EE867" i="35"/>
  <c r="V867" i="35" s="1"/>
  <c r="DU867" i="35"/>
  <c r="DT867" i="35"/>
  <c r="AS867" i="35"/>
  <c r="I867" i="35"/>
  <c r="H867" i="35"/>
  <c r="EG866" i="35"/>
  <c r="EH866" i="35" s="1"/>
  <c r="W866" i="35" s="1"/>
  <c r="EE866" i="35"/>
  <c r="V866" i="35" s="1"/>
  <c r="EA866" i="35"/>
  <c r="DU866" i="35"/>
  <c r="DV866" i="35" s="1"/>
  <c r="DT866" i="35"/>
  <c r="AS866" i="35"/>
  <c r="I866" i="35"/>
  <c r="H866" i="35"/>
  <c r="EG865" i="35"/>
  <c r="EH865" i="35" s="1"/>
  <c r="W865" i="35" s="1"/>
  <c r="EE865" i="35"/>
  <c r="V865" i="35" s="1"/>
  <c r="DU865" i="35"/>
  <c r="DT865" i="35"/>
  <c r="AS865" i="35"/>
  <c r="I865" i="35"/>
  <c r="H865" i="35"/>
  <c r="EG864" i="35"/>
  <c r="EH864" i="35" s="1"/>
  <c r="W864" i="35" s="1"/>
  <c r="EE864" i="35"/>
  <c r="V864" i="35" s="1"/>
  <c r="EA864" i="35"/>
  <c r="DU864" i="35"/>
  <c r="DV864" i="35" s="1"/>
  <c r="DT864" i="35"/>
  <c r="AS864" i="35"/>
  <c r="I864" i="35"/>
  <c r="H864" i="35"/>
  <c r="EG863" i="35"/>
  <c r="EH863" i="35" s="1"/>
  <c r="W863" i="35" s="1"/>
  <c r="EE863" i="35"/>
  <c r="V863" i="35" s="1"/>
  <c r="DU863" i="35"/>
  <c r="DT863" i="35"/>
  <c r="AS863" i="35"/>
  <c r="I863" i="35"/>
  <c r="H863" i="35"/>
  <c r="EG862" i="35"/>
  <c r="EH862" i="35" s="1"/>
  <c r="W862" i="35" s="1"/>
  <c r="EE862" i="35"/>
  <c r="V862" i="35" s="1"/>
  <c r="EA862" i="35"/>
  <c r="DU862" i="35"/>
  <c r="DV862" i="35" s="1"/>
  <c r="DT862" i="35"/>
  <c r="AS862" i="35"/>
  <c r="I862" i="35"/>
  <c r="H862" i="35"/>
  <c r="EG861" i="35"/>
  <c r="EH861" i="35" s="1"/>
  <c r="W861" i="35" s="1"/>
  <c r="EE861" i="35"/>
  <c r="V861" i="35" s="1"/>
  <c r="DU861" i="35"/>
  <c r="DT861" i="35"/>
  <c r="AS861" i="35"/>
  <c r="I861" i="35"/>
  <c r="H861" i="35"/>
  <c r="EG860" i="35"/>
  <c r="EE860" i="35"/>
  <c r="EA860" i="35"/>
  <c r="T860" i="35" s="1"/>
  <c r="DU860" i="35"/>
  <c r="DT860" i="35"/>
  <c r="AS860" i="35"/>
  <c r="I860" i="35"/>
  <c r="H860" i="35"/>
  <c r="EG859" i="35"/>
  <c r="EH859" i="35" s="1"/>
  <c r="W859" i="35" s="1"/>
  <c r="EE859" i="35"/>
  <c r="EA859" i="35"/>
  <c r="T859" i="35" s="1"/>
  <c r="DU859" i="35"/>
  <c r="DT859" i="35"/>
  <c r="AS859" i="35"/>
  <c r="I859" i="35"/>
  <c r="H859" i="35"/>
  <c r="EG858" i="35"/>
  <c r="EH858" i="35" s="1"/>
  <c r="W858" i="35" s="1"/>
  <c r="EE858" i="35"/>
  <c r="EA858" i="35"/>
  <c r="T858" i="35" s="1"/>
  <c r="DU858" i="35"/>
  <c r="DV858" i="35" s="1"/>
  <c r="DT858" i="35"/>
  <c r="AS858" i="35"/>
  <c r="I858" i="35"/>
  <c r="H858" i="35"/>
  <c r="EG857" i="35"/>
  <c r="EH857" i="35" s="1"/>
  <c r="W857" i="35" s="1"/>
  <c r="EE857" i="35"/>
  <c r="V857" i="35" s="1"/>
  <c r="EA857" i="35"/>
  <c r="T857" i="35" s="1"/>
  <c r="DU857" i="35"/>
  <c r="DT857" i="35"/>
  <c r="AZ857" i="35"/>
  <c r="I857" i="35"/>
  <c r="H857" i="35"/>
  <c r="EG856" i="35"/>
  <c r="EE856" i="35"/>
  <c r="V856" i="35" s="1"/>
  <c r="EA856" i="35"/>
  <c r="T856" i="35" s="1"/>
  <c r="DU856" i="35"/>
  <c r="DT856" i="35"/>
  <c r="AS856" i="35"/>
  <c r="I856" i="35"/>
  <c r="H856" i="35"/>
  <c r="EG855" i="35"/>
  <c r="EH855" i="35" s="1"/>
  <c r="W855" i="35" s="1"/>
  <c r="EE855" i="35"/>
  <c r="EA855" i="35"/>
  <c r="T855" i="35" s="1"/>
  <c r="DU855" i="35"/>
  <c r="DV855" i="35" s="1"/>
  <c r="DT855" i="35"/>
  <c r="AS855" i="35"/>
  <c r="I855" i="35"/>
  <c r="H855" i="35"/>
  <c r="EG854" i="35"/>
  <c r="EH854" i="35" s="1"/>
  <c r="W854" i="35" s="1"/>
  <c r="EE854" i="35"/>
  <c r="V854" i="35" s="1"/>
  <c r="EA854" i="35"/>
  <c r="T854" i="35" s="1"/>
  <c r="DU854" i="35"/>
  <c r="DV854" i="35" s="1"/>
  <c r="DT854" i="35"/>
  <c r="AS854" i="35"/>
  <c r="I854" i="35"/>
  <c r="H854" i="35"/>
  <c r="EG853" i="35"/>
  <c r="EH853" i="35" s="1"/>
  <c r="W853" i="35" s="1"/>
  <c r="EE853" i="35"/>
  <c r="EA853" i="35"/>
  <c r="T853" i="35" s="1"/>
  <c r="DU853" i="35"/>
  <c r="DV853" i="35" s="1"/>
  <c r="DT853" i="35"/>
  <c r="AS853" i="35"/>
  <c r="I853" i="35"/>
  <c r="H853" i="35"/>
  <c r="EG852" i="35"/>
  <c r="EE852" i="35"/>
  <c r="V852" i="35" s="1"/>
  <c r="EA852" i="35"/>
  <c r="T852" i="35" s="1"/>
  <c r="DU852" i="35"/>
  <c r="DT852" i="35"/>
  <c r="AS852" i="35"/>
  <c r="I852" i="35"/>
  <c r="H852" i="35"/>
  <c r="EG851" i="35"/>
  <c r="EH851" i="35" s="1"/>
  <c r="W851" i="35" s="1"/>
  <c r="EE851" i="35"/>
  <c r="EA851" i="35"/>
  <c r="T851" i="35" s="1"/>
  <c r="DU851" i="35"/>
  <c r="DV851" i="35" s="1"/>
  <c r="DT851" i="35"/>
  <c r="AS851" i="35"/>
  <c r="I851" i="35"/>
  <c r="H851" i="35"/>
  <c r="EG850" i="35"/>
  <c r="EH850" i="35" s="1"/>
  <c r="W850" i="35" s="1"/>
  <c r="EE850" i="35"/>
  <c r="V850" i="35" s="1"/>
  <c r="EA850" i="35"/>
  <c r="T850" i="35" s="1"/>
  <c r="DU850" i="35"/>
  <c r="DT850" i="35"/>
  <c r="DJ850" i="35"/>
  <c r="I850" i="35"/>
  <c r="H850" i="35"/>
  <c r="EG849" i="35"/>
  <c r="EH849" i="35" s="1"/>
  <c r="W849" i="35" s="1"/>
  <c r="EE849" i="35"/>
  <c r="EA849" i="35"/>
  <c r="T849" i="35" s="1"/>
  <c r="DU849" i="35"/>
  <c r="DT849" i="35"/>
  <c r="AS849" i="35"/>
  <c r="I849" i="35"/>
  <c r="H849" i="35"/>
  <c r="EG848" i="35"/>
  <c r="EE848" i="35"/>
  <c r="V848" i="35" s="1"/>
  <c r="DU848" i="35"/>
  <c r="DT848" i="35"/>
  <c r="AS848" i="35"/>
  <c r="I848" i="35"/>
  <c r="H848" i="35"/>
  <c r="EG847" i="35"/>
  <c r="EH847" i="35" s="1"/>
  <c r="W847" i="35" s="1"/>
  <c r="EE847" i="35"/>
  <c r="EA847" i="35"/>
  <c r="DU847" i="35"/>
  <c r="DT847" i="35"/>
  <c r="DJ847" i="35"/>
  <c r="AS847" i="35"/>
  <c r="I847" i="35"/>
  <c r="H847" i="35"/>
  <c r="EG846" i="35"/>
  <c r="EH846" i="35" s="1"/>
  <c r="W846" i="35" s="1"/>
  <c r="EE846" i="35"/>
  <c r="V846" i="35" s="1"/>
  <c r="DU846" i="35"/>
  <c r="DV846" i="35" s="1"/>
  <c r="DW846" i="35" s="1"/>
  <c r="DT846" i="35"/>
  <c r="AS846" i="35"/>
  <c r="I846" i="35"/>
  <c r="H846" i="35"/>
  <c r="EG845" i="35"/>
  <c r="EE845" i="35"/>
  <c r="V845" i="35" s="1"/>
  <c r="EA845" i="35"/>
  <c r="DU845" i="35"/>
  <c r="DT845" i="35"/>
  <c r="AS845" i="35"/>
  <c r="I845" i="35"/>
  <c r="H845" i="35"/>
  <c r="EG844" i="35"/>
  <c r="EH844" i="35" s="1"/>
  <c r="W844" i="35" s="1"/>
  <c r="EE844" i="35"/>
  <c r="V844" i="35" s="1"/>
  <c r="DU844" i="35"/>
  <c r="DV844" i="35" s="1"/>
  <c r="DW844" i="35" s="1"/>
  <c r="DT844" i="35"/>
  <c r="AS844" i="35"/>
  <c r="I844" i="35"/>
  <c r="H844" i="35"/>
  <c r="EG843" i="35"/>
  <c r="EH843" i="35" s="1"/>
  <c r="W843" i="35" s="1"/>
  <c r="EE843" i="35"/>
  <c r="V843" i="35" s="1"/>
  <c r="EA843" i="35"/>
  <c r="T843" i="35" s="1"/>
  <c r="DU843" i="35"/>
  <c r="DV843" i="35" s="1"/>
  <c r="DT843" i="35"/>
  <c r="AS843" i="35"/>
  <c r="I843" i="35"/>
  <c r="H843" i="35"/>
  <c r="EG842" i="35"/>
  <c r="EH842" i="35" s="1"/>
  <c r="W842" i="35" s="1"/>
  <c r="EE842" i="35"/>
  <c r="V842" i="35" s="1"/>
  <c r="DU842" i="35"/>
  <c r="DV842" i="35" s="1"/>
  <c r="DW842" i="35" s="1"/>
  <c r="DT842" i="35"/>
  <c r="AS842" i="35"/>
  <c r="I842" i="35"/>
  <c r="H842" i="35"/>
  <c r="EG841" i="35"/>
  <c r="EH841" i="35" s="1"/>
  <c r="W841" i="35" s="1"/>
  <c r="EE841" i="35"/>
  <c r="V841" i="35" s="1"/>
  <c r="EA841" i="35"/>
  <c r="T841" i="35" s="1"/>
  <c r="DU841" i="35"/>
  <c r="DV841" i="35" s="1"/>
  <c r="DT841" i="35"/>
  <c r="AS841" i="35"/>
  <c r="I841" i="35"/>
  <c r="H841" i="35"/>
  <c r="EG840" i="35"/>
  <c r="EH840" i="35" s="1"/>
  <c r="W840" i="35" s="1"/>
  <c r="EE840" i="35"/>
  <c r="V840" i="35" s="1"/>
  <c r="DU840" i="35"/>
  <c r="DV840" i="35" s="1"/>
  <c r="DW840" i="35" s="1"/>
  <c r="DT840" i="35"/>
  <c r="AS840" i="35"/>
  <c r="I840" i="35"/>
  <c r="H840" i="35"/>
  <c r="EG839" i="35"/>
  <c r="EH839" i="35" s="1"/>
  <c r="W839" i="35" s="1"/>
  <c r="EE839" i="35"/>
  <c r="V839" i="35" s="1"/>
  <c r="EA839" i="35"/>
  <c r="T839" i="35" s="1"/>
  <c r="DU839" i="35"/>
  <c r="DV839" i="35" s="1"/>
  <c r="DT839" i="35"/>
  <c r="AS839" i="35"/>
  <c r="I839" i="35"/>
  <c r="H839" i="35"/>
  <c r="EG838" i="35"/>
  <c r="EH838" i="35" s="1"/>
  <c r="W838" i="35" s="1"/>
  <c r="EE838" i="35"/>
  <c r="V838" i="35" s="1"/>
  <c r="DU838" i="35"/>
  <c r="DV838" i="35" s="1"/>
  <c r="DW838" i="35" s="1"/>
  <c r="DT838" i="35"/>
  <c r="AS838" i="35"/>
  <c r="I838" i="35"/>
  <c r="H838" i="35"/>
  <c r="EG837" i="35"/>
  <c r="EH837" i="35" s="1"/>
  <c r="W837" i="35" s="1"/>
  <c r="EE837" i="35"/>
  <c r="V837" i="35" s="1"/>
  <c r="EA837" i="35"/>
  <c r="T837" i="35" s="1"/>
  <c r="DU837" i="35"/>
  <c r="DV837" i="35" s="1"/>
  <c r="DT837" i="35"/>
  <c r="AS837" i="35"/>
  <c r="I837" i="35"/>
  <c r="H837" i="35"/>
  <c r="EG836" i="35"/>
  <c r="EH836" i="35" s="1"/>
  <c r="W836" i="35" s="1"/>
  <c r="EE836" i="35"/>
  <c r="V836" i="35" s="1"/>
  <c r="DU836" i="35"/>
  <c r="DV836" i="35" s="1"/>
  <c r="DW836" i="35" s="1"/>
  <c r="DT836" i="35"/>
  <c r="I836" i="35"/>
  <c r="H836" i="35"/>
  <c r="EG835" i="35"/>
  <c r="EH835" i="35" s="1"/>
  <c r="W835" i="35" s="1"/>
  <c r="EE835" i="35"/>
  <c r="V835" i="35" s="1"/>
  <c r="EA835" i="35"/>
  <c r="DU835" i="35"/>
  <c r="DV835" i="35" s="1"/>
  <c r="DT835" i="35"/>
  <c r="AS835" i="35"/>
  <c r="I835" i="35"/>
  <c r="H835" i="35"/>
  <c r="EG834" i="35"/>
  <c r="EH834" i="35" s="1"/>
  <c r="W834" i="35" s="1"/>
  <c r="EE834" i="35"/>
  <c r="V834" i="35" s="1"/>
  <c r="EA834" i="35"/>
  <c r="T834" i="35" s="1"/>
  <c r="DU834" i="35"/>
  <c r="DT834" i="35"/>
  <c r="I834" i="35"/>
  <c r="H834" i="35"/>
  <c r="EG833" i="35"/>
  <c r="EH833" i="35" s="1"/>
  <c r="W833" i="35" s="1"/>
  <c r="EE833" i="35"/>
  <c r="V833" i="35" s="1"/>
  <c r="EA833" i="35"/>
  <c r="T833" i="35" s="1"/>
  <c r="DU833" i="35"/>
  <c r="DT833" i="35"/>
  <c r="AS833" i="35"/>
  <c r="I833" i="35"/>
  <c r="H833" i="35"/>
  <c r="EG832" i="35"/>
  <c r="EH832" i="35" s="1"/>
  <c r="W832" i="35" s="1"/>
  <c r="EE832" i="35"/>
  <c r="V832" i="35" s="1"/>
  <c r="EA832" i="35"/>
  <c r="DU832" i="35"/>
  <c r="DV832" i="35" s="1"/>
  <c r="DT832" i="35"/>
  <c r="AS832" i="35"/>
  <c r="I832" i="35"/>
  <c r="H832" i="35"/>
  <c r="EG831" i="35"/>
  <c r="EH831" i="35" s="1"/>
  <c r="W831" i="35" s="1"/>
  <c r="EE831" i="35"/>
  <c r="V831" i="35" s="1"/>
  <c r="EA831" i="35"/>
  <c r="T831" i="35" s="1"/>
  <c r="DU831" i="35"/>
  <c r="DT831" i="35"/>
  <c r="AS831" i="35"/>
  <c r="I831" i="35"/>
  <c r="H831" i="35"/>
  <c r="EG830" i="35"/>
  <c r="EH830" i="35" s="1"/>
  <c r="W830" i="35" s="1"/>
  <c r="EE830" i="35"/>
  <c r="V830" i="35" s="1"/>
  <c r="EA830" i="35"/>
  <c r="DU830" i="35"/>
  <c r="DV830" i="35" s="1"/>
  <c r="DT830" i="35"/>
  <c r="I830" i="35"/>
  <c r="H830" i="35"/>
  <c r="EG829" i="35"/>
  <c r="EH829" i="35" s="1"/>
  <c r="W829" i="35" s="1"/>
  <c r="EE829" i="35"/>
  <c r="V829" i="35" s="1"/>
  <c r="DU829" i="35"/>
  <c r="DV829" i="35" s="1"/>
  <c r="DT829" i="35"/>
  <c r="AS829" i="35"/>
  <c r="I829" i="35"/>
  <c r="H829" i="35"/>
  <c r="EG828" i="35"/>
  <c r="EH828" i="35" s="1"/>
  <c r="W828" i="35" s="1"/>
  <c r="EE828" i="35"/>
  <c r="EA828" i="35"/>
  <c r="T828" i="35" s="1"/>
  <c r="DU828" i="35"/>
  <c r="DV828" i="35" s="1"/>
  <c r="DT828" i="35"/>
  <c r="I828" i="35"/>
  <c r="H828" i="35"/>
  <c r="EG827" i="35"/>
  <c r="EH827" i="35" s="1"/>
  <c r="W827" i="35" s="1"/>
  <c r="EE827" i="35"/>
  <c r="EA827" i="35"/>
  <c r="T827" i="35" s="1"/>
  <c r="DU827" i="35"/>
  <c r="DV827" i="35" s="1"/>
  <c r="DT827" i="35"/>
  <c r="AS827" i="35"/>
  <c r="I827" i="35"/>
  <c r="H827" i="35"/>
  <c r="EG826" i="35"/>
  <c r="EH826" i="35" s="1"/>
  <c r="W826" i="35" s="1"/>
  <c r="EE826" i="35"/>
  <c r="V826" i="35" s="1"/>
  <c r="DU826" i="35"/>
  <c r="DV826" i="35" s="1"/>
  <c r="DT826" i="35"/>
  <c r="I826" i="35"/>
  <c r="H826" i="35"/>
  <c r="EG825" i="35"/>
  <c r="EH825" i="35" s="1"/>
  <c r="W825" i="35" s="1"/>
  <c r="EE825" i="35"/>
  <c r="V825" i="35" s="1"/>
  <c r="DU825" i="35"/>
  <c r="DV825" i="35" s="1"/>
  <c r="DT825" i="35"/>
  <c r="AS825" i="35"/>
  <c r="I825" i="35"/>
  <c r="H825" i="35"/>
  <c r="EG824" i="35"/>
  <c r="EH824" i="35" s="1"/>
  <c r="W824" i="35" s="1"/>
  <c r="EE824" i="35"/>
  <c r="EA824" i="35"/>
  <c r="T824" i="35" s="1"/>
  <c r="DU824" i="35"/>
  <c r="DV824" i="35" s="1"/>
  <c r="DT824" i="35"/>
  <c r="AS824" i="35"/>
  <c r="I824" i="35"/>
  <c r="H824" i="35"/>
  <c r="EG823" i="35"/>
  <c r="EH823" i="35" s="1"/>
  <c r="W823" i="35" s="1"/>
  <c r="EE823" i="35"/>
  <c r="V823" i="35" s="1"/>
  <c r="DU823" i="35"/>
  <c r="DV823" i="35" s="1"/>
  <c r="DT823" i="35"/>
  <c r="AS823" i="35"/>
  <c r="I823" i="35"/>
  <c r="H823" i="35"/>
  <c r="EG822" i="35"/>
  <c r="EH822" i="35" s="1"/>
  <c r="W822" i="35" s="1"/>
  <c r="EE822" i="35"/>
  <c r="EA822" i="35"/>
  <c r="T822" i="35" s="1"/>
  <c r="DU822" i="35"/>
  <c r="DV822" i="35" s="1"/>
  <c r="DT822" i="35"/>
  <c r="AS822" i="35"/>
  <c r="I822" i="35"/>
  <c r="H822" i="35"/>
  <c r="EG821" i="35"/>
  <c r="EH821" i="35" s="1"/>
  <c r="W821" i="35" s="1"/>
  <c r="EE821" i="35"/>
  <c r="V821" i="35" s="1"/>
  <c r="DU821" i="35"/>
  <c r="DV821" i="35" s="1"/>
  <c r="DT821" i="35"/>
  <c r="AS821" i="35"/>
  <c r="I821" i="35"/>
  <c r="H821" i="35"/>
  <c r="EG820" i="35"/>
  <c r="EH820" i="35" s="1"/>
  <c r="W820" i="35" s="1"/>
  <c r="EE820" i="35"/>
  <c r="EA820" i="35"/>
  <c r="T820" i="35" s="1"/>
  <c r="DU820" i="35"/>
  <c r="DV820" i="35" s="1"/>
  <c r="DT820" i="35"/>
  <c r="I820" i="35"/>
  <c r="H820" i="35"/>
  <c r="EG819" i="35"/>
  <c r="EH819" i="35" s="1"/>
  <c r="W819" i="35" s="1"/>
  <c r="EE819" i="35"/>
  <c r="EA819" i="35"/>
  <c r="T819" i="35" s="1"/>
  <c r="DU819" i="35"/>
  <c r="DV819" i="35" s="1"/>
  <c r="DT819" i="35"/>
  <c r="AS819" i="35"/>
  <c r="I819" i="35"/>
  <c r="H819" i="35"/>
  <c r="EG818" i="35"/>
  <c r="EH818" i="35" s="1"/>
  <c r="W818" i="35" s="1"/>
  <c r="EE818" i="35"/>
  <c r="V818" i="35" s="1"/>
  <c r="DU818" i="35"/>
  <c r="DV818" i="35" s="1"/>
  <c r="DT818" i="35"/>
  <c r="I818" i="35"/>
  <c r="H818" i="35"/>
  <c r="EG817" i="35"/>
  <c r="EH817" i="35" s="1"/>
  <c r="W817" i="35" s="1"/>
  <c r="EE817" i="35"/>
  <c r="V817" i="35" s="1"/>
  <c r="DU817" i="35"/>
  <c r="DV817" i="35" s="1"/>
  <c r="DT817" i="35"/>
  <c r="AS817" i="35"/>
  <c r="I817" i="35"/>
  <c r="H817" i="35"/>
  <c r="EG816" i="35"/>
  <c r="EH816" i="35" s="1"/>
  <c r="W816" i="35" s="1"/>
  <c r="EE816" i="35"/>
  <c r="EA816" i="35"/>
  <c r="T816" i="35" s="1"/>
  <c r="DU816" i="35"/>
  <c r="DV816" i="35" s="1"/>
  <c r="DT816" i="35"/>
  <c r="I816" i="35"/>
  <c r="H816" i="35"/>
  <c r="EG815" i="35"/>
  <c r="EH815" i="35" s="1"/>
  <c r="W815" i="35" s="1"/>
  <c r="EE815" i="35"/>
  <c r="EA815" i="35"/>
  <c r="T815" i="35" s="1"/>
  <c r="DU815" i="35"/>
  <c r="DV815" i="35" s="1"/>
  <c r="DT815" i="35"/>
  <c r="AS815" i="35"/>
  <c r="I815" i="35"/>
  <c r="H815" i="35"/>
  <c r="EG814" i="35"/>
  <c r="EH814" i="35" s="1"/>
  <c r="W814" i="35" s="1"/>
  <c r="EE814" i="35"/>
  <c r="V814" i="35" s="1"/>
  <c r="DU814" i="35"/>
  <c r="DV814" i="35" s="1"/>
  <c r="DT814" i="35"/>
  <c r="AS814" i="35"/>
  <c r="I814" i="35"/>
  <c r="H814" i="35"/>
  <c r="EG813" i="35"/>
  <c r="EH813" i="35" s="1"/>
  <c r="W813" i="35" s="1"/>
  <c r="EE813" i="35"/>
  <c r="EA813" i="35"/>
  <c r="T813" i="35" s="1"/>
  <c r="DU813" i="35"/>
  <c r="DV813" i="35" s="1"/>
  <c r="DT813" i="35"/>
  <c r="AS813" i="35"/>
  <c r="I813" i="35"/>
  <c r="H813" i="35"/>
  <c r="EG812" i="35"/>
  <c r="EH812" i="35" s="1"/>
  <c r="W812" i="35" s="1"/>
  <c r="EE812" i="35"/>
  <c r="V812" i="35" s="1"/>
  <c r="DU812" i="35"/>
  <c r="DV812" i="35" s="1"/>
  <c r="DT812" i="35"/>
  <c r="AS812" i="35"/>
  <c r="I812" i="35"/>
  <c r="H812" i="35"/>
  <c r="EG811" i="35"/>
  <c r="EH811" i="35" s="1"/>
  <c r="W811" i="35" s="1"/>
  <c r="EE811" i="35"/>
  <c r="EA811" i="35"/>
  <c r="T811" i="35" s="1"/>
  <c r="DU811" i="35"/>
  <c r="DV811" i="35" s="1"/>
  <c r="DT811" i="35"/>
  <c r="AS811" i="35"/>
  <c r="I811" i="35"/>
  <c r="H811" i="35"/>
  <c r="EG810" i="35"/>
  <c r="EH810" i="35" s="1"/>
  <c r="W810" i="35" s="1"/>
  <c r="EE810" i="35"/>
  <c r="V810" i="35" s="1"/>
  <c r="DU810" i="35"/>
  <c r="DV810" i="35" s="1"/>
  <c r="DT810" i="35"/>
  <c r="AS810" i="35"/>
  <c r="I810" i="35"/>
  <c r="H810" i="35"/>
  <c r="EG809" i="35"/>
  <c r="EH809" i="35" s="1"/>
  <c r="W809" i="35" s="1"/>
  <c r="EE809" i="35"/>
  <c r="EA809" i="35"/>
  <c r="T809" i="35" s="1"/>
  <c r="DU809" i="35"/>
  <c r="DV809" i="35" s="1"/>
  <c r="DT809" i="35"/>
  <c r="AS809" i="35"/>
  <c r="I809" i="35"/>
  <c r="H809" i="35"/>
  <c r="EG808" i="35"/>
  <c r="EH808" i="35" s="1"/>
  <c r="W808" i="35" s="1"/>
  <c r="EE808" i="35"/>
  <c r="V808" i="35" s="1"/>
  <c r="DU808" i="35"/>
  <c r="DV808" i="35" s="1"/>
  <c r="DT808" i="35"/>
  <c r="AS808" i="35"/>
  <c r="I808" i="35"/>
  <c r="H808" i="35"/>
  <c r="EG807" i="35"/>
  <c r="EH807" i="35" s="1"/>
  <c r="W807" i="35" s="1"/>
  <c r="EE807" i="35"/>
  <c r="EA807" i="35"/>
  <c r="T807" i="35" s="1"/>
  <c r="DU807" i="35"/>
  <c r="DV807" i="35" s="1"/>
  <c r="DT807" i="35"/>
  <c r="AS807" i="35"/>
  <c r="I807" i="35"/>
  <c r="H807" i="35"/>
  <c r="EG806" i="35"/>
  <c r="EH806" i="35" s="1"/>
  <c r="W806" i="35" s="1"/>
  <c r="EE806" i="35"/>
  <c r="V806" i="35" s="1"/>
  <c r="DU806" i="35"/>
  <c r="DV806" i="35" s="1"/>
  <c r="DT806" i="35"/>
  <c r="AS806" i="35"/>
  <c r="I806" i="35"/>
  <c r="H806" i="35"/>
  <c r="EG805" i="35"/>
  <c r="EH805" i="35" s="1"/>
  <c r="W805" i="35" s="1"/>
  <c r="EE805" i="35"/>
  <c r="EA805" i="35"/>
  <c r="T805" i="35" s="1"/>
  <c r="DU805" i="35"/>
  <c r="DV805" i="35" s="1"/>
  <c r="DT805" i="35"/>
  <c r="AS805" i="35"/>
  <c r="I805" i="35"/>
  <c r="H805" i="35"/>
  <c r="EG804" i="35"/>
  <c r="EH804" i="35" s="1"/>
  <c r="W804" i="35" s="1"/>
  <c r="EE804" i="35"/>
  <c r="V804" i="35" s="1"/>
  <c r="DU804" i="35"/>
  <c r="DV804" i="35" s="1"/>
  <c r="DT804" i="35"/>
  <c r="AS804" i="35"/>
  <c r="I804" i="35"/>
  <c r="H804" i="35"/>
  <c r="EG803" i="35"/>
  <c r="EH803" i="35" s="1"/>
  <c r="W803" i="35" s="1"/>
  <c r="EE803" i="35"/>
  <c r="EA803" i="35"/>
  <c r="T803" i="35" s="1"/>
  <c r="DU803" i="35"/>
  <c r="DV803" i="35" s="1"/>
  <c r="DT803" i="35"/>
  <c r="AS803" i="35"/>
  <c r="I803" i="35"/>
  <c r="H803" i="35"/>
  <c r="EG802" i="35"/>
  <c r="EH802" i="35" s="1"/>
  <c r="W802" i="35" s="1"/>
  <c r="EE802" i="35"/>
  <c r="V802" i="35" s="1"/>
  <c r="DU802" i="35"/>
  <c r="DV802" i="35" s="1"/>
  <c r="DT802" i="35"/>
  <c r="AS802" i="35"/>
  <c r="I802" i="35"/>
  <c r="H802" i="35"/>
  <c r="EG801" i="35"/>
  <c r="EE801" i="35"/>
  <c r="V801" i="35" s="1"/>
  <c r="EA801" i="35"/>
  <c r="T801" i="35" s="1"/>
  <c r="DU801" i="35"/>
  <c r="DT801" i="35"/>
  <c r="AS801" i="35"/>
  <c r="I801" i="35"/>
  <c r="H801" i="35"/>
  <c r="EG800" i="35"/>
  <c r="EH800" i="35" s="1"/>
  <c r="W800" i="35" s="1"/>
  <c r="EE800" i="35"/>
  <c r="V800" i="35" s="1"/>
  <c r="EA800" i="35"/>
  <c r="T800" i="35" s="1"/>
  <c r="DU800" i="35"/>
  <c r="DV800" i="35" s="1"/>
  <c r="DT800" i="35"/>
  <c r="AS800" i="35"/>
  <c r="I800" i="35"/>
  <c r="H800" i="35"/>
  <c r="EG799" i="35"/>
  <c r="EE799" i="35"/>
  <c r="V799" i="35" s="1"/>
  <c r="EA799" i="35"/>
  <c r="T799" i="35" s="1"/>
  <c r="DU799" i="35"/>
  <c r="DT799" i="35"/>
  <c r="AS799" i="35"/>
  <c r="I799" i="35"/>
  <c r="H799" i="35"/>
  <c r="EG798" i="35"/>
  <c r="EE798" i="35"/>
  <c r="V798" i="35" s="1"/>
  <c r="EA798" i="35"/>
  <c r="T798" i="35" s="1"/>
  <c r="DU798" i="35"/>
  <c r="DV798" i="35" s="1"/>
  <c r="DW798" i="35" s="1"/>
  <c r="DT798" i="35"/>
  <c r="AS798" i="35"/>
  <c r="I798" i="35"/>
  <c r="H798" i="35"/>
  <c r="EG797" i="35"/>
  <c r="EH797" i="35" s="1"/>
  <c r="W797" i="35" s="1"/>
  <c r="EE797" i="35"/>
  <c r="V797" i="35" s="1"/>
  <c r="EA797" i="35"/>
  <c r="T797" i="35" s="1"/>
  <c r="DU797" i="35"/>
  <c r="DV797" i="35" s="1"/>
  <c r="DT797" i="35"/>
  <c r="AS797" i="35"/>
  <c r="I797" i="35"/>
  <c r="H797" i="35"/>
  <c r="EG796" i="35"/>
  <c r="EH796" i="35" s="1"/>
  <c r="W796" i="35" s="1"/>
  <c r="EE796" i="35"/>
  <c r="V796" i="35" s="1"/>
  <c r="DU796" i="35"/>
  <c r="DT796" i="35"/>
  <c r="AS796" i="35"/>
  <c r="I796" i="35"/>
  <c r="H796" i="35"/>
  <c r="EG795" i="35"/>
  <c r="EH795" i="35" s="1"/>
  <c r="W795" i="35" s="1"/>
  <c r="EE795" i="35"/>
  <c r="V795" i="35" s="1"/>
  <c r="EA795" i="35"/>
  <c r="T795" i="35" s="1"/>
  <c r="DU795" i="35"/>
  <c r="DV795" i="35" s="1"/>
  <c r="DT795" i="35"/>
  <c r="AS795" i="35"/>
  <c r="I795" i="35"/>
  <c r="H795" i="35"/>
  <c r="EG794" i="35"/>
  <c r="EH794" i="35" s="1"/>
  <c r="W794" i="35" s="1"/>
  <c r="EE794" i="35"/>
  <c r="V794" i="35" s="1"/>
  <c r="DU794" i="35"/>
  <c r="DT794" i="35"/>
  <c r="AS794" i="35"/>
  <c r="I794" i="35"/>
  <c r="H794" i="35"/>
  <c r="EG793" i="35"/>
  <c r="EH793" i="35" s="1"/>
  <c r="W793" i="35" s="1"/>
  <c r="EE793" i="35"/>
  <c r="V793" i="35" s="1"/>
  <c r="EA793" i="35"/>
  <c r="T793" i="35" s="1"/>
  <c r="DU793" i="35"/>
  <c r="DV793" i="35" s="1"/>
  <c r="DT793" i="35"/>
  <c r="AS793" i="35"/>
  <c r="I793" i="35"/>
  <c r="H793" i="35"/>
  <c r="EG792" i="35"/>
  <c r="EH792" i="35" s="1"/>
  <c r="W792" i="35" s="1"/>
  <c r="EE792" i="35"/>
  <c r="V792" i="35" s="1"/>
  <c r="DU792" i="35"/>
  <c r="DV792" i="35" s="1"/>
  <c r="DW792" i="35" s="1"/>
  <c r="DX792" i="35" s="1"/>
  <c r="DT792" i="35"/>
  <c r="AS792" i="35"/>
  <c r="I792" i="35"/>
  <c r="H792" i="35"/>
  <c r="EG791" i="35"/>
  <c r="EE791" i="35"/>
  <c r="V791" i="35" s="1"/>
  <c r="EA791" i="35"/>
  <c r="T791" i="35" s="1"/>
  <c r="DU791" i="35"/>
  <c r="DV791" i="35" s="1"/>
  <c r="DW791" i="35" s="1"/>
  <c r="DT791" i="35"/>
  <c r="AS791" i="35"/>
  <c r="I791" i="35"/>
  <c r="H791" i="35"/>
  <c r="EG790" i="35"/>
  <c r="EE790" i="35"/>
  <c r="V790" i="35" s="1"/>
  <c r="EA790" i="35"/>
  <c r="T790" i="35" s="1"/>
  <c r="DU790" i="35"/>
  <c r="DT790" i="35"/>
  <c r="AS790" i="35"/>
  <c r="I790" i="35"/>
  <c r="H790" i="35"/>
  <c r="EG789" i="35"/>
  <c r="EH789" i="35" s="1"/>
  <c r="W789" i="35" s="1"/>
  <c r="EE789" i="35"/>
  <c r="V789" i="35" s="1"/>
  <c r="DU789" i="35"/>
  <c r="DV789" i="35" s="1"/>
  <c r="DT789" i="35"/>
  <c r="AS789" i="35"/>
  <c r="I789" i="35"/>
  <c r="H789" i="35"/>
  <c r="EG788" i="35"/>
  <c r="EE788" i="35"/>
  <c r="V788" i="35" s="1"/>
  <c r="DU788" i="35"/>
  <c r="DT788" i="35"/>
  <c r="AS788" i="35"/>
  <c r="I788" i="35"/>
  <c r="H788" i="35"/>
  <c r="EG787" i="35"/>
  <c r="EH787" i="35" s="1"/>
  <c r="W787" i="35" s="1"/>
  <c r="EE787" i="35"/>
  <c r="V787" i="35" s="1"/>
  <c r="EA787" i="35"/>
  <c r="T787" i="35" s="1"/>
  <c r="DU787" i="35"/>
  <c r="DT787" i="35"/>
  <c r="AS787" i="35"/>
  <c r="I787" i="35"/>
  <c r="H787" i="35"/>
  <c r="EG786" i="35"/>
  <c r="EE786" i="35"/>
  <c r="V786" i="35" s="1"/>
  <c r="EA786" i="35"/>
  <c r="T786" i="35" s="1"/>
  <c r="DU786" i="35"/>
  <c r="DT786" i="35"/>
  <c r="AS786" i="35"/>
  <c r="I786" i="35"/>
  <c r="H786" i="35"/>
  <c r="EG785" i="35"/>
  <c r="EE785" i="35"/>
  <c r="V785" i="35" s="1"/>
  <c r="EA785" i="35"/>
  <c r="T785" i="35" s="1"/>
  <c r="DU785" i="35"/>
  <c r="DV785" i="35" s="1"/>
  <c r="DW785" i="35" s="1"/>
  <c r="DT785" i="35"/>
  <c r="AS785" i="35"/>
  <c r="I785" i="35"/>
  <c r="H785" i="35"/>
  <c r="EG784" i="35"/>
  <c r="EE784" i="35"/>
  <c r="V784" i="35" s="1"/>
  <c r="EA784" i="35"/>
  <c r="DU784" i="35"/>
  <c r="DT784" i="35"/>
  <c r="AS784" i="35"/>
  <c r="I784" i="35"/>
  <c r="H784" i="35"/>
  <c r="EG783" i="35"/>
  <c r="EE783" i="35"/>
  <c r="ED783" i="35" s="1"/>
  <c r="U783" i="35" s="1"/>
  <c r="EA783" i="35"/>
  <c r="T783" i="35" s="1"/>
  <c r="DU783" i="35"/>
  <c r="DT783" i="35"/>
  <c r="I783" i="35"/>
  <c r="H783" i="35"/>
  <c r="EG782" i="35"/>
  <c r="EE782" i="35"/>
  <c r="V782" i="35" s="1"/>
  <c r="EA782" i="35"/>
  <c r="T782" i="35" s="1"/>
  <c r="DU782" i="35"/>
  <c r="DV782" i="35" s="1"/>
  <c r="DW782" i="35" s="1"/>
  <c r="DT782" i="35"/>
  <c r="AS782" i="35"/>
  <c r="I782" i="35"/>
  <c r="H782" i="35"/>
  <c r="EG781" i="35"/>
  <c r="EE781" i="35"/>
  <c r="V781" i="35" s="1"/>
  <c r="DU781" i="35"/>
  <c r="DT781" i="35"/>
  <c r="AS781" i="35"/>
  <c r="I781" i="35"/>
  <c r="H781" i="35"/>
  <c r="EG780" i="35"/>
  <c r="EE780" i="35"/>
  <c r="V780" i="35" s="1"/>
  <c r="EA780" i="35"/>
  <c r="T780" i="35" s="1"/>
  <c r="DU780" i="35"/>
  <c r="DV780" i="35" s="1"/>
  <c r="DW780" i="35" s="1"/>
  <c r="DT780" i="35"/>
  <c r="AS780" i="35"/>
  <c r="I780" i="35"/>
  <c r="H780" i="35"/>
  <c r="EG779" i="35"/>
  <c r="EE779" i="35"/>
  <c r="V779" i="35" s="1"/>
  <c r="DU779" i="35"/>
  <c r="DT779" i="35"/>
  <c r="AS779" i="35"/>
  <c r="I779" i="35"/>
  <c r="H779" i="35"/>
  <c r="EG778" i="35"/>
  <c r="EE778" i="35"/>
  <c r="V778" i="35" s="1"/>
  <c r="DU778" i="35"/>
  <c r="DT778" i="35"/>
  <c r="AZ778" i="35"/>
  <c r="EQ778" i="35" s="1"/>
  <c r="FB778" i="35" s="1"/>
  <c r="FR778" i="35" s="1"/>
  <c r="I778" i="35"/>
  <c r="H778" i="35"/>
  <c r="EG777" i="35"/>
  <c r="EE777" i="35"/>
  <c r="V777" i="35" s="1"/>
  <c r="DU777" i="35"/>
  <c r="DV777" i="35" s="1"/>
  <c r="DT777" i="35"/>
  <c r="AS777" i="35"/>
  <c r="I777" i="35"/>
  <c r="H777" i="35"/>
  <c r="EG776" i="35"/>
  <c r="EE776" i="35"/>
  <c r="V776" i="35" s="1"/>
  <c r="DU776" i="35"/>
  <c r="DT776" i="35"/>
  <c r="AS776" i="35"/>
  <c r="I776" i="35"/>
  <c r="H776" i="35"/>
  <c r="EG775" i="35"/>
  <c r="EH775" i="35" s="1"/>
  <c r="W775" i="35" s="1"/>
  <c r="EE775" i="35"/>
  <c r="V775" i="35" s="1"/>
  <c r="DU775" i="35"/>
  <c r="DV775" i="35" s="1"/>
  <c r="DT775" i="35"/>
  <c r="AS775" i="35"/>
  <c r="I775" i="35"/>
  <c r="H775" i="35"/>
  <c r="EG774" i="35"/>
  <c r="EE774" i="35"/>
  <c r="V774" i="35" s="1"/>
  <c r="EA774" i="35"/>
  <c r="T774" i="35" s="1"/>
  <c r="DU774" i="35"/>
  <c r="DV774" i="35" s="1"/>
  <c r="DT774" i="35"/>
  <c r="AS774" i="35"/>
  <c r="I774" i="35"/>
  <c r="H774" i="35"/>
  <c r="EG773" i="35"/>
  <c r="EH773" i="35" s="1"/>
  <c r="W773" i="35" s="1"/>
  <c r="EE773" i="35"/>
  <c r="V773" i="35" s="1"/>
  <c r="DU773" i="35"/>
  <c r="DV773" i="35" s="1"/>
  <c r="DT773" i="35"/>
  <c r="AS773" i="35"/>
  <c r="I773" i="35"/>
  <c r="H773" i="35"/>
  <c r="EG772" i="35"/>
  <c r="EH772" i="35" s="1"/>
  <c r="W772" i="35" s="1"/>
  <c r="EE772" i="35"/>
  <c r="V772" i="35" s="1"/>
  <c r="DU772" i="35"/>
  <c r="DV772" i="35" s="1"/>
  <c r="DT772" i="35"/>
  <c r="AS772" i="35"/>
  <c r="I772" i="35"/>
  <c r="H772" i="35"/>
  <c r="EG771" i="35"/>
  <c r="EH771" i="35" s="1"/>
  <c r="W771" i="35" s="1"/>
  <c r="EE771" i="35"/>
  <c r="V771" i="35" s="1"/>
  <c r="DU771" i="35"/>
  <c r="DV771" i="35" s="1"/>
  <c r="DT771" i="35"/>
  <c r="AS771" i="35"/>
  <c r="AS769" i="35"/>
  <c r="ED769" i="35" s="1"/>
  <c r="AS768" i="35"/>
  <c r="ED768" i="35" s="1"/>
  <c r="EG765" i="35"/>
  <c r="EH765" i="35" s="1"/>
  <c r="W765" i="35" s="1"/>
  <c r="EE765" i="35"/>
  <c r="V765" i="35" s="1"/>
  <c r="EA765" i="35"/>
  <c r="T765" i="35" s="1"/>
  <c r="DU765" i="35"/>
  <c r="DV765" i="35" s="1"/>
  <c r="DT765" i="35"/>
  <c r="AS765" i="35"/>
  <c r="I765" i="35"/>
  <c r="H765" i="35"/>
  <c r="EG764" i="35"/>
  <c r="EE764" i="35"/>
  <c r="V764" i="35" s="1"/>
  <c r="EA764" i="35"/>
  <c r="DU764" i="35"/>
  <c r="DT764" i="35"/>
  <c r="AS764" i="35"/>
  <c r="I764" i="35"/>
  <c r="H764" i="35"/>
  <c r="EG763" i="35"/>
  <c r="EH763" i="35" s="1"/>
  <c r="W763" i="35" s="1"/>
  <c r="EE763" i="35"/>
  <c r="V763" i="35" s="1"/>
  <c r="DU763" i="35"/>
  <c r="DV763" i="35" s="1"/>
  <c r="DW763" i="35" s="1"/>
  <c r="DT763" i="35"/>
  <c r="AS763" i="35"/>
  <c r="I763" i="35"/>
  <c r="H763" i="35"/>
  <c r="EG762" i="35"/>
  <c r="EE762" i="35"/>
  <c r="V762" i="35" s="1"/>
  <c r="DU762" i="35"/>
  <c r="DT762" i="35"/>
  <c r="AS762" i="35"/>
  <c r="I762" i="35"/>
  <c r="H762" i="35"/>
  <c r="EG761" i="35"/>
  <c r="EH761" i="35" s="1"/>
  <c r="W761" i="35" s="1"/>
  <c r="EE761" i="35"/>
  <c r="V761" i="35" s="1"/>
  <c r="EA761" i="35"/>
  <c r="T761" i="35" s="1"/>
  <c r="DU761" i="35"/>
  <c r="DV761" i="35" s="1"/>
  <c r="DT761" i="35"/>
  <c r="AS761" i="35"/>
  <c r="I761" i="35"/>
  <c r="H761" i="35"/>
  <c r="EG760" i="35"/>
  <c r="EE760" i="35"/>
  <c r="V760" i="35" s="1"/>
  <c r="EA760" i="35"/>
  <c r="T760" i="35" s="1"/>
  <c r="DU760" i="35"/>
  <c r="DT760" i="35"/>
  <c r="AS760" i="35"/>
  <c r="I760" i="35"/>
  <c r="H760" i="35"/>
  <c r="EG759" i="35"/>
  <c r="EE759" i="35"/>
  <c r="V759" i="35" s="1"/>
  <c r="EA759" i="35"/>
  <c r="T759" i="35" s="1"/>
  <c r="DU759" i="35"/>
  <c r="DV759" i="35" s="1"/>
  <c r="DW759" i="35" s="1"/>
  <c r="DT759" i="35"/>
  <c r="AS759" i="35"/>
  <c r="I759" i="35"/>
  <c r="H759" i="35"/>
  <c r="EG758" i="35"/>
  <c r="EE758" i="35"/>
  <c r="V758" i="35" s="1"/>
  <c r="DU758" i="35"/>
  <c r="DT758" i="35"/>
  <c r="AS758" i="35"/>
  <c r="I758" i="35"/>
  <c r="H758" i="35"/>
  <c r="EG757" i="35"/>
  <c r="EE757" i="35"/>
  <c r="V757" i="35" s="1"/>
  <c r="EA757" i="35"/>
  <c r="T757" i="35" s="1"/>
  <c r="DU757" i="35"/>
  <c r="DV757" i="35" s="1"/>
  <c r="DT757" i="35"/>
  <c r="AS757" i="35"/>
  <c r="I757" i="35"/>
  <c r="H757" i="35"/>
  <c r="EG756" i="35"/>
  <c r="EE756" i="35"/>
  <c r="V756" i="35" s="1"/>
  <c r="DU756" i="35"/>
  <c r="DT756" i="35"/>
  <c r="AS756" i="35"/>
  <c r="I756" i="35"/>
  <c r="H756" i="35"/>
  <c r="EG755" i="35"/>
  <c r="EE755" i="35"/>
  <c r="V755" i="35" s="1"/>
  <c r="DU755" i="35"/>
  <c r="DV755" i="35" s="1"/>
  <c r="DW755" i="35" s="1"/>
  <c r="DT755" i="35"/>
  <c r="AS755" i="35"/>
  <c r="I755" i="35"/>
  <c r="H755" i="35"/>
  <c r="EG754" i="35"/>
  <c r="EE754" i="35"/>
  <c r="V754" i="35" s="1"/>
  <c r="EA754" i="35"/>
  <c r="T754" i="35" s="1"/>
  <c r="DU754" i="35"/>
  <c r="DT754" i="35"/>
  <c r="AS754" i="35"/>
  <c r="I754" i="35"/>
  <c r="H754" i="35"/>
  <c r="EG753" i="35"/>
  <c r="EH753" i="35" s="1"/>
  <c r="W753" i="35" s="1"/>
  <c r="EE753" i="35"/>
  <c r="V753" i="35" s="1"/>
  <c r="EA753" i="35"/>
  <c r="T753" i="35" s="1"/>
  <c r="DU753" i="35"/>
  <c r="DV753" i="35" s="1"/>
  <c r="DW753" i="35" s="1"/>
  <c r="DT753" i="35"/>
  <c r="AS753" i="35"/>
  <c r="I753" i="35"/>
  <c r="H753" i="35"/>
  <c r="EG752" i="35"/>
  <c r="EE752" i="35"/>
  <c r="V752" i="35" s="1"/>
  <c r="DU752" i="35"/>
  <c r="DV752" i="35" s="1"/>
  <c r="DT752" i="35"/>
  <c r="AS752" i="35"/>
  <c r="I752" i="35"/>
  <c r="H752" i="35"/>
  <c r="EG751" i="35"/>
  <c r="EH751" i="35" s="1"/>
  <c r="W751" i="35" s="1"/>
  <c r="EE751" i="35"/>
  <c r="V751" i="35" s="1"/>
  <c r="EA751" i="35"/>
  <c r="T751" i="35" s="1"/>
  <c r="DU751" i="35"/>
  <c r="DV751" i="35" s="1"/>
  <c r="DT751" i="35"/>
  <c r="AS751" i="35"/>
  <c r="I751" i="35"/>
  <c r="H751" i="35"/>
  <c r="EG750" i="35"/>
  <c r="EH750" i="35" s="1"/>
  <c r="W750" i="35" s="1"/>
  <c r="EE750" i="35"/>
  <c r="V750" i="35" s="1"/>
  <c r="DU750" i="35"/>
  <c r="DV750" i="35" s="1"/>
  <c r="DT750" i="35"/>
  <c r="AS750" i="35"/>
  <c r="I750" i="35"/>
  <c r="H750" i="35"/>
  <c r="EG749" i="35"/>
  <c r="EH749" i="35" s="1"/>
  <c r="W749" i="35" s="1"/>
  <c r="EE749" i="35"/>
  <c r="V749" i="35" s="1"/>
  <c r="EA749" i="35"/>
  <c r="T749" i="35" s="1"/>
  <c r="DU749" i="35"/>
  <c r="DV749" i="35" s="1"/>
  <c r="DT749" i="35"/>
  <c r="AS749" i="35"/>
  <c r="I749" i="35"/>
  <c r="H749" i="35"/>
  <c r="EG748" i="35"/>
  <c r="EH748" i="35" s="1"/>
  <c r="W748" i="35" s="1"/>
  <c r="EE748" i="35"/>
  <c r="V748" i="35" s="1"/>
  <c r="DU748" i="35"/>
  <c r="DV748" i="35" s="1"/>
  <c r="DT748" i="35"/>
  <c r="AS748" i="35"/>
  <c r="I748" i="35"/>
  <c r="H748" i="35"/>
  <c r="EG747" i="35"/>
  <c r="EE747" i="35"/>
  <c r="V747" i="35" s="1"/>
  <c r="EA747" i="35"/>
  <c r="T747" i="35" s="1"/>
  <c r="DU747" i="35"/>
  <c r="DV747" i="35" s="1"/>
  <c r="DT747" i="35"/>
  <c r="AS747" i="35"/>
  <c r="I747" i="35"/>
  <c r="H747" i="35"/>
  <c r="EG746" i="35"/>
  <c r="EH746" i="35" s="1"/>
  <c r="W746" i="35" s="1"/>
  <c r="EE746" i="35"/>
  <c r="V746" i="35" s="1"/>
  <c r="EA746" i="35"/>
  <c r="DU746" i="35"/>
  <c r="DV746" i="35" s="1"/>
  <c r="DT746" i="35"/>
  <c r="AS746" i="35"/>
  <c r="I746" i="35"/>
  <c r="H746" i="35"/>
  <c r="EG745" i="35"/>
  <c r="EE745" i="35"/>
  <c r="V745" i="35" s="1"/>
  <c r="EA745" i="35"/>
  <c r="T745" i="35" s="1"/>
  <c r="DU745" i="35"/>
  <c r="DV745" i="35" s="1"/>
  <c r="DT745" i="35"/>
  <c r="AS745" i="35"/>
  <c r="I745" i="35"/>
  <c r="H745" i="35"/>
  <c r="EG743" i="35"/>
  <c r="EH743" i="35" s="1"/>
  <c r="W743" i="35" s="1"/>
  <c r="EE743" i="35"/>
  <c r="V743" i="35" s="1"/>
  <c r="EA743" i="35"/>
  <c r="DU743" i="35"/>
  <c r="DV743" i="35" s="1"/>
  <c r="DT743" i="35"/>
  <c r="AS743" i="35"/>
  <c r="I743" i="35"/>
  <c r="H743" i="35"/>
  <c r="EG742" i="35"/>
  <c r="EE742" i="35"/>
  <c r="V742" i="35" s="1"/>
  <c r="EA742" i="35"/>
  <c r="T742" i="35" s="1"/>
  <c r="DU742" i="35"/>
  <c r="DV742" i="35" s="1"/>
  <c r="DT742" i="35"/>
  <c r="AS742" i="35"/>
  <c r="I742" i="35"/>
  <c r="H742" i="35"/>
  <c r="EG741" i="35"/>
  <c r="EH741" i="35" s="1"/>
  <c r="W741" i="35" s="1"/>
  <c r="EE741" i="35"/>
  <c r="V741" i="35" s="1"/>
  <c r="DU741" i="35"/>
  <c r="DV741" i="35" s="1"/>
  <c r="DT741" i="35"/>
  <c r="AS741" i="35"/>
  <c r="I741" i="35"/>
  <c r="H741" i="35"/>
  <c r="EG740" i="35"/>
  <c r="EH740" i="35" s="1"/>
  <c r="W740" i="35" s="1"/>
  <c r="EE740" i="35"/>
  <c r="V740" i="35" s="1"/>
  <c r="DU740" i="35"/>
  <c r="DT740" i="35"/>
  <c r="DJ740" i="35"/>
  <c r="I740" i="35"/>
  <c r="H740" i="35"/>
  <c r="EG739" i="35"/>
  <c r="EH739" i="35" s="1"/>
  <c r="W739" i="35" s="1"/>
  <c r="EE739" i="35"/>
  <c r="EA739" i="35"/>
  <c r="DU739" i="35"/>
  <c r="DT739" i="35"/>
  <c r="AS739" i="35"/>
  <c r="I739" i="35"/>
  <c r="H739" i="35"/>
  <c r="EG738" i="35"/>
  <c r="EH738" i="35" s="1"/>
  <c r="W738" i="35" s="1"/>
  <c r="EE738" i="35"/>
  <c r="V738" i="35" s="1"/>
  <c r="EA738" i="35"/>
  <c r="T738" i="35" s="1"/>
  <c r="DU738" i="35"/>
  <c r="DV738" i="35" s="1"/>
  <c r="DT738" i="35"/>
  <c r="AS738" i="35"/>
  <c r="I738" i="35"/>
  <c r="H738" i="35"/>
  <c r="EG737" i="35"/>
  <c r="EH737" i="35" s="1"/>
  <c r="W737" i="35" s="1"/>
  <c r="EE737" i="35"/>
  <c r="EA737" i="35"/>
  <c r="T737" i="35" s="1"/>
  <c r="DU737" i="35"/>
  <c r="DT737" i="35"/>
  <c r="AS737" i="35"/>
  <c r="I737" i="35"/>
  <c r="H737" i="35"/>
  <c r="EG736" i="35"/>
  <c r="EH736" i="35" s="1"/>
  <c r="W736" i="35" s="1"/>
  <c r="EE736" i="35"/>
  <c r="V736" i="35" s="1"/>
  <c r="EA736" i="35"/>
  <c r="T736" i="35" s="1"/>
  <c r="DU736" i="35"/>
  <c r="DV736" i="35" s="1"/>
  <c r="DT736" i="35"/>
  <c r="AS736" i="35"/>
  <c r="I736" i="35"/>
  <c r="H736" i="35"/>
  <c r="EG735" i="35"/>
  <c r="EH735" i="35" s="1"/>
  <c r="W735" i="35" s="1"/>
  <c r="EE735" i="35"/>
  <c r="EA735" i="35"/>
  <c r="T735" i="35" s="1"/>
  <c r="DU735" i="35"/>
  <c r="DT735" i="35"/>
  <c r="AS735" i="35"/>
  <c r="I735" i="35"/>
  <c r="H735" i="35"/>
  <c r="EG734" i="35"/>
  <c r="EH734" i="35" s="1"/>
  <c r="W734" i="35" s="1"/>
  <c r="EE734" i="35"/>
  <c r="ED734" i="35" s="1"/>
  <c r="U734" i="35" s="1"/>
  <c r="EA734" i="35"/>
  <c r="T734" i="35" s="1"/>
  <c r="DU734" i="35"/>
  <c r="DV734" i="35" s="1"/>
  <c r="DT734" i="35"/>
  <c r="I734" i="35"/>
  <c r="H734" i="35"/>
  <c r="EG733" i="35"/>
  <c r="EH733" i="35" s="1"/>
  <c r="W733" i="35" s="1"/>
  <c r="EE733" i="35"/>
  <c r="EA733" i="35"/>
  <c r="T733" i="35" s="1"/>
  <c r="DU733" i="35"/>
  <c r="DV733" i="35" s="1"/>
  <c r="DT733" i="35"/>
  <c r="AS733" i="35"/>
  <c r="I733" i="35"/>
  <c r="H733" i="35"/>
  <c r="EG732" i="35"/>
  <c r="EH732" i="35" s="1"/>
  <c r="W732" i="35" s="1"/>
  <c r="EE732" i="35"/>
  <c r="DU732" i="35"/>
  <c r="DT732" i="35"/>
  <c r="I732" i="35"/>
  <c r="H732" i="35"/>
  <c r="EG731" i="35"/>
  <c r="EH731" i="35" s="1"/>
  <c r="W731" i="35" s="1"/>
  <c r="EE731" i="35"/>
  <c r="EA731" i="35"/>
  <c r="T731" i="35" s="1"/>
  <c r="DU731" i="35"/>
  <c r="DT731" i="35"/>
  <c r="AS731" i="35"/>
  <c r="I731" i="35"/>
  <c r="H731" i="35"/>
  <c r="EG730" i="35"/>
  <c r="EH730" i="35" s="1"/>
  <c r="W730" i="35" s="1"/>
  <c r="EE730" i="35"/>
  <c r="ED730" i="35" s="1"/>
  <c r="U730" i="35" s="1"/>
  <c r="EA730" i="35"/>
  <c r="T730" i="35" s="1"/>
  <c r="DU730" i="35"/>
  <c r="DV730" i="35" s="1"/>
  <c r="DT730" i="35"/>
  <c r="I730" i="35"/>
  <c r="H730" i="35"/>
  <c r="EG729" i="35"/>
  <c r="EH729" i="35" s="1"/>
  <c r="W729" i="35" s="1"/>
  <c r="EE729" i="35"/>
  <c r="EA729" i="35"/>
  <c r="T729" i="35" s="1"/>
  <c r="DU729" i="35"/>
  <c r="DV729" i="35" s="1"/>
  <c r="DT729" i="35"/>
  <c r="AS729" i="35"/>
  <c r="I729" i="35"/>
  <c r="H729" i="35"/>
  <c r="EG728" i="35"/>
  <c r="EH728" i="35" s="1"/>
  <c r="W728" i="35" s="1"/>
  <c r="EE728" i="35"/>
  <c r="DU728" i="35"/>
  <c r="DT728" i="35"/>
  <c r="I728" i="35"/>
  <c r="H728" i="35"/>
  <c r="EG727" i="35"/>
  <c r="EH727" i="35" s="1"/>
  <c r="W727" i="35" s="1"/>
  <c r="EE727" i="35"/>
  <c r="EA727" i="35"/>
  <c r="T727" i="35" s="1"/>
  <c r="DU727" i="35"/>
  <c r="DT727" i="35"/>
  <c r="AS727" i="35"/>
  <c r="I727" i="35"/>
  <c r="H727" i="35"/>
  <c r="EG726" i="35"/>
  <c r="EH726" i="35" s="1"/>
  <c r="W726" i="35" s="1"/>
  <c r="EE726" i="35"/>
  <c r="V726" i="35" s="1"/>
  <c r="EA726" i="35"/>
  <c r="T726" i="35" s="1"/>
  <c r="DU726" i="35"/>
  <c r="DV726" i="35" s="1"/>
  <c r="DT726" i="35"/>
  <c r="AS726" i="35"/>
  <c r="I726" i="35"/>
  <c r="H726" i="35"/>
  <c r="EG725" i="35"/>
  <c r="EH725" i="35" s="1"/>
  <c r="W725" i="35" s="1"/>
  <c r="EE725" i="35"/>
  <c r="DU725" i="35"/>
  <c r="DT725" i="35"/>
  <c r="AS725" i="35"/>
  <c r="I725" i="35"/>
  <c r="H725" i="35"/>
  <c r="EG724" i="35"/>
  <c r="EH724" i="35" s="1"/>
  <c r="W724" i="35" s="1"/>
  <c r="EE724" i="35"/>
  <c r="V724" i="35" s="1"/>
  <c r="EA724" i="35"/>
  <c r="T724" i="35" s="1"/>
  <c r="DU724" i="35"/>
  <c r="DV724" i="35" s="1"/>
  <c r="DT724" i="35"/>
  <c r="AS724" i="35"/>
  <c r="I724" i="35"/>
  <c r="H724" i="35"/>
  <c r="EG723" i="35"/>
  <c r="EH723" i="35" s="1"/>
  <c r="W723" i="35" s="1"/>
  <c r="EE723" i="35"/>
  <c r="DU723" i="35"/>
  <c r="DT723" i="35"/>
  <c r="AS723" i="35"/>
  <c r="I723" i="35"/>
  <c r="H723" i="35"/>
  <c r="EG722" i="35"/>
  <c r="EH722" i="35" s="1"/>
  <c r="W722" i="35" s="1"/>
  <c r="EE722" i="35"/>
  <c r="V722" i="35" s="1"/>
  <c r="EA722" i="35"/>
  <c r="T722" i="35" s="1"/>
  <c r="DU722" i="35"/>
  <c r="DV722" i="35" s="1"/>
  <c r="DT722" i="35"/>
  <c r="AS722" i="35"/>
  <c r="I722" i="35"/>
  <c r="H722" i="35"/>
  <c r="EG721" i="35"/>
  <c r="EH721" i="35" s="1"/>
  <c r="W721" i="35" s="1"/>
  <c r="EE721" i="35"/>
  <c r="EA721" i="35"/>
  <c r="T721" i="35" s="1"/>
  <c r="DU721" i="35"/>
  <c r="DT721" i="35"/>
  <c r="AS721" i="35"/>
  <c r="I721" i="35"/>
  <c r="H721" i="35"/>
  <c r="EG720" i="35"/>
  <c r="EH720" i="35" s="1"/>
  <c r="W720" i="35" s="1"/>
  <c r="EE720" i="35"/>
  <c r="V720" i="35" s="1"/>
  <c r="EA720" i="35"/>
  <c r="T720" i="35" s="1"/>
  <c r="DU720" i="35"/>
  <c r="DV720" i="35" s="1"/>
  <c r="DT720" i="35"/>
  <c r="AS720" i="35"/>
  <c r="I720" i="35"/>
  <c r="H720" i="35"/>
  <c r="EG719" i="35"/>
  <c r="EH719" i="35" s="1"/>
  <c r="W719" i="35" s="1"/>
  <c r="EE719" i="35"/>
  <c r="EA719" i="35"/>
  <c r="T719" i="35" s="1"/>
  <c r="DU719" i="35"/>
  <c r="DT719" i="35"/>
  <c r="AS719" i="35"/>
  <c r="I719" i="35"/>
  <c r="H719" i="35"/>
  <c r="EG718" i="35"/>
  <c r="EH718" i="35" s="1"/>
  <c r="W718" i="35" s="1"/>
  <c r="EE718" i="35"/>
  <c r="V718" i="35" s="1"/>
  <c r="EA718" i="35"/>
  <c r="T718" i="35" s="1"/>
  <c r="DU718" i="35"/>
  <c r="DV718" i="35" s="1"/>
  <c r="DT718" i="35"/>
  <c r="AS718" i="35"/>
  <c r="I718" i="35"/>
  <c r="H718" i="35"/>
  <c r="EG717" i="35"/>
  <c r="EH717" i="35" s="1"/>
  <c r="W717" i="35" s="1"/>
  <c r="EE717" i="35"/>
  <c r="DU717" i="35"/>
  <c r="DT717" i="35"/>
  <c r="AS717" i="35"/>
  <c r="I717" i="35"/>
  <c r="H717" i="35"/>
  <c r="EG716" i="35"/>
  <c r="EH716" i="35" s="1"/>
  <c r="W716" i="35" s="1"/>
  <c r="EE716" i="35"/>
  <c r="V716" i="35" s="1"/>
  <c r="EA716" i="35"/>
  <c r="T716" i="35" s="1"/>
  <c r="DU716" i="35"/>
  <c r="DV716" i="35" s="1"/>
  <c r="DT716" i="35"/>
  <c r="AS716" i="35"/>
  <c r="I716" i="35"/>
  <c r="H716" i="35"/>
  <c r="EG715" i="35"/>
  <c r="EH715" i="35" s="1"/>
  <c r="W715" i="35" s="1"/>
  <c r="EE715" i="35"/>
  <c r="DU715" i="35"/>
  <c r="DT715" i="35"/>
  <c r="AS715" i="35"/>
  <c r="I715" i="35"/>
  <c r="H715" i="35"/>
  <c r="EG714" i="35"/>
  <c r="EH714" i="35" s="1"/>
  <c r="W714" i="35" s="1"/>
  <c r="EE714" i="35"/>
  <c r="V714" i="35" s="1"/>
  <c r="EA714" i="35"/>
  <c r="T714" i="35" s="1"/>
  <c r="DU714" i="35"/>
  <c r="DV714" i="35" s="1"/>
  <c r="DT714" i="35"/>
  <c r="AS714" i="35"/>
  <c r="I714" i="35"/>
  <c r="H714" i="35"/>
  <c r="EG713" i="35"/>
  <c r="EH713" i="35" s="1"/>
  <c r="W713" i="35" s="1"/>
  <c r="EE713" i="35"/>
  <c r="EA713" i="35"/>
  <c r="T713" i="35" s="1"/>
  <c r="DU713" i="35"/>
  <c r="DT713" i="35"/>
  <c r="AS713" i="35"/>
  <c r="I713" i="35"/>
  <c r="H713" i="35"/>
  <c r="EG712" i="35"/>
  <c r="EH712" i="35" s="1"/>
  <c r="W712" i="35" s="1"/>
  <c r="EE712" i="35"/>
  <c r="V712" i="35" s="1"/>
  <c r="EA712" i="35"/>
  <c r="T712" i="35" s="1"/>
  <c r="DU712" i="35"/>
  <c r="DV712" i="35" s="1"/>
  <c r="DT712" i="35"/>
  <c r="AS712" i="35"/>
  <c r="I712" i="35"/>
  <c r="H712" i="35"/>
  <c r="EG711" i="35"/>
  <c r="EH711" i="35" s="1"/>
  <c r="W711" i="35" s="1"/>
  <c r="EE711" i="35"/>
  <c r="EA711" i="35"/>
  <c r="T711" i="35" s="1"/>
  <c r="DU711" i="35"/>
  <c r="DT711" i="35"/>
  <c r="AS711" i="35"/>
  <c r="I711" i="35"/>
  <c r="H711" i="35"/>
  <c r="EG710" i="35"/>
  <c r="EH710" i="35" s="1"/>
  <c r="W710" i="35" s="1"/>
  <c r="EE710" i="35"/>
  <c r="EA710" i="35"/>
  <c r="T710" i="35" s="1"/>
  <c r="DU710" i="35"/>
  <c r="DV710" i="35" s="1"/>
  <c r="DT710" i="35"/>
  <c r="DJ710" i="35"/>
  <c r="AS710" i="35"/>
  <c r="I710" i="35"/>
  <c r="H710" i="35"/>
  <c r="EG709" i="35"/>
  <c r="EH709" i="35" s="1"/>
  <c r="W709" i="35" s="1"/>
  <c r="EE709" i="35"/>
  <c r="EA709" i="35"/>
  <c r="T709" i="35" s="1"/>
  <c r="DU709" i="35"/>
  <c r="DV709" i="35" s="1"/>
  <c r="DT709" i="35"/>
  <c r="AS709" i="35"/>
  <c r="I709" i="35"/>
  <c r="H709" i="35"/>
  <c r="EG708" i="35"/>
  <c r="EH708" i="35" s="1"/>
  <c r="W708" i="35" s="1"/>
  <c r="EE708" i="35"/>
  <c r="V708" i="35" s="1"/>
  <c r="EA708" i="35"/>
  <c r="T708" i="35" s="1"/>
  <c r="DU708" i="35"/>
  <c r="DT708" i="35"/>
  <c r="AS708" i="35"/>
  <c r="I708" i="35"/>
  <c r="H708" i="35"/>
  <c r="EG707" i="35"/>
  <c r="EH707" i="35" s="1"/>
  <c r="W707" i="35" s="1"/>
  <c r="EE707" i="35"/>
  <c r="EA707" i="35"/>
  <c r="T707" i="35" s="1"/>
  <c r="DU707" i="35"/>
  <c r="DV707" i="35" s="1"/>
  <c r="DT707" i="35"/>
  <c r="AS707" i="35"/>
  <c r="I707" i="35"/>
  <c r="H707" i="35"/>
  <c r="EG706" i="35"/>
  <c r="EE706" i="35"/>
  <c r="V706" i="35" s="1"/>
  <c r="EA706" i="35"/>
  <c r="T706" i="35" s="1"/>
  <c r="DU706" i="35"/>
  <c r="DV706" i="35" s="1"/>
  <c r="DT706" i="35"/>
  <c r="AS706" i="35"/>
  <c r="I706" i="35"/>
  <c r="H706" i="35"/>
  <c r="EG705" i="35"/>
  <c r="EH705" i="35" s="1"/>
  <c r="W705" i="35" s="1"/>
  <c r="EE705" i="35"/>
  <c r="EA705" i="35"/>
  <c r="T705" i="35" s="1"/>
  <c r="DU705" i="35"/>
  <c r="DV705" i="35" s="1"/>
  <c r="DT705" i="35"/>
  <c r="AS705" i="35"/>
  <c r="I705" i="35"/>
  <c r="H705" i="35"/>
  <c r="EG704" i="35"/>
  <c r="EH704" i="35" s="1"/>
  <c r="W704" i="35" s="1"/>
  <c r="EE704" i="35"/>
  <c r="V704" i="35" s="1"/>
  <c r="EA704" i="35"/>
  <c r="T704" i="35" s="1"/>
  <c r="DU704" i="35"/>
  <c r="DT704" i="35"/>
  <c r="AS704" i="35"/>
  <c r="I704" i="35"/>
  <c r="H704" i="35"/>
  <c r="EG703" i="35"/>
  <c r="EH703" i="35" s="1"/>
  <c r="W703" i="35" s="1"/>
  <c r="EE703" i="35"/>
  <c r="EA703" i="35"/>
  <c r="T703" i="35" s="1"/>
  <c r="DU703" i="35"/>
  <c r="DV703" i="35" s="1"/>
  <c r="DT703" i="35"/>
  <c r="AS703" i="35"/>
  <c r="I703" i="35"/>
  <c r="H703" i="35"/>
  <c r="EG702" i="35"/>
  <c r="EE702" i="35"/>
  <c r="V702" i="35" s="1"/>
  <c r="EA702" i="35"/>
  <c r="T702" i="35" s="1"/>
  <c r="DU702" i="35"/>
  <c r="DT702" i="35"/>
  <c r="AS702" i="35"/>
  <c r="I702" i="35"/>
  <c r="H702" i="35"/>
  <c r="EG701" i="35"/>
  <c r="EH701" i="35" s="1"/>
  <c r="W701" i="35" s="1"/>
  <c r="EE701" i="35"/>
  <c r="EA701" i="35"/>
  <c r="T701" i="35" s="1"/>
  <c r="DU701" i="35"/>
  <c r="DV701" i="35" s="1"/>
  <c r="DT701" i="35"/>
  <c r="AS701" i="35"/>
  <c r="I701" i="35"/>
  <c r="H701" i="35"/>
  <c r="EG700" i="35"/>
  <c r="EH700" i="35" s="1"/>
  <c r="W700" i="35" s="1"/>
  <c r="EE700" i="35"/>
  <c r="V700" i="35" s="1"/>
  <c r="EA700" i="35"/>
  <c r="T700" i="35" s="1"/>
  <c r="DU700" i="35"/>
  <c r="DT700" i="35"/>
  <c r="AS700" i="35"/>
  <c r="I700" i="35"/>
  <c r="H700" i="35"/>
  <c r="EG699" i="35"/>
  <c r="EH699" i="35" s="1"/>
  <c r="W699" i="35" s="1"/>
  <c r="EE699" i="35"/>
  <c r="EA699" i="35"/>
  <c r="T699" i="35" s="1"/>
  <c r="DU699" i="35"/>
  <c r="DV699" i="35" s="1"/>
  <c r="DT699" i="35"/>
  <c r="AS699" i="35"/>
  <c r="I699" i="35"/>
  <c r="H699" i="35"/>
  <c r="EG698" i="35"/>
  <c r="EH698" i="35" s="1"/>
  <c r="W698" i="35" s="1"/>
  <c r="EE698" i="35"/>
  <c r="V698" i="35" s="1"/>
  <c r="EA698" i="35"/>
  <c r="T698" i="35" s="1"/>
  <c r="DU698" i="35"/>
  <c r="DT698" i="35"/>
  <c r="I698" i="35"/>
  <c r="H698" i="35"/>
  <c r="EG697" i="35"/>
  <c r="EH697" i="35" s="1"/>
  <c r="W697" i="35" s="1"/>
  <c r="EE697" i="35"/>
  <c r="V697" i="35" s="1"/>
  <c r="EA697" i="35"/>
  <c r="T697" i="35" s="1"/>
  <c r="DU697" i="35"/>
  <c r="DT697" i="35"/>
  <c r="DJ697" i="35"/>
  <c r="I697" i="35"/>
  <c r="H697" i="35"/>
  <c r="EG696" i="35"/>
  <c r="EH696" i="35" s="1"/>
  <c r="W696" i="35" s="1"/>
  <c r="EE696" i="35"/>
  <c r="EA696" i="35"/>
  <c r="T696" i="35" s="1"/>
  <c r="DU696" i="35"/>
  <c r="DT696" i="35"/>
  <c r="AS696" i="35"/>
  <c r="I696" i="35"/>
  <c r="H696" i="35"/>
  <c r="EG695" i="35"/>
  <c r="EH695" i="35" s="1"/>
  <c r="W695" i="35" s="1"/>
  <c r="EE695" i="35"/>
  <c r="V695" i="35" s="1"/>
  <c r="EA695" i="35"/>
  <c r="T695" i="35" s="1"/>
  <c r="DU695" i="35"/>
  <c r="DV695" i="35" s="1"/>
  <c r="DT695" i="35"/>
  <c r="AS695" i="35"/>
  <c r="I695" i="35"/>
  <c r="H695" i="35"/>
  <c r="EG694" i="35"/>
  <c r="EH694" i="35" s="1"/>
  <c r="W694" i="35" s="1"/>
  <c r="EE694" i="35"/>
  <c r="EA694" i="35"/>
  <c r="T694" i="35" s="1"/>
  <c r="DU694" i="35"/>
  <c r="DT694" i="35"/>
  <c r="AS694" i="35"/>
  <c r="I694" i="35"/>
  <c r="H694" i="35"/>
  <c r="EG693" i="35"/>
  <c r="EH693" i="35" s="1"/>
  <c r="W693" i="35" s="1"/>
  <c r="EE693" i="35"/>
  <c r="ED693" i="35" s="1"/>
  <c r="U693" i="35" s="1"/>
  <c r="EA693" i="35"/>
  <c r="T693" i="35" s="1"/>
  <c r="DU693" i="35"/>
  <c r="DV693" i="35" s="1"/>
  <c r="DT693" i="35"/>
  <c r="I693" i="35"/>
  <c r="H693" i="35"/>
  <c r="EG692" i="35"/>
  <c r="EH692" i="35" s="1"/>
  <c r="W692" i="35" s="1"/>
  <c r="EE692" i="35"/>
  <c r="EA692" i="35"/>
  <c r="T692" i="35" s="1"/>
  <c r="DU692" i="35"/>
  <c r="DV692" i="35" s="1"/>
  <c r="DT692" i="35"/>
  <c r="AS692" i="35"/>
  <c r="I692" i="35"/>
  <c r="H692" i="35"/>
  <c r="EG691" i="35"/>
  <c r="EH691" i="35" s="1"/>
  <c r="W691" i="35" s="1"/>
  <c r="EE691" i="35"/>
  <c r="EA691" i="35"/>
  <c r="T691" i="35" s="1"/>
  <c r="DU691" i="35"/>
  <c r="DT691" i="35"/>
  <c r="AS691" i="35"/>
  <c r="I691" i="35"/>
  <c r="H691" i="35"/>
  <c r="EG690" i="35"/>
  <c r="EH690" i="35" s="1"/>
  <c r="W690" i="35" s="1"/>
  <c r="EE690" i="35"/>
  <c r="EA690" i="35"/>
  <c r="T690" i="35" s="1"/>
  <c r="DU690" i="35"/>
  <c r="DV690" i="35" s="1"/>
  <c r="DT690" i="35"/>
  <c r="AS690" i="35"/>
  <c r="I690" i="35"/>
  <c r="H690" i="35"/>
  <c r="EG689" i="35"/>
  <c r="EH689" i="35" s="1"/>
  <c r="W689" i="35" s="1"/>
  <c r="EE689" i="35"/>
  <c r="DU689" i="35"/>
  <c r="DT689" i="35"/>
  <c r="AS689" i="35"/>
  <c r="I689" i="35"/>
  <c r="H689" i="35"/>
  <c r="EG688" i="35"/>
  <c r="EH688" i="35" s="1"/>
  <c r="W688" i="35" s="1"/>
  <c r="EE688" i="35"/>
  <c r="V688" i="35" s="1"/>
  <c r="DU688" i="35"/>
  <c r="DV688" i="35" s="1"/>
  <c r="DT688" i="35"/>
  <c r="I688" i="35"/>
  <c r="H688" i="35"/>
  <c r="EG687" i="35"/>
  <c r="EH687" i="35" s="1"/>
  <c r="W687" i="35" s="1"/>
  <c r="EE687" i="35"/>
  <c r="V687" i="35" s="1"/>
  <c r="DU687" i="35"/>
  <c r="DV687" i="35" s="1"/>
  <c r="DT687" i="35"/>
  <c r="AS687" i="35"/>
  <c r="I687" i="35"/>
  <c r="H687" i="35"/>
  <c r="EG686" i="35"/>
  <c r="EH686" i="35" s="1"/>
  <c r="W686" i="35" s="1"/>
  <c r="EE686" i="35"/>
  <c r="EA686" i="35"/>
  <c r="DU686" i="35"/>
  <c r="DT686" i="35"/>
  <c r="AS686" i="35"/>
  <c r="I686" i="35"/>
  <c r="H686" i="35"/>
  <c r="EG685" i="35"/>
  <c r="EH685" i="35" s="1"/>
  <c r="W685" i="35" s="1"/>
  <c r="EE685" i="35"/>
  <c r="DU685" i="35"/>
  <c r="DV685" i="35" s="1"/>
  <c r="DT685" i="35"/>
  <c r="AS685" i="35"/>
  <c r="I685" i="35"/>
  <c r="H685" i="35"/>
  <c r="EG684" i="35"/>
  <c r="EH684" i="35" s="1"/>
  <c r="W684" i="35" s="1"/>
  <c r="EE684" i="35"/>
  <c r="DU684" i="35"/>
  <c r="DT684" i="35"/>
  <c r="AS684" i="35"/>
  <c r="I684" i="35"/>
  <c r="H684" i="35"/>
  <c r="EG683" i="35"/>
  <c r="EH683" i="35" s="1"/>
  <c r="W683" i="35" s="1"/>
  <c r="EE683" i="35"/>
  <c r="V683" i="35" s="1"/>
  <c r="DU683" i="35"/>
  <c r="DV683" i="35" s="1"/>
  <c r="DT683" i="35"/>
  <c r="AS683" i="35"/>
  <c r="I683" i="35"/>
  <c r="H683" i="35"/>
  <c r="EG682" i="35"/>
  <c r="EH682" i="35" s="1"/>
  <c r="W682" i="35" s="1"/>
  <c r="EE682" i="35"/>
  <c r="EA682" i="35"/>
  <c r="T682" i="35" s="1"/>
  <c r="DU682" i="35"/>
  <c r="DT682" i="35"/>
  <c r="I682" i="35"/>
  <c r="H682" i="35"/>
  <c r="EG681" i="35"/>
  <c r="EH681" i="35" s="1"/>
  <c r="W681" i="35" s="1"/>
  <c r="EE681" i="35"/>
  <c r="DU681" i="35"/>
  <c r="DT681" i="35"/>
  <c r="AS681" i="35"/>
  <c r="I681" i="35"/>
  <c r="H681" i="35"/>
  <c r="EG680" i="35"/>
  <c r="EH680" i="35" s="1"/>
  <c r="W680" i="35" s="1"/>
  <c r="EE680" i="35"/>
  <c r="V680" i="35" s="1"/>
  <c r="DU680" i="35"/>
  <c r="DV680" i="35" s="1"/>
  <c r="DT680" i="35"/>
  <c r="I680" i="35"/>
  <c r="H680" i="35"/>
  <c r="EG679" i="35"/>
  <c r="EH679" i="35" s="1"/>
  <c r="W679" i="35" s="1"/>
  <c r="EE679" i="35"/>
  <c r="ED679" i="35" s="1"/>
  <c r="U679" i="35" s="1"/>
  <c r="DU679" i="35"/>
  <c r="DV679" i="35" s="1"/>
  <c r="DT679" i="35"/>
  <c r="I679" i="35"/>
  <c r="H679" i="35"/>
  <c r="EG678" i="35"/>
  <c r="EH678" i="35" s="1"/>
  <c r="W678" i="35" s="1"/>
  <c r="EE678" i="35"/>
  <c r="V678" i="35" s="1"/>
  <c r="DU678" i="35"/>
  <c r="DV678" i="35" s="1"/>
  <c r="DT678" i="35"/>
  <c r="I678" i="35"/>
  <c r="H678" i="35"/>
  <c r="EG677" i="35"/>
  <c r="EE677" i="35"/>
  <c r="DU677" i="35"/>
  <c r="DV677" i="35" s="1"/>
  <c r="DT677" i="35"/>
  <c r="I677" i="35"/>
  <c r="H677" i="35"/>
  <c r="EG676" i="35"/>
  <c r="EH676" i="35" s="1"/>
  <c r="W676" i="35" s="1"/>
  <c r="EE676" i="35"/>
  <c r="V676" i="35" s="1"/>
  <c r="DU676" i="35"/>
  <c r="DT676" i="35"/>
  <c r="AS676" i="35"/>
  <c r="I676" i="35"/>
  <c r="H676" i="35"/>
  <c r="EG675" i="35"/>
  <c r="EH675" i="35" s="1"/>
  <c r="W675" i="35" s="1"/>
  <c r="EE675" i="35"/>
  <c r="EA675" i="35"/>
  <c r="T675" i="35" s="1"/>
  <c r="DU675" i="35"/>
  <c r="DT675" i="35"/>
  <c r="I675" i="35"/>
  <c r="H675" i="35"/>
  <c r="EG674" i="35"/>
  <c r="EH674" i="35" s="1"/>
  <c r="W674" i="35" s="1"/>
  <c r="EE674" i="35"/>
  <c r="V674" i="35" s="1"/>
  <c r="DU674" i="35"/>
  <c r="DT674" i="35"/>
  <c r="AS674" i="35"/>
  <c r="I674" i="35"/>
  <c r="H674" i="35"/>
  <c r="EG673" i="35"/>
  <c r="EH673" i="35" s="1"/>
  <c r="W673" i="35" s="1"/>
  <c r="EE673" i="35"/>
  <c r="EA673" i="35"/>
  <c r="T673" i="35" s="1"/>
  <c r="DU673" i="35"/>
  <c r="DT673" i="35"/>
  <c r="AS673" i="35"/>
  <c r="I673" i="35"/>
  <c r="H673" i="35"/>
  <c r="EG672" i="35"/>
  <c r="EH672" i="35" s="1"/>
  <c r="W672" i="35" s="1"/>
  <c r="EE672" i="35"/>
  <c r="V672" i="35" s="1"/>
  <c r="DU672" i="35"/>
  <c r="DT672" i="35"/>
  <c r="AS672" i="35"/>
  <c r="I672" i="35"/>
  <c r="H672" i="35"/>
  <c r="EG671" i="35"/>
  <c r="EH671" i="35" s="1"/>
  <c r="W671" i="35" s="1"/>
  <c r="EE671" i="35"/>
  <c r="V671" i="35" s="1"/>
  <c r="EA671" i="35"/>
  <c r="DU671" i="35"/>
  <c r="DV671" i="35" s="1"/>
  <c r="DT671" i="35"/>
  <c r="AS671" i="35"/>
  <c r="I671" i="35"/>
  <c r="H671" i="35"/>
  <c r="EG670" i="35"/>
  <c r="EE670" i="35"/>
  <c r="EA670" i="35"/>
  <c r="T670" i="35" s="1"/>
  <c r="DU670" i="35"/>
  <c r="DV670" i="35" s="1"/>
  <c r="DT670" i="35"/>
  <c r="AS670" i="35"/>
  <c r="I670" i="35"/>
  <c r="H670" i="35"/>
  <c r="EG669" i="35"/>
  <c r="EH669" i="35" s="1"/>
  <c r="W669" i="35" s="1"/>
  <c r="EE669" i="35"/>
  <c r="V669" i="35" s="1"/>
  <c r="EA669" i="35"/>
  <c r="DU669" i="35"/>
  <c r="DV669" i="35" s="1"/>
  <c r="DT669" i="35"/>
  <c r="AS669" i="35"/>
  <c r="I669" i="35"/>
  <c r="H669" i="35"/>
  <c r="EG668" i="35"/>
  <c r="EE668" i="35"/>
  <c r="EA668" i="35"/>
  <c r="T668" i="35" s="1"/>
  <c r="DU668" i="35"/>
  <c r="DV668" i="35" s="1"/>
  <c r="DT668" i="35"/>
  <c r="AS668" i="35"/>
  <c r="I668" i="35"/>
  <c r="H668" i="35"/>
  <c r="EG667" i="35"/>
  <c r="EH667" i="35" s="1"/>
  <c r="W667" i="35" s="1"/>
  <c r="EE667" i="35"/>
  <c r="V667" i="35" s="1"/>
  <c r="EA667" i="35"/>
  <c r="DU667" i="35"/>
  <c r="DV667" i="35" s="1"/>
  <c r="DT667" i="35"/>
  <c r="AS667" i="35"/>
  <c r="I667" i="35"/>
  <c r="H667" i="35"/>
  <c r="EG666" i="35"/>
  <c r="EE666" i="35"/>
  <c r="EA666" i="35"/>
  <c r="T666" i="35" s="1"/>
  <c r="DU666" i="35"/>
  <c r="DV666" i="35" s="1"/>
  <c r="DT666" i="35"/>
  <c r="AS666" i="35"/>
  <c r="I666" i="35"/>
  <c r="H666" i="35"/>
  <c r="EG665" i="35"/>
  <c r="EH665" i="35" s="1"/>
  <c r="W665" i="35" s="1"/>
  <c r="EE665" i="35"/>
  <c r="V665" i="35" s="1"/>
  <c r="EA665" i="35"/>
  <c r="DU665" i="35"/>
  <c r="DV665" i="35" s="1"/>
  <c r="DT665" i="35"/>
  <c r="AS665" i="35"/>
  <c r="I665" i="35"/>
  <c r="H665" i="35"/>
  <c r="EG664" i="35"/>
  <c r="EE664" i="35"/>
  <c r="EA664" i="35"/>
  <c r="T664" i="35" s="1"/>
  <c r="DU664" i="35"/>
  <c r="DV664" i="35" s="1"/>
  <c r="DT664" i="35"/>
  <c r="AS664" i="35"/>
  <c r="I664" i="35"/>
  <c r="H664" i="35"/>
  <c r="EG663" i="35"/>
  <c r="EE663" i="35"/>
  <c r="V663" i="35" s="1"/>
  <c r="EA663" i="35"/>
  <c r="DU663" i="35"/>
  <c r="DV663" i="35" s="1"/>
  <c r="DT663" i="35"/>
  <c r="AS663" i="35"/>
  <c r="I663" i="35"/>
  <c r="H663" i="35"/>
  <c r="EG662" i="35"/>
  <c r="EE662" i="35"/>
  <c r="EA662" i="35"/>
  <c r="T662" i="35" s="1"/>
  <c r="DU662" i="35"/>
  <c r="DV662" i="35" s="1"/>
  <c r="DT662" i="35"/>
  <c r="AS662" i="35"/>
  <c r="I662" i="35"/>
  <c r="H662" i="35"/>
  <c r="EG661" i="35"/>
  <c r="EH661" i="35" s="1"/>
  <c r="W661" i="35" s="1"/>
  <c r="EE661" i="35"/>
  <c r="EA661" i="35"/>
  <c r="DU661" i="35"/>
  <c r="DV661" i="35" s="1"/>
  <c r="DW661" i="35" s="1"/>
  <c r="DT661" i="35"/>
  <c r="I661" i="35"/>
  <c r="H661" i="35"/>
  <c r="EG660" i="35"/>
  <c r="EH660" i="35" s="1"/>
  <c r="W660" i="35" s="1"/>
  <c r="EE660" i="35"/>
  <c r="V660" i="35" s="1"/>
  <c r="DU660" i="35"/>
  <c r="DV660" i="35" s="1"/>
  <c r="DT660" i="35"/>
  <c r="AS660" i="35"/>
  <c r="I660" i="35"/>
  <c r="H660" i="35"/>
  <c r="EG659" i="35"/>
  <c r="EH659" i="35" s="1"/>
  <c r="W659" i="35" s="1"/>
  <c r="EE659" i="35"/>
  <c r="ED659" i="35" s="1"/>
  <c r="U659" i="35" s="1"/>
  <c r="EA659" i="35"/>
  <c r="T659" i="35" s="1"/>
  <c r="DU659" i="35"/>
  <c r="DV659" i="35" s="1"/>
  <c r="DT659" i="35"/>
  <c r="I659" i="35"/>
  <c r="H659" i="35"/>
  <c r="EG658" i="35"/>
  <c r="EH658" i="35" s="1"/>
  <c r="W658" i="35" s="1"/>
  <c r="EE658" i="35"/>
  <c r="EA658" i="35"/>
  <c r="T658" i="35" s="1"/>
  <c r="DU658" i="35"/>
  <c r="DV658" i="35" s="1"/>
  <c r="DT658" i="35"/>
  <c r="AS658" i="35"/>
  <c r="I658" i="35"/>
  <c r="H658" i="35"/>
  <c r="EG657" i="35"/>
  <c r="EH657" i="35" s="1"/>
  <c r="W657" i="35" s="1"/>
  <c r="EE657" i="35"/>
  <c r="DU657" i="35"/>
  <c r="DV657" i="35" s="1"/>
  <c r="DT657" i="35"/>
  <c r="I657" i="35"/>
  <c r="H657" i="35"/>
  <c r="EG656" i="35"/>
  <c r="EH656" i="35" s="1"/>
  <c r="W656" i="35" s="1"/>
  <c r="EE656" i="35"/>
  <c r="DU656" i="35"/>
  <c r="DV656" i="35" s="1"/>
  <c r="DT656" i="35"/>
  <c r="I656" i="35"/>
  <c r="H656" i="35"/>
  <c r="EG655" i="35"/>
  <c r="EH655" i="35" s="1"/>
  <c r="W655" i="35" s="1"/>
  <c r="EE655" i="35"/>
  <c r="V655" i="35" s="1"/>
  <c r="DU655" i="35"/>
  <c r="DV655" i="35" s="1"/>
  <c r="DT655" i="35"/>
  <c r="AS655" i="35"/>
  <c r="I655" i="35"/>
  <c r="H655" i="35"/>
  <c r="EG654" i="35"/>
  <c r="EH654" i="35" s="1"/>
  <c r="W654" i="35" s="1"/>
  <c r="EE654" i="35"/>
  <c r="EA654" i="35"/>
  <c r="T654" i="35" s="1"/>
  <c r="DU654" i="35"/>
  <c r="DV654" i="35" s="1"/>
  <c r="DT654" i="35"/>
  <c r="AS654" i="35"/>
  <c r="ED654" i="35" s="1"/>
  <c r="U654" i="35" s="1"/>
  <c r="I654" i="35"/>
  <c r="H654" i="35"/>
  <c r="EG653" i="35"/>
  <c r="EH653" i="35" s="1"/>
  <c r="W653" i="35" s="1"/>
  <c r="EE653" i="35"/>
  <c r="V653" i="35" s="1"/>
  <c r="DU653" i="35"/>
  <c r="DV653" i="35" s="1"/>
  <c r="DT653" i="35"/>
  <c r="AS653" i="35"/>
  <c r="I653" i="35"/>
  <c r="H653" i="35"/>
  <c r="EG652" i="35"/>
  <c r="EH652" i="35" s="1"/>
  <c r="W652" i="35" s="1"/>
  <c r="EE652" i="35"/>
  <c r="EA652" i="35"/>
  <c r="T652" i="35" s="1"/>
  <c r="DU652" i="35"/>
  <c r="DV652" i="35" s="1"/>
  <c r="DT652" i="35"/>
  <c r="AS652" i="35"/>
  <c r="I652" i="35"/>
  <c r="H652" i="35"/>
  <c r="EG651" i="35"/>
  <c r="EE651" i="35"/>
  <c r="V651" i="35" s="1"/>
  <c r="DU651" i="35"/>
  <c r="DT651" i="35"/>
  <c r="I651" i="35"/>
  <c r="H651" i="35"/>
  <c r="EG650" i="35"/>
  <c r="EE650" i="35"/>
  <c r="V650" i="35" s="1"/>
  <c r="EA650" i="35"/>
  <c r="T650" i="35" s="1"/>
  <c r="DU650" i="35"/>
  <c r="DT650" i="35"/>
  <c r="AZ650" i="35"/>
  <c r="EQ650" i="35" s="1"/>
  <c r="FB650" i="35" s="1"/>
  <c r="FR650" i="35" s="1"/>
  <c r="I650" i="35"/>
  <c r="H650" i="35"/>
  <c r="EG649" i="35"/>
  <c r="EH649" i="35" s="1"/>
  <c r="W649" i="35" s="1"/>
  <c r="EE649" i="35"/>
  <c r="EA649" i="35"/>
  <c r="T649" i="35" s="1"/>
  <c r="DU649" i="35"/>
  <c r="DV649" i="35" s="1"/>
  <c r="DT649" i="35"/>
  <c r="AS649" i="35"/>
  <c r="I649" i="35"/>
  <c r="H649" i="35"/>
  <c r="EG648" i="35"/>
  <c r="EH648" i="35" s="1"/>
  <c r="W648" i="35" s="1"/>
  <c r="EE648" i="35"/>
  <c r="V648" i="35" s="1"/>
  <c r="DU648" i="35"/>
  <c r="DV648" i="35" s="1"/>
  <c r="DT648" i="35"/>
  <c r="I648" i="35"/>
  <c r="H648" i="35"/>
  <c r="EG647" i="35"/>
  <c r="EH647" i="35" s="1"/>
  <c r="W647" i="35" s="1"/>
  <c r="EE647" i="35"/>
  <c r="V647" i="35" s="1"/>
  <c r="DU647" i="35"/>
  <c r="DV647" i="35" s="1"/>
  <c r="DT647" i="35"/>
  <c r="I647" i="35"/>
  <c r="H647" i="35"/>
  <c r="EG646" i="35"/>
  <c r="EH646" i="35" s="1"/>
  <c r="W646" i="35" s="1"/>
  <c r="EE646" i="35"/>
  <c r="V646" i="35" s="1"/>
  <c r="DU646" i="35"/>
  <c r="DV646" i="35" s="1"/>
  <c r="DT646" i="35"/>
  <c r="I646" i="35"/>
  <c r="H646" i="35"/>
  <c r="EG645" i="35"/>
  <c r="EH645" i="35" s="1"/>
  <c r="W645" i="35" s="1"/>
  <c r="EE645" i="35"/>
  <c r="DU645" i="35"/>
  <c r="DV645" i="35" s="1"/>
  <c r="DT645" i="35"/>
  <c r="AS645" i="35"/>
  <c r="I645" i="35"/>
  <c r="H645" i="35"/>
  <c r="EG644" i="35"/>
  <c r="EH644" i="35" s="1"/>
  <c r="W644" i="35" s="1"/>
  <c r="EE644" i="35"/>
  <c r="ED644" i="35" s="1"/>
  <c r="U644" i="35" s="1"/>
  <c r="EA644" i="35"/>
  <c r="T644" i="35" s="1"/>
  <c r="DU644" i="35"/>
  <c r="DV644" i="35" s="1"/>
  <c r="DT644" i="35"/>
  <c r="I644" i="35"/>
  <c r="H644" i="35"/>
  <c r="EG643" i="35"/>
  <c r="EH643" i="35" s="1"/>
  <c r="W643" i="35" s="1"/>
  <c r="EE643" i="35"/>
  <c r="ED643" i="35" s="1"/>
  <c r="U643" i="35" s="1"/>
  <c r="EA643" i="35"/>
  <c r="T643" i="35" s="1"/>
  <c r="DU643" i="35"/>
  <c r="DV643" i="35" s="1"/>
  <c r="DT643" i="35"/>
  <c r="I643" i="35"/>
  <c r="H643" i="35"/>
  <c r="EG642" i="35"/>
  <c r="EE642" i="35"/>
  <c r="DU642" i="35"/>
  <c r="DV642" i="35" s="1"/>
  <c r="DT642" i="35"/>
  <c r="AS642" i="35"/>
  <c r="I642" i="35"/>
  <c r="H642" i="35"/>
  <c r="EG641" i="35"/>
  <c r="EH641" i="35" s="1"/>
  <c r="W641" i="35" s="1"/>
  <c r="EE641" i="35"/>
  <c r="V641" i="35" s="1"/>
  <c r="DU641" i="35"/>
  <c r="DV641" i="35" s="1"/>
  <c r="DT641" i="35"/>
  <c r="I641" i="35"/>
  <c r="H641" i="35"/>
  <c r="EG640" i="35"/>
  <c r="EH640" i="35" s="1"/>
  <c r="W640" i="35" s="1"/>
  <c r="EE640" i="35"/>
  <c r="DU640" i="35"/>
  <c r="DV640" i="35" s="1"/>
  <c r="DT640" i="35"/>
  <c r="I640" i="35"/>
  <c r="H640" i="35"/>
  <c r="EG639" i="35"/>
  <c r="EH639" i="35" s="1"/>
  <c r="W639" i="35" s="1"/>
  <c r="EE639" i="35"/>
  <c r="V639" i="35" s="1"/>
  <c r="EA639" i="35"/>
  <c r="T639" i="35" s="1"/>
  <c r="DU639" i="35"/>
  <c r="DT639" i="35"/>
  <c r="I639" i="35"/>
  <c r="H639" i="35"/>
  <c r="EG638" i="35"/>
  <c r="EH638" i="35" s="1"/>
  <c r="W638" i="35" s="1"/>
  <c r="EE638" i="35"/>
  <c r="V638" i="35" s="1"/>
  <c r="EA638" i="35"/>
  <c r="T638" i="35" s="1"/>
  <c r="DU638" i="35"/>
  <c r="DT638" i="35"/>
  <c r="AS638" i="35"/>
  <c r="I638" i="35"/>
  <c r="H638" i="35"/>
  <c r="EG637" i="35"/>
  <c r="EH637" i="35" s="1"/>
  <c r="W637" i="35" s="1"/>
  <c r="EE637" i="35"/>
  <c r="V637" i="35" s="1"/>
  <c r="EA637" i="35"/>
  <c r="T637" i="35" s="1"/>
  <c r="DU637" i="35"/>
  <c r="DV637" i="35" s="1"/>
  <c r="DT637" i="35"/>
  <c r="AS637" i="35"/>
  <c r="I637" i="35"/>
  <c r="H637" i="35"/>
  <c r="EG636" i="35"/>
  <c r="EH636" i="35" s="1"/>
  <c r="W636" i="35" s="1"/>
  <c r="EE636" i="35"/>
  <c r="V636" i="35" s="1"/>
  <c r="EA636" i="35"/>
  <c r="T636" i="35" s="1"/>
  <c r="DU636" i="35"/>
  <c r="DV636" i="35" s="1"/>
  <c r="DW636" i="35" s="1"/>
  <c r="DT636" i="35"/>
  <c r="AS636" i="35"/>
  <c r="I636" i="35"/>
  <c r="H636" i="35"/>
  <c r="EG635" i="35"/>
  <c r="EH635" i="35" s="1"/>
  <c r="W635" i="35" s="1"/>
  <c r="EE635" i="35"/>
  <c r="V635" i="35" s="1"/>
  <c r="EA635" i="35"/>
  <c r="T635" i="35" s="1"/>
  <c r="DU635" i="35"/>
  <c r="DT635" i="35"/>
  <c r="AS635" i="35"/>
  <c r="I635" i="35"/>
  <c r="H635" i="35"/>
  <c r="EG634" i="35"/>
  <c r="EH634" i="35" s="1"/>
  <c r="W634" i="35" s="1"/>
  <c r="EE634" i="35"/>
  <c r="V634" i="35" s="1"/>
  <c r="EA634" i="35"/>
  <c r="T634" i="35" s="1"/>
  <c r="DU634" i="35"/>
  <c r="DT634" i="35"/>
  <c r="I634" i="35"/>
  <c r="H634" i="35"/>
  <c r="EG633" i="35"/>
  <c r="EH633" i="35" s="1"/>
  <c r="W633" i="35" s="1"/>
  <c r="EE633" i="35"/>
  <c r="V633" i="35" s="1"/>
  <c r="DU633" i="35"/>
  <c r="DT633" i="35"/>
  <c r="I633" i="35"/>
  <c r="H633" i="35"/>
  <c r="EG632" i="35"/>
  <c r="EH632" i="35" s="1"/>
  <c r="W632" i="35" s="1"/>
  <c r="EE632" i="35"/>
  <c r="EA632" i="35"/>
  <c r="T632" i="35" s="1"/>
  <c r="DU632" i="35"/>
  <c r="DV632" i="35" s="1"/>
  <c r="DT632" i="35"/>
  <c r="AS632" i="35"/>
  <c r="I632" i="35"/>
  <c r="H632" i="35"/>
  <c r="EG631" i="35"/>
  <c r="EH631" i="35" s="1"/>
  <c r="W631" i="35" s="1"/>
  <c r="EE631" i="35"/>
  <c r="V631" i="35" s="1"/>
  <c r="EA631" i="35"/>
  <c r="T631" i="35" s="1"/>
  <c r="DU631" i="35"/>
  <c r="DT631" i="35"/>
  <c r="AS631" i="35"/>
  <c r="I631" i="35"/>
  <c r="H631" i="35"/>
  <c r="EG630" i="35"/>
  <c r="EH630" i="35" s="1"/>
  <c r="W630" i="35" s="1"/>
  <c r="EE630" i="35"/>
  <c r="EA630" i="35"/>
  <c r="T630" i="35" s="1"/>
  <c r="DU630" i="35"/>
  <c r="DV630" i="35" s="1"/>
  <c r="DT630" i="35"/>
  <c r="DJ630" i="35"/>
  <c r="I630" i="35"/>
  <c r="H630" i="35"/>
  <c r="EG629" i="35"/>
  <c r="EH629" i="35" s="1"/>
  <c r="W629" i="35" s="1"/>
  <c r="EE629" i="35"/>
  <c r="V629" i="35" s="1"/>
  <c r="EA629" i="35"/>
  <c r="T629" i="35" s="1"/>
  <c r="DU629" i="35"/>
  <c r="DV629" i="35" s="1"/>
  <c r="DT629" i="35"/>
  <c r="AS629" i="35"/>
  <c r="I629" i="35"/>
  <c r="H629" i="35"/>
  <c r="EG628" i="35"/>
  <c r="EH628" i="35" s="1"/>
  <c r="W628" i="35" s="1"/>
  <c r="EE628" i="35"/>
  <c r="EA628" i="35"/>
  <c r="DU628" i="35"/>
  <c r="DT628" i="35"/>
  <c r="AS628" i="35"/>
  <c r="O628" i="35"/>
  <c r="I628" i="35"/>
  <c r="H628" i="35"/>
  <c r="EG627" i="35"/>
  <c r="EH627" i="35" s="1"/>
  <c r="W627" i="35" s="1"/>
  <c r="EE627" i="35"/>
  <c r="V627" i="35" s="1"/>
  <c r="EA627" i="35"/>
  <c r="T627" i="35" s="1"/>
  <c r="DU627" i="35"/>
  <c r="DV627" i="35" s="1"/>
  <c r="DT627" i="35"/>
  <c r="AS627" i="35"/>
  <c r="I627" i="35"/>
  <c r="H627" i="35"/>
  <c r="EG626" i="35"/>
  <c r="EH626" i="35" s="1"/>
  <c r="W626" i="35" s="1"/>
  <c r="EE626" i="35"/>
  <c r="EA626" i="35"/>
  <c r="T626" i="35" s="1"/>
  <c r="DU626" i="35"/>
  <c r="DV626" i="35" s="1"/>
  <c r="DT626" i="35"/>
  <c r="AS626" i="35"/>
  <c r="I626" i="35"/>
  <c r="H626" i="35"/>
  <c r="EG625" i="35"/>
  <c r="EH625" i="35" s="1"/>
  <c r="W625" i="35" s="1"/>
  <c r="EE625" i="35"/>
  <c r="V625" i="35" s="1"/>
  <c r="EA625" i="35"/>
  <c r="T625" i="35" s="1"/>
  <c r="DU625" i="35"/>
  <c r="DT625" i="35"/>
  <c r="AS625" i="35"/>
  <c r="I625" i="35"/>
  <c r="H625" i="35"/>
  <c r="EG624" i="35"/>
  <c r="EH624" i="35" s="1"/>
  <c r="W624" i="35" s="1"/>
  <c r="EE624" i="35"/>
  <c r="EA624" i="35"/>
  <c r="T624" i="35" s="1"/>
  <c r="DU624" i="35"/>
  <c r="DV624" i="35" s="1"/>
  <c r="DT624" i="35"/>
  <c r="AS624" i="35"/>
  <c r="I624" i="35"/>
  <c r="H624" i="35"/>
  <c r="EG623" i="35"/>
  <c r="EH623" i="35" s="1"/>
  <c r="W623" i="35" s="1"/>
  <c r="EE623" i="35"/>
  <c r="V623" i="35" s="1"/>
  <c r="EA623" i="35"/>
  <c r="T623" i="35" s="1"/>
  <c r="DU623" i="35"/>
  <c r="DT623" i="35"/>
  <c r="AS623" i="35"/>
  <c r="I623" i="35"/>
  <c r="H623" i="35"/>
  <c r="EG622" i="35"/>
  <c r="EH622" i="35" s="1"/>
  <c r="W622" i="35" s="1"/>
  <c r="EE622" i="35"/>
  <c r="EA622" i="35"/>
  <c r="T622" i="35" s="1"/>
  <c r="DU622" i="35"/>
  <c r="DV622" i="35" s="1"/>
  <c r="DT622" i="35"/>
  <c r="AS622" i="35"/>
  <c r="I622" i="35"/>
  <c r="H622" i="35"/>
  <c r="EG621" i="35"/>
  <c r="EH621" i="35" s="1"/>
  <c r="W621" i="35" s="1"/>
  <c r="EE621" i="35"/>
  <c r="V621" i="35" s="1"/>
  <c r="DU621" i="35"/>
  <c r="DV621" i="35" s="1"/>
  <c r="DT621" i="35"/>
  <c r="AS621" i="35"/>
  <c r="I621" i="35"/>
  <c r="H621" i="35"/>
  <c r="EG620" i="35"/>
  <c r="EH620" i="35" s="1"/>
  <c r="W620" i="35" s="1"/>
  <c r="EE620" i="35"/>
  <c r="EA620" i="35"/>
  <c r="T620" i="35" s="1"/>
  <c r="DU620" i="35"/>
  <c r="DV620" i="35" s="1"/>
  <c r="DT620" i="35"/>
  <c r="AS620" i="35"/>
  <c r="I620" i="35"/>
  <c r="H620" i="35"/>
  <c r="EG619" i="35"/>
  <c r="EH619" i="35" s="1"/>
  <c r="W619" i="35" s="1"/>
  <c r="EE619" i="35"/>
  <c r="V619" i="35" s="1"/>
  <c r="EA619" i="35"/>
  <c r="T619" i="35" s="1"/>
  <c r="DU619" i="35"/>
  <c r="DV619" i="35" s="1"/>
  <c r="DT619" i="35"/>
  <c r="I619" i="35"/>
  <c r="H619" i="35"/>
  <c r="EG618" i="35"/>
  <c r="EE618" i="35"/>
  <c r="V618" i="35" s="1"/>
  <c r="EA618" i="35"/>
  <c r="T618" i="35" s="1"/>
  <c r="DU618" i="35"/>
  <c r="DT618" i="35"/>
  <c r="I618" i="35"/>
  <c r="H618" i="35"/>
  <c r="EG617" i="35"/>
  <c r="EH617" i="35" s="1"/>
  <c r="W617" i="35" s="1"/>
  <c r="EE617" i="35"/>
  <c r="V617" i="35" s="1"/>
  <c r="EA617" i="35"/>
  <c r="T617" i="35" s="1"/>
  <c r="DU617" i="35"/>
  <c r="DV617" i="35" s="1"/>
  <c r="DT617" i="35"/>
  <c r="I617" i="35"/>
  <c r="H617" i="35"/>
  <c r="EG616" i="35"/>
  <c r="EH616" i="35" s="1"/>
  <c r="W616" i="35" s="1"/>
  <c r="EE616" i="35"/>
  <c r="V616" i="35" s="1"/>
  <c r="EA616" i="35"/>
  <c r="T616" i="35" s="1"/>
  <c r="DU616" i="35"/>
  <c r="DT616" i="35"/>
  <c r="AS616" i="35"/>
  <c r="I616" i="35"/>
  <c r="H616" i="35"/>
  <c r="EG615" i="35"/>
  <c r="EH615" i="35" s="1"/>
  <c r="W615" i="35" s="1"/>
  <c r="EE615" i="35"/>
  <c r="EA615" i="35"/>
  <c r="T615" i="35" s="1"/>
  <c r="DU615" i="35"/>
  <c r="DV615" i="35" s="1"/>
  <c r="DT615" i="35"/>
  <c r="AS615" i="35"/>
  <c r="I615" i="35"/>
  <c r="H615" i="35"/>
  <c r="EG614" i="35"/>
  <c r="EE614" i="35"/>
  <c r="V614" i="35" s="1"/>
  <c r="EA614" i="35"/>
  <c r="T614" i="35" s="1"/>
  <c r="DU614" i="35"/>
  <c r="DT614" i="35"/>
  <c r="AS614" i="35"/>
  <c r="I614" i="35"/>
  <c r="H614" i="35"/>
  <c r="EG613" i="35"/>
  <c r="EH613" i="35" s="1"/>
  <c r="W613" i="35" s="1"/>
  <c r="EE613" i="35"/>
  <c r="EA613" i="35"/>
  <c r="T613" i="35" s="1"/>
  <c r="DU613" i="35"/>
  <c r="DV613" i="35" s="1"/>
  <c r="DT613" i="35"/>
  <c r="AS613" i="35"/>
  <c r="I613" i="35"/>
  <c r="H613" i="35"/>
  <c r="EG612" i="35"/>
  <c r="EH612" i="35" s="1"/>
  <c r="W612" i="35" s="1"/>
  <c r="EE612" i="35"/>
  <c r="V612" i="35" s="1"/>
  <c r="DU612" i="35"/>
  <c r="DT612" i="35"/>
  <c r="AS612" i="35"/>
  <c r="I612" i="35"/>
  <c r="H612" i="35"/>
  <c r="EG611" i="35"/>
  <c r="EH611" i="35" s="1"/>
  <c r="W611" i="35" s="1"/>
  <c r="EE611" i="35"/>
  <c r="EA611" i="35"/>
  <c r="T611" i="35" s="1"/>
  <c r="DU611" i="35"/>
  <c r="DV611" i="35" s="1"/>
  <c r="DT611" i="35"/>
  <c r="AS611" i="35"/>
  <c r="I611" i="35"/>
  <c r="H611" i="35"/>
  <c r="EG610" i="35"/>
  <c r="EH610" i="35" s="1"/>
  <c r="W610" i="35" s="1"/>
  <c r="EE610" i="35"/>
  <c r="V610" i="35" s="1"/>
  <c r="EA610" i="35"/>
  <c r="T610" i="35" s="1"/>
  <c r="DU610" i="35"/>
  <c r="DV610" i="35" s="1"/>
  <c r="DT610" i="35"/>
  <c r="AS610" i="35"/>
  <c r="I610" i="35"/>
  <c r="H610" i="35"/>
  <c r="EG609" i="35"/>
  <c r="EH609" i="35" s="1"/>
  <c r="W609" i="35" s="1"/>
  <c r="EE609" i="35"/>
  <c r="EA609" i="35"/>
  <c r="T609" i="35" s="1"/>
  <c r="DU609" i="35"/>
  <c r="DV609" i="35" s="1"/>
  <c r="DT609" i="35"/>
  <c r="AS609" i="35"/>
  <c r="I609" i="35"/>
  <c r="H609" i="35"/>
  <c r="EG608" i="35"/>
  <c r="EE608" i="35"/>
  <c r="V608" i="35" s="1"/>
  <c r="EA608" i="35"/>
  <c r="T608" i="35" s="1"/>
  <c r="DU608" i="35"/>
  <c r="DT608" i="35"/>
  <c r="I608" i="35"/>
  <c r="H608" i="35"/>
  <c r="EG607" i="35"/>
  <c r="EH607" i="35" s="1"/>
  <c r="W607" i="35" s="1"/>
  <c r="EE607" i="35"/>
  <c r="V607" i="35" s="1"/>
  <c r="EA607" i="35"/>
  <c r="T607" i="35" s="1"/>
  <c r="DU607" i="35"/>
  <c r="DV607" i="35" s="1"/>
  <c r="DT607" i="35"/>
  <c r="I607" i="35"/>
  <c r="H607" i="35"/>
  <c r="EG606" i="35"/>
  <c r="EE606" i="35"/>
  <c r="V606" i="35" s="1"/>
  <c r="EA606" i="35"/>
  <c r="T606" i="35" s="1"/>
  <c r="DU606" i="35"/>
  <c r="DT606" i="35"/>
  <c r="AS606" i="35"/>
  <c r="I606" i="35"/>
  <c r="H606" i="35"/>
  <c r="EG605" i="35"/>
  <c r="EH605" i="35" s="1"/>
  <c r="W605" i="35" s="1"/>
  <c r="EE605" i="35"/>
  <c r="EA605" i="35"/>
  <c r="T605" i="35" s="1"/>
  <c r="DU605" i="35"/>
  <c r="DV605" i="35" s="1"/>
  <c r="DT605" i="35"/>
  <c r="I605" i="35"/>
  <c r="H605" i="35"/>
  <c r="EG604" i="35"/>
  <c r="EH604" i="35" s="1"/>
  <c r="W604" i="35" s="1"/>
  <c r="EE604" i="35"/>
  <c r="EA604" i="35"/>
  <c r="T604" i="35" s="1"/>
  <c r="DU604" i="35"/>
  <c r="DV604" i="35" s="1"/>
  <c r="DT604" i="35"/>
  <c r="AS604" i="35"/>
  <c r="I604" i="35"/>
  <c r="H604" i="35"/>
  <c r="EG603" i="35"/>
  <c r="EE603" i="35"/>
  <c r="V603" i="35" s="1"/>
  <c r="EA603" i="35"/>
  <c r="T603" i="35" s="1"/>
  <c r="DU603" i="35"/>
  <c r="DV603" i="35" s="1"/>
  <c r="DT603" i="35"/>
  <c r="I603" i="35"/>
  <c r="H603" i="35"/>
  <c r="EG602" i="35"/>
  <c r="EE602" i="35"/>
  <c r="V602" i="35" s="1"/>
  <c r="EA602" i="35"/>
  <c r="T602" i="35" s="1"/>
  <c r="DU602" i="35"/>
  <c r="DT602" i="35"/>
  <c r="I602" i="35"/>
  <c r="H602" i="35"/>
  <c r="EG601" i="35"/>
  <c r="EH601" i="35" s="1"/>
  <c r="W601" i="35" s="1"/>
  <c r="EE601" i="35"/>
  <c r="V601" i="35" s="1"/>
  <c r="EA601" i="35"/>
  <c r="T601" i="35" s="1"/>
  <c r="DU601" i="35"/>
  <c r="DV601" i="35" s="1"/>
  <c r="DT601" i="35"/>
  <c r="AS601" i="35"/>
  <c r="I601" i="35"/>
  <c r="H601" i="35"/>
  <c r="EG600" i="35"/>
  <c r="EH600" i="35" s="1"/>
  <c r="W600" i="35" s="1"/>
  <c r="EE600" i="35"/>
  <c r="V600" i="35" s="1"/>
  <c r="DU600" i="35"/>
  <c r="DT600" i="35"/>
  <c r="AS600" i="35"/>
  <c r="I600" i="35"/>
  <c r="H600" i="35"/>
  <c r="EG599" i="35"/>
  <c r="EH599" i="35" s="1"/>
  <c r="W599" i="35" s="1"/>
  <c r="EE599" i="35"/>
  <c r="DU599" i="35"/>
  <c r="DT599" i="35"/>
  <c r="AS599" i="35"/>
  <c r="I599" i="35"/>
  <c r="H599" i="35"/>
  <c r="EG597" i="35"/>
  <c r="EH597" i="35" s="1"/>
  <c r="W597" i="35" s="1"/>
  <c r="EE597" i="35"/>
  <c r="EA597" i="35"/>
  <c r="T597" i="35" s="1"/>
  <c r="DU597" i="35"/>
  <c r="DV597" i="35" s="1"/>
  <c r="DT597" i="35"/>
  <c r="AS597" i="35"/>
  <c r="I597" i="35"/>
  <c r="H597" i="35"/>
  <c r="EG598" i="35"/>
  <c r="EH598" i="35" s="1"/>
  <c r="W598" i="35" s="1"/>
  <c r="EE598" i="35"/>
  <c r="EA598" i="35"/>
  <c r="DU598" i="35"/>
  <c r="DT598" i="35"/>
  <c r="AS598" i="35"/>
  <c r="I598" i="35"/>
  <c r="H598" i="35"/>
  <c r="EG596" i="35"/>
  <c r="EH596" i="35" s="1"/>
  <c r="W596" i="35" s="1"/>
  <c r="EE596" i="35"/>
  <c r="EA596" i="35"/>
  <c r="T596" i="35" s="1"/>
  <c r="DU596" i="35"/>
  <c r="DV596" i="35" s="1"/>
  <c r="DT596" i="35"/>
  <c r="AS596" i="35"/>
  <c r="I596" i="35"/>
  <c r="H596" i="35"/>
  <c r="EG595" i="35"/>
  <c r="EH595" i="35" s="1"/>
  <c r="W595" i="35" s="1"/>
  <c r="EE595" i="35"/>
  <c r="EA595" i="35"/>
  <c r="T595" i="35" s="1"/>
  <c r="DU595" i="35"/>
  <c r="DT595" i="35"/>
  <c r="DJ595" i="35"/>
  <c r="I595" i="35"/>
  <c r="H595" i="35"/>
  <c r="EG594" i="35"/>
  <c r="EH594" i="35" s="1"/>
  <c r="W594" i="35" s="1"/>
  <c r="EE594" i="35"/>
  <c r="EA594" i="35"/>
  <c r="T594" i="35" s="1"/>
  <c r="DU594" i="35"/>
  <c r="DV594" i="35" s="1"/>
  <c r="DT594" i="35"/>
  <c r="AS594" i="35"/>
  <c r="I594" i="35"/>
  <c r="H594" i="35"/>
  <c r="EG593" i="35"/>
  <c r="EE593" i="35"/>
  <c r="V593" i="35" s="1"/>
  <c r="EA593" i="35"/>
  <c r="T593" i="35" s="1"/>
  <c r="DU593" i="35"/>
  <c r="DT593" i="35"/>
  <c r="AS593" i="35"/>
  <c r="I593" i="35"/>
  <c r="H593" i="35"/>
  <c r="EG592" i="35"/>
  <c r="EH592" i="35" s="1"/>
  <c r="W592" i="35" s="1"/>
  <c r="EE592" i="35"/>
  <c r="EA592" i="35"/>
  <c r="T592" i="35" s="1"/>
  <c r="DU592" i="35"/>
  <c r="DV592" i="35" s="1"/>
  <c r="DT592" i="35"/>
  <c r="AS592" i="35"/>
  <c r="I592" i="35"/>
  <c r="H592" i="35"/>
  <c r="EG591" i="35"/>
  <c r="EE591" i="35"/>
  <c r="V591" i="35" s="1"/>
  <c r="EA591" i="35"/>
  <c r="T591" i="35" s="1"/>
  <c r="DU591" i="35"/>
  <c r="DV591" i="35" s="1"/>
  <c r="DT591" i="35"/>
  <c r="AS591" i="35"/>
  <c r="I591" i="35"/>
  <c r="H591" i="35"/>
  <c r="EG590" i="35"/>
  <c r="EH590" i="35" s="1"/>
  <c r="W590" i="35" s="1"/>
  <c r="EE590" i="35"/>
  <c r="EA590" i="35"/>
  <c r="T590" i="35" s="1"/>
  <c r="DU590" i="35"/>
  <c r="DV590" i="35" s="1"/>
  <c r="DT590" i="35"/>
  <c r="AS590" i="35"/>
  <c r="I590" i="35"/>
  <c r="H590" i="35"/>
  <c r="EG589" i="35"/>
  <c r="EH589" i="35" s="1"/>
  <c r="W589" i="35" s="1"/>
  <c r="EE589" i="35"/>
  <c r="V589" i="35" s="1"/>
  <c r="EA589" i="35"/>
  <c r="T589" i="35" s="1"/>
  <c r="DU589" i="35"/>
  <c r="DT589" i="35"/>
  <c r="DJ589" i="35"/>
  <c r="I589" i="35"/>
  <c r="H589" i="35"/>
  <c r="EG588" i="35"/>
  <c r="EH588" i="35" s="1"/>
  <c r="W588" i="35" s="1"/>
  <c r="EE588" i="35"/>
  <c r="EA588" i="35"/>
  <c r="T588" i="35" s="1"/>
  <c r="DU588" i="35"/>
  <c r="DT588" i="35"/>
  <c r="AS588" i="35"/>
  <c r="I588" i="35"/>
  <c r="H588" i="35"/>
  <c r="EG587" i="35"/>
  <c r="EH587" i="35" s="1"/>
  <c r="W587" i="35" s="1"/>
  <c r="EE587" i="35"/>
  <c r="EA587" i="35"/>
  <c r="T587" i="35" s="1"/>
  <c r="DU587" i="35"/>
  <c r="DV587" i="35" s="1"/>
  <c r="DT587" i="35"/>
  <c r="AS587" i="35"/>
  <c r="I587" i="35"/>
  <c r="H587" i="35"/>
  <c r="EG586" i="35"/>
  <c r="EH586" i="35" s="1"/>
  <c r="W586" i="35" s="1"/>
  <c r="EE586" i="35"/>
  <c r="DU586" i="35"/>
  <c r="DT586" i="35"/>
  <c r="AS586" i="35"/>
  <c r="I586" i="35"/>
  <c r="H586" i="35"/>
  <c r="EG585" i="35"/>
  <c r="EH585" i="35" s="1"/>
  <c r="W585" i="35" s="1"/>
  <c r="EE585" i="35"/>
  <c r="EA585" i="35"/>
  <c r="T585" i="35" s="1"/>
  <c r="DU585" i="35"/>
  <c r="DV585" i="35" s="1"/>
  <c r="DT585" i="35"/>
  <c r="AS585" i="35"/>
  <c r="I585" i="35"/>
  <c r="H585" i="35"/>
  <c r="EG584" i="35"/>
  <c r="EH584" i="35" s="1"/>
  <c r="W584" i="35" s="1"/>
  <c r="EE584" i="35"/>
  <c r="EA584" i="35"/>
  <c r="T584" i="35" s="1"/>
  <c r="DU584" i="35"/>
  <c r="DT584" i="35"/>
  <c r="AS584" i="35"/>
  <c r="I584" i="35"/>
  <c r="H584" i="35"/>
  <c r="EG583" i="35"/>
  <c r="EH583" i="35" s="1"/>
  <c r="W583" i="35" s="1"/>
  <c r="EE583" i="35"/>
  <c r="ED583" i="35" s="1"/>
  <c r="U583" i="35" s="1"/>
  <c r="EA583" i="35"/>
  <c r="T583" i="35" s="1"/>
  <c r="DU583" i="35"/>
  <c r="DV583" i="35" s="1"/>
  <c r="DT583" i="35"/>
  <c r="AS583" i="35"/>
  <c r="I583" i="35"/>
  <c r="H583" i="35"/>
  <c r="EG582" i="35"/>
  <c r="EH582" i="35" s="1"/>
  <c r="W582" i="35" s="1"/>
  <c r="EE582" i="35"/>
  <c r="EA582" i="35"/>
  <c r="T582" i="35" s="1"/>
  <c r="DU582" i="35"/>
  <c r="DT582" i="35"/>
  <c r="AS582" i="35"/>
  <c r="I582" i="35"/>
  <c r="H582" i="35"/>
  <c r="EG581" i="35"/>
  <c r="EH581" i="35" s="1"/>
  <c r="W581" i="35" s="1"/>
  <c r="EE581" i="35"/>
  <c r="EA581" i="35"/>
  <c r="T581" i="35" s="1"/>
  <c r="DU581" i="35"/>
  <c r="DV581" i="35" s="1"/>
  <c r="DT581" i="35"/>
  <c r="AS581" i="35"/>
  <c r="I581" i="35"/>
  <c r="H581" i="35"/>
  <c r="EG580" i="35"/>
  <c r="EE580" i="35"/>
  <c r="V580" i="35" s="1"/>
  <c r="EA580" i="35"/>
  <c r="T580" i="35" s="1"/>
  <c r="DU580" i="35"/>
  <c r="DT580" i="35"/>
  <c r="AS580" i="35"/>
  <c r="I580" i="35"/>
  <c r="H580" i="35"/>
  <c r="EG579" i="35"/>
  <c r="EH579" i="35" s="1"/>
  <c r="W579" i="35" s="1"/>
  <c r="EE579" i="35"/>
  <c r="EA579" i="35"/>
  <c r="T579" i="35" s="1"/>
  <c r="DU579" i="35"/>
  <c r="DV579" i="35" s="1"/>
  <c r="DT579" i="35"/>
  <c r="DJ579" i="35"/>
  <c r="AS579" i="35"/>
  <c r="I579" i="35"/>
  <c r="H579" i="35"/>
  <c r="EG578" i="35"/>
  <c r="EH578" i="35" s="1"/>
  <c r="W578" i="35" s="1"/>
  <c r="EE578" i="35"/>
  <c r="DU578" i="35"/>
  <c r="DT578" i="35"/>
  <c r="AS578" i="35"/>
  <c r="I578" i="35"/>
  <c r="H578" i="35"/>
  <c r="EG577" i="35"/>
  <c r="EH577" i="35" s="1"/>
  <c r="W577" i="35" s="1"/>
  <c r="EE577" i="35"/>
  <c r="EA577" i="35"/>
  <c r="T577" i="35" s="1"/>
  <c r="DU577" i="35"/>
  <c r="DV577" i="35" s="1"/>
  <c r="DT577" i="35"/>
  <c r="AS577" i="35"/>
  <c r="I577" i="35"/>
  <c r="H577" i="35"/>
  <c r="EG576" i="35"/>
  <c r="EH576" i="35" s="1"/>
  <c r="W576" i="35" s="1"/>
  <c r="EE576" i="35"/>
  <c r="EA576" i="35"/>
  <c r="T576" i="35" s="1"/>
  <c r="DU576" i="35"/>
  <c r="DT576" i="35"/>
  <c r="AS576" i="35"/>
  <c r="I576" i="35"/>
  <c r="H576" i="35"/>
  <c r="EG575" i="35"/>
  <c r="EH575" i="35" s="1"/>
  <c r="W575" i="35" s="1"/>
  <c r="EE575" i="35"/>
  <c r="EA575" i="35"/>
  <c r="T575" i="35" s="1"/>
  <c r="DU575" i="35"/>
  <c r="DV575" i="35" s="1"/>
  <c r="DT575" i="35"/>
  <c r="AS575" i="35"/>
  <c r="I575" i="35"/>
  <c r="H575" i="35"/>
  <c r="EG574" i="35"/>
  <c r="EH574" i="35" s="1"/>
  <c r="W574" i="35" s="1"/>
  <c r="EE574" i="35"/>
  <c r="EA574" i="35"/>
  <c r="DU574" i="35"/>
  <c r="DT574" i="35"/>
  <c r="AS574" i="35"/>
  <c r="I574" i="35"/>
  <c r="H574" i="35"/>
  <c r="EG573" i="35"/>
  <c r="EH573" i="35" s="1"/>
  <c r="W573" i="35" s="1"/>
  <c r="EE573" i="35"/>
  <c r="EA573" i="35"/>
  <c r="T573" i="35" s="1"/>
  <c r="DU573" i="35"/>
  <c r="DV573" i="35" s="1"/>
  <c r="DT573" i="35"/>
  <c r="AS573" i="35"/>
  <c r="I573" i="35"/>
  <c r="H573" i="35"/>
  <c r="EG572" i="35"/>
  <c r="EH572" i="35" s="1"/>
  <c r="W572" i="35" s="1"/>
  <c r="EE572" i="35"/>
  <c r="EA572" i="35"/>
  <c r="T572" i="35" s="1"/>
  <c r="DU572" i="35"/>
  <c r="DT572" i="35"/>
  <c r="AS572" i="35"/>
  <c r="I572" i="35"/>
  <c r="H572" i="35"/>
  <c r="EG571" i="35"/>
  <c r="EH571" i="35" s="1"/>
  <c r="W571" i="35" s="1"/>
  <c r="EE571" i="35"/>
  <c r="EA571" i="35"/>
  <c r="T571" i="35" s="1"/>
  <c r="DU571" i="35"/>
  <c r="DV571" i="35" s="1"/>
  <c r="DT571" i="35"/>
  <c r="AS571" i="35"/>
  <c r="I571" i="35"/>
  <c r="H571" i="35"/>
  <c r="EG570" i="35"/>
  <c r="EH570" i="35" s="1"/>
  <c r="W570" i="35" s="1"/>
  <c r="EE570" i="35"/>
  <c r="DU570" i="35"/>
  <c r="DT570" i="35"/>
  <c r="AS570" i="35"/>
  <c r="I570" i="35"/>
  <c r="H570" i="35"/>
  <c r="EG569" i="35"/>
  <c r="EH569" i="35" s="1"/>
  <c r="W569" i="35" s="1"/>
  <c r="EE569" i="35"/>
  <c r="EA569" i="35"/>
  <c r="T569" i="35" s="1"/>
  <c r="DU569" i="35"/>
  <c r="DV569" i="35" s="1"/>
  <c r="DT569" i="35"/>
  <c r="AS569" i="35"/>
  <c r="I569" i="35"/>
  <c r="H569" i="35"/>
  <c r="EG568" i="35"/>
  <c r="EH568" i="35" s="1"/>
  <c r="W568" i="35" s="1"/>
  <c r="EE568" i="35"/>
  <c r="EA568" i="35"/>
  <c r="T568" i="35" s="1"/>
  <c r="DU568" i="35"/>
  <c r="DT568" i="35"/>
  <c r="AS568" i="35"/>
  <c r="I568" i="35"/>
  <c r="H568" i="35"/>
  <c r="EG567" i="35"/>
  <c r="EH567" i="35" s="1"/>
  <c r="W567" i="35" s="1"/>
  <c r="EE567" i="35"/>
  <c r="EA567" i="35"/>
  <c r="T567" i="35" s="1"/>
  <c r="DU567" i="35"/>
  <c r="DV567" i="35" s="1"/>
  <c r="DT567" i="35"/>
  <c r="AS567" i="35"/>
  <c r="I567" i="35"/>
  <c r="H567" i="35"/>
  <c r="EG566" i="35"/>
  <c r="EH566" i="35" s="1"/>
  <c r="W566" i="35" s="1"/>
  <c r="EE566" i="35"/>
  <c r="DU566" i="35"/>
  <c r="DT566" i="35"/>
  <c r="AS566" i="35"/>
  <c r="I566" i="35"/>
  <c r="H566" i="35"/>
  <c r="EG565" i="35"/>
  <c r="EE565" i="35"/>
  <c r="V565" i="35" s="1"/>
  <c r="DU565" i="35"/>
  <c r="DV565" i="35" s="1"/>
  <c r="DT565" i="35"/>
  <c r="AS565" i="35"/>
  <c r="I565" i="35"/>
  <c r="H565" i="35"/>
  <c r="EG564" i="35"/>
  <c r="EH564" i="35" s="1"/>
  <c r="W564" i="35" s="1"/>
  <c r="EE564" i="35"/>
  <c r="EA564" i="35"/>
  <c r="T564" i="35" s="1"/>
  <c r="DU564" i="35"/>
  <c r="DT564" i="35"/>
  <c r="AS564" i="35"/>
  <c r="I564" i="35"/>
  <c r="H564" i="35"/>
  <c r="EG563" i="35"/>
  <c r="EH563" i="35" s="1"/>
  <c r="W563" i="35" s="1"/>
  <c r="EE563" i="35"/>
  <c r="DU563" i="35"/>
  <c r="DV563" i="35" s="1"/>
  <c r="DT563" i="35"/>
  <c r="AS563" i="35"/>
  <c r="I563" i="35"/>
  <c r="H563" i="35"/>
  <c r="EG562" i="35"/>
  <c r="EH562" i="35" s="1"/>
  <c r="W562" i="35" s="1"/>
  <c r="EE562" i="35"/>
  <c r="EA562" i="35"/>
  <c r="T562" i="35" s="1"/>
  <c r="DU562" i="35"/>
  <c r="DT562" i="35"/>
  <c r="AS562" i="35"/>
  <c r="I562" i="35"/>
  <c r="H562" i="35"/>
  <c r="EG561" i="35"/>
  <c r="EH561" i="35" s="1"/>
  <c r="W561" i="35" s="1"/>
  <c r="EE561" i="35"/>
  <c r="V561" i="35" s="1"/>
  <c r="DU561" i="35"/>
  <c r="DV561" i="35" s="1"/>
  <c r="DT561" i="35"/>
  <c r="AS561" i="35"/>
  <c r="I561" i="35"/>
  <c r="H561" i="35"/>
  <c r="EG560" i="35"/>
  <c r="EH560" i="35" s="1"/>
  <c r="W560" i="35" s="1"/>
  <c r="EE560" i="35"/>
  <c r="EA560" i="35"/>
  <c r="T560" i="35" s="1"/>
  <c r="DU560" i="35"/>
  <c r="DT560" i="35"/>
  <c r="AS560" i="35"/>
  <c r="I560" i="35"/>
  <c r="H560" i="35"/>
  <c r="EG559" i="35"/>
  <c r="EH559" i="35" s="1"/>
  <c r="W559" i="35" s="1"/>
  <c r="EE559" i="35"/>
  <c r="ED559" i="35" s="1"/>
  <c r="U559" i="35" s="1"/>
  <c r="DU559" i="35"/>
  <c r="DV559" i="35" s="1"/>
  <c r="DT559" i="35"/>
  <c r="I559" i="35"/>
  <c r="H559" i="35"/>
  <c r="EG558" i="35"/>
  <c r="EH558" i="35" s="1"/>
  <c r="W558" i="35" s="1"/>
  <c r="EE558" i="35"/>
  <c r="V558" i="35" s="1"/>
  <c r="DU558" i="35"/>
  <c r="DV558" i="35" s="1"/>
  <c r="DT558" i="35"/>
  <c r="I558" i="35"/>
  <c r="H558" i="35"/>
  <c r="EG557" i="35"/>
  <c r="EH557" i="35" s="1"/>
  <c r="W557" i="35" s="1"/>
  <c r="EE557" i="35"/>
  <c r="ED557" i="35" s="1"/>
  <c r="U557" i="35" s="1"/>
  <c r="DU557" i="35"/>
  <c r="DV557" i="35" s="1"/>
  <c r="DT557" i="35"/>
  <c r="I557" i="35"/>
  <c r="H557" i="35"/>
  <c r="EG556" i="35"/>
  <c r="EH556" i="35" s="1"/>
  <c r="W556" i="35" s="1"/>
  <c r="EE556" i="35"/>
  <c r="V556" i="35" s="1"/>
  <c r="DU556" i="35"/>
  <c r="DV556" i="35" s="1"/>
  <c r="DT556" i="35"/>
  <c r="I556" i="35"/>
  <c r="H556" i="35"/>
  <c r="EG555" i="35"/>
  <c r="EH555" i="35" s="1"/>
  <c r="W555" i="35" s="1"/>
  <c r="EE555" i="35"/>
  <c r="DU555" i="35"/>
  <c r="DT555" i="35"/>
  <c r="I555" i="35"/>
  <c r="H555" i="35"/>
  <c r="EG554" i="35"/>
  <c r="EH554" i="35" s="1"/>
  <c r="W554" i="35" s="1"/>
  <c r="EE554" i="35"/>
  <c r="V554" i="35" s="1"/>
  <c r="DU554" i="35"/>
  <c r="DV554" i="35" s="1"/>
  <c r="DT554" i="35"/>
  <c r="AS554" i="35"/>
  <c r="I554" i="35"/>
  <c r="H554" i="35"/>
  <c r="EG553" i="35"/>
  <c r="EH553" i="35" s="1"/>
  <c r="W553" i="35" s="1"/>
  <c r="EE553" i="35"/>
  <c r="EA553" i="35"/>
  <c r="DU553" i="35"/>
  <c r="DT553" i="35"/>
  <c r="AS553" i="35"/>
  <c r="I553" i="35"/>
  <c r="H553" i="35"/>
  <c r="EG552" i="35"/>
  <c r="EH552" i="35" s="1"/>
  <c r="W552" i="35" s="1"/>
  <c r="EE552" i="35"/>
  <c r="V552" i="35" s="1"/>
  <c r="DU552" i="35"/>
  <c r="DV552" i="35" s="1"/>
  <c r="DT552" i="35"/>
  <c r="AS552" i="35"/>
  <c r="I552" i="35"/>
  <c r="H552" i="35"/>
  <c r="EG551" i="35"/>
  <c r="EH551" i="35" s="1"/>
  <c r="W551" i="35" s="1"/>
  <c r="EE551" i="35"/>
  <c r="EA551" i="35"/>
  <c r="T551" i="35" s="1"/>
  <c r="DU551" i="35"/>
  <c r="DT551" i="35"/>
  <c r="AS551" i="35"/>
  <c r="I551" i="35"/>
  <c r="H551" i="35"/>
  <c r="EG550" i="35"/>
  <c r="EH550" i="35" s="1"/>
  <c r="W550" i="35" s="1"/>
  <c r="EE550" i="35"/>
  <c r="V550" i="35" s="1"/>
  <c r="DU550" i="35"/>
  <c r="DT550" i="35"/>
  <c r="AS550" i="35"/>
  <c r="I550" i="35"/>
  <c r="H550" i="35"/>
  <c r="EG549" i="35"/>
  <c r="EH549" i="35" s="1"/>
  <c r="W549" i="35" s="1"/>
  <c r="EE549" i="35"/>
  <c r="EA549" i="35"/>
  <c r="DU549" i="35"/>
  <c r="DT549" i="35"/>
  <c r="AS549" i="35"/>
  <c r="I549" i="35"/>
  <c r="H549" i="35"/>
  <c r="EG548" i="35"/>
  <c r="EH548" i="35" s="1"/>
  <c r="W548" i="35" s="1"/>
  <c r="EE548" i="35"/>
  <c r="V548" i="35" s="1"/>
  <c r="DU548" i="35"/>
  <c r="DT548" i="35"/>
  <c r="AS548" i="35"/>
  <c r="I548" i="35"/>
  <c r="H548" i="35"/>
  <c r="EG547" i="35"/>
  <c r="EH547" i="35" s="1"/>
  <c r="W547" i="35" s="1"/>
  <c r="EE547" i="35"/>
  <c r="EA547" i="35"/>
  <c r="DU547" i="35"/>
  <c r="DT547" i="35"/>
  <c r="AS547" i="35"/>
  <c r="I547" i="35"/>
  <c r="H547" i="35"/>
  <c r="EG546" i="35"/>
  <c r="EH546" i="35" s="1"/>
  <c r="W546" i="35" s="1"/>
  <c r="EE546" i="35"/>
  <c r="V546" i="35" s="1"/>
  <c r="DU546" i="35"/>
  <c r="DT546" i="35"/>
  <c r="AS546" i="35"/>
  <c r="I546" i="35"/>
  <c r="H546" i="35"/>
  <c r="EG545" i="35"/>
  <c r="EH545" i="35" s="1"/>
  <c r="W545" i="35" s="1"/>
  <c r="EE545" i="35"/>
  <c r="EA545" i="35"/>
  <c r="T545" i="35" s="1"/>
  <c r="DU545" i="35"/>
  <c r="DV545" i="35" s="1"/>
  <c r="DT545" i="35"/>
  <c r="AS545" i="35"/>
  <c r="AM545" i="35"/>
  <c r="I545" i="35"/>
  <c r="H545" i="35"/>
  <c r="EG544" i="35"/>
  <c r="EH544" i="35" s="1"/>
  <c r="W544" i="35" s="1"/>
  <c r="EE544" i="35"/>
  <c r="EA544" i="35"/>
  <c r="T544" i="35" s="1"/>
  <c r="DU544" i="35"/>
  <c r="DV544" i="35" s="1"/>
  <c r="DW544" i="35" s="1"/>
  <c r="DT544" i="35"/>
  <c r="AS544" i="35"/>
  <c r="I544" i="35"/>
  <c r="H544" i="35"/>
  <c r="EG543" i="35"/>
  <c r="EE543" i="35"/>
  <c r="V543" i="35" s="1"/>
  <c r="EA543" i="35"/>
  <c r="DU543" i="35"/>
  <c r="DT543" i="35"/>
  <c r="AS543" i="35"/>
  <c r="I543" i="35"/>
  <c r="H543" i="35"/>
  <c r="EG542" i="35"/>
  <c r="EH542" i="35" s="1"/>
  <c r="W542" i="35" s="1"/>
  <c r="EE542" i="35"/>
  <c r="DU542" i="35"/>
  <c r="DV542" i="35" s="1"/>
  <c r="DW542" i="35" s="1"/>
  <c r="DT542" i="35"/>
  <c r="AS542" i="35"/>
  <c r="I542" i="35"/>
  <c r="H542" i="35"/>
  <c r="EG541" i="35"/>
  <c r="EE541" i="35"/>
  <c r="V541" i="35" s="1"/>
  <c r="EA541" i="35"/>
  <c r="DU541" i="35"/>
  <c r="DT541" i="35"/>
  <c r="AS541" i="35"/>
  <c r="I541" i="35"/>
  <c r="H541" i="35"/>
  <c r="EG540" i="35"/>
  <c r="EH540" i="35" s="1"/>
  <c r="W540" i="35" s="1"/>
  <c r="EE540" i="35"/>
  <c r="EA540" i="35"/>
  <c r="T540" i="35" s="1"/>
  <c r="DU540" i="35"/>
  <c r="DV540" i="35" s="1"/>
  <c r="DW540" i="35" s="1"/>
  <c r="DT540" i="35"/>
  <c r="I540" i="35"/>
  <c r="H540" i="35"/>
  <c r="EG539" i="35"/>
  <c r="EH539" i="35" s="1"/>
  <c r="W539" i="35" s="1"/>
  <c r="EE539" i="35"/>
  <c r="EA539" i="35"/>
  <c r="T539" i="35" s="1"/>
  <c r="DU539" i="35"/>
  <c r="DV539" i="35" s="1"/>
  <c r="DW539" i="35" s="1"/>
  <c r="DT539" i="35"/>
  <c r="AS539" i="35"/>
  <c r="I539" i="35"/>
  <c r="H539" i="35"/>
  <c r="EG538" i="35"/>
  <c r="EE538" i="35"/>
  <c r="V538" i="35" s="1"/>
  <c r="EA538" i="35"/>
  <c r="DU538" i="35"/>
  <c r="DT538" i="35"/>
  <c r="AS538" i="35"/>
  <c r="I538" i="35"/>
  <c r="H538" i="35"/>
  <c r="EG537" i="35"/>
  <c r="EH537" i="35" s="1"/>
  <c r="W537" i="35" s="1"/>
  <c r="EE537" i="35"/>
  <c r="EA537" i="35"/>
  <c r="T537" i="35" s="1"/>
  <c r="DU537" i="35"/>
  <c r="DV537" i="35" s="1"/>
  <c r="DW537" i="35" s="1"/>
  <c r="DT537" i="35"/>
  <c r="I537" i="35"/>
  <c r="H537" i="35"/>
  <c r="EG536" i="35"/>
  <c r="EH536" i="35" s="1"/>
  <c r="W536" i="35" s="1"/>
  <c r="EE536" i="35"/>
  <c r="EA536" i="35"/>
  <c r="T536" i="35" s="1"/>
  <c r="DU536" i="35"/>
  <c r="DV536" i="35" s="1"/>
  <c r="DW536" i="35" s="1"/>
  <c r="DT536" i="35"/>
  <c r="AS536" i="35"/>
  <c r="I536" i="35"/>
  <c r="H536" i="35"/>
  <c r="EG535" i="35"/>
  <c r="EE535" i="35"/>
  <c r="V535" i="35" s="1"/>
  <c r="EA535" i="35"/>
  <c r="DU535" i="35"/>
  <c r="DT535" i="35"/>
  <c r="AS535" i="35"/>
  <c r="I535" i="35"/>
  <c r="H535" i="35"/>
  <c r="EG534" i="35"/>
  <c r="EH534" i="35" s="1"/>
  <c r="W534" i="35" s="1"/>
  <c r="EE534" i="35"/>
  <c r="EA534" i="35"/>
  <c r="T534" i="35" s="1"/>
  <c r="DU534" i="35"/>
  <c r="DV534" i="35" s="1"/>
  <c r="DW534" i="35" s="1"/>
  <c r="DT534" i="35"/>
  <c r="AS534" i="35"/>
  <c r="I534" i="35"/>
  <c r="H534" i="35"/>
  <c r="EG533" i="35"/>
  <c r="EE533" i="35"/>
  <c r="V533" i="35" s="1"/>
  <c r="EA533" i="35"/>
  <c r="T533" i="35" s="1"/>
  <c r="DU533" i="35"/>
  <c r="DT533" i="35"/>
  <c r="AS533" i="35"/>
  <c r="I533" i="35"/>
  <c r="H533" i="35"/>
  <c r="EG532" i="35"/>
  <c r="EH532" i="35" s="1"/>
  <c r="W532" i="35" s="1"/>
  <c r="EE532" i="35"/>
  <c r="V532" i="35" s="1"/>
  <c r="DU532" i="35"/>
  <c r="DV532" i="35" s="1"/>
  <c r="DT532" i="35"/>
  <c r="AS532" i="35"/>
  <c r="I532" i="35"/>
  <c r="H532" i="35"/>
  <c r="EG531" i="35"/>
  <c r="EE531" i="35"/>
  <c r="V531" i="35" s="1"/>
  <c r="DU531" i="35"/>
  <c r="DT531" i="35"/>
  <c r="AS531" i="35"/>
  <c r="I531" i="35"/>
  <c r="H531" i="35"/>
  <c r="EG530" i="35"/>
  <c r="EH530" i="35" s="1"/>
  <c r="W530" i="35" s="1"/>
  <c r="EE530" i="35"/>
  <c r="V530" i="35" s="1"/>
  <c r="EA530" i="35"/>
  <c r="T530" i="35" s="1"/>
  <c r="DU530" i="35"/>
  <c r="DT530" i="35"/>
  <c r="AS530" i="35"/>
  <c r="I530" i="35"/>
  <c r="H530" i="35"/>
  <c r="EG529" i="35"/>
  <c r="EE529" i="35"/>
  <c r="V529" i="35" s="1"/>
  <c r="EA529" i="35"/>
  <c r="T529" i="35" s="1"/>
  <c r="DU529" i="35"/>
  <c r="DT529" i="35"/>
  <c r="AS529" i="35"/>
  <c r="I529" i="35"/>
  <c r="H529" i="35"/>
  <c r="EG528" i="35"/>
  <c r="EH528" i="35" s="1"/>
  <c r="W528" i="35" s="1"/>
  <c r="EE528" i="35"/>
  <c r="V528" i="35" s="1"/>
  <c r="EA528" i="35"/>
  <c r="T528" i="35" s="1"/>
  <c r="DU528" i="35"/>
  <c r="DV528" i="35" s="1"/>
  <c r="DW528" i="35" s="1"/>
  <c r="DT528" i="35"/>
  <c r="AS528" i="35"/>
  <c r="I528" i="35"/>
  <c r="H528" i="35"/>
  <c r="EG527" i="35"/>
  <c r="EE527" i="35"/>
  <c r="V527" i="35" s="1"/>
  <c r="EA527" i="35"/>
  <c r="DU527" i="35"/>
  <c r="DT527" i="35"/>
  <c r="AS527" i="35"/>
  <c r="I527" i="35"/>
  <c r="H527" i="35"/>
  <c r="EG526" i="35"/>
  <c r="EE526" i="35"/>
  <c r="V526" i="35" s="1"/>
  <c r="EA526" i="35"/>
  <c r="T526" i="35" s="1"/>
  <c r="DU526" i="35"/>
  <c r="DV526" i="35" s="1"/>
  <c r="DW526" i="35" s="1"/>
  <c r="DT526" i="35"/>
  <c r="AS526" i="35"/>
  <c r="I526" i="35"/>
  <c r="H526" i="35"/>
  <c r="EG525" i="35"/>
  <c r="EE525" i="35"/>
  <c r="V525" i="35" s="1"/>
  <c r="EA525" i="35"/>
  <c r="T525" i="35" s="1"/>
  <c r="DU525" i="35"/>
  <c r="DT525" i="35"/>
  <c r="AS525" i="35"/>
  <c r="I525" i="35"/>
  <c r="H525" i="35"/>
  <c r="EG524" i="35"/>
  <c r="EH524" i="35" s="1"/>
  <c r="W524" i="35" s="1"/>
  <c r="EE524" i="35"/>
  <c r="V524" i="35" s="1"/>
  <c r="DU524" i="35"/>
  <c r="DV524" i="35" s="1"/>
  <c r="DT524" i="35"/>
  <c r="AS524" i="35"/>
  <c r="I524" i="35"/>
  <c r="H524" i="35"/>
  <c r="EG523" i="35"/>
  <c r="EE523" i="35"/>
  <c r="V523" i="35" s="1"/>
  <c r="DU523" i="35"/>
  <c r="DT523" i="35"/>
  <c r="AS523" i="35"/>
  <c r="I523" i="35"/>
  <c r="H523" i="35"/>
  <c r="EG522" i="35"/>
  <c r="EH522" i="35" s="1"/>
  <c r="W522" i="35" s="1"/>
  <c r="EE522" i="35"/>
  <c r="V522" i="35" s="1"/>
  <c r="EA522" i="35"/>
  <c r="T522" i="35" s="1"/>
  <c r="DU522" i="35"/>
  <c r="DT522" i="35"/>
  <c r="AS522" i="35"/>
  <c r="I522" i="35"/>
  <c r="H522" i="35"/>
  <c r="EG521" i="35"/>
  <c r="EE521" i="35"/>
  <c r="V521" i="35" s="1"/>
  <c r="EA521" i="35"/>
  <c r="T521" i="35" s="1"/>
  <c r="DU521" i="35"/>
  <c r="DT521" i="35"/>
  <c r="AS521" i="35"/>
  <c r="I521" i="35"/>
  <c r="H521" i="35"/>
  <c r="EG520" i="35"/>
  <c r="EH520" i="35" s="1"/>
  <c r="W520" i="35" s="1"/>
  <c r="EE520" i="35"/>
  <c r="V520" i="35" s="1"/>
  <c r="EA520" i="35"/>
  <c r="T520" i="35" s="1"/>
  <c r="DU520" i="35"/>
  <c r="DV520" i="35" s="1"/>
  <c r="DW520" i="35" s="1"/>
  <c r="DT520" i="35"/>
  <c r="AS520" i="35"/>
  <c r="I520" i="35"/>
  <c r="H520" i="35"/>
  <c r="EG519" i="35"/>
  <c r="EE519" i="35"/>
  <c r="V519" i="35" s="1"/>
  <c r="EA519" i="35"/>
  <c r="DU519" i="35"/>
  <c r="DT519" i="35"/>
  <c r="AS519" i="35"/>
  <c r="I519" i="35"/>
  <c r="H519" i="35"/>
  <c r="EG518" i="35"/>
  <c r="EE518" i="35"/>
  <c r="V518" i="35" s="1"/>
  <c r="DU518" i="35"/>
  <c r="DV518" i="35" s="1"/>
  <c r="DW518" i="35" s="1"/>
  <c r="DT518" i="35"/>
  <c r="AS518" i="35"/>
  <c r="I518" i="35"/>
  <c r="H518" i="35"/>
  <c r="EG517" i="35"/>
  <c r="EE517" i="35"/>
  <c r="V517" i="35" s="1"/>
  <c r="EA517" i="35"/>
  <c r="T517" i="35" s="1"/>
  <c r="DU517" i="35"/>
  <c r="DT517" i="35"/>
  <c r="AS517" i="35"/>
  <c r="I517" i="35"/>
  <c r="H517" i="35"/>
  <c r="EG516" i="35"/>
  <c r="EH516" i="35" s="1"/>
  <c r="W516" i="35" s="1"/>
  <c r="EE516" i="35"/>
  <c r="V516" i="35" s="1"/>
  <c r="DU516" i="35"/>
  <c r="DV516" i="35" s="1"/>
  <c r="DT516" i="35"/>
  <c r="AS516" i="35"/>
  <c r="I516" i="35"/>
  <c r="H516" i="35"/>
  <c r="EG515" i="35"/>
  <c r="EE515" i="35"/>
  <c r="V515" i="35" s="1"/>
  <c r="EA515" i="35"/>
  <c r="DU515" i="35"/>
  <c r="DT515" i="35"/>
  <c r="AS515" i="35"/>
  <c r="I515" i="35"/>
  <c r="H515" i="35"/>
  <c r="EG514" i="35"/>
  <c r="EH514" i="35" s="1"/>
  <c r="W514" i="35" s="1"/>
  <c r="EE514" i="35"/>
  <c r="EA514" i="35"/>
  <c r="T514" i="35" s="1"/>
  <c r="DU514" i="35"/>
  <c r="DT514" i="35"/>
  <c r="I514" i="35"/>
  <c r="H514" i="35"/>
  <c r="EG513" i="35"/>
  <c r="EH513" i="35" s="1"/>
  <c r="W513" i="35" s="1"/>
  <c r="EE513" i="35"/>
  <c r="ED513" i="35" s="1"/>
  <c r="U513" i="35" s="1"/>
  <c r="EA513" i="35"/>
  <c r="T513" i="35" s="1"/>
  <c r="DU513" i="35"/>
  <c r="DT513" i="35"/>
  <c r="I513" i="35"/>
  <c r="H513" i="35"/>
  <c r="EG512" i="35"/>
  <c r="EE512" i="35"/>
  <c r="V512" i="35" s="1"/>
  <c r="DU512" i="35"/>
  <c r="DV512" i="35" s="1"/>
  <c r="DW512" i="35" s="1"/>
  <c r="DT512" i="35"/>
  <c r="AS512" i="35"/>
  <c r="I512" i="35"/>
  <c r="H512" i="35"/>
  <c r="EG511" i="35"/>
  <c r="EE511" i="35"/>
  <c r="V511" i="35" s="1"/>
  <c r="EA511" i="35"/>
  <c r="T511" i="35" s="1"/>
  <c r="DU511" i="35"/>
  <c r="DT511" i="35"/>
  <c r="AS511" i="35"/>
  <c r="I511" i="35"/>
  <c r="H511" i="35"/>
  <c r="EG509" i="35"/>
  <c r="EH509" i="35" s="1"/>
  <c r="W509" i="35" s="1"/>
  <c r="EE509" i="35"/>
  <c r="V509" i="35" s="1"/>
  <c r="DU509" i="35"/>
  <c r="DV509" i="35" s="1"/>
  <c r="DW509" i="35" s="1"/>
  <c r="DT509" i="35"/>
  <c r="AS509" i="35"/>
  <c r="I509" i="35"/>
  <c r="H509" i="35"/>
  <c r="EG508" i="35"/>
  <c r="EE508" i="35"/>
  <c r="V508" i="35" s="1"/>
  <c r="EA508" i="35"/>
  <c r="T508" i="35" s="1"/>
  <c r="DU508" i="35"/>
  <c r="DT508" i="35"/>
  <c r="AS508" i="35"/>
  <c r="I508" i="35"/>
  <c r="H508" i="35"/>
  <c r="EG507" i="35"/>
  <c r="EH507" i="35" s="1"/>
  <c r="W507" i="35" s="1"/>
  <c r="EE507" i="35"/>
  <c r="V507" i="35" s="1"/>
  <c r="EA507" i="35"/>
  <c r="T507" i="35" s="1"/>
  <c r="DU507" i="35"/>
  <c r="DV507" i="35" s="1"/>
  <c r="DW507" i="35" s="1"/>
  <c r="DT507" i="35"/>
  <c r="AS507" i="35"/>
  <c r="I507" i="35"/>
  <c r="H507" i="35"/>
  <c r="EG506" i="35"/>
  <c r="EE506" i="35"/>
  <c r="V506" i="35" s="1"/>
  <c r="DU506" i="35"/>
  <c r="DT506" i="35"/>
  <c r="AS506" i="35"/>
  <c r="I506" i="35"/>
  <c r="H506" i="35"/>
  <c r="EG505" i="35"/>
  <c r="EH505" i="35" s="1"/>
  <c r="W505" i="35" s="1"/>
  <c r="EE505" i="35"/>
  <c r="V505" i="35" s="1"/>
  <c r="DU505" i="35"/>
  <c r="DV505" i="35" s="1"/>
  <c r="DW505" i="35" s="1"/>
  <c r="DT505" i="35"/>
  <c r="AS505" i="35"/>
  <c r="I505" i="35"/>
  <c r="H505" i="35"/>
  <c r="EG504" i="35"/>
  <c r="EE504" i="35"/>
  <c r="V504" i="35" s="1"/>
  <c r="EA504" i="35"/>
  <c r="T504" i="35" s="1"/>
  <c r="DU504" i="35"/>
  <c r="DT504" i="35"/>
  <c r="AS504" i="35"/>
  <c r="I504" i="35"/>
  <c r="H504" i="35"/>
  <c r="EG503" i="35"/>
  <c r="EE503" i="35"/>
  <c r="EA503" i="35"/>
  <c r="T503" i="35" s="1"/>
  <c r="DU503" i="35"/>
  <c r="DV503" i="35" s="1"/>
  <c r="DW503" i="35" s="1"/>
  <c r="DT503" i="35"/>
  <c r="I503" i="35"/>
  <c r="H503" i="35"/>
  <c r="EG502" i="35"/>
  <c r="EH502" i="35" s="1"/>
  <c r="W502" i="35" s="1"/>
  <c r="EE502" i="35"/>
  <c r="V502" i="35" s="1"/>
  <c r="DU502" i="35"/>
  <c r="DV502" i="35" s="1"/>
  <c r="DW502" i="35" s="1"/>
  <c r="DT502" i="35"/>
  <c r="AS502" i="35"/>
  <c r="I502" i="35"/>
  <c r="H502" i="35"/>
  <c r="EG501" i="35"/>
  <c r="EE501" i="35"/>
  <c r="V501" i="35" s="1"/>
  <c r="EA501" i="35"/>
  <c r="T501" i="35" s="1"/>
  <c r="DU501" i="35"/>
  <c r="DT501" i="35"/>
  <c r="AZ501" i="35"/>
  <c r="EQ501" i="35" s="1"/>
  <c r="FB501" i="35" s="1"/>
  <c r="FR501" i="35" s="1"/>
  <c r="I501" i="35"/>
  <c r="H501" i="35"/>
  <c r="EG500" i="35"/>
  <c r="EH500" i="35" s="1"/>
  <c r="W500" i="35" s="1"/>
  <c r="EE500" i="35"/>
  <c r="V500" i="35" s="1"/>
  <c r="EA500" i="35"/>
  <c r="DU500" i="35"/>
  <c r="DT500" i="35"/>
  <c r="AZ500" i="35"/>
  <c r="EQ500" i="35" s="1"/>
  <c r="FB500" i="35" s="1"/>
  <c r="FR500" i="35" s="1"/>
  <c r="I500" i="35"/>
  <c r="H500" i="35"/>
  <c r="EG499" i="35"/>
  <c r="EE499" i="35"/>
  <c r="V499" i="35" s="1"/>
  <c r="DU499" i="35"/>
  <c r="DV499" i="35" s="1"/>
  <c r="DW499" i="35" s="1"/>
  <c r="DT499" i="35"/>
  <c r="AS499" i="35"/>
  <c r="I499" i="35"/>
  <c r="H499" i="35"/>
  <c r="EG498" i="35"/>
  <c r="EE498" i="35"/>
  <c r="V498" i="35" s="1"/>
  <c r="DU498" i="35"/>
  <c r="DT498" i="35"/>
  <c r="AS498" i="35"/>
  <c r="I498" i="35"/>
  <c r="H498" i="35"/>
  <c r="EG497" i="35"/>
  <c r="EH497" i="35" s="1"/>
  <c r="W497" i="35" s="1"/>
  <c r="EE497" i="35"/>
  <c r="V497" i="35" s="1"/>
  <c r="EA497" i="35"/>
  <c r="T497" i="35" s="1"/>
  <c r="DU497" i="35"/>
  <c r="DT497" i="35"/>
  <c r="AS497" i="35"/>
  <c r="I497" i="35"/>
  <c r="H497" i="35"/>
  <c r="EG496" i="35"/>
  <c r="EE496" i="35"/>
  <c r="V496" i="35" s="1"/>
  <c r="EA496" i="35"/>
  <c r="T496" i="35" s="1"/>
  <c r="DU496" i="35"/>
  <c r="DT496" i="35"/>
  <c r="AS496" i="35"/>
  <c r="I496" i="35"/>
  <c r="H496" i="35"/>
  <c r="EG495" i="35"/>
  <c r="EE495" i="35"/>
  <c r="V495" i="35" s="1"/>
  <c r="DU495" i="35"/>
  <c r="DT495" i="35"/>
  <c r="AS495" i="35"/>
  <c r="I495" i="35"/>
  <c r="H495" i="35"/>
  <c r="EG494" i="35"/>
  <c r="EE494" i="35"/>
  <c r="V494" i="35" s="1"/>
  <c r="EA494" i="35"/>
  <c r="T494" i="35" s="1"/>
  <c r="DU494" i="35"/>
  <c r="DT494" i="35"/>
  <c r="AS494" i="35"/>
  <c r="I494" i="35"/>
  <c r="H494" i="35"/>
  <c r="EG493" i="35"/>
  <c r="EE493" i="35"/>
  <c r="V493" i="35" s="1"/>
  <c r="EA493" i="35"/>
  <c r="T493" i="35" s="1"/>
  <c r="DU493" i="35"/>
  <c r="DV493" i="35" s="1"/>
  <c r="DW493" i="35" s="1"/>
  <c r="DT493" i="35"/>
  <c r="AS493" i="35"/>
  <c r="I493" i="35"/>
  <c r="H493" i="35"/>
  <c r="EG492" i="35"/>
  <c r="EE492" i="35"/>
  <c r="V492" i="35" s="1"/>
  <c r="DU492" i="35"/>
  <c r="DT492" i="35"/>
  <c r="AS492" i="35"/>
  <c r="I492" i="35"/>
  <c r="H492" i="35"/>
  <c r="EG491" i="35"/>
  <c r="EH491" i="35" s="1"/>
  <c r="W491" i="35" s="1"/>
  <c r="EE491" i="35"/>
  <c r="V491" i="35" s="1"/>
  <c r="DU491" i="35"/>
  <c r="DV491" i="35" s="1"/>
  <c r="DW491" i="35" s="1"/>
  <c r="DT491" i="35"/>
  <c r="AS491" i="35"/>
  <c r="I491" i="35"/>
  <c r="H491" i="35"/>
  <c r="EG490" i="35"/>
  <c r="EE490" i="35"/>
  <c r="V490" i="35" s="1"/>
  <c r="DU490" i="35"/>
  <c r="DT490" i="35"/>
  <c r="AS490" i="35"/>
  <c r="I490" i="35"/>
  <c r="H490" i="35"/>
  <c r="EG489" i="35"/>
  <c r="EH489" i="35" s="1"/>
  <c r="W489" i="35" s="1"/>
  <c r="EE489" i="35"/>
  <c r="V489" i="35" s="1"/>
  <c r="EA489" i="35"/>
  <c r="T489" i="35" s="1"/>
  <c r="DU489" i="35"/>
  <c r="DV489" i="35" s="1"/>
  <c r="DW489" i="35" s="1"/>
  <c r="DT489" i="35"/>
  <c r="AS489" i="35"/>
  <c r="I489" i="35"/>
  <c r="H489" i="35"/>
  <c r="EG488" i="35"/>
  <c r="EE488" i="35"/>
  <c r="V488" i="35" s="1"/>
  <c r="DU488" i="35"/>
  <c r="DT488" i="35"/>
  <c r="AS488" i="35"/>
  <c r="I488" i="35"/>
  <c r="H488" i="35"/>
  <c r="EG487" i="35"/>
  <c r="EH487" i="35" s="1"/>
  <c r="W487" i="35" s="1"/>
  <c r="EE487" i="35"/>
  <c r="V487" i="35" s="1"/>
  <c r="DU487" i="35"/>
  <c r="DV487" i="35" s="1"/>
  <c r="DW487" i="35" s="1"/>
  <c r="DT487" i="35"/>
  <c r="AS487" i="35"/>
  <c r="I487" i="35"/>
  <c r="H487" i="35"/>
  <c r="EG486" i="35"/>
  <c r="EE486" i="35"/>
  <c r="V486" i="35" s="1"/>
  <c r="EA486" i="35"/>
  <c r="T486" i="35" s="1"/>
  <c r="DU486" i="35"/>
  <c r="DT486" i="35"/>
  <c r="AS486" i="35"/>
  <c r="I486" i="35"/>
  <c r="H486" i="35"/>
  <c r="EG485" i="35"/>
  <c r="EH485" i="35" s="1"/>
  <c r="W485" i="35" s="1"/>
  <c r="EE485" i="35"/>
  <c r="V485" i="35" s="1"/>
  <c r="EA485" i="35"/>
  <c r="T485" i="35" s="1"/>
  <c r="DU485" i="35"/>
  <c r="DV485" i="35" s="1"/>
  <c r="DW485" i="35" s="1"/>
  <c r="DT485" i="35"/>
  <c r="AS485" i="35"/>
  <c r="I485" i="35"/>
  <c r="H485" i="35"/>
  <c r="EG484" i="35"/>
  <c r="EE484" i="35"/>
  <c r="V484" i="35" s="1"/>
  <c r="DU484" i="35"/>
  <c r="DT484" i="35"/>
  <c r="AS484" i="35"/>
  <c r="I484" i="35"/>
  <c r="H484" i="35"/>
  <c r="EG483" i="35"/>
  <c r="EH483" i="35" s="1"/>
  <c r="W483" i="35" s="1"/>
  <c r="EE483" i="35"/>
  <c r="V483" i="35" s="1"/>
  <c r="DU483" i="35"/>
  <c r="DV483" i="35" s="1"/>
  <c r="DW483" i="35" s="1"/>
  <c r="DT483" i="35"/>
  <c r="AS483" i="35"/>
  <c r="I483" i="35"/>
  <c r="H483" i="35"/>
  <c r="EG482" i="35"/>
  <c r="EE482" i="35"/>
  <c r="V482" i="35" s="1"/>
  <c r="EA482" i="35"/>
  <c r="T482" i="35" s="1"/>
  <c r="DU482" i="35"/>
  <c r="DT482" i="35"/>
  <c r="AZ482" i="35"/>
  <c r="EQ482" i="35" s="1"/>
  <c r="FB482" i="35" s="1"/>
  <c r="FR482" i="35" s="1"/>
  <c r="I482" i="35"/>
  <c r="H482" i="35"/>
  <c r="EG481" i="35"/>
  <c r="EH481" i="35" s="1"/>
  <c r="W481" i="35" s="1"/>
  <c r="EE481" i="35"/>
  <c r="V481" i="35" s="1"/>
  <c r="EA481" i="35"/>
  <c r="T481" i="35" s="1"/>
  <c r="DU481" i="35"/>
  <c r="DV481" i="35" s="1"/>
  <c r="DT481" i="35"/>
  <c r="AS481" i="35"/>
  <c r="I481" i="35"/>
  <c r="H481" i="35"/>
  <c r="EG480" i="35"/>
  <c r="EH480" i="35" s="1"/>
  <c r="W480" i="35" s="1"/>
  <c r="EE480" i="35"/>
  <c r="V480" i="35" s="1"/>
  <c r="DU480" i="35"/>
  <c r="DV480" i="35" s="1"/>
  <c r="DT480" i="35"/>
  <c r="AS480" i="35"/>
  <c r="I480" i="35"/>
  <c r="H480" i="35"/>
  <c r="EG479" i="35"/>
  <c r="EH479" i="35" s="1"/>
  <c r="W479" i="35" s="1"/>
  <c r="EE479" i="35"/>
  <c r="V479" i="35" s="1"/>
  <c r="EA479" i="35"/>
  <c r="DU479" i="35"/>
  <c r="DT479" i="35"/>
  <c r="AS479" i="35"/>
  <c r="I479" i="35"/>
  <c r="H479" i="35"/>
  <c r="EG478" i="35"/>
  <c r="EE478" i="35"/>
  <c r="V478" i="35" s="1"/>
  <c r="DU478" i="35"/>
  <c r="DV478" i="35" s="1"/>
  <c r="DT478" i="35"/>
  <c r="AS478" i="35"/>
  <c r="I478" i="35"/>
  <c r="H478" i="35"/>
  <c r="EG477" i="35"/>
  <c r="EH477" i="35" s="1"/>
  <c r="W477" i="35" s="1"/>
  <c r="EE477" i="35"/>
  <c r="V477" i="35" s="1"/>
  <c r="EA477" i="35"/>
  <c r="DU477" i="35"/>
  <c r="DV477" i="35" s="1"/>
  <c r="DT477" i="35"/>
  <c r="AZ477" i="35"/>
  <c r="EQ477" i="35" s="1"/>
  <c r="FB477" i="35" s="1"/>
  <c r="FR477" i="35" s="1"/>
  <c r="I477" i="35"/>
  <c r="H477" i="35"/>
  <c r="EG476" i="35"/>
  <c r="EH476" i="35" s="1"/>
  <c r="W476" i="35" s="1"/>
  <c r="EE476" i="35"/>
  <c r="V476" i="35" s="1"/>
  <c r="DU476" i="35"/>
  <c r="DV476" i="35" s="1"/>
  <c r="DT476" i="35"/>
  <c r="AZ476" i="35"/>
  <c r="I476" i="35"/>
  <c r="H476" i="35"/>
  <c r="EG475" i="35"/>
  <c r="EH475" i="35" s="1"/>
  <c r="W475" i="35" s="1"/>
  <c r="EE475" i="35"/>
  <c r="V475" i="35" s="1"/>
  <c r="DU475" i="35"/>
  <c r="DV475" i="35" s="1"/>
  <c r="DT475" i="35"/>
  <c r="AS475" i="35"/>
  <c r="I475" i="35"/>
  <c r="H475" i="35"/>
  <c r="EG474" i="35"/>
  <c r="EH474" i="35" s="1"/>
  <c r="W474" i="35" s="1"/>
  <c r="EE474" i="35"/>
  <c r="V474" i="35" s="1"/>
  <c r="EA474" i="35"/>
  <c r="DU474" i="35"/>
  <c r="DV474" i="35" s="1"/>
  <c r="DT474" i="35"/>
  <c r="I474" i="35"/>
  <c r="H474" i="35"/>
  <c r="EG473" i="35"/>
  <c r="EE473" i="35"/>
  <c r="V473" i="35" s="1"/>
  <c r="EA473" i="35"/>
  <c r="T473" i="35" s="1"/>
  <c r="DU473" i="35"/>
  <c r="DV473" i="35" s="1"/>
  <c r="DT473" i="35"/>
  <c r="I473" i="35"/>
  <c r="H473" i="35"/>
  <c r="EG472" i="35"/>
  <c r="EE472" i="35"/>
  <c r="V472" i="35" s="1"/>
  <c r="EA472" i="35"/>
  <c r="DU472" i="35"/>
  <c r="DV472" i="35" s="1"/>
  <c r="DT472" i="35"/>
  <c r="AS472" i="35"/>
  <c r="I472" i="35"/>
  <c r="H472" i="35"/>
  <c r="EG471" i="35"/>
  <c r="EH471" i="35" s="1"/>
  <c r="W471" i="35" s="1"/>
  <c r="EE471" i="35"/>
  <c r="V471" i="35" s="1"/>
  <c r="DU471" i="35"/>
  <c r="DT471" i="35"/>
  <c r="AS471" i="35"/>
  <c r="I471" i="35"/>
  <c r="H471" i="35"/>
  <c r="EG470" i="35"/>
  <c r="EH470" i="35" s="1"/>
  <c r="W470" i="35" s="1"/>
  <c r="EE470" i="35"/>
  <c r="V470" i="35" s="1"/>
  <c r="EA470" i="35"/>
  <c r="DU470" i="35"/>
  <c r="DV470" i="35" s="1"/>
  <c r="DT470" i="35"/>
  <c r="AS470" i="35"/>
  <c r="I470" i="35"/>
  <c r="H470" i="35"/>
  <c r="EG469" i="35"/>
  <c r="EH469" i="35" s="1"/>
  <c r="W469" i="35" s="1"/>
  <c r="EE469" i="35"/>
  <c r="V469" i="35" s="1"/>
  <c r="DU469" i="35"/>
  <c r="DT469" i="35"/>
  <c r="I469" i="35"/>
  <c r="H469" i="35"/>
  <c r="EG468" i="35"/>
  <c r="EH468" i="35" s="1"/>
  <c r="W468" i="35" s="1"/>
  <c r="EE468" i="35"/>
  <c r="V468" i="35" s="1"/>
  <c r="DU468" i="35"/>
  <c r="DT468" i="35"/>
  <c r="I468" i="35"/>
  <c r="H468" i="35"/>
  <c r="EG467" i="35"/>
  <c r="EE467" i="35"/>
  <c r="V467" i="35" s="1"/>
  <c r="DU467" i="35"/>
  <c r="DV467" i="35" s="1"/>
  <c r="DT467" i="35"/>
  <c r="AS467" i="35"/>
  <c r="I467" i="35"/>
  <c r="H467" i="35"/>
  <c r="EG466" i="35"/>
  <c r="EH466" i="35" s="1"/>
  <c r="W466" i="35" s="1"/>
  <c r="EE466" i="35"/>
  <c r="V466" i="35" s="1"/>
  <c r="EA466" i="35"/>
  <c r="DU466" i="35"/>
  <c r="DV466" i="35" s="1"/>
  <c r="DT466" i="35"/>
  <c r="AS466" i="35"/>
  <c r="I466" i="35"/>
  <c r="H466" i="35"/>
  <c r="EG464" i="35"/>
  <c r="EH464" i="35" s="1"/>
  <c r="W464" i="35" s="1"/>
  <c r="EE464" i="35"/>
  <c r="V464" i="35" s="1"/>
  <c r="DU464" i="35"/>
  <c r="DT464" i="35"/>
  <c r="AS464" i="35"/>
  <c r="I464" i="35"/>
  <c r="H464" i="35"/>
  <c r="EG465" i="35"/>
  <c r="EH465" i="35" s="1"/>
  <c r="W465" i="35" s="1"/>
  <c r="EE465" i="35"/>
  <c r="V465" i="35" s="1"/>
  <c r="EA465" i="35"/>
  <c r="DU465" i="35"/>
  <c r="DV465" i="35" s="1"/>
  <c r="DT465" i="35"/>
  <c r="AS465" i="35"/>
  <c r="I465" i="35"/>
  <c r="H465" i="35"/>
  <c r="EG463" i="35"/>
  <c r="EH463" i="35" s="1"/>
  <c r="W463" i="35" s="1"/>
  <c r="EE463" i="35"/>
  <c r="V463" i="35" s="1"/>
  <c r="DU463" i="35"/>
  <c r="DT463" i="35"/>
  <c r="AS463" i="35"/>
  <c r="I463" i="35"/>
  <c r="H463" i="35"/>
  <c r="EG462" i="35"/>
  <c r="EE462" i="35"/>
  <c r="V462" i="35" s="1"/>
  <c r="EA462" i="35"/>
  <c r="DU462" i="35"/>
  <c r="DT462" i="35"/>
  <c r="AS462" i="35"/>
  <c r="I462" i="35"/>
  <c r="H462" i="35"/>
  <c r="EG461" i="35"/>
  <c r="EH461" i="35" s="1"/>
  <c r="W461" i="35" s="1"/>
  <c r="EE461" i="35"/>
  <c r="V461" i="35" s="1"/>
  <c r="EA461" i="35"/>
  <c r="T461" i="35" s="1"/>
  <c r="DU461" i="35"/>
  <c r="DV461" i="35" s="1"/>
  <c r="DT461" i="35"/>
  <c r="AS461" i="35"/>
  <c r="I461" i="35"/>
  <c r="H461" i="35"/>
  <c r="EG460" i="35"/>
  <c r="EH460" i="35" s="1"/>
  <c r="W460" i="35" s="1"/>
  <c r="EE460" i="35"/>
  <c r="V460" i="35" s="1"/>
  <c r="DU460" i="35"/>
  <c r="DV460" i="35" s="1"/>
  <c r="DW460" i="35" s="1"/>
  <c r="DT460" i="35"/>
  <c r="AS460" i="35"/>
  <c r="I460" i="35"/>
  <c r="H460" i="35"/>
  <c r="EG459" i="35"/>
  <c r="EH459" i="35" s="1"/>
  <c r="W459" i="35" s="1"/>
  <c r="EE459" i="35"/>
  <c r="V459" i="35" s="1"/>
  <c r="EA459" i="35"/>
  <c r="T459" i="35" s="1"/>
  <c r="DU459" i="35"/>
  <c r="DV459" i="35" s="1"/>
  <c r="DT459" i="35"/>
  <c r="AS459" i="35"/>
  <c r="I459" i="35"/>
  <c r="H459" i="35"/>
  <c r="EG458" i="35"/>
  <c r="EH458" i="35" s="1"/>
  <c r="W458" i="35" s="1"/>
  <c r="EE458" i="35"/>
  <c r="V458" i="35" s="1"/>
  <c r="DU458" i="35"/>
  <c r="DV458" i="35" s="1"/>
  <c r="DW458" i="35" s="1"/>
  <c r="DT458" i="35"/>
  <c r="AS458" i="35"/>
  <c r="I458" i="35"/>
  <c r="H458" i="35"/>
  <c r="EG457" i="35"/>
  <c r="EH457" i="35" s="1"/>
  <c r="W457" i="35" s="1"/>
  <c r="EE457" i="35"/>
  <c r="V457" i="35" s="1"/>
  <c r="EA457" i="35"/>
  <c r="T457" i="35" s="1"/>
  <c r="DU457" i="35"/>
  <c r="DV457" i="35" s="1"/>
  <c r="DT457" i="35"/>
  <c r="AS457" i="35"/>
  <c r="I457" i="35"/>
  <c r="H457" i="35"/>
  <c r="EG456" i="35"/>
  <c r="EH456" i="35" s="1"/>
  <c r="W456" i="35" s="1"/>
  <c r="EE456" i="35"/>
  <c r="V456" i="35" s="1"/>
  <c r="DU456" i="35"/>
  <c r="DV456" i="35" s="1"/>
  <c r="DW456" i="35" s="1"/>
  <c r="DT456" i="35"/>
  <c r="AS456" i="35"/>
  <c r="I456" i="35"/>
  <c r="H456" i="35"/>
  <c r="EG455" i="35"/>
  <c r="EE455" i="35"/>
  <c r="V455" i="35" s="1"/>
  <c r="EA455" i="35"/>
  <c r="T455" i="35" s="1"/>
  <c r="DU455" i="35"/>
  <c r="DV455" i="35" s="1"/>
  <c r="DT455" i="35"/>
  <c r="AZ455" i="35"/>
  <c r="EQ455" i="35" s="1"/>
  <c r="FB455" i="35" s="1"/>
  <c r="FR455" i="35" s="1"/>
  <c r="I455" i="35"/>
  <c r="H455" i="35"/>
  <c r="EG453" i="35"/>
  <c r="EH453" i="35" s="1"/>
  <c r="W453" i="35" s="1"/>
  <c r="EE453" i="35"/>
  <c r="DU453" i="35"/>
  <c r="DT453" i="35"/>
  <c r="AS453" i="35"/>
  <c r="I453" i="35"/>
  <c r="H453" i="35"/>
  <c r="EG452" i="35"/>
  <c r="EH452" i="35" s="1"/>
  <c r="W452" i="35" s="1"/>
  <c r="EE452" i="35"/>
  <c r="V452" i="35" s="1"/>
  <c r="EA452" i="35"/>
  <c r="DU452" i="35"/>
  <c r="DV452" i="35" s="1"/>
  <c r="DT452" i="35"/>
  <c r="AS452" i="35"/>
  <c r="I452" i="35"/>
  <c r="H452" i="35"/>
  <c r="EG451" i="35"/>
  <c r="EH451" i="35" s="1"/>
  <c r="W451" i="35" s="1"/>
  <c r="EE451" i="35"/>
  <c r="DU451" i="35"/>
  <c r="DT451" i="35"/>
  <c r="AZ451" i="35"/>
  <c r="EQ451" i="35" s="1"/>
  <c r="FB451" i="35" s="1"/>
  <c r="FR451" i="35" s="1"/>
  <c r="I451" i="35"/>
  <c r="H451" i="35"/>
  <c r="EG450" i="35"/>
  <c r="EH450" i="35" s="1"/>
  <c r="W450" i="35" s="1"/>
  <c r="EE450" i="35"/>
  <c r="V450" i="35" s="1"/>
  <c r="EA450" i="35"/>
  <c r="T450" i="35" s="1"/>
  <c r="DU450" i="35"/>
  <c r="DT450" i="35"/>
  <c r="AS450" i="35"/>
  <c r="I450" i="35"/>
  <c r="H450" i="35"/>
  <c r="EG449" i="35"/>
  <c r="EE449" i="35"/>
  <c r="V449" i="35" s="1"/>
  <c r="EA449" i="35"/>
  <c r="DU449" i="35"/>
  <c r="DV449" i="35" s="1"/>
  <c r="DT449" i="35"/>
  <c r="AS449" i="35"/>
  <c r="I449" i="35"/>
  <c r="H449" i="35"/>
  <c r="EG448" i="35"/>
  <c r="EH448" i="35" s="1"/>
  <c r="W448" i="35" s="1"/>
  <c r="EE448" i="35"/>
  <c r="V448" i="35" s="1"/>
  <c r="EA448" i="35"/>
  <c r="T448" i="35" s="1"/>
  <c r="DU448" i="35"/>
  <c r="DT448" i="35"/>
  <c r="AS448" i="35"/>
  <c r="I448" i="35"/>
  <c r="H448" i="35"/>
  <c r="EG447" i="35"/>
  <c r="EE447" i="35"/>
  <c r="V447" i="35" s="1"/>
  <c r="EA447" i="35"/>
  <c r="DU447" i="35"/>
  <c r="DV447" i="35" s="1"/>
  <c r="DT447" i="35"/>
  <c r="AS447" i="35"/>
  <c r="I447" i="35"/>
  <c r="H447" i="35"/>
  <c r="EG446" i="35"/>
  <c r="EH446" i="35" s="1"/>
  <c r="W446" i="35" s="1"/>
  <c r="EE446" i="35"/>
  <c r="V446" i="35" s="1"/>
  <c r="EA446" i="35"/>
  <c r="T446" i="35" s="1"/>
  <c r="DU446" i="35"/>
  <c r="DT446" i="35"/>
  <c r="I446" i="35"/>
  <c r="H446" i="35"/>
  <c r="EG445" i="35"/>
  <c r="EH445" i="35" s="1"/>
  <c r="W445" i="35" s="1"/>
  <c r="EE445" i="35"/>
  <c r="V445" i="35" s="1"/>
  <c r="EA445" i="35"/>
  <c r="T445" i="35" s="1"/>
  <c r="DU445" i="35"/>
  <c r="DT445" i="35"/>
  <c r="AS445" i="35"/>
  <c r="I445" i="35"/>
  <c r="H445" i="35"/>
  <c r="EG444" i="35"/>
  <c r="EH444" i="35" s="1"/>
  <c r="W444" i="35" s="1"/>
  <c r="EE444" i="35"/>
  <c r="EA444" i="35"/>
  <c r="DU444" i="35"/>
  <c r="DT444" i="35"/>
  <c r="AS444" i="35"/>
  <c r="I444" i="35"/>
  <c r="H444" i="35"/>
  <c r="EG443" i="35"/>
  <c r="EE443" i="35"/>
  <c r="V443" i="35" s="1"/>
  <c r="EA443" i="35"/>
  <c r="T443" i="35" s="1"/>
  <c r="DU443" i="35"/>
  <c r="DT443" i="35"/>
  <c r="AS443" i="35"/>
  <c r="I443" i="35"/>
  <c r="H443" i="35"/>
  <c r="EG442" i="35"/>
  <c r="EH442" i="35" s="1"/>
  <c r="W442" i="35" s="1"/>
  <c r="EE442" i="35"/>
  <c r="EA442" i="35"/>
  <c r="DU442" i="35"/>
  <c r="DT442" i="35"/>
  <c r="I442" i="35"/>
  <c r="H442" i="35"/>
  <c r="EG441" i="35"/>
  <c r="EH441" i="35" s="1"/>
  <c r="W441" i="35" s="1"/>
  <c r="EE441" i="35"/>
  <c r="EA441" i="35"/>
  <c r="DU441" i="35"/>
  <c r="DT441" i="35"/>
  <c r="AS441" i="35"/>
  <c r="I441" i="35"/>
  <c r="H441" i="35"/>
  <c r="EG440" i="35"/>
  <c r="EE440" i="35"/>
  <c r="V440" i="35" s="1"/>
  <c r="EA440" i="35"/>
  <c r="T440" i="35" s="1"/>
  <c r="DU440" i="35"/>
  <c r="DT440" i="35"/>
  <c r="AS440" i="35"/>
  <c r="I440" i="35"/>
  <c r="H440" i="35"/>
  <c r="EG439" i="35"/>
  <c r="EH439" i="35" s="1"/>
  <c r="W439" i="35" s="1"/>
  <c r="EE439" i="35"/>
  <c r="EA439" i="35"/>
  <c r="DU439" i="35"/>
  <c r="DT439" i="35"/>
  <c r="AS439" i="35"/>
  <c r="I439" i="35"/>
  <c r="H439" i="35"/>
  <c r="EG438" i="35"/>
  <c r="EE438" i="35"/>
  <c r="V438" i="35" s="1"/>
  <c r="EA438" i="35"/>
  <c r="T438" i="35" s="1"/>
  <c r="DU438" i="35"/>
  <c r="DT438" i="35"/>
  <c r="AS438" i="35"/>
  <c r="I438" i="35"/>
  <c r="H438" i="35"/>
  <c r="EG437" i="35"/>
  <c r="EH437" i="35" s="1"/>
  <c r="W437" i="35" s="1"/>
  <c r="EE437" i="35"/>
  <c r="EA437" i="35"/>
  <c r="DU437" i="35"/>
  <c r="DT437" i="35"/>
  <c r="AS437" i="35"/>
  <c r="I437" i="35"/>
  <c r="H437" i="35"/>
  <c r="EG436" i="35"/>
  <c r="EE436" i="35"/>
  <c r="V436" i="35" s="1"/>
  <c r="EA436" i="35"/>
  <c r="T436" i="35" s="1"/>
  <c r="DU436" i="35"/>
  <c r="DT436" i="35"/>
  <c r="AS436" i="35"/>
  <c r="I436" i="35"/>
  <c r="H436" i="35"/>
  <c r="EG435" i="35"/>
  <c r="EH435" i="35" s="1"/>
  <c r="W435" i="35" s="1"/>
  <c r="EE435" i="35"/>
  <c r="EA435" i="35"/>
  <c r="DU435" i="35"/>
  <c r="DT435" i="35"/>
  <c r="AS435" i="35"/>
  <c r="I435" i="35"/>
  <c r="H435" i="35"/>
  <c r="EG434" i="35"/>
  <c r="EE434" i="35"/>
  <c r="V434" i="35" s="1"/>
  <c r="EA434" i="35"/>
  <c r="T434" i="35" s="1"/>
  <c r="DU434" i="35"/>
  <c r="DT434" i="35"/>
  <c r="AS434" i="35"/>
  <c r="I434" i="35"/>
  <c r="H434" i="35"/>
  <c r="EG433" i="35"/>
  <c r="EH433" i="35" s="1"/>
  <c r="W433" i="35" s="1"/>
  <c r="EE433" i="35"/>
  <c r="EA433" i="35"/>
  <c r="DU433" i="35"/>
  <c r="DT433" i="35"/>
  <c r="AS433" i="35"/>
  <c r="I433" i="35"/>
  <c r="H433" i="35"/>
  <c r="EG432" i="35"/>
  <c r="EE432" i="35"/>
  <c r="V432" i="35" s="1"/>
  <c r="EA432" i="35"/>
  <c r="T432" i="35" s="1"/>
  <c r="DU432" i="35"/>
  <c r="DT432" i="35"/>
  <c r="AS432" i="35"/>
  <c r="I432" i="35"/>
  <c r="H432" i="35"/>
  <c r="EG431" i="35"/>
  <c r="EH431" i="35" s="1"/>
  <c r="W431" i="35" s="1"/>
  <c r="EE431" i="35"/>
  <c r="EA431" i="35"/>
  <c r="DU431" i="35"/>
  <c r="DT431" i="35"/>
  <c r="I431" i="35"/>
  <c r="H431" i="35"/>
  <c r="EG430" i="35"/>
  <c r="EH430" i="35" s="1"/>
  <c r="W430" i="35" s="1"/>
  <c r="EE430" i="35"/>
  <c r="EA430" i="35"/>
  <c r="DU430" i="35"/>
  <c r="DT430" i="35"/>
  <c r="I430" i="35"/>
  <c r="H430" i="35"/>
  <c r="EG429" i="35"/>
  <c r="EH429" i="35" s="1"/>
  <c r="W429" i="35" s="1"/>
  <c r="EE429" i="35"/>
  <c r="EA429" i="35"/>
  <c r="DU429" i="35"/>
  <c r="DT429" i="35"/>
  <c r="AS429" i="35"/>
  <c r="I429" i="35"/>
  <c r="H429" i="35"/>
  <c r="EG428" i="35"/>
  <c r="EE428" i="35"/>
  <c r="V428" i="35" s="1"/>
  <c r="EA428" i="35"/>
  <c r="T428" i="35" s="1"/>
  <c r="DU428" i="35"/>
  <c r="DT428" i="35"/>
  <c r="I428" i="35"/>
  <c r="H428" i="35"/>
  <c r="EG427" i="35"/>
  <c r="EE427" i="35"/>
  <c r="V427" i="35" s="1"/>
  <c r="EA427" i="35"/>
  <c r="T427" i="35" s="1"/>
  <c r="DU427" i="35"/>
  <c r="DT427" i="35"/>
  <c r="I427" i="35"/>
  <c r="H427" i="35"/>
  <c r="EG426" i="35"/>
  <c r="EE426" i="35"/>
  <c r="V426" i="35" s="1"/>
  <c r="EA426" i="35"/>
  <c r="T426" i="35" s="1"/>
  <c r="DU426" i="35"/>
  <c r="DT426" i="35"/>
  <c r="I426" i="35"/>
  <c r="H426" i="35"/>
  <c r="EG425" i="35"/>
  <c r="EE425" i="35"/>
  <c r="V425" i="35" s="1"/>
  <c r="EA425" i="35"/>
  <c r="T425" i="35" s="1"/>
  <c r="DU425" i="35"/>
  <c r="DT425" i="35"/>
  <c r="AS425" i="35"/>
  <c r="I425" i="35"/>
  <c r="H425" i="35"/>
  <c r="EG424" i="35"/>
  <c r="EH424" i="35" s="1"/>
  <c r="W424" i="35" s="1"/>
  <c r="EE424" i="35"/>
  <c r="EA424" i="35"/>
  <c r="DU424" i="35"/>
  <c r="DT424" i="35"/>
  <c r="AS424" i="35"/>
  <c r="I424" i="35"/>
  <c r="H424" i="35"/>
  <c r="EG423" i="35"/>
  <c r="EE423" i="35"/>
  <c r="V423" i="35" s="1"/>
  <c r="EA423" i="35"/>
  <c r="T423" i="35" s="1"/>
  <c r="DU423" i="35"/>
  <c r="DT423" i="35"/>
  <c r="I423" i="35"/>
  <c r="H423" i="35"/>
  <c r="EG422" i="35"/>
  <c r="EE422" i="35"/>
  <c r="V422" i="35" s="1"/>
  <c r="EA422" i="35"/>
  <c r="T422" i="35" s="1"/>
  <c r="DU422" i="35"/>
  <c r="DT422" i="35"/>
  <c r="I422" i="35"/>
  <c r="H422" i="35"/>
  <c r="EG421" i="35"/>
  <c r="EE421" i="35"/>
  <c r="V421" i="35" s="1"/>
  <c r="EA421" i="35"/>
  <c r="T421" i="35" s="1"/>
  <c r="DU421" i="35"/>
  <c r="DT421" i="35"/>
  <c r="AS421" i="35"/>
  <c r="I421" i="35"/>
  <c r="H421" i="35"/>
  <c r="EG420" i="35"/>
  <c r="EH420" i="35" s="1"/>
  <c r="W420" i="35" s="1"/>
  <c r="EE420" i="35"/>
  <c r="EA420" i="35"/>
  <c r="DU420" i="35"/>
  <c r="DT420" i="35"/>
  <c r="I420" i="35"/>
  <c r="H420" i="35"/>
  <c r="EG419" i="35"/>
  <c r="EH419" i="35" s="1"/>
  <c r="W419" i="35" s="1"/>
  <c r="EE419" i="35"/>
  <c r="EA419" i="35"/>
  <c r="DU419" i="35"/>
  <c r="DT419" i="35"/>
  <c r="I419" i="35"/>
  <c r="H419" i="35"/>
  <c r="EG418" i="35"/>
  <c r="EH418" i="35" s="1"/>
  <c r="W418" i="35" s="1"/>
  <c r="EE418" i="35"/>
  <c r="EA418" i="35"/>
  <c r="DU418" i="35"/>
  <c r="DT418" i="35"/>
  <c r="I418" i="35"/>
  <c r="H418" i="35"/>
  <c r="EG417" i="35"/>
  <c r="EH417" i="35" s="1"/>
  <c r="W417" i="35" s="1"/>
  <c r="EE417" i="35"/>
  <c r="EA417" i="35"/>
  <c r="DU417" i="35"/>
  <c r="DT417" i="35"/>
  <c r="I417" i="35"/>
  <c r="H417" i="35"/>
  <c r="EG416" i="35"/>
  <c r="EH416" i="35" s="1"/>
  <c r="W416" i="35" s="1"/>
  <c r="EE416" i="35"/>
  <c r="EA416" i="35"/>
  <c r="DU416" i="35"/>
  <c r="DT416" i="35"/>
  <c r="I416" i="35"/>
  <c r="H416" i="35"/>
  <c r="EG415" i="35"/>
  <c r="EH415" i="35" s="1"/>
  <c r="W415" i="35" s="1"/>
  <c r="EE415" i="35"/>
  <c r="EA415" i="35"/>
  <c r="DU415" i="35"/>
  <c r="DT415" i="35"/>
  <c r="AS415" i="35"/>
  <c r="I415" i="35"/>
  <c r="H415" i="35"/>
  <c r="EG414" i="35"/>
  <c r="EE414" i="35"/>
  <c r="V414" i="35" s="1"/>
  <c r="EA414" i="35"/>
  <c r="T414" i="35" s="1"/>
  <c r="DU414" i="35"/>
  <c r="DT414" i="35"/>
  <c r="AS414" i="35"/>
  <c r="I414" i="35"/>
  <c r="H414" i="35"/>
  <c r="EG413" i="35"/>
  <c r="EH413" i="35" s="1"/>
  <c r="W413" i="35" s="1"/>
  <c r="EE413" i="35"/>
  <c r="EA413" i="35"/>
  <c r="DU413" i="35"/>
  <c r="DT413" i="35"/>
  <c r="I413" i="35"/>
  <c r="H413" i="35"/>
  <c r="EG412" i="35"/>
  <c r="EH412" i="35" s="1"/>
  <c r="W412" i="35" s="1"/>
  <c r="EE412" i="35"/>
  <c r="EA412" i="35"/>
  <c r="DU412" i="35"/>
  <c r="DT412" i="35"/>
  <c r="AS412" i="35"/>
  <c r="I412" i="35"/>
  <c r="H412" i="35"/>
  <c r="EG411" i="35"/>
  <c r="EE411" i="35"/>
  <c r="V411" i="35" s="1"/>
  <c r="EA411" i="35"/>
  <c r="T411" i="35" s="1"/>
  <c r="DU411" i="35"/>
  <c r="DT411" i="35"/>
  <c r="AS411" i="35"/>
  <c r="I411" i="35"/>
  <c r="H411" i="35"/>
  <c r="EG410" i="35"/>
  <c r="EH410" i="35" s="1"/>
  <c r="W410" i="35" s="1"/>
  <c r="EE410" i="35"/>
  <c r="EA410" i="35"/>
  <c r="DU410" i="35"/>
  <c r="DT410" i="35"/>
  <c r="I410" i="35"/>
  <c r="H410" i="35"/>
  <c r="EG409" i="35"/>
  <c r="EH409" i="35" s="1"/>
  <c r="W409" i="35" s="1"/>
  <c r="EE409" i="35"/>
  <c r="EA409" i="35"/>
  <c r="DU409" i="35"/>
  <c r="DT409" i="35"/>
  <c r="I409" i="35"/>
  <c r="H409" i="35"/>
  <c r="EG408" i="35"/>
  <c r="EH408" i="35" s="1"/>
  <c r="W408" i="35" s="1"/>
  <c r="EE408" i="35"/>
  <c r="EA408" i="35"/>
  <c r="DU408" i="35"/>
  <c r="DT408" i="35"/>
  <c r="AS408" i="35"/>
  <c r="I408" i="35"/>
  <c r="H408" i="35"/>
  <c r="EG407" i="35"/>
  <c r="EE407" i="35"/>
  <c r="V407" i="35" s="1"/>
  <c r="EA407" i="35"/>
  <c r="T407" i="35" s="1"/>
  <c r="DU407" i="35"/>
  <c r="DT407" i="35"/>
  <c r="I407" i="35"/>
  <c r="H407" i="35"/>
  <c r="EG406" i="35"/>
  <c r="EE406" i="35"/>
  <c r="V406" i="35" s="1"/>
  <c r="EA406" i="35"/>
  <c r="T406" i="35" s="1"/>
  <c r="DU406" i="35"/>
  <c r="DT406" i="35"/>
  <c r="AS406" i="35"/>
  <c r="I406" i="35"/>
  <c r="H406" i="35"/>
  <c r="EG405" i="35"/>
  <c r="EH405" i="35" s="1"/>
  <c r="W405" i="35" s="1"/>
  <c r="EE405" i="35"/>
  <c r="EA405" i="35"/>
  <c r="DU405" i="35"/>
  <c r="DT405" i="35"/>
  <c r="I405" i="35"/>
  <c r="H405" i="35"/>
  <c r="EG404" i="35"/>
  <c r="EH404" i="35" s="1"/>
  <c r="W404" i="35" s="1"/>
  <c r="EE404" i="35"/>
  <c r="EA404" i="35"/>
  <c r="DU404" i="35"/>
  <c r="DT404" i="35"/>
  <c r="I404" i="35"/>
  <c r="H404" i="35"/>
  <c r="EG403" i="35"/>
  <c r="EH403" i="35" s="1"/>
  <c r="W403" i="35" s="1"/>
  <c r="EE403" i="35"/>
  <c r="V403" i="35" s="1"/>
  <c r="EA403" i="35"/>
  <c r="DU403" i="35"/>
  <c r="DT403" i="35"/>
  <c r="AZ403" i="35"/>
  <c r="I403" i="35"/>
  <c r="H403" i="35"/>
  <c r="EG400" i="35"/>
  <c r="EH400" i="35" s="1"/>
  <c r="W400" i="35" s="1"/>
  <c r="EE400" i="35"/>
  <c r="V400" i="35" s="1"/>
  <c r="DU400" i="35"/>
  <c r="DV400" i="35" s="1"/>
  <c r="DT400" i="35"/>
  <c r="AS400" i="35"/>
  <c r="I400" i="35"/>
  <c r="H400" i="35"/>
  <c r="EG402" i="35"/>
  <c r="EH402" i="35" s="1"/>
  <c r="W402" i="35" s="1"/>
  <c r="EE402" i="35"/>
  <c r="EA402" i="35"/>
  <c r="T402" i="35" s="1"/>
  <c r="DU402" i="35"/>
  <c r="DV402" i="35" s="1"/>
  <c r="DT402" i="35"/>
  <c r="AS402" i="35"/>
  <c r="I402" i="35"/>
  <c r="H402" i="35"/>
  <c r="EG401" i="35"/>
  <c r="EH401" i="35" s="1"/>
  <c r="W401" i="35" s="1"/>
  <c r="EE401" i="35"/>
  <c r="V401" i="35" s="1"/>
  <c r="DU401" i="35"/>
  <c r="DV401" i="35" s="1"/>
  <c r="DT401" i="35"/>
  <c r="AS401" i="35"/>
  <c r="I401" i="35"/>
  <c r="H401" i="35"/>
  <c r="EG399" i="35"/>
  <c r="EH399" i="35" s="1"/>
  <c r="W399" i="35" s="1"/>
  <c r="EE399" i="35"/>
  <c r="EA399" i="35"/>
  <c r="T399" i="35" s="1"/>
  <c r="DU399" i="35"/>
  <c r="DV399" i="35" s="1"/>
  <c r="DT399" i="35"/>
  <c r="AS399" i="35"/>
  <c r="I399" i="35"/>
  <c r="H399" i="35"/>
  <c r="EG398" i="35"/>
  <c r="EH398" i="35" s="1"/>
  <c r="W398" i="35" s="1"/>
  <c r="EE398" i="35"/>
  <c r="V398" i="35" s="1"/>
  <c r="DU398" i="35"/>
  <c r="DV398" i="35" s="1"/>
  <c r="DT398" i="35"/>
  <c r="AS398" i="35"/>
  <c r="I398" i="35"/>
  <c r="H398" i="35"/>
  <c r="EG397" i="35"/>
  <c r="EH397" i="35" s="1"/>
  <c r="W397" i="35" s="1"/>
  <c r="EE397" i="35"/>
  <c r="EA397" i="35"/>
  <c r="T397" i="35" s="1"/>
  <c r="DU397" i="35"/>
  <c r="DV397" i="35" s="1"/>
  <c r="DT397" i="35"/>
  <c r="AS397" i="35"/>
  <c r="I397" i="35"/>
  <c r="H397" i="35"/>
  <c r="EG396" i="35"/>
  <c r="EH396" i="35" s="1"/>
  <c r="W396" i="35" s="1"/>
  <c r="EE396" i="35"/>
  <c r="V396" i="35" s="1"/>
  <c r="DU396" i="35"/>
  <c r="DV396" i="35" s="1"/>
  <c r="DT396" i="35"/>
  <c r="AS396" i="35"/>
  <c r="I396" i="35"/>
  <c r="H396" i="35"/>
  <c r="EG395" i="35"/>
  <c r="EH395" i="35" s="1"/>
  <c r="W395" i="35" s="1"/>
  <c r="EE395" i="35"/>
  <c r="EA395" i="35"/>
  <c r="T395" i="35" s="1"/>
  <c r="DU395" i="35"/>
  <c r="DV395" i="35" s="1"/>
  <c r="DT395" i="35"/>
  <c r="AS395" i="35"/>
  <c r="I395" i="35"/>
  <c r="H395" i="35"/>
  <c r="EG394" i="35"/>
  <c r="EH394" i="35" s="1"/>
  <c r="W394" i="35" s="1"/>
  <c r="EE394" i="35"/>
  <c r="V394" i="35" s="1"/>
  <c r="DU394" i="35"/>
  <c r="DV394" i="35" s="1"/>
  <c r="DT394" i="35"/>
  <c r="AS394" i="35"/>
  <c r="I394" i="35"/>
  <c r="H394" i="35"/>
  <c r="EG393" i="35"/>
  <c r="EH393" i="35" s="1"/>
  <c r="W393" i="35" s="1"/>
  <c r="EE393" i="35"/>
  <c r="EA393" i="35"/>
  <c r="T393" i="35" s="1"/>
  <c r="DU393" i="35"/>
  <c r="DV393" i="35" s="1"/>
  <c r="DT393" i="35"/>
  <c r="AS393" i="35"/>
  <c r="I393" i="35"/>
  <c r="H393" i="35"/>
  <c r="EG392" i="35"/>
  <c r="EH392" i="35" s="1"/>
  <c r="W392" i="35" s="1"/>
  <c r="EE392" i="35"/>
  <c r="V392" i="35" s="1"/>
  <c r="DU392" i="35"/>
  <c r="DV392" i="35" s="1"/>
  <c r="DT392" i="35"/>
  <c r="AS392" i="35"/>
  <c r="I392" i="35"/>
  <c r="H392" i="35"/>
  <c r="EG391" i="35"/>
  <c r="EH391" i="35" s="1"/>
  <c r="W391" i="35" s="1"/>
  <c r="EE391" i="35"/>
  <c r="EA391" i="35"/>
  <c r="T391" i="35" s="1"/>
  <c r="DU391" i="35"/>
  <c r="DV391" i="35" s="1"/>
  <c r="DT391" i="35"/>
  <c r="AS391" i="35"/>
  <c r="I391" i="35"/>
  <c r="H391" i="35"/>
  <c r="EG390" i="35"/>
  <c r="EH390" i="35" s="1"/>
  <c r="W390" i="35" s="1"/>
  <c r="EE390" i="35"/>
  <c r="V390" i="35" s="1"/>
  <c r="DU390" i="35"/>
  <c r="DV390" i="35" s="1"/>
  <c r="DT390" i="35"/>
  <c r="AS390" i="35"/>
  <c r="I390" i="35"/>
  <c r="H390" i="35"/>
  <c r="EG389" i="35"/>
  <c r="EH389" i="35" s="1"/>
  <c r="W389" i="35" s="1"/>
  <c r="EE389" i="35"/>
  <c r="EA389" i="35"/>
  <c r="DU389" i="35"/>
  <c r="DV389" i="35" s="1"/>
  <c r="DT389" i="35"/>
  <c r="AS389" i="35"/>
  <c r="I389" i="35"/>
  <c r="H389" i="35"/>
  <c r="EG388" i="35"/>
  <c r="EH388" i="35" s="1"/>
  <c r="W388" i="35" s="1"/>
  <c r="EE388" i="35"/>
  <c r="V388" i="35" s="1"/>
  <c r="DU388" i="35"/>
  <c r="DV388" i="35" s="1"/>
  <c r="DT388" i="35"/>
  <c r="AS388" i="35"/>
  <c r="I388" i="35"/>
  <c r="H388" i="35"/>
  <c r="EG387" i="35"/>
  <c r="EH387" i="35" s="1"/>
  <c r="W387" i="35" s="1"/>
  <c r="EE387" i="35"/>
  <c r="EA387" i="35"/>
  <c r="T387" i="35" s="1"/>
  <c r="DU387" i="35"/>
  <c r="DV387" i="35" s="1"/>
  <c r="DT387" i="35"/>
  <c r="AS387" i="35"/>
  <c r="I387" i="35"/>
  <c r="H387" i="35"/>
  <c r="EG386" i="35"/>
  <c r="EH386" i="35" s="1"/>
  <c r="W386" i="35" s="1"/>
  <c r="EE386" i="35"/>
  <c r="V386" i="35" s="1"/>
  <c r="DU386" i="35"/>
  <c r="DV386" i="35" s="1"/>
  <c r="DT386" i="35"/>
  <c r="AS386" i="35"/>
  <c r="I386" i="35"/>
  <c r="H386" i="35"/>
  <c r="EG385" i="35"/>
  <c r="EH385" i="35" s="1"/>
  <c r="W385" i="35" s="1"/>
  <c r="EE385" i="35"/>
  <c r="EA385" i="35"/>
  <c r="T385" i="35" s="1"/>
  <c r="DU385" i="35"/>
  <c r="DV385" i="35" s="1"/>
  <c r="DT385" i="35"/>
  <c r="AS385" i="35"/>
  <c r="I385" i="35"/>
  <c r="H385" i="35"/>
  <c r="EG384" i="35"/>
  <c r="EH384" i="35" s="1"/>
  <c r="W384" i="35" s="1"/>
  <c r="EE384" i="35"/>
  <c r="V384" i="35" s="1"/>
  <c r="DU384" i="35"/>
  <c r="DV384" i="35" s="1"/>
  <c r="DT384" i="35"/>
  <c r="AS384" i="35"/>
  <c r="I384" i="35"/>
  <c r="H384" i="35"/>
  <c r="EG383" i="35"/>
  <c r="EH383" i="35" s="1"/>
  <c r="W383" i="35" s="1"/>
  <c r="EE383" i="35"/>
  <c r="EA383" i="35"/>
  <c r="DU383" i="35"/>
  <c r="DV383" i="35" s="1"/>
  <c r="DT383" i="35"/>
  <c r="AS383" i="35"/>
  <c r="I383" i="35"/>
  <c r="H383" i="35"/>
  <c r="EG382" i="35"/>
  <c r="EH382" i="35" s="1"/>
  <c r="W382" i="35" s="1"/>
  <c r="EE382" i="35"/>
  <c r="V382" i="35" s="1"/>
  <c r="DU382" i="35"/>
  <c r="DV382" i="35" s="1"/>
  <c r="DT382" i="35"/>
  <c r="AS382" i="35"/>
  <c r="I382" i="35"/>
  <c r="H382" i="35"/>
  <c r="EG377" i="35"/>
  <c r="EH377" i="35" s="1"/>
  <c r="W377" i="35" s="1"/>
  <c r="EE377" i="35"/>
  <c r="EA377" i="35"/>
  <c r="DU377" i="35"/>
  <c r="DV377" i="35" s="1"/>
  <c r="DT377" i="35"/>
  <c r="AS377" i="35"/>
  <c r="I377" i="35"/>
  <c r="H377" i="35"/>
  <c r="EG379" i="35"/>
  <c r="EH379" i="35" s="1"/>
  <c r="W379" i="35" s="1"/>
  <c r="EE379" i="35"/>
  <c r="V379" i="35" s="1"/>
  <c r="DU379" i="35"/>
  <c r="DV379" i="35" s="1"/>
  <c r="DT379" i="35"/>
  <c r="AS379" i="35"/>
  <c r="I379" i="35"/>
  <c r="H379" i="35"/>
  <c r="EG378" i="35"/>
  <c r="EH378" i="35" s="1"/>
  <c r="W378" i="35" s="1"/>
  <c r="EE378" i="35"/>
  <c r="EA378" i="35"/>
  <c r="T378" i="35" s="1"/>
  <c r="DU378" i="35"/>
  <c r="DV378" i="35" s="1"/>
  <c r="DT378" i="35"/>
  <c r="AS378" i="35"/>
  <c r="I378" i="35"/>
  <c r="H378" i="35"/>
  <c r="EG373" i="35"/>
  <c r="EH373" i="35" s="1"/>
  <c r="W373" i="35" s="1"/>
  <c r="EE373" i="35"/>
  <c r="V373" i="35" s="1"/>
  <c r="DU373" i="35"/>
  <c r="DV373" i="35" s="1"/>
  <c r="DT373" i="35"/>
  <c r="AS373" i="35"/>
  <c r="I373" i="35"/>
  <c r="H373" i="35"/>
  <c r="EG372" i="35"/>
  <c r="EH372" i="35" s="1"/>
  <c r="W372" i="35" s="1"/>
  <c r="EE372" i="35"/>
  <c r="EA372" i="35"/>
  <c r="T372" i="35" s="1"/>
  <c r="DU372" i="35"/>
  <c r="DV372" i="35" s="1"/>
  <c r="DT372" i="35"/>
  <c r="AS372" i="35"/>
  <c r="I372" i="35"/>
  <c r="H372" i="35"/>
  <c r="EG371" i="35"/>
  <c r="EH371" i="35" s="1"/>
  <c r="W371" i="35" s="1"/>
  <c r="EE371" i="35"/>
  <c r="V371" i="35" s="1"/>
  <c r="DU371" i="35"/>
  <c r="DV371" i="35" s="1"/>
  <c r="DT371" i="35"/>
  <c r="AS371" i="35"/>
  <c r="I371" i="35"/>
  <c r="H371" i="35"/>
  <c r="EG370" i="35"/>
  <c r="EH370" i="35" s="1"/>
  <c r="W370" i="35" s="1"/>
  <c r="EE370" i="35"/>
  <c r="EA370" i="35"/>
  <c r="DU370" i="35"/>
  <c r="DV370" i="35" s="1"/>
  <c r="DT370" i="35"/>
  <c r="AS370" i="35"/>
  <c r="I370" i="35"/>
  <c r="H370" i="35"/>
  <c r="EG369" i="35"/>
  <c r="EH369" i="35" s="1"/>
  <c r="W369" i="35" s="1"/>
  <c r="EE369" i="35"/>
  <c r="V369" i="35" s="1"/>
  <c r="DU369" i="35"/>
  <c r="DV369" i="35" s="1"/>
  <c r="DT369" i="35"/>
  <c r="AS369" i="35"/>
  <c r="I369" i="35"/>
  <c r="H369" i="35"/>
  <c r="EG368" i="35"/>
  <c r="EH368" i="35" s="1"/>
  <c r="W368" i="35" s="1"/>
  <c r="EE368" i="35"/>
  <c r="EA368" i="35"/>
  <c r="DU368" i="35"/>
  <c r="DV368" i="35" s="1"/>
  <c r="DT368" i="35"/>
  <c r="AS368" i="35"/>
  <c r="I368" i="35"/>
  <c r="H368" i="35"/>
  <c r="EG367" i="35"/>
  <c r="EH367" i="35" s="1"/>
  <c r="W367" i="35" s="1"/>
  <c r="EE367" i="35"/>
  <c r="V367" i="35" s="1"/>
  <c r="DU367" i="35"/>
  <c r="DV367" i="35" s="1"/>
  <c r="DT367" i="35"/>
  <c r="AS367" i="35"/>
  <c r="I367" i="35"/>
  <c r="H367" i="35"/>
  <c r="EG366" i="35"/>
  <c r="EH366" i="35" s="1"/>
  <c r="W366" i="35" s="1"/>
  <c r="EE366" i="35"/>
  <c r="EA366" i="35"/>
  <c r="T366" i="35" s="1"/>
  <c r="DU366" i="35"/>
  <c r="DV366" i="35" s="1"/>
  <c r="DT366" i="35"/>
  <c r="AS366" i="35"/>
  <c r="I366" i="35"/>
  <c r="H366" i="35"/>
  <c r="EG365" i="35"/>
  <c r="EH365" i="35" s="1"/>
  <c r="W365" i="35" s="1"/>
  <c r="EE365" i="35"/>
  <c r="V365" i="35" s="1"/>
  <c r="DU365" i="35"/>
  <c r="DV365" i="35" s="1"/>
  <c r="DT365" i="35"/>
  <c r="AS365" i="35"/>
  <c r="I365" i="35"/>
  <c r="H365" i="35"/>
  <c r="EG364" i="35"/>
  <c r="EH364" i="35" s="1"/>
  <c r="W364" i="35" s="1"/>
  <c r="EE364" i="35"/>
  <c r="EA364" i="35"/>
  <c r="T364" i="35" s="1"/>
  <c r="DU364" i="35"/>
  <c r="DV364" i="35" s="1"/>
  <c r="DT364" i="35"/>
  <c r="AS364" i="35"/>
  <c r="I364" i="35"/>
  <c r="H364" i="35"/>
  <c r="EG363" i="35"/>
  <c r="EH363" i="35" s="1"/>
  <c r="W363" i="35" s="1"/>
  <c r="EE363" i="35"/>
  <c r="V363" i="35" s="1"/>
  <c r="DU363" i="35"/>
  <c r="DV363" i="35" s="1"/>
  <c r="DT363" i="35"/>
  <c r="AS363" i="35"/>
  <c r="I363" i="35"/>
  <c r="H363" i="35"/>
  <c r="EG362" i="35"/>
  <c r="EH362" i="35" s="1"/>
  <c r="W362" i="35" s="1"/>
  <c r="EE362" i="35"/>
  <c r="EA362" i="35"/>
  <c r="DU362" i="35"/>
  <c r="DV362" i="35" s="1"/>
  <c r="DT362" i="35"/>
  <c r="AS362" i="35"/>
  <c r="I362" i="35"/>
  <c r="H362" i="35"/>
  <c r="EG361" i="35"/>
  <c r="EH361" i="35" s="1"/>
  <c r="W361" i="35" s="1"/>
  <c r="EE361" i="35"/>
  <c r="V361" i="35" s="1"/>
  <c r="DU361" i="35"/>
  <c r="DV361" i="35" s="1"/>
  <c r="DT361" i="35"/>
  <c r="AS361" i="35"/>
  <c r="I361" i="35"/>
  <c r="H361" i="35"/>
  <c r="EG360" i="35"/>
  <c r="EH360" i="35" s="1"/>
  <c r="W360" i="35" s="1"/>
  <c r="EE360" i="35"/>
  <c r="EA360" i="35"/>
  <c r="DU360" i="35"/>
  <c r="DV360" i="35" s="1"/>
  <c r="DT360" i="35"/>
  <c r="AS360" i="35"/>
  <c r="I360" i="35"/>
  <c r="H360" i="35"/>
  <c r="EG359" i="35"/>
  <c r="EH359" i="35" s="1"/>
  <c r="W359" i="35" s="1"/>
  <c r="EE359" i="35"/>
  <c r="V359" i="35" s="1"/>
  <c r="DU359" i="35"/>
  <c r="DV359" i="35" s="1"/>
  <c r="DT359" i="35"/>
  <c r="AS359" i="35"/>
  <c r="I359" i="35"/>
  <c r="H359" i="35"/>
  <c r="EG358" i="35"/>
  <c r="EH358" i="35" s="1"/>
  <c r="W358" i="35" s="1"/>
  <c r="EE358" i="35"/>
  <c r="EA358" i="35"/>
  <c r="T358" i="35" s="1"/>
  <c r="DU358" i="35"/>
  <c r="DT358" i="35"/>
  <c r="AS358" i="35"/>
  <c r="I358" i="35"/>
  <c r="H358" i="35"/>
  <c r="EG357" i="35"/>
  <c r="EH357" i="35" s="1"/>
  <c r="W357" i="35" s="1"/>
  <c r="EE357" i="35"/>
  <c r="EA357" i="35"/>
  <c r="DU357" i="35"/>
  <c r="DV357" i="35" s="1"/>
  <c r="DT357" i="35"/>
  <c r="AS357" i="35"/>
  <c r="I357" i="35"/>
  <c r="H357" i="35"/>
  <c r="EG356" i="35"/>
  <c r="EH356" i="35" s="1"/>
  <c r="W356" i="35" s="1"/>
  <c r="EE356" i="35"/>
  <c r="V356" i="35" s="1"/>
  <c r="DU356" i="35"/>
  <c r="DV356" i="35" s="1"/>
  <c r="DT356" i="35"/>
  <c r="AS356" i="35"/>
  <c r="I356" i="35"/>
  <c r="H356" i="35"/>
  <c r="EG355" i="35"/>
  <c r="EH355" i="35" s="1"/>
  <c r="W355" i="35" s="1"/>
  <c r="EE355" i="35"/>
  <c r="EA355" i="35"/>
  <c r="DU355" i="35"/>
  <c r="DV355" i="35" s="1"/>
  <c r="DT355" i="35"/>
  <c r="AS355" i="35"/>
  <c r="I355" i="35"/>
  <c r="H355" i="35"/>
  <c r="EG375" i="35"/>
  <c r="EH375" i="35" s="1"/>
  <c r="W375" i="35" s="1"/>
  <c r="EE375" i="35"/>
  <c r="V375" i="35" s="1"/>
  <c r="EA375" i="35"/>
  <c r="T375" i="35" s="1"/>
  <c r="DU375" i="35"/>
  <c r="DV375" i="35" s="1"/>
  <c r="DT375" i="35"/>
  <c r="AS375" i="35"/>
  <c r="I375" i="35"/>
  <c r="H375" i="35"/>
  <c r="EG374" i="35"/>
  <c r="EE374" i="35"/>
  <c r="V374" i="35" s="1"/>
  <c r="EA374" i="35"/>
  <c r="T374" i="35" s="1"/>
  <c r="DU374" i="35"/>
  <c r="DT374" i="35"/>
  <c r="AS374" i="35"/>
  <c r="I374" i="35"/>
  <c r="H374" i="35"/>
  <c r="EG354" i="35"/>
  <c r="EH354" i="35" s="1"/>
  <c r="W354" i="35" s="1"/>
  <c r="EE354" i="35"/>
  <c r="V354" i="35" s="1"/>
  <c r="EA354" i="35"/>
  <c r="T354" i="35" s="1"/>
  <c r="DU354" i="35"/>
  <c r="DV354" i="35" s="1"/>
  <c r="DT354" i="35"/>
  <c r="AS354" i="35"/>
  <c r="I354" i="35"/>
  <c r="H354" i="35"/>
  <c r="EG353" i="35"/>
  <c r="EE353" i="35"/>
  <c r="V353" i="35" s="1"/>
  <c r="EA353" i="35"/>
  <c r="T353" i="35" s="1"/>
  <c r="DU353" i="35"/>
  <c r="DT353" i="35"/>
  <c r="AS353" i="35"/>
  <c r="I353" i="35"/>
  <c r="H353" i="35"/>
  <c r="EG352" i="35"/>
  <c r="EH352" i="35" s="1"/>
  <c r="W352" i="35" s="1"/>
  <c r="EE352" i="35"/>
  <c r="V352" i="35" s="1"/>
  <c r="EA352" i="35"/>
  <c r="T352" i="35" s="1"/>
  <c r="DU352" i="35"/>
  <c r="DV352" i="35" s="1"/>
  <c r="DT352" i="35"/>
  <c r="AS352" i="35"/>
  <c r="I352" i="35"/>
  <c r="H352" i="35"/>
  <c r="EG351" i="35"/>
  <c r="EE351" i="35"/>
  <c r="V351" i="35" s="1"/>
  <c r="EA351" i="35"/>
  <c r="T351" i="35" s="1"/>
  <c r="DU351" i="35"/>
  <c r="DT351" i="35"/>
  <c r="AS351" i="35"/>
  <c r="I351" i="35"/>
  <c r="H351" i="35"/>
  <c r="EG350" i="35"/>
  <c r="EH350" i="35" s="1"/>
  <c r="W350" i="35" s="1"/>
  <c r="EE350" i="35"/>
  <c r="V350" i="35" s="1"/>
  <c r="EA350" i="35"/>
  <c r="T350" i="35" s="1"/>
  <c r="DU350" i="35"/>
  <c r="DV350" i="35" s="1"/>
  <c r="DT350" i="35"/>
  <c r="AS350" i="35"/>
  <c r="I350" i="35"/>
  <c r="H350" i="35"/>
  <c r="EG349" i="35"/>
  <c r="EE349" i="35"/>
  <c r="V349" i="35" s="1"/>
  <c r="EA349" i="35"/>
  <c r="T349" i="35" s="1"/>
  <c r="DU349" i="35"/>
  <c r="DT349" i="35"/>
  <c r="AS349" i="35"/>
  <c r="I349" i="35"/>
  <c r="H349" i="35"/>
  <c r="EG348" i="35"/>
  <c r="EH348" i="35" s="1"/>
  <c r="W348" i="35" s="1"/>
  <c r="EE348" i="35"/>
  <c r="V348" i="35" s="1"/>
  <c r="EA348" i="35"/>
  <c r="T348" i="35" s="1"/>
  <c r="DU348" i="35"/>
  <c r="DV348" i="35" s="1"/>
  <c r="DW348" i="35" s="1"/>
  <c r="DT348" i="35"/>
  <c r="AS348" i="35"/>
  <c r="I348" i="35"/>
  <c r="H348" i="35"/>
  <c r="EG347" i="35"/>
  <c r="EH347" i="35" s="1"/>
  <c r="W347" i="35" s="1"/>
  <c r="EE347" i="35"/>
  <c r="V347" i="35" s="1"/>
  <c r="EA347" i="35"/>
  <c r="T347" i="35" s="1"/>
  <c r="DU347" i="35"/>
  <c r="DV347" i="35" s="1"/>
  <c r="DT347" i="35"/>
  <c r="AS347" i="35"/>
  <c r="I347" i="35"/>
  <c r="H347" i="35"/>
  <c r="EG346" i="35"/>
  <c r="EH346" i="35" s="1"/>
  <c r="W346" i="35" s="1"/>
  <c r="EE346" i="35"/>
  <c r="V346" i="35" s="1"/>
  <c r="EA346" i="35"/>
  <c r="T346" i="35" s="1"/>
  <c r="DU346" i="35"/>
  <c r="DV346" i="35" s="1"/>
  <c r="DW346" i="35" s="1"/>
  <c r="DT346" i="35"/>
  <c r="AS346" i="35"/>
  <c r="I346" i="35"/>
  <c r="H346" i="35"/>
  <c r="EG381" i="35"/>
  <c r="EH381" i="35" s="1"/>
  <c r="W381" i="35" s="1"/>
  <c r="EE381" i="35"/>
  <c r="V381" i="35" s="1"/>
  <c r="EA381" i="35"/>
  <c r="T381" i="35" s="1"/>
  <c r="DU381" i="35"/>
  <c r="DV381" i="35" s="1"/>
  <c r="DT381" i="35"/>
  <c r="AS381" i="35"/>
  <c r="I381" i="35"/>
  <c r="H381" i="35"/>
  <c r="EG380" i="35"/>
  <c r="EE380" i="35"/>
  <c r="V380" i="35" s="1"/>
  <c r="EA380" i="35"/>
  <c r="T380" i="35" s="1"/>
  <c r="DU380" i="35"/>
  <c r="DT380" i="35"/>
  <c r="AS380" i="35"/>
  <c r="I380" i="35"/>
  <c r="H380" i="35"/>
  <c r="EG376" i="35"/>
  <c r="EE376" i="35"/>
  <c r="V376" i="35" s="1"/>
  <c r="EA376" i="35"/>
  <c r="T376" i="35" s="1"/>
  <c r="DU376" i="35"/>
  <c r="DT376" i="35"/>
  <c r="AS376" i="35"/>
  <c r="I376" i="35"/>
  <c r="H376" i="35"/>
  <c r="EG338" i="35"/>
  <c r="EH338" i="35" s="1"/>
  <c r="W338" i="35" s="1"/>
  <c r="EE338" i="35"/>
  <c r="EA338" i="35"/>
  <c r="DU338" i="35"/>
  <c r="DT338" i="35"/>
  <c r="AS338" i="35"/>
  <c r="I338" i="35"/>
  <c r="H338" i="35"/>
  <c r="EG337" i="35"/>
  <c r="EH337" i="35" s="1"/>
  <c r="W337" i="35" s="1"/>
  <c r="EE337" i="35"/>
  <c r="V337" i="35" s="1"/>
  <c r="EA337" i="35"/>
  <c r="T337" i="35" s="1"/>
  <c r="DU337" i="35"/>
  <c r="DV337" i="35" s="1"/>
  <c r="DT337" i="35"/>
  <c r="AS337" i="35"/>
  <c r="I337" i="35"/>
  <c r="H337" i="35"/>
  <c r="EG336" i="35"/>
  <c r="EH336" i="35" s="1"/>
  <c r="W336" i="35" s="1"/>
  <c r="EE336" i="35"/>
  <c r="EA336" i="35"/>
  <c r="T336" i="35" s="1"/>
  <c r="DU336" i="35"/>
  <c r="DT336" i="35"/>
  <c r="AS336" i="35"/>
  <c r="I336" i="35"/>
  <c r="H336" i="35"/>
  <c r="EG335" i="35"/>
  <c r="EH335" i="35" s="1"/>
  <c r="W335" i="35" s="1"/>
  <c r="EE335" i="35"/>
  <c r="V335" i="35" s="1"/>
  <c r="EA335" i="35"/>
  <c r="T335" i="35" s="1"/>
  <c r="DU335" i="35"/>
  <c r="DV335" i="35" s="1"/>
  <c r="DT335" i="35"/>
  <c r="AS335" i="35"/>
  <c r="I335" i="35"/>
  <c r="H335" i="35"/>
  <c r="EG334" i="35"/>
  <c r="EH334" i="35" s="1"/>
  <c r="W334" i="35" s="1"/>
  <c r="EE334" i="35"/>
  <c r="EA334" i="35"/>
  <c r="T334" i="35" s="1"/>
  <c r="DU334" i="35"/>
  <c r="DT334" i="35"/>
  <c r="AS334" i="35"/>
  <c r="I334" i="35"/>
  <c r="H334" i="35"/>
  <c r="EG333" i="35"/>
  <c r="EH333" i="35" s="1"/>
  <c r="W333" i="35" s="1"/>
  <c r="EE333" i="35"/>
  <c r="V333" i="35" s="1"/>
  <c r="EA333" i="35"/>
  <c r="T333" i="35" s="1"/>
  <c r="DU333" i="35"/>
  <c r="DV333" i="35" s="1"/>
  <c r="DT333" i="35"/>
  <c r="AS333" i="35"/>
  <c r="I333" i="35"/>
  <c r="H333" i="35"/>
  <c r="EG332" i="35"/>
  <c r="EH332" i="35" s="1"/>
  <c r="W332" i="35" s="1"/>
  <c r="EE332" i="35"/>
  <c r="EA332" i="35"/>
  <c r="T332" i="35" s="1"/>
  <c r="DU332" i="35"/>
  <c r="DT332" i="35"/>
  <c r="DJ332" i="35"/>
  <c r="AS332" i="35"/>
  <c r="I332" i="35"/>
  <c r="H332" i="35"/>
  <c r="EG331" i="35"/>
  <c r="EH331" i="35" s="1"/>
  <c r="W331" i="35" s="1"/>
  <c r="EE331" i="35"/>
  <c r="V331" i="35" s="1"/>
  <c r="EA331" i="35"/>
  <c r="T331" i="35" s="1"/>
  <c r="DU331" i="35"/>
  <c r="DV331" i="35" s="1"/>
  <c r="DT331" i="35"/>
  <c r="AS331" i="35"/>
  <c r="I331" i="35"/>
  <c r="H331" i="35"/>
  <c r="EG330" i="35"/>
  <c r="EH330" i="35" s="1"/>
  <c r="W330" i="35" s="1"/>
  <c r="EE330" i="35"/>
  <c r="EA330" i="35"/>
  <c r="T330" i="35" s="1"/>
  <c r="DU330" i="35"/>
  <c r="DV330" i="35" s="1"/>
  <c r="DT330" i="35"/>
  <c r="AS330" i="35"/>
  <c r="I330" i="35"/>
  <c r="H330" i="35"/>
  <c r="EG329" i="35"/>
  <c r="EH329" i="35" s="1"/>
  <c r="W329" i="35" s="1"/>
  <c r="EE329" i="35"/>
  <c r="V329" i="35" s="1"/>
  <c r="EA329" i="35"/>
  <c r="T329" i="35" s="1"/>
  <c r="DU329" i="35"/>
  <c r="DT329" i="35"/>
  <c r="AS329" i="35"/>
  <c r="I329" i="35"/>
  <c r="H329" i="35"/>
  <c r="EG328" i="35"/>
  <c r="EH328" i="35" s="1"/>
  <c r="W328" i="35" s="1"/>
  <c r="EE328" i="35"/>
  <c r="EA328" i="35"/>
  <c r="T328" i="35" s="1"/>
  <c r="DU328" i="35"/>
  <c r="DV328" i="35" s="1"/>
  <c r="DT328" i="35"/>
  <c r="AS328" i="35"/>
  <c r="I328" i="35"/>
  <c r="H328" i="35"/>
  <c r="EG327" i="35"/>
  <c r="EH327" i="35" s="1"/>
  <c r="W327" i="35" s="1"/>
  <c r="EE327" i="35"/>
  <c r="V327" i="35" s="1"/>
  <c r="EA327" i="35"/>
  <c r="T327" i="35" s="1"/>
  <c r="DU327" i="35"/>
  <c r="DV327" i="35" s="1"/>
  <c r="DT327" i="35"/>
  <c r="I327" i="35"/>
  <c r="H327" i="35"/>
  <c r="EG326" i="35"/>
  <c r="EH326" i="35" s="1"/>
  <c r="W326" i="35" s="1"/>
  <c r="EE326" i="35"/>
  <c r="V326" i="35" s="1"/>
  <c r="DU326" i="35"/>
  <c r="DV326" i="35" s="1"/>
  <c r="DW326" i="35" s="1"/>
  <c r="DT326" i="35"/>
  <c r="AS326" i="35"/>
  <c r="I326" i="35"/>
  <c r="H326" i="35"/>
  <c r="EG325" i="35"/>
  <c r="EH325" i="35" s="1"/>
  <c r="W325" i="35" s="1"/>
  <c r="EE325" i="35"/>
  <c r="EA325" i="35"/>
  <c r="T325" i="35" s="1"/>
  <c r="DU325" i="35"/>
  <c r="DV325" i="35" s="1"/>
  <c r="DT325" i="35"/>
  <c r="AS325" i="35"/>
  <c r="I325" i="35"/>
  <c r="H325" i="35"/>
  <c r="EG324" i="35"/>
  <c r="EE324" i="35"/>
  <c r="V324" i="35" s="1"/>
  <c r="EA324" i="35"/>
  <c r="T324" i="35" s="1"/>
  <c r="DU324" i="35"/>
  <c r="DV324" i="35" s="1"/>
  <c r="DT324" i="35"/>
  <c r="AS324" i="35"/>
  <c r="I324" i="35"/>
  <c r="H324" i="35"/>
  <c r="EG323" i="35"/>
  <c r="EH323" i="35" s="1"/>
  <c r="W323" i="35" s="1"/>
  <c r="EE323" i="35"/>
  <c r="EA323" i="35"/>
  <c r="T323" i="35" s="1"/>
  <c r="DU323" i="35"/>
  <c r="DV323" i="35" s="1"/>
  <c r="DT323" i="35"/>
  <c r="AS323" i="35"/>
  <c r="I323" i="35"/>
  <c r="H323" i="35"/>
  <c r="EG322" i="35"/>
  <c r="EH322" i="35" s="1"/>
  <c r="W322" i="35" s="1"/>
  <c r="EE322" i="35"/>
  <c r="V322" i="35" s="1"/>
  <c r="EA322" i="35"/>
  <c r="T322" i="35" s="1"/>
  <c r="DU322" i="35"/>
  <c r="DT322" i="35"/>
  <c r="AS322" i="35"/>
  <c r="I322" i="35"/>
  <c r="H322" i="35"/>
  <c r="EG321" i="35"/>
  <c r="EH321" i="35" s="1"/>
  <c r="W321" i="35" s="1"/>
  <c r="EE321" i="35"/>
  <c r="EA321" i="35"/>
  <c r="T321" i="35" s="1"/>
  <c r="DU321" i="35"/>
  <c r="DV321" i="35" s="1"/>
  <c r="DT321" i="35"/>
  <c r="AS321" i="35"/>
  <c r="I321" i="35"/>
  <c r="H321" i="35"/>
  <c r="EG320" i="35"/>
  <c r="EH320" i="35" s="1"/>
  <c r="W320" i="35" s="1"/>
  <c r="EE320" i="35"/>
  <c r="V320" i="35" s="1"/>
  <c r="EA320" i="35"/>
  <c r="T320" i="35" s="1"/>
  <c r="DU320" i="35"/>
  <c r="DV320" i="35" s="1"/>
  <c r="DT320" i="35"/>
  <c r="AS320" i="35"/>
  <c r="I320" i="35"/>
  <c r="H320" i="35"/>
  <c r="EG319" i="35"/>
  <c r="EH319" i="35" s="1"/>
  <c r="W319" i="35" s="1"/>
  <c r="EE319" i="35"/>
  <c r="EA319" i="35"/>
  <c r="T319" i="35" s="1"/>
  <c r="DU319" i="35"/>
  <c r="DV319" i="35" s="1"/>
  <c r="DT319" i="35"/>
  <c r="AS319" i="35"/>
  <c r="I319" i="35"/>
  <c r="H319" i="35"/>
  <c r="EG318" i="35"/>
  <c r="EH318" i="35" s="1"/>
  <c r="W318" i="35" s="1"/>
  <c r="EE318" i="35"/>
  <c r="V318" i="35" s="1"/>
  <c r="EA318" i="35"/>
  <c r="T318" i="35" s="1"/>
  <c r="DU318" i="35"/>
  <c r="DV318" i="35" s="1"/>
  <c r="DW318" i="35" s="1"/>
  <c r="DT318" i="35"/>
  <c r="AS318" i="35"/>
  <c r="I318" i="35"/>
  <c r="H318" i="35"/>
  <c r="EG317" i="35"/>
  <c r="EH317" i="35" s="1"/>
  <c r="W317" i="35" s="1"/>
  <c r="EE317" i="35"/>
  <c r="EA317" i="35"/>
  <c r="T317" i="35" s="1"/>
  <c r="DU317" i="35"/>
  <c r="DV317" i="35" s="1"/>
  <c r="DT317" i="35"/>
  <c r="AS317" i="35"/>
  <c r="I317" i="35"/>
  <c r="H317" i="35"/>
  <c r="EG316" i="35"/>
  <c r="EE316" i="35"/>
  <c r="V316" i="35" s="1"/>
  <c r="DU316" i="35"/>
  <c r="DT316" i="35"/>
  <c r="AS316" i="35"/>
  <c r="I316" i="35"/>
  <c r="H316" i="35"/>
  <c r="EG315" i="35"/>
  <c r="EH315" i="35" s="1"/>
  <c r="W315" i="35" s="1"/>
  <c r="EE315" i="35"/>
  <c r="EA315" i="35"/>
  <c r="T315" i="35" s="1"/>
  <c r="DU315" i="35"/>
  <c r="DV315" i="35" s="1"/>
  <c r="DT315" i="35"/>
  <c r="AS315" i="35"/>
  <c r="I315" i="35"/>
  <c r="H315" i="35"/>
  <c r="EG314" i="35"/>
  <c r="EH314" i="35" s="1"/>
  <c r="W314" i="35" s="1"/>
  <c r="EE314" i="35"/>
  <c r="V314" i="35" s="1"/>
  <c r="EA314" i="35"/>
  <c r="T314" i="35" s="1"/>
  <c r="DU314" i="35"/>
  <c r="DV314" i="35" s="1"/>
  <c r="DT314" i="35"/>
  <c r="AS314" i="35"/>
  <c r="I314" i="35"/>
  <c r="H314" i="35"/>
  <c r="EG313" i="35"/>
  <c r="EH313" i="35" s="1"/>
  <c r="W313" i="35" s="1"/>
  <c r="EE313" i="35"/>
  <c r="EA313" i="35"/>
  <c r="T313" i="35" s="1"/>
  <c r="DU313" i="35"/>
  <c r="DV313" i="35" s="1"/>
  <c r="DT313" i="35"/>
  <c r="AS313" i="35"/>
  <c r="I313" i="35"/>
  <c r="H313" i="35"/>
  <c r="EG312" i="35"/>
  <c r="EH312" i="35" s="1"/>
  <c r="W312" i="35" s="1"/>
  <c r="EE312" i="35"/>
  <c r="V312" i="35" s="1"/>
  <c r="EA312" i="35"/>
  <c r="T312" i="35" s="1"/>
  <c r="DU312" i="35"/>
  <c r="DT312" i="35"/>
  <c r="I312" i="35"/>
  <c r="H312" i="35"/>
  <c r="EG311" i="35"/>
  <c r="EH311" i="35" s="1"/>
  <c r="W311" i="35" s="1"/>
  <c r="EE311" i="35"/>
  <c r="V311" i="35" s="1"/>
  <c r="EA311" i="35"/>
  <c r="T311" i="35" s="1"/>
  <c r="DU311" i="35"/>
  <c r="DV311" i="35" s="1"/>
  <c r="DT311" i="35"/>
  <c r="AS311" i="35"/>
  <c r="I311" i="35"/>
  <c r="H311" i="35"/>
  <c r="EG310" i="35"/>
  <c r="EH310" i="35" s="1"/>
  <c r="W310" i="35" s="1"/>
  <c r="EE310" i="35"/>
  <c r="EA310" i="35"/>
  <c r="T310" i="35" s="1"/>
  <c r="DU310" i="35"/>
  <c r="DV310" i="35" s="1"/>
  <c r="DT310" i="35"/>
  <c r="AS310" i="35"/>
  <c r="I310" i="35"/>
  <c r="H310" i="35"/>
  <c r="EG309" i="35"/>
  <c r="EH309" i="35" s="1"/>
  <c r="W309" i="35" s="1"/>
  <c r="EE309" i="35"/>
  <c r="V309" i="35" s="1"/>
  <c r="EA309" i="35"/>
  <c r="T309" i="35" s="1"/>
  <c r="DU309" i="35"/>
  <c r="DT309" i="35"/>
  <c r="AS309" i="35"/>
  <c r="I309" i="35"/>
  <c r="H309" i="35"/>
  <c r="EG308" i="35"/>
  <c r="EH308" i="35" s="1"/>
  <c r="W308" i="35" s="1"/>
  <c r="EE308" i="35"/>
  <c r="EA308" i="35"/>
  <c r="T308" i="35" s="1"/>
  <c r="DU308" i="35"/>
  <c r="DV308" i="35" s="1"/>
  <c r="DT308" i="35"/>
  <c r="AS308" i="35"/>
  <c r="I308" i="35"/>
  <c r="H308" i="35"/>
  <c r="EG307" i="35"/>
  <c r="EH307" i="35" s="1"/>
  <c r="W307" i="35" s="1"/>
  <c r="EE307" i="35"/>
  <c r="V307" i="35" s="1"/>
  <c r="DU307" i="35"/>
  <c r="DV307" i="35" s="1"/>
  <c r="DT307" i="35"/>
  <c r="AS307" i="35"/>
  <c r="I307" i="35"/>
  <c r="H307" i="35"/>
  <c r="EG306" i="35"/>
  <c r="EH306" i="35" s="1"/>
  <c r="W306" i="35" s="1"/>
  <c r="EE306" i="35"/>
  <c r="EA306" i="35"/>
  <c r="T306" i="35" s="1"/>
  <c r="DU306" i="35"/>
  <c r="DV306" i="35" s="1"/>
  <c r="DT306" i="35"/>
  <c r="AS306" i="35"/>
  <c r="I306" i="35"/>
  <c r="H306" i="35"/>
  <c r="EG305" i="35"/>
  <c r="EH305" i="35" s="1"/>
  <c r="W305" i="35" s="1"/>
  <c r="EE305" i="35"/>
  <c r="V305" i="35" s="1"/>
  <c r="EA305" i="35"/>
  <c r="T305" i="35" s="1"/>
  <c r="DU305" i="35"/>
  <c r="DV305" i="35" s="1"/>
  <c r="DT305" i="35"/>
  <c r="AS305" i="35"/>
  <c r="I305" i="35"/>
  <c r="H305" i="35"/>
  <c r="EG304" i="35"/>
  <c r="EH304" i="35" s="1"/>
  <c r="W304" i="35" s="1"/>
  <c r="EE304" i="35"/>
  <c r="EA304" i="35"/>
  <c r="T304" i="35" s="1"/>
  <c r="DU304" i="35"/>
  <c r="DV304" i="35" s="1"/>
  <c r="DT304" i="35"/>
  <c r="AS304" i="35"/>
  <c r="I304" i="35"/>
  <c r="H304" i="35"/>
  <c r="EG303" i="35"/>
  <c r="EH303" i="35" s="1"/>
  <c r="W303" i="35" s="1"/>
  <c r="EE303" i="35"/>
  <c r="V303" i="35" s="1"/>
  <c r="DU303" i="35"/>
  <c r="DV303" i="35" s="1"/>
  <c r="DT303" i="35"/>
  <c r="AS303" i="35"/>
  <c r="I303" i="35"/>
  <c r="H303" i="35"/>
  <c r="EG302" i="35"/>
  <c r="EH302" i="35" s="1"/>
  <c r="W302" i="35" s="1"/>
  <c r="EE302" i="35"/>
  <c r="EA302" i="35"/>
  <c r="T302" i="35" s="1"/>
  <c r="DU302" i="35"/>
  <c r="DV302" i="35" s="1"/>
  <c r="DT302" i="35"/>
  <c r="AS302" i="35"/>
  <c r="I302" i="35"/>
  <c r="H302" i="35"/>
  <c r="EG301" i="35"/>
  <c r="EH301" i="35" s="1"/>
  <c r="W301" i="35" s="1"/>
  <c r="EE301" i="35"/>
  <c r="V301" i="35" s="1"/>
  <c r="DU301" i="35"/>
  <c r="DV301" i="35" s="1"/>
  <c r="DT301" i="35"/>
  <c r="AS301" i="35"/>
  <c r="I301" i="35"/>
  <c r="H301" i="35"/>
  <c r="EG300" i="35"/>
  <c r="EH300" i="35" s="1"/>
  <c r="W300" i="35" s="1"/>
  <c r="EE300" i="35"/>
  <c r="EA300" i="35"/>
  <c r="T300" i="35" s="1"/>
  <c r="DU300" i="35"/>
  <c r="DV300" i="35" s="1"/>
  <c r="DT300" i="35"/>
  <c r="AZ300" i="35"/>
  <c r="EQ300" i="35" s="1"/>
  <c r="FB300" i="35" s="1"/>
  <c r="FR300" i="35" s="1"/>
  <c r="I300" i="35"/>
  <c r="H300" i="35"/>
  <c r="EG299" i="35"/>
  <c r="EH299" i="35" s="1"/>
  <c r="W299" i="35" s="1"/>
  <c r="EE299" i="35"/>
  <c r="DU299" i="35"/>
  <c r="DT299" i="35"/>
  <c r="AS299" i="35"/>
  <c r="I299" i="35"/>
  <c r="H299" i="35"/>
  <c r="EG298" i="35"/>
  <c r="EH298" i="35" s="1"/>
  <c r="W298" i="35" s="1"/>
  <c r="EE298" i="35"/>
  <c r="V298" i="35" s="1"/>
  <c r="EA298" i="35"/>
  <c r="T298" i="35" s="1"/>
  <c r="DU298" i="35"/>
  <c r="DV298" i="35" s="1"/>
  <c r="DT298" i="35"/>
  <c r="AS298" i="35"/>
  <c r="I298" i="35"/>
  <c r="H298" i="35"/>
  <c r="EG297" i="35"/>
  <c r="EH297" i="35" s="1"/>
  <c r="W297" i="35" s="1"/>
  <c r="EE297" i="35"/>
  <c r="EA297" i="35"/>
  <c r="T297" i="35" s="1"/>
  <c r="DU297" i="35"/>
  <c r="DT297" i="35"/>
  <c r="AS297" i="35"/>
  <c r="I297" i="35"/>
  <c r="H297" i="35"/>
  <c r="EG296" i="35"/>
  <c r="EH296" i="35" s="1"/>
  <c r="W296" i="35" s="1"/>
  <c r="EE296" i="35"/>
  <c r="EA296" i="35"/>
  <c r="T296" i="35" s="1"/>
  <c r="DU296" i="35"/>
  <c r="DT296" i="35"/>
  <c r="AS296" i="35"/>
  <c r="I296" i="35"/>
  <c r="H296" i="35"/>
  <c r="EG295" i="35"/>
  <c r="EH295" i="35" s="1"/>
  <c r="W295" i="35" s="1"/>
  <c r="EE295" i="35"/>
  <c r="EA295" i="35"/>
  <c r="T295" i="35" s="1"/>
  <c r="DU295" i="35"/>
  <c r="DT295" i="35"/>
  <c r="AS295" i="35"/>
  <c r="I295" i="35"/>
  <c r="H295" i="35"/>
  <c r="EG294" i="35"/>
  <c r="EE294" i="35"/>
  <c r="ED294" i="35" s="1"/>
  <c r="U294" i="35" s="1"/>
  <c r="EA294" i="35"/>
  <c r="T294" i="35" s="1"/>
  <c r="DU294" i="35"/>
  <c r="DV294" i="35" s="1"/>
  <c r="DT294" i="35"/>
  <c r="AS294" i="35"/>
  <c r="I294" i="35"/>
  <c r="H294" i="35"/>
  <c r="EG293" i="35"/>
  <c r="EH293" i="35" s="1"/>
  <c r="W293" i="35" s="1"/>
  <c r="EE293" i="35"/>
  <c r="EA293" i="35"/>
  <c r="T293" i="35" s="1"/>
  <c r="DU293" i="35"/>
  <c r="DT293" i="35"/>
  <c r="I293" i="35"/>
  <c r="H293" i="35"/>
  <c r="EG292" i="35"/>
  <c r="EH292" i="35" s="1"/>
  <c r="W292" i="35" s="1"/>
  <c r="EE292" i="35"/>
  <c r="EA292" i="35"/>
  <c r="T292" i="35" s="1"/>
  <c r="DU292" i="35"/>
  <c r="DT292" i="35"/>
  <c r="AS292" i="35"/>
  <c r="AR292" i="35"/>
  <c r="I292" i="35"/>
  <c r="H292" i="35"/>
  <c r="EG291" i="35"/>
  <c r="EH291" i="35" s="1"/>
  <c r="W291" i="35" s="1"/>
  <c r="EE291" i="35"/>
  <c r="V291" i="35" s="1"/>
  <c r="DU291" i="35"/>
  <c r="DV291" i="35" s="1"/>
  <c r="DT291" i="35"/>
  <c r="AS291" i="35"/>
  <c r="I291" i="35"/>
  <c r="H291" i="35"/>
  <c r="EG290" i="35"/>
  <c r="EH290" i="35" s="1"/>
  <c r="W290" i="35" s="1"/>
  <c r="EE290" i="35"/>
  <c r="EA290" i="35"/>
  <c r="T290" i="35" s="1"/>
  <c r="DU290" i="35"/>
  <c r="DV290" i="35" s="1"/>
  <c r="DT290" i="35"/>
  <c r="AS290" i="35"/>
  <c r="I290" i="35"/>
  <c r="H290" i="35"/>
  <c r="EG289" i="35"/>
  <c r="EH289" i="35" s="1"/>
  <c r="W289" i="35" s="1"/>
  <c r="EE289" i="35"/>
  <c r="V289" i="35" s="1"/>
  <c r="DU289" i="35"/>
  <c r="DV289" i="35" s="1"/>
  <c r="DT289" i="35"/>
  <c r="AS289" i="35"/>
  <c r="I289" i="35"/>
  <c r="H289" i="35"/>
  <c r="EG288" i="35"/>
  <c r="EH288" i="35" s="1"/>
  <c r="W288" i="35" s="1"/>
  <c r="EE288" i="35"/>
  <c r="EA288" i="35"/>
  <c r="T288" i="35" s="1"/>
  <c r="DU288" i="35"/>
  <c r="DV288" i="35" s="1"/>
  <c r="DT288" i="35"/>
  <c r="AS288" i="35"/>
  <c r="I288" i="35"/>
  <c r="H288" i="35"/>
  <c r="EG287" i="35"/>
  <c r="EH287" i="35" s="1"/>
  <c r="W287" i="35" s="1"/>
  <c r="EE287" i="35"/>
  <c r="V287" i="35" s="1"/>
  <c r="DU287" i="35"/>
  <c r="DV287" i="35" s="1"/>
  <c r="DT287" i="35"/>
  <c r="AS287" i="35"/>
  <c r="I287" i="35"/>
  <c r="H287" i="35"/>
  <c r="EG286" i="35"/>
  <c r="EH286" i="35" s="1"/>
  <c r="W286" i="35" s="1"/>
  <c r="EE286" i="35"/>
  <c r="EA286" i="35"/>
  <c r="T286" i="35" s="1"/>
  <c r="DU286" i="35"/>
  <c r="DV286" i="35" s="1"/>
  <c r="DT286" i="35"/>
  <c r="AS286" i="35"/>
  <c r="I286" i="35"/>
  <c r="H286" i="35"/>
  <c r="EG285" i="35"/>
  <c r="EH285" i="35" s="1"/>
  <c r="W285" i="35" s="1"/>
  <c r="EE285" i="35"/>
  <c r="V285" i="35" s="1"/>
  <c r="EA285" i="35"/>
  <c r="T285" i="35" s="1"/>
  <c r="DU285" i="35"/>
  <c r="DV285" i="35" s="1"/>
  <c r="DT285" i="35"/>
  <c r="AS285" i="35"/>
  <c r="I285" i="35"/>
  <c r="H285" i="35"/>
  <c r="EG284" i="35"/>
  <c r="EH284" i="35" s="1"/>
  <c r="W284" i="35" s="1"/>
  <c r="EE284" i="35"/>
  <c r="EA284" i="35"/>
  <c r="T284" i="35" s="1"/>
  <c r="DU284" i="35"/>
  <c r="DV284" i="35" s="1"/>
  <c r="DT284" i="35"/>
  <c r="AS284" i="35"/>
  <c r="I284" i="35"/>
  <c r="H284" i="35"/>
  <c r="EG283" i="35"/>
  <c r="EH283" i="35" s="1"/>
  <c r="W283" i="35" s="1"/>
  <c r="EE283" i="35"/>
  <c r="V283" i="35" s="1"/>
  <c r="DU283" i="35"/>
  <c r="DV283" i="35" s="1"/>
  <c r="DT283" i="35"/>
  <c r="AS283" i="35"/>
  <c r="I283" i="35"/>
  <c r="H283" i="35"/>
  <c r="EG282" i="35"/>
  <c r="EH282" i="35" s="1"/>
  <c r="W282" i="35" s="1"/>
  <c r="EE282" i="35"/>
  <c r="EA282" i="35"/>
  <c r="T282" i="35" s="1"/>
  <c r="DU282" i="35"/>
  <c r="DV282" i="35" s="1"/>
  <c r="DT282" i="35"/>
  <c r="AS282" i="35"/>
  <c r="I282" i="35"/>
  <c r="H282" i="35"/>
  <c r="EG281" i="35"/>
  <c r="EH281" i="35" s="1"/>
  <c r="W281" i="35" s="1"/>
  <c r="EE281" i="35"/>
  <c r="V281" i="35" s="1"/>
  <c r="DU281" i="35"/>
  <c r="DV281" i="35" s="1"/>
  <c r="DT281" i="35"/>
  <c r="AS281" i="35"/>
  <c r="I281" i="35"/>
  <c r="H281" i="35"/>
  <c r="EG280" i="35"/>
  <c r="EH280" i="35" s="1"/>
  <c r="W280" i="35" s="1"/>
  <c r="EE280" i="35"/>
  <c r="EA280" i="35"/>
  <c r="T280" i="35" s="1"/>
  <c r="DU280" i="35"/>
  <c r="DV280" i="35" s="1"/>
  <c r="DT280" i="35"/>
  <c r="AS280" i="35"/>
  <c r="I280" i="35"/>
  <c r="H280" i="35"/>
  <c r="EG279" i="35"/>
  <c r="EH279" i="35" s="1"/>
  <c r="W279" i="35" s="1"/>
  <c r="EE279" i="35"/>
  <c r="V279" i="35" s="1"/>
  <c r="DU279" i="35"/>
  <c r="DV279" i="35" s="1"/>
  <c r="DT279" i="35"/>
  <c r="AS279" i="35"/>
  <c r="I279" i="35"/>
  <c r="H279" i="35"/>
  <c r="EG278" i="35"/>
  <c r="EH278" i="35" s="1"/>
  <c r="W278" i="35" s="1"/>
  <c r="EE278" i="35"/>
  <c r="EA278" i="35"/>
  <c r="T278" i="35" s="1"/>
  <c r="DU278" i="35"/>
  <c r="DV278" i="35" s="1"/>
  <c r="DT278" i="35"/>
  <c r="AS278" i="35"/>
  <c r="I278" i="35"/>
  <c r="H278" i="35"/>
  <c r="EG277" i="35"/>
  <c r="EE277" i="35"/>
  <c r="V277" i="35" s="1"/>
  <c r="EA277" i="35"/>
  <c r="T277" i="35" s="1"/>
  <c r="DU277" i="35"/>
  <c r="DT277" i="35"/>
  <c r="AS277" i="35"/>
  <c r="I277" i="35"/>
  <c r="H277" i="35"/>
  <c r="EG276" i="35"/>
  <c r="EH276" i="35" s="1"/>
  <c r="W276" i="35" s="1"/>
  <c r="EE276" i="35"/>
  <c r="EA276" i="35"/>
  <c r="T276" i="35" s="1"/>
  <c r="DU276" i="35"/>
  <c r="DV276" i="35" s="1"/>
  <c r="DT276" i="35"/>
  <c r="AS276" i="35"/>
  <c r="I276" i="35"/>
  <c r="H276" i="35"/>
  <c r="EG275" i="35"/>
  <c r="EH275" i="35" s="1"/>
  <c r="W275" i="35" s="1"/>
  <c r="EE275" i="35"/>
  <c r="V275" i="35" s="1"/>
  <c r="DU275" i="35"/>
  <c r="DV275" i="35" s="1"/>
  <c r="DT275" i="35"/>
  <c r="AS275" i="35"/>
  <c r="I275" i="35"/>
  <c r="H275" i="35"/>
  <c r="EG274" i="35"/>
  <c r="EH274" i="35" s="1"/>
  <c r="W274" i="35" s="1"/>
  <c r="EE274" i="35"/>
  <c r="EA274" i="35"/>
  <c r="T274" i="35" s="1"/>
  <c r="DU274" i="35"/>
  <c r="DV274" i="35" s="1"/>
  <c r="DT274" i="35"/>
  <c r="AS274" i="35"/>
  <c r="I274" i="35"/>
  <c r="H274" i="35"/>
  <c r="EG273" i="35"/>
  <c r="EE273" i="35"/>
  <c r="V273" i="35" s="1"/>
  <c r="EA273" i="35"/>
  <c r="T273" i="35" s="1"/>
  <c r="DU273" i="35"/>
  <c r="DT273" i="35"/>
  <c r="DJ273" i="35"/>
  <c r="I273" i="35"/>
  <c r="H273" i="35"/>
  <c r="EG272" i="35"/>
  <c r="EH272" i="35" s="1"/>
  <c r="W272" i="35" s="1"/>
  <c r="EE272" i="35"/>
  <c r="EA272" i="35"/>
  <c r="T272" i="35" s="1"/>
  <c r="DU272" i="35"/>
  <c r="DT272" i="35"/>
  <c r="AS272" i="35"/>
  <c r="I272" i="35"/>
  <c r="H272" i="35"/>
  <c r="EG271" i="35"/>
  <c r="EE271" i="35"/>
  <c r="ED271" i="35" s="1"/>
  <c r="U271" i="35" s="1"/>
  <c r="EA271" i="35"/>
  <c r="T271" i="35" s="1"/>
  <c r="DU271" i="35"/>
  <c r="DT271" i="35"/>
  <c r="AS271" i="35"/>
  <c r="I271" i="35"/>
  <c r="H271" i="35"/>
  <c r="EG270" i="35"/>
  <c r="EH270" i="35" s="1"/>
  <c r="W270" i="35" s="1"/>
  <c r="EE270" i="35"/>
  <c r="EA270" i="35"/>
  <c r="T270" i="35" s="1"/>
  <c r="DU270" i="35"/>
  <c r="DT270" i="35"/>
  <c r="AS270" i="35"/>
  <c r="I270" i="35"/>
  <c r="H270" i="35"/>
  <c r="EG269" i="35"/>
  <c r="EH269" i="35" s="1"/>
  <c r="W269" i="35" s="1"/>
  <c r="EE269" i="35"/>
  <c r="EA269" i="35"/>
  <c r="T269" i="35" s="1"/>
  <c r="DU269" i="35"/>
  <c r="DV269" i="35" s="1"/>
  <c r="DT269" i="35"/>
  <c r="AS269" i="35"/>
  <c r="I269" i="35"/>
  <c r="H269" i="35"/>
  <c r="EG268" i="35"/>
  <c r="EH268" i="35" s="1"/>
  <c r="W268" i="35" s="1"/>
  <c r="EE268" i="35"/>
  <c r="EA268" i="35"/>
  <c r="T268" i="35" s="1"/>
  <c r="DU268" i="35"/>
  <c r="DT268" i="35"/>
  <c r="AS268" i="35"/>
  <c r="I268" i="35"/>
  <c r="H268" i="35"/>
  <c r="EG267" i="35"/>
  <c r="EE267" i="35"/>
  <c r="ED267" i="35" s="1"/>
  <c r="U267" i="35" s="1"/>
  <c r="EA267" i="35"/>
  <c r="T267" i="35" s="1"/>
  <c r="DU267" i="35"/>
  <c r="DV267" i="35" s="1"/>
  <c r="DT267" i="35"/>
  <c r="AS267" i="35"/>
  <c r="I267" i="35"/>
  <c r="H267" i="35"/>
  <c r="EG266" i="35"/>
  <c r="EH266" i="35" s="1"/>
  <c r="W266" i="35" s="1"/>
  <c r="EE266" i="35"/>
  <c r="DU266" i="35"/>
  <c r="DT266" i="35"/>
  <c r="AS266" i="35"/>
  <c r="I266" i="35"/>
  <c r="H266" i="35"/>
  <c r="EG265" i="35"/>
  <c r="EH265" i="35" s="1"/>
  <c r="W265" i="35" s="1"/>
  <c r="EE265" i="35"/>
  <c r="V265" i="35" s="1"/>
  <c r="EA265" i="35"/>
  <c r="T265" i="35" s="1"/>
  <c r="DU265" i="35"/>
  <c r="DV265" i="35" s="1"/>
  <c r="DT265" i="35"/>
  <c r="AS265" i="35"/>
  <c r="I265" i="35"/>
  <c r="H265" i="35"/>
  <c r="EG264" i="35"/>
  <c r="EH264" i="35" s="1"/>
  <c r="W264" i="35" s="1"/>
  <c r="EE264" i="35"/>
  <c r="DU264" i="35"/>
  <c r="DT264" i="35"/>
  <c r="AS264" i="35"/>
  <c r="I264" i="35"/>
  <c r="H264" i="35"/>
  <c r="EG263" i="35"/>
  <c r="EH263" i="35" s="1"/>
  <c r="W263" i="35" s="1"/>
  <c r="EE263" i="35"/>
  <c r="EA263" i="35"/>
  <c r="T263" i="35" s="1"/>
  <c r="DU263" i="35"/>
  <c r="DV263" i="35" s="1"/>
  <c r="DT263" i="35"/>
  <c r="AS263" i="35"/>
  <c r="I263" i="35"/>
  <c r="H263" i="35"/>
  <c r="EG262" i="35"/>
  <c r="EH262" i="35" s="1"/>
  <c r="W262" i="35" s="1"/>
  <c r="EE262" i="35"/>
  <c r="EA262" i="35"/>
  <c r="DU262" i="35"/>
  <c r="DT262" i="35"/>
  <c r="AS262" i="35"/>
  <c r="I262" i="35"/>
  <c r="H262" i="35"/>
  <c r="EG261" i="35"/>
  <c r="EE261" i="35"/>
  <c r="ED261" i="35" s="1"/>
  <c r="U261" i="35" s="1"/>
  <c r="EA261" i="35"/>
  <c r="T261" i="35" s="1"/>
  <c r="DU261" i="35"/>
  <c r="DT261" i="35"/>
  <c r="AS261" i="35"/>
  <c r="I261" i="35"/>
  <c r="H261" i="35"/>
  <c r="EG260" i="35"/>
  <c r="EH260" i="35" s="1"/>
  <c r="W260" i="35" s="1"/>
  <c r="EE260" i="35"/>
  <c r="EA260" i="35"/>
  <c r="T260" i="35" s="1"/>
  <c r="DU260" i="35"/>
  <c r="DT260" i="35"/>
  <c r="AS260" i="35"/>
  <c r="I260" i="35"/>
  <c r="H260" i="35"/>
  <c r="EG259" i="35"/>
  <c r="EE259" i="35"/>
  <c r="ED259" i="35" s="1"/>
  <c r="U259" i="35" s="1"/>
  <c r="EA259" i="35"/>
  <c r="T259" i="35" s="1"/>
  <c r="DU259" i="35"/>
  <c r="DT259" i="35"/>
  <c r="AS259" i="35"/>
  <c r="I259" i="35"/>
  <c r="H259" i="35"/>
  <c r="EG258" i="35"/>
  <c r="EH258" i="35" s="1"/>
  <c r="W258" i="35" s="1"/>
  <c r="EE258" i="35"/>
  <c r="EA258" i="35"/>
  <c r="T258" i="35" s="1"/>
  <c r="DU258" i="35"/>
  <c r="DT258" i="35"/>
  <c r="AS258" i="35"/>
  <c r="I258" i="35"/>
  <c r="H258" i="35"/>
  <c r="EG257" i="35"/>
  <c r="EH257" i="35" s="1"/>
  <c r="W257" i="35" s="1"/>
  <c r="EE257" i="35"/>
  <c r="EA257" i="35"/>
  <c r="T257" i="35" s="1"/>
  <c r="DU257" i="35"/>
  <c r="DT257" i="35"/>
  <c r="AS257" i="35"/>
  <c r="I257" i="35"/>
  <c r="H257" i="35"/>
  <c r="EG256" i="35"/>
  <c r="EH256" i="35" s="1"/>
  <c r="W256" i="35" s="1"/>
  <c r="EE256" i="35"/>
  <c r="EA256" i="35"/>
  <c r="T256" i="35" s="1"/>
  <c r="DU256" i="35"/>
  <c r="DT256" i="35"/>
  <c r="AS256" i="35"/>
  <c r="I256" i="35"/>
  <c r="H256" i="35"/>
  <c r="EG255" i="35"/>
  <c r="EE255" i="35"/>
  <c r="V255" i="35" s="1"/>
  <c r="EA255" i="35"/>
  <c r="T255" i="35" s="1"/>
  <c r="DU255" i="35"/>
  <c r="DT255" i="35"/>
  <c r="AS255" i="35"/>
  <c r="I255" i="35"/>
  <c r="H255" i="35"/>
  <c r="EG254" i="35"/>
  <c r="EH254" i="35" s="1"/>
  <c r="W254" i="35" s="1"/>
  <c r="EE254" i="35"/>
  <c r="DU254" i="35"/>
  <c r="DT254" i="35"/>
  <c r="AS254" i="35"/>
  <c r="I254" i="35"/>
  <c r="H254" i="35"/>
  <c r="EG253" i="35"/>
  <c r="EE253" i="35"/>
  <c r="V253" i="35" s="1"/>
  <c r="EA253" i="35"/>
  <c r="T253" i="35" s="1"/>
  <c r="DU253" i="35"/>
  <c r="DT253" i="35"/>
  <c r="AS253" i="35"/>
  <c r="I253" i="35"/>
  <c r="H253" i="35"/>
  <c r="EG252" i="35"/>
  <c r="EH252" i="35" s="1"/>
  <c r="W252" i="35" s="1"/>
  <c r="EE252" i="35"/>
  <c r="EA252" i="35"/>
  <c r="T252" i="35" s="1"/>
  <c r="DU252" i="35"/>
  <c r="DT252" i="35"/>
  <c r="AS252" i="35"/>
  <c r="I252" i="35"/>
  <c r="H252" i="35"/>
  <c r="EG251" i="35"/>
  <c r="EE251" i="35"/>
  <c r="V251" i="35" s="1"/>
  <c r="EA251" i="35"/>
  <c r="T251" i="35" s="1"/>
  <c r="DU251" i="35"/>
  <c r="DT251" i="35"/>
  <c r="AS251" i="35"/>
  <c r="I251" i="35"/>
  <c r="H251" i="35"/>
  <c r="EG250" i="35"/>
  <c r="EH250" i="35" s="1"/>
  <c r="W250" i="35" s="1"/>
  <c r="EE250" i="35"/>
  <c r="EA250" i="35"/>
  <c r="DU250" i="35"/>
  <c r="DT250" i="35"/>
  <c r="AS250" i="35"/>
  <c r="I250" i="35"/>
  <c r="H250" i="35"/>
  <c r="EG249" i="35"/>
  <c r="EE249" i="35"/>
  <c r="V249" i="35" s="1"/>
  <c r="EA249" i="35"/>
  <c r="T249" i="35" s="1"/>
  <c r="DU249" i="35"/>
  <c r="DT249" i="35"/>
  <c r="AS249" i="35"/>
  <c r="I249" i="35"/>
  <c r="H249" i="35"/>
  <c r="EG248" i="35"/>
  <c r="EH248" i="35" s="1"/>
  <c r="W248" i="35" s="1"/>
  <c r="EE248" i="35"/>
  <c r="EA248" i="35"/>
  <c r="DU248" i="35"/>
  <c r="DT248" i="35"/>
  <c r="AS248" i="35"/>
  <c r="I248" i="35"/>
  <c r="H248" i="35"/>
  <c r="EG247" i="35"/>
  <c r="EE247" i="35"/>
  <c r="EA247" i="35"/>
  <c r="T247" i="35" s="1"/>
  <c r="DU247" i="35"/>
  <c r="DT247" i="35"/>
  <c r="AS247" i="35"/>
  <c r="I247" i="35"/>
  <c r="H247" i="35"/>
  <c r="EG246" i="35"/>
  <c r="EH246" i="35" s="1"/>
  <c r="W246" i="35" s="1"/>
  <c r="EE246" i="35"/>
  <c r="EA246" i="35"/>
  <c r="T246" i="35" s="1"/>
  <c r="DU246" i="35"/>
  <c r="DT246" i="35"/>
  <c r="AS246" i="35"/>
  <c r="I246" i="35"/>
  <c r="H246" i="35"/>
  <c r="EG245" i="35"/>
  <c r="EH245" i="35" s="1"/>
  <c r="W245" i="35" s="1"/>
  <c r="EE245" i="35"/>
  <c r="EA245" i="35"/>
  <c r="T245" i="35" s="1"/>
  <c r="DU245" i="35"/>
  <c r="DV245" i="35" s="1"/>
  <c r="DT245" i="35"/>
  <c r="AS245" i="35"/>
  <c r="I245" i="35"/>
  <c r="H245" i="35"/>
  <c r="EG244" i="35"/>
  <c r="EE244" i="35"/>
  <c r="V244" i="35" s="1"/>
  <c r="DU244" i="35"/>
  <c r="DT244" i="35"/>
  <c r="AS244" i="35"/>
  <c r="I244" i="35"/>
  <c r="H244" i="35"/>
  <c r="EG243" i="35"/>
  <c r="EE243" i="35"/>
  <c r="V243" i="35" s="1"/>
  <c r="EA243" i="35"/>
  <c r="T243" i="35" s="1"/>
  <c r="DU243" i="35"/>
  <c r="DT243" i="35"/>
  <c r="AS243" i="35"/>
  <c r="I243" i="35"/>
  <c r="H243" i="35"/>
  <c r="EG242" i="35"/>
  <c r="EH242" i="35" s="1"/>
  <c r="W242" i="35" s="1"/>
  <c r="EE242" i="35"/>
  <c r="V242" i="35" s="1"/>
  <c r="EA242" i="35"/>
  <c r="T242" i="35" s="1"/>
  <c r="DU242" i="35"/>
  <c r="DV242" i="35" s="1"/>
  <c r="DT242" i="35"/>
  <c r="AS242" i="35"/>
  <c r="I242" i="35"/>
  <c r="H242" i="35"/>
  <c r="EG241" i="35"/>
  <c r="EE241" i="35"/>
  <c r="EA241" i="35"/>
  <c r="T241" i="35" s="1"/>
  <c r="DU241" i="35"/>
  <c r="DT241" i="35"/>
  <c r="AS241" i="35"/>
  <c r="I241" i="35"/>
  <c r="H241" i="35"/>
  <c r="EG240" i="35"/>
  <c r="EH240" i="35" s="1"/>
  <c r="W240" i="35" s="1"/>
  <c r="EE240" i="35"/>
  <c r="V240" i="35" s="1"/>
  <c r="DU240" i="35"/>
  <c r="DT240" i="35"/>
  <c r="I240" i="35"/>
  <c r="H240" i="35"/>
  <c r="EG239" i="35"/>
  <c r="EE239" i="35"/>
  <c r="V239" i="35" s="1"/>
  <c r="DU239" i="35"/>
  <c r="DT239" i="35"/>
  <c r="AS239" i="35"/>
  <c r="I239" i="35"/>
  <c r="H239" i="35"/>
  <c r="EG238" i="35"/>
  <c r="EH238" i="35" s="1"/>
  <c r="W238" i="35" s="1"/>
  <c r="EE238" i="35"/>
  <c r="EA238" i="35"/>
  <c r="T238" i="35" s="1"/>
  <c r="DU238" i="35"/>
  <c r="DV238" i="35" s="1"/>
  <c r="DT238" i="35"/>
  <c r="AS238" i="35"/>
  <c r="I238" i="35"/>
  <c r="H238" i="35"/>
  <c r="EG237" i="35"/>
  <c r="EH237" i="35" s="1"/>
  <c r="W237" i="35" s="1"/>
  <c r="EE237" i="35"/>
  <c r="EA237" i="35"/>
  <c r="DU237" i="35"/>
  <c r="DT237" i="35"/>
  <c r="AS237" i="35"/>
  <c r="I237" i="35"/>
  <c r="H237" i="35"/>
  <c r="EG236" i="35"/>
  <c r="EH236" i="35" s="1"/>
  <c r="W236" i="35" s="1"/>
  <c r="EE236" i="35"/>
  <c r="EA236" i="35"/>
  <c r="T236" i="35" s="1"/>
  <c r="DU236" i="35"/>
  <c r="DV236" i="35" s="1"/>
  <c r="DT236" i="35"/>
  <c r="AS236" i="35"/>
  <c r="I236" i="35"/>
  <c r="H236" i="35"/>
  <c r="EG235" i="35"/>
  <c r="EH235" i="35" s="1"/>
  <c r="W235" i="35" s="1"/>
  <c r="EE235" i="35"/>
  <c r="DU235" i="35"/>
  <c r="DT235" i="35"/>
  <c r="AS235" i="35"/>
  <c r="I235" i="35"/>
  <c r="H235" i="35"/>
  <c r="EG234" i="35"/>
  <c r="EH234" i="35" s="1"/>
  <c r="W234" i="35" s="1"/>
  <c r="EE234" i="35"/>
  <c r="V234" i="35" s="1"/>
  <c r="EA234" i="35"/>
  <c r="T234" i="35" s="1"/>
  <c r="DU234" i="35"/>
  <c r="DV234" i="35" s="1"/>
  <c r="DT234" i="35"/>
  <c r="AS234" i="35"/>
  <c r="I234" i="35"/>
  <c r="H234" i="35"/>
  <c r="EG233" i="35"/>
  <c r="EH233" i="35" s="1"/>
  <c r="W233" i="35" s="1"/>
  <c r="EE233" i="35"/>
  <c r="DU233" i="35"/>
  <c r="DT233" i="35"/>
  <c r="AS233" i="35"/>
  <c r="I233" i="35"/>
  <c r="H233" i="35"/>
  <c r="EG232" i="35"/>
  <c r="EH232" i="35" s="1"/>
  <c r="W232" i="35" s="1"/>
  <c r="EE232" i="35"/>
  <c r="EA232" i="35"/>
  <c r="T232" i="35" s="1"/>
  <c r="DU232" i="35"/>
  <c r="DV232" i="35" s="1"/>
  <c r="DT232" i="35"/>
  <c r="AS232" i="35"/>
  <c r="I232" i="35"/>
  <c r="H232" i="35"/>
  <c r="EG231" i="35"/>
  <c r="EH231" i="35" s="1"/>
  <c r="W231" i="35" s="1"/>
  <c r="EE231" i="35"/>
  <c r="V231" i="35" s="1"/>
  <c r="EA231" i="35"/>
  <c r="T231" i="35" s="1"/>
  <c r="DU231" i="35"/>
  <c r="DT231" i="35"/>
  <c r="AS231" i="35"/>
  <c r="I231" i="35"/>
  <c r="H231" i="35"/>
  <c r="EG230" i="35"/>
  <c r="EE230" i="35"/>
  <c r="V230" i="35" s="1"/>
  <c r="EA230" i="35"/>
  <c r="T230" i="35" s="1"/>
  <c r="DU230" i="35"/>
  <c r="DT230" i="35"/>
  <c r="AS230" i="35"/>
  <c r="I230" i="35"/>
  <c r="H230" i="35"/>
  <c r="EG229" i="35"/>
  <c r="EE229" i="35"/>
  <c r="V229" i="35" s="1"/>
  <c r="DU229" i="35"/>
  <c r="DT229" i="35"/>
  <c r="AS229" i="35"/>
  <c r="I229" i="35"/>
  <c r="H229" i="35"/>
  <c r="EG228" i="35"/>
  <c r="EH228" i="35" s="1"/>
  <c r="W228" i="35" s="1"/>
  <c r="EE228" i="35"/>
  <c r="EA228" i="35"/>
  <c r="T228" i="35" s="1"/>
  <c r="DU228" i="35"/>
  <c r="DT228" i="35"/>
  <c r="AS228" i="35"/>
  <c r="I228" i="35"/>
  <c r="H228" i="35"/>
  <c r="EG227" i="35"/>
  <c r="EE227" i="35"/>
  <c r="V227" i="35" s="1"/>
  <c r="EA227" i="35"/>
  <c r="T227" i="35" s="1"/>
  <c r="DU227" i="35"/>
  <c r="DT227" i="35"/>
  <c r="AS227" i="35"/>
  <c r="I227" i="35"/>
  <c r="H227" i="35"/>
  <c r="EG226" i="35"/>
  <c r="EH226" i="35" s="1"/>
  <c r="W226" i="35" s="1"/>
  <c r="EE226" i="35"/>
  <c r="EA226" i="35"/>
  <c r="T226" i="35" s="1"/>
  <c r="DU226" i="35"/>
  <c r="DV226" i="35" s="1"/>
  <c r="DT226" i="35"/>
  <c r="AS226" i="35"/>
  <c r="I226" i="35"/>
  <c r="H226" i="35"/>
  <c r="EG225" i="35"/>
  <c r="EH225" i="35" s="1"/>
  <c r="W225" i="35" s="1"/>
  <c r="EE225" i="35"/>
  <c r="EA225" i="35"/>
  <c r="T225" i="35" s="1"/>
  <c r="DU225" i="35"/>
  <c r="DT225" i="35"/>
  <c r="AS225" i="35"/>
  <c r="I225" i="35"/>
  <c r="H225" i="35"/>
  <c r="EG224" i="35"/>
  <c r="EE224" i="35"/>
  <c r="ED224" i="35" s="1"/>
  <c r="U224" i="35" s="1"/>
  <c r="EA224" i="35"/>
  <c r="T224" i="35" s="1"/>
  <c r="DU224" i="35"/>
  <c r="DV224" i="35" s="1"/>
  <c r="DT224" i="35"/>
  <c r="AS224" i="35"/>
  <c r="I224" i="35"/>
  <c r="H224" i="35"/>
  <c r="EG223" i="35"/>
  <c r="EH223" i="35" s="1"/>
  <c r="W223" i="35" s="1"/>
  <c r="EE223" i="35"/>
  <c r="EA223" i="35"/>
  <c r="T223" i="35" s="1"/>
  <c r="DU223" i="35"/>
  <c r="DT223" i="35"/>
  <c r="AS223" i="35"/>
  <c r="I223" i="35"/>
  <c r="H223" i="35"/>
  <c r="EG222" i="35"/>
  <c r="EE222" i="35"/>
  <c r="V222" i="35" s="1"/>
  <c r="DU222" i="35"/>
  <c r="DV222" i="35" s="1"/>
  <c r="DT222" i="35"/>
  <c r="AS222" i="35"/>
  <c r="I222" i="35"/>
  <c r="H222" i="35"/>
  <c r="EG221" i="35"/>
  <c r="EH221" i="35" s="1"/>
  <c r="W221" i="35" s="1"/>
  <c r="EE221" i="35"/>
  <c r="EA221" i="35"/>
  <c r="T221" i="35" s="1"/>
  <c r="DU221" i="35"/>
  <c r="DT221" i="35"/>
  <c r="AS221" i="35"/>
  <c r="I221" i="35"/>
  <c r="H221" i="35"/>
  <c r="EG220" i="35"/>
  <c r="EH220" i="35" s="1"/>
  <c r="W220" i="35" s="1"/>
  <c r="EE220" i="35"/>
  <c r="V220" i="35" s="1"/>
  <c r="DU220" i="35"/>
  <c r="DT220" i="35"/>
  <c r="AS220" i="35"/>
  <c r="I220" i="35"/>
  <c r="H220" i="35"/>
  <c r="EG219" i="35"/>
  <c r="EH219" i="35" s="1"/>
  <c r="W219" i="35" s="1"/>
  <c r="EE219" i="35"/>
  <c r="EA219" i="35"/>
  <c r="DU219" i="35"/>
  <c r="DT219" i="35"/>
  <c r="AS219" i="35"/>
  <c r="I219" i="35"/>
  <c r="H219" i="35"/>
  <c r="EG218" i="35"/>
  <c r="EH218" i="35" s="1"/>
  <c r="W218" i="35" s="1"/>
  <c r="EE218" i="35"/>
  <c r="V218" i="35" s="1"/>
  <c r="DU218" i="35"/>
  <c r="DV218" i="35" s="1"/>
  <c r="DT218" i="35"/>
  <c r="AS218" i="35"/>
  <c r="I218" i="35"/>
  <c r="H218" i="35"/>
  <c r="EG217" i="35"/>
  <c r="EH217" i="35" s="1"/>
  <c r="W217" i="35" s="1"/>
  <c r="EE217" i="35"/>
  <c r="V217" i="35" s="1"/>
  <c r="EA217" i="35"/>
  <c r="T217" i="35" s="1"/>
  <c r="DU217" i="35"/>
  <c r="DV217" i="35" s="1"/>
  <c r="DT217" i="35"/>
  <c r="AS217" i="35"/>
  <c r="I217" i="35"/>
  <c r="H217" i="35"/>
  <c r="EG216" i="35"/>
  <c r="EH216" i="35" s="1"/>
  <c r="W216" i="35" s="1"/>
  <c r="EE216" i="35"/>
  <c r="DU216" i="35"/>
  <c r="DT216" i="35"/>
  <c r="AS216" i="35"/>
  <c r="I216" i="35"/>
  <c r="H216" i="35"/>
  <c r="EG215" i="35"/>
  <c r="EH215" i="35" s="1"/>
  <c r="W215" i="35" s="1"/>
  <c r="EE215" i="35"/>
  <c r="EA215" i="35"/>
  <c r="T215" i="35" s="1"/>
  <c r="DU215" i="35"/>
  <c r="DT215" i="35"/>
  <c r="AS215" i="35"/>
  <c r="I215" i="35"/>
  <c r="H215" i="35"/>
  <c r="EG214" i="35"/>
  <c r="EH214" i="35" s="1"/>
  <c r="W214" i="35" s="1"/>
  <c r="EE214" i="35"/>
  <c r="ED214" i="35" s="1"/>
  <c r="U214" i="35" s="1"/>
  <c r="DU214" i="35"/>
  <c r="DV214" i="35" s="1"/>
  <c r="DT214" i="35"/>
  <c r="AS214" i="35"/>
  <c r="I214" i="35"/>
  <c r="H214" i="35"/>
  <c r="EG213" i="35"/>
  <c r="EH213" i="35" s="1"/>
  <c r="W213" i="35" s="1"/>
  <c r="EE213" i="35"/>
  <c r="DU213" i="35"/>
  <c r="DT213" i="35"/>
  <c r="I213" i="35"/>
  <c r="H213" i="35"/>
  <c r="EG212" i="35"/>
  <c r="EH212" i="35" s="1"/>
  <c r="W212" i="35" s="1"/>
  <c r="EE212" i="35"/>
  <c r="EA212" i="35"/>
  <c r="DU212" i="35"/>
  <c r="DT212" i="35"/>
  <c r="AS212" i="35"/>
  <c r="I212" i="35"/>
  <c r="H212" i="35"/>
  <c r="EG211" i="35"/>
  <c r="EE211" i="35"/>
  <c r="V211" i="35" s="1"/>
  <c r="DU211" i="35"/>
  <c r="DV211" i="35" s="1"/>
  <c r="DT211" i="35"/>
  <c r="AS211" i="35"/>
  <c r="I211" i="35"/>
  <c r="H211" i="35"/>
  <c r="EG210" i="35"/>
  <c r="EH210" i="35" s="1"/>
  <c r="W210" i="35" s="1"/>
  <c r="EE210" i="35"/>
  <c r="EA210" i="35"/>
  <c r="T210" i="35" s="1"/>
  <c r="DU210" i="35"/>
  <c r="DT210" i="35"/>
  <c r="DJ210" i="35"/>
  <c r="I210" i="35"/>
  <c r="H210" i="35"/>
  <c r="EG209" i="35"/>
  <c r="EE209" i="35"/>
  <c r="V209" i="35" s="1"/>
  <c r="EA209" i="35"/>
  <c r="T209" i="35" s="1"/>
  <c r="DU209" i="35"/>
  <c r="DT209" i="35"/>
  <c r="AS209" i="35"/>
  <c r="I209" i="35"/>
  <c r="H209" i="35"/>
  <c r="EG208" i="35"/>
  <c r="EH208" i="35" s="1"/>
  <c r="W208" i="35" s="1"/>
  <c r="EE208" i="35"/>
  <c r="EA208" i="35"/>
  <c r="T208" i="35" s="1"/>
  <c r="DU208" i="35"/>
  <c r="DV208" i="35" s="1"/>
  <c r="DT208" i="35"/>
  <c r="AS208" i="35"/>
  <c r="I208" i="35"/>
  <c r="H208" i="35"/>
  <c r="EG207" i="35"/>
  <c r="EE207" i="35"/>
  <c r="V207" i="35" s="1"/>
  <c r="EA207" i="35"/>
  <c r="T207" i="35" s="1"/>
  <c r="DU207" i="35"/>
  <c r="DT207" i="35"/>
  <c r="AS207" i="35"/>
  <c r="I207" i="35"/>
  <c r="H207" i="35"/>
  <c r="EG206" i="35"/>
  <c r="EH206" i="35" s="1"/>
  <c r="W206" i="35" s="1"/>
  <c r="EE206" i="35"/>
  <c r="V206" i="35" s="1"/>
  <c r="EA206" i="35"/>
  <c r="T206" i="35" s="1"/>
  <c r="DU206" i="35"/>
  <c r="DT206" i="35"/>
  <c r="AS206" i="35"/>
  <c r="I206" i="35"/>
  <c r="H206" i="35"/>
  <c r="EG205" i="35"/>
  <c r="EE205" i="35"/>
  <c r="V205" i="35" s="1"/>
  <c r="EA205" i="35"/>
  <c r="T205" i="35" s="1"/>
  <c r="DU205" i="35"/>
  <c r="DT205" i="35"/>
  <c r="AS205" i="35"/>
  <c r="I205" i="35"/>
  <c r="H205" i="35"/>
  <c r="EG204" i="35"/>
  <c r="EH204" i="35" s="1"/>
  <c r="W204" i="35" s="1"/>
  <c r="EE204" i="35"/>
  <c r="V204" i="35" s="1"/>
  <c r="EA204" i="35"/>
  <c r="T204" i="35" s="1"/>
  <c r="DU204" i="35"/>
  <c r="DV204" i="35" s="1"/>
  <c r="DT204" i="35"/>
  <c r="AS204" i="35"/>
  <c r="I204" i="35"/>
  <c r="H204" i="35"/>
  <c r="EG203" i="35"/>
  <c r="EE203" i="35"/>
  <c r="V203" i="35" s="1"/>
  <c r="EA203" i="35"/>
  <c r="T203" i="35" s="1"/>
  <c r="DU203" i="35"/>
  <c r="DT203" i="35"/>
  <c r="AS203" i="35"/>
  <c r="I203" i="35"/>
  <c r="H203" i="35"/>
  <c r="EG202" i="35"/>
  <c r="EH202" i="35" s="1"/>
  <c r="W202" i="35" s="1"/>
  <c r="EE202" i="35"/>
  <c r="V202" i="35" s="1"/>
  <c r="EA202" i="35"/>
  <c r="T202" i="35" s="1"/>
  <c r="DU202" i="35"/>
  <c r="DV202" i="35" s="1"/>
  <c r="DT202" i="35"/>
  <c r="AS202" i="35"/>
  <c r="I202" i="35"/>
  <c r="H202" i="35"/>
  <c r="EG201" i="35"/>
  <c r="EE201" i="35"/>
  <c r="V201" i="35" s="1"/>
  <c r="EA201" i="35"/>
  <c r="T201" i="35" s="1"/>
  <c r="DU201" i="35"/>
  <c r="DT201" i="35"/>
  <c r="AS201" i="35"/>
  <c r="I201" i="35"/>
  <c r="H201" i="35"/>
  <c r="EG200" i="35"/>
  <c r="EH200" i="35" s="1"/>
  <c r="W200" i="35" s="1"/>
  <c r="EE200" i="35"/>
  <c r="V200" i="35" s="1"/>
  <c r="EA200" i="35"/>
  <c r="T200" i="35" s="1"/>
  <c r="DU200" i="35"/>
  <c r="DV200" i="35" s="1"/>
  <c r="DW200" i="35" s="1"/>
  <c r="DT200" i="35"/>
  <c r="AS200" i="35"/>
  <c r="I200" i="35"/>
  <c r="H200" i="35"/>
  <c r="EG199" i="35"/>
  <c r="EE199" i="35"/>
  <c r="V199" i="35" s="1"/>
  <c r="EA199" i="35"/>
  <c r="T199" i="35" s="1"/>
  <c r="DU199" i="35"/>
  <c r="DT199" i="35"/>
  <c r="AS199" i="35"/>
  <c r="I199" i="35"/>
  <c r="H199" i="35"/>
  <c r="EG198" i="35"/>
  <c r="EH198" i="35" s="1"/>
  <c r="W198" i="35" s="1"/>
  <c r="EE198" i="35"/>
  <c r="V198" i="35" s="1"/>
  <c r="EA198" i="35"/>
  <c r="T198" i="35" s="1"/>
  <c r="DU198" i="35"/>
  <c r="DV198" i="35" s="1"/>
  <c r="DW198" i="35" s="1"/>
  <c r="DT198" i="35"/>
  <c r="AS198" i="35"/>
  <c r="I198" i="35"/>
  <c r="H198" i="35"/>
  <c r="EG197" i="35"/>
  <c r="EE197" i="35"/>
  <c r="V197" i="35" s="1"/>
  <c r="EA197" i="35"/>
  <c r="T197" i="35" s="1"/>
  <c r="DU197" i="35"/>
  <c r="DT197" i="35"/>
  <c r="AS197" i="35"/>
  <c r="I197" i="35"/>
  <c r="H197" i="35"/>
  <c r="EG196" i="35"/>
  <c r="EH196" i="35" s="1"/>
  <c r="W196" i="35" s="1"/>
  <c r="EE196" i="35"/>
  <c r="V196" i="35" s="1"/>
  <c r="EA196" i="35"/>
  <c r="T196" i="35" s="1"/>
  <c r="DU196" i="35"/>
  <c r="DV196" i="35" s="1"/>
  <c r="DW196" i="35" s="1"/>
  <c r="DT196" i="35"/>
  <c r="AS196" i="35"/>
  <c r="I196" i="35"/>
  <c r="H196" i="35"/>
  <c r="EG195" i="35"/>
  <c r="EE195" i="35"/>
  <c r="V195" i="35" s="1"/>
  <c r="EA195" i="35"/>
  <c r="T195" i="35" s="1"/>
  <c r="DU195" i="35"/>
  <c r="DT195" i="35"/>
  <c r="AS195" i="35"/>
  <c r="I195" i="35"/>
  <c r="H195" i="35"/>
  <c r="EG194" i="35"/>
  <c r="EH194" i="35" s="1"/>
  <c r="W194" i="35" s="1"/>
  <c r="EE194" i="35"/>
  <c r="V194" i="35" s="1"/>
  <c r="EA194" i="35"/>
  <c r="T194" i="35" s="1"/>
  <c r="DU194" i="35"/>
  <c r="DV194" i="35" s="1"/>
  <c r="DW194" i="35" s="1"/>
  <c r="DT194" i="35"/>
  <c r="AS194" i="35"/>
  <c r="I194" i="35"/>
  <c r="H194" i="35"/>
  <c r="EG193" i="35"/>
  <c r="EE193" i="35"/>
  <c r="V193" i="35" s="1"/>
  <c r="EA193" i="35"/>
  <c r="T193" i="35" s="1"/>
  <c r="DU193" i="35"/>
  <c r="DT193" i="35"/>
  <c r="AS193" i="35"/>
  <c r="I193" i="35"/>
  <c r="H193" i="35"/>
  <c r="EG192" i="35"/>
  <c r="EH192" i="35" s="1"/>
  <c r="W192" i="35" s="1"/>
  <c r="EE192" i="35"/>
  <c r="V192" i="35" s="1"/>
  <c r="EA192" i="35"/>
  <c r="T192" i="35" s="1"/>
  <c r="DU192" i="35"/>
  <c r="DV192" i="35" s="1"/>
  <c r="DW192" i="35" s="1"/>
  <c r="DT192" i="35"/>
  <c r="AS192" i="35"/>
  <c r="I192" i="35"/>
  <c r="H192" i="35"/>
  <c r="EG191" i="35"/>
  <c r="EE191" i="35"/>
  <c r="V191" i="35" s="1"/>
  <c r="DU191" i="35"/>
  <c r="DT191" i="35"/>
  <c r="I191" i="35"/>
  <c r="H191" i="35"/>
  <c r="EG190" i="35"/>
  <c r="EE190" i="35"/>
  <c r="V190" i="35" s="1"/>
  <c r="EA190" i="35"/>
  <c r="DU190" i="35"/>
  <c r="DT190" i="35"/>
  <c r="AS190" i="35"/>
  <c r="I190" i="35"/>
  <c r="H190" i="35"/>
  <c r="EG189" i="35"/>
  <c r="EH189" i="35" s="1"/>
  <c r="W189" i="35" s="1"/>
  <c r="EE189" i="35"/>
  <c r="V189" i="35" s="1"/>
  <c r="DU189" i="35"/>
  <c r="DV189" i="35" s="1"/>
  <c r="DT189" i="35"/>
  <c r="AS189" i="35"/>
  <c r="I189" i="35"/>
  <c r="H189" i="35"/>
  <c r="EG188" i="35"/>
  <c r="EE188" i="35"/>
  <c r="V188" i="35" s="1"/>
  <c r="EA188" i="35"/>
  <c r="DU188" i="35"/>
  <c r="DT188" i="35"/>
  <c r="AS188" i="35"/>
  <c r="I188" i="35"/>
  <c r="H188" i="35"/>
  <c r="EG187" i="35"/>
  <c r="EE187" i="35"/>
  <c r="DU187" i="35"/>
  <c r="DT187" i="35"/>
  <c r="AS187" i="35"/>
  <c r="I187" i="35"/>
  <c r="H187" i="35"/>
  <c r="EG186" i="35"/>
  <c r="EE186" i="35"/>
  <c r="V186" i="35" s="1"/>
  <c r="EA186" i="35"/>
  <c r="DU186" i="35"/>
  <c r="DT186" i="35"/>
  <c r="AS186" i="35"/>
  <c r="I186" i="35"/>
  <c r="H186" i="35"/>
  <c r="EG185" i="35"/>
  <c r="EH185" i="35" s="1"/>
  <c r="W185" i="35" s="1"/>
  <c r="EE185" i="35"/>
  <c r="V185" i="35" s="1"/>
  <c r="DU185" i="35"/>
  <c r="DT185" i="35"/>
  <c r="AS185" i="35"/>
  <c r="I185" i="35"/>
  <c r="H185" i="35"/>
  <c r="EG184" i="35"/>
  <c r="EE184" i="35"/>
  <c r="V184" i="35" s="1"/>
  <c r="EA184" i="35"/>
  <c r="DU184" i="35"/>
  <c r="DT184" i="35"/>
  <c r="AS184" i="35"/>
  <c r="I184" i="35"/>
  <c r="H184" i="35"/>
  <c r="EG183" i="35"/>
  <c r="EH183" i="35" s="1"/>
  <c r="W183" i="35" s="1"/>
  <c r="EE183" i="35"/>
  <c r="DU183" i="35"/>
  <c r="DT183" i="35"/>
  <c r="AS183" i="35"/>
  <c r="I183" i="35"/>
  <c r="H183" i="35"/>
  <c r="EG182" i="35"/>
  <c r="EE182" i="35"/>
  <c r="V182" i="35" s="1"/>
  <c r="EA182" i="35"/>
  <c r="DU182" i="35"/>
  <c r="DT182" i="35"/>
  <c r="AS182" i="35"/>
  <c r="I182" i="35"/>
  <c r="H182" i="35"/>
  <c r="EG181" i="35"/>
  <c r="EH181" i="35" s="1"/>
  <c r="W181" i="35" s="1"/>
  <c r="EE181" i="35"/>
  <c r="V181" i="35" s="1"/>
  <c r="DU181" i="35"/>
  <c r="DT181" i="35"/>
  <c r="AS181" i="35"/>
  <c r="I181" i="35"/>
  <c r="H181" i="35"/>
  <c r="EG180" i="35"/>
  <c r="EH180" i="35" s="1"/>
  <c r="W180" i="35" s="1"/>
  <c r="EE180" i="35"/>
  <c r="V180" i="35" s="1"/>
  <c r="DU180" i="35"/>
  <c r="DV180" i="35" s="1"/>
  <c r="DT180" i="35"/>
  <c r="AS180" i="35"/>
  <c r="I180" i="35"/>
  <c r="H180" i="35"/>
  <c r="EG179" i="35"/>
  <c r="EH179" i="35" s="1"/>
  <c r="W179" i="35" s="1"/>
  <c r="EE179" i="35"/>
  <c r="V179" i="35" s="1"/>
  <c r="EA179" i="35"/>
  <c r="T179" i="35" s="1"/>
  <c r="DU179" i="35"/>
  <c r="DT179" i="35"/>
  <c r="AS179" i="35"/>
  <c r="I179" i="35"/>
  <c r="H179" i="35"/>
  <c r="EG178" i="35"/>
  <c r="EE178" i="35"/>
  <c r="V178" i="35" s="1"/>
  <c r="DU178" i="35"/>
  <c r="DV178" i="35" s="1"/>
  <c r="DT178" i="35"/>
  <c r="AS178" i="35"/>
  <c r="I178" i="35"/>
  <c r="H178" i="35"/>
  <c r="EG177" i="35"/>
  <c r="EE177" i="35"/>
  <c r="V177" i="35" s="1"/>
  <c r="DU177" i="35"/>
  <c r="DT177" i="35"/>
  <c r="AS177" i="35"/>
  <c r="I177" i="35"/>
  <c r="H177" i="35"/>
  <c r="EG176" i="35"/>
  <c r="EH176" i="35" s="1"/>
  <c r="W176" i="35" s="1"/>
  <c r="EE176" i="35"/>
  <c r="V176" i="35" s="1"/>
  <c r="DU176" i="35"/>
  <c r="DV176" i="35" s="1"/>
  <c r="DT176" i="35"/>
  <c r="AS176" i="35"/>
  <c r="I176" i="35"/>
  <c r="H176" i="35"/>
  <c r="EG175" i="35"/>
  <c r="EH175" i="35" s="1"/>
  <c r="W175" i="35" s="1"/>
  <c r="EE175" i="35"/>
  <c r="V175" i="35" s="1"/>
  <c r="EA175" i="35"/>
  <c r="T175" i="35" s="1"/>
  <c r="DU175" i="35"/>
  <c r="DV175" i="35" s="1"/>
  <c r="DT175" i="35"/>
  <c r="AS175" i="35"/>
  <c r="AM175" i="35"/>
  <c r="I175" i="35"/>
  <c r="H175" i="35"/>
  <c r="EG174" i="35"/>
  <c r="EH174" i="35" s="1"/>
  <c r="W174" i="35" s="1"/>
  <c r="EE174" i="35"/>
  <c r="V174" i="35" s="1"/>
  <c r="EA174" i="35"/>
  <c r="T174" i="35" s="1"/>
  <c r="DU174" i="35"/>
  <c r="DT174" i="35"/>
  <c r="AS174" i="35"/>
  <c r="AM174" i="35"/>
  <c r="I174" i="35"/>
  <c r="H174" i="35"/>
  <c r="EG173" i="35"/>
  <c r="EH173" i="35" s="1"/>
  <c r="W173" i="35" s="1"/>
  <c r="EE173" i="35"/>
  <c r="V173" i="35" s="1"/>
  <c r="DU173" i="35"/>
  <c r="DV173" i="35" s="1"/>
  <c r="DT173" i="35"/>
  <c r="I173" i="35"/>
  <c r="H173" i="35"/>
  <c r="EG172" i="35"/>
  <c r="EH172" i="35" s="1"/>
  <c r="W172" i="35" s="1"/>
  <c r="EE172" i="35"/>
  <c r="V172" i="35" s="1"/>
  <c r="DU172" i="35"/>
  <c r="DV172" i="35" s="1"/>
  <c r="DT172" i="35"/>
  <c r="AS172" i="35"/>
  <c r="I172" i="35"/>
  <c r="H172" i="35"/>
  <c r="EG171" i="35"/>
  <c r="EH171" i="35" s="1"/>
  <c r="W171" i="35" s="1"/>
  <c r="EE171" i="35"/>
  <c r="V171" i="35" s="1"/>
  <c r="EA171" i="35"/>
  <c r="T171" i="35" s="1"/>
  <c r="DU171" i="35"/>
  <c r="DV171" i="35" s="1"/>
  <c r="DW171" i="35" s="1"/>
  <c r="DT171" i="35"/>
  <c r="AS171" i="35"/>
  <c r="I171" i="35"/>
  <c r="H171" i="35"/>
  <c r="EG170" i="35"/>
  <c r="EH170" i="35" s="1"/>
  <c r="W170" i="35" s="1"/>
  <c r="EE170" i="35"/>
  <c r="V170" i="35" s="1"/>
  <c r="DU170" i="35"/>
  <c r="DV170" i="35" s="1"/>
  <c r="DT170" i="35"/>
  <c r="AS170" i="35"/>
  <c r="I170" i="35"/>
  <c r="H170" i="35"/>
  <c r="EG169" i="35"/>
  <c r="EH169" i="35" s="1"/>
  <c r="W169" i="35" s="1"/>
  <c r="EE169" i="35"/>
  <c r="V169" i="35" s="1"/>
  <c r="EA169" i="35"/>
  <c r="T169" i="35" s="1"/>
  <c r="DU169" i="35"/>
  <c r="DT169" i="35"/>
  <c r="AS169" i="35"/>
  <c r="I169" i="35"/>
  <c r="H169" i="35"/>
  <c r="EG168" i="35"/>
  <c r="EE168" i="35"/>
  <c r="V168" i="35" s="1"/>
  <c r="DU168" i="35"/>
  <c r="DV168" i="35" s="1"/>
  <c r="DT168" i="35"/>
  <c r="AS168" i="35"/>
  <c r="I168" i="35"/>
  <c r="H168" i="35"/>
  <c r="EG167" i="35"/>
  <c r="EH167" i="35" s="1"/>
  <c r="W167" i="35" s="1"/>
  <c r="EE167" i="35"/>
  <c r="V167" i="35" s="1"/>
  <c r="EA167" i="35"/>
  <c r="T167" i="35" s="1"/>
  <c r="DU167" i="35"/>
  <c r="DV167" i="35" s="1"/>
  <c r="DW167" i="35" s="1"/>
  <c r="DT167" i="35"/>
  <c r="AS167" i="35"/>
  <c r="I167" i="35"/>
  <c r="H167" i="35"/>
  <c r="EG166" i="35"/>
  <c r="EH166" i="35" s="1"/>
  <c r="W166" i="35" s="1"/>
  <c r="EE166" i="35"/>
  <c r="V166" i="35" s="1"/>
  <c r="DU166" i="35"/>
  <c r="DV166" i="35" s="1"/>
  <c r="DT166" i="35"/>
  <c r="AS166" i="35"/>
  <c r="I166" i="35"/>
  <c r="H166" i="35"/>
  <c r="EG165" i="35"/>
  <c r="EH165" i="35" s="1"/>
  <c r="W165" i="35" s="1"/>
  <c r="EE165" i="35"/>
  <c r="V165" i="35" s="1"/>
  <c r="EA165" i="35"/>
  <c r="DU165" i="35"/>
  <c r="DV165" i="35" s="1"/>
  <c r="DT165" i="35"/>
  <c r="AS165" i="35"/>
  <c r="I165" i="35"/>
  <c r="H165" i="35"/>
  <c r="EG164" i="35"/>
  <c r="EH164" i="35" s="1"/>
  <c r="W164" i="35" s="1"/>
  <c r="EE164" i="35"/>
  <c r="V164" i="35" s="1"/>
  <c r="DU164" i="35"/>
  <c r="DV164" i="35" s="1"/>
  <c r="DT164" i="35"/>
  <c r="AS164" i="35"/>
  <c r="I164" i="35"/>
  <c r="H164" i="35"/>
  <c r="EG163" i="35"/>
  <c r="EH163" i="35" s="1"/>
  <c r="W163" i="35" s="1"/>
  <c r="EE163" i="35"/>
  <c r="V163" i="35" s="1"/>
  <c r="EA163" i="35"/>
  <c r="T163" i="35" s="1"/>
  <c r="DU163" i="35"/>
  <c r="DT163" i="35"/>
  <c r="AS163" i="35"/>
  <c r="I163" i="35"/>
  <c r="H163" i="35"/>
  <c r="EG162" i="35"/>
  <c r="EE162" i="35"/>
  <c r="V162" i="35" s="1"/>
  <c r="DU162" i="35"/>
  <c r="DV162" i="35" s="1"/>
  <c r="DT162" i="35"/>
  <c r="I162" i="35"/>
  <c r="H162" i="35"/>
  <c r="EG161" i="35"/>
  <c r="EH161" i="35" s="1"/>
  <c r="W161" i="35" s="1"/>
  <c r="EE161" i="35"/>
  <c r="V161" i="35" s="1"/>
  <c r="EA161" i="35"/>
  <c r="T161" i="35" s="1"/>
  <c r="DU161" i="35"/>
  <c r="DV161" i="35" s="1"/>
  <c r="DT161" i="35"/>
  <c r="AS161" i="35"/>
  <c r="I161" i="35"/>
  <c r="H161" i="35"/>
  <c r="EG160" i="35"/>
  <c r="EH160" i="35" s="1"/>
  <c r="W160" i="35" s="1"/>
  <c r="EE160" i="35"/>
  <c r="V160" i="35" s="1"/>
  <c r="DU160" i="35"/>
  <c r="DV160" i="35" s="1"/>
  <c r="DT160" i="35"/>
  <c r="AS160" i="35"/>
  <c r="I160" i="35"/>
  <c r="H160" i="35"/>
  <c r="EG159" i="35"/>
  <c r="EE159" i="35"/>
  <c r="V159" i="35" s="1"/>
  <c r="EA159" i="35"/>
  <c r="T159" i="35" s="1"/>
  <c r="DU159" i="35"/>
  <c r="DT159" i="35"/>
  <c r="DJ159" i="35"/>
  <c r="I159" i="35"/>
  <c r="H159" i="35"/>
  <c r="EG158" i="35"/>
  <c r="EE158" i="35"/>
  <c r="V158" i="35" s="1"/>
  <c r="DU158" i="35"/>
  <c r="DT158" i="35"/>
  <c r="AS158" i="35"/>
  <c r="I158" i="35"/>
  <c r="H158" i="35"/>
  <c r="EG157" i="35"/>
  <c r="EH157" i="35" s="1"/>
  <c r="W157" i="35" s="1"/>
  <c r="EE157" i="35"/>
  <c r="ED157" i="35" s="1"/>
  <c r="DU157" i="35"/>
  <c r="DV157" i="35" s="1"/>
  <c r="DT157" i="35"/>
  <c r="AS157" i="35"/>
  <c r="I157" i="35"/>
  <c r="H157" i="35"/>
  <c r="EG156" i="35"/>
  <c r="EE156" i="35"/>
  <c r="V156" i="35" s="1"/>
  <c r="EA156" i="35"/>
  <c r="T156" i="35" s="1"/>
  <c r="DU156" i="35"/>
  <c r="DT156" i="35"/>
  <c r="AS156" i="35"/>
  <c r="I156" i="35"/>
  <c r="H156" i="35"/>
  <c r="EG155" i="35"/>
  <c r="EE155" i="35"/>
  <c r="V155" i="35" s="1"/>
  <c r="DU155" i="35"/>
  <c r="DT155" i="35"/>
  <c r="AS155" i="35"/>
  <c r="O155" i="35"/>
  <c r="I155" i="35"/>
  <c r="H155" i="35"/>
  <c r="EG154" i="35"/>
  <c r="EE154" i="35"/>
  <c r="V154" i="35" s="1"/>
  <c r="DU154" i="35"/>
  <c r="DV154" i="35" s="1"/>
  <c r="DT154" i="35"/>
  <c r="AS154" i="35"/>
  <c r="I154" i="35"/>
  <c r="H154" i="35"/>
  <c r="EG153" i="35"/>
  <c r="EE153" i="35"/>
  <c r="V153" i="35" s="1"/>
  <c r="DU153" i="35"/>
  <c r="DT153" i="35"/>
  <c r="AS153" i="35"/>
  <c r="I153" i="35"/>
  <c r="H153" i="35"/>
  <c r="EG152" i="35"/>
  <c r="EH152" i="35" s="1"/>
  <c r="W152" i="35" s="1"/>
  <c r="EE152" i="35"/>
  <c r="V152" i="35" s="1"/>
  <c r="DU152" i="35"/>
  <c r="DV152" i="35" s="1"/>
  <c r="DT152" i="35"/>
  <c r="AS152" i="35"/>
  <c r="I152" i="35"/>
  <c r="H152" i="35"/>
  <c r="EG151" i="35"/>
  <c r="EH151" i="35" s="1"/>
  <c r="W151" i="35" s="1"/>
  <c r="EE151" i="35"/>
  <c r="V151" i="35" s="1"/>
  <c r="EA151" i="35"/>
  <c r="T151" i="35" s="1"/>
  <c r="DU151" i="35"/>
  <c r="DV151" i="35" s="1"/>
  <c r="DT151" i="35"/>
  <c r="AS151" i="35"/>
  <c r="I151" i="35"/>
  <c r="H151" i="35"/>
  <c r="EG150" i="35"/>
  <c r="EH150" i="35" s="1"/>
  <c r="W150" i="35" s="1"/>
  <c r="EE150" i="35"/>
  <c r="V150" i="35" s="1"/>
  <c r="DU150" i="35"/>
  <c r="DV150" i="35" s="1"/>
  <c r="DT150" i="35"/>
  <c r="AS150" i="35"/>
  <c r="I150" i="35"/>
  <c r="H150" i="35"/>
  <c r="EG149" i="35"/>
  <c r="EE149" i="35"/>
  <c r="V149" i="35" s="1"/>
  <c r="DU149" i="35"/>
  <c r="DT149" i="35"/>
  <c r="AS149" i="35"/>
  <c r="I149" i="35"/>
  <c r="H149" i="35"/>
  <c r="EG148" i="35"/>
  <c r="EE148" i="35"/>
  <c r="V148" i="35" s="1"/>
  <c r="DU148" i="35"/>
  <c r="DV148" i="35" s="1"/>
  <c r="DT148" i="35"/>
  <c r="AS148" i="35"/>
  <c r="I148" i="35"/>
  <c r="H148" i="35"/>
  <c r="EG147" i="35"/>
  <c r="EH147" i="35" s="1"/>
  <c r="W147" i="35" s="1"/>
  <c r="EE147" i="35"/>
  <c r="V147" i="35" s="1"/>
  <c r="EA147" i="35"/>
  <c r="DU147" i="35"/>
  <c r="DV147" i="35" s="1"/>
  <c r="DT147" i="35"/>
  <c r="AS147" i="35"/>
  <c r="I147" i="35"/>
  <c r="H147" i="35"/>
  <c r="EG146" i="35"/>
  <c r="EH146" i="35" s="1"/>
  <c r="W146" i="35" s="1"/>
  <c r="EE146" i="35"/>
  <c r="V146" i="35" s="1"/>
  <c r="DU146" i="35"/>
  <c r="DV146" i="35" s="1"/>
  <c r="DT146" i="35"/>
  <c r="AS146" i="35"/>
  <c r="I146" i="35"/>
  <c r="H146" i="35"/>
  <c r="EG145" i="35"/>
  <c r="EH145" i="35" s="1"/>
  <c r="W145" i="35" s="1"/>
  <c r="EE145" i="35"/>
  <c r="V145" i="35" s="1"/>
  <c r="EA145" i="35"/>
  <c r="T145" i="35" s="1"/>
  <c r="DU145" i="35"/>
  <c r="DV145" i="35" s="1"/>
  <c r="DT145" i="35"/>
  <c r="AS145" i="35"/>
  <c r="I145" i="35"/>
  <c r="H145" i="35"/>
  <c r="EG144" i="35"/>
  <c r="EH144" i="35" s="1"/>
  <c r="W144" i="35" s="1"/>
  <c r="EE144" i="35"/>
  <c r="V144" i="35" s="1"/>
  <c r="DU144" i="35"/>
  <c r="DV144" i="35" s="1"/>
  <c r="DT144" i="35"/>
  <c r="AS144" i="35"/>
  <c r="I144" i="35"/>
  <c r="H144" i="35"/>
  <c r="EG143" i="35"/>
  <c r="EE143" i="35"/>
  <c r="V143" i="35" s="1"/>
  <c r="EA143" i="35"/>
  <c r="T143" i="35" s="1"/>
  <c r="DU143" i="35"/>
  <c r="DT143" i="35"/>
  <c r="AS143" i="35"/>
  <c r="I143" i="35"/>
  <c r="H143" i="35"/>
  <c r="EG142" i="35"/>
  <c r="EE142" i="35"/>
  <c r="V142" i="35" s="1"/>
  <c r="DU142" i="35"/>
  <c r="DV142" i="35" s="1"/>
  <c r="DT142" i="35"/>
  <c r="AS142" i="35"/>
  <c r="I142" i="35"/>
  <c r="H142" i="35"/>
  <c r="EG141" i="35"/>
  <c r="EH141" i="35" s="1"/>
  <c r="W141" i="35" s="1"/>
  <c r="EE141" i="35"/>
  <c r="V141" i="35" s="1"/>
  <c r="DU141" i="35"/>
  <c r="DT141" i="35"/>
  <c r="DJ141" i="35"/>
  <c r="AS141" i="35"/>
  <c r="I141" i="35"/>
  <c r="H141" i="35"/>
  <c r="EG140" i="35"/>
  <c r="EH140" i="35" s="1"/>
  <c r="W140" i="35" s="1"/>
  <c r="EE140" i="35"/>
  <c r="V140" i="35" s="1"/>
  <c r="EA140" i="35"/>
  <c r="T140" i="35" s="1"/>
  <c r="DU140" i="35"/>
  <c r="DV140" i="35" s="1"/>
  <c r="DW140" i="35" s="1"/>
  <c r="DT140" i="35"/>
  <c r="AS140" i="35"/>
  <c r="I140" i="35"/>
  <c r="H140" i="35"/>
  <c r="EG139" i="35"/>
  <c r="EE139" i="35"/>
  <c r="V139" i="35" s="1"/>
  <c r="EA139" i="35"/>
  <c r="DU139" i="35"/>
  <c r="DT139" i="35"/>
  <c r="AS139" i="35"/>
  <c r="I139" i="35"/>
  <c r="H139" i="35"/>
  <c r="EG138" i="35"/>
  <c r="EH138" i="35" s="1"/>
  <c r="W138" i="35" s="1"/>
  <c r="EE138" i="35"/>
  <c r="V138" i="35" s="1"/>
  <c r="DU138" i="35"/>
  <c r="DV138" i="35" s="1"/>
  <c r="DT138" i="35"/>
  <c r="AS138" i="35"/>
  <c r="I138" i="35"/>
  <c r="H138" i="35"/>
  <c r="EG137" i="35"/>
  <c r="EE137" i="35"/>
  <c r="V137" i="35" s="1"/>
  <c r="DU137" i="35"/>
  <c r="DT137" i="35"/>
  <c r="AS137" i="35"/>
  <c r="I137" i="35"/>
  <c r="H137" i="35"/>
  <c r="EG136" i="35"/>
  <c r="EH136" i="35" s="1"/>
  <c r="W136" i="35" s="1"/>
  <c r="EE136" i="35"/>
  <c r="V136" i="35" s="1"/>
  <c r="EA136" i="35"/>
  <c r="T136" i="35" s="1"/>
  <c r="DU136" i="35"/>
  <c r="DV136" i="35" s="1"/>
  <c r="DW136" i="35" s="1"/>
  <c r="DT136" i="35"/>
  <c r="AS136" i="35"/>
  <c r="I136" i="35"/>
  <c r="H136" i="35"/>
  <c r="EG135" i="35"/>
  <c r="EE135" i="35"/>
  <c r="V135" i="35" s="1"/>
  <c r="EA135" i="35"/>
  <c r="DU135" i="35"/>
  <c r="DT135" i="35"/>
  <c r="AS135" i="35"/>
  <c r="I135" i="35"/>
  <c r="H135" i="35"/>
  <c r="EG134" i="35"/>
  <c r="EH134" i="35" s="1"/>
  <c r="W134" i="35" s="1"/>
  <c r="EE134" i="35"/>
  <c r="V134" i="35" s="1"/>
  <c r="DU134" i="35"/>
  <c r="DV134" i="35" s="1"/>
  <c r="DT134" i="35"/>
  <c r="AS134" i="35"/>
  <c r="I134" i="35"/>
  <c r="H134" i="35"/>
  <c r="EG133" i="35"/>
  <c r="EE133" i="35"/>
  <c r="V133" i="35" s="1"/>
  <c r="DU133" i="35"/>
  <c r="DT133" i="35"/>
  <c r="AS133" i="35"/>
  <c r="I133" i="35"/>
  <c r="H133" i="35"/>
  <c r="EG132" i="35"/>
  <c r="EH132" i="35" s="1"/>
  <c r="W132" i="35" s="1"/>
  <c r="EE132" i="35"/>
  <c r="V132" i="35" s="1"/>
  <c r="EA132" i="35"/>
  <c r="T132" i="35" s="1"/>
  <c r="DU132" i="35"/>
  <c r="DV132" i="35" s="1"/>
  <c r="DW132" i="35" s="1"/>
  <c r="DT132" i="35"/>
  <c r="AS132" i="35"/>
  <c r="I132" i="35"/>
  <c r="H132" i="35"/>
  <c r="EG131" i="35"/>
  <c r="EE131" i="35"/>
  <c r="V131" i="35" s="1"/>
  <c r="EA131" i="35"/>
  <c r="T131" i="35" s="1"/>
  <c r="DU131" i="35"/>
  <c r="DT131" i="35"/>
  <c r="AS131" i="35"/>
  <c r="I131" i="35"/>
  <c r="H131" i="35"/>
  <c r="EG130" i="35"/>
  <c r="EH130" i="35" s="1"/>
  <c r="W130" i="35" s="1"/>
  <c r="EE130" i="35"/>
  <c r="V130" i="35" s="1"/>
  <c r="EA130" i="35"/>
  <c r="T130" i="35" s="1"/>
  <c r="DU130" i="35"/>
  <c r="DV130" i="35" s="1"/>
  <c r="DW130" i="35" s="1"/>
  <c r="DT130" i="35"/>
  <c r="AS130" i="35"/>
  <c r="I130" i="35"/>
  <c r="H130" i="35"/>
  <c r="EG129" i="35"/>
  <c r="EE129" i="35"/>
  <c r="V129" i="35" s="1"/>
  <c r="DU129" i="35"/>
  <c r="DT129" i="35"/>
  <c r="AS129" i="35"/>
  <c r="I129" i="35"/>
  <c r="H129" i="35"/>
  <c r="EG128" i="35"/>
  <c r="EH128" i="35" s="1"/>
  <c r="W128" i="35" s="1"/>
  <c r="EE128" i="35"/>
  <c r="V128" i="35" s="1"/>
  <c r="EA128" i="35"/>
  <c r="T128" i="35" s="1"/>
  <c r="DU128" i="35"/>
  <c r="DT128" i="35"/>
  <c r="AS128" i="35"/>
  <c r="I128" i="35"/>
  <c r="H128" i="35"/>
  <c r="EG127" i="35"/>
  <c r="EE127" i="35"/>
  <c r="V127" i="35" s="1"/>
  <c r="EA127" i="35"/>
  <c r="T127" i="35" s="1"/>
  <c r="DU127" i="35"/>
  <c r="DT127" i="35"/>
  <c r="AS127" i="35"/>
  <c r="I127" i="35"/>
  <c r="H127" i="35"/>
  <c r="EG126" i="35"/>
  <c r="EH126" i="35" s="1"/>
  <c r="W126" i="35" s="1"/>
  <c r="EE126" i="35"/>
  <c r="V126" i="35" s="1"/>
  <c r="DU126" i="35"/>
  <c r="DV126" i="35" s="1"/>
  <c r="DT126" i="35"/>
  <c r="AS126" i="35"/>
  <c r="I126" i="35"/>
  <c r="H126" i="35"/>
  <c r="EG125" i="35"/>
  <c r="EE125" i="35"/>
  <c r="V125" i="35" s="1"/>
  <c r="EA125" i="35"/>
  <c r="DU125" i="35"/>
  <c r="DT125" i="35"/>
  <c r="AS125" i="35"/>
  <c r="I125" i="35"/>
  <c r="H125" i="35"/>
  <c r="EG124" i="35"/>
  <c r="EE124" i="35"/>
  <c r="V124" i="35" s="1"/>
  <c r="DU124" i="35"/>
  <c r="DV124" i="35" s="1"/>
  <c r="DW124" i="35" s="1"/>
  <c r="DT124" i="35"/>
  <c r="AS124" i="35"/>
  <c r="I124" i="35"/>
  <c r="H124" i="35"/>
  <c r="EG123" i="35"/>
  <c r="EE123" i="35"/>
  <c r="V123" i="35" s="1"/>
  <c r="EA123" i="35"/>
  <c r="T123" i="35" s="1"/>
  <c r="DU123" i="35"/>
  <c r="DT123" i="35"/>
  <c r="AS123" i="35"/>
  <c r="I123" i="35"/>
  <c r="H123" i="35"/>
  <c r="EG122" i="35"/>
  <c r="EH122" i="35" s="1"/>
  <c r="W122" i="35" s="1"/>
  <c r="EE122" i="35"/>
  <c r="V122" i="35" s="1"/>
  <c r="EA122" i="35"/>
  <c r="T122" i="35" s="1"/>
  <c r="DU122" i="35"/>
  <c r="DV122" i="35" s="1"/>
  <c r="DW122" i="35" s="1"/>
  <c r="DT122" i="35"/>
  <c r="AS122" i="35"/>
  <c r="I122" i="35"/>
  <c r="H122" i="35"/>
  <c r="EG121" i="35"/>
  <c r="EE121" i="35"/>
  <c r="V121" i="35" s="1"/>
  <c r="DU121" i="35"/>
  <c r="DT121" i="35"/>
  <c r="AS121" i="35"/>
  <c r="I121" i="35"/>
  <c r="H121" i="35"/>
  <c r="EG120" i="35"/>
  <c r="EH120" i="35" s="1"/>
  <c r="W120" i="35" s="1"/>
  <c r="EE120" i="35"/>
  <c r="ED120" i="35" s="1"/>
  <c r="U120" i="35" s="1"/>
  <c r="DU120" i="35"/>
  <c r="DV120" i="35" s="1"/>
  <c r="DW120" i="35" s="1"/>
  <c r="DT120" i="35"/>
  <c r="AS120" i="35"/>
  <c r="I120" i="35"/>
  <c r="H120" i="35"/>
  <c r="EG119" i="35"/>
  <c r="EE119" i="35"/>
  <c r="V119" i="35" s="1"/>
  <c r="EA119" i="35"/>
  <c r="T119" i="35" s="1"/>
  <c r="DU119" i="35"/>
  <c r="DT119" i="35"/>
  <c r="DJ119" i="35"/>
  <c r="I119" i="35"/>
  <c r="H119" i="35"/>
  <c r="EG118" i="35"/>
  <c r="EE118" i="35"/>
  <c r="V118" i="35" s="1"/>
  <c r="DU118" i="35"/>
  <c r="DV118" i="35" s="1"/>
  <c r="DT118" i="35"/>
  <c r="I118" i="35"/>
  <c r="H118" i="35"/>
  <c r="EG117" i="35"/>
  <c r="EE117" i="35"/>
  <c r="V117" i="35" s="1"/>
  <c r="DU117" i="35"/>
  <c r="DV117" i="35" s="1"/>
  <c r="DT117" i="35"/>
  <c r="AS117" i="35"/>
  <c r="I117" i="35"/>
  <c r="H117" i="35"/>
  <c r="EG116" i="35"/>
  <c r="EH116" i="35" s="1"/>
  <c r="W116" i="35" s="1"/>
  <c r="EE116" i="35"/>
  <c r="V116" i="35" s="1"/>
  <c r="EA116" i="35"/>
  <c r="T116" i="35" s="1"/>
  <c r="DU116" i="35"/>
  <c r="DV116" i="35" s="1"/>
  <c r="DT116" i="35"/>
  <c r="I116" i="35"/>
  <c r="H116" i="35"/>
  <c r="EG115" i="35"/>
  <c r="EH115" i="35" s="1"/>
  <c r="W115" i="35" s="1"/>
  <c r="EE115" i="35"/>
  <c r="EA115" i="35"/>
  <c r="T115" i="35" s="1"/>
  <c r="DU115" i="35"/>
  <c r="DV115" i="35" s="1"/>
  <c r="DT115" i="35"/>
  <c r="AS115" i="35"/>
  <c r="I115" i="35"/>
  <c r="H115" i="35"/>
  <c r="EG114" i="35"/>
  <c r="EE114" i="35"/>
  <c r="V114" i="35" s="1"/>
  <c r="DU114" i="35"/>
  <c r="DV114" i="35" s="1"/>
  <c r="DT114" i="35"/>
  <c r="AS114" i="35"/>
  <c r="I114" i="35"/>
  <c r="H114" i="35"/>
  <c r="EG113" i="35"/>
  <c r="EH113" i="35" s="1"/>
  <c r="W113" i="35" s="1"/>
  <c r="EE113" i="35"/>
  <c r="DU113" i="35"/>
  <c r="DV113" i="35" s="1"/>
  <c r="DT113" i="35"/>
  <c r="AS113" i="35"/>
  <c r="I113" i="35"/>
  <c r="H113" i="35"/>
  <c r="EG112" i="35"/>
  <c r="EH112" i="35" s="1"/>
  <c r="W112" i="35" s="1"/>
  <c r="EE112" i="35"/>
  <c r="V112" i="35" s="1"/>
  <c r="DU112" i="35"/>
  <c r="DV112" i="35" s="1"/>
  <c r="DT112" i="35"/>
  <c r="AS112" i="35"/>
  <c r="I112" i="35"/>
  <c r="H112" i="35"/>
  <c r="EG111" i="35"/>
  <c r="EH111" i="35" s="1"/>
  <c r="W111" i="35" s="1"/>
  <c r="EE111" i="35"/>
  <c r="EA111" i="35"/>
  <c r="T111" i="35" s="1"/>
  <c r="DU111" i="35"/>
  <c r="DV111" i="35" s="1"/>
  <c r="DT111" i="35"/>
  <c r="AS111" i="35"/>
  <c r="I111" i="35"/>
  <c r="H111" i="35"/>
  <c r="EG110" i="35"/>
  <c r="EH110" i="35" s="1"/>
  <c r="W110" i="35" s="1"/>
  <c r="EE110" i="35"/>
  <c r="V110" i="35" s="1"/>
  <c r="DU110" i="35"/>
  <c r="DV110" i="35" s="1"/>
  <c r="DT110" i="35"/>
  <c r="AS110" i="35"/>
  <c r="I110" i="35"/>
  <c r="H110" i="35"/>
  <c r="EG109" i="35"/>
  <c r="EH109" i="35" s="1"/>
  <c r="W109" i="35" s="1"/>
  <c r="EE109" i="35"/>
  <c r="EA109" i="35"/>
  <c r="DU109" i="35"/>
  <c r="DV109" i="35" s="1"/>
  <c r="DT109" i="35"/>
  <c r="AS109" i="35"/>
  <c r="I109" i="35"/>
  <c r="H109" i="35"/>
  <c r="EG108" i="35"/>
  <c r="EE108" i="35"/>
  <c r="V108" i="35" s="1"/>
  <c r="DU108" i="35"/>
  <c r="DV108" i="35" s="1"/>
  <c r="DT108" i="35"/>
  <c r="AS108" i="35"/>
  <c r="I108" i="35"/>
  <c r="H108" i="35"/>
  <c r="EG107" i="35"/>
  <c r="EH107" i="35" s="1"/>
  <c r="W107" i="35" s="1"/>
  <c r="EE107" i="35"/>
  <c r="EA107" i="35"/>
  <c r="T107" i="35" s="1"/>
  <c r="DU107" i="35"/>
  <c r="DV107" i="35" s="1"/>
  <c r="DT107" i="35"/>
  <c r="AS107" i="35"/>
  <c r="I107" i="35"/>
  <c r="H107" i="35"/>
  <c r="EG106" i="35"/>
  <c r="EE106" i="35"/>
  <c r="V106" i="35" s="1"/>
  <c r="DU106" i="35"/>
  <c r="DV106" i="35" s="1"/>
  <c r="DT106" i="35"/>
  <c r="AS106" i="35"/>
  <c r="I106" i="35"/>
  <c r="H106" i="35"/>
  <c r="EG105" i="35"/>
  <c r="EH105" i="35" s="1"/>
  <c r="W105" i="35" s="1"/>
  <c r="EE105" i="35"/>
  <c r="EA105" i="35"/>
  <c r="T105" i="35" s="1"/>
  <c r="DU105" i="35"/>
  <c r="DV105" i="35" s="1"/>
  <c r="DT105" i="35"/>
  <c r="AS105" i="35"/>
  <c r="I105" i="35"/>
  <c r="H105" i="35"/>
  <c r="EG104" i="35"/>
  <c r="EE104" i="35"/>
  <c r="V104" i="35" s="1"/>
  <c r="DU104" i="35"/>
  <c r="DV104" i="35" s="1"/>
  <c r="DT104" i="35"/>
  <c r="AS104" i="35"/>
  <c r="I104" i="35"/>
  <c r="H104" i="35"/>
  <c r="EG103" i="35"/>
  <c r="EH103" i="35" s="1"/>
  <c r="W103" i="35" s="1"/>
  <c r="EE103" i="35"/>
  <c r="EA103" i="35"/>
  <c r="T103" i="35" s="1"/>
  <c r="DU103" i="35"/>
  <c r="DV103" i="35" s="1"/>
  <c r="DT103" i="35"/>
  <c r="I103" i="35"/>
  <c r="H103" i="35"/>
  <c r="EG102" i="35"/>
  <c r="EH102" i="35" s="1"/>
  <c r="W102" i="35" s="1"/>
  <c r="EE102" i="35"/>
  <c r="EA102" i="35"/>
  <c r="T102" i="35" s="1"/>
  <c r="DU102" i="35"/>
  <c r="DV102" i="35" s="1"/>
  <c r="DT102" i="35"/>
  <c r="AS102" i="35"/>
  <c r="I102" i="35"/>
  <c r="H102" i="35"/>
  <c r="EG101" i="35"/>
  <c r="EH101" i="35" s="1"/>
  <c r="W101" i="35" s="1"/>
  <c r="EE101" i="35"/>
  <c r="V101" i="35" s="1"/>
  <c r="DU101" i="35"/>
  <c r="DV101" i="35" s="1"/>
  <c r="DT101" i="35"/>
  <c r="AS101" i="35"/>
  <c r="I101" i="35"/>
  <c r="H101" i="35"/>
  <c r="EG100" i="35"/>
  <c r="EH100" i="35" s="1"/>
  <c r="W100" i="35" s="1"/>
  <c r="EE100" i="35"/>
  <c r="DU100" i="35"/>
  <c r="DV100" i="35" s="1"/>
  <c r="DT100" i="35"/>
  <c r="AS100" i="35"/>
  <c r="I100" i="35"/>
  <c r="H100" i="35"/>
  <c r="EG99" i="35"/>
  <c r="EH99" i="35" s="1"/>
  <c r="W99" i="35" s="1"/>
  <c r="EE99" i="35"/>
  <c r="V99" i="35" s="1"/>
  <c r="DU99" i="35"/>
  <c r="DV99" i="35" s="1"/>
  <c r="DT99" i="35"/>
  <c r="AS99" i="35"/>
  <c r="I99" i="35"/>
  <c r="H99" i="35"/>
  <c r="EG98" i="35"/>
  <c r="EH98" i="35" s="1"/>
  <c r="W98" i="35" s="1"/>
  <c r="EE98" i="35"/>
  <c r="EA98" i="35"/>
  <c r="DU98" i="35"/>
  <c r="DV98" i="35" s="1"/>
  <c r="DT98" i="35"/>
  <c r="AS98" i="35"/>
  <c r="I98" i="35"/>
  <c r="H98" i="35"/>
  <c r="EG97" i="35"/>
  <c r="EE97" i="35"/>
  <c r="V97" i="35" s="1"/>
  <c r="DU97" i="35"/>
  <c r="DV97" i="35" s="1"/>
  <c r="DT97" i="35"/>
  <c r="AS97" i="35"/>
  <c r="I97" i="35"/>
  <c r="H97" i="35"/>
  <c r="EG96" i="35"/>
  <c r="EH96" i="35" s="1"/>
  <c r="W96" i="35" s="1"/>
  <c r="EE96" i="35"/>
  <c r="DU96" i="35"/>
  <c r="DV96" i="35" s="1"/>
  <c r="DT96" i="35"/>
  <c r="AS96" i="35"/>
  <c r="I96" i="35"/>
  <c r="H96" i="35"/>
  <c r="EG95" i="35"/>
  <c r="EH95" i="35" s="1"/>
  <c r="W95" i="35" s="1"/>
  <c r="EE95" i="35"/>
  <c r="V95" i="35" s="1"/>
  <c r="DU95" i="35"/>
  <c r="DV95" i="35" s="1"/>
  <c r="DT95" i="35"/>
  <c r="AS95" i="35"/>
  <c r="I95" i="35"/>
  <c r="H95" i="35"/>
  <c r="EG94" i="35"/>
  <c r="EH94" i="35" s="1"/>
  <c r="W94" i="35" s="1"/>
  <c r="EE94" i="35"/>
  <c r="EA94" i="35"/>
  <c r="T94" i="35" s="1"/>
  <c r="DU94" i="35"/>
  <c r="DV94" i="35" s="1"/>
  <c r="DT94" i="35"/>
  <c r="AS94" i="35"/>
  <c r="I94" i="35"/>
  <c r="H94" i="35"/>
  <c r="EG93" i="35"/>
  <c r="EH93" i="35" s="1"/>
  <c r="W93" i="35" s="1"/>
  <c r="EE93" i="35"/>
  <c r="V93" i="35" s="1"/>
  <c r="DU93" i="35"/>
  <c r="DV93" i="35" s="1"/>
  <c r="DT93" i="35"/>
  <c r="AS93" i="35"/>
  <c r="I93" i="35"/>
  <c r="H93" i="35"/>
  <c r="EG92" i="35"/>
  <c r="EH92" i="35" s="1"/>
  <c r="W92" i="35" s="1"/>
  <c r="EE92" i="35"/>
  <c r="DU92" i="35"/>
  <c r="DV92" i="35" s="1"/>
  <c r="DT92" i="35"/>
  <c r="AS92" i="35"/>
  <c r="I92" i="35"/>
  <c r="H92" i="35"/>
  <c r="EG91" i="35"/>
  <c r="EH91" i="35" s="1"/>
  <c r="W91" i="35" s="1"/>
  <c r="EE91" i="35"/>
  <c r="V91" i="35" s="1"/>
  <c r="DU91" i="35"/>
  <c r="DV91" i="35" s="1"/>
  <c r="DT91" i="35"/>
  <c r="AS91" i="35"/>
  <c r="I91" i="35"/>
  <c r="H91" i="35"/>
  <c r="EG90" i="35"/>
  <c r="EH90" i="35" s="1"/>
  <c r="W90" i="35" s="1"/>
  <c r="EE90" i="35"/>
  <c r="DU90" i="35"/>
  <c r="DV90" i="35" s="1"/>
  <c r="DT90" i="35"/>
  <c r="AS90" i="35"/>
  <c r="I90" i="35"/>
  <c r="H90" i="35"/>
  <c r="EG89" i="35"/>
  <c r="EH89" i="35" s="1"/>
  <c r="W89" i="35" s="1"/>
  <c r="EE89" i="35"/>
  <c r="V89" i="35" s="1"/>
  <c r="DU89" i="35"/>
  <c r="DV89" i="35" s="1"/>
  <c r="DT89" i="35"/>
  <c r="AS89" i="35"/>
  <c r="I89" i="35"/>
  <c r="H89" i="35"/>
  <c r="EG88" i="35"/>
  <c r="EH88" i="35" s="1"/>
  <c r="W88" i="35" s="1"/>
  <c r="EE88" i="35"/>
  <c r="EA88" i="35"/>
  <c r="T88" i="35" s="1"/>
  <c r="DU88" i="35"/>
  <c r="DV88" i="35" s="1"/>
  <c r="DT88" i="35"/>
  <c r="AS88" i="35"/>
  <c r="I88" i="35"/>
  <c r="H88" i="35"/>
  <c r="EG87" i="35"/>
  <c r="EE87" i="35"/>
  <c r="V87" i="35" s="1"/>
  <c r="DU87" i="35"/>
  <c r="DV87" i="35" s="1"/>
  <c r="DT87" i="35"/>
  <c r="AS87" i="35"/>
  <c r="I87" i="35"/>
  <c r="H87" i="35"/>
  <c r="EG86" i="35"/>
  <c r="EH86" i="35" s="1"/>
  <c r="W86" i="35" s="1"/>
  <c r="EE86" i="35"/>
  <c r="EA86" i="35"/>
  <c r="T86" i="35" s="1"/>
  <c r="DU86" i="35"/>
  <c r="DV86" i="35" s="1"/>
  <c r="DT86" i="35"/>
  <c r="AS86" i="35"/>
  <c r="I86" i="35"/>
  <c r="H86" i="35"/>
  <c r="EG85" i="35"/>
  <c r="EH85" i="35" s="1"/>
  <c r="W85" i="35" s="1"/>
  <c r="EE85" i="35"/>
  <c r="V85" i="35" s="1"/>
  <c r="DU85" i="35"/>
  <c r="DV85" i="35" s="1"/>
  <c r="DT85" i="35"/>
  <c r="AS85" i="35"/>
  <c r="I85" i="35"/>
  <c r="H85" i="35"/>
  <c r="EG84" i="35"/>
  <c r="EH84" i="35" s="1"/>
  <c r="W84" i="35" s="1"/>
  <c r="EE84" i="35"/>
  <c r="V84" i="35" s="1"/>
  <c r="EA84" i="35"/>
  <c r="DU84" i="35"/>
  <c r="DV84" i="35" s="1"/>
  <c r="DT84" i="35"/>
  <c r="AS84" i="35"/>
  <c r="I84" i="35"/>
  <c r="H84" i="35"/>
  <c r="EG83" i="35"/>
  <c r="EH83" i="35" s="1"/>
  <c r="W83" i="35" s="1"/>
  <c r="EE83" i="35"/>
  <c r="V83" i="35" s="1"/>
  <c r="DU83" i="35"/>
  <c r="DV83" i="35" s="1"/>
  <c r="DT83" i="35"/>
  <c r="I83" i="35"/>
  <c r="H83" i="35"/>
  <c r="EG82" i="35"/>
  <c r="EH82" i="35" s="1"/>
  <c r="W82" i="35" s="1"/>
  <c r="EE82" i="35"/>
  <c r="V82" i="35" s="1"/>
  <c r="DU82" i="35"/>
  <c r="DV82" i="35" s="1"/>
  <c r="DT82" i="35"/>
  <c r="AS82" i="35"/>
  <c r="I82" i="35"/>
  <c r="H82" i="35"/>
  <c r="EG81" i="35"/>
  <c r="EH81" i="35" s="1"/>
  <c r="W81" i="35" s="1"/>
  <c r="EE81" i="35"/>
  <c r="EA81" i="35"/>
  <c r="T81" i="35" s="1"/>
  <c r="DU81" i="35"/>
  <c r="DV81" i="35" s="1"/>
  <c r="DT81" i="35"/>
  <c r="AS81" i="35"/>
  <c r="I81" i="35"/>
  <c r="H81" i="35"/>
  <c r="EG80" i="35"/>
  <c r="EE80" i="35"/>
  <c r="V80" i="35" s="1"/>
  <c r="DU80" i="35"/>
  <c r="DV80" i="35" s="1"/>
  <c r="DT80" i="35"/>
  <c r="AS80" i="35"/>
  <c r="I80" i="35"/>
  <c r="H80" i="35"/>
  <c r="EG79" i="35"/>
  <c r="EH79" i="35" s="1"/>
  <c r="W79" i="35" s="1"/>
  <c r="EE79" i="35"/>
  <c r="EA79" i="35"/>
  <c r="T79" i="35" s="1"/>
  <c r="DU79" i="35"/>
  <c r="DV79" i="35" s="1"/>
  <c r="DT79" i="35"/>
  <c r="I79" i="35"/>
  <c r="H79" i="35"/>
  <c r="EG78" i="35"/>
  <c r="EH78" i="35" s="1"/>
  <c r="W78" i="35" s="1"/>
  <c r="EE78" i="35"/>
  <c r="V78" i="35" s="1"/>
  <c r="EA78" i="35"/>
  <c r="T78" i="35" s="1"/>
  <c r="DU78" i="35"/>
  <c r="DV78" i="35" s="1"/>
  <c r="DT78" i="35"/>
  <c r="AS78" i="35"/>
  <c r="I78" i="35"/>
  <c r="H78" i="35"/>
  <c r="EG77" i="35"/>
  <c r="EE77" i="35"/>
  <c r="V77" i="35" s="1"/>
  <c r="DU77" i="35"/>
  <c r="DV77" i="35" s="1"/>
  <c r="DT77" i="35"/>
  <c r="AS77" i="35"/>
  <c r="I77" i="35"/>
  <c r="H77" i="35"/>
  <c r="EG76" i="35"/>
  <c r="EH76" i="35" s="1"/>
  <c r="W76" i="35" s="1"/>
  <c r="EE76" i="35"/>
  <c r="EA76" i="35"/>
  <c r="T76" i="35" s="1"/>
  <c r="DU76" i="35"/>
  <c r="DV76" i="35" s="1"/>
  <c r="DT76" i="35"/>
  <c r="AS76" i="35"/>
  <c r="I76" i="35"/>
  <c r="H76" i="35"/>
  <c r="EG75" i="35"/>
  <c r="EE75" i="35"/>
  <c r="V75" i="35" s="1"/>
  <c r="DU75" i="35"/>
  <c r="DV75" i="35" s="1"/>
  <c r="DT75" i="35"/>
  <c r="AS75" i="35"/>
  <c r="I75" i="35"/>
  <c r="H75" i="35"/>
  <c r="EG74" i="35"/>
  <c r="EH74" i="35" s="1"/>
  <c r="W74" i="35" s="1"/>
  <c r="EE74" i="35"/>
  <c r="V74" i="35" s="1"/>
  <c r="EA74" i="35"/>
  <c r="T74" i="35" s="1"/>
  <c r="DU74" i="35"/>
  <c r="DV74" i="35" s="1"/>
  <c r="DT74" i="35"/>
  <c r="AS74" i="35"/>
  <c r="I74" i="35"/>
  <c r="H74" i="35"/>
  <c r="EG73" i="35"/>
  <c r="EE73" i="35"/>
  <c r="V73" i="35" s="1"/>
  <c r="DU73" i="35"/>
  <c r="DV73" i="35" s="1"/>
  <c r="DT73" i="35"/>
  <c r="AS73" i="35"/>
  <c r="I73" i="35"/>
  <c r="H73" i="35"/>
  <c r="EG72" i="35"/>
  <c r="EH72" i="35" s="1"/>
  <c r="W72" i="35" s="1"/>
  <c r="EE72" i="35"/>
  <c r="DU72" i="35"/>
  <c r="DV72" i="35" s="1"/>
  <c r="DW72" i="35" s="1"/>
  <c r="DT72" i="35"/>
  <c r="AS72" i="35"/>
  <c r="I72" i="35"/>
  <c r="H72" i="35"/>
  <c r="EG71" i="35"/>
  <c r="EH71" i="35" s="1"/>
  <c r="W71" i="35" s="1"/>
  <c r="EE71" i="35"/>
  <c r="V71" i="35" s="1"/>
  <c r="DU71" i="35"/>
  <c r="DV71" i="35" s="1"/>
  <c r="DT71" i="35"/>
  <c r="AS71" i="35"/>
  <c r="I71" i="35"/>
  <c r="H71" i="35"/>
  <c r="EG70" i="35"/>
  <c r="EH70" i="35" s="1"/>
  <c r="W70" i="35" s="1"/>
  <c r="EE70" i="35"/>
  <c r="V70" i="35" s="1"/>
  <c r="DU70" i="35"/>
  <c r="DV70" i="35" s="1"/>
  <c r="DW70" i="35" s="1"/>
  <c r="DT70" i="35"/>
  <c r="AS70" i="35"/>
  <c r="I70" i="35"/>
  <c r="H70" i="35"/>
  <c r="EG69" i="35"/>
  <c r="EH69" i="35" s="1"/>
  <c r="W69" i="35" s="1"/>
  <c r="EE69" i="35"/>
  <c r="V69" i="35" s="1"/>
  <c r="DU69" i="35"/>
  <c r="DV69" i="35" s="1"/>
  <c r="DT69" i="35"/>
  <c r="AS69" i="35"/>
  <c r="I69" i="35"/>
  <c r="H69" i="35"/>
  <c r="EG68" i="35"/>
  <c r="EH68" i="35" s="1"/>
  <c r="W68" i="35" s="1"/>
  <c r="EE68" i="35"/>
  <c r="DU68" i="35"/>
  <c r="DV68" i="35" s="1"/>
  <c r="DW68" i="35" s="1"/>
  <c r="DT68" i="35"/>
  <c r="AS68" i="35"/>
  <c r="I68" i="35"/>
  <c r="H68" i="35"/>
  <c r="EG67" i="35"/>
  <c r="EH67" i="35" s="1"/>
  <c r="W67" i="35" s="1"/>
  <c r="EE67" i="35"/>
  <c r="V67" i="35" s="1"/>
  <c r="DU67" i="35"/>
  <c r="DV67" i="35" s="1"/>
  <c r="DT67" i="35"/>
  <c r="AS67" i="35"/>
  <c r="I67" i="35"/>
  <c r="H67" i="35"/>
  <c r="EG66" i="35"/>
  <c r="EH66" i="35" s="1"/>
  <c r="W66" i="35" s="1"/>
  <c r="EE66" i="35"/>
  <c r="DU66" i="35"/>
  <c r="DV66" i="35" s="1"/>
  <c r="DW66" i="35" s="1"/>
  <c r="DT66" i="35"/>
  <c r="AS66" i="35"/>
  <c r="I66" i="35"/>
  <c r="H66" i="35"/>
  <c r="EG65" i="35"/>
  <c r="EH65" i="35" s="1"/>
  <c r="W65" i="35" s="1"/>
  <c r="EE65" i="35"/>
  <c r="V65" i="35" s="1"/>
  <c r="DU65" i="35"/>
  <c r="DV65" i="35" s="1"/>
  <c r="DT65" i="35"/>
  <c r="AS65" i="35"/>
  <c r="I65" i="35"/>
  <c r="H65" i="35"/>
  <c r="EG64" i="35"/>
  <c r="EH64" i="35" s="1"/>
  <c r="W64" i="35" s="1"/>
  <c r="EE64" i="35"/>
  <c r="EA64" i="35"/>
  <c r="T64" i="35" s="1"/>
  <c r="DU64" i="35"/>
  <c r="DV64" i="35" s="1"/>
  <c r="DW64" i="35" s="1"/>
  <c r="DT64" i="35"/>
  <c r="AS64" i="35"/>
  <c r="I64" i="35"/>
  <c r="H64" i="35"/>
  <c r="EG63" i="35"/>
  <c r="EE63" i="35"/>
  <c r="V63" i="35" s="1"/>
  <c r="EA63" i="35"/>
  <c r="T63" i="35" s="1"/>
  <c r="DU63" i="35"/>
  <c r="DT63" i="35"/>
  <c r="AS63" i="35"/>
  <c r="EG61" i="35"/>
  <c r="EH61" i="35" s="1"/>
  <c r="W61" i="35" s="1"/>
  <c r="EE61" i="35"/>
  <c r="V61" i="35" s="1"/>
  <c r="EA61" i="35"/>
  <c r="T61" i="35" s="1"/>
  <c r="DU61" i="35"/>
  <c r="DV61" i="35" s="1"/>
  <c r="DT61" i="35"/>
  <c r="AS61" i="35"/>
  <c r="I61" i="35"/>
  <c r="H61" i="35"/>
  <c r="EG60" i="35"/>
  <c r="EH60" i="35" s="1"/>
  <c r="W60" i="35" s="1"/>
  <c r="EE60" i="35"/>
  <c r="DU60" i="35"/>
  <c r="DV60" i="35" s="1"/>
  <c r="DW60" i="35" s="1"/>
  <c r="DT60" i="35"/>
  <c r="AS60" i="35"/>
  <c r="I60" i="35"/>
  <c r="H60" i="35"/>
  <c r="EG59" i="35"/>
  <c r="EH59" i="35" s="1"/>
  <c r="W59" i="35" s="1"/>
  <c r="EE59" i="35"/>
  <c r="V59" i="35" s="1"/>
  <c r="DU59" i="35"/>
  <c r="DV59" i="35" s="1"/>
  <c r="DT59" i="35"/>
  <c r="AS59" i="35"/>
  <c r="I59" i="35"/>
  <c r="H59" i="35"/>
  <c r="EG58" i="35"/>
  <c r="EH58" i="35" s="1"/>
  <c r="W58" i="35" s="1"/>
  <c r="EE58" i="35"/>
  <c r="EA58" i="35"/>
  <c r="T58" i="35" s="1"/>
  <c r="DU58" i="35"/>
  <c r="DV58" i="35" s="1"/>
  <c r="DW58" i="35" s="1"/>
  <c r="DT58" i="35"/>
  <c r="AS58" i="35"/>
  <c r="I58" i="35"/>
  <c r="H58" i="35"/>
  <c r="EG57" i="35"/>
  <c r="EH57" i="35" s="1"/>
  <c r="W57" i="35" s="1"/>
  <c r="EE57" i="35"/>
  <c r="V57" i="35" s="1"/>
  <c r="DU57" i="35"/>
  <c r="DV57" i="35" s="1"/>
  <c r="DT57" i="35"/>
  <c r="AS57" i="35"/>
  <c r="I57" i="35"/>
  <c r="H57" i="35"/>
  <c r="EG56" i="35"/>
  <c r="EH56" i="35" s="1"/>
  <c r="W56" i="35" s="1"/>
  <c r="EE56" i="35"/>
  <c r="EA56" i="35"/>
  <c r="DU56" i="35"/>
  <c r="DV56" i="35" s="1"/>
  <c r="DW56" i="35" s="1"/>
  <c r="DT56" i="35"/>
  <c r="AS56" i="35"/>
  <c r="I56" i="35"/>
  <c r="H56" i="35"/>
  <c r="EG55" i="35"/>
  <c r="EH55" i="35" s="1"/>
  <c r="W55" i="35" s="1"/>
  <c r="EE55" i="35"/>
  <c r="V55" i="35" s="1"/>
  <c r="DU55" i="35"/>
  <c r="DV55" i="35" s="1"/>
  <c r="DT55" i="35"/>
  <c r="AS55" i="35"/>
  <c r="I55" i="35"/>
  <c r="H55" i="35"/>
  <c r="EG54" i="35"/>
  <c r="EH54" i="35" s="1"/>
  <c r="W54" i="35" s="1"/>
  <c r="EE54" i="35"/>
  <c r="DU54" i="35"/>
  <c r="DV54" i="35" s="1"/>
  <c r="DW54" i="35" s="1"/>
  <c r="DT54" i="35"/>
  <c r="AS54" i="35"/>
  <c r="I54" i="35"/>
  <c r="H54" i="35"/>
  <c r="EG53" i="35"/>
  <c r="EH53" i="35" s="1"/>
  <c r="W53" i="35" s="1"/>
  <c r="EE53" i="35"/>
  <c r="V53" i="35" s="1"/>
  <c r="DU53" i="35"/>
  <c r="DV53" i="35" s="1"/>
  <c r="DT53" i="35"/>
  <c r="DJ53" i="35"/>
  <c r="I53" i="35"/>
  <c r="H53" i="35"/>
  <c r="EG52" i="35"/>
  <c r="EH52" i="35" s="1"/>
  <c r="W52" i="35" s="1"/>
  <c r="EE52" i="35"/>
  <c r="V52" i="35" s="1"/>
  <c r="DU52" i="35"/>
  <c r="DV52" i="35" s="1"/>
  <c r="DT52" i="35"/>
  <c r="AS52" i="35"/>
  <c r="I52" i="35"/>
  <c r="H52" i="35"/>
  <c r="EG51" i="35"/>
  <c r="EE51" i="35"/>
  <c r="V51" i="35" s="1"/>
  <c r="EA51" i="35"/>
  <c r="T51" i="35" s="1"/>
  <c r="DU51" i="35"/>
  <c r="DT51" i="35"/>
  <c r="AS51" i="35"/>
  <c r="I51" i="35"/>
  <c r="H51" i="35"/>
  <c r="EG50" i="35"/>
  <c r="EH50" i="35" s="1"/>
  <c r="W50" i="35" s="1"/>
  <c r="EE50" i="35"/>
  <c r="V50" i="35" s="1"/>
  <c r="EA50" i="35"/>
  <c r="T50" i="35" s="1"/>
  <c r="DU50" i="35"/>
  <c r="DV50" i="35" s="1"/>
  <c r="DW50" i="35" s="1"/>
  <c r="DT50" i="35"/>
  <c r="AS50" i="35"/>
  <c r="I50" i="35"/>
  <c r="H50" i="35"/>
  <c r="EG49" i="35"/>
  <c r="EE49" i="35"/>
  <c r="V49" i="35" s="1"/>
  <c r="EA49" i="35"/>
  <c r="DU49" i="35"/>
  <c r="DT49" i="35"/>
  <c r="AS49" i="35"/>
  <c r="I49" i="35"/>
  <c r="H49" i="35"/>
  <c r="EG48" i="35"/>
  <c r="EH48" i="35" s="1"/>
  <c r="W48" i="35" s="1"/>
  <c r="EE48" i="35"/>
  <c r="V48" i="35" s="1"/>
  <c r="DU48" i="35"/>
  <c r="DV48" i="35" s="1"/>
  <c r="DW48" i="35" s="1"/>
  <c r="DT48" i="35"/>
  <c r="AS48" i="35"/>
  <c r="I48" i="35"/>
  <c r="H48" i="35"/>
  <c r="EG47" i="35"/>
  <c r="EE47" i="35"/>
  <c r="V47" i="35" s="1"/>
  <c r="EA47" i="35"/>
  <c r="DU47" i="35"/>
  <c r="DT47" i="35"/>
  <c r="AS47" i="35"/>
  <c r="I47" i="35"/>
  <c r="H47" i="35"/>
  <c r="EG46" i="35"/>
  <c r="EH46" i="35" s="1"/>
  <c r="W46" i="35" s="1"/>
  <c r="EE46" i="35"/>
  <c r="V46" i="35" s="1"/>
  <c r="DU46" i="35"/>
  <c r="DV46" i="35" s="1"/>
  <c r="DT46" i="35"/>
  <c r="AS46" i="35"/>
  <c r="I46" i="35"/>
  <c r="H46" i="35"/>
  <c r="EG45" i="35"/>
  <c r="EE45" i="35"/>
  <c r="V45" i="35" s="1"/>
  <c r="EA45" i="35"/>
  <c r="T45" i="35" s="1"/>
  <c r="DU45" i="35"/>
  <c r="DT45" i="35"/>
  <c r="I45" i="35"/>
  <c r="H45" i="35"/>
  <c r="EG44" i="35"/>
  <c r="EE44" i="35"/>
  <c r="V44" i="35" s="1"/>
  <c r="EA44" i="35"/>
  <c r="T44" i="35" s="1"/>
  <c r="DU44" i="35"/>
  <c r="DT44" i="35"/>
  <c r="I44" i="35"/>
  <c r="H44" i="35"/>
  <c r="EG43" i="35"/>
  <c r="EE43" i="35"/>
  <c r="V43" i="35" s="1"/>
  <c r="EA43" i="35"/>
  <c r="DU43" i="35"/>
  <c r="DT43" i="35"/>
  <c r="AS43" i="35"/>
  <c r="I43" i="35"/>
  <c r="H43" i="35"/>
  <c r="EG42" i="35"/>
  <c r="EH42" i="35" s="1"/>
  <c r="W42" i="35" s="1"/>
  <c r="EE42" i="35"/>
  <c r="V42" i="35" s="1"/>
  <c r="DU42" i="35"/>
  <c r="DV42" i="35" s="1"/>
  <c r="DW42" i="35" s="1"/>
  <c r="DT42" i="35"/>
  <c r="AS42" i="35"/>
  <c r="I42" i="35"/>
  <c r="H42" i="35"/>
  <c r="EG41" i="35"/>
  <c r="EE41" i="35"/>
  <c r="V41" i="35" s="1"/>
  <c r="EA41" i="35"/>
  <c r="T41" i="35" s="1"/>
  <c r="DU41" i="35"/>
  <c r="DT41" i="35"/>
  <c r="I41" i="35"/>
  <c r="H41" i="35"/>
  <c r="EG40" i="35"/>
  <c r="EE40" i="35"/>
  <c r="V40" i="35" s="1"/>
  <c r="EA40" i="35"/>
  <c r="T40" i="35" s="1"/>
  <c r="DU40" i="35"/>
  <c r="DT40" i="35"/>
  <c r="AS40" i="35"/>
  <c r="I40" i="35"/>
  <c r="H40" i="35"/>
  <c r="EG39" i="35"/>
  <c r="EH39" i="35" s="1"/>
  <c r="W39" i="35" s="1"/>
  <c r="EE39" i="35"/>
  <c r="V39" i="35" s="1"/>
  <c r="EA39" i="35"/>
  <c r="T39" i="35" s="1"/>
  <c r="DU39" i="35"/>
  <c r="DV39" i="35" s="1"/>
  <c r="DT39" i="35"/>
  <c r="I39" i="35"/>
  <c r="H39" i="35"/>
  <c r="EG38" i="35"/>
  <c r="EH38" i="35" s="1"/>
  <c r="W38" i="35" s="1"/>
  <c r="EE38" i="35"/>
  <c r="V38" i="35" s="1"/>
  <c r="EA38" i="35"/>
  <c r="T38" i="35" s="1"/>
  <c r="DU38" i="35"/>
  <c r="DV38" i="35" s="1"/>
  <c r="DT38" i="35"/>
  <c r="AS38" i="35"/>
  <c r="I38" i="35"/>
  <c r="H38" i="35"/>
  <c r="EG37" i="35"/>
  <c r="EE37" i="35"/>
  <c r="V37" i="35" s="1"/>
  <c r="EA37" i="35"/>
  <c r="T37" i="35" s="1"/>
  <c r="DU37" i="35"/>
  <c r="DT37" i="35"/>
  <c r="AS37" i="35"/>
  <c r="I37" i="35"/>
  <c r="H37" i="35"/>
  <c r="EG36" i="35"/>
  <c r="EH36" i="35" s="1"/>
  <c r="W36" i="35" s="1"/>
  <c r="EE36" i="35"/>
  <c r="V36" i="35" s="1"/>
  <c r="EA36" i="35"/>
  <c r="T36" i="35" s="1"/>
  <c r="DU36" i="35"/>
  <c r="DV36" i="35" s="1"/>
  <c r="DT36" i="35"/>
  <c r="AS36" i="35"/>
  <c r="I36" i="35"/>
  <c r="H36" i="35"/>
  <c r="EG35" i="35"/>
  <c r="EE35" i="35"/>
  <c r="V35" i="35" s="1"/>
  <c r="EA35" i="35"/>
  <c r="T35" i="35" s="1"/>
  <c r="DU35" i="35"/>
  <c r="DT35" i="35"/>
  <c r="I35" i="35"/>
  <c r="H35" i="35"/>
  <c r="EG34" i="35"/>
  <c r="EE34" i="35"/>
  <c r="V34" i="35" s="1"/>
  <c r="EA34" i="35"/>
  <c r="T34" i="35" s="1"/>
  <c r="DU34" i="35"/>
  <c r="DT34" i="35"/>
  <c r="AS34" i="35"/>
  <c r="I34" i="35"/>
  <c r="H34" i="35"/>
  <c r="EG33" i="35"/>
  <c r="EH33" i="35" s="1"/>
  <c r="W33" i="35" s="1"/>
  <c r="EE33" i="35"/>
  <c r="V33" i="35" s="1"/>
  <c r="EA33" i="35"/>
  <c r="T33" i="35" s="1"/>
  <c r="DU33" i="35"/>
  <c r="DV33" i="35" s="1"/>
  <c r="DW33" i="35" s="1"/>
  <c r="DT33" i="35"/>
  <c r="AS33" i="35"/>
  <c r="I33" i="35"/>
  <c r="H33" i="35"/>
  <c r="EG32" i="35"/>
  <c r="EE32" i="35"/>
  <c r="V32" i="35" s="1"/>
  <c r="EA32" i="35"/>
  <c r="T32" i="35" s="1"/>
  <c r="DU32" i="35"/>
  <c r="DT32" i="35"/>
  <c r="AS32" i="35"/>
  <c r="I32" i="35"/>
  <c r="H32" i="35"/>
  <c r="EG31" i="35"/>
  <c r="EH31" i="35" s="1"/>
  <c r="W31" i="35" s="1"/>
  <c r="EE31" i="35"/>
  <c r="V31" i="35" s="1"/>
  <c r="EA31" i="35"/>
  <c r="T31" i="35" s="1"/>
  <c r="DU31" i="35"/>
  <c r="DV31" i="35" s="1"/>
  <c r="DT31" i="35"/>
  <c r="I31" i="35"/>
  <c r="H31" i="35"/>
  <c r="EG30" i="35"/>
  <c r="EH30" i="35" s="1"/>
  <c r="W30" i="35" s="1"/>
  <c r="EE30" i="35"/>
  <c r="V30" i="35" s="1"/>
  <c r="DU30" i="35"/>
  <c r="DV30" i="35" s="1"/>
  <c r="DT30" i="35"/>
  <c r="AS30" i="35"/>
  <c r="I30" i="35"/>
  <c r="H30" i="35"/>
  <c r="EG29" i="35"/>
  <c r="EE29" i="35"/>
  <c r="V29" i="35" s="1"/>
  <c r="EA29" i="35"/>
  <c r="T29" i="35" s="1"/>
  <c r="DU29" i="35"/>
  <c r="DT29" i="35"/>
  <c r="AS29" i="35"/>
  <c r="I29" i="35"/>
  <c r="H29" i="35"/>
  <c r="EG28" i="35"/>
  <c r="EH28" i="35" s="1"/>
  <c r="W28" i="35" s="1"/>
  <c r="EE28" i="35"/>
  <c r="EA28" i="35"/>
  <c r="DU28" i="35"/>
  <c r="DV28" i="35" s="1"/>
  <c r="DW28" i="35" s="1"/>
  <c r="DT28" i="35"/>
  <c r="AS28" i="35"/>
  <c r="I28" i="35"/>
  <c r="H28" i="35"/>
  <c r="EG27" i="35"/>
  <c r="EE27" i="35"/>
  <c r="V27" i="35" s="1"/>
  <c r="EA27" i="35"/>
  <c r="T27" i="35" s="1"/>
  <c r="DU27" i="35"/>
  <c r="DT27" i="35"/>
  <c r="AS27" i="35"/>
  <c r="I27" i="35"/>
  <c r="H27" i="35"/>
  <c r="EG26" i="35"/>
  <c r="EH26" i="35" s="1"/>
  <c r="W26" i="35" s="1"/>
  <c r="EE26" i="35"/>
  <c r="EA26" i="35"/>
  <c r="DU26" i="35"/>
  <c r="DV26" i="35" s="1"/>
  <c r="DW26" i="35" s="1"/>
  <c r="DT26" i="35"/>
  <c r="AZ26" i="35"/>
  <c r="I26" i="35"/>
  <c r="H26" i="35"/>
  <c r="EG25" i="35"/>
  <c r="EH25" i="35" s="1"/>
  <c r="W25" i="35" s="1"/>
  <c r="EE25" i="35"/>
  <c r="V25" i="35" s="1"/>
  <c r="DU25" i="35"/>
  <c r="DV25" i="35" s="1"/>
  <c r="DT25" i="35"/>
  <c r="AZ25" i="35"/>
  <c r="I25" i="35"/>
  <c r="H25" i="35"/>
  <c r="EG24" i="35"/>
  <c r="EE24" i="35"/>
  <c r="V24" i="35" s="1"/>
  <c r="EA24" i="35"/>
  <c r="T24" i="35" s="1"/>
  <c r="DU24" i="35"/>
  <c r="DT24" i="35"/>
  <c r="AZ24" i="35"/>
  <c r="EQ24" i="35" s="1"/>
  <c r="FB24" i="35" s="1"/>
  <c r="FR24" i="35" s="1"/>
  <c r="I24" i="35"/>
  <c r="H24" i="35"/>
  <c r="EG23" i="35"/>
  <c r="EH23" i="35" s="1"/>
  <c r="W23" i="35" s="1"/>
  <c r="EE23" i="35"/>
  <c r="EA23" i="35"/>
  <c r="T23" i="35" s="1"/>
  <c r="DU23" i="35"/>
  <c r="DV23" i="35" s="1"/>
  <c r="DT23" i="35"/>
  <c r="AZ23" i="35"/>
  <c r="EQ23" i="35" s="1"/>
  <c r="FB23" i="35" s="1"/>
  <c r="FR23" i="35" s="1"/>
  <c r="I23" i="35"/>
  <c r="H23" i="35"/>
  <c r="EG22" i="35"/>
  <c r="EH22" i="35" s="1"/>
  <c r="W22" i="35" s="1"/>
  <c r="EE22" i="35"/>
  <c r="EA22" i="35"/>
  <c r="DU22" i="35"/>
  <c r="DV22" i="35" s="1"/>
  <c r="DW22" i="35" s="1"/>
  <c r="DT22" i="35"/>
  <c r="AS22" i="35"/>
  <c r="I22" i="35"/>
  <c r="H22" i="35"/>
  <c r="EG21" i="35"/>
  <c r="EE21" i="35"/>
  <c r="V21" i="35" s="1"/>
  <c r="EA21" i="35"/>
  <c r="T21" i="35" s="1"/>
  <c r="DU21" i="35"/>
  <c r="DT21" i="35"/>
  <c r="AS21" i="35"/>
  <c r="I21" i="35"/>
  <c r="H21" i="35"/>
  <c r="EG20" i="35"/>
  <c r="EH20" i="35" s="1"/>
  <c r="W20" i="35" s="1"/>
  <c r="EE20" i="35"/>
  <c r="EA20" i="35"/>
  <c r="DU20" i="35"/>
  <c r="DV20" i="35" s="1"/>
  <c r="DW20" i="35" s="1"/>
  <c r="DT20" i="35"/>
  <c r="AS20" i="35"/>
  <c r="I20" i="35"/>
  <c r="H20" i="35"/>
  <c r="EG19" i="35"/>
  <c r="EE19" i="35"/>
  <c r="V19" i="35" s="1"/>
  <c r="EA19" i="35"/>
  <c r="T19" i="35" s="1"/>
  <c r="DU19" i="35"/>
  <c r="DT19" i="35"/>
  <c r="AS19" i="35"/>
  <c r="I19" i="35"/>
  <c r="H19" i="35"/>
  <c r="EG18" i="35"/>
  <c r="EH18" i="35" s="1"/>
  <c r="W18" i="35" s="1"/>
  <c r="EE18" i="35"/>
  <c r="EA18" i="35"/>
  <c r="DU18" i="35"/>
  <c r="DV18" i="35" s="1"/>
  <c r="DW18" i="35" s="1"/>
  <c r="DT18" i="35"/>
  <c r="AS18" i="35"/>
  <c r="I18" i="35"/>
  <c r="H18" i="35"/>
  <c r="EG17" i="35"/>
  <c r="EE17" i="35"/>
  <c r="V17" i="35" s="1"/>
  <c r="EA17" i="35"/>
  <c r="DU17" i="35"/>
  <c r="DT17" i="35"/>
  <c r="AS17" i="35"/>
  <c r="I17" i="35"/>
  <c r="H17" i="35"/>
  <c r="EG16" i="35"/>
  <c r="EH16" i="35" s="1"/>
  <c r="W16" i="35" s="1"/>
  <c r="EE16" i="35"/>
  <c r="EA16" i="35"/>
  <c r="DU16" i="35"/>
  <c r="DV16" i="35" s="1"/>
  <c r="DW16" i="35" s="1"/>
  <c r="DT16" i="35"/>
  <c r="AS16" i="35"/>
  <c r="I16" i="35"/>
  <c r="H16" i="35"/>
  <c r="EG15" i="35"/>
  <c r="EE15" i="35"/>
  <c r="V15" i="35" s="1"/>
  <c r="EA15" i="35"/>
  <c r="DU15" i="35"/>
  <c r="DT15" i="35"/>
  <c r="AS15" i="35"/>
  <c r="I15" i="35"/>
  <c r="H15" i="35"/>
  <c r="EG14" i="35"/>
  <c r="EH14" i="35" s="1"/>
  <c r="W14" i="35" s="1"/>
  <c r="EE14" i="35"/>
  <c r="EA14" i="35"/>
  <c r="DU14" i="35"/>
  <c r="DV14" i="35" s="1"/>
  <c r="DW14" i="35" s="1"/>
  <c r="DT14" i="35"/>
  <c r="AS14" i="35"/>
  <c r="I14" i="35"/>
  <c r="H14" i="35"/>
  <c r="EG13" i="35"/>
  <c r="EE13" i="35"/>
  <c r="V13" i="35" s="1"/>
  <c r="EA13" i="35"/>
  <c r="T13" i="35" s="1"/>
  <c r="DU13" i="35"/>
  <c r="DT13" i="35"/>
  <c r="AZ13" i="35"/>
  <c r="EQ13" i="35" s="1"/>
  <c r="FB13" i="35" s="1"/>
  <c r="FR13" i="35" s="1"/>
  <c r="I13" i="35"/>
  <c r="H13" i="35"/>
  <c r="EG12" i="35"/>
  <c r="EH12" i="35" s="1"/>
  <c r="W12" i="35" s="1"/>
  <c r="EE12" i="35"/>
  <c r="EA12" i="35"/>
  <c r="T12" i="35" s="1"/>
  <c r="DU12" i="35"/>
  <c r="DV12" i="35" s="1"/>
  <c r="DT12" i="35"/>
  <c r="AZ12" i="35"/>
  <c r="EQ12" i="35" s="1"/>
  <c r="FB12" i="35" s="1"/>
  <c r="FR12" i="35" s="1"/>
  <c r="I12" i="35"/>
  <c r="H12" i="35"/>
  <c r="EG11" i="35"/>
  <c r="EH11" i="35" s="1"/>
  <c r="W11" i="35" s="1"/>
  <c r="EE11" i="35"/>
  <c r="EA11" i="35"/>
  <c r="DU11" i="35"/>
  <c r="DV11" i="35" s="1"/>
  <c r="DW11" i="35" s="1"/>
  <c r="DT11" i="35"/>
  <c r="AS11" i="35"/>
  <c r="I11" i="35"/>
  <c r="H11" i="35"/>
  <c r="EG10" i="35"/>
  <c r="EE10" i="35"/>
  <c r="V10" i="35" s="1"/>
  <c r="EA10" i="35"/>
  <c r="T10" i="35" s="1"/>
  <c r="DU10" i="35"/>
  <c r="DT10" i="35"/>
  <c r="AS10" i="35"/>
  <c r="I10" i="35"/>
  <c r="H10" i="35"/>
  <c r="EG9" i="35"/>
  <c r="EH9" i="35" s="1"/>
  <c r="W9" i="35" s="1"/>
  <c r="EE9" i="35"/>
  <c r="EA9" i="35"/>
  <c r="DU9" i="35"/>
  <c r="DV9" i="35" s="1"/>
  <c r="DW9" i="35" s="1"/>
  <c r="DT9" i="35"/>
  <c r="AS9" i="35"/>
  <c r="I9" i="35"/>
  <c r="H9" i="35"/>
  <c r="EG8" i="35"/>
  <c r="EE8" i="35"/>
  <c r="V8" i="35" s="1"/>
  <c r="EA8" i="35"/>
  <c r="T8" i="35" s="1"/>
  <c r="DU8" i="35"/>
  <c r="DT8" i="35"/>
  <c r="AS8" i="35"/>
  <c r="I8" i="35"/>
  <c r="H8" i="35"/>
  <c r="EG7" i="35"/>
  <c r="EH7" i="35" s="1"/>
  <c r="W7" i="35" s="1"/>
  <c r="EE7" i="35"/>
  <c r="EA7" i="35"/>
  <c r="DU7" i="35"/>
  <c r="DV7" i="35" s="1"/>
  <c r="DW7" i="35" s="1"/>
  <c r="DT7" i="35"/>
  <c r="AS7" i="35"/>
  <c r="I7" i="35"/>
  <c r="H7" i="35"/>
  <c r="EG6" i="35"/>
  <c r="EE6" i="35"/>
  <c r="V6" i="35" s="1"/>
  <c r="DU6" i="35"/>
  <c r="DT6" i="35"/>
  <c r="AS6" i="35"/>
  <c r="I6" i="35"/>
  <c r="H6" i="35"/>
  <c r="EG5" i="35"/>
  <c r="EH5" i="35" s="1"/>
  <c r="W5" i="35" s="1"/>
  <c r="EE5" i="35"/>
  <c r="EA5" i="35"/>
  <c r="DU5" i="35"/>
  <c r="DV5" i="35" s="1"/>
  <c r="DW5" i="35" s="1"/>
  <c r="DT5" i="35"/>
  <c r="AS5" i="35"/>
  <c r="I5" i="35"/>
  <c r="H5" i="35"/>
  <c r="EG4" i="35"/>
  <c r="EE4" i="35"/>
  <c r="V4" i="35" s="1"/>
  <c r="DU4" i="35"/>
  <c r="DT4" i="35"/>
  <c r="AS4" i="35"/>
  <c r="I4" i="35"/>
  <c r="H4" i="35"/>
  <c r="EG3" i="35"/>
  <c r="EH3" i="35" s="1"/>
  <c r="W3" i="35" s="1"/>
  <c r="EE3" i="35"/>
  <c r="EA3" i="35"/>
  <c r="DU3" i="35"/>
  <c r="DV3" i="35" s="1"/>
  <c r="DW3" i="35" s="1"/>
  <c r="DT3" i="35"/>
  <c r="AS3" i="35"/>
  <c r="I3" i="35"/>
  <c r="H3" i="35"/>
  <c r="EG2" i="35"/>
  <c r="EE2" i="35"/>
  <c r="EA2" i="35"/>
  <c r="T2" i="35" s="1"/>
  <c r="DU2" i="35"/>
  <c r="DT2" i="35"/>
  <c r="AS2" i="35"/>
  <c r="I2" i="35"/>
  <c r="H2" i="35"/>
  <c r="A2" i="35"/>
  <c r="A3" i="35" s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ED147" i="35" l="1"/>
  <c r="U147" i="35" s="1"/>
  <c r="ED350" i="35"/>
  <c r="U350" i="35" s="1"/>
  <c r="ED217" i="35"/>
  <c r="U217" i="35" s="1"/>
  <c r="ED986" i="35"/>
  <c r="U986" i="35" s="1"/>
  <c r="ED833" i="35"/>
  <c r="U833" i="35" s="1"/>
  <c r="ED782" i="35"/>
  <c r="U782" i="35" s="1"/>
  <c r="ED242" i="35"/>
  <c r="U242" i="35" s="1"/>
  <c r="ED708" i="35"/>
  <c r="U708" i="35" s="1"/>
  <c r="ED165" i="35"/>
  <c r="U165" i="35" s="1"/>
  <c r="ED472" i="35"/>
  <c r="U472" i="35" s="1"/>
  <c r="ED963" i="35"/>
  <c r="U963" i="35" s="1"/>
  <c r="ED925" i="35"/>
  <c r="U925" i="35" s="1"/>
  <c r="ED761" i="35"/>
  <c r="U761" i="35" s="1"/>
  <c r="ED320" i="35"/>
  <c r="U320" i="35" s="1"/>
  <c r="ED145" i="35"/>
  <c r="U145" i="35" s="1"/>
  <c r="ED587" i="35"/>
  <c r="U587" i="35" s="1"/>
  <c r="ED593" i="35"/>
  <c r="U593" i="35" s="1"/>
  <c r="ED577" i="35"/>
  <c r="U577" i="35" s="1"/>
  <c r="ED337" i="35"/>
  <c r="U337" i="35" s="1"/>
  <c r="ED196" i="35"/>
  <c r="U196" i="35" s="1"/>
  <c r="ED724" i="35"/>
  <c r="U724" i="35" s="1"/>
  <c r="ED449" i="35"/>
  <c r="U449" i="35" s="1"/>
  <c r="ED952" i="35"/>
  <c r="U952" i="35" s="1"/>
  <c r="ED1006" i="35"/>
  <c r="EC1006" i="35" s="1"/>
  <c r="EF1006" i="35" s="1"/>
  <c r="ED335" i="35"/>
  <c r="U335" i="35" s="1"/>
  <c r="ED466" i="35"/>
  <c r="U466" i="35" s="1"/>
  <c r="ED923" i="35"/>
  <c r="U923" i="35" s="1"/>
  <c r="ED479" i="35"/>
  <c r="U479" i="35" s="1"/>
  <c r="ED447" i="35"/>
  <c r="U447" i="35" s="1"/>
  <c r="ED245" i="35"/>
  <c r="U245" i="35" s="1"/>
  <c r="ED569" i="35"/>
  <c r="U569" i="35" s="1"/>
  <c r="ED637" i="35"/>
  <c r="U637" i="35" s="1"/>
  <c r="ED726" i="35"/>
  <c r="U726" i="35" s="1"/>
  <c r="ED174" i="35"/>
  <c r="U174" i="35" s="1"/>
  <c r="ED243" i="35"/>
  <c r="U243" i="35" s="1"/>
  <c r="ED507" i="35"/>
  <c r="U507" i="35" s="1"/>
  <c r="ED990" i="35"/>
  <c r="U990" i="35" s="1"/>
  <c r="ED718" i="35"/>
  <c r="U718" i="35" s="1"/>
  <c r="ED573" i="35"/>
  <c r="U573" i="35" s="1"/>
  <c r="ED610" i="35"/>
  <c r="U610" i="35" s="1"/>
  <c r="ED716" i="35"/>
  <c r="U716" i="35" s="1"/>
  <c r="ED50" i="35"/>
  <c r="U50" i="35" s="1"/>
  <c r="ED318" i="35"/>
  <c r="U318" i="35" s="1"/>
  <c r="ED787" i="35"/>
  <c r="U787" i="35" s="1"/>
  <c r="ED84" i="35"/>
  <c r="U84" i="35" s="1"/>
  <c r="ED206" i="35"/>
  <c r="U206" i="35" s="1"/>
  <c r="ED333" i="35"/>
  <c r="U333" i="35" s="1"/>
  <c r="ED860" i="35"/>
  <c r="U860" i="35" s="1"/>
  <c r="ED927" i="35"/>
  <c r="U927" i="35" s="1"/>
  <c r="ED1012" i="35"/>
  <c r="U1012" i="35" s="1"/>
  <c r="FM300" i="35"/>
  <c r="GB300" i="35" s="1"/>
  <c r="FQ300" i="35"/>
  <c r="GA300" i="35" s="1"/>
  <c r="FO300" i="35"/>
  <c r="GH300" i="35" s="1"/>
  <c r="FP300" i="35"/>
  <c r="GC300" i="35" s="1"/>
  <c r="FP477" i="35"/>
  <c r="GC477" i="35" s="1"/>
  <c r="FM477" i="35"/>
  <c r="GB477" i="35" s="1"/>
  <c r="FQ477" i="35"/>
  <c r="GA477" i="35" s="1"/>
  <c r="FQ500" i="35"/>
  <c r="GA500" i="35" s="1"/>
  <c r="FM500" i="35"/>
  <c r="GB500" i="35" s="1"/>
  <c r="FP500" i="35"/>
  <c r="GC500" i="35" s="1"/>
  <c r="FM501" i="35"/>
  <c r="GB501" i="35" s="1"/>
  <c r="FO501" i="35"/>
  <c r="GH501" i="35" s="1"/>
  <c r="FQ501" i="35"/>
  <c r="GA501" i="35" s="1"/>
  <c r="FP501" i="35"/>
  <c r="GC501" i="35" s="1"/>
  <c r="ED642" i="35"/>
  <c r="U642" i="35" s="1"/>
  <c r="FM778" i="35"/>
  <c r="GB778" i="35" s="1"/>
  <c r="FO778" i="35"/>
  <c r="GH778" i="35" s="1"/>
  <c r="FQ778" i="35"/>
  <c r="GA778" i="35" s="1"/>
  <c r="FQ981" i="35"/>
  <c r="GA981" i="35" s="1"/>
  <c r="FM981" i="35"/>
  <c r="GB981" i="35" s="1"/>
  <c r="FP981" i="35"/>
  <c r="GC981" i="35" s="1"/>
  <c r="AS26" i="35"/>
  <c r="ED26" i="35" s="1"/>
  <c r="U26" i="35" s="1"/>
  <c r="EQ26" i="35"/>
  <c r="FB26" i="35" s="1"/>
  <c r="FR26" i="35" s="1"/>
  <c r="AS403" i="35"/>
  <c r="ED403" i="35" s="1"/>
  <c r="U403" i="35" s="1"/>
  <c r="EQ403" i="35"/>
  <c r="FB403" i="35" s="1"/>
  <c r="FR403" i="35" s="1"/>
  <c r="FP451" i="35"/>
  <c r="GC451" i="35" s="1"/>
  <c r="FM451" i="35"/>
  <c r="GB451" i="35" s="1"/>
  <c r="FQ451" i="35"/>
  <c r="GA451" i="35" s="1"/>
  <c r="AS476" i="35"/>
  <c r="ED476" i="35" s="1"/>
  <c r="EQ476" i="35"/>
  <c r="FB476" i="35" s="1"/>
  <c r="FR476" i="35" s="1"/>
  <c r="FO12" i="35"/>
  <c r="GH12" i="35" s="1"/>
  <c r="FP12" i="35"/>
  <c r="GC12" i="35" s="1"/>
  <c r="FM12" i="35"/>
  <c r="GB12" i="35" s="1"/>
  <c r="FQ12" i="35"/>
  <c r="GA12" i="35" s="1"/>
  <c r="FM13" i="35"/>
  <c r="GB13" i="35" s="1"/>
  <c r="FP13" i="35"/>
  <c r="GC13" i="35" s="1"/>
  <c r="FQ13" i="35"/>
  <c r="GA13" i="35" s="1"/>
  <c r="FO13" i="35"/>
  <c r="GH13" i="35" s="1"/>
  <c r="FP23" i="35"/>
  <c r="GC23" i="35" s="1"/>
  <c r="FM23" i="35"/>
  <c r="GB23" i="35" s="1"/>
  <c r="FQ23" i="35"/>
  <c r="GA23" i="35" s="1"/>
  <c r="FO23" i="35"/>
  <c r="GH23" i="35" s="1"/>
  <c r="FM24" i="35"/>
  <c r="GB24" i="35" s="1"/>
  <c r="FP24" i="35"/>
  <c r="GC24" i="35" s="1"/>
  <c r="FQ24" i="35"/>
  <c r="GA24" i="35" s="1"/>
  <c r="FO24" i="35"/>
  <c r="GH24" i="35" s="1"/>
  <c r="AS25" i="35"/>
  <c r="ED25" i="35" s="1"/>
  <c r="EQ25" i="35"/>
  <c r="FB25" i="35" s="1"/>
  <c r="FR25" i="35" s="1"/>
  <c r="FO482" i="35"/>
  <c r="GH482" i="35" s="1"/>
  <c r="FP482" i="35"/>
  <c r="GC482" i="35" s="1"/>
  <c r="FQ482" i="35"/>
  <c r="GA482" i="35" s="1"/>
  <c r="FM482" i="35"/>
  <c r="GB482" i="35" s="1"/>
  <c r="FO650" i="35"/>
  <c r="GH650" i="35" s="1"/>
  <c r="FP650" i="35"/>
  <c r="GC650" i="35" s="1"/>
  <c r="FQ650" i="35"/>
  <c r="GA650" i="35" s="1"/>
  <c r="FM650" i="35"/>
  <c r="GB650" i="35" s="1"/>
  <c r="AS930" i="35"/>
  <c r="ED930" i="35" s="1"/>
  <c r="U930" i="35" s="1"/>
  <c r="EQ930" i="35"/>
  <c r="FB930" i="35" s="1"/>
  <c r="FR930" i="35" s="1"/>
  <c r="AS972" i="35"/>
  <c r="ED972" i="35" s="1"/>
  <c r="U972" i="35" s="1"/>
  <c r="EQ972" i="35"/>
  <c r="FB972" i="35" s="1"/>
  <c r="FR972" i="35" s="1"/>
  <c r="FM1033" i="35"/>
  <c r="GB1033" i="35" s="1"/>
  <c r="FQ1033" i="35"/>
  <c r="GA1033" i="35" s="1"/>
  <c r="FP1033" i="35"/>
  <c r="GC1033" i="35" s="1"/>
  <c r="FO455" i="35"/>
  <c r="GH455" i="35" s="1"/>
  <c r="FP455" i="35"/>
  <c r="GC455" i="35" s="1"/>
  <c r="FM455" i="35"/>
  <c r="GB455" i="35" s="1"/>
  <c r="FQ455" i="35"/>
  <c r="GA455" i="35" s="1"/>
  <c r="AS857" i="35"/>
  <c r="ED857" i="35" s="1"/>
  <c r="U857" i="35" s="1"/>
  <c r="EQ857" i="35"/>
  <c r="FB857" i="35" s="1"/>
  <c r="FR857" i="35" s="1"/>
  <c r="AS910" i="35"/>
  <c r="ED910" i="35" s="1"/>
  <c r="EQ910" i="35"/>
  <c r="FB910" i="35" s="1"/>
  <c r="FR910" i="35" s="1"/>
  <c r="AS1029" i="35"/>
  <c r="ED1029" i="35" s="1"/>
  <c r="U1029" i="35" s="1"/>
  <c r="EQ1029" i="35"/>
  <c r="FB1029" i="35" s="1"/>
  <c r="FR1029" i="35" s="1"/>
  <c r="FP1030" i="35"/>
  <c r="GC1030" i="35" s="1"/>
  <c r="FM1030" i="35"/>
  <c r="GB1030" i="35" s="1"/>
  <c r="FO1030" i="35"/>
  <c r="GH1030" i="35" s="1"/>
  <c r="FQ1030" i="35"/>
  <c r="GA1030" i="35" s="1"/>
  <c r="FO1031" i="35"/>
  <c r="GH1031" i="35" s="1"/>
  <c r="FM1031" i="35"/>
  <c r="GB1031" i="35" s="1"/>
  <c r="FQ1031" i="35"/>
  <c r="GA1031" i="35" s="1"/>
  <c r="FP1031" i="35"/>
  <c r="GC1031" i="35" s="1"/>
  <c r="ED509" i="35"/>
  <c r="U509" i="35" s="1"/>
  <c r="ED166" i="35"/>
  <c r="U166" i="35" s="1"/>
  <c r="ED239" i="35"/>
  <c r="U239" i="35" s="1"/>
  <c r="ED244" i="35"/>
  <c r="U244" i="35" s="1"/>
  <c r="ED361" i="35"/>
  <c r="U361" i="35" s="1"/>
  <c r="ED390" i="35"/>
  <c r="U390" i="35" s="1"/>
  <c r="ED398" i="35"/>
  <c r="U398" i="35" s="1"/>
  <c r="AS482" i="35"/>
  <c r="ED482" i="35" s="1"/>
  <c r="U482" i="35" s="1"/>
  <c r="AS300" i="35"/>
  <c r="ED300" i="35" s="1"/>
  <c r="U300" i="35" s="1"/>
  <c r="ED1026" i="35"/>
  <c r="U1026" i="35" s="1"/>
  <c r="AS451" i="35"/>
  <c r="ED451" i="35" s="1"/>
  <c r="U451" i="35" s="1"/>
  <c r="ED856" i="35"/>
  <c r="EC856" i="35" s="1"/>
  <c r="EF856" i="35" s="1"/>
  <c r="ED928" i="35"/>
  <c r="U928" i="35" s="1"/>
  <c r="AS1030" i="35"/>
  <c r="ED1030" i="35" s="1"/>
  <c r="U1030" i="35" s="1"/>
  <c r="ED124" i="35"/>
  <c r="U124" i="35" s="1"/>
  <c r="ED134" i="35"/>
  <c r="U134" i="35" s="1"/>
  <c r="ED46" i="35"/>
  <c r="U46" i="35" s="1"/>
  <c r="ED59" i="35"/>
  <c r="U59" i="35" s="1"/>
  <c r="ED67" i="35"/>
  <c r="U67" i="35" s="1"/>
  <c r="ED71" i="35"/>
  <c r="U71" i="35" s="1"/>
  <c r="ED989" i="35"/>
  <c r="U989" i="35" s="1"/>
  <c r="AS13" i="35"/>
  <c r="ED13" i="35" s="1"/>
  <c r="U13" i="35" s="1"/>
  <c r="ED823" i="35"/>
  <c r="U823" i="35" s="1"/>
  <c r="ED85" i="35"/>
  <c r="U85" i="35" s="1"/>
  <c r="ED172" i="35"/>
  <c r="ED176" i="35"/>
  <c r="U176" i="35" s="1"/>
  <c r="ED367" i="35"/>
  <c r="U367" i="35" s="1"/>
  <c r="ED396" i="35"/>
  <c r="U396" i="35" s="1"/>
  <c r="ED518" i="35"/>
  <c r="ED755" i="35"/>
  <c r="U755" i="35" s="1"/>
  <c r="ED777" i="35"/>
  <c r="U777" i="35" s="1"/>
  <c r="ED796" i="35"/>
  <c r="U796" i="35" s="1"/>
  <c r="ED821" i="35"/>
  <c r="U821" i="35" s="1"/>
  <c r="ED164" i="35"/>
  <c r="U164" i="35" s="1"/>
  <c r="ED95" i="35"/>
  <c r="U95" i="35" s="1"/>
  <c r="ED138" i="35"/>
  <c r="U138" i="35" s="1"/>
  <c r="ED148" i="35"/>
  <c r="U148" i="35" s="1"/>
  <c r="ED162" i="35"/>
  <c r="U162" i="35" s="1"/>
  <c r="ED180" i="35"/>
  <c r="U180" i="35" s="1"/>
  <c r="ED326" i="35"/>
  <c r="U326" i="35" s="1"/>
  <c r="ED365" i="35"/>
  <c r="U365" i="35" s="1"/>
  <c r="ED373" i="35"/>
  <c r="U373" i="35" s="1"/>
  <c r="ED386" i="35"/>
  <c r="U386" i="35" s="1"/>
  <c r="ED394" i="35"/>
  <c r="U394" i="35" s="1"/>
  <c r="ED400" i="35"/>
  <c r="ED565" i="35"/>
  <c r="U565" i="35" s="1"/>
  <c r="ED771" i="35"/>
  <c r="U771" i="35" s="1"/>
  <c r="ED794" i="35"/>
  <c r="U794" i="35" s="1"/>
  <c r="ED806" i="35"/>
  <c r="U806" i="35" s="1"/>
  <c r="AS981" i="35"/>
  <c r="ED981" i="35" s="1"/>
  <c r="U981" i="35" s="1"/>
  <c r="ED75" i="35"/>
  <c r="U75" i="35" s="1"/>
  <c r="ED91" i="35"/>
  <c r="U91" i="35" s="1"/>
  <c r="ED142" i="35"/>
  <c r="ED388" i="35"/>
  <c r="U388" i="35" s="1"/>
  <c r="ED73" i="35"/>
  <c r="U73" i="35" s="1"/>
  <c r="ED177" i="35"/>
  <c r="U177" i="35" s="1"/>
  <c r="ED269" i="35"/>
  <c r="ED48" i="35"/>
  <c r="U48" i="35" s="1"/>
  <c r="ED89" i="35"/>
  <c r="U89" i="35" s="1"/>
  <c r="ED93" i="35"/>
  <c r="U93" i="35" s="1"/>
  <c r="ED149" i="35"/>
  <c r="U149" i="35" s="1"/>
  <c r="ED160" i="35"/>
  <c r="U160" i="35" s="1"/>
  <c r="ED189" i="35"/>
  <c r="U189" i="35" s="1"/>
  <c r="ED229" i="35"/>
  <c r="U229" i="35" s="1"/>
  <c r="ED363" i="35"/>
  <c r="U363" i="35" s="1"/>
  <c r="ED371" i="35"/>
  <c r="U371" i="35" s="1"/>
  <c r="ED384" i="35"/>
  <c r="U384" i="35" s="1"/>
  <c r="ED401" i="35"/>
  <c r="U401" i="35" s="1"/>
  <c r="ED478" i="35"/>
  <c r="U478" i="35" s="1"/>
  <c r="AS650" i="35"/>
  <c r="ED650" i="35" s="1"/>
  <c r="U650" i="35" s="1"/>
  <c r="ED775" i="35"/>
  <c r="U775" i="35" s="1"/>
  <c r="ED804" i="35"/>
  <c r="U804" i="35" s="1"/>
  <c r="ED812" i="35"/>
  <c r="U812" i="35" s="1"/>
  <c r="ED817" i="35"/>
  <c r="U817" i="35" s="1"/>
  <c r="ED934" i="35"/>
  <c r="U934" i="35" s="1"/>
  <c r="ED1007" i="35"/>
  <c r="U1007" i="35" s="1"/>
  <c r="ED826" i="35"/>
  <c r="U826" i="35" s="1"/>
  <c r="ED831" i="35"/>
  <c r="U831" i="35" s="1"/>
  <c r="ED842" i="35"/>
  <c r="U842" i="35" s="1"/>
  <c r="ED865" i="35"/>
  <c r="U865" i="35" s="1"/>
  <c r="ED580" i="35"/>
  <c r="U580" i="35" s="1"/>
  <c r="ED869" i="35"/>
  <c r="U869" i="35" s="1"/>
  <c r="EI870" i="35"/>
  <c r="ED907" i="35"/>
  <c r="U907" i="35" s="1"/>
  <c r="ED991" i="35"/>
  <c r="U991" i="35" s="1"/>
  <c r="EI996" i="35"/>
  <c r="AS1031" i="35"/>
  <c r="ED1031" i="35" s="1"/>
  <c r="U1031" i="35" s="1"/>
  <c r="AS12" i="35"/>
  <c r="ED12" i="35" s="1"/>
  <c r="EI551" i="35"/>
  <c r="ED798" i="35"/>
  <c r="U798" i="35" s="1"/>
  <c r="ED838" i="35"/>
  <c r="U838" i="35" s="1"/>
  <c r="AS23" i="35"/>
  <c r="ED23" i="35" s="1"/>
  <c r="AS24" i="35"/>
  <c r="ED24" i="35" s="1"/>
  <c r="U24" i="35" s="1"/>
  <c r="DW789" i="35"/>
  <c r="DX789" i="35" s="1"/>
  <c r="DY789" i="35" s="1"/>
  <c r="EB793" i="35"/>
  <c r="DW800" i="35"/>
  <c r="DX800" i="35" s="1"/>
  <c r="DY800" i="35" s="1"/>
  <c r="ED800" i="35"/>
  <c r="U800" i="35" s="1"/>
  <c r="ED832" i="35"/>
  <c r="U832" i="35" s="1"/>
  <c r="ED846" i="35"/>
  <c r="U846" i="35" s="1"/>
  <c r="EB857" i="35"/>
  <c r="EI864" i="35"/>
  <c r="ED867" i="35"/>
  <c r="U867" i="35" s="1"/>
  <c r="EI868" i="35"/>
  <c r="ED871" i="35"/>
  <c r="U871" i="35" s="1"/>
  <c r="EB880" i="35"/>
  <c r="EI916" i="35"/>
  <c r="ED921" i="35"/>
  <c r="U921" i="35" s="1"/>
  <c r="ED956" i="35"/>
  <c r="U956" i="35" s="1"/>
  <c r="ED957" i="35"/>
  <c r="U957" i="35" s="1"/>
  <c r="ED959" i="35"/>
  <c r="U959" i="35" s="1"/>
  <c r="EI980" i="35"/>
  <c r="ED984" i="35"/>
  <c r="U984" i="35" s="1"/>
  <c r="ED994" i="35"/>
  <c r="U994" i="35" s="1"/>
  <c r="DW995" i="35"/>
  <c r="DX995" i="35" s="1"/>
  <c r="DY995" i="35" s="1"/>
  <c r="DW999" i="35"/>
  <c r="DX999" i="35" s="1"/>
  <c r="DY999" i="35" s="1"/>
  <c r="EB1016" i="35"/>
  <c r="ED1017" i="35"/>
  <c r="U1017" i="35" s="1"/>
  <c r="EI1020" i="35"/>
  <c r="ED1022" i="35"/>
  <c r="U1022" i="35" s="1"/>
  <c r="EB1031" i="35"/>
  <c r="EB1034" i="35"/>
  <c r="ED688" i="35"/>
  <c r="U688" i="35" s="1"/>
  <c r="EA781" i="35"/>
  <c r="T781" i="35" s="1"/>
  <c r="EH785" i="35"/>
  <c r="W785" i="35" s="1"/>
  <c r="EB790" i="35"/>
  <c r="ED791" i="35"/>
  <c r="U791" i="35" s="1"/>
  <c r="ED835" i="35"/>
  <c r="U835" i="35" s="1"/>
  <c r="ED840" i="35"/>
  <c r="U840" i="35" s="1"/>
  <c r="ED844" i="35"/>
  <c r="U844" i="35" s="1"/>
  <c r="EI846" i="35"/>
  <c r="ED850" i="35"/>
  <c r="U850" i="35" s="1"/>
  <c r="DW944" i="35"/>
  <c r="DX944" i="35" s="1"/>
  <c r="DY944" i="35" s="1"/>
  <c r="DV946" i="35"/>
  <c r="DW948" i="35"/>
  <c r="DX948" i="35" s="1"/>
  <c r="ED954" i="35"/>
  <c r="U954" i="35" s="1"/>
  <c r="DV956" i="35"/>
  <c r="DW956" i="35" s="1"/>
  <c r="DX956" i="35" s="1"/>
  <c r="DY956" i="35" s="1"/>
  <c r="ED966" i="35"/>
  <c r="U966" i="35" s="1"/>
  <c r="ED967" i="35"/>
  <c r="U967" i="35" s="1"/>
  <c r="EI968" i="35"/>
  <c r="DV974" i="35"/>
  <c r="DW974" i="35" s="1"/>
  <c r="DW976" i="35"/>
  <c r="DX976" i="35" s="1"/>
  <c r="ED978" i="35"/>
  <c r="U978" i="35" s="1"/>
  <c r="EI986" i="35"/>
  <c r="ED992" i="35"/>
  <c r="U992" i="35" s="1"/>
  <c r="DW1014" i="35"/>
  <c r="DX1014" i="35" s="1"/>
  <c r="EI1014" i="35"/>
  <c r="EI1036" i="35"/>
  <c r="EI830" i="35"/>
  <c r="ED852" i="35"/>
  <c r="U852" i="35" s="1"/>
  <c r="ED881" i="35"/>
  <c r="U881" i="35" s="1"/>
  <c r="EA889" i="35"/>
  <c r="T889" i="35" s="1"/>
  <c r="ED899" i="35"/>
  <c r="U899" i="35" s="1"/>
  <c r="ED900" i="35"/>
  <c r="U900" i="35" s="1"/>
  <c r="ED909" i="35"/>
  <c r="U909" i="35" s="1"/>
  <c r="ED924" i="35"/>
  <c r="U924" i="35" s="1"/>
  <c r="ED926" i="35"/>
  <c r="U926" i="35" s="1"/>
  <c r="EB929" i="35"/>
  <c r="AS501" i="35"/>
  <c r="ED501" i="35" s="1"/>
  <c r="U501" i="35" s="1"/>
  <c r="ED680" i="35"/>
  <c r="EB795" i="35"/>
  <c r="EB803" i="35"/>
  <c r="ED808" i="35"/>
  <c r="U808" i="35" s="1"/>
  <c r="EB811" i="35"/>
  <c r="EB849" i="35"/>
  <c r="EI878" i="35"/>
  <c r="EA886" i="35"/>
  <c r="T886" i="35" s="1"/>
  <c r="EA888" i="35"/>
  <c r="T888" i="35" s="1"/>
  <c r="ED905" i="35"/>
  <c r="U905" i="35" s="1"/>
  <c r="EI906" i="35"/>
  <c r="DV912" i="35"/>
  <c r="DW912" i="35" s="1"/>
  <c r="DV918" i="35"/>
  <c r="DW918" i="35" s="1"/>
  <c r="EB945" i="35"/>
  <c r="ED950" i="35"/>
  <c r="U950" i="35" s="1"/>
  <c r="ED953" i="35"/>
  <c r="U953" i="35" s="1"/>
  <c r="EB973" i="35"/>
  <c r="DW987" i="35"/>
  <c r="DX987" i="35" s="1"/>
  <c r="DY987" i="35" s="1"/>
  <c r="EI988" i="35"/>
  <c r="EI992" i="35"/>
  <c r="ED1000" i="35"/>
  <c r="U1000" i="35" s="1"/>
  <c r="EI1001" i="35"/>
  <c r="DW1010" i="35"/>
  <c r="ED1010" i="35"/>
  <c r="EI1022" i="35"/>
  <c r="DW1023" i="35"/>
  <c r="DX1023" i="35" s="1"/>
  <c r="DY1023" i="35" s="1"/>
  <c r="EH1029" i="35"/>
  <c r="W1029" i="35" s="1"/>
  <c r="EI814" i="35"/>
  <c r="EI818" i="35"/>
  <c r="EB830" i="35"/>
  <c r="T830" i="35"/>
  <c r="EI835" i="35"/>
  <c r="EB878" i="35"/>
  <c r="T878" i="35"/>
  <c r="T882" i="35"/>
  <c r="EB882" i="35"/>
  <c r="T887" i="35"/>
  <c r="EB887" i="35"/>
  <c r="EB906" i="35"/>
  <c r="T906" i="35"/>
  <c r="EI923" i="35"/>
  <c r="EI925" i="35"/>
  <c r="EI927" i="35"/>
  <c r="T935" i="35"/>
  <c r="EB935" i="35"/>
  <c r="EI946" i="35"/>
  <c r="EI974" i="35"/>
  <c r="EI990" i="35"/>
  <c r="EB1029" i="35"/>
  <c r="T1029" i="35"/>
  <c r="EI800" i="35"/>
  <c r="EB864" i="35"/>
  <c r="T864" i="35"/>
  <c r="EB868" i="35"/>
  <c r="T868" i="35"/>
  <c r="EI944" i="35"/>
  <c r="EI948" i="35"/>
  <c r="EI957" i="35"/>
  <c r="EB988" i="35"/>
  <c r="T988" i="35"/>
  <c r="EB1020" i="35"/>
  <c r="T1020" i="35"/>
  <c r="EI817" i="35"/>
  <c r="EI850" i="35"/>
  <c r="EI912" i="35"/>
  <c r="T931" i="35"/>
  <c r="EB931" i="35"/>
  <c r="EB968" i="35"/>
  <c r="T968" i="35"/>
  <c r="EI972" i="35"/>
  <c r="T981" i="35"/>
  <c r="EB981" i="35"/>
  <c r="EI1017" i="35"/>
  <c r="T784" i="35"/>
  <c r="EB784" i="35"/>
  <c r="EI787" i="35"/>
  <c r="EI812" i="35"/>
  <c r="EI821" i="35"/>
  <c r="EI823" i="35"/>
  <c r="EI832" i="35"/>
  <c r="EB847" i="35"/>
  <c r="T847" i="35"/>
  <c r="EB870" i="35"/>
  <c r="T870" i="35"/>
  <c r="DW949" i="35"/>
  <c r="DX949" i="35" s="1"/>
  <c r="DY949" i="35" s="1"/>
  <c r="EI978" i="35"/>
  <c r="EB983" i="35"/>
  <c r="T983" i="35"/>
  <c r="EB986" i="35"/>
  <c r="T986" i="35"/>
  <c r="EI987" i="35"/>
  <c r="EB996" i="35"/>
  <c r="T996" i="35"/>
  <c r="EI1007" i="35"/>
  <c r="EB1014" i="35"/>
  <c r="T1014" i="35"/>
  <c r="EI1015" i="35"/>
  <c r="EI1019" i="35"/>
  <c r="T1027" i="35"/>
  <c r="EB1027" i="35"/>
  <c r="EB1030" i="35"/>
  <c r="T1030" i="35"/>
  <c r="EI545" i="35"/>
  <c r="EI625" i="35"/>
  <c r="EB782" i="35"/>
  <c r="EH782" i="35"/>
  <c r="W782" i="35" s="1"/>
  <c r="DV783" i="35"/>
  <c r="DW783" i="35" s="1"/>
  <c r="DX783" i="35" s="1"/>
  <c r="V783" i="35"/>
  <c r="EH783" i="35"/>
  <c r="W783" i="35" s="1"/>
  <c r="DV787" i="35"/>
  <c r="DW787" i="35" s="1"/>
  <c r="DX787" i="35" s="1"/>
  <c r="EJ787" i="35" s="1"/>
  <c r="EA788" i="35"/>
  <c r="T788" i="35" s="1"/>
  <c r="ED789" i="35"/>
  <c r="U789" i="35" s="1"/>
  <c r="EB791" i="35"/>
  <c r="EH791" i="35"/>
  <c r="W791" i="35" s="1"/>
  <c r="DY792" i="35"/>
  <c r="DV796" i="35"/>
  <c r="DW796" i="35" s="1"/>
  <c r="EH798" i="35"/>
  <c r="W798" i="35" s="1"/>
  <c r="ED802" i="35"/>
  <c r="U802" i="35" s="1"/>
  <c r="ED803" i="35"/>
  <c r="U803" i="35" s="1"/>
  <c r="V803" i="35"/>
  <c r="ED810" i="35"/>
  <c r="U810" i="35" s="1"/>
  <c r="ED811" i="35"/>
  <c r="U811" i="35" s="1"/>
  <c r="V811" i="35"/>
  <c r="ED818" i="35"/>
  <c r="U818" i="35" s="1"/>
  <c r="ED829" i="35"/>
  <c r="U829" i="35" s="1"/>
  <c r="ED830" i="35"/>
  <c r="U830" i="35" s="1"/>
  <c r="EB845" i="35"/>
  <c r="T845" i="35"/>
  <c r="EB852" i="35"/>
  <c r="EH852" i="35"/>
  <c r="W852" i="35" s="1"/>
  <c r="DV856" i="35"/>
  <c r="EH856" i="35"/>
  <c r="W856" i="35" s="1"/>
  <c r="V860" i="35"/>
  <c r="ED861" i="35"/>
  <c r="ED863" i="35"/>
  <c r="U863" i="35" s="1"/>
  <c r="EI866" i="35"/>
  <c r="EI872" i="35"/>
  <c r="EI874" i="35"/>
  <c r="EI876" i="35"/>
  <c r="EI881" i="35"/>
  <c r="ED882" i="35"/>
  <c r="U882" i="35" s="1"/>
  <c r="V882" i="35"/>
  <c r="ED883" i="35"/>
  <c r="U883" i="35" s="1"/>
  <c r="DW885" i="35"/>
  <c r="DX885" i="35" s="1"/>
  <c r="ED887" i="35"/>
  <c r="U887" i="35" s="1"/>
  <c r="V887" i="35"/>
  <c r="ED890" i="35"/>
  <c r="U890" i="35" s="1"/>
  <c r="EA893" i="35"/>
  <c r="T893" i="35" s="1"/>
  <c r="ED897" i="35"/>
  <c r="U897" i="35" s="1"/>
  <c r="EA901" i="35"/>
  <c r="T901" i="35" s="1"/>
  <c r="EI901" i="35"/>
  <c r="EH902" i="35"/>
  <c r="W902" i="35" s="1"/>
  <c r="EA908" i="35"/>
  <c r="T908" i="35" s="1"/>
  <c r="ED912" i="35"/>
  <c r="U912" i="35" s="1"/>
  <c r="EH914" i="35"/>
  <c r="W914" i="35" s="1"/>
  <c r="ED918" i="35"/>
  <c r="U918" i="35" s="1"/>
  <c r="EH921" i="35"/>
  <c r="W921" i="35" s="1"/>
  <c r="ED936" i="35"/>
  <c r="U936" i="35" s="1"/>
  <c r="EA937" i="35"/>
  <c r="T937" i="35" s="1"/>
  <c r="ED938" i="35"/>
  <c r="U938" i="35" s="1"/>
  <c r="EA939" i="35"/>
  <c r="T939" i="35" s="1"/>
  <c r="ED940" i="35"/>
  <c r="U940" i="35" s="1"/>
  <c r="EA941" i="35"/>
  <c r="T941" i="35" s="1"/>
  <c r="ED942" i="35"/>
  <c r="U942" i="35" s="1"/>
  <c r="EA943" i="35"/>
  <c r="T943" i="35" s="1"/>
  <c r="ED944" i="35"/>
  <c r="U944" i="35" s="1"/>
  <c r="ED946" i="35"/>
  <c r="U946" i="35" s="1"/>
  <c r="EB947" i="35"/>
  <c r="ED948" i="35"/>
  <c r="U948" i="35" s="1"/>
  <c r="ED949" i="35"/>
  <c r="EH949" i="35"/>
  <c r="W949" i="35" s="1"/>
  <c r="EA952" i="35"/>
  <c r="T952" i="35" s="1"/>
  <c r="EH952" i="35"/>
  <c r="W952" i="35" s="1"/>
  <c r="EA954" i="35"/>
  <c r="T954" i="35" s="1"/>
  <c r="EH954" i="35"/>
  <c r="W954" i="35" s="1"/>
  <c r="EB957" i="35"/>
  <c r="DV959" i="35"/>
  <c r="DW959" i="35" s="1"/>
  <c r="EH959" i="35"/>
  <c r="W959" i="35" s="1"/>
  <c r="ED961" i="35"/>
  <c r="U961" i="35" s="1"/>
  <c r="V961" i="35"/>
  <c r="EB963" i="35"/>
  <c r="EH963" i="35"/>
  <c r="W963" i="35" s="1"/>
  <c r="ED964" i="35"/>
  <c r="U964" i="35" s="1"/>
  <c r="V964" i="35"/>
  <c r="EB966" i="35"/>
  <c r="EH966" i="35"/>
  <c r="W966" i="35" s="1"/>
  <c r="ED969" i="35"/>
  <c r="U969" i="35" s="1"/>
  <c r="ED971" i="35"/>
  <c r="DX972" i="35"/>
  <c r="EJ972" i="35" s="1"/>
  <c r="ED974" i="35"/>
  <c r="U974" i="35" s="1"/>
  <c r="EB975" i="35"/>
  <c r="ED976" i="35"/>
  <c r="U976" i="35" s="1"/>
  <c r="DV978" i="35"/>
  <c r="DW978" i="35" s="1"/>
  <c r="ED987" i="35"/>
  <c r="U987" i="35" s="1"/>
  <c r="ED988" i="35"/>
  <c r="U988" i="35" s="1"/>
  <c r="DV992" i="35"/>
  <c r="DW992" i="35" s="1"/>
  <c r="ED995" i="35"/>
  <c r="U995" i="35" s="1"/>
  <c r="EB998" i="35"/>
  <c r="EB1002" i="35"/>
  <c r="ED1003" i="35"/>
  <c r="V1003" i="35"/>
  <c r="DV1006" i="35"/>
  <c r="EB1007" i="35"/>
  <c r="DW1008" i="35"/>
  <c r="DX1008" i="35" s="1"/>
  <c r="EB1009" i="35"/>
  <c r="ED1014" i="35"/>
  <c r="V1015" i="35"/>
  <c r="EB1017" i="35"/>
  <c r="EI1023" i="35"/>
  <c r="EH1024" i="35"/>
  <c r="W1024" i="35" s="1"/>
  <c r="EA1025" i="35"/>
  <c r="T1025" i="35" s="1"/>
  <c r="EI1025" i="35"/>
  <c r="EI1031" i="35"/>
  <c r="ED1032" i="35"/>
  <c r="U1032" i="35" s="1"/>
  <c r="EH1033" i="35"/>
  <c r="W1033" i="35" s="1"/>
  <c r="EB1035" i="35"/>
  <c r="ED685" i="35"/>
  <c r="U685" i="35" s="1"/>
  <c r="EC768" i="35"/>
  <c r="EF768" i="35" s="1"/>
  <c r="U768" i="35"/>
  <c r="EJ768" i="35"/>
  <c r="ED824" i="35"/>
  <c r="U824" i="35" s="1"/>
  <c r="V824" i="35"/>
  <c r="EI825" i="35"/>
  <c r="ED827" i="35"/>
  <c r="U827" i="35" s="1"/>
  <c r="V827" i="35"/>
  <c r="ED828" i="35"/>
  <c r="U828" i="35" s="1"/>
  <c r="V828" i="35"/>
  <c r="EI838" i="35"/>
  <c r="EI840" i="35"/>
  <c r="EI842" i="35"/>
  <c r="ED847" i="35"/>
  <c r="V847" i="35"/>
  <c r="ED849" i="35"/>
  <c r="U849" i="35" s="1"/>
  <c r="V849" i="35"/>
  <c r="ED851" i="35"/>
  <c r="U851" i="35" s="1"/>
  <c r="V851" i="35"/>
  <c r="V858" i="35"/>
  <c r="EB866" i="35"/>
  <c r="T866" i="35"/>
  <c r="EB872" i="35"/>
  <c r="T872" i="35"/>
  <c r="EB874" i="35"/>
  <c r="T874" i="35"/>
  <c r="EB876" i="35"/>
  <c r="T876" i="35"/>
  <c r="ED879" i="35"/>
  <c r="U879" i="35" s="1"/>
  <c r="V879" i="35"/>
  <c r="ED880" i="35"/>
  <c r="V880" i="35"/>
  <c r="V884" i="35"/>
  <c r="ED886" i="35"/>
  <c r="U886" i="35" s="1"/>
  <c r="V886" i="35"/>
  <c r="ED888" i="35"/>
  <c r="U888" i="35" s="1"/>
  <c r="V888" i="35"/>
  <c r="ED889" i="35"/>
  <c r="U889" i="35" s="1"/>
  <c r="V889" i="35"/>
  <c r="V891" i="35"/>
  <c r="V892" i="35"/>
  <c r="ED903" i="35"/>
  <c r="U903" i="35" s="1"/>
  <c r="V903" i="35"/>
  <c r="EI910" i="35"/>
  <c r="ED920" i="35"/>
  <c r="U920" i="35" s="1"/>
  <c r="V920" i="35"/>
  <c r="ED947" i="35"/>
  <c r="U947" i="35" s="1"/>
  <c r="V947" i="35"/>
  <c r="ED965" i="35"/>
  <c r="U965" i="35" s="1"/>
  <c r="V965" i="35"/>
  <c r="ED975" i="35"/>
  <c r="U975" i="35" s="1"/>
  <c r="V975" i="35"/>
  <c r="EI982" i="35"/>
  <c r="ED998" i="35"/>
  <c r="U998" i="35" s="1"/>
  <c r="V998" i="35"/>
  <c r="EI999" i="35"/>
  <c r="EI1026" i="35"/>
  <c r="EI1028" i="35"/>
  <c r="ED678" i="35"/>
  <c r="U678" i="35" s="1"/>
  <c r="ED740" i="35"/>
  <c r="EC769" i="35"/>
  <c r="EF769" i="35" s="1"/>
  <c r="U769" i="35"/>
  <c r="EJ769" i="35"/>
  <c r="EB783" i="35"/>
  <c r="EC783" i="35"/>
  <c r="EF783" i="35" s="1"/>
  <c r="ED785" i="35"/>
  <c r="U785" i="35" s="1"/>
  <c r="EB786" i="35"/>
  <c r="EB787" i="35"/>
  <c r="EA789" i="35"/>
  <c r="T789" i="35" s="1"/>
  <c r="EI789" i="35"/>
  <c r="ED792" i="35"/>
  <c r="U792" i="35" s="1"/>
  <c r="DV794" i="35"/>
  <c r="DW794" i="35" s="1"/>
  <c r="EB797" i="35"/>
  <c r="EB805" i="35"/>
  <c r="EB807" i="35"/>
  <c r="ED809" i="35"/>
  <c r="U809" i="35" s="1"/>
  <c r="V809" i="35"/>
  <c r="ED814" i="35"/>
  <c r="U814" i="35" s="1"/>
  <c r="ED815" i="35"/>
  <c r="U815" i="35" s="1"/>
  <c r="V815" i="35"/>
  <c r="ED819" i="35"/>
  <c r="U819" i="35" s="1"/>
  <c r="V819" i="35"/>
  <c r="ED825" i="35"/>
  <c r="U825" i="35" s="1"/>
  <c r="ED834" i="35"/>
  <c r="U834" i="35" s="1"/>
  <c r="ED836" i="35"/>
  <c r="U836" i="35" s="1"/>
  <c r="EI844" i="35"/>
  <c r="EH848" i="35"/>
  <c r="W848" i="35" s="1"/>
  <c r="DV850" i="35"/>
  <c r="DV852" i="35"/>
  <c r="ED853" i="35"/>
  <c r="U853" i="35" s="1"/>
  <c r="V853" i="35"/>
  <c r="DW854" i="35"/>
  <c r="DX854" i="35" s="1"/>
  <c r="ED854" i="35"/>
  <c r="EI854" i="35"/>
  <c r="EB856" i="35"/>
  <c r="DW858" i="35"/>
  <c r="DX858" i="35" s="1"/>
  <c r="ED858" i="35"/>
  <c r="U858" i="35" s="1"/>
  <c r="EB859" i="35"/>
  <c r="DV860" i="35"/>
  <c r="DW860" i="35" s="1"/>
  <c r="EH860" i="35"/>
  <c r="W860" i="35" s="1"/>
  <c r="EI862" i="35"/>
  <c r="ED873" i="35"/>
  <c r="U873" i="35" s="1"/>
  <c r="ED875" i="35"/>
  <c r="U875" i="35" s="1"/>
  <c r="ED877" i="35"/>
  <c r="U877" i="35" s="1"/>
  <c r="DW879" i="35"/>
  <c r="DW883" i="35"/>
  <c r="DX883" i="35" s="1"/>
  <c r="ED884" i="35"/>
  <c r="U884" i="35" s="1"/>
  <c r="EH885" i="35"/>
  <c r="W885" i="35" s="1"/>
  <c r="DW890" i="35"/>
  <c r="DX890" i="35" s="1"/>
  <c r="EI890" i="35"/>
  <c r="DW891" i="35"/>
  <c r="DX891" i="35" s="1"/>
  <c r="DY891" i="35" s="1"/>
  <c r="ED891" i="35"/>
  <c r="U891" i="35" s="1"/>
  <c r="DW892" i="35"/>
  <c r="DX892" i="35" s="1"/>
  <c r="ED892" i="35"/>
  <c r="U892" i="35" s="1"/>
  <c r="ED893" i="35"/>
  <c r="U893" i="35" s="1"/>
  <c r="V893" i="35"/>
  <c r="EB894" i="35"/>
  <c r="EB895" i="35"/>
  <c r="EB896" i="35"/>
  <c r="EI898" i="35"/>
  <c r="EI899" i="35"/>
  <c r="ED902" i="35"/>
  <c r="U902" i="35" s="1"/>
  <c r="EI904" i="35"/>
  <c r="EC907" i="35"/>
  <c r="EF907" i="35" s="1"/>
  <c r="ED908" i="35"/>
  <c r="U908" i="35" s="1"/>
  <c r="V908" i="35"/>
  <c r="EA912" i="35"/>
  <c r="T912" i="35" s="1"/>
  <c r="ED914" i="35"/>
  <c r="U914" i="35" s="1"/>
  <c r="ED916" i="35"/>
  <c r="U916" i="35" s="1"/>
  <c r="DW916" i="35"/>
  <c r="ED917" i="35"/>
  <c r="U917" i="35" s="1"/>
  <c r="V917" i="35"/>
  <c r="EA918" i="35"/>
  <c r="T918" i="35" s="1"/>
  <c r="EI918" i="35"/>
  <c r="DW919" i="35"/>
  <c r="DX919" i="35" s="1"/>
  <c r="ED919" i="35"/>
  <c r="EI919" i="35"/>
  <c r="EB921" i="35"/>
  <c r="ED922" i="35"/>
  <c r="U922" i="35" s="1"/>
  <c r="EB923" i="35"/>
  <c r="ED932" i="35"/>
  <c r="U932" i="35" s="1"/>
  <c r="EB933" i="35"/>
  <c r="ED945" i="35"/>
  <c r="U945" i="35" s="1"/>
  <c r="V945" i="35"/>
  <c r="EB949" i="35"/>
  <c r="ED951" i="35"/>
  <c r="U951" i="35" s="1"/>
  <c r="EB955" i="35"/>
  <c r="T955" i="35"/>
  <c r="EI956" i="35"/>
  <c r="ED958" i="35"/>
  <c r="EI958" i="35"/>
  <c r="EB959" i="35"/>
  <c r="DV963" i="35"/>
  <c r="DV966" i="35"/>
  <c r="EI970" i="35"/>
  <c r="ED973" i="35"/>
  <c r="U973" i="35" s="1"/>
  <c r="V973" i="35"/>
  <c r="EI976" i="35"/>
  <c r="ED980" i="35"/>
  <c r="U980" i="35" s="1"/>
  <c r="ED982" i="35"/>
  <c r="U982" i="35" s="1"/>
  <c r="DW983" i="35"/>
  <c r="DX983" i="35" s="1"/>
  <c r="EB992" i="35"/>
  <c r="DW997" i="35"/>
  <c r="EB997" i="35"/>
  <c r="EB1000" i="35"/>
  <c r="EI1000" i="35"/>
  <c r="EB1001" i="35"/>
  <c r="EB1004" i="35"/>
  <c r="T1004" i="35"/>
  <c r="ED1005" i="35"/>
  <c r="U1005" i="35" s="1"/>
  <c r="EH1006" i="35"/>
  <c r="W1006" i="35" s="1"/>
  <c r="DV1007" i="35"/>
  <c r="DW1007" i="35" s="1"/>
  <c r="EH1008" i="35"/>
  <c r="W1008" i="35" s="1"/>
  <c r="EH1010" i="35"/>
  <c r="W1010" i="35" s="1"/>
  <c r="EA1011" i="35"/>
  <c r="T1011" i="35" s="1"/>
  <c r="ED1013" i="35"/>
  <c r="U1013" i="35" s="1"/>
  <c r="EI1013" i="35"/>
  <c r="EC1015" i="35"/>
  <c r="EF1015" i="35" s="1"/>
  <c r="DV1017" i="35"/>
  <c r="DW1017" i="35" s="1"/>
  <c r="EA1018" i="35"/>
  <c r="T1018" i="35" s="1"/>
  <c r="DW1019" i="35"/>
  <c r="DX1019" i="35" s="1"/>
  <c r="ED1019" i="35"/>
  <c r="U1019" i="35" s="1"/>
  <c r="ED1024" i="35"/>
  <c r="U1024" i="35" s="1"/>
  <c r="ED698" i="35"/>
  <c r="EC698" i="35" s="1"/>
  <c r="EB785" i="35"/>
  <c r="ED805" i="35"/>
  <c r="U805" i="35" s="1"/>
  <c r="V805" i="35"/>
  <c r="ED807" i="35"/>
  <c r="U807" i="35" s="1"/>
  <c r="V807" i="35"/>
  <c r="ED813" i="35"/>
  <c r="U813" i="35" s="1"/>
  <c r="V813" i="35"/>
  <c r="ED816" i="35"/>
  <c r="U816" i="35" s="1"/>
  <c r="V816" i="35"/>
  <c r="ED820" i="35"/>
  <c r="U820" i="35" s="1"/>
  <c r="V820" i="35"/>
  <c r="ED822" i="35"/>
  <c r="U822" i="35" s="1"/>
  <c r="V822" i="35"/>
  <c r="EI826" i="35"/>
  <c r="EI829" i="35"/>
  <c r="EB832" i="35"/>
  <c r="T832" i="35"/>
  <c r="EB835" i="35"/>
  <c r="T835" i="35"/>
  <c r="EB854" i="35"/>
  <c r="ED855" i="35"/>
  <c r="U855" i="35" s="1"/>
  <c r="V855" i="35"/>
  <c r="EI858" i="35"/>
  <c r="ED859" i="35"/>
  <c r="U859" i="35" s="1"/>
  <c r="V859" i="35"/>
  <c r="EB862" i="35"/>
  <c r="T862" i="35"/>
  <c r="DW881" i="35"/>
  <c r="DX881" i="35" s="1"/>
  <c r="EI884" i="35"/>
  <c r="EC885" i="35"/>
  <c r="EF885" i="35" s="1"/>
  <c r="V885" i="35"/>
  <c r="EI891" i="35"/>
  <c r="EI892" i="35"/>
  <c r="ED894" i="35"/>
  <c r="U894" i="35" s="1"/>
  <c r="V894" i="35"/>
  <c r="ED895" i="35"/>
  <c r="U895" i="35" s="1"/>
  <c r="V895" i="35"/>
  <c r="ED896" i="35"/>
  <c r="U896" i="35" s="1"/>
  <c r="V896" i="35"/>
  <c r="EB904" i="35"/>
  <c r="T904" i="35"/>
  <c r="EI908" i="35"/>
  <c r="EB914" i="35"/>
  <c r="EB916" i="35"/>
  <c r="EB919" i="35"/>
  <c r="EB925" i="35"/>
  <c r="T925" i="35"/>
  <c r="EB927" i="35"/>
  <c r="T927" i="35"/>
  <c r="EI936" i="35"/>
  <c r="EI938" i="35"/>
  <c r="EI940" i="35"/>
  <c r="EI942" i="35"/>
  <c r="EB958" i="35"/>
  <c r="ED962" i="35"/>
  <c r="U962" i="35" s="1"/>
  <c r="V962" i="35"/>
  <c r="EB970" i="35"/>
  <c r="T970" i="35"/>
  <c r="EB990" i="35"/>
  <c r="T990" i="35"/>
  <c r="ED997" i="35"/>
  <c r="U997" i="35" s="1"/>
  <c r="V997" i="35"/>
  <c r="ED1001" i="35"/>
  <c r="U1001" i="35" s="1"/>
  <c r="V1001" i="35"/>
  <c r="EC1008" i="35"/>
  <c r="EF1008" i="35" s="1"/>
  <c r="V1008" i="35"/>
  <c r="DW1036" i="35"/>
  <c r="DX1036" i="35" s="1"/>
  <c r="T746" i="35"/>
  <c r="EB746" i="35"/>
  <c r="ED648" i="35"/>
  <c r="U648" i="35" s="1"/>
  <c r="DW669" i="35"/>
  <c r="DX669" i="35" s="1"/>
  <c r="DY669" i="35" s="1"/>
  <c r="EI669" i="35"/>
  <c r="EB588" i="35"/>
  <c r="EI661" i="35"/>
  <c r="DW663" i="35"/>
  <c r="DX663" i="35" s="1"/>
  <c r="DY663" i="35" s="1"/>
  <c r="DV778" i="35"/>
  <c r="DW778" i="35" s="1"/>
  <c r="ED655" i="35"/>
  <c r="U655" i="35" s="1"/>
  <c r="EI675" i="35"/>
  <c r="EI746" i="35"/>
  <c r="ED563" i="35"/>
  <c r="U563" i="35" s="1"/>
  <c r="T739" i="35"/>
  <c r="EB739" i="35"/>
  <c r="EB643" i="35"/>
  <c r="ED646" i="35"/>
  <c r="U646" i="35" s="1"/>
  <c r="DW671" i="35"/>
  <c r="DX671" i="35" s="1"/>
  <c r="DY671" i="35" s="1"/>
  <c r="EI671" i="35"/>
  <c r="EB694" i="35"/>
  <c r="EH702" i="35"/>
  <c r="W702" i="35" s="1"/>
  <c r="EB731" i="35"/>
  <c r="EH747" i="35"/>
  <c r="W747" i="35" s="1"/>
  <c r="EI751" i="35"/>
  <c r="EH755" i="35"/>
  <c r="W755" i="35" s="1"/>
  <c r="EI749" i="35"/>
  <c r="EB562" i="35"/>
  <c r="EB582" i="35"/>
  <c r="DV697" i="35"/>
  <c r="DW697" i="35" s="1"/>
  <c r="DX697" i="35" s="1"/>
  <c r="ED697" i="35"/>
  <c r="EC697" i="35" s="1"/>
  <c r="EF697" i="35" s="1"/>
  <c r="EI697" i="35"/>
  <c r="DV698" i="35"/>
  <c r="DW698" i="35" s="1"/>
  <c r="DX698" i="35" s="1"/>
  <c r="EI698" i="35"/>
  <c r="EI700" i="35"/>
  <c r="DV708" i="35"/>
  <c r="DW708" i="35" s="1"/>
  <c r="DW757" i="35"/>
  <c r="DX757" i="35" s="1"/>
  <c r="EB560" i="35"/>
  <c r="EI665" i="35"/>
  <c r="DW667" i="35"/>
  <c r="DX667" i="35" s="1"/>
  <c r="DY667" i="35" s="1"/>
  <c r="EB691" i="35"/>
  <c r="EB696" i="35"/>
  <c r="DW706" i="35"/>
  <c r="DX706" i="35" s="1"/>
  <c r="EB735" i="35"/>
  <c r="ED742" i="35"/>
  <c r="U742" i="35" s="1"/>
  <c r="EB754" i="35"/>
  <c r="T553" i="35"/>
  <c r="EB553" i="35"/>
  <c r="ED161" i="35"/>
  <c r="U161" i="35" s="1"/>
  <c r="ED303" i="35"/>
  <c r="EC303" i="35" s="1"/>
  <c r="EH324" i="35"/>
  <c r="W324" i="35" s="1"/>
  <c r="ED522" i="35"/>
  <c r="U522" i="35" s="1"/>
  <c r="EB525" i="35"/>
  <c r="ED526" i="35"/>
  <c r="U526" i="35" s="1"/>
  <c r="ED530" i="35"/>
  <c r="U530" i="35" s="1"/>
  <c r="EB533" i="35"/>
  <c r="EI553" i="35"/>
  <c r="DV589" i="35"/>
  <c r="DW589" i="35" s="1"/>
  <c r="DX589" i="35" s="1"/>
  <c r="ED589" i="35"/>
  <c r="EC589" i="35" s="1"/>
  <c r="EF589" i="35" s="1"/>
  <c r="EI589" i="35"/>
  <c r="ED591" i="35"/>
  <c r="U591" i="35" s="1"/>
  <c r="DV593" i="35"/>
  <c r="DW593" i="35" s="1"/>
  <c r="DX593" i="35" s="1"/>
  <c r="EH603" i="35"/>
  <c r="W603" i="35" s="1"/>
  <c r="EH606" i="35"/>
  <c r="W606" i="35" s="1"/>
  <c r="EI607" i="35"/>
  <c r="ED608" i="35"/>
  <c r="EC608" i="35" s="1"/>
  <c r="EF608" i="35" s="1"/>
  <c r="EI610" i="35"/>
  <c r="ED614" i="35"/>
  <c r="ED616" i="35"/>
  <c r="U616" i="35" s="1"/>
  <c r="ED617" i="35"/>
  <c r="EC617" i="35" s="1"/>
  <c r="EF617" i="35" s="1"/>
  <c r="ED618" i="35"/>
  <c r="U618" i="35" s="1"/>
  <c r="ED619" i="35"/>
  <c r="T743" i="35"/>
  <c r="EB743" i="35"/>
  <c r="ED324" i="35"/>
  <c r="U324" i="35" s="1"/>
  <c r="EB551" i="35"/>
  <c r="EB564" i="35"/>
  <c r="EB584" i="35"/>
  <c r="ED627" i="35"/>
  <c r="U627" i="35" s="1"/>
  <c r="V645" i="35"/>
  <c r="ED645" i="35"/>
  <c r="U645" i="35" s="1"/>
  <c r="V657" i="35"/>
  <c r="ED657" i="35"/>
  <c r="U657" i="35" s="1"/>
  <c r="T686" i="35"/>
  <c r="EB686" i="35"/>
  <c r="ED108" i="35"/>
  <c r="U108" i="35" s="1"/>
  <c r="ED152" i="35"/>
  <c r="U152" i="35" s="1"/>
  <c r="EA642" i="35"/>
  <c r="T642" i="35" s="1"/>
  <c r="EH663" i="35"/>
  <c r="W663" i="35" s="1"/>
  <c r="EI520" i="35"/>
  <c r="DW524" i="35"/>
  <c r="DX524" i="35" s="1"/>
  <c r="EI528" i="35"/>
  <c r="DW532" i="35"/>
  <c r="DX532" i="35" s="1"/>
  <c r="EI549" i="35"/>
  <c r="EA566" i="35"/>
  <c r="T566" i="35" s="1"/>
  <c r="EB568" i="35"/>
  <c r="EB572" i="35"/>
  <c r="EB595" i="35"/>
  <c r="DV600" i="35"/>
  <c r="DW600" i="35" s="1"/>
  <c r="DX600" i="35" s="1"/>
  <c r="EI601" i="35"/>
  <c r="ED602" i="35"/>
  <c r="U602" i="35" s="1"/>
  <c r="DV606" i="35"/>
  <c r="DW606" i="35" s="1"/>
  <c r="DX606" i="35" s="1"/>
  <c r="DW607" i="35"/>
  <c r="DX607" i="35" s="1"/>
  <c r="DV612" i="35"/>
  <c r="DW612" i="35" s="1"/>
  <c r="DX612" i="35" s="1"/>
  <c r="DW621" i="35"/>
  <c r="DX621" i="35" s="1"/>
  <c r="DY621" i="35" s="1"/>
  <c r="EI623" i="35"/>
  <c r="V640" i="35"/>
  <c r="ED640" i="35"/>
  <c r="U640" i="35" s="1"/>
  <c r="V656" i="35"/>
  <c r="ED656" i="35"/>
  <c r="U656" i="35" s="1"/>
  <c r="ED636" i="35"/>
  <c r="EB682" i="35"/>
  <c r="ED700" i="35"/>
  <c r="U700" i="35" s="1"/>
  <c r="EI708" i="35"/>
  <c r="EB711" i="35"/>
  <c r="ED712" i="35"/>
  <c r="U712" i="35" s="1"/>
  <c r="EB719" i="35"/>
  <c r="ED720" i="35"/>
  <c r="U720" i="35" s="1"/>
  <c r="EB727" i="35"/>
  <c r="EB737" i="35"/>
  <c r="EI772" i="35"/>
  <c r="DW774" i="35"/>
  <c r="DX774" i="35" s="1"/>
  <c r="EI627" i="35"/>
  <c r="ED631" i="35"/>
  <c r="U631" i="35" s="1"/>
  <c r="ED666" i="35"/>
  <c r="U666" i="35" s="1"/>
  <c r="DV702" i="35"/>
  <c r="DW702" i="35" s="1"/>
  <c r="DX702" i="35" s="1"/>
  <c r="DY702" i="35" s="1"/>
  <c r="DV704" i="35"/>
  <c r="EI704" i="35"/>
  <c r="ED706" i="35"/>
  <c r="U706" i="35" s="1"/>
  <c r="ED710" i="35"/>
  <c r="U710" i="35" s="1"/>
  <c r="EA717" i="35"/>
  <c r="T717" i="35" s="1"/>
  <c r="EA725" i="35"/>
  <c r="T725" i="35" s="1"/>
  <c r="EA741" i="35"/>
  <c r="T741" i="35" s="1"/>
  <c r="EI741" i="35"/>
  <c r="EH742" i="35"/>
  <c r="W742" i="35" s="1"/>
  <c r="EH745" i="35"/>
  <c r="W745" i="35" s="1"/>
  <c r="ED747" i="35"/>
  <c r="U747" i="35" s="1"/>
  <c r="EA748" i="35"/>
  <c r="T748" i="35" s="1"/>
  <c r="EI748" i="35"/>
  <c r="ED751" i="35"/>
  <c r="U751" i="35" s="1"/>
  <c r="EA756" i="35"/>
  <c r="T756" i="35" s="1"/>
  <c r="ED757" i="35"/>
  <c r="U757" i="35" s="1"/>
  <c r="DW765" i="35"/>
  <c r="DX765" i="35" s="1"/>
  <c r="EA772" i="35"/>
  <c r="T772" i="35" s="1"/>
  <c r="EB774" i="35"/>
  <c r="EH774" i="35"/>
  <c r="W774" i="35" s="1"/>
  <c r="ED780" i="35"/>
  <c r="U780" i="35" s="1"/>
  <c r="DV623" i="35"/>
  <c r="DW623" i="35" s="1"/>
  <c r="DX623" i="35" s="1"/>
  <c r="DV625" i="35"/>
  <c r="DW625" i="35" s="1"/>
  <c r="DX625" i="35" s="1"/>
  <c r="DY625" i="35" s="1"/>
  <c r="EB644" i="35"/>
  <c r="ED664" i="35"/>
  <c r="EI673" i="35"/>
  <c r="ED687" i="35"/>
  <c r="U687" i="35" s="1"/>
  <c r="ED704" i="35"/>
  <c r="U704" i="35" s="1"/>
  <c r="EB713" i="35"/>
  <c r="ED714" i="35"/>
  <c r="U714" i="35" s="1"/>
  <c r="EA715" i="35"/>
  <c r="T715" i="35" s="1"/>
  <c r="EB721" i="35"/>
  <c r="ED722" i="35"/>
  <c r="EA723" i="35"/>
  <c r="T723" i="35" s="1"/>
  <c r="EA728" i="35"/>
  <c r="T728" i="35" s="1"/>
  <c r="EI743" i="35"/>
  <c r="DW761" i="35"/>
  <c r="DX761" i="35" s="1"/>
  <c r="DY761" i="35" s="1"/>
  <c r="EI761" i="35"/>
  <c r="DW772" i="35"/>
  <c r="DX772" i="35" s="1"/>
  <c r="DY772" i="35" s="1"/>
  <c r="EI312" i="35"/>
  <c r="T139" i="35"/>
  <c r="EB139" i="35"/>
  <c r="ED65" i="35"/>
  <c r="U65" i="35" s="1"/>
  <c r="EB215" i="35"/>
  <c r="DW217" i="35"/>
  <c r="DX217" i="35" s="1"/>
  <c r="EJ217" i="35" s="1"/>
  <c r="ED238" i="35"/>
  <c r="U238" i="35" s="1"/>
  <c r="EI305" i="35"/>
  <c r="ED307" i="35"/>
  <c r="DW307" i="35"/>
  <c r="DX307" i="35" s="1"/>
  <c r="EB541" i="35"/>
  <c r="T541" i="35"/>
  <c r="T598" i="35"/>
  <c r="EB598" i="35"/>
  <c r="T628" i="35"/>
  <c r="EB628" i="35"/>
  <c r="EI631" i="35"/>
  <c r="EI660" i="35"/>
  <c r="EB549" i="35"/>
  <c r="T549" i="35"/>
  <c r="T574" i="35"/>
  <c r="EB574" i="35"/>
  <c r="DW617" i="35"/>
  <c r="DX617" i="35" s="1"/>
  <c r="DW619" i="35"/>
  <c r="DX619" i="35" s="1"/>
  <c r="EB669" i="35"/>
  <c r="T669" i="35"/>
  <c r="EI763" i="35"/>
  <c r="T764" i="35"/>
  <c r="EB764" i="35"/>
  <c r="EB203" i="35"/>
  <c r="ED234" i="35"/>
  <c r="U234" i="35" s="1"/>
  <c r="EA254" i="35"/>
  <c r="T254" i="35" s="1"/>
  <c r="EA299" i="35"/>
  <c r="T299" i="35" s="1"/>
  <c r="DV309" i="35"/>
  <c r="DW309" i="35" s="1"/>
  <c r="ED312" i="35"/>
  <c r="EC312" i="35" s="1"/>
  <c r="EF312" i="35" s="1"/>
  <c r="DV316" i="35"/>
  <c r="DW316" i="35" s="1"/>
  <c r="DV322" i="35"/>
  <c r="DW322" i="35" s="1"/>
  <c r="DX322" i="35" s="1"/>
  <c r="DY322" i="35" s="1"/>
  <c r="DV329" i="35"/>
  <c r="DW329" i="35" s="1"/>
  <c r="DX329" i="35" s="1"/>
  <c r="EI617" i="35"/>
  <c r="EI619" i="35"/>
  <c r="EI636" i="35"/>
  <c r="EB32" i="35"/>
  <c r="DX66" i="35"/>
  <c r="DY66" i="35" s="1"/>
  <c r="ED275" i="35"/>
  <c r="U275" i="35" s="1"/>
  <c r="ED289" i="35"/>
  <c r="ED309" i="35"/>
  <c r="U309" i="35" s="1"/>
  <c r="DW311" i="35"/>
  <c r="DX311" i="35" s="1"/>
  <c r="DV312" i="35"/>
  <c r="DW312" i="35" s="1"/>
  <c r="T519" i="35"/>
  <c r="EB519" i="35"/>
  <c r="EI522" i="35"/>
  <c r="T527" i="35"/>
  <c r="EB527" i="35"/>
  <c r="EI530" i="35"/>
  <c r="EI534" i="35"/>
  <c r="EB538" i="35"/>
  <c r="T538" i="35"/>
  <c r="DW591" i="35"/>
  <c r="EI616" i="35"/>
  <c r="EI656" i="35"/>
  <c r="EI753" i="35"/>
  <c r="ED329" i="35"/>
  <c r="U329" i="35" s="1"/>
  <c r="DW331" i="35"/>
  <c r="DX331" i="35" s="1"/>
  <c r="DY331" i="35" s="1"/>
  <c r="ED489" i="35"/>
  <c r="U489" i="35" s="1"/>
  <c r="DW516" i="35"/>
  <c r="DX516" i="35" s="1"/>
  <c r="DV522" i="35"/>
  <c r="DW522" i="35" s="1"/>
  <c r="EA523" i="35"/>
  <c r="T523" i="35" s="1"/>
  <c r="ED524" i="35"/>
  <c r="U524" i="35" s="1"/>
  <c r="EB526" i="35"/>
  <c r="EH526" i="35"/>
  <c r="W526" i="35" s="1"/>
  <c r="DV530" i="35"/>
  <c r="DW530" i="35" s="1"/>
  <c r="EA531" i="35"/>
  <c r="T531" i="35" s="1"/>
  <c r="ED532" i="35"/>
  <c r="U532" i="35" s="1"/>
  <c r="ED534" i="35"/>
  <c r="U534" i="35" s="1"/>
  <c r="V534" i="35"/>
  <c r="ED539" i="35"/>
  <c r="U539" i="35" s="1"/>
  <c r="V539" i="35"/>
  <c r="EB540" i="35"/>
  <c r="ED544" i="35"/>
  <c r="V544" i="35"/>
  <c r="EI547" i="35"/>
  <c r="ED553" i="35"/>
  <c r="U553" i="35" s="1"/>
  <c r="V553" i="35"/>
  <c r="ED554" i="35"/>
  <c r="U554" i="35" s="1"/>
  <c r="ED555" i="35"/>
  <c r="U555" i="35" s="1"/>
  <c r="V555" i="35"/>
  <c r="ED556" i="35"/>
  <c r="U556" i="35" s="1"/>
  <c r="EI557" i="35"/>
  <c r="DW558" i="35"/>
  <c r="DX558" i="35" s="1"/>
  <c r="ED558" i="35"/>
  <c r="U558" i="35" s="1"/>
  <c r="ED560" i="35"/>
  <c r="V560" i="35"/>
  <c r="ED562" i="35"/>
  <c r="U562" i="35" s="1"/>
  <c r="V562" i="35"/>
  <c r="ED567" i="35"/>
  <c r="V569" i="35"/>
  <c r="EA570" i="35"/>
  <c r="T570" i="35" s="1"/>
  <c r="DW571" i="35"/>
  <c r="DX571" i="35" s="1"/>
  <c r="EI571" i="35"/>
  <c r="ED574" i="35"/>
  <c r="U574" i="35" s="1"/>
  <c r="V574" i="35"/>
  <c r="ED575" i="35"/>
  <c r="V577" i="35"/>
  <c r="EA578" i="35"/>
  <c r="T578" i="35" s="1"/>
  <c r="DV580" i="35"/>
  <c r="DW580" i="35" s="1"/>
  <c r="EH580" i="35"/>
  <c r="W580" i="35" s="1"/>
  <c r="DW583" i="35"/>
  <c r="DX583" i="35" s="1"/>
  <c r="EJ583" i="35" s="1"/>
  <c r="ED585" i="35"/>
  <c r="U585" i="35" s="1"/>
  <c r="EA586" i="35"/>
  <c r="T586" i="35" s="1"/>
  <c r="EB591" i="35"/>
  <c r="EH591" i="35"/>
  <c r="W591" i="35" s="1"/>
  <c r="EB593" i="35"/>
  <c r="EH593" i="35"/>
  <c r="W593" i="35" s="1"/>
  <c r="ED594" i="35"/>
  <c r="U594" i="35" s="1"/>
  <c r="V594" i="35"/>
  <c r="ED596" i="35"/>
  <c r="U596" i="35" s="1"/>
  <c r="ED598" i="35"/>
  <c r="U598" i="35" s="1"/>
  <c r="V598" i="35"/>
  <c r="DW597" i="35"/>
  <c r="DX597" i="35" s="1"/>
  <c r="EI597" i="35"/>
  <c r="EA599" i="35"/>
  <c r="T599" i="35" s="1"/>
  <c r="ED600" i="35"/>
  <c r="U600" i="35" s="1"/>
  <c r="DV602" i="35"/>
  <c r="EH602" i="35"/>
  <c r="W602" i="35" s="1"/>
  <c r="ED604" i="35"/>
  <c r="V604" i="35"/>
  <c r="ED605" i="35"/>
  <c r="U605" i="35" s="1"/>
  <c r="V605" i="35"/>
  <c r="ED606" i="35"/>
  <c r="U606" i="35" s="1"/>
  <c r="ED607" i="35"/>
  <c r="EC607" i="35" s="1"/>
  <c r="DV608" i="35"/>
  <c r="EH608" i="35"/>
  <c r="W608" i="35" s="1"/>
  <c r="ED612" i="35"/>
  <c r="U612" i="35" s="1"/>
  <c r="DV614" i="35"/>
  <c r="EH614" i="35"/>
  <c r="W614" i="35" s="1"/>
  <c r="DV616" i="35"/>
  <c r="DW616" i="35" s="1"/>
  <c r="EB617" i="35"/>
  <c r="DV618" i="35"/>
  <c r="EH618" i="35"/>
  <c r="W618" i="35" s="1"/>
  <c r="EB619" i="35"/>
  <c r="ED621" i="35"/>
  <c r="U621" i="35" s="1"/>
  <c r="ED623" i="35"/>
  <c r="U623" i="35" s="1"/>
  <c r="ED625" i="35"/>
  <c r="ED626" i="35"/>
  <c r="U626" i="35" s="1"/>
  <c r="V626" i="35"/>
  <c r="ED628" i="35"/>
  <c r="U628" i="35" s="1"/>
  <c r="V628" i="35"/>
  <c r="DW629" i="35"/>
  <c r="DX629" i="35" s="1"/>
  <c r="EI629" i="35"/>
  <c r="DV631" i="35"/>
  <c r="ED632" i="35"/>
  <c r="U632" i="35" s="1"/>
  <c r="V632" i="35"/>
  <c r="DV638" i="35"/>
  <c r="DW638" i="35" s="1"/>
  <c r="DV639" i="35"/>
  <c r="DW639" i="35" s="1"/>
  <c r="ED639" i="35"/>
  <c r="U639" i="35" s="1"/>
  <c r="V642" i="35"/>
  <c r="EI643" i="35"/>
  <c r="EI644" i="35"/>
  <c r="ED647" i="35"/>
  <c r="U647" i="35" s="1"/>
  <c r="EI649" i="35"/>
  <c r="EB650" i="35"/>
  <c r="ED653" i="35"/>
  <c r="U653" i="35" s="1"/>
  <c r="EB654" i="35"/>
  <c r="EI658" i="35"/>
  <c r="EC659" i="35"/>
  <c r="EF659" i="35" s="1"/>
  <c r="V659" i="35"/>
  <c r="ED661" i="35"/>
  <c r="U661" i="35" s="1"/>
  <c r="V661" i="35"/>
  <c r="ED662" i="35"/>
  <c r="U662" i="35" s="1"/>
  <c r="DW665" i="35"/>
  <c r="DX665" i="35" s="1"/>
  <c r="DY665" i="35" s="1"/>
  <c r="V666" i="35"/>
  <c r="EI667" i="35"/>
  <c r="ED670" i="35"/>
  <c r="ED673" i="35"/>
  <c r="U673" i="35" s="1"/>
  <c r="V673" i="35"/>
  <c r="ED675" i="35"/>
  <c r="U675" i="35" s="1"/>
  <c r="V675" i="35"/>
  <c r="EI679" i="35"/>
  <c r="EA681" i="35"/>
  <c r="T681" i="35" s="1"/>
  <c r="EI683" i="35"/>
  <c r="EA684" i="35"/>
  <c r="T684" i="35" s="1"/>
  <c r="EA689" i="35"/>
  <c r="T689" i="35" s="1"/>
  <c r="ED690" i="35"/>
  <c r="U690" i="35" s="1"/>
  <c r="EI693" i="35"/>
  <c r="ED694" i="35"/>
  <c r="U694" i="35" s="1"/>
  <c r="V694" i="35"/>
  <c r="DW695" i="35"/>
  <c r="DX695" i="35" s="1"/>
  <c r="EI695" i="35"/>
  <c r="ED696" i="35"/>
  <c r="V696" i="35"/>
  <c r="EB698" i="35"/>
  <c r="DV700" i="35"/>
  <c r="ED702" i="35"/>
  <c r="U702" i="35" s="1"/>
  <c r="ED703" i="35"/>
  <c r="U703" i="35" s="1"/>
  <c r="V703" i="35"/>
  <c r="EB706" i="35"/>
  <c r="EH706" i="35"/>
  <c r="W706" i="35" s="1"/>
  <c r="DW710" i="35"/>
  <c r="DX710" i="35" s="1"/>
  <c r="ED729" i="35"/>
  <c r="U729" i="35" s="1"/>
  <c r="EA732" i="35"/>
  <c r="T732" i="35" s="1"/>
  <c r="DW733" i="35"/>
  <c r="EI733" i="35"/>
  <c r="EI734" i="35"/>
  <c r="DW736" i="35"/>
  <c r="DX736" i="35" s="1"/>
  <c r="EI736" i="35"/>
  <c r="ED738" i="35"/>
  <c r="U738" i="35" s="1"/>
  <c r="ED745" i="35"/>
  <c r="U745" i="35" s="1"/>
  <c r="ED749" i="35"/>
  <c r="U749" i="35" s="1"/>
  <c r="EA750" i="35"/>
  <c r="T750" i="35" s="1"/>
  <c r="EI750" i="35"/>
  <c r="EA752" i="35"/>
  <c r="T752" i="35" s="1"/>
  <c r="ED753" i="35"/>
  <c r="U753" i="35" s="1"/>
  <c r="EH757" i="35"/>
  <c r="W757" i="35" s="1"/>
  <c r="EA758" i="35"/>
  <c r="T758" i="35" s="1"/>
  <c r="ED759" i="35"/>
  <c r="U759" i="35" s="1"/>
  <c r="EH759" i="35"/>
  <c r="W759" i="35" s="1"/>
  <c r="EB760" i="35"/>
  <c r="EA762" i="35"/>
  <c r="T762" i="35" s="1"/>
  <c r="ED763" i="35"/>
  <c r="U763" i="35" s="1"/>
  <c r="EI765" i="35"/>
  <c r="ED772" i="35"/>
  <c r="U772" i="35" s="1"/>
  <c r="EI773" i="35"/>
  <c r="ED774" i="35"/>
  <c r="U774" i="35" s="1"/>
  <c r="EH778" i="35"/>
  <c r="W778" i="35" s="1"/>
  <c r="EB535" i="35"/>
  <c r="T535" i="35"/>
  <c r="ED536" i="35"/>
  <c r="V536" i="35"/>
  <c r="ED537" i="35"/>
  <c r="U537" i="35" s="1"/>
  <c r="V537" i="35"/>
  <c r="EB543" i="35"/>
  <c r="T543" i="35"/>
  <c r="ED545" i="35"/>
  <c r="U545" i="35" s="1"/>
  <c r="V545" i="35"/>
  <c r="EB547" i="35"/>
  <c r="T547" i="35"/>
  <c r="ED551" i="35"/>
  <c r="U551" i="35" s="1"/>
  <c r="V551" i="35"/>
  <c r="ED552" i="35"/>
  <c r="U552" i="35" s="1"/>
  <c r="V563" i="35"/>
  <c r="ED564" i="35"/>
  <c r="U564" i="35" s="1"/>
  <c r="V564" i="35"/>
  <c r="ED566" i="35"/>
  <c r="U566" i="35" s="1"/>
  <c r="V566" i="35"/>
  <c r="V567" i="35"/>
  <c r="DW569" i="35"/>
  <c r="DX569" i="35" s="1"/>
  <c r="EI569" i="35"/>
  <c r="ED572" i="35"/>
  <c r="U572" i="35" s="1"/>
  <c r="V572" i="35"/>
  <c r="V575" i="35"/>
  <c r="DW577" i="35"/>
  <c r="DX577" i="35" s="1"/>
  <c r="EI577" i="35"/>
  <c r="EI583" i="35"/>
  <c r="ED584" i="35"/>
  <c r="U584" i="35" s="1"/>
  <c r="V584" i="35"/>
  <c r="V585" i="35"/>
  <c r="ED590" i="35"/>
  <c r="U590" i="35" s="1"/>
  <c r="V590" i="35"/>
  <c r="ED595" i="35"/>
  <c r="U595" i="35" s="1"/>
  <c r="V595" i="35"/>
  <c r="V596" i="35"/>
  <c r="EB606" i="35"/>
  <c r="EB607" i="35"/>
  <c r="EB623" i="35"/>
  <c r="ED624" i="35"/>
  <c r="U624" i="35" s="1"/>
  <c r="V624" i="35"/>
  <c r="EB625" i="35"/>
  <c r="ED638" i="35"/>
  <c r="U638" i="35" s="1"/>
  <c r="ED649" i="35"/>
  <c r="U649" i="35" s="1"/>
  <c r="V652" i="35"/>
  <c r="EC654" i="35"/>
  <c r="EF654" i="35" s="1"/>
  <c r="V654" i="35"/>
  <c r="ED660" i="35"/>
  <c r="U660" i="35" s="1"/>
  <c r="V664" i="35"/>
  <c r="EB667" i="35"/>
  <c r="T667" i="35"/>
  <c r="ED668" i="35"/>
  <c r="U668" i="35" s="1"/>
  <c r="ED682" i="35"/>
  <c r="V682" i="35"/>
  <c r="V685" i="35"/>
  <c r="EI687" i="35"/>
  <c r="V690" i="35"/>
  <c r="ED692" i="35"/>
  <c r="U692" i="35" s="1"/>
  <c r="ED699" i="35"/>
  <c r="V699" i="35"/>
  <c r="ED701" i="35"/>
  <c r="U701" i="35" s="1"/>
  <c r="V701" i="35"/>
  <c r="EB702" i="35"/>
  <c r="ED705" i="35"/>
  <c r="U705" i="35" s="1"/>
  <c r="V705" i="35"/>
  <c r="EI710" i="35"/>
  <c r="ED711" i="35"/>
  <c r="U711" i="35" s="1"/>
  <c r="V711" i="35"/>
  <c r="DW712" i="35"/>
  <c r="DX712" i="35" s="1"/>
  <c r="EI712" i="35"/>
  <c r="ED713" i="35"/>
  <c r="V713" i="35"/>
  <c r="DW714" i="35"/>
  <c r="DX714" i="35" s="1"/>
  <c r="EI714" i="35"/>
  <c r="ED715" i="35"/>
  <c r="V715" i="35"/>
  <c r="DW716" i="35"/>
  <c r="DX716" i="35" s="1"/>
  <c r="EI716" i="35"/>
  <c r="ED717" i="35"/>
  <c r="U717" i="35" s="1"/>
  <c r="V717" i="35"/>
  <c r="DW718" i="35"/>
  <c r="DX718" i="35" s="1"/>
  <c r="EI718" i="35"/>
  <c r="ED719" i="35"/>
  <c r="U719" i="35" s="1"/>
  <c r="V719" i="35"/>
  <c r="DW720" i="35"/>
  <c r="DX720" i="35" s="1"/>
  <c r="EI720" i="35"/>
  <c r="ED721" i="35"/>
  <c r="V721" i="35"/>
  <c r="DW722" i="35"/>
  <c r="DX722" i="35" s="1"/>
  <c r="EI722" i="35"/>
  <c r="ED723" i="35"/>
  <c r="V723" i="35"/>
  <c r="DW724" i="35"/>
  <c r="DX724" i="35" s="1"/>
  <c r="EI724" i="35"/>
  <c r="ED725" i="35"/>
  <c r="U725" i="35" s="1"/>
  <c r="V725" i="35"/>
  <c r="DW726" i="35"/>
  <c r="DX726" i="35" s="1"/>
  <c r="EI726" i="35"/>
  <c r="ED727" i="35"/>
  <c r="U727" i="35" s="1"/>
  <c r="V727" i="35"/>
  <c r="ED728" i="35"/>
  <c r="U728" i="35" s="1"/>
  <c r="V728" i="35"/>
  <c r="V729" i="35"/>
  <c r="EC730" i="35"/>
  <c r="EF730" i="35" s="1"/>
  <c r="V730" i="35"/>
  <c r="ED737" i="35"/>
  <c r="U737" i="35" s="1"/>
  <c r="V737" i="35"/>
  <c r="DV776" i="35"/>
  <c r="DW776" i="35" s="1"/>
  <c r="EA776" i="35"/>
  <c r="T776" i="35" s="1"/>
  <c r="EH776" i="35"/>
  <c r="W776" i="35" s="1"/>
  <c r="EA778" i="35"/>
  <c r="T778" i="35" s="1"/>
  <c r="EA779" i="35"/>
  <c r="T779" i="35" s="1"/>
  <c r="EB780" i="35"/>
  <c r="EH780" i="35"/>
  <c r="W780" i="35" s="1"/>
  <c r="ED485" i="35"/>
  <c r="U485" i="35" s="1"/>
  <c r="ED493" i="35"/>
  <c r="U493" i="35" s="1"/>
  <c r="EB511" i="35"/>
  <c r="ED512" i="35"/>
  <c r="U512" i="35" s="1"/>
  <c r="ED520" i="35"/>
  <c r="EC520" i="35" s="1"/>
  <c r="EB521" i="35"/>
  <c r="EB522" i="35"/>
  <c r="EA524" i="35"/>
  <c r="T524" i="35" s="1"/>
  <c r="EI524" i="35"/>
  <c r="ED528" i="35"/>
  <c r="U528" i="35" s="1"/>
  <c r="EB529" i="35"/>
  <c r="EB530" i="35"/>
  <c r="EA532" i="35"/>
  <c r="T532" i="35" s="1"/>
  <c r="EI532" i="35"/>
  <c r="EB534" i="35"/>
  <c r="EB539" i="35"/>
  <c r="ED540" i="35"/>
  <c r="U540" i="35" s="1"/>
  <c r="V540" i="35"/>
  <c r="EA542" i="35"/>
  <c r="T542" i="35" s="1"/>
  <c r="EB544" i="35"/>
  <c r="DW545" i="35"/>
  <c r="DX545" i="35" s="1"/>
  <c r="ED547" i="35"/>
  <c r="U547" i="35" s="1"/>
  <c r="V547" i="35"/>
  <c r="EC557" i="35"/>
  <c r="EF557" i="35" s="1"/>
  <c r="V557" i="35"/>
  <c r="ED561" i="35"/>
  <c r="EH565" i="35"/>
  <c r="W565" i="35" s="1"/>
  <c r="DW567" i="35"/>
  <c r="DX567" i="35" s="1"/>
  <c r="EI567" i="35"/>
  <c r="ED570" i="35"/>
  <c r="U570" i="35" s="1"/>
  <c r="V570" i="35"/>
  <c r="ED571" i="35"/>
  <c r="U571" i="35" s="1"/>
  <c r="V573" i="35"/>
  <c r="DW575" i="35"/>
  <c r="DX575" i="35" s="1"/>
  <c r="EI575" i="35"/>
  <c r="EB576" i="35"/>
  <c r="ED578" i="35"/>
  <c r="U578" i="35" s="1"/>
  <c r="V578" i="35"/>
  <c r="EB580" i="35"/>
  <c r="DW585" i="35"/>
  <c r="DX585" i="35" s="1"/>
  <c r="EI585" i="35"/>
  <c r="ED586" i="35"/>
  <c r="U586" i="35" s="1"/>
  <c r="V586" i="35"/>
  <c r="V587" i="35"/>
  <c r="ED592" i="35"/>
  <c r="U592" i="35" s="1"/>
  <c r="V592" i="35"/>
  <c r="DW596" i="35"/>
  <c r="DX596" i="35" s="1"/>
  <c r="EI596" i="35"/>
  <c r="ED597" i="35"/>
  <c r="U597" i="35" s="1"/>
  <c r="ED599" i="35"/>
  <c r="V599" i="35"/>
  <c r="EA600" i="35"/>
  <c r="T600" i="35" s="1"/>
  <c r="EI600" i="35"/>
  <c r="Y600" i="35"/>
  <c r="ED601" i="35"/>
  <c r="U601" i="35" s="1"/>
  <c r="DW601" i="35"/>
  <c r="DX601" i="35" s="1"/>
  <c r="EB602" i="35"/>
  <c r="DW603" i="35"/>
  <c r="DX603" i="35" s="1"/>
  <c r="ED603" i="35"/>
  <c r="EB608" i="35"/>
  <c r="DW610" i="35"/>
  <c r="ED611" i="35"/>
  <c r="U611" i="35" s="1"/>
  <c r="V611" i="35"/>
  <c r="EA612" i="35"/>
  <c r="EI612" i="35"/>
  <c r="EB614" i="35"/>
  <c r="EB616" i="35"/>
  <c r="EB618" i="35"/>
  <c r="ED620" i="35"/>
  <c r="U620" i="35" s="1"/>
  <c r="V620" i="35"/>
  <c r="EA621" i="35"/>
  <c r="T621" i="35" s="1"/>
  <c r="EI621" i="35"/>
  <c r="DW627" i="35"/>
  <c r="DX627" i="35" s="1"/>
  <c r="ED629" i="35"/>
  <c r="U629" i="35" s="1"/>
  <c r="ED630" i="35"/>
  <c r="U630" i="35" s="1"/>
  <c r="V630" i="35"/>
  <c r="EB631" i="35"/>
  <c r="ED633" i="35"/>
  <c r="EI634" i="35"/>
  <c r="DX636" i="35"/>
  <c r="DY636" i="35" s="1"/>
  <c r="ED641" i="35"/>
  <c r="U641" i="35" s="1"/>
  <c r="EH642" i="35"/>
  <c r="W642" i="35" s="1"/>
  <c r="EC643" i="35"/>
  <c r="EF643" i="35" s="1"/>
  <c r="V643" i="35"/>
  <c r="EC644" i="35"/>
  <c r="EF644" i="35" s="1"/>
  <c r="V644" i="35"/>
  <c r="EB649" i="35"/>
  <c r="EA651" i="35"/>
  <c r="T651" i="35" s="1"/>
  <c r="ED652" i="35"/>
  <c r="U652" i="35" s="1"/>
  <c r="EI654" i="35"/>
  <c r="ED658" i="35"/>
  <c r="U658" i="35" s="1"/>
  <c r="EI659" i="35"/>
  <c r="V662" i="35"/>
  <c r="EB665" i="35"/>
  <c r="T665" i="35"/>
  <c r="V670" i="35"/>
  <c r="ED677" i="35"/>
  <c r="U677" i="35" s="1"/>
  <c r="V677" i="35"/>
  <c r="EC679" i="35"/>
  <c r="EF679" i="35" s="1"/>
  <c r="V679" i="35"/>
  <c r="DW680" i="35"/>
  <c r="DX680" i="35" s="1"/>
  <c r="ED681" i="35"/>
  <c r="U681" i="35" s="1"/>
  <c r="V681" i="35"/>
  <c r="ED683" i="35"/>
  <c r="U683" i="35" s="1"/>
  <c r="ED684" i="35"/>
  <c r="V684" i="35"/>
  <c r="DW688" i="35"/>
  <c r="DX688" i="35" s="1"/>
  <c r="DY688" i="35" s="1"/>
  <c r="ED689" i="35"/>
  <c r="V689" i="35"/>
  <c r="DW690" i="35"/>
  <c r="DX690" i="35" s="1"/>
  <c r="EI690" i="35"/>
  <c r="V692" i="35"/>
  <c r="EC693" i="35"/>
  <c r="EF693" i="35" s="1"/>
  <c r="V693" i="35"/>
  <c r="ED695" i="35"/>
  <c r="U695" i="35" s="1"/>
  <c r="EB700" i="35"/>
  <c r="ED707" i="35"/>
  <c r="V707" i="35"/>
  <c r="ED709" i="35"/>
  <c r="U709" i="35" s="1"/>
  <c r="V709" i="35"/>
  <c r="DW729" i="35"/>
  <c r="DX729" i="35" s="1"/>
  <c r="EI729" i="35"/>
  <c r="DW730" i="35"/>
  <c r="DX730" i="35" s="1"/>
  <c r="EJ730" i="35" s="1"/>
  <c r="ED732" i="35"/>
  <c r="V732" i="35"/>
  <c r="ED733" i="35"/>
  <c r="U733" i="35" s="1"/>
  <c r="EC734" i="35"/>
  <c r="EF734" i="35" s="1"/>
  <c r="V734" i="35"/>
  <c r="ED736" i="35"/>
  <c r="U736" i="35" s="1"/>
  <c r="DW738" i="35"/>
  <c r="DX738" i="35" s="1"/>
  <c r="EI738" i="35"/>
  <c r="EA763" i="35"/>
  <c r="T763" i="35" s="1"/>
  <c r="ED765" i="35"/>
  <c r="U765" i="35" s="1"/>
  <c r="EI771" i="35"/>
  <c r="ED773" i="35"/>
  <c r="U773" i="35" s="1"/>
  <c r="ED776" i="35"/>
  <c r="U776" i="35" s="1"/>
  <c r="EH777" i="35"/>
  <c r="W777" i="35" s="1"/>
  <c r="EB520" i="35"/>
  <c r="EB528" i="35"/>
  <c r="EB536" i="35"/>
  <c r="EB537" i="35"/>
  <c r="ED542" i="35"/>
  <c r="U542" i="35" s="1"/>
  <c r="V542" i="35"/>
  <c r="ED549" i="35"/>
  <c r="V549" i="35"/>
  <c r="EC559" i="35"/>
  <c r="EF559" i="35" s="1"/>
  <c r="V559" i="35"/>
  <c r="EI563" i="35"/>
  <c r="ED568" i="35"/>
  <c r="U568" i="35" s="1"/>
  <c r="V568" i="35"/>
  <c r="V571" i="35"/>
  <c r="DW573" i="35"/>
  <c r="EI573" i="35"/>
  <c r="ED576" i="35"/>
  <c r="V576" i="35"/>
  <c r="ED579" i="35"/>
  <c r="U579" i="35" s="1"/>
  <c r="V579" i="35"/>
  <c r="ED581" i="35"/>
  <c r="V581" i="35"/>
  <c r="ED582" i="35"/>
  <c r="U582" i="35" s="1"/>
  <c r="V582" i="35"/>
  <c r="EC583" i="35"/>
  <c r="EF583" i="35" s="1"/>
  <c r="V583" i="35"/>
  <c r="DW587" i="35"/>
  <c r="DX587" i="35" s="1"/>
  <c r="EI587" i="35"/>
  <c r="ED588" i="35"/>
  <c r="V588" i="35"/>
  <c r="EB589" i="35"/>
  <c r="V597" i="35"/>
  <c r="EB601" i="35"/>
  <c r="EB603" i="35"/>
  <c r="ED609" i="35"/>
  <c r="V609" i="35"/>
  <c r="EB610" i="35"/>
  <c r="ED613" i="35"/>
  <c r="U613" i="35" s="1"/>
  <c r="V613" i="35"/>
  <c r="ED615" i="35"/>
  <c r="V615" i="35"/>
  <c r="ED622" i="35"/>
  <c r="U622" i="35" s="1"/>
  <c r="V622" i="35"/>
  <c r="EB627" i="35"/>
  <c r="V649" i="35"/>
  <c r="EI652" i="35"/>
  <c r="EI657" i="35"/>
  <c r="V658" i="35"/>
  <c r="EB661" i="35"/>
  <c r="T661" i="35"/>
  <c r="EB663" i="35"/>
  <c r="T663" i="35"/>
  <c r="V668" i="35"/>
  <c r="EB671" i="35"/>
  <c r="T671" i="35"/>
  <c r="EI685" i="35"/>
  <c r="ED686" i="35"/>
  <c r="U686" i="35" s="1"/>
  <c r="V686" i="35"/>
  <c r="ED691" i="35"/>
  <c r="U691" i="35" s="1"/>
  <c r="V691" i="35"/>
  <c r="DW692" i="35"/>
  <c r="EI692" i="35"/>
  <c r="DW693" i="35"/>
  <c r="DX693" i="35" s="1"/>
  <c r="EJ693" i="35" s="1"/>
  <c r="EB697" i="35"/>
  <c r="EB704" i="35"/>
  <c r="EB708" i="35"/>
  <c r="V710" i="35"/>
  <c r="EI730" i="35"/>
  <c r="ED731" i="35"/>
  <c r="U731" i="35" s="1"/>
  <c r="V731" i="35"/>
  <c r="V733" i="35"/>
  <c r="DW734" i="35"/>
  <c r="DX734" i="35" s="1"/>
  <c r="EJ734" i="35" s="1"/>
  <c r="ED735" i="35"/>
  <c r="U735" i="35" s="1"/>
  <c r="V735" i="35"/>
  <c r="ED739" i="35"/>
  <c r="V739" i="35"/>
  <c r="EB765" i="35"/>
  <c r="EI775" i="35"/>
  <c r="T135" i="35"/>
  <c r="EB135" i="35"/>
  <c r="U157" i="35"/>
  <c r="EC157" i="35"/>
  <c r="EF157" i="35" s="1"/>
  <c r="DX54" i="35"/>
  <c r="DY54" i="35" s="1"/>
  <c r="EI70" i="35"/>
  <c r="ED82" i="35"/>
  <c r="ED97" i="35"/>
  <c r="ED117" i="35"/>
  <c r="U117" i="35" s="1"/>
  <c r="EB156" i="35"/>
  <c r="ED170" i="35"/>
  <c r="ED171" i="35"/>
  <c r="U171" i="35" s="1"/>
  <c r="DW189" i="35"/>
  <c r="DX189" i="35" s="1"/>
  <c r="EB175" i="35"/>
  <c r="DV181" i="35"/>
  <c r="DW181" i="35" s="1"/>
  <c r="ED181" i="35"/>
  <c r="U181" i="35" s="1"/>
  <c r="EH187" i="35"/>
  <c r="W187" i="35" s="1"/>
  <c r="EB201" i="35"/>
  <c r="EB37" i="35"/>
  <c r="EA70" i="35"/>
  <c r="T70" i="35" s="1"/>
  <c r="ED106" i="35"/>
  <c r="U106" i="35" s="1"/>
  <c r="ED118" i="35"/>
  <c r="DV155" i="35"/>
  <c r="DW155" i="35" s="1"/>
  <c r="DV185" i="35"/>
  <c r="DW185" i="35" s="1"/>
  <c r="ED185" i="35"/>
  <c r="U185" i="35" s="1"/>
  <c r="ED200" i="35"/>
  <c r="EA68" i="35"/>
  <c r="T68" i="35" s="1"/>
  <c r="ED69" i="35"/>
  <c r="U69" i="35" s="1"/>
  <c r="ED141" i="35"/>
  <c r="U141" i="35" s="1"/>
  <c r="ED155" i="35"/>
  <c r="U155" i="35" s="1"/>
  <c r="ED167" i="35"/>
  <c r="U167" i="35" s="1"/>
  <c r="ED173" i="35"/>
  <c r="U173" i="35" s="1"/>
  <c r="EI174" i="35"/>
  <c r="DW175" i="35"/>
  <c r="DX175" i="35" s="1"/>
  <c r="ED198" i="35"/>
  <c r="U198" i="35" s="1"/>
  <c r="EB205" i="35"/>
  <c r="DW477" i="35"/>
  <c r="DX477" i="35" s="1"/>
  <c r="ED222" i="35"/>
  <c r="U222" i="35" s="1"/>
  <c r="ED232" i="35"/>
  <c r="U232" i="35" s="1"/>
  <c r="ED236" i="35"/>
  <c r="ED240" i="35"/>
  <c r="EB252" i="35"/>
  <c r="EB256" i="35"/>
  <c r="ED265" i="35"/>
  <c r="U265" i="35" s="1"/>
  <c r="DW320" i="35"/>
  <c r="DX320" i="35" s="1"/>
  <c r="EI326" i="35"/>
  <c r="EI327" i="35"/>
  <c r="ED352" i="35"/>
  <c r="U352" i="35" s="1"/>
  <c r="EB455" i="35"/>
  <c r="ED465" i="35"/>
  <c r="U465" i="35" s="1"/>
  <c r="DW465" i="35"/>
  <c r="DX465" i="35" s="1"/>
  <c r="DW466" i="35"/>
  <c r="DX466" i="35" s="1"/>
  <c r="ED470" i="35"/>
  <c r="EC470" i="35" s="1"/>
  <c r="DW470" i="35"/>
  <c r="DW472" i="35"/>
  <c r="DX472" i="35" s="1"/>
  <c r="DW473" i="35"/>
  <c r="DX473" i="35" s="1"/>
  <c r="ED475" i="35"/>
  <c r="U475" i="35" s="1"/>
  <c r="DW476" i="35"/>
  <c r="DX476" i="35" s="1"/>
  <c r="DY476" i="35" s="1"/>
  <c r="EI487" i="35"/>
  <c r="EI509" i="35"/>
  <c r="EI307" i="35"/>
  <c r="ED392" i="35"/>
  <c r="U392" i="35" s="1"/>
  <c r="EB481" i="35"/>
  <c r="EB482" i="35"/>
  <c r="EI483" i="35"/>
  <c r="EA492" i="35"/>
  <c r="T492" i="35" s="1"/>
  <c r="DV462" i="35"/>
  <c r="DW462" i="35" s="1"/>
  <c r="DX462" i="35" s="1"/>
  <c r="EH472" i="35"/>
  <c r="W472" i="35" s="1"/>
  <c r="DW474" i="35"/>
  <c r="ED474" i="35"/>
  <c r="U474" i="35" s="1"/>
  <c r="EA488" i="35"/>
  <c r="T488" i="35" s="1"/>
  <c r="DV495" i="35"/>
  <c r="DW495" i="35" s="1"/>
  <c r="DV497" i="35"/>
  <c r="DW497" i="35" s="1"/>
  <c r="EH499" i="35"/>
  <c r="W499" i="35" s="1"/>
  <c r="DV500" i="35"/>
  <c r="DW500" i="35" s="1"/>
  <c r="EA506" i="35"/>
  <c r="T506" i="35" s="1"/>
  <c r="EB508" i="35"/>
  <c r="EH512" i="35"/>
  <c r="W512" i="35" s="1"/>
  <c r="DV513" i="35"/>
  <c r="DW513" i="35" s="1"/>
  <c r="EI513" i="35"/>
  <c r="DV514" i="35"/>
  <c r="DW514" i="35" s="1"/>
  <c r="ED279" i="35"/>
  <c r="U279" i="35" s="1"/>
  <c r="ED291" i="35"/>
  <c r="U291" i="35" s="1"/>
  <c r="ED301" i="35"/>
  <c r="EC301" i="35" s="1"/>
  <c r="EF301" i="35" s="1"/>
  <c r="ED311" i="35"/>
  <c r="U311" i="35" s="1"/>
  <c r="ED316" i="35"/>
  <c r="EH316" i="35"/>
  <c r="W316" i="35" s="1"/>
  <c r="ED322" i="35"/>
  <c r="U322" i="35" s="1"/>
  <c r="DW327" i="35"/>
  <c r="DX327" i="35" s="1"/>
  <c r="ED331" i="35"/>
  <c r="EB374" i="35"/>
  <c r="EB366" i="35"/>
  <c r="ED462" i="35"/>
  <c r="EI476" i="35"/>
  <c r="DV479" i="35"/>
  <c r="DW481" i="35"/>
  <c r="DX481" i="35" s="1"/>
  <c r="DY481" i="35" s="1"/>
  <c r="EA484" i="35"/>
  <c r="T484" i="35" s="1"/>
  <c r="EI491" i="35"/>
  <c r="EH495" i="35"/>
  <c r="W495" i="35" s="1"/>
  <c r="EB496" i="35"/>
  <c r="ED497" i="35"/>
  <c r="EI514" i="35"/>
  <c r="EI84" i="35"/>
  <c r="T98" i="35"/>
  <c r="EB98" i="35"/>
  <c r="T109" i="35"/>
  <c r="EB109" i="35"/>
  <c r="EI116" i="35"/>
  <c r="EI147" i="35"/>
  <c r="EI151" i="35"/>
  <c r="EI33" i="35"/>
  <c r="DW84" i="35"/>
  <c r="DX84" i="35" s="1"/>
  <c r="EI120" i="35"/>
  <c r="EI128" i="35"/>
  <c r="DW147" i="35"/>
  <c r="DX147" i="35" s="1"/>
  <c r="EI165" i="35"/>
  <c r="T84" i="35"/>
  <c r="EB84" i="35"/>
  <c r="T147" i="35"/>
  <c r="EB147" i="35"/>
  <c r="DW165" i="35"/>
  <c r="DX165" i="35" s="1"/>
  <c r="EJ165" i="35" s="1"/>
  <c r="T125" i="35"/>
  <c r="EB125" i="35"/>
  <c r="T165" i="35"/>
  <c r="EB165" i="35"/>
  <c r="A62" i="35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A138" i="35" s="1"/>
  <c r="A139" i="35" s="1"/>
  <c r="A140" i="35" s="1"/>
  <c r="A141" i="35" s="1"/>
  <c r="A142" i="35" s="1"/>
  <c r="A143" i="35" s="1"/>
  <c r="A144" i="35" s="1"/>
  <c r="A145" i="35" s="1"/>
  <c r="A146" i="35" s="1"/>
  <c r="A147" i="35" s="1"/>
  <c r="A148" i="35" s="1"/>
  <c r="A149" i="35" s="1"/>
  <c r="A150" i="35" s="1"/>
  <c r="A151" i="35" s="1"/>
  <c r="A152" i="35" s="1"/>
  <c r="A153" i="35" s="1"/>
  <c r="A154" i="35" s="1"/>
  <c r="A155" i="35" s="1"/>
  <c r="A156" i="35" s="1"/>
  <c r="A157" i="35" s="1"/>
  <c r="A158" i="35" s="1"/>
  <c r="A159" i="35" s="1"/>
  <c r="A160" i="35" s="1"/>
  <c r="A161" i="35" s="1"/>
  <c r="A162" i="35" s="1"/>
  <c r="A163" i="35" s="1"/>
  <c r="A164" i="35" s="1"/>
  <c r="A165" i="35" s="1"/>
  <c r="A166" i="35" s="1"/>
  <c r="A167" i="35" s="1"/>
  <c r="A168" i="35" s="1"/>
  <c r="A169" i="35" s="1"/>
  <c r="A170" i="35" s="1"/>
  <c r="A171" i="35" s="1"/>
  <c r="A172" i="35" s="1"/>
  <c r="A173" i="35" s="1"/>
  <c r="A174" i="35" s="1"/>
  <c r="A175" i="35" s="1"/>
  <c r="A176" i="35" s="1"/>
  <c r="A177" i="35" s="1"/>
  <c r="A178" i="35" s="1"/>
  <c r="A179" i="35" s="1"/>
  <c r="A180" i="35" s="1"/>
  <c r="A181" i="35" s="1"/>
  <c r="A182" i="35" s="1"/>
  <c r="A183" i="35" s="1"/>
  <c r="A184" i="35" s="1"/>
  <c r="A185" i="35" s="1"/>
  <c r="A186" i="35" s="1"/>
  <c r="A187" i="35" s="1"/>
  <c r="A188" i="35" s="1"/>
  <c r="A189" i="35" s="1"/>
  <c r="A190" i="35" s="1"/>
  <c r="A191" i="35" s="1"/>
  <c r="A192" i="35" s="1"/>
  <c r="A193" i="35" s="1"/>
  <c r="A194" i="35" s="1"/>
  <c r="A195" i="35" s="1"/>
  <c r="A196" i="35" s="1"/>
  <c r="A197" i="35" s="1"/>
  <c r="A198" i="35" s="1"/>
  <c r="A199" i="35" s="1"/>
  <c r="A200" i="35" s="1"/>
  <c r="A201" i="35" s="1"/>
  <c r="A202" i="35" s="1"/>
  <c r="A203" i="35" s="1"/>
  <c r="A204" i="35" s="1"/>
  <c r="A205" i="35" s="1"/>
  <c r="A206" i="35" s="1"/>
  <c r="A207" i="35" s="1"/>
  <c r="A208" i="35" s="1"/>
  <c r="A209" i="35" s="1"/>
  <c r="A210" i="35" s="1"/>
  <c r="A211" i="35" s="1"/>
  <c r="A212" i="35" s="1"/>
  <c r="A213" i="35" s="1"/>
  <c r="A214" i="35" s="1"/>
  <c r="A215" i="35" s="1"/>
  <c r="A216" i="35" s="1"/>
  <c r="A217" i="35" s="1"/>
  <c r="A218" i="35" s="1"/>
  <c r="A219" i="35" s="1"/>
  <c r="A220" i="35" s="1"/>
  <c r="A221" i="35" s="1"/>
  <c r="A222" i="35" s="1"/>
  <c r="A223" i="35" s="1"/>
  <c r="A224" i="35" s="1"/>
  <c r="A225" i="35" s="1"/>
  <c r="A226" i="35" s="1"/>
  <c r="A227" i="35" s="1"/>
  <c r="A228" i="35" s="1"/>
  <c r="A229" i="35" s="1"/>
  <c r="A230" i="35" s="1"/>
  <c r="A231" i="35" s="1"/>
  <c r="A232" i="35" s="1"/>
  <c r="A233" i="35" s="1"/>
  <c r="A234" i="35" s="1"/>
  <c r="A235" i="35" s="1"/>
  <c r="A236" i="35" s="1"/>
  <c r="A237" i="35" s="1"/>
  <c r="A238" i="35" s="1"/>
  <c r="A239" i="35" s="1"/>
  <c r="A240" i="35" s="1"/>
  <c r="A241" i="35" s="1"/>
  <c r="A242" i="35" s="1"/>
  <c r="A243" i="35" s="1"/>
  <c r="A244" i="35" s="1"/>
  <c r="A245" i="35" s="1"/>
  <c r="A246" i="35" s="1"/>
  <c r="A247" i="35" s="1"/>
  <c r="A248" i="35" s="1"/>
  <c r="A249" i="35" s="1"/>
  <c r="A250" i="35" s="1"/>
  <c r="A251" i="35" s="1"/>
  <c r="A252" i="35" s="1"/>
  <c r="A253" i="35" s="1"/>
  <c r="A254" i="35" s="1"/>
  <c r="A255" i="35" s="1"/>
  <c r="A256" i="35" s="1"/>
  <c r="A257" i="35" s="1"/>
  <c r="A258" i="35" s="1"/>
  <c r="A259" i="35" s="1"/>
  <c r="A260" i="35" s="1"/>
  <c r="A261" i="35" s="1"/>
  <c r="A262" i="35" s="1"/>
  <c r="A263" i="35" s="1"/>
  <c r="A264" i="35" s="1"/>
  <c r="A265" i="35" s="1"/>
  <c r="A266" i="35" s="1"/>
  <c r="A267" i="35" s="1"/>
  <c r="A268" i="35" s="1"/>
  <c r="A269" i="35" s="1"/>
  <c r="A270" i="35" s="1"/>
  <c r="A271" i="35" s="1"/>
  <c r="A272" i="35" s="1"/>
  <c r="A273" i="35" s="1"/>
  <c r="A274" i="35" s="1"/>
  <c r="A275" i="35" s="1"/>
  <c r="A276" i="35" s="1"/>
  <c r="A277" i="35" s="1"/>
  <c r="A278" i="35" s="1"/>
  <c r="A279" i="35" s="1"/>
  <c r="A280" i="35" s="1"/>
  <c r="A281" i="35" s="1"/>
  <c r="A282" i="35" s="1"/>
  <c r="A283" i="35" s="1"/>
  <c r="A284" i="35" s="1"/>
  <c r="A285" i="35" s="1"/>
  <c r="A286" i="35" s="1"/>
  <c r="A287" i="35" s="1"/>
  <c r="A288" i="35" s="1"/>
  <c r="A289" i="35" s="1"/>
  <c r="A290" i="35" s="1"/>
  <c r="A291" i="35" s="1"/>
  <c r="A292" i="35" s="1"/>
  <c r="A293" i="35" s="1"/>
  <c r="A294" i="35" s="1"/>
  <c r="A295" i="35" s="1"/>
  <c r="A296" i="35" s="1"/>
  <c r="A297" i="35" s="1"/>
  <c r="A298" i="35" s="1"/>
  <c r="A299" i="35" s="1"/>
  <c r="A300" i="35" s="1"/>
  <c r="A301" i="35" s="1"/>
  <c r="A302" i="35" s="1"/>
  <c r="A303" i="35" s="1"/>
  <c r="A304" i="35" s="1"/>
  <c r="A305" i="35" s="1"/>
  <c r="A306" i="35" s="1"/>
  <c r="A307" i="35" s="1"/>
  <c r="A308" i="35" s="1"/>
  <c r="A309" i="35" s="1"/>
  <c r="A310" i="35" s="1"/>
  <c r="A311" i="35" s="1"/>
  <c r="A312" i="35" s="1"/>
  <c r="A313" i="35" s="1"/>
  <c r="A314" i="35" s="1"/>
  <c r="A315" i="35" s="1"/>
  <c r="A316" i="35" s="1"/>
  <c r="A317" i="35" s="1"/>
  <c r="A318" i="35" s="1"/>
  <c r="A319" i="35" s="1"/>
  <c r="A320" i="35" s="1"/>
  <c r="A321" i="35" s="1"/>
  <c r="A322" i="35" s="1"/>
  <c r="A323" i="35" s="1"/>
  <c r="A324" i="35" s="1"/>
  <c r="A325" i="35" s="1"/>
  <c r="A326" i="35" s="1"/>
  <c r="A327" i="35" s="1"/>
  <c r="A328" i="35" s="1"/>
  <c r="A329" i="35" s="1"/>
  <c r="A330" i="35" s="1"/>
  <c r="A331" i="35" s="1"/>
  <c r="A332" i="35" s="1"/>
  <c r="A333" i="35" s="1"/>
  <c r="A334" i="35" s="1"/>
  <c r="A335" i="35" s="1"/>
  <c r="A336" i="35" s="1"/>
  <c r="A337" i="35" s="1"/>
  <c r="A338" i="35" s="1"/>
  <c r="A339" i="35" s="1"/>
  <c r="A340" i="35" s="1"/>
  <c r="A341" i="35" s="1"/>
  <c r="A342" i="35" s="1"/>
  <c r="A343" i="35" s="1"/>
  <c r="A344" i="35" s="1"/>
  <c r="A345" i="35" s="1"/>
  <c r="A346" i="35" s="1"/>
  <c r="A347" i="35" s="1"/>
  <c r="A348" i="35" s="1"/>
  <c r="A349" i="35" s="1"/>
  <c r="EB35" i="35"/>
  <c r="DW38" i="35"/>
  <c r="DX38" i="35" s="1"/>
  <c r="DW52" i="35"/>
  <c r="DX52" i="35" s="1"/>
  <c r="DY52" i="35" s="1"/>
  <c r="EI52" i="35"/>
  <c r="EB58" i="35"/>
  <c r="DX60" i="35"/>
  <c r="DY60" i="35" s="1"/>
  <c r="ED61" i="35"/>
  <c r="DX72" i="35"/>
  <c r="DY72" i="35" s="1"/>
  <c r="ED72" i="35"/>
  <c r="U72" i="35" s="1"/>
  <c r="V72" i="35"/>
  <c r="EB74" i="35"/>
  <c r="ED77" i="35"/>
  <c r="U77" i="35" s="1"/>
  <c r="EB78" i="35"/>
  <c r="EB79" i="35"/>
  <c r="ED80" i="35"/>
  <c r="EI82" i="35"/>
  <c r="EI83" i="35"/>
  <c r="EI85" i="35"/>
  <c r="EB86" i="35"/>
  <c r="ED87" i="35"/>
  <c r="U87" i="35" s="1"/>
  <c r="EI89" i="35"/>
  <c r="ED90" i="35"/>
  <c r="U90" i="35" s="1"/>
  <c r="V90" i="35"/>
  <c r="EI91" i="35"/>
  <c r="ED92" i="35"/>
  <c r="U92" i="35" s="1"/>
  <c r="V92" i="35"/>
  <c r="EI93" i="35"/>
  <c r="EB94" i="35"/>
  <c r="EI94" i="35"/>
  <c r="ED96" i="35"/>
  <c r="U96" i="35" s="1"/>
  <c r="V96" i="35"/>
  <c r="ED100" i="35"/>
  <c r="U100" i="35" s="1"/>
  <c r="V100" i="35"/>
  <c r="ED104" i="35"/>
  <c r="U104" i="35" s="1"/>
  <c r="EB105" i="35"/>
  <c r="EB111" i="35"/>
  <c r="EI112" i="35"/>
  <c r="ED113" i="35"/>
  <c r="U113" i="35" s="1"/>
  <c r="V113" i="35"/>
  <c r="ED114" i="35"/>
  <c r="U114" i="35" s="1"/>
  <c r="ED116" i="35"/>
  <c r="EB119" i="35"/>
  <c r="V120" i="35"/>
  <c r="EI122" i="35"/>
  <c r="ED126" i="35"/>
  <c r="U126" i="35" s="1"/>
  <c r="DW126" i="35"/>
  <c r="DX126" i="35" s="1"/>
  <c r="DY126" i="35" s="1"/>
  <c r="EB127" i="35"/>
  <c r="EB128" i="35"/>
  <c r="EI130" i="35"/>
  <c r="EI132" i="35"/>
  <c r="DW134" i="35"/>
  <c r="DX134" i="35" s="1"/>
  <c r="DY134" i="35" s="1"/>
  <c r="EI136" i="35"/>
  <c r="DW138" i="35"/>
  <c r="DX138" i="35" s="1"/>
  <c r="DY138" i="35" s="1"/>
  <c r="EI140" i="35"/>
  <c r="EB143" i="35"/>
  <c r="EI144" i="35"/>
  <c r="EI150" i="35"/>
  <c r="ED151" i="35"/>
  <c r="EI152" i="35"/>
  <c r="ED154" i="35"/>
  <c r="U154" i="35" s="1"/>
  <c r="DW157" i="35"/>
  <c r="DX157" i="35" s="1"/>
  <c r="EI157" i="35"/>
  <c r="EB159" i="35"/>
  <c r="ED163" i="35"/>
  <c r="U163" i="35" s="1"/>
  <c r="EB163" i="35"/>
  <c r="EI163" i="35"/>
  <c r="EI166" i="35"/>
  <c r="ED169" i="35"/>
  <c r="EB169" i="35"/>
  <c r="EI169" i="35"/>
  <c r="DV174" i="35"/>
  <c r="EH177" i="35"/>
  <c r="W177" i="35" s="1"/>
  <c r="DV183" i="35"/>
  <c r="DW183" i="35" s="1"/>
  <c r="EI189" i="35"/>
  <c r="EI194" i="35"/>
  <c r="V216" i="35"/>
  <c r="ED216" i="35"/>
  <c r="T262" i="35"/>
  <c r="EB262" i="35"/>
  <c r="DW279" i="35"/>
  <c r="EI279" i="35"/>
  <c r="DW291" i="35"/>
  <c r="EI291" i="35"/>
  <c r="DW301" i="35"/>
  <c r="DX301" i="35" s="1"/>
  <c r="EI314" i="35"/>
  <c r="EI348" i="35"/>
  <c r="EI394" i="35"/>
  <c r="EI396" i="35"/>
  <c r="EI398" i="35"/>
  <c r="EB410" i="35"/>
  <c r="T410" i="35"/>
  <c r="EB416" i="35"/>
  <c r="T416" i="35"/>
  <c r="EB418" i="35"/>
  <c r="T418" i="35"/>
  <c r="EB433" i="35"/>
  <c r="T433" i="35"/>
  <c r="EB444" i="35"/>
  <c r="T444" i="35"/>
  <c r="EI458" i="35"/>
  <c r="T474" i="35"/>
  <c r="EB474" i="35"/>
  <c r="EI479" i="35"/>
  <c r="EI481" i="35"/>
  <c r="T515" i="35"/>
  <c r="EB515" i="35"/>
  <c r="ED79" i="35"/>
  <c r="U79" i="35" s="1"/>
  <c r="V79" i="35"/>
  <c r="ED86" i="35"/>
  <c r="U86" i="35" s="1"/>
  <c r="V86" i="35"/>
  <c r="ED94" i="35"/>
  <c r="V94" i="35"/>
  <c r="ED105" i="35"/>
  <c r="U105" i="35" s="1"/>
  <c r="V105" i="35"/>
  <c r="ED111" i="35"/>
  <c r="U111" i="35" s="1"/>
  <c r="V111" i="35"/>
  <c r="DV177" i="35"/>
  <c r="EI179" i="35"/>
  <c r="V187" i="35"/>
  <c r="ED187" i="35"/>
  <c r="U187" i="35" s="1"/>
  <c r="EA191" i="35"/>
  <c r="T191" i="35" s="1"/>
  <c r="EI196" i="35"/>
  <c r="EI206" i="35"/>
  <c r="DW208" i="35"/>
  <c r="EI208" i="35"/>
  <c r="ED210" i="35"/>
  <c r="U210" i="35" s="1"/>
  <c r="V210" i="35"/>
  <c r="T212" i="35"/>
  <c r="EB212" i="35"/>
  <c r="EI301" i="35"/>
  <c r="EI375" i="35"/>
  <c r="EB408" i="35"/>
  <c r="T408" i="35"/>
  <c r="EB412" i="35"/>
  <c r="T412" i="35"/>
  <c r="EB437" i="35"/>
  <c r="T437" i="35"/>
  <c r="EB439" i="35"/>
  <c r="T439" i="35"/>
  <c r="T465" i="35"/>
  <c r="EB465" i="35"/>
  <c r="T470" i="35"/>
  <c r="EB470" i="35"/>
  <c r="EI477" i="35"/>
  <c r="T500" i="35"/>
  <c r="EB500" i="35"/>
  <c r="ED31" i="35"/>
  <c r="U31" i="35" s="1"/>
  <c r="ED33" i="35"/>
  <c r="U33" i="35" s="1"/>
  <c r="EB34" i="35"/>
  <c r="EI36" i="35"/>
  <c r="ED55" i="35"/>
  <c r="U55" i="35" s="1"/>
  <c r="DX64" i="35"/>
  <c r="DY64" i="35" s="1"/>
  <c r="EA72" i="35"/>
  <c r="T72" i="35" s="1"/>
  <c r="EH73" i="35"/>
  <c r="W73" i="35" s="1"/>
  <c r="EB76" i="35"/>
  <c r="EH77" i="35"/>
  <c r="W77" i="35" s="1"/>
  <c r="EB81" i="35"/>
  <c r="EB88" i="35"/>
  <c r="EA90" i="35"/>
  <c r="T90" i="35" s="1"/>
  <c r="EA92" i="35"/>
  <c r="T92" i="35" s="1"/>
  <c r="EA96" i="35"/>
  <c r="T96" i="35" s="1"/>
  <c r="ED98" i="35"/>
  <c r="U98" i="35" s="1"/>
  <c r="V98" i="35"/>
  <c r="ED99" i="35"/>
  <c r="U99" i="35" s="1"/>
  <c r="EA100" i="35"/>
  <c r="T100" i="35" s="1"/>
  <c r="ED101" i="35"/>
  <c r="U101" i="35" s="1"/>
  <c r="EB102" i="35"/>
  <c r="EB103" i="35"/>
  <c r="EH104" i="35"/>
  <c r="W104" i="35" s="1"/>
  <c r="EB107" i="35"/>
  <c r="ED109" i="35"/>
  <c r="U109" i="35" s="1"/>
  <c r="V109" i="35"/>
  <c r="ED110" i="35"/>
  <c r="EA113" i="35"/>
  <c r="T113" i="35" s="1"/>
  <c r="EH114" i="35"/>
  <c r="W114" i="35" s="1"/>
  <c r="EB115" i="35"/>
  <c r="DW116" i="35"/>
  <c r="EB116" i="35"/>
  <c r="EC120" i="35"/>
  <c r="EF120" i="35" s="1"/>
  <c r="EA121" i="35"/>
  <c r="T121" i="35" s="1"/>
  <c r="ED122" i="35"/>
  <c r="U122" i="35" s="1"/>
  <c r="EB123" i="35"/>
  <c r="EH124" i="35"/>
  <c r="W124" i="35" s="1"/>
  <c r="EA126" i="35"/>
  <c r="T126" i="35" s="1"/>
  <c r="EI126" i="35"/>
  <c r="DV128" i="35"/>
  <c r="DW128" i="35" s="1"/>
  <c r="EA129" i="35"/>
  <c r="T129" i="35" s="1"/>
  <c r="ED130" i="35"/>
  <c r="U130" i="35" s="1"/>
  <c r="EB131" i="35"/>
  <c r="ED132" i="35"/>
  <c r="U132" i="35" s="1"/>
  <c r="EA133" i="35"/>
  <c r="T133" i="35" s="1"/>
  <c r="EA134" i="35"/>
  <c r="T134" i="35" s="1"/>
  <c r="EI134" i="35"/>
  <c r="ED136" i="35"/>
  <c r="EA137" i="35"/>
  <c r="T137" i="35" s="1"/>
  <c r="EA138" i="35"/>
  <c r="T138" i="35" s="1"/>
  <c r="EI138" i="35"/>
  <c r="ED140" i="35"/>
  <c r="U140" i="35" s="1"/>
  <c r="DV141" i="35"/>
  <c r="DW141" i="35" s="1"/>
  <c r="EA141" i="35"/>
  <c r="T141" i="35" s="1"/>
  <c r="EI141" i="35"/>
  <c r="EH142" i="35"/>
  <c r="W142" i="35" s="1"/>
  <c r="ED143" i="35"/>
  <c r="U143" i="35" s="1"/>
  <c r="EH143" i="35"/>
  <c r="W143" i="35" s="1"/>
  <c r="DW145" i="35"/>
  <c r="EB145" i="35"/>
  <c r="EI145" i="35"/>
  <c r="ED146" i="35"/>
  <c r="U146" i="35" s="1"/>
  <c r="EH148" i="35"/>
  <c r="W148" i="35" s="1"/>
  <c r="DV149" i="35"/>
  <c r="EA149" i="35"/>
  <c r="T149" i="35" s="1"/>
  <c r="EH149" i="35"/>
  <c r="W149" i="35" s="1"/>
  <c r="DW151" i="35"/>
  <c r="DX151" i="35" s="1"/>
  <c r="EB151" i="35"/>
  <c r="DV153" i="35"/>
  <c r="DW153" i="35" s="1"/>
  <c r="EA153" i="35"/>
  <c r="T153" i="35" s="1"/>
  <c r="EH153" i="35"/>
  <c r="W153" i="35" s="1"/>
  <c r="EH155" i="35"/>
  <c r="W155" i="35" s="1"/>
  <c r="EA157" i="35"/>
  <c r="T157" i="35" s="1"/>
  <c r="EA158" i="35"/>
  <c r="T158" i="35" s="1"/>
  <c r="ED159" i="35"/>
  <c r="U159" i="35" s="1"/>
  <c r="EH159" i="35"/>
  <c r="W159" i="35" s="1"/>
  <c r="DW161" i="35"/>
  <c r="DX161" i="35" s="1"/>
  <c r="EB161" i="35"/>
  <c r="EI161" i="35"/>
  <c r="EH162" i="35"/>
  <c r="W162" i="35" s="1"/>
  <c r="EB167" i="35"/>
  <c r="EI167" i="35"/>
  <c r="EH168" i="35"/>
  <c r="W168" i="35" s="1"/>
  <c r="EB171" i="35"/>
  <c r="EI171" i="35"/>
  <c r="EA177" i="35"/>
  <c r="T177" i="35" s="1"/>
  <c r="V183" i="35"/>
  <c r="ED183" i="35"/>
  <c r="U183" i="35" s="1"/>
  <c r="EI185" i="35"/>
  <c r="EI198" i="35"/>
  <c r="EA213" i="35"/>
  <c r="T213" i="35" s="1"/>
  <c r="T248" i="35"/>
  <c r="EB248" i="35"/>
  <c r="T250" i="35"/>
  <c r="EB250" i="35"/>
  <c r="DW275" i="35"/>
  <c r="EI275" i="35"/>
  <c r="DW303" i="35"/>
  <c r="DX303" i="35" s="1"/>
  <c r="DY303" i="35" s="1"/>
  <c r="T338" i="35"/>
  <c r="EB338" i="35"/>
  <c r="EI352" i="35"/>
  <c r="EI354" i="35"/>
  <c r="EI390" i="35"/>
  <c r="EI400" i="35"/>
  <c r="EB403" i="35"/>
  <c r="T403" i="35"/>
  <c r="EB409" i="35"/>
  <c r="T409" i="35"/>
  <c r="EB413" i="35"/>
  <c r="T413" i="35"/>
  <c r="EB417" i="35"/>
  <c r="T417" i="35"/>
  <c r="EB419" i="35"/>
  <c r="T419" i="35"/>
  <c r="EI456" i="35"/>
  <c r="T479" i="35"/>
  <c r="EB479" i="35"/>
  <c r="EI485" i="35"/>
  <c r="DW36" i="35"/>
  <c r="DX36" i="35" s="1"/>
  <c r="DY36" i="35" s="1"/>
  <c r="EI58" i="35"/>
  <c r="EI67" i="35"/>
  <c r="ED68" i="35"/>
  <c r="U68" i="35" s="1"/>
  <c r="V68" i="35"/>
  <c r="ED70" i="35"/>
  <c r="EH75" i="35"/>
  <c r="W75" i="35" s="1"/>
  <c r="ED76" i="35"/>
  <c r="U76" i="35" s="1"/>
  <c r="V76" i="35"/>
  <c r="EH80" i="35"/>
  <c r="W80" i="35" s="1"/>
  <c r="ED81" i="35"/>
  <c r="U81" i="35" s="1"/>
  <c r="V81" i="35"/>
  <c r="ED83" i="35"/>
  <c r="U83" i="35" s="1"/>
  <c r="EH87" i="35"/>
  <c r="W87" i="35" s="1"/>
  <c r="ED88" i="35"/>
  <c r="U88" i="35" s="1"/>
  <c r="V88" i="35"/>
  <c r="EI95" i="35"/>
  <c r="EH97" i="35"/>
  <c r="W97" i="35" s="1"/>
  <c r="EI99" i="35"/>
  <c r="EI101" i="35"/>
  <c r="ED102" i="35"/>
  <c r="U102" i="35" s="1"/>
  <c r="V102" i="35"/>
  <c r="ED103" i="35"/>
  <c r="U103" i="35" s="1"/>
  <c r="V103" i="35"/>
  <c r="EH106" i="35"/>
  <c r="W106" i="35" s="1"/>
  <c r="ED107" i="35"/>
  <c r="V107" i="35"/>
  <c r="EH108" i="35"/>
  <c r="W108" i="35" s="1"/>
  <c r="EI110" i="35"/>
  <c r="ED112" i="35"/>
  <c r="U112" i="35" s="1"/>
  <c r="ED115" i="35"/>
  <c r="U115" i="35" s="1"/>
  <c r="V115" i="35"/>
  <c r="EH117" i="35"/>
  <c r="W117" i="35" s="1"/>
  <c r="EH118" i="35"/>
  <c r="W118" i="35" s="1"/>
  <c r="EA120" i="35"/>
  <c r="T120" i="35" s="1"/>
  <c r="EB122" i="35"/>
  <c r="EA124" i="35"/>
  <c r="T124" i="35" s="1"/>
  <c r="ED128" i="35"/>
  <c r="EB130" i="35"/>
  <c r="EB132" i="35"/>
  <c r="EB136" i="35"/>
  <c r="EB140" i="35"/>
  <c r="DV143" i="35"/>
  <c r="DW143" i="35" s="1"/>
  <c r="ED144" i="35"/>
  <c r="U144" i="35" s="1"/>
  <c r="EI146" i="35"/>
  <c r="ED150" i="35"/>
  <c r="ED153" i="35"/>
  <c r="EH154" i="35"/>
  <c r="W154" i="35" s="1"/>
  <c r="EA155" i="35"/>
  <c r="T155" i="35" s="1"/>
  <c r="V157" i="35"/>
  <c r="DV159" i="35"/>
  <c r="EI160" i="35"/>
  <c r="DV163" i="35"/>
  <c r="EI164" i="35"/>
  <c r="DX167" i="35"/>
  <c r="DY167" i="35" s="1"/>
  <c r="ED168" i="35"/>
  <c r="U168" i="35" s="1"/>
  <c r="DV169" i="35"/>
  <c r="EI170" i="35"/>
  <c r="DX171" i="35"/>
  <c r="DY171" i="35" s="1"/>
  <c r="EI181" i="35"/>
  <c r="EI183" i="35"/>
  <c r="DV187" i="35"/>
  <c r="DW187" i="35" s="1"/>
  <c r="DX187" i="35" s="1"/>
  <c r="EI192" i="35"/>
  <c r="V208" i="35"/>
  <c r="ED208" i="35"/>
  <c r="U208" i="35" s="1"/>
  <c r="EH211" i="35"/>
  <c r="W211" i="35" s="1"/>
  <c r="EB217" i="35"/>
  <c r="T219" i="35"/>
  <c r="EB219" i="35"/>
  <c r="T237" i="35"/>
  <c r="EB237" i="35"/>
  <c r="DW289" i="35"/>
  <c r="DX289" i="35" s="1"/>
  <c r="EI289" i="35"/>
  <c r="EI303" i="35"/>
  <c r="EI346" i="35"/>
  <c r="EB415" i="35"/>
  <c r="T415" i="35"/>
  <c r="EB424" i="35"/>
  <c r="T424" i="35"/>
  <c r="EB442" i="35"/>
  <c r="T442" i="35"/>
  <c r="EB449" i="35"/>
  <c r="T449" i="35"/>
  <c r="T477" i="35"/>
  <c r="EB477" i="35"/>
  <c r="EI500" i="35"/>
  <c r="EI173" i="35"/>
  <c r="EB174" i="35"/>
  <c r="ED175" i="35"/>
  <c r="U175" i="35" s="1"/>
  <c r="EI175" i="35"/>
  <c r="ED178" i="35"/>
  <c r="U178" i="35" s="1"/>
  <c r="ED179" i="35"/>
  <c r="U179" i="35" s="1"/>
  <c r="EB179" i="35"/>
  <c r="EB184" i="35"/>
  <c r="T184" i="35"/>
  <c r="EB188" i="35"/>
  <c r="T188" i="35"/>
  <c r="EI200" i="35"/>
  <c r="ED202" i="35"/>
  <c r="EI202" i="35"/>
  <c r="ED204" i="35"/>
  <c r="U204" i="35" s="1"/>
  <c r="EI204" i="35"/>
  <c r="EB210" i="35"/>
  <c r="ED211" i="35"/>
  <c r="U211" i="35" s="1"/>
  <c r="ED213" i="35"/>
  <c r="U213" i="35" s="1"/>
  <c r="V213" i="35"/>
  <c r="EC214" i="35"/>
  <c r="EF214" i="35" s="1"/>
  <c r="V214" i="35"/>
  <c r="ED218" i="35"/>
  <c r="U218" i="35" s="1"/>
  <c r="DW224" i="35"/>
  <c r="DX224" i="35" s="1"/>
  <c r="EB225" i="35"/>
  <c r="EI225" i="35"/>
  <c r="EI226" i="35"/>
  <c r="EB227" i="35"/>
  <c r="ED230" i="35"/>
  <c r="U230" i="35" s="1"/>
  <c r="ED231" i="35"/>
  <c r="U231" i="35" s="1"/>
  <c r="EB231" i="35"/>
  <c r="EI231" i="35"/>
  <c r="DW232" i="35"/>
  <c r="DX232" i="35" s="1"/>
  <c r="EI232" i="35"/>
  <c r="ED233" i="35"/>
  <c r="V233" i="35"/>
  <c r="DW234" i="35"/>
  <c r="DX234" i="35" s="1"/>
  <c r="EI234" i="35"/>
  <c r="ED235" i="35"/>
  <c r="U235" i="35" s="1"/>
  <c r="V235" i="35"/>
  <c r="DW236" i="35"/>
  <c r="DX236" i="35" s="1"/>
  <c r="EI236" i="35"/>
  <c r="DW238" i="35"/>
  <c r="DX238" i="35" s="1"/>
  <c r="EI238" i="35"/>
  <c r="ED241" i="35"/>
  <c r="U241" i="35" s="1"/>
  <c r="ED247" i="35"/>
  <c r="U247" i="35" s="1"/>
  <c r="ED249" i="35"/>
  <c r="ED251" i="35"/>
  <c r="U251" i="35" s="1"/>
  <c r="ED253" i="35"/>
  <c r="U253" i="35" s="1"/>
  <c r="ED255" i="35"/>
  <c r="U255" i="35" s="1"/>
  <c r="EB258" i="35"/>
  <c r="EC259" i="35"/>
  <c r="EF259" i="35" s="1"/>
  <c r="V259" i="35"/>
  <c r="EC261" i="35"/>
  <c r="EF261" i="35" s="1"/>
  <c r="V261" i="35"/>
  <c r="EI263" i="35"/>
  <c r="ED264" i="35"/>
  <c r="U264" i="35" s="1"/>
  <c r="V264" i="35"/>
  <c r="DW265" i="35"/>
  <c r="DX265" i="35" s="1"/>
  <c r="EI265" i="35"/>
  <c r="ED266" i="35"/>
  <c r="U266" i="35" s="1"/>
  <c r="V266" i="35"/>
  <c r="DW267" i="35"/>
  <c r="DX267" i="35" s="1"/>
  <c r="EB270" i="35"/>
  <c r="EC271" i="35"/>
  <c r="EF271" i="35" s="1"/>
  <c r="V271" i="35"/>
  <c r="EB273" i="35"/>
  <c r="ED276" i="35"/>
  <c r="U276" i="35" s="1"/>
  <c r="V276" i="35"/>
  <c r="EB277" i="35"/>
  <c r="ED278" i="35"/>
  <c r="V278" i="35"/>
  <c r="DW281" i="35"/>
  <c r="ED281" i="35"/>
  <c r="EI281" i="35"/>
  <c r="DW283" i="35"/>
  <c r="ED283" i="35"/>
  <c r="EI283" i="35"/>
  <c r="EI285" i="35"/>
  <c r="ED287" i="35"/>
  <c r="DW287" i="35"/>
  <c r="DX287" i="35" s="1"/>
  <c r="DW294" i="35"/>
  <c r="DX294" i="35" s="1"/>
  <c r="EB295" i="35"/>
  <c r="ED304" i="35"/>
  <c r="U304" i="35" s="1"/>
  <c r="V304" i="35"/>
  <c r="EB305" i="35"/>
  <c r="ED308" i="35"/>
  <c r="V308" i="35"/>
  <c r="EI309" i="35"/>
  <c r="EI311" i="35"/>
  <c r="ED313" i="35"/>
  <c r="U313" i="35" s="1"/>
  <c r="V313" i="35"/>
  <c r="EB314" i="35"/>
  <c r="ED317" i="35"/>
  <c r="V317" i="35"/>
  <c r="EI318" i="35"/>
  <c r="EI320" i="35"/>
  <c r="EI322" i="35"/>
  <c r="DW324" i="35"/>
  <c r="DX326" i="35"/>
  <c r="DY326" i="35" s="1"/>
  <c r="EB327" i="35"/>
  <c r="EI329" i="35"/>
  <c r="EI331" i="35"/>
  <c r="EB332" i="35"/>
  <c r="EB334" i="35"/>
  <c r="EB336" i="35"/>
  <c r="ED376" i="35"/>
  <c r="ED380" i="35"/>
  <c r="U380" i="35" s="1"/>
  <c r="ED346" i="35"/>
  <c r="EB346" i="35"/>
  <c r="ED347" i="35"/>
  <c r="U347" i="35" s="1"/>
  <c r="ED348" i="35"/>
  <c r="U348" i="35" s="1"/>
  <c r="EB348" i="35"/>
  <c r="EB353" i="35"/>
  <c r="ED375" i="35"/>
  <c r="U375" i="35" s="1"/>
  <c r="ED356" i="35"/>
  <c r="U356" i="35" s="1"/>
  <c r="ED359" i="35"/>
  <c r="U359" i="35" s="1"/>
  <c r="ED362" i="35"/>
  <c r="U362" i="35" s="1"/>
  <c r="V362" i="35"/>
  <c r="ED369" i="35"/>
  <c r="U369" i="35" s="1"/>
  <c r="EB377" i="35"/>
  <c r="T377" i="35"/>
  <c r="EB385" i="35"/>
  <c r="EB387" i="35"/>
  <c r="ED389" i="35"/>
  <c r="U389" i="35" s="1"/>
  <c r="V389" i="35"/>
  <c r="EI401" i="35"/>
  <c r="ED408" i="35"/>
  <c r="V408" i="35"/>
  <c r="ED415" i="35"/>
  <c r="U415" i="35" s="1"/>
  <c r="V415" i="35"/>
  <c r="ED439" i="35"/>
  <c r="U439" i="35" s="1"/>
  <c r="V439" i="35"/>
  <c r="ED445" i="35"/>
  <c r="U445" i="35" s="1"/>
  <c r="V451" i="35"/>
  <c r="EB466" i="35"/>
  <c r="T466" i="35"/>
  <c r="EB472" i="35"/>
  <c r="T472" i="35"/>
  <c r="EB486" i="35"/>
  <c r="EI489" i="35"/>
  <c r="EB494" i="35"/>
  <c r="EI497" i="35"/>
  <c r="EB504" i="35"/>
  <c r="EI507" i="35"/>
  <c r="EB514" i="35"/>
  <c r="ED516" i="35"/>
  <c r="EB517" i="35"/>
  <c r="EH518" i="35"/>
  <c r="W518" i="35" s="1"/>
  <c r="ED225" i="35"/>
  <c r="U225" i="35" s="1"/>
  <c r="V225" i="35"/>
  <c r="V228" i="35"/>
  <c r="V241" i="35"/>
  <c r="V247" i="35"/>
  <c r="V257" i="35"/>
  <c r="ED258" i="35"/>
  <c r="U258" i="35" s="1"/>
  <c r="V258" i="35"/>
  <c r="ED270" i="35"/>
  <c r="U270" i="35" s="1"/>
  <c r="V270" i="35"/>
  <c r="ED295" i="35"/>
  <c r="V295" i="35"/>
  <c r="V296" i="35"/>
  <c r="ED298" i="35"/>
  <c r="U298" i="35" s="1"/>
  <c r="ED310" i="35"/>
  <c r="U310" i="35" s="1"/>
  <c r="V310" i="35"/>
  <c r="DX318" i="35"/>
  <c r="ED319" i="35"/>
  <c r="U319" i="35" s="1"/>
  <c r="V319" i="35"/>
  <c r="EB324" i="35"/>
  <c r="ED328" i="35"/>
  <c r="U328" i="35" s="1"/>
  <c r="V328" i="35"/>
  <c r="ED332" i="35"/>
  <c r="U332" i="35" s="1"/>
  <c r="V332" i="35"/>
  <c r="DW333" i="35"/>
  <c r="DX333" i="35" s="1"/>
  <c r="EI333" i="35"/>
  <c r="ED334" i="35"/>
  <c r="U334" i="35" s="1"/>
  <c r="V334" i="35"/>
  <c r="DW335" i="35"/>
  <c r="DX335" i="35" s="1"/>
  <c r="EI335" i="35"/>
  <c r="ED336" i="35"/>
  <c r="U336" i="35" s="1"/>
  <c r="V336" i="35"/>
  <c r="DW337" i="35"/>
  <c r="DX337" i="35" s="1"/>
  <c r="EI337" i="35"/>
  <c r="EI350" i="35"/>
  <c r="EB355" i="35"/>
  <c r="T355" i="35"/>
  <c r="EB368" i="35"/>
  <c r="T368" i="35"/>
  <c r="EB372" i="35"/>
  <c r="EB378" i="35"/>
  <c r="ED377" i="35"/>
  <c r="U377" i="35" s="1"/>
  <c r="V377" i="35"/>
  <c r="EB383" i="35"/>
  <c r="T383" i="35"/>
  <c r="ED385" i="35"/>
  <c r="U385" i="35" s="1"/>
  <c r="V385" i="35"/>
  <c r="ED387" i="35"/>
  <c r="V387" i="35"/>
  <c r="EI392" i="35"/>
  <c r="ED395" i="35"/>
  <c r="V395" i="35"/>
  <c r="ED410" i="35"/>
  <c r="U410" i="35" s="1"/>
  <c r="V410" i="35"/>
  <c r="ED413" i="35"/>
  <c r="U413" i="35" s="1"/>
  <c r="V413" i="35"/>
  <c r="ED417" i="35"/>
  <c r="U417" i="35" s="1"/>
  <c r="V417" i="35"/>
  <c r="ED419" i="35"/>
  <c r="U419" i="35" s="1"/>
  <c r="V419" i="35"/>
  <c r="EB420" i="35"/>
  <c r="T420" i="35"/>
  <c r="EB431" i="35"/>
  <c r="T431" i="35"/>
  <c r="ED433" i="35"/>
  <c r="U433" i="35" s="1"/>
  <c r="V433" i="35"/>
  <c r="EH449" i="35"/>
  <c r="W449" i="35" s="1"/>
  <c r="ED450" i="35"/>
  <c r="U450" i="35" s="1"/>
  <c r="EB452" i="35"/>
  <c r="T452" i="35"/>
  <c r="ED453" i="35"/>
  <c r="U453" i="35" s="1"/>
  <c r="V453" i="35"/>
  <c r="EI460" i="35"/>
  <c r="EI465" i="35"/>
  <c r="EI466" i="35"/>
  <c r="EI470" i="35"/>
  <c r="ED473" i="35"/>
  <c r="U473" i="35" s="1"/>
  <c r="EH473" i="35"/>
  <c r="W473" i="35" s="1"/>
  <c r="EI480" i="35"/>
  <c r="ED481" i="35"/>
  <c r="ED483" i="35"/>
  <c r="EB485" i="35"/>
  <c r="EA487" i="35"/>
  <c r="T487" i="35" s="1"/>
  <c r="EA490" i="35"/>
  <c r="ED491" i="35"/>
  <c r="EB493" i="35"/>
  <c r="EH493" i="35"/>
  <c r="W493" i="35" s="1"/>
  <c r="EA495" i="35"/>
  <c r="EA498" i="35"/>
  <c r="ED499" i="35"/>
  <c r="U499" i="35" s="1"/>
  <c r="EB501" i="35"/>
  <c r="EA502" i="35"/>
  <c r="EI502" i="35"/>
  <c r="V503" i="35"/>
  <c r="EH503" i="35"/>
  <c r="W503" i="35" s="1"/>
  <c r="EA505" i="35"/>
  <c r="T505" i="35" s="1"/>
  <c r="EI505" i="35"/>
  <c r="V513" i="35"/>
  <c r="EA518" i="35"/>
  <c r="T518" i="35" s="1"/>
  <c r="EB182" i="35"/>
  <c r="T182" i="35"/>
  <c r="EB186" i="35"/>
  <c r="T186" i="35"/>
  <c r="EB190" i="35"/>
  <c r="T190" i="35"/>
  <c r="ED192" i="35"/>
  <c r="U192" i="35" s="1"/>
  <c r="ED194" i="35"/>
  <c r="EI210" i="35"/>
  <c r="ED215" i="35"/>
  <c r="U215" i="35" s="1"/>
  <c r="V215" i="35"/>
  <c r="ED219" i="35"/>
  <c r="U219" i="35" s="1"/>
  <c r="V219" i="35"/>
  <c r="ED220" i="35"/>
  <c r="U220" i="35" s="1"/>
  <c r="EB221" i="35"/>
  <c r="EB223" i="35"/>
  <c r="EH224" i="35"/>
  <c r="W224" i="35" s="1"/>
  <c r="V226" i="35"/>
  <c r="ED227" i="35"/>
  <c r="U227" i="35" s="1"/>
  <c r="EH227" i="35"/>
  <c r="W227" i="35" s="1"/>
  <c r="ED228" i="35"/>
  <c r="U228" i="35" s="1"/>
  <c r="DV229" i="35"/>
  <c r="DW229" i="35" s="1"/>
  <c r="EA229" i="35"/>
  <c r="EH229" i="35"/>
  <c r="W229" i="35" s="1"/>
  <c r="EA233" i="35"/>
  <c r="EA235" i="35"/>
  <c r="T235" i="35" s="1"/>
  <c r="ED237" i="35"/>
  <c r="V237" i="35"/>
  <c r="DV239" i="35"/>
  <c r="EA239" i="35"/>
  <c r="T239" i="35" s="1"/>
  <c r="EH239" i="35"/>
  <c r="W239" i="35" s="1"/>
  <c r="DV240" i="35"/>
  <c r="DW240" i="35" s="1"/>
  <c r="EA240" i="35"/>
  <c r="EI240" i="35"/>
  <c r="DW242" i="35"/>
  <c r="EB242" i="35"/>
  <c r="EI242" i="35"/>
  <c r="DV243" i="35"/>
  <c r="EH243" i="35"/>
  <c r="W243" i="35" s="1"/>
  <c r="DV244" i="35"/>
  <c r="DW244" i="35" s="1"/>
  <c r="EA244" i="35"/>
  <c r="T244" i="35" s="1"/>
  <c r="EH244" i="35"/>
  <c r="W244" i="35" s="1"/>
  <c r="V245" i="35"/>
  <c r="EB246" i="35"/>
  <c r="EI246" i="35"/>
  <c r="ED248" i="35"/>
  <c r="U248" i="35" s="1"/>
  <c r="V248" i="35"/>
  <c r="ED250" i="35"/>
  <c r="U250" i="35" s="1"/>
  <c r="V250" i="35"/>
  <c r="ED252" i="35"/>
  <c r="U252" i="35" s="1"/>
  <c r="V252" i="35"/>
  <c r="ED254" i="35"/>
  <c r="U254" i="35" s="1"/>
  <c r="V254" i="35"/>
  <c r="ED256" i="35"/>
  <c r="V256" i="35"/>
  <c r="ED257" i="35"/>
  <c r="DV259" i="35"/>
  <c r="DW259" i="35" s="1"/>
  <c r="DX259" i="35" s="1"/>
  <c r="EB260" i="35"/>
  <c r="DV261" i="35"/>
  <c r="DW261" i="35" s="1"/>
  <c r="ED262" i="35"/>
  <c r="U262" i="35" s="1"/>
  <c r="V262" i="35"/>
  <c r="V263" i="35"/>
  <c r="EA264" i="35"/>
  <c r="EA266" i="35"/>
  <c r="T266" i="35" s="1"/>
  <c r="EH267" i="35"/>
  <c r="W267" i="35" s="1"/>
  <c r="EB268" i="35"/>
  <c r="V269" i="35"/>
  <c r="DV271" i="35"/>
  <c r="DW271" i="35" s="1"/>
  <c r="EB272" i="35"/>
  <c r="DV273" i="35"/>
  <c r="DW273" i="35" s="1"/>
  <c r="EH273" i="35"/>
  <c r="W273" i="35" s="1"/>
  <c r="DV277" i="35"/>
  <c r="DW277" i="35" s="1"/>
  <c r="EH277" i="35"/>
  <c r="W277" i="35" s="1"/>
  <c r="ED280" i="35"/>
  <c r="U280" i="35" s="1"/>
  <c r="V280" i="35"/>
  <c r="EA281" i="35"/>
  <c r="T281" i="35" s="1"/>
  <c r="ED282" i="35"/>
  <c r="U282" i="35" s="1"/>
  <c r="V282" i="35"/>
  <c r="EA283" i="35"/>
  <c r="T283" i="35" s="1"/>
  <c r="ED285" i="35"/>
  <c r="DW285" i="35"/>
  <c r="DX285" i="35" s="1"/>
  <c r="DY285" i="35" s="1"/>
  <c r="ED286" i="35"/>
  <c r="U286" i="35" s="1"/>
  <c r="V286" i="35"/>
  <c r="EA287" i="35"/>
  <c r="T287" i="35" s="1"/>
  <c r="EI287" i="35"/>
  <c r="EB292" i="35"/>
  <c r="EB293" i="35"/>
  <c r="EH294" i="35"/>
  <c r="W294" i="35" s="1"/>
  <c r="ED296" i="35"/>
  <c r="EB297" i="35"/>
  <c r="V300" i="35"/>
  <c r="ED323" i="35"/>
  <c r="U323" i="35" s="1"/>
  <c r="V323" i="35"/>
  <c r="ED338" i="35"/>
  <c r="V338" i="35"/>
  <c r="EB349" i="35"/>
  <c r="ED355" i="35"/>
  <c r="V355" i="35"/>
  <c r="EB357" i="35"/>
  <c r="T357" i="35"/>
  <c r="EB360" i="35"/>
  <c r="T360" i="35"/>
  <c r="EB364" i="35"/>
  <c r="ED368" i="35"/>
  <c r="U368" i="35" s="1"/>
  <c r="V368" i="35"/>
  <c r="EB370" i="35"/>
  <c r="T370" i="35"/>
  <c r="ED372" i="35"/>
  <c r="V372" i="35"/>
  <c r="ED378" i="35"/>
  <c r="U378" i="35" s="1"/>
  <c r="V378" i="35"/>
  <c r="ED379" i="35"/>
  <c r="U379" i="35" s="1"/>
  <c r="ED383" i="35"/>
  <c r="U383" i="35" s="1"/>
  <c r="V383" i="35"/>
  <c r="ED399" i="35"/>
  <c r="U399" i="35" s="1"/>
  <c r="V399" i="35"/>
  <c r="ED402" i="35"/>
  <c r="V402" i="35"/>
  <c r="EB404" i="35"/>
  <c r="T404" i="35"/>
  <c r="EB405" i="35"/>
  <c r="T405" i="35"/>
  <c r="ED409" i="35"/>
  <c r="U409" i="35" s="1"/>
  <c r="V409" i="35"/>
  <c r="ED412" i="35"/>
  <c r="U412" i="35" s="1"/>
  <c r="V412" i="35"/>
  <c r="ED416" i="35"/>
  <c r="U416" i="35" s="1"/>
  <c r="V416" i="35"/>
  <c r="ED418" i="35"/>
  <c r="V418" i="35"/>
  <c r="ED420" i="35"/>
  <c r="U420" i="35" s="1"/>
  <c r="V420" i="35"/>
  <c r="ED424" i="35"/>
  <c r="V424" i="35"/>
  <c r="EB429" i="35"/>
  <c r="T429" i="35"/>
  <c r="EB430" i="35"/>
  <c r="T430" i="35"/>
  <c r="ED431" i="35"/>
  <c r="U431" i="35" s="1"/>
  <c r="V431" i="35"/>
  <c r="EB435" i="35"/>
  <c r="T435" i="35"/>
  <c r="ED437" i="35"/>
  <c r="U437" i="35" s="1"/>
  <c r="V437" i="35"/>
  <c r="EB441" i="35"/>
  <c r="T441" i="35"/>
  <c r="ED442" i="35"/>
  <c r="U442" i="35" s="1"/>
  <c r="V442" i="35"/>
  <c r="EH447" i="35"/>
  <c r="W447" i="35" s="1"/>
  <c r="ED448" i="35"/>
  <c r="U448" i="35" s="1"/>
  <c r="EH462" i="35"/>
  <c r="W462" i="35" s="1"/>
  <c r="ED467" i="35"/>
  <c r="U467" i="35" s="1"/>
  <c r="ED503" i="35"/>
  <c r="U503" i="35" s="1"/>
  <c r="EA512" i="35"/>
  <c r="V514" i="35"/>
  <c r="EA516" i="35"/>
  <c r="T516" i="35" s="1"/>
  <c r="EI516" i="35"/>
  <c r="EI172" i="35"/>
  <c r="EI176" i="35"/>
  <c r="EH178" i="35"/>
  <c r="W178" i="35" s="1"/>
  <c r="DV179" i="35"/>
  <c r="EI180" i="35"/>
  <c r="EB193" i="35"/>
  <c r="EB195" i="35"/>
  <c r="EB197" i="35"/>
  <c r="EB199" i="35"/>
  <c r="DV206" i="35"/>
  <c r="DW206" i="35" s="1"/>
  <c r="ED212" i="35"/>
  <c r="U212" i="35" s="1"/>
  <c r="V212" i="35"/>
  <c r="DV216" i="35"/>
  <c r="DV220" i="35"/>
  <c r="DW220" i="35" s="1"/>
  <c r="ED221" i="35"/>
  <c r="U221" i="35" s="1"/>
  <c r="V221" i="35"/>
  <c r="EH222" i="35"/>
  <c r="W222" i="35" s="1"/>
  <c r="ED223" i="35"/>
  <c r="U223" i="35" s="1"/>
  <c r="V223" i="35"/>
  <c r="EC224" i="35"/>
  <c r="EF224" i="35" s="1"/>
  <c r="V224" i="35"/>
  <c r="DW226" i="35"/>
  <c r="DX226" i="35" s="1"/>
  <c r="ED226" i="35"/>
  <c r="U226" i="35" s="1"/>
  <c r="DV227" i="35"/>
  <c r="DW227" i="35" s="1"/>
  <c r="DV228" i="35"/>
  <c r="DW228" i="35" s="1"/>
  <c r="EI228" i="35"/>
  <c r="DV230" i="35"/>
  <c r="DW230" i="35" s="1"/>
  <c r="EH230" i="35"/>
  <c r="W230" i="35" s="1"/>
  <c r="DV231" i="35"/>
  <c r="V232" i="35"/>
  <c r="V236" i="35"/>
  <c r="V238" i="35"/>
  <c r="DV241" i="35"/>
  <c r="DW241" i="35" s="1"/>
  <c r="EH241" i="35"/>
  <c r="W241" i="35" s="1"/>
  <c r="DW245" i="35"/>
  <c r="DX245" i="35" s="1"/>
  <c r="EI245" i="35"/>
  <c r="ED246" i="35"/>
  <c r="U246" i="35" s="1"/>
  <c r="V246" i="35"/>
  <c r="DV247" i="35"/>
  <c r="DW247" i="35" s="1"/>
  <c r="EH247" i="35"/>
  <c r="W247" i="35" s="1"/>
  <c r="DV249" i="35"/>
  <c r="DW249" i="35" s="1"/>
  <c r="EH249" i="35"/>
  <c r="W249" i="35" s="1"/>
  <c r="DV251" i="35"/>
  <c r="EH251" i="35"/>
  <c r="W251" i="35" s="1"/>
  <c r="DV253" i="35"/>
  <c r="DW253" i="35" s="1"/>
  <c r="EH253" i="35"/>
  <c r="W253" i="35" s="1"/>
  <c r="DV255" i="35"/>
  <c r="DW255" i="35" s="1"/>
  <c r="EH255" i="35"/>
  <c r="W255" i="35" s="1"/>
  <c r="DV257" i="35"/>
  <c r="DW257" i="35" s="1"/>
  <c r="EI257" i="35"/>
  <c r="EH259" i="35"/>
  <c r="W259" i="35" s="1"/>
  <c r="ED260" i="35"/>
  <c r="U260" i="35" s="1"/>
  <c r="V260" i="35"/>
  <c r="EH261" i="35"/>
  <c r="W261" i="35" s="1"/>
  <c r="DW263" i="35"/>
  <c r="DX263" i="35" s="1"/>
  <c r="ED263" i="35"/>
  <c r="EC267" i="35"/>
  <c r="EF267" i="35" s="1"/>
  <c r="V267" i="35"/>
  <c r="ED268" i="35"/>
  <c r="U268" i="35" s="1"/>
  <c r="V268" i="35"/>
  <c r="DW269" i="35"/>
  <c r="EI269" i="35"/>
  <c r="EH271" i="35"/>
  <c r="W271" i="35" s="1"/>
  <c r="ED272" i="35"/>
  <c r="U272" i="35" s="1"/>
  <c r="V272" i="35"/>
  <c r="ED273" i="35"/>
  <c r="ED274" i="35"/>
  <c r="U274" i="35" s="1"/>
  <c r="V274" i="35"/>
  <c r="EA275" i="35"/>
  <c r="T275" i="35" s="1"/>
  <c r="ED277" i="35"/>
  <c r="EA279" i="35"/>
  <c r="T279" i="35" s="1"/>
  <c r="ED284" i="35"/>
  <c r="U284" i="35" s="1"/>
  <c r="V284" i="35"/>
  <c r="EB285" i="35"/>
  <c r="ED288" i="35"/>
  <c r="U288" i="35" s="1"/>
  <c r="V288" i="35"/>
  <c r="EA289" i="35"/>
  <c r="T289" i="35" s="1"/>
  <c r="ED290" i="35"/>
  <c r="U290" i="35" s="1"/>
  <c r="V290" i="35"/>
  <c r="EA291" i="35"/>
  <c r="T291" i="35" s="1"/>
  <c r="ED292" i="35"/>
  <c r="U292" i="35" s="1"/>
  <c r="V292" i="35"/>
  <c r="ED293" i="35"/>
  <c r="U293" i="35" s="1"/>
  <c r="V293" i="35"/>
  <c r="EC294" i="35"/>
  <c r="EF294" i="35" s="1"/>
  <c r="V294" i="35"/>
  <c r="DV296" i="35"/>
  <c r="DW296" i="35" s="1"/>
  <c r="EI296" i="35"/>
  <c r="ED297" i="35"/>
  <c r="U297" i="35" s="1"/>
  <c r="V297" i="35"/>
  <c r="DW298" i="35"/>
  <c r="DX298" i="35" s="1"/>
  <c r="EI298" i="35"/>
  <c r="ED299" i="35"/>
  <c r="U299" i="35" s="1"/>
  <c r="V299" i="35"/>
  <c r="EA301" i="35"/>
  <c r="T301" i="35" s="1"/>
  <c r="ED302" i="35"/>
  <c r="V302" i="35"/>
  <c r="EA303" i="35"/>
  <c r="T303" i="35" s="1"/>
  <c r="ED305" i="35"/>
  <c r="U305" i="35" s="1"/>
  <c r="DW305" i="35"/>
  <c r="ED306" i="35"/>
  <c r="U306" i="35" s="1"/>
  <c r="V306" i="35"/>
  <c r="EA307" i="35"/>
  <c r="EB309" i="35"/>
  <c r="EB311" i="35"/>
  <c r="EB312" i="35"/>
  <c r="ED314" i="35"/>
  <c r="U314" i="35" s="1"/>
  <c r="DW314" i="35"/>
  <c r="ED315" i="35"/>
  <c r="U315" i="35" s="1"/>
  <c r="V315" i="35"/>
  <c r="EA316" i="35"/>
  <c r="T316" i="35" s="1"/>
  <c r="EB318" i="35"/>
  <c r="EB320" i="35"/>
  <c r="ED321" i="35"/>
  <c r="U321" i="35" s="1"/>
  <c r="V321" i="35"/>
  <c r="EB322" i="35"/>
  <c r="ED325" i="35"/>
  <c r="U325" i="35" s="1"/>
  <c r="V325" i="35"/>
  <c r="EA326" i="35"/>
  <c r="ED327" i="35"/>
  <c r="EC327" i="35" s="1"/>
  <c r="EB329" i="35"/>
  <c r="ED330" i="35"/>
  <c r="U330" i="35" s="1"/>
  <c r="V330" i="35"/>
  <c r="EB331" i="35"/>
  <c r="DV376" i="35"/>
  <c r="DW376" i="35" s="1"/>
  <c r="EH376" i="35"/>
  <c r="W376" i="35" s="1"/>
  <c r="DV380" i="35"/>
  <c r="DW380" i="35" s="1"/>
  <c r="EH380" i="35"/>
  <c r="W380" i="35" s="1"/>
  <c r="ED381" i="35"/>
  <c r="U381" i="35" s="1"/>
  <c r="EB351" i="35"/>
  <c r="ED354" i="35"/>
  <c r="U354" i="35" s="1"/>
  <c r="ED357" i="35"/>
  <c r="U357" i="35" s="1"/>
  <c r="V357" i="35"/>
  <c r="ED358" i="35"/>
  <c r="V358" i="35"/>
  <c r="ED360" i="35"/>
  <c r="U360" i="35" s="1"/>
  <c r="V360" i="35"/>
  <c r="EB362" i="35"/>
  <c r="T362" i="35"/>
  <c r="ED364" i="35"/>
  <c r="U364" i="35" s="1"/>
  <c r="V364" i="35"/>
  <c r="ED366" i="35"/>
  <c r="V366" i="35"/>
  <c r="ED370" i="35"/>
  <c r="U370" i="35" s="1"/>
  <c r="V370" i="35"/>
  <c r="ED382" i="35"/>
  <c r="U382" i="35" s="1"/>
  <c r="EB389" i="35"/>
  <c r="T389" i="35"/>
  <c r="ED391" i="35"/>
  <c r="U391" i="35" s="1"/>
  <c r="V391" i="35"/>
  <c r="ED393" i="35"/>
  <c r="V393" i="35"/>
  <c r="ED397" i="35"/>
  <c r="U397" i="35" s="1"/>
  <c r="V397" i="35"/>
  <c r="ED404" i="35"/>
  <c r="U404" i="35" s="1"/>
  <c r="V404" i="35"/>
  <c r="ED405" i="35"/>
  <c r="U405" i="35" s="1"/>
  <c r="V405" i="35"/>
  <c r="ED429" i="35"/>
  <c r="U429" i="35" s="1"/>
  <c r="V429" i="35"/>
  <c r="ED430" i="35"/>
  <c r="U430" i="35" s="1"/>
  <c r="V430" i="35"/>
  <c r="ED435" i="35"/>
  <c r="U435" i="35" s="1"/>
  <c r="V435" i="35"/>
  <c r="ED441" i="35"/>
  <c r="U441" i="35" s="1"/>
  <c r="V441" i="35"/>
  <c r="ED444" i="35"/>
  <c r="U444" i="35" s="1"/>
  <c r="V444" i="35"/>
  <c r="ED446" i="35"/>
  <c r="U446" i="35" s="1"/>
  <c r="EB447" i="35"/>
  <c r="T447" i="35"/>
  <c r="ED456" i="35"/>
  <c r="U456" i="35" s="1"/>
  <c r="ED458" i="35"/>
  <c r="U458" i="35" s="1"/>
  <c r="ED460" i="35"/>
  <c r="U460" i="35" s="1"/>
  <c r="EB462" i="35"/>
  <c r="T462" i="35"/>
  <c r="EB473" i="35"/>
  <c r="EI474" i="35"/>
  <c r="EA476" i="35"/>
  <c r="EH478" i="35"/>
  <c r="W478" i="35" s="1"/>
  <c r="ED480" i="35"/>
  <c r="U480" i="35" s="1"/>
  <c r="EA483" i="35"/>
  <c r="ED487" i="35"/>
  <c r="U487" i="35" s="1"/>
  <c r="EB489" i="35"/>
  <c r="EA491" i="35"/>
  <c r="T491" i="35" s="1"/>
  <c r="ED495" i="35"/>
  <c r="U495" i="35" s="1"/>
  <c r="EB497" i="35"/>
  <c r="EA499" i="35"/>
  <c r="T499" i="35" s="1"/>
  <c r="ED502" i="35"/>
  <c r="EB503" i="35"/>
  <c r="ED505" i="35"/>
  <c r="U505" i="35" s="1"/>
  <c r="EB507" i="35"/>
  <c r="EA509" i="35"/>
  <c r="EB513" i="35"/>
  <c r="EC513" i="35"/>
  <c r="EF513" i="35" s="1"/>
  <c r="ED514" i="35"/>
  <c r="EI61" i="35"/>
  <c r="EB16" i="35"/>
  <c r="T16" i="35"/>
  <c r="EI25" i="35"/>
  <c r="EB28" i="35"/>
  <c r="T28" i="35"/>
  <c r="EB22" i="35"/>
  <c r="T22" i="35"/>
  <c r="EB5" i="35"/>
  <c r="T5" i="35"/>
  <c r="EB7" i="35"/>
  <c r="T7" i="35"/>
  <c r="T56" i="35"/>
  <c r="EB56" i="35"/>
  <c r="V2" i="35"/>
  <c r="ED9" i="35"/>
  <c r="U9" i="35" s="1"/>
  <c r="V9" i="35"/>
  <c r="V12" i="35"/>
  <c r="EB19" i="35"/>
  <c r="EB21" i="35"/>
  <c r="DW23" i="35"/>
  <c r="DX23" i="35" s="1"/>
  <c r="ED30" i="35"/>
  <c r="U30" i="35" s="1"/>
  <c r="ED36" i="35"/>
  <c r="U36" i="35" s="1"/>
  <c r="ED38" i="35"/>
  <c r="U38" i="35" s="1"/>
  <c r="DW39" i="35"/>
  <c r="DX39" i="35" s="1"/>
  <c r="ED39" i="35"/>
  <c r="U39" i="35" s="1"/>
  <c r="EB43" i="35"/>
  <c r="T43" i="35"/>
  <c r="EI50" i="35"/>
  <c r="EA54" i="35"/>
  <c r="T54" i="35" s="1"/>
  <c r="ED58" i="35"/>
  <c r="U58" i="35" s="1"/>
  <c r="V58" i="35"/>
  <c r="EA60" i="35"/>
  <c r="DW61" i="35"/>
  <c r="DX61" i="35" s="1"/>
  <c r="EB64" i="35"/>
  <c r="EA66" i="35"/>
  <c r="T66" i="35" s="1"/>
  <c r="ED74" i="35"/>
  <c r="U74" i="35" s="1"/>
  <c r="ED78" i="35"/>
  <c r="U78" i="35" s="1"/>
  <c r="V23" i="35"/>
  <c r="EI30" i="35"/>
  <c r="EA4" i="35"/>
  <c r="T4" i="35" s="1"/>
  <c r="EA6" i="35"/>
  <c r="T6" i="35" s="1"/>
  <c r="ED7" i="35"/>
  <c r="EC7" i="35" s="1"/>
  <c r="V7" i="35"/>
  <c r="DW12" i="35"/>
  <c r="DX12" i="35" s="1"/>
  <c r="EB15" i="35"/>
  <c r="T15" i="35"/>
  <c r="ED16" i="35"/>
  <c r="V16" i="35"/>
  <c r="EB20" i="35"/>
  <c r="T20" i="35"/>
  <c r="ED22" i="35"/>
  <c r="U22" i="35" s="1"/>
  <c r="V22" i="35"/>
  <c r="EI23" i="35"/>
  <c r="EB26" i="35"/>
  <c r="T26" i="35"/>
  <c r="ED28" i="35"/>
  <c r="V28" i="35"/>
  <c r="ED42" i="35"/>
  <c r="EB47" i="35"/>
  <c r="T47" i="35"/>
  <c r="EA52" i="35"/>
  <c r="T52" i="35" s="1"/>
  <c r="ED53" i="35"/>
  <c r="U53" i="35" s="1"/>
  <c r="ED64" i="35"/>
  <c r="EC64" i="35" s="1"/>
  <c r="V64" i="35"/>
  <c r="EI65" i="35"/>
  <c r="ED3" i="35"/>
  <c r="V3" i="35"/>
  <c r="ED11" i="35"/>
  <c r="V11" i="35"/>
  <c r="ED14" i="35"/>
  <c r="V14" i="35"/>
  <c r="EB17" i="35"/>
  <c r="T17" i="35"/>
  <c r="ED18" i="35"/>
  <c r="U18" i="35" s="1"/>
  <c r="V18" i="35"/>
  <c r="EB3" i="35"/>
  <c r="T3" i="35"/>
  <c r="ED5" i="35"/>
  <c r="U5" i="35" s="1"/>
  <c r="V5" i="35"/>
  <c r="EB8" i="35"/>
  <c r="EB10" i="35"/>
  <c r="EB11" i="35"/>
  <c r="T11" i="35"/>
  <c r="EI12" i="35"/>
  <c r="EB14" i="35"/>
  <c r="T14" i="35"/>
  <c r="EB18" i="35"/>
  <c r="T18" i="35"/>
  <c r="ED20" i="35"/>
  <c r="U20" i="35" s="1"/>
  <c r="V20" i="35"/>
  <c r="EB24" i="35"/>
  <c r="V26" i="35"/>
  <c r="EB27" i="35"/>
  <c r="ED54" i="35"/>
  <c r="U54" i="35" s="1"/>
  <c r="V54" i="35"/>
  <c r="ED60" i="35"/>
  <c r="EC60" i="35" s="1"/>
  <c r="V60" i="35"/>
  <c r="EI64" i="35"/>
  <c r="ED66" i="35"/>
  <c r="U66" i="35" s="1"/>
  <c r="V66" i="35"/>
  <c r="EB9" i="35"/>
  <c r="T9" i="35"/>
  <c r="EB13" i="35"/>
  <c r="EI38" i="35"/>
  <c r="EI39" i="35"/>
  <c r="EB49" i="35"/>
  <c r="T49" i="35"/>
  <c r="EB50" i="35"/>
  <c r="ED52" i="35"/>
  <c r="EI55" i="35"/>
  <c r="ED56" i="35"/>
  <c r="U56" i="35" s="1"/>
  <c r="V56" i="35"/>
  <c r="ED57" i="35"/>
  <c r="U57" i="35" s="1"/>
  <c r="EI28" i="35"/>
  <c r="EI7" i="35"/>
  <c r="EB12" i="35"/>
  <c r="EI18" i="35"/>
  <c r="EI26" i="35"/>
  <c r="EI16" i="35"/>
  <c r="EB23" i="35"/>
  <c r="EI3" i="35"/>
  <c r="EI5" i="35"/>
  <c r="EI9" i="35"/>
  <c r="EI11" i="35"/>
  <c r="EI14" i="35"/>
  <c r="EI20" i="35"/>
  <c r="EI22" i="35"/>
  <c r="EI54" i="35"/>
  <c r="DV63" i="35"/>
  <c r="EH63" i="35"/>
  <c r="W63" i="35" s="1"/>
  <c r="DW103" i="35"/>
  <c r="DX103" i="35" s="1"/>
  <c r="EI105" i="35"/>
  <c r="EI109" i="35"/>
  <c r="EI113" i="35"/>
  <c r="EC147" i="35"/>
  <c r="EF147" i="35" s="1"/>
  <c r="EC174" i="35"/>
  <c r="EF174" i="35" s="1"/>
  <c r="DV35" i="35"/>
  <c r="DW35" i="35" s="1"/>
  <c r="EH40" i="35"/>
  <c r="W40" i="35" s="1"/>
  <c r="ED47" i="35"/>
  <c r="U47" i="35" s="1"/>
  <c r="EA69" i="35"/>
  <c r="T69" i="35" s="1"/>
  <c r="EI74" i="35"/>
  <c r="EI90" i="35"/>
  <c r="DW92" i="35"/>
  <c r="DX92" i="35" s="1"/>
  <c r="DY92" i="35" s="1"/>
  <c r="EI98" i="35"/>
  <c r="DV2" i="35"/>
  <c r="DW2" i="35" s="1"/>
  <c r="DX2" i="35" s="1"/>
  <c r="ED2" i="35"/>
  <c r="U2" i="35" s="1"/>
  <c r="EH2" i="35"/>
  <c r="W2" i="35" s="1"/>
  <c r="DX3" i="35"/>
  <c r="DV4" i="35"/>
  <c r="DW4" i="35" s="1"/>
  <c r="ED4" i="35"/>
  <c r="U4" i="35" s="1"/>
  <c r="EH4" i="35"/>
  <c r="W4" i="35" s="1"/>
  <c r="DX5" i="35"/>
  <c r="DY5" i="35" s="1"/>
  <c r="DV6" i="35"/>
  <c r="DW6" i="35" s="1"/>
  <c r="ED6" i="35"/>
  <c r="U6" i="35" s="1"/>
  <c r="EH6" i="35"/>
  <c r="W6" i="35" s="1"/>
  <c r="DX7" i="35"/>
  <c r="DY7" i="35" s="1"/>
  <c r="DV8" i="35"/>
  <c r="DW8" i="35" s="1"/>
  <c r="ED8" i="35"/>
  <c r="U8" i="35" s="1"/>
  <c r="EH8" i="35"/>
  <c r="W8" i="35" s="1"/>
  <c r="DX9" i="35"/>
  <c r="DV10" i="35"/>
  <c r="DW10" i="35" s="1"/>
  <c r="ED10" i="35"/>
  <c r="EH10" i="35"/>
  <c r="W10" i="35" s="1"/>
  <c r="DX11" i="35"/>
  <c r="DY11" i="35" s="1"/>
  <c r="DV13" i="35"/>
  <c r="DW13" i="35" s="1"/>
  <c r="EH13" i="35"/>
  <c r="W13" i="35" s="1"/>
  <c r="DX14" i="35"/>
  <c r="DY14" i="35" s="1"/>
  <c r="DV15" i="35"/>
  <c r="DW15" i="35" s="1"/>
  <c r="ED15" i="35"/>
  <c r="U15" i="35" s="1"/>
  <c r="EH15" i="35"/>
  <c r="W15" i="35" s="1"/>
  <c r="DX16" i="35"/>
  <c r="DV17" i="35"/>
  <c r="DW17" i="35" s="1"/>
  <c r="ED17" i="35"/>
  <c r="U17" i="35" s="1"/>
  <c r="EH17" i="35"/>
  <c r="W17" i="35" s="1"/>
  <c r="DX18" i="35"/>
  <c r="DV19" i="35"/>
  <c r="DW19" i="35" s="1"/>
  <c r="ED19" i="35"/>
  <c r="U19" i="35" s="1"/>
  <c r="EH19" i="35"/>
  <c r="W19" i="35" s="1"/>
  <c r="DX20" i="35"/>
  <c r="DV21" i="35"/>
  <c r="DW21" i="35" s="1"/>
  <c r="ED21" i="35"/>
  <c r="U21" i="35" s="1"/>
  <c r="EH21" i="35"/>
  <c r="W21" i="35" s="1"/>
  <c r="DX22" i="35"/>
  <c r="DY22" i="35" s="1"/>
  <c r="DV24" i="35"/>
  <c r="DW24" i="35" s="1"/>
  <c r="EH24" i="35"/>
  <c r="W24" i="35" s="1"/>
  <c r="DW25" i="35"/>
  <c r="EA25" i="35"/>
  <c r="T25" i="35" s="1"/>
  <c r="DX26" i="35"/>
  <c r="DY26" i="35" s="1"/>
  <c r="DV27" i="35"/>
  <c r="DW27" i="35" s="1"/>
  <c r="ED27" i="35"/>
  <c r="U27" i="35" s="1"/>
  <c r="EH27" i="35"/>
  <c r="W27" i="35" s="1"/>
  <c r="DX28" i="35"/>
  <c r="DY28" i="35" s="1"/>
  <c r="DV29" i="35"/>
  <c r="EB29" i="35"/>
  <c r="EA30" i="35"/>
  <c r="T30" i="35" s="1"/>
  <c r="EH32" i="35"/>
  <c r="W32" i="35" s="1"/>
  <c r="EB33" i="35"/>
  <c r="EH34" i="35"/>
  <c r="W34" i="35" s="1"/>
  <c r="ED35" i="35"/>
  <c r="U35" i="35" s="1"/>
  <c r="ED37" i="35"/>
  <c r="U37" i="35" s="1"/>
  <c r="DV40" i="35"/>
  <c r="DW40" i="35" s="1"/>
  <c r="EB40" i="35"/>
  <c r="EI42" i="35"/>
  <c r="DV44" i="35"/>
  <c r="EB44" i="35"/>
  <c r="DW46" i="35"/>
  <c r="DX46" i="35" s="1"/>
  <c r="DY46" i="35" s="1"/>
  <c r="EI46" i="35"/>
  <c r="EI48" i="35"/>
  <c r="EB51" i="35"/>
  <c r="EI53" i="35"/>
  <c r="DX56" i="35"/>
  <c r="DY56" i="35" s="1"/>
  <c r="EI57" i="35"/>
  <c r="DX58" i="35"/>
  <c r="EB61" i="35"/>
  <c r="EA67" i="35"/>
  <c r="T67" i="35" s="1"/>
  <c r="EI68" i="35"/>
  <c r="EI71" i="35"/>
  <c r="DW76" i="35"/>
  <c r="EI79" i="35"/>
  <c r="DW86" i="35"/>
  <c r="DX86" i="35" s="1"/>
  <c r="DY86" i="35" s="1"/>
  <c r="EI92" i="35"/>
  <c r="DW96" i="35"/>
  <c r="DW100" i="35"/>
  <c r="DX100" i="35" s="1"/>
  <c r="DY100" i="35" s="1"/>
  <c r="EI103" i="35"/>
  <c r="DW107" i="35"/>
  <c r="DX107" i="35" s="1"/>
  <c r="DY107" i="35" s="1"/>
  <c r="DW111" i="35"/>
  <c r="DX111" i="35" s="1"/>
  <c r="DY111" i="35" s="1"/>
  <c r="DW115" i="35"/>
  <c r="EH29" i="35"/>
  <c r="W29" i="35" s="1"/>
  <c r="EB31" i="35"/>
  <c r="ED43" i="35"/>
  <c r="U43" i="35" s="1"/>
  <c r="ED49" i="35"/>
  <c r="U49" i="35" s="1"/>
  <c r="EI60" i="35"/>
  <c r="DW79" i="35"/>
  <c r="DX79" i="35" s="1"/>
  <c r="DY79" i="35" s="1"/>
  <c r="ED29" i="35"/>
  <c r="U29" i="35" s="1"/>
  <c r="DV32" i="35"/>
  <c r="DV34" i="35"/>
  <c r="DW34" i="35" s="1"/>
  <c r="DX34" i="35" s="1"/>
  <c r="ED40" i="35"/>
  <c r="U40" i="35" s="1"/>
  <c r="EH41" i="35"/>
  <c r="W41" i="35" s="1"/>
  <c r="EH43" i="35"/>
  <c r="W43" i="35" s="1"/>
  <c r="ED44" i="35"/>
  <c r="U44" i="35" s="1"/>
  <c r="EH45" i="35"/>
  <c r="W45" i="35" s="1"/>
  <c r="EH47" i="35"/>
  <c r="W47" i="35" s="1"/>
  <c r="EH49" i="35"/>
  <c r="W49" i="35" s="1"/>
  <c r="ED51" i="35"/>
  <c r="U51" i="35" s="1"/>
  <c r="EA53" i="35"/>
  <c r="T53" i="35" s="1"/>
  <c r="EA57" i="35"/>
  <c r="T57" i="35" s="1"/>
  <c r="EB63" i="35"/>
  <c r="EI66" i="35"/>
  <c r="EA71" i="35"/>
  <c r="T71" i="35" s="1"/>
  <c r="EI72" i="35"/>
  <c r="EI76" i="35"/>
  <c r="DW78" i="35"/>
  <c r="DX78" i="35" s="1"/>
  <c r="DY78" i="35" s="1"/>
  <c r="DW81" i="35"/>
  <c r="DX81" i="35" s="1"/>
  <c r="DY81" i="35" s="1"/>
  <c r="EI86" i="35"/>
  <c r="DW88" i="35"/>
  <c r="DX88" i="35" s="1"/>
  <c r="DY88" i="35" s="1"/>
  <c r="DW94" i="35"/>
  <c r="DX94" i="35" s="1"/>
  <c r="DY94" i="35" s="1"/>
  <c r="EI96" i="35"/>
  <c r="EI100" i="35"/>
  <c r="DW102" i="35"/>
  <c r="EI107" i="35"/>
  <c r="EI111" i="35"/>
  <c r="EI115" i="35"/>
  <c r="DV37" i="35"/>
  <c r="DW37" i="35" s="1"/>
  <c r="ED41" i="35"/>
  <c r="U41" i="35" s="1"/>
  <c r="EH44" i="35"/>
  <c r="W44" i="35" s="1"/>
  <c r="ED45" i="35"/>
  <c r="U45" i="35" s="1"/>
  <c r="EA59" i="35"/>
  <c r="T59" i="35" s="1"/>
  <c r="EB2" i="35"/>
  <c r="DW30" i="35"/>
  <c r="DW31" i="35"/>
  <c r="EI31" i="35"/>
  <c r="ED32" i="35"/>
  <c r="U32" i="35" s="1"/>
  <c r="DX33" i="35"/>
  <c r="ED34" i="35"/>
  <c r="U34" i="35" s="1"/>
  <c r="EH35" i="35"/>
  <c r="W35" i="35" s="1"/>
  <c r="EB36" i="35"/>
  <c r="EH37" i="35"/>
  <c r="W37" i="35" s="1"/>
  <c r="EB38" i="35"/>
  <c r="EB39" i="35"/>
  <c r="DV41" i="35"/>
  <c r="DW41" i="35" s="1"/>
  <c r="EB41" i="35"/>
  <c r="EA42" i="35"/>
  <c r="T42" i="35" s="1"/>
  <c r="DV43" i="35"/>
  <c r="DW43" i="35" s="1"/>
  <c r="DV45" i="35"/>
  <c r="DW45" i="35" s="1"/>
  <c r="EB45" i="35"/>
  <c r="EA46" i="35"/>
  <c r="T46" i="35" s="1"/>
  <c r="DV47" i="35"/>
  <c r="DW47" i="35" s="1"/>
  <c r="EA48" i="35"/>
  <c r="T48" i="35" s="1"/>
  <c r="DV49" i="35"/>
  <c r="DV51" i="35"/>
  <c r="DW51" i="35" s="1"/>
  <c r="DX51" i="35" s="1"/>
  <c r="EH51" i="35"/>
  <c r="W51" i="35" s="1"/>
  <c r="EA55" i="35"/>
  <c r="T55" i="35" s="1"/>
  <c r="EI56" i="35"/>
  <c r="EI59" i="35"/>
  <c r="ED63" i="35"/>
  <c r="U63" i="35" s="1"/>
  <c r="EA65" i="35"/>
  <c r="T65" i="35" s="1"/>
  <c r="DX68" i="35"/>
  <c r="EI69" i="35"/>
  <c r="DX70" i="35"/>
  <c r="DW74" i="35"/>
  <c r="DX74" i="35" s="1"/>
  <c r="DY74" i="35" s="1"/>
  <c r="EI78" i="35"/>
  <c r="EI81" i="35"/>
  <c r="EI88" i="35"/>
  <c r="DW90" i="35"/>
  <c r="DX90" i="35" s="1"/>
  <c r="DY90" i="35" s="1"/>
  <c r="DW98" i="35"/>
  <c r="DX98" i="35" s="1"/>
  <c r="DY98" i="35" s="1"/>
  <c r="EI102" i="35"/>
  <c r="DW105" i="35"/>
  <c r="DX105" i="35" s="1"/>
  <c r="DY105" i="35" s="1"/>
  <c r="DW109" i="35"/>
  <c r="DX109" i="35" s="1"/>
  <c r="DY109" i="35" s="1"/>
  <c r="DW113" i="35"/>
  <c r="EC177" i="35"/>
  <c r="EF177" i="35" s="1"/>
  <c r="DV191" i="35"/>
  <c r="DW191" i="35" s="1"/>
  <c r="DX192" i="35"/>
  <c r="DV193" i="35"/>
  <c r="DW193" i="35" s="1"/>
  <c r="DX194" i="35"/>
  <c r="DY194" i="35" s="1"/>
  <c r="DV195" i="35"/>
  <c r="DW195" i="35" s="1"/>
  <c r="DX196" i="35"/>
  <c r="DV197" i="35"/>
  <c r="DW197" i="35" s="1"/>
  <c r="DX198" i="35"/>
  <c r="DV199" i="35"/>
  <c r="DW199" i="35" s="1"/>
  <c r="DX200" i="35"/>
  <c r="DV201" i="35"/>
  <c r="DW201" i="35" s="1"/>
  <c r="DV203" i="35"/>
  <c r="DW203" i="35" s="1"/>
  <c r="DV205" i="35"/>
  <c r="DW205" i="35" s="1"/>
  <c r="EB207" i="35"/>
  <c r="DW211" i="35"/>
  <c r="DX211" i="35" s="1"/>
  <c r="DY211" i="35" s="1"/>
  <c r="EA214" i="35"/>
  <c r="T214" i="35" s="1"/>
  <c r="EI215" i="35"/>
  <c r="EA218" i="35"/>
  <c r="T218" i="35" s="1"/>
  <c r="EI219" i="35"/>
  <c r="DW222" i="35"/>
  <c r="DX222" i="35" s="1"/>
  <c r="DY222" i="35" s="1"/>
  <c r="EI223" i="35"/>
  <c r="EI262" i="35"/>
  <c r="EB278" i="35"/>
  <c r="EI292" i="35"/>
  <c r="EI295" i="35"/>
  <c r="EB310" i="35"/>
  <c r="EB319" i="35"/>
  <c r="EB328" i="35"/>
  <c r="EH182" i="35"/>
  <c r="W182" i="35" s="1"/>
  <c r="EH184" i="35"/>
  <c r="W184" i="35" s="1"/>
  <c r="EH186" i="35"/>
  <c r="W186" i="35" s="1"/>
  <c r="EH188" i="35"/>
  <c r="W188" i="35" s="1"/>
  <c r="EH190" i="35"/>
  <c r="W190" i="35" s="1"/>
  <c r="ED191" i="35"/>
  <c r="U191" i="35" s="1"/>
  <c r="ED193" i="35"/>
  <c r="U193" i="35" s="1"/>
  <c r="ED195" i="35"/>
  <c r="ED197" i="35"/>
  <c r="U197" i="35" s="1"/>
  <c r="ED199" i="35"/>
  <c r="U199" i="35" s="1"/>
  <c r="ED201" i="35"/>
  <c r="U201" i="35" s="1"/>
  <c r="ED203" i="35"/>
  <c r="U203" i="35" s="1"/>
  <c r="ED205" i="35"/>
  <c r="U205" i="35" s="1"/>
  <c r="ED207" i="35"/>
  <c r="U207" i="35" s="1"/>
  <c r="EB209" i="35"/>
  <c r="EI213" i="35"/>
  <c r="EI217" i="35"/>
  <c r="EI233" i="35"/>
  <c r="EC242" i="35"/>
  <c r="EF242" i="35" s="1"/>
  <c r="EI248" i="35"/>
  <c r="EI250" i="35"/>
  <c r="EI252" i="35"/>
  <c r="EI254" i="35"/>
  <c r="EI256" i="35"/>
  <c r="EI264" i="35"/>
  <c r="EI266" i="35"/>
  <c r="EB276" i="35"/>
  <c r="EB284" i="35"/>
  <c r="EI297" i="35"/>
  <c r="EI299" i="35"/>
  <c r="EB300" i="35"/>
  <c r="EB304" i="35"/>
  <c r="EB313" i="35"/>
  <c r="EC318" i="35"/>
  <c r="EF318" i="35" s="1"/>
  <c r="EB321" i="35"/>
  <c r="EB330" i="35"/>
  <c r="EI332" i="35"/>
  <c r="EI334" i="35"/>
  <c r="EI336" i="35"/>
  <c r="EI338" i="35"/>
  <c r="EC350" i="35"/>
  <c r="EF350" i="35" s="1"/>
  <c r="DX42" i="35"/>
  <c r="DX48" i="35"/>
  <c r="DY48" i="35" s="1"/>
  <c r="DX50" i="35"/>
  <c r="DW53" i="35"/>
  <c r="DW55" i="35"/>
  <c r="DW57" i="35"/>
  <c r="DW59" i="35"/>
  <c r="DW65" i="35"/>
  <c r="DW67" i="35"/>
  <c r="DW69" i="35"/>
  <c r="DW71" i="35"/>
  <c r="DX71" i="35" s="1"/>
  <c r="DW73" i="35"/>
  <c r="DX73" i="35" s="1"/>
  <c r="EA73" i="35"/>
  <c r="T73" i="35" s="1"/>
  <c r="DW75" i="35"/>
  <c r="EA75" i="35"/>
  <c r="T75" i="35" s="1"/>
  <c r="DW77" i="35"/>
  <c r="EA77" i="35"/>
  <c r="T77" i="35" s="1"/>
  <c r="DW80" i="35"/>
  <c r="DX80" i="35" s="1"/>
  <c r="EA80" i="35"/>
  <c r="T80" i="35" s="1"/>
  <c r="DW82" i="35"/>
  <c r="EA82" i="35"/>
  <c r="T82" i="35" s="1"/>
  <c r="DW83" i="35"/>
  <c r="DX83" i="35" s="1"/>
  <c r="EA83" i="35"/>
  <c r="T83" i="35" s="1"/>
  <c r="DW85" i="35"/>
  <c r="EA85" i="35"/>
  <c r="T85" i="35" s="1"/>
  <c r="DW87" i="35"/>
  <c r="DX87" i="35" s="1"/>
  <c r="EA87" i="35"/>
  <c r="T87" i="35" s="1"/>
  <c r="DW89" i="35"/>
  <c r="EA89" i="35"/>
  <c r="T89" i="35" s="1"/>
  <c r="DW91" i="35"/>
  <c r="DX91" i="35" s="1"/>
  <c r="EA91" i="35"/>
  <c r="T91" i="35" s="1"/>
  <c r="DW93" i="35"/>
  <c r="EA93" i="35"/>
  <c r="T93" i="35" s="1"/>
  <c r="DW95" i="35"/>
  <c r="DX95" i="35" s="1"/>
  <c r="EA95" i="35"/>
  <c r="T95" i="35" s="1"/>
  <c r="DW97" i="35"/>
  <c r="DX97" i="35" s="1"/>
  <c r="EA97" i="35"/>
  <c r="T97" i="35" s="1"/>
  <c r="DW99" i="35"/>
  <c r="DX99" i="35" s="1"/>
  <c r="EA99" i="35"/>
  <c r="T99" i="35" s="1"/>
  <c r="DW101" i="35"/>
  <c r="DX101" i="35" s="1"/>
  <c r="EA101" i="35"/>
  <c r="T101" i="35" s="1"/>
  <c r="DW104" i="35"/>
  <c r="EA104" i="35"/>
  <c r="T104" i="35" s="1"/>
  <c r="DW106" i="35"/>
  <c r="DX106" i="35" s="1"/>
  <c r="EA106" i="35"/>
  <c r="T106" i="35" s="1"/>
  <c r="DW108" i="35"/>
  <c r="DX108" i="35" s="1"/>
  <c r="EA108" i="35"/>
  <c r="T108" i="35" s="1"/>
  <c r="DW110" i="35"/>
  <c r="DX110" i="35" s="1"/>
  <c r="EA110" i="35"/>
  <c r="T110" i="35" s="1"/>
  <c r="DW112" i="35"/>
  <c r="EA112" i="35"/>
  <c r="T112" i="35" s="1"/>
  <c r="DW114" i="35"/>
  <c r="DX114" i="35" s="1"/>
  <c r="EA114" i="35"/>
  <c r="T114" i="35" s="1"/>
  <c r="DW117" i="35"/>
  <c r="EA117" i="35"/>
  <c r="T117" i="35" s="1"/>
  <c r="DW118" i="35"/>
  <c r="DX118" i="35" s="1"/>
  <c r="EA118" i="35"/>
  <c r="T118" i="35" s="1"/>
  <c r="DV119" i="35"/>
  <c r="DW119" i="35" s="1"/>
  <c r="ED119" i="35"/>
  <c r="U119" i="35" s="1"/>
  <c r="EH119" i="35"/>
  <c r="W119" i="35" s="1"/>
  <c r="DX120" i="35"/>
  <c r="DY120" i="35" s="1"/>
  <c r="DV121" i="35"/>
  <c r="ED121" i="35"/>
  <c r="U121" i="35" s="1"/>
  <c r="EH121" i="35"/>
  <c r="W121" i="35" s="1"/>
  <c r="DX122" i="35"/>
  <c r="DY122" i="35" s="1"/>
  <c r="DV123" i="35"/>
  <c r="DW123" i="35" s="1"/>
  <c r="ED123" i="35"/>
  <c r="U123" i="35" s="1"/>
  <c r="EH123" i="35"/>
  <c r="W123" i="35" s="1"/>
  <c r="DX124" i="35"/>
  <c r="DY124" i="35" s="1"/>
  <c r="DV125" i="35"/>
  <c r="ED125" i="35"/>
  <c r="U125" i="35" s="1"/>
  <c r="EH125" i="35"/>
  <c r="W125" i="35" s="1"/>
  <c r="DV127" i="35"/>
  <c r="DW127" i="35" s="1"/>
  <c r="ED127" i="35"/>
  <c r="U127" i="35" s="1"/>
  <c r="EH127" i="35"/>
  <c r="W127" i="35" s="1"/>
  <c r="DV129" i="35"/>
  <c r="ED129" i="35"/>
  <c r="U129" i="35" s="1"/>
  <c r="EH129" i="35"/>
  <c r="W129" i="35" s="1"/>
  <c r="DX130" i="35"/>
  <c r="DY130" i="35" s="1"/>
  <c r="DV131" i="35"/>
  <c r="DW131" i="35" s="1"/>
  <c r="ED131" i="35"/>
  <c r="U131" i="35" s="1"/>
  <c r="EH131" i="35"/>
  <c r="W131" i="35" s="1"/>
  <c r="DX132" i="35"/>
  <c r="DY132" i="35" s="1"/>
  <c r="DV133" i="35"/>
  <c r="DW133" i="35" s="1"/>
  <c r="ED133" i="35"/>
  <c r="U133" i="35" s="1"/>
  <c r="EH133" i="35"/>
  <c r="W133" i="35" s="1"/>
  <c r="DV135" i="35"/>
  <c r="DW135" i="35" s="1"/>
  <c r="ED135" i="35"/>
  <c r="U135" i="35" s="1"/>
  <c r="EH135" i="35"/>
  <c r="W135" i="35" s="1"/>
  <c r="DX136" i="35"/>
  <c r="DV137" i="35"/>
  <c r="DW137" i="35" s="1"/>
  <c r="ED137" i="35"/>
  <c r="U137" i="35" s="1"/>
  <c r="EH137" i="35"/>
  <c r="W137" i="35" s="1"/>
  <c r="DV139" i="35"/>
  <c r="DW139" i="35" s="1"/>
  <c r="ED139" i="35"/>
  <c r="U139" i="35" s="1"/>
  <c r="EH139" i="35"/>
  <c r="W139" i="35" s="1"/>
  <c r="DX140" i="35"/>
  <c r="DY140" i="35" s="1"/>
  <c r="DW142" i="35"/>
  <c r="EA142" i="35"/>
  <c r="T142" i="35" s="1"/>
  <c r="DW144" i="35"/>
  <c r="EA144" i="35"/>
  <c r="T144" i="35" s="1"/>
  <c r="DW146" i="35"/>
  <c r="EA146" i="35"/>
  <c r="T146" i="35" s="1"/>
  <c r="DW148" i="35"/>
  <c r="EA148" i="35"/>
  <c r="T148" i="35" s="1"/>
  <c r="DW150" i="35"/>
  <c r="EA150" i="35"/>
  <c r="T150" i="35" s="1"/>
  <c r="DW152" i="35"/>
  <c r="DX152" i="35" s="1"/>
  <c r="EA152" i="35"/>
  <c r="T152" i="35" s="1"/>
  <c r="DW154" i="35"/>
  <c r="EA154" i="35"/>
  <c r="T154" i="35" s="1"/>
  <c r="DV156" i="35"/>
  <c r="DW156" i="35" s="1"/>
  <c r="ED156" i="35"/>
  <c r="U156" i="35" s="1"/>
  <c r="EH156" i="35"/>
  <c r="W156" i="35" s="1"/>
  <c r="DV158" i="35"/>
  <c r="ED158" i="35"/>
  <c r="U158" i="35" s="1"/>
  <c r="EH158" i="35"/>
  <c r="W158" i="35" s="1"/>
  <c r="DW160" i="35"/>
  <c r="EA160" i="35"/>
  <c r="T160" i="35" s="1"/>
  <c r="DW162" i="35"/>
  <c r="DX162" i="35" s="1"/>
  <c r="EA162" i="35"/>
  <c r="T162" i="35" s="1"/>
  <c r="DW164" i="35"/>
  <c r="DX164" i="35" s="1"/>
  <c r="EA164" i="35"/>
  <c r="T164" i="35" s="1"/>
  <c r="DW166" i="35"/>
  <c r="EA166" i="35"/>
  <c r="T166" i="35" s="1"/>
  <c r="DW168" i="35"/>
  <c r="EA168" i="35"/>
  <c r="T168" i="35" s="1"/>
  <c r="DW170" i="35"/>
  <c r="DX170" i="35" s="1"/>
  <c r="EA170" i="35"/>
  <c r="T170" i="35" s="1"/>
  <c r="DW172" i="35"/>
  <c r="EA172" i="35"/>
  <c r="T172" i="35" s="1"/>
  <c r="DW173" i="35"/>
  <c r="EA173" i="35"/>
  <c r="T173" i="35" s="1"/>
  <c r="DW176" i="35"/>
  <c r="DX176" i="35" s="1"/>
  <c r="EA176" i="35"/>
  <c r="T176" i="35" s="1"/>
  <c r="DW178" i="35"/>
  <c r="EA178" i="35"/>
  <c r="T178" i="35" s="1"/>
  <c r="DW180" i="35"/>
  <c r="EA180" i="35"/>
  <c r="T180" i="35" s="1"/>
  <c r="EA181" i="35"/>
  <c r="T181" i="35" s="1"/>
  <c r="DV182" i="35"/>
  <c r="DW182" i="35" s="1"/>
  <c r="EA183" i="35"/>
  <c r="T183" i="35" s="1"/>
  <c r="DV184" i="35"/>
  <c r="DW184" i="35" s="1"/>
  <c r="EA185" i="35"/>
  <c r="T185" i="35" s="1"/>
  <c r="DV186" i="35"/>
  <c r="DW186" i="35" s="1"/>
  <c r="EA187" i="35"/>
  <c r="T187" i="35" s="1"/>
  <c r="DV188" i="35"/>
  <c r="DW188" i="35" s="1"/>
  <c r="EA189" i="35"/>
  <c r="T189" i="35" s="1"/>
  <c r="DV190" i="35"/>
  <c r="DW190" i="35" s="1"/>
  <c r="DW202" i="35"/>
  <c r="DW204" i="35"/>
  <c r="DX204" i="35" s="1"/>
  <c r="DV207" i="35"/>
  <c r="DW207" i="35" s="1"/>
  <c r="EH207" i="35"/>
  <c r="W207" i="35" s="1"/>
  <c r="ED209" i="35"/>
  <c r="U209" i="35" s="1"/>
  <c r="EA211" i="35"/>
  <c r="T211" i="35" s="1"/>
  <c r="EI212" i="35"/>
  <c r="DW214" i="35"/>
  <c r="DX214" i="35" s="1"/>
  <c r="DY214" i="35" s="1"/>
  <c r="EI216" i="35"/>
  <c r="EC217" i="35"/>
  <c r="EF217" i="35" s="1"/>
  <c r="DW218" i="35"/>
  <c r="DX218" i="35" s="1"/>
  <c r="EI220" i="35"/>
  <c r="EA222" i="35"/>
  <c r="T222" i="35" s="1"/>
  <c r="EI235" i="35"/>
  <c r="EI258" i="35"/>
  <c r="EI268" i="35"/>
  <c r="EI270" i="35"/>
  <c r="EB274" i="35"/>
  <c r="EB282" i="35"/>
  <c r="EB286" i="35"/>
  <c r="EB290" i="35"/>
  <c r="EI293" i="35"/>
  <c r="EB302" i="35"/>
  <c r="EB306" i="35"/>
  <c r="EB315" i="35"/>
  <c r="EB323" i="35"/>
  <c r="ED182" i="35"/>
  <c r="ED184" i="35"/>
  <c r="ED186" i="35"/>
  <c r="U186" i="35" s="1"/>
  <c r="ED188" i="35"/>
  <c r="U188" i="35" s="1"/>
  <c r="ED190" i="35"/>
  <c r="U190" i="35" s="1"/>
  <c r="EH191" i="35"/>
  <c r="W191" i="35" s="1"/>
  <c r="EB192" i="35"/>
  <c r="EH193" i="35"/>
  <c r="W193" i="35" s="1"/>
  <c r="EB194" i="35"/>
  <c r="EH195" i="35"/>
  <c r="W195" i="35" s="1"/>
  <c r="EB196" i="35"/>
  <c r="EH197" i="35"/>
  <c r="W197" i="35" s="1"/>
  <c r="EB198" i="35"/>
  <c r="EH199" i="35"/>
  <c r="W199" i="35" s="1"/>
  <c r="EB200" i="35"/>
  <c r="EH201" i="35"/>
  <c r="W201" i="35" s="1"/>
  <c r="EB202" i="35"/>
  <c r="EH203" i="35"/>
  <c r="W203" i="35" s="1"/>
  <c r="EB204" i="35"/>
  <c r="EH205" i="35"/>
  <c r="W205" i="35" s="1"/>
  <c r="EB206" i="35"/>
  <c r="EB208" i="35"/>
  <c r="DV209" i="35"/>
  <c r="EH209" i="35"/>
  <c r="W209" i="35" s="1"/>
  <c r="EI214" i="35"/>
  <c r="EA216" i="35"/>
  <c r="T216" i="35" s="1"/>
  <c r="EI218" i="35"/>
  <c r="EA220" i="35"/>
  <c r="T220" i="35" s="1"/>
  <c r="EI221" i="35"/>
  <c r="EI237" i="35"/>
  <c r="EI260" i="35"/>
  <c r="EI272" i="35"/>
  <c r="EB280" i="35"/>
  <c r="EB288" i="35"/>
  <c r="EB308" i="35"/>
  <c r="EB317" i="35"/>
  <c r="EB325" i="35"/>
  <c r="DV210" i="35"/>
  <c r="DV212" i="35"/>
  <c r="DV213" i="35"/>
  <c r="DV215" i="35"/>
  <c r="DV219" i="35"/>
  <c r="DV221" i="35"/>
  <c r="DV223" i="35"/>
  <c r="EB224" i="35"/>
  <c r="DV225" i="35"/>
  <c r="EB226" i="35"/>
  <c r="EB228" i="35"/>
  <c r="EB230" i="35"/>
  <c r="EB232" i="35"/>
  <c r="DV233" i="35"/>
  <c r="EB234" i="35"/>
  <c r="DV235" i="35"/>
  <c r="EB236" i="35"/>
  <c r="DV237" i="35"/>
  <c r="EB238" i="35"/>
  <c r="EB241" i="35"/>
  <c r="EB243" i="35"/>
  <c r="EB245" i="35"/>
  <c r="DV246" i="35"/>
  <c r="EB247" i="35"/>
  <c r="DV248" i="35"/>
  <c r="EB249" i="35"/>
  <c r="DV250" i="35"/>
  <c r="EB251" i="35"/>
  <c r="DV252" i="35"/>
  <c r="EB253" i="35"/>
  <c r="DV254" i="35"/>
  <c r="EB255" i="35"/>
  <c r="DV256" i="35"/>
  <c r="EB257" i="35"/>
  <c r="DV258" i="35"/>
  <c r="EB259" i="35"/>
  <c r="DV260" i="35"/>
  <c r="EB261" i="35"/>
  <c r="DV262" i="35"/>
  <c r="EB263" i="35"/>
  <c r="DV264" i="35"/>
  <c r="EB265" i="35"/>
  <c r="DV266" i="35"/>
  <c r="EB267" i="35"/>
  <c r="DV268" i="35"/>
  <c r="DX269" i="35"/>
  <c r="EB269" i="35"/>
  <c r="DV270" i="35"/>
  <c r="EB271" i="35"/>
  <c r="DV272" i="35"/>
  <c r="DW274" i="35"/>
  <c r="DX274" i="35" s="1"/>
  <c r="DY274" i="35" s="1"/>
  <c r="EI274" i="35"/>
  <c r="DW276" i="35"/>
  <c r="DX276" i="35" s="1"/>
  <c r="EI276" i="35"/>
  <c r="DW278" i="35"/>
  <c r="EI278" i="35"/>
  <c r="DW280" i="35"/>
  <c r="DX280" i="35" s="1"/>
  <c r="DY280" i="35" s="1"/>
  <c r="EI280" i="35"/>
  <c r="DW282" i="35"/>
  <c r="DX282" i="35" s="1"/>
  <c r="DY282" i="35" s="1"/>
  <c r="EI282" i="35"/>
  <c r="DW284" i="35"/>
  <c r="EI284" i="35"/>
  <c r="DW286" i="35"/>
  <c r="EI286" i="35"/>
  <c r="DW288" i="35"/>
  <c r="DX288" i="35" s="1"/>
  <c r="DY288" i="35" s="1"/>
  <c r="EI288" i="35"/>
  <c r="DW290" i="35"/>
  <c r="DX290" i="35" s="1"/>
  <c r="DY290" i="35" s="1"/>
  <c r="EI290" i="35"/>
  <c r="DV292" i="35"/>
  <c r="DV293" i="35"/>
  <c r="EB294" i="35"/>
  <c r="DV295" i="35"/>
  <c r="EB296" i="35"/>
  <c r="DV297" i="35"/>
  <c r="EB298" i="35"/>
  <c r="DV299" i="35"/>
  <c r="DW300" i="35"/>
  <c r="DX300" i="35" s="1"/>
  <c r="DY300" i="35" s="1"/>
  <c r="EI300" i="35"/>
  <c r="DW302" i="35"/>
  <c r="DX302" i="35" s="1"/>
  <c r="EI302" i="35"/>
  <c r="DW304" i="35"/>
  <c r="DX304" i="35" s="1"/>
  <c r="EI304" i="35"/>
  <c r="DW306" i="35"/>
  <c r="DX306" i="35" s="1"/>
  <c r="DY306" i="35" s="1"/>
  <c r="EI306" i="35"/>
  <c r="DW308" i="35"/>
  <c r="DX308" i="35" s="1"/>
  <c r="DY308" i="35" s="1"/>
  <c r="EI308" i="35"/>
  <c r="DW310" i="35"/>
  <c r="DX310" i="35" s="1"/>
  <c r="EI310" i="35"/>
  <c r="DW313" i="35"/>
  <c r="DX313" i="35" s="1"/>
  <c r="DY313" i="35" s="1"/>
  <c r="EI313" i="35"/>
  <c r="DW315" i="35"/>
  <c r="DX315" i="35" s="1"/>
  <c r="EI315" i="35"/>
  <c r="DW317" i="35"/>
  <c r="DX317" i="35" s="1"/>
  <c r="EI317" i="35"/>
  <c r="DW319" i="35"/>
  <c r="DX319" i="35" s="1"/>
  <c r="DY319" i="35" s="1"/>
  <c r="EI319" i="35"/>
  <c r="DW321" i="35"/>
  <c r="DX321" i="35" s="1"/>
  <c r="DY321" i="35" s="1"/>
  <c r="EI321" i="35"/>
  <c r="DW323" i="35"/>
  <c r="DX323" i="35" s="1"/>
  <c r="DY323" i="35" s="1"/>
  <c r="EC323" i="35"/>
  <c r="EF323" i="35" s="1"/>
  <c r="EI323" i="35"/>
  <c r="DW325" i="35"/>
  <c r="DX325" i="35" s="1"/>
  <c r="EI325" i="35"/>
  <c r="DW328" i="35"/>
  <c r="DX328" i="35" s="1"/>
  <c r="DY328" i="35" s="1"/>
  <c r="EI328" i="35"/>
  <c r="DW330" i="35"/>
  <c r="DX330" i="35" s="1"/>
  <c r="DY330" i="35" s="1"/>
  <c r="EI330" i="35"/>
  <c r="DV332" i="35"/>
  <c r="EB333" i="35"/>
  <c r="DV334" i="35"/>
  <c r="EB335" i="35"/>
  <c r="DV336" i="35"/>
  <c r="EB337" i="35"/>
  <c r="DV338" i="35"/>
  <c r="EB376" i="35"/>
  <c r="EB380" i="35"/>
  <c r="EB381" i="35"/>
  <c r="EI381" i="35"/>
  <c r="DX346" i="35"/>
  <c r="EB347" i="35"/>
  <c r="EI347" i="35"/>
  <c r="DX348" i="35"/>
  <c r="EH349" i="35"/>
  <c r="W349" i="35" s="1"/>
  <c r="EB350" i="35"/>
  <c r="EH351" i="35"/>
  <c r="W351" i="35" s="1"/>
  <c r="EB352" i="35"/>
  <c r="EH353" i="35"/>
  <c r="W353" i="35" s="1"/>
  <c r="EB354" i="35"/>
  <c r="EH374" i="35"/>
  <c r="W374" i="35" s="1"/>
  <c r="EB375" i="35"/>
  <c r="EA356" i="35"/>
  <c r="T356" i="35" s="1"/>
  <c r="EI356" i="35"/>
  <c r="EA361" i="35"/>
  <c r="T361" i="35" s="1"/>
  <c r="EI361" i="35"/>
  <c r="DW363" i="35"/>
  <c r="EA369" i="35"/>
  <c r="T369" i="35" s="1"/>
  <c r="EI369" i="35"/>
  <c r="DW371" i="35"/>
  <c r="DX371" i="35" s="1"/>
  <c r="DY371" i="35" s="1"/>
  <c r="EA382" i="35"/>
  <c r="T382" i="35" s="1"/>
  <c r="EI382" i="35"/>
  <c r="DW384" i="35"/>
  <c r="DX384" i="35" s="1"/>
  <c r="DY384" i="35" s="1"/>
  <c r="EB395" i="35"/>
  <c r="EI431" i="35"/>
  <c r="EI433" i="35"/>
  <c r="EI441" i="35"/>
  <c r="DV349" i="35"/>
  <c r="DW349" i="35" s="1"/>
  <c r="DV351" i="35"/>
  <c r="DW351" i="35" s="1"/>
  <c r="DV353" i="35"/>
  <c r="DW353" i="35" s="1"/>
  <c r="DV374" i="35"/>
  <c r="DW374" i="35" s="1"/>
  <c r="EA363" i="35"/>
  <c r="T363" i="35" s="1"/>
  <c r="EI363" i="35"/>
  <c r="DW365" i="35"/>
  <c r="EA371" i="35"/>
  <c r="T371" i="35" s="1"/>
  <c r="EI371" i="35"/>
  <c r="DW373" i="35"/>
  <c r="DX373" i="35" s="1"/>
  <c r="EA384" i="35"/>
  <c r="T384" i="35" s="1"/>
  <c r="EI384" i="35"/>
  <c r="DW386" i="35"/>
  <c r="EB397" i="35"/>
  <c r="EI403" i="35"/>
  <c r="EI404" i="35"/>
  <c r="EI410" i="35"/>
  <c r="EI412" i="35"/>
  <c r="EI417" i="35"/>
  <c r="EI419" i="35"/>
  <c r="EI424" i="35"/>
  <c r="EI429" i="35"/>
  <c r="EI439" i="35"/>
  <c r="EI442" i="35"/>
  <c r="EI444" i="35"/>
  <c r="ED349" i="35"/>
  <c r="U349" i="35" s="1"/>
  <c r="ED351" i="35"/>
  <c r="U351" i="35" s="1"/>
  <c r="ED353" i="35"/>
  <c r="U353" i="35" s="1"/>
  <c r="ED374" i="35"/>
  <c r="U374" i="35" s="1"/>
  <c r="DW359" i="35"/>
  <c r="EC361" i="35"/>
  <c r="EF361" i="35" s="1"/>
  <c r="EA365" i="35"/>
  <c r="T365" i="35" s="1"/>
  <c r="EI365" i="35"/>
  <c r="DW367" i="35"/>
  <c r="DX367" i="35" s="1"/>
  <c r="EA373" i="35"/>
  <c r="T373" i="35" s="1"/>
  <c r="EI373" i="35"/>
  <c r="DW379" i="35"/>
  <c r="EA386" i="35"/>
  <c r="T386" i="35" s="1"/>
  <c r="EI386" i="35"/>
  <c r="DW388" i="35"/>
  <c r="DX388" i="35" s="1"/>
  <c r="EB391" i="35"/>
  <c r="EB399" i="35"/>
  <c r="EI408" i="35"/>
  <c r="EI413" i="35"/>
  <c r="EI415" i="35"/>
  <c r="EI430" i="35"/>
  <c r="EI437" i="35"/>
  <c r="DW381" i="35"/>
  <c r="DW347" i="35"/>
  <c r="DW350" i="35"/>
  <c r="DW352" i="35"/>
  <c r="DW354" i="35"/>
  <c r="DW375" i="35"/>
  <c r="DX375" i="35" s="1"/>
  <c r="DW356" i="35"/>
  <c r="DX356" i="35" s="1"/>
  <c r="EB358" i="35"/>
  <c r="EI358" i="35"/>
  <c r="EA359" i="35"/>
  <c r="T359" i="35" s="1"/>
  <c r="EI359" i="35"/>
  <c r="DW361" i="35"/>
  <c r="EA367" i="35"/>
  <c r="T367" i="35" s="1"/>
  <c r="EI367" i="35"/>
  <c r="DW369" i="35"/>
  <c r="DX369" i="35" s="1"/>
  <c r="EA379" i="35"/>
  <c r="T379" i="35" s="1"/>
  <c r="EI379" i="35"/>
  <c r="DW382" i="35"/>
  <c r="DX382" i="35" s="1"/>
  <c r="EA388" i="35"/>
  <c r="EI388" i="35"/>
  <c r="EB393" i="35"/>
  <c r="EB402" i="35"/>
  <c r="EI405" i="35"/>
  <c r="EI409" i="35"/>
  <c r="EI416" i="35"/>
  <c r="EI418" i="35"/>
  <c r="EI420" i="35"/>
  <c r="EC431" i="35"/>
  <c r="EF431" i="35" s="1"/>
  <c r="EI435" i="35"/>
  <c r="DW355" i="35"/>
  <c r="EI355" i="35"/>
  <c r="DW357" i="35"/>
  <c r="EI357" i="35"/>
  <c r="DV358" i="35"/>
  <c r="DW360" i="35"/>
  <c r="EI360" i="35"/>
  <c r="DW362" i="35"/>
  <c r="EI362" i="35"/>
  <c r="DW364" i="35"/>
  <c r="EC364" i="35"/>
  <c r="EF364" i="35" s="1"/>
  <c r="EI364" i="35"/>
  <c r="DW366" i="35"/>
  <c r="EI366" i="35"/>
  <c r="DW368" i="35"/>
  <c r="EI368" i="35"/>
  <c r="DW370" i="35"/>
  <c r="EI370" i="35"/>
  <c r="DW372" i="35"/>
  <c r="EI372" i="35"/>
  <c r="DW378" i="35"/>
  <c r="DX378" i="35" s="1"/>
  <c r="DY378" i="35" s="1"/>
  <c r="EI378" i="35"/>
  <c r="DW377" i="35"/>
  <c r="EI377" i="35"/>
  <c r="DW383" i="35"/>
  <c r="EI383" i="35"/>
  <c r="DW385" i="35"/>
  <c r="EI385" i="35"/>
  <c r="DW387" i="35"/>
  <c r="DX387" i="35" s="1"/>
  <c r="DY387" i="35" s="1"/>
  <c r="EI387" i="35"/>
  <c r="DW389" i="35"/>
  <c r="EI389" i="35"/>
  <c r="DW391" i="35"/>
  <c r="EI391" i="35"/>
  <c r="DW393" i="35"/>
  <c r="EI393" i="35"/>
  <c r="DW395" i="35"/>
  <c r="EI395" i="35"/>
  <c r="DW397" i="35"/>
  <c r="EI397" i="35"/>
  <c r="DW399" i="35"/>
  <c r="EI399" i="35"/>
  <c r="DW402" i="35"/>
  <c r="EI402" i="35"/>
  <c r="DV403" i="35"/>
  <c r="DV404" i="35"/>
  <c r="DV405" i="35"/>
  <c r="EB406" i="35"/>
  <c r="EB407" i="35"/>
  <c r="DV408" i="35"/>
  <c r="DV409" i="35"/>
  <c r="DV410" i="35"/>
  <c r="EB411" i="35"/>
  <c r="DV412" i="35"/>
  <c r="DV413" i="35"/>
  <c r="EB414" i="35"/>
  <c r="DV415" i="35"/>
  <c r="DV416" i="35"/>
  <c r="DV417" i="35"/>
  <c r="DV418" i="35"/>
  <c r="DV419" i="35"/>
  <c r="DV420" i="35"/>
  <c r="EB421" i="35"/>
  <c r="EB422" i="35"/>
  <c r="EB423" i="35"/>
  <c r="DV424" i="35"/>
  <c r="EB425" i="35"/>
  <c r="EB426" i="35"/>
  <c r="EB427" i="35"/>
  <c r="EB428" i="35"/>
  <c r="DV429" i="35"/>
  <c r="DV430" i="35"/>
  <c r="DV431" i="35"/>
  <c r="EB432" i="35"/>
  <c r="DV433" i="35"/>
  <c r="EB434" i="35"/>
  <c r="DV435" i="35"/>
  <c r="EB436" i="35"/>
  <c r="DV437" i="35"/>
  <c r="EB438" i="35"/>
  <c r="DV439" i="35"/>
  <c r="EB440" i="35"/>
  <c r="DV441" i="35"/>
  <c r="DV442" i="35"/>
  <c r="EB443" i="35"/>
  <c r="DV444" i="35"/>
  <c r="EI451" i="35"/>
  <c r="ED452" i="35"/>
  <c r="U452" i="35" s="1"/>
  <c r="EI452" i="35"/>
  <c r="EI453" i="35"/>
  <c r="DW455" i="35"/>
  <c r="DX455" i="35" s="1"/>
  <c r="DX456" i="35"/>
  <c r="DY456" i="35" s="1"/>
  <c r="EB457" i="35"/>
  <c r="EI457" i="35"/>
  <c r="DX458" i="35"/>
  <c r="DY458" i="35" s="1"/>
  <c r="EB459" i="35"/>
  <c r="EI459" i="35"/>
  <c r="DX460" i="35"/>
  <c r="DY460" i="35" s="1"/>
  <c r="EB461" i="35"/>
  <c r="EI461" i="35"/>
  <c r="EI463" i="35"/>
  <c r="EA464" i="35"/>
  <c r="T464" i="35" s="1"/>
  <c r="DW467" i="35"/>
  <c r="DX467" i="35" s="1"/>
  <c r="EI468" i="35"/>
  <c r="EA469" i="35"/>
  <c r="T469" i="35" s="1"/>
  <c r="EA471" i="35"/>
  <c r="T471" i="35" s="1"/>
  <c r="EI475" i="35"/>
  <c r="EI537" i="35"/>
  <c r="EA463" i="35"/>
  <c r="T463" i="35" s="1"/>
  <c r="EA468" i="35"/>
  <c r="T468" i="35" s="1"/>
  <c r="EA475" i="35"/>
  <c r="T475" i="35" s="1"/>
  <c r="EC487" i="35"/>
  <c r="EF487" i="35" s="1"/>
  <c r="EI536" i="35"/>
  <c r="EI540" i="35"/>
  <c r="DW390" i="35"/>
  <c r="EA390" i="35"/>
  <c r="T390" i="35" s="1"/>
  <c r="DW392" i="35"/>
  <c r="EA392" i="35"/>
  <c r="T392" i="35" s="1"/>
  <c r="DW394" i="35"/>
  <c r="EA394" i="35"/>
  <c r="T394" i="35" s="1"/>
  <c r="DW396" i="35"/>
  <c r="EA396" i="35"/>
  <c r="T396" i="35" s="1"/>
  <c r="DW398" i="35"/>
  <c r="EA398" i="35"/>
  <c r="T398" i="35" s="1"/>
  <c r="DW401" i="35"/>
  <c r="EA401" i="35"/>
  <c r="T401" i="35" s="1"/>
  <c r="DW400" i="35"/>
  <c r="EA400" i="35"/>
  <c r="T400" i="35" s="1"/>
  <c r="DV406" i="35"/>
  <c r="ED406" i="35"/>
  <c r="U406" i="35" s="1"/>
  <c r="EH406" i="35"/>
  <c r="W406" i="35" s="1"/>
  <c r="DV407" i="35"/>
  <c r="DW407" i="35" s="1"/>
  <c r="ED407" i="35"/>
  <c r="U407" i="35" s="1"/>
  <c r="EH407" i="35"/>
  <c r="W407" i="35" s="1"/>
  <c r="DV411" i="35"/>
  <c r="DW411" i="35" s="1"/>
  <c r="ED411" i="35"/>
  <c r="U411" i="35" s="1"/>
  <c r="EH411" i="35"/>
  <c r="W411" i="35" s="1"/>
  <c r="DV414" i="35"/>
  <c r="DW414" i="35" s="1"/>
  <c r="ED414" i="35"/>
  <c r="U414" i="35" s="1"/>
  <c r="EH414" i="35"/>
  <c r="W414" i="35" s="1"/>
  <c r="DV421" i="35"/>
  <c r="DW421" i="35" s="1"/>
  <c r="ED421" i="35"/>
  <c r="U421" i="35" s="1"/>
  <c r="EH421" i="35"/>
  <c r="W421" i="35" s="1"/>
  <c r="DV422" i="35"/>
  <c r="ED422" i="35"/>
  <c r="U422" i="35" s="1"/>
  <c r="EH422" i="35"/>
  <c r="W422" i="35" s="1"/>
  <c r="DV423" i="35"/>
  <c r="ED423" i="35"/>
  <c r="U423" i="35" s="1"/>
  <c r="EH423" i="35"/>
  <c r="W423" i="35" s="1"/>
  <c r="DV425" i="35"/>
  <c r="DW425" i="35" s="1"/>
  <c r="ED425" i="35"/>
  <c r="U425" i="35" s="1"/>
  <c r="EH425" i="35"/>
  <c r="W425" i="35" s="1"/>
  <c r="DV426" i="35"/>
  <c r="ED426" i="35"/>
  <c r="U426" i="35" s="1"/>
  <c r="EH426" i="35"/>
  <c r="W426" i="35" s="1"/>
  <c r="DV427" i="35"/>
  <c r="ED427" i="35"/>
  <c r="U427" i="35" s="1"/>
  <c r="EH427" i="35"/>
  <c r="W427" i="35" s="1"/>
  <c r="DV428" i="35"/>
  <c r="ED428" i="35"/>
  <c r="U428" i="35" s="1"/>
  <c r="EH428" i="35"/>
  <c r="W428" i="35" s="1"/>
  <c r="DV432" i="35"/>
  <c r="ED432" i="35"/>
  <c r="U432" i="35" s="1"/>
  <c r="EH432" i="35"/>
  <c r="W432" i="35" s="1"/>
  <c r="DV434" i="35"/>
  <c r="ED434" i="35"/>
  <c r="U434" i="35" s="1"/>
  <c r="EH434" i="35"/>
  <c r="W434" i="35" s="1"/>
  <c r="DV436" i="35"/>
  <c r="ED436" i="35"/>
  <c r="U436" i="35" s="1"/>
  <c r="EH436" i="35"/>
  <c r="W436" i="35" s="1"/>
  <c r="DV438" i="35"/>
  <c r="ED438" i="35"/>
  <c r="U438" i="35" s="1"/>
  <c r="EH438" i="35"/>
  <c r="W438" i="35" s="1"/>
  <c r="DV440" i="35"/>
  <c r="DW440" i="35" s="1"/>
  <c r="ED440" i="35"/>
  <c r="U440" i="35" s="1"/>
  <c r="EH440" i="35"/>
  <c r="W440" i="35" s="1"/>
  <c r="DV443" i="35"/>
  <c r="DW443" i="35" s="1"/>
  <c r="ED443" i="35"/>
  <c r="U443" i="35" s="1"/>
  <c r="EH443" i="35"/>
  <c r="W443" i="35" s="1"/>
  <c r="DV445" i="35"/>
  <c r="DW445" i="35" s="1"/>
  <c r="DW447" i="35"/>
  <c r="DX447" i="35" s="1"/>
  <c r="DW449" i="35"/>
  <c r="DX449" i="35" s="1"/>
  <c r="DV451" i="35"/>
  <c r="DW451" i="35" s="1"/>
  <c r="EA451" i="35"/>
  <c r="T451" i="35" s="1"/>
  <c r="DW452" i="35"/>
  <c r="DX452" i="35" s="1"/>
  <c r="DV453" i="35"/>
  <c r="DW453" i="35" s="1"/>
  <c r="EA453" i="35"/>
  <c r="T453" i="35" s="1"/>
  <c r="EH455" i="35"/>
  <c r="W455" i="35" s="1"/>
  <c r="EA456" i="35"/>
  <c r="T456" i="35" s="1"/>
  <c r="EC456" i="35"/>
  <c r="EF456" i="35" s="1"/>
  <c r="ED457" i="35"/>
  <c r="U457" i="35" s="1"/>
  <c r="EA458" i="35"/>
  <c r="T458" i="35" s="1"/>
  <c r="EC458" i="35"/>
  <c r="EF458" i="35" s="1"/>
  <c r="ED459" i="35"/>
  <c r="U459" i="35" s="1"/>
  <c r="EA460" i="35"/>
  <c r="T460" i="35" s="1"/>
  <c r="ED461" i="35"/>
  <c r="U461" i="35" s="1"/>
  <c r="DV464" i="35"/>
  <c r="DW464" i="35" s="1"/>
  <c r="ED464" i="35"/>
  <c r="U464" i="35" s="1"/>
  <c r="DV469" i="35"/>
  <c r="ED469" i="35"/>
  <c r="U469" i="35" s="1"/>
  <c r="DV471" i="35"/>
  <c r="ED471" i="35"/>
  <c r="U471" i="35" s="1"/>
  <c r="EI539" i="35"/>
  <c r="EB445" i="35"/>
  <c r="EI445" i="35"/>
  <c r="DV446" i="35"/>
  <c r="EB446" i="35"/>
  <c r="EI446" i="35"/>
  <c r="DV448" i="35"/>
  <c r="EB448" i="35"/>
  <c r="EI448" i="35"/>
  <c r="DV450" i="35"/>
  <c r="DW450" i="35" s="1"/>
  <c r="EB450" i="35"/>
  <c r="EI450" i="35"/>
  <c r="ED455" i="35"/>
  <c r="U455" i="35" s="1"/>
  <c r="DW457" i="35"/>
  <c r="DW459" i="35"/>
  <c r="DX459" i="35" s="1"/>
  <c r="DW461" i="35"/>
  <c r="DV463" i="35"/>
  <c r="DW463" i="35" s="1"/>
  <c r="ED463" i="35"/>
  <c r="U463" i="35" s="1"/>
  <c r="EI464" i="35"/>
  <c r="EA467" i="35"/>
  <c r="T467" i="35" s="1"/>
  <c r="EH467" i="35"/>
  <c r="W467" i="35" s="1"/>
  <c r="DV468" i="35"/>
  <c r="ED468" i="35"/>
  <c r="U468" i="35" s="1"/>
  <c r="EI469" i="35"/>
  <c r="EI471" i="35"/>
  <c r="EI542" i="35"/>
  <c r="EI544" i="35"/>
  <c r="DW475" i="35"/>
  <c r="DX475" i="35" s="1"/>
  <c r="AS477" i="35"/>
  <c r="ED477" i="35" s="1"/>
  <c r="U477" i="35" s="1"/>
  <c r="DW478" i="35"/>
  <c r="DX478" i="35" s="1"/>
  <c r="EA478" i="35"/>
  <c r="T478" i="35" s="1"/>
  <c r="DW480" i="35"/>
  <c r="DX480" i="35" s="1"/>
  <c r="EA480" i="35"/>
  <c r="T480" i="35" s="1"/>
  <c r="DV482" i="35"/>
  <c r="EH482" i="35"/>
  <c r="W482" i="35" s="1"/>
  <c r="DX483" i="35"/>
  <c r="DY483" i="35" s="1"/>
  <c r="DV484" i="35"/>
  <c r="DW484" i="35" s="1"/>
  <c r="ED484" i="35"/>
  <c r="U484" i="35" s="1"/>
  <c r="EH484" i="35"/>
  <c r="W484" i="35" s="1"/>
  <c r="DX485" i="35"/>
  <c r="DV486" i="35"/>
  <c r="DW486" i="35" s="1"/>
  <c r="ED486" i="35"/>
  <c r="U486" i="35" s="1"/>
  <c r="EH486" i="35"/>
  <c r="W486" i="35" s="1"/>
  <c r="DX487" i="35"/>
  <c r="DV488" i="35"/>
  <c r="ED488" i="35"/>
  <c r="U488" i="35" s="1"/>
  <c r="EH488" i="35"/>
  <c r="W488" i="35" s="1"/>
  <c r="DX489" i="35"/>
  <c r="DV490" i="35"/>
  <c r="ED490" i="35"/>
  <c r="U490" i="35" s="1"/>
  <c r="EH490" i="35"/>
  <c r="W490" i="35" s="1"/>
  <c r="DX491" i="35"/>
  <c r="DY491" i="35" s="1"/>
  <c r="DV492" i="35"/>
  <c r="DW492" i="35" s="1"/>
  <c r="ED492" i="35"/>
  <c r="U492" i="35" s="1"/>
  <c r="EH492" i="35"/>
  <c r="W492" i="35" s="1"/>
  <c r="DX493" i="35"/>
  <c r="DV494" i="35"/>
  <c r="DW494" i="35" s="1"/>
  <c r="ED494" i="35"/>
  <c r="U494" i="35" s="1"/>
  <c r="EH494" i="35"/>
  <c r="W494" i="35" s="1"/>
  <c r="DV496" i="35"/>
  <c r="ED496" i="35"/>
  <c r="U496" i="35" s="1"/>
  <c r="EH496" i="35"/>
  <c r="W496" i="35" s="1"/>
  <c r="DV498" i="35"/>
  <c r="ED498" i="35"/>
  <c r="U498" i="35" s="1"/>
  <c r="EH498" i="35"/>
  <c r="W498" i="35" s="1"/>
  <c r="DX499" i="35"/>
  <c r="DY499" i="35" s="1"/>
  <c r="AS500" i="35"/>
  <c r="ED500" i="35" s="1"/>
  <c r="DV501" i="35"/>
  <c r="DW501" i="35" s="1"/>
  <c r="EH501" i="35"/>
  <c r="W501" i="35" s="1"/>
  <c r="DX502" i="35"/>
  <c r="DY502" i="35" s="1"/>
  <c r="DX503" i="35"/>
  <c r="DY503" i="35" s="1"/>
  <c r="DV504" i="35"/>
  <c r="DW504" i="35" s="1"/>
  <c r="DX504" i="35" s="1"/>
  <c r="ED504" i="35"/>
  <c r="U504" i="35" s="1"/>
  <c r="EH504" i="35"/>
  <c r="W504" i="35" s="1"/>
  <c r="DX505" i="35"/>
  <c r="DV506" i="35"/>
  <c r="DW506" i="35" s="1"/>
  <c r="DX506" i="35" s="1"/>
  <c r="ED506" i="35"/>
  <c r="U506" i="35" s="1"/>
  <c r="EH506" i="35"/>
  <c r="W506" i="35" s="1"/>
  <c r="DX507" i="35"/>
  <c r="DV508" i="35"/>
  <c r="DW508" i="35" s="1"/>
  <c r="DX508" i="35" s="1"/>
  <c r="ED508" i="35"/>
  <c r="U508" i="35" s="1"/>
  <c r="EH508" i="35"/>
  <c r="W508" i="35" s="1"/>
  <c r="DX509" i="35"/>
  <c r="DV511" i="35"/>
  <c r="ED511" i="35"/>
  <c r="U511" i="35" s="1"/>
  <c r="EH511" i="35"/>
  <c r="W511" i="35" s="1"/>
  <c r="DX512" i="35"/>
  <c r="DV515" i="35"/>
  <c r="DW515" i="35" s="1"/>
  <c r="ED515" i="35"/>
  <c r="U515" i="35" s="1"/>
  <c r="EH515" i="35"/>
  <c r="W515" i="35" s="1"/>
  <c r="DV517" i="35"/>
  <c r="DW517" i="35" s="1"/>
  <c r="DX517" i="35" s="1"/>
  <c r="ED517" i="35"/>
  <c r="U517" i="35" s="1"/>
  <c r="EH517" i="35"/>
  <c r="W517" i="35" s="1"/>
  <c r="DX518" i="35"/>
  <c r="DY518" i="35" s="1"/>
  <c r="DV519" i="35"/>
  <c r="DW519" i="35" s="1"/>
  <c r="ED519" i="35"/>
  <c r="U519" i="35" s="1"/>
  <c r="EH519" i="35"/>
  <c r="W519" i="35" s="1"/>
  <c r="DX520" i="35"/>
  <c r="DY520" i="35" s="1"/>
  <c r="DV521" i="35"/>
  <c r="DW521" i="35" s="1"/>
  <c r="ED521" i="35"/>
  <c r="U521" i="35" s="1"/>
  <c r="EH521" i="35"/>
  <c r="W521" i="35" s="1"/>
  <c r="DX522" i="35"/>
  <c r="DV523" i="35"/>
  <c r="ED523" i="35"/>
  <c r="U523" i="35" s="1"/>
  <c r="EH523" i="35"/>
  <c r="W523" i="35" s="1"/>
  <c r="DV525" i="35"/>
  <c r="ED525" i="35"/>
  <c r="U525" i="35" s="1"/>
  <c r="EH525" i="35"/>
  <c r="W525" i="35" s="1"/>
  <c r="DX526" i="35"/>
  <c r="DY526" i="35" s="1"/>
  <c r="DV527" i="35"/>
  <c r="ED527" i="35"/>
  <c r="U527" i="35" s="1"/>
  <c r="EH527" i="35"/>
  <c r="W527" i="35" s="1"/>
  <c r="DX528" i="35"/>
  <c r="DY528" i="35" s="1"/>
  <c r="DV529" i="35"/>
  <c r="DW529" i="35" s="1"/>
  <c r="ED529" i="35"/>
  <c r="U529" i="35" s="1"/>
  <c r="EH529" i="35"/>
  <c r="W529" i="35" s="1"/>
  <c r="DV531" i="35"/>
  <c r="ED531" i="35"/>
  <c r="U531" i="35" s="1"/>
  <c r="EH531" i="35"/>
  <c r="W531" i="35" s="1"/>
  <c r="DV533" i="35"/>
  <c r="ED533" i="35"/>
  <c r="U533" i="35" s="1"/>
  <c r="EH533" i="35"/>
  <c r="W533" i="35" s="1"/>
  <c r="DX534" i="35"/>
  <c r="DV535" i="35"/>
  <c r="DW535" i="35" s="1"/>
  <c r="DX535" i="35" s="1"/>
  <c r="ED535" i="35"/>
  <c r="U535" i="35" s="1"/>
  <c r="EH535" i="35"/>
  <c r="W535" i="35" s="1"/>
  <c r="DX536" i="35"/>
  <c r="DX537" i="35"/>
  <c r="DV538" i="35"/>
  <c r="DW538" i="35" s="1"/>
  <c r="DX538" i="35" s="1"/>
  <c r="ED538" i="35"/>
  <c r="U538" i="35" s="1"/>
  <c r="EH538" i="35"/>
  <c r="W538" i="35" s="1"/>
  <c r="DX539" i="35"/>
  <c r="DX540" i="35"/>
  <c r="DV541" i="35"/>
  <c r="DW541" i="35" s="1"/>
  <c r="DX541" i="35" s="1"/>
  <c r="ED541" i="35"/>
  <c r="U541" i="35" s="1"/>
  <c r="EH541" i="35"/>
  <c r="W541" i="35" s="1"/>
  <c r="DX542" i="35"/>
  <c r="DV543" i="35"/>
  <c r="DW543" i="35" s="1"/>
  <c r="DX543" i="35" s="1"/>
  <c r="ED543" i="35"/>
  <c r="U543" i="35" s="1"/>
  <c r="EH543" i="35"/>
  <c r="W543" i="35" s="1"/>
  <c r="DX544" i="35"/>
  <c r="EB545" i="35"/>
  <c r="EA546" i="35"/>
  <c r="T546" i="35" s="1"/>
  <c r="EC547" i="35"/>
  <c r="EF547" i="35" s="1"/>
  <c r="EA548" i="35"/>
  <c r="T548" i="35" s="1"/>
  <c r="EA550" i="35"/>
  <c r="T550" i="35" s="1"/>
  <c r="EA552" i="35"/>
  <c r="T552" i="35" s="1"/>
  <c r="EA554" i="35"/>
  <c r="T554" i="35" s="1"/>
  <c r="DV555" i="35"/>
  <c r="DW555" i="35" s="1"/>
  <c r="DX555" i="35" s="1"/>
  <c r="EI556" i="35"/>
  <c r="EA557" i="35"/>
  <c r="T557" i="35" s="1"/>
  <c r="DW559" i="35"/>
  <c r="DW561" i="35"/>
  <c r="DX561" i="35" s="1"/>
  <c r="EA563" i="35"/>
  <c r="T563" i="35" s="1"/>
  <c r="DW565" i="35"/>
  <c r="DX565" i="35" s="1"/>
  <c r="DY565" i="35" s="1"/>
  <c r="EB581" i="35"/>
  <c r="EI582" i="35"/>
  <c r="EI598" i="35"/>
  <c r="EI599" i="35"/>
  <c r="EB605" i="35"/>
  <c r="EB611" i="35"/>
  <c r="EB615" i="35"/>
  <c r="EB626" i="35"/>
  <c r="DW552" i="35"/>
  <c r="DX552" i="35" s="1"/>
  <c r="EC552" i="35"/>
  <c r="EF552" i="35" s="1"/>
  <c r="DW554" i="35"/>
  <c r="DX554" i="35" s="1"/>
  <c r="EI555" i="35"/>
  <c r="EA556" i="35"/>
  <c r="T556" i="35" s="1"/>
  <c r="EI559" i="35"/>
  <c r="EI561" i="35"/>
  <c r="EI562" i="35"/>
  <c r="EI566" i="35"/>
  <c r="EI568" i="35"/>
  <c r="EI570" i="35"/>
  <c r="EI572" i="35"/>
  <c r="EI574" i="35"/>
  <c r="EI576" i="35"/>
  <c r="EI578" i="35"/>
  <c r="EB579" i="35"/>
  <c r="EC584" i="35"/>
  <c r="EF584" i="35" s="1"/>
  <c r="EB590" i="35"/>
  <c r="EC610" i="35"/>
  <c r="EF610" i="35" s="1"/>
  <c r="EB613" i="35"/>
  <c r="EB620" i="35"/>
  <c r="EB632" i="35"/>
  <c r="DV546" i="35"/>
  <c r="ED546" i="35"/>
  <c r="U546" i="35" s="1"/>
  <c r="DV548" i="35"/>
  <c r="DW548" i="35" s="1"/>
  <c r="ED548" i="35"/>
  <c r="U548" i="35" s="1"/>
  <c r="DV550" i="35"/>
  <c r="ED550" i="35"/>
  <c r="U550" i="35" s="1"/>
  <c r="EA555" i="35"/>
  <c r="T555" i="35" s="1"/>
  <c r="DW556" i="35"/>
  <c r="DX556" i="35" s="1"/>
  <c r="DW557" i="35"/>
  <c r="DX557" i="35" s="1"/>
  <c r="EI558" i="35"/>
  <c r="EA559" i="35"/>
  <c r="T559" i="35" s="1"/>
  <c r="EA561" i="35"/>
  <c r="T561" i="35" s="1"/>
  <c r="DW563" i="35"/>
  <c r="DX563" i="35" s="1"/>
  <c r="EA565" i="35"/>
  <c r="T565" i="35" s="1"/>
  <c r="EI584" i="35"/>
  <c r="EI586" i="35"/>
  <c r="EI588" i="35"/>
  <c r="EB592" i="35"/>
  <c r="EB604" i="35"/>
  <c r="EB622" i="35"/>
  <c r="DY623" i="35"/>
  <c r="EB630" i="35"/>
  <c r="EI546" i="35"/>
  <c r="EI548" i="35"/>
  <c r="EI550" i="35"/>
  <c r="EI552" i="35"/>
  <c r="EI554" i="35"/>
  <c r="EA558" i="35"/>
  <c r="T558" i="35" s="1"/>
  <c r="EI560" i="35"/>
  <c r="EI564" i="35"/>
  <c r="EB594" i="35"/>
  <c r="EI595" i="35"/>
  <c r="EB609" i="35"/>
  <c r="EC621" i="35"/>
  <c r="EF621" i="35" s="1"/>
  <c r="EB624" i="35"/>
  <c r="EI628" i="35"/>
  <c r="EI633" i="35"/>
  <c r="DV547" i="35"/>
  <c r="DV549" i="35"/>
  <c r="DV551" i="35"/>
  <c r="DV553" i="35"/>
  <c r="DV560" i="35"/>
  <c r="DV562" i="35"/>
  <c r="DV564" i="35"/>
  <c r="DV566" i="35"/>
  <c r="EB567" i="35"/>
  <c r="DV568" i="35"/>
  <c r="EB569" i="35"/>
  <c r="DV570" i="35"/>
  <c r="EB571" i="35"/>
  <c r="DV572" i="35"/>
  <c r="DX573" i="35"/>
  <c r="EB573" i="35"/>
  <c r="DV574" i="35"/>
  <c r="EB575" i="35"/>
  <c r="DV576" i="35"/>
  <c r="EB577" i="35"/>
  <c r="DV578" i="35"/>
  <c r="DW579" i="35"/>
  <c r="EI579" i="35"/>
  <c r="DW581" i="35"/>
  <c r="DX581" i="35" s="1"/>
  <c r="EI581" i="35"/>
  <c r="DV582" i="35"/>
  <c r="EB583" i="35"/>
  <c r="DV584" i="35"/>
  <c r="EB585" i="35"/>
  <c r="DV586" i="35"/>
  <c r="EB587" i="35"/>
  <c r="DV588" i="35"/>
  <c r="DW590" i="35"/>
  <c r="DX590" i="35" s="1"/>
  <c r="DY590" i="35" s="1"/>
  <c r="EI590" i="35"/>
  <c r="DW592" i="35"/>
  <c r="DX592" i="35" s="1"/>
  <c r="DY592" i="35" s="1"/>
  <c r="EI592" i="35"/>
  <c r="DW594" i="35"/>
  <c r="DX594" i="35" s="1"/>
  <c r="DY594" i="35" s="1"/>
  <c r="EI594" i="35"/>
  <c r="DV595" i="35"/>
  <c r="EB596" i="35"/>
  <c r="DV598" i="35"/>
  <c r="EB597" i="35"/>
  <c r="DV599" i="35"/>
  <c r="DW604" i="35"/>
  <c r="DX604" i="35" s="1"/>
  <c r="DY604" i="35" s="1"/>
  <c r="EI604" i="35"/>
  <c r="DW605" i="35"/>
  <c r="DX605" i="35" s="1"/>
  <c r="EC605" i="35"/>
  <c r="EF605" i="35" s="1"/>
  <c r="EI605" i="35"/>
  <c r="DW609" i="35"/>
  <c r="DX609" i="35" s="1"/>
  <c r="EI609" i="35"/>
  <c r="DW611" i="35"/>
  <c r="DX611" i="35" s="1"/>
  <c r="DY611" i="35" s="1"/>
  <c r="EI611" i="35"/>
  <c r="DW613" i="35"/>
  <c r="DX613" i="35" s="1"/>
  <c r="DY613" i="35" s="1"/>
  <c r="EI613" i="35"/>
  <c r="DW615" i="35"/>
  <c r="DX615" i="35" s="1"/>
  <c r="DY615" i="35" s="1"/>
  <c r="EI615" i="35"/>
  <c r="DW620" i="35"/>
  <c r="DX620" i="35" s="1"/>
  <c r="DY620" i="35" s="1"/>
  <c r="EC620" i="35"/>
  <c r="EF620" i="35" s="1"/>
  <c r="EI620" i="35"/>
  <c r="DW622" i="35"/>
  <c r="DX622" i="35" s="1"/>
  <c r="EI622" i="35"/>
  <c r="DW624" i="35"/>
  <c r="EI624" i="35"/>
  <c r="DW626" i="35"/>
  <c r="DX626" i="35" s="1"/>
  <c r="EI626" i="35"/>
  <c r="DV628" i="35"/>
  <c r="EB629" i="35"/>
  <c r="DW630" i="35"/>
  <c r="DX630" i="35" s="1"/>
  <c r="EI630" i="35"/>
  <c r="DW632" i="35"/>
  <c r="DX632" i="35" s="1"/>
  <c r="DY632" i="35" s="1"/>
  <c r="EI632" i="35"/>
  <c r="ED635" i="35"/>
  <c r="U635" i="35" s="1"/>
  <c r="EB637" i="35"/>
  <c r="EI637" i="35"/>
  <c r="EB638" i="35"/>
  <c r="EB639" i="35"/>
  <c r="EA645" i="35"/>
  <c r="T645" i="35" s="1"/>
  <c r="EI645" i="35"/>
  <c r="DV650" i="35"/>
  <c r="EB652" i="35"/>
  <c r="EB634" i="35"/>
  <c r="EI638" i="35"/>
  <c r="EI639" i="35"/>
  <c r="EH650" i="35"/>
  <c r="W650" i="35" s="1"/>
  <c r="DW656" i="35"/>
  <c r="DX656" i="35" s="1"/>
  <c r="EB658" i="35"/>
  <c r="DV634" i="35"/>
  <c r="DW634" i="35" s="1"/>
  <c r="DW640" i="35"/>
  <c r="DW641" i="35"/>
  <c r="DW646" i="35"/>
  <c r="DX646" i="35" s="1"/>
  <c r="DW647" i="35"/>
  <c r="DX647" i="35" s="1"/>
  <c r="DW648" i="35"/>
  <c r="DX648" i="35" s="1"/>
  <c r="DV651" i="35"/>
  <c r="DW651" i="35" s="1"/>
  <c r="ED651" i="35"/>
  <c r="U651" i="35" s="1"/>
  <c r="DW653" i="35"/>
  <c r="DW655" i="35"/>
  <c r="DX655" i="35" s="1"/>
  <c r="EA656" i="35"/>
  <c r="T656" i="35" s="1"/>
  <c r="EB659" i="35"/>
  <c r="DV633" i="35"/>
  <c r="EA633" i="35"/>
  <c r="T633" i="35" s="1"/>
  <c r="ED634" i="35"/>
  <c r="U634" i="35" s="1"/>
  <c r="DV635" i="35"/>
  <c r="EB635" i="35"/>
  <c r="EI635" i="35"/>
  <c r="EB636" i="35"/>
  <c r="EA640" i="35"/>
  <c r="T640" i="35" s="1"/>
  <c r="EI640" i="35"/>
  <c r="EA641" i="35"/>
  <c r="T641" i="35" s="1"/>
  <c r="EI641" i="35"/>
  <c r="DW645" i="35"/>
  <c r="DX645" i="35" s="1"/>
  <c r="EA646" i="35"/>
  <c r="T646" i="35" s="1"/>
  <c r="EI646" i="35"/>
  <c r="EA647" i="35"/>
  <c r="T647" i="35" s="1"/>
  <c r="EI647" i="35"/>
  <c r="EA648" i="35"/>
  <c r="T648" i="35" s="1"/>
  <c r="EI648" i="35"/>
  <c r="EH651" i="35"/>
  <c r="W651" i="35" s="1"/>
  <c r="EA653" i="35"/>
  <c r="T653" i="35" s="1"/>
  <c r="EI653" i="35"/>
  <c r="EA655" i="35"/>
  <c r="T655" i="35" s="1"/>
  <c r="EI655" i="35"/>
  <c r="DW637" i="35"/>
  <c r="DW642" i="35"/>
  <c r="DW643" i="35"/>
  <c r="DW644" i="35"/>
  <c r="DW649" i="35"/>
  <c r="DW652" i="35"/>
  <c r="DW654" i="35"/>
  <c r="DW658" i="35"/>
  <c r="DW659" i="35"/>
  <c r="EB662" i="35"/>
  <c r="EB664" i="35"/>
  <c r="EB666" i="35"/>
  <c r="EB668" i="35"/>
  <c r="EB670" i="35"/>
  <c r="EA672" i="35"/>
  <c r="T672" i="35" s="1"/>
  <c r="EC673" i="35"/>
  <c r="EF673" i="35" s="1"/>
  <c r="EA674" i="35"/>
  <c r="T674" i="35" s="1"/>
  <c r="EA676" i="35"/>
  <c r="T676" i="35" s="1"/>
  <c r="EI678" i="35"/>
  <c r="EA679" i="35"/>
  <c r="T679" i="35" s="1"/>
  <c r="EI681" i="35"/>
  <c r="DW683" i="35"/>
  <c r="DX683" i="35" s="1"/>
  <c r="DY683" i="35" s="1"/>
  <c r="EA685" i="35"/>
  <c r="T685" i="35" s="1"/>
  <c r="DW687" i="35"/>
  <c r="DX687" i="35" s="1"/>
  <c r="DY687" i="35" s="1"/>
  <c r="EI689" i="35"/>
  <c r="EB699" i="35"/>
  <c r="EB707" i="35"/>
  <c r="EC737" i="35"/>
  <c r="EF737" i="35" s="1"/>
  <c r="EI740" i="35"/>
  <c r="DW749" i="35"/>
  <c r="DX749" i="35" s="1"/>
  <c r="DY749" i="35" s="1"/>
  <c r="EA678" i="35"/>
  <c r="T678" i="35" s="1"/>
  <c r="EI684" i="35"/>
  <c r="EI694" i="35"/>
  <c r="EI696" i="35"/>
  <c r="EB701" i="35"/>
  <c r="EB709" i="35"/>
  <c r="EI711" i="35"/>
  <c r="EI713" i="35"/>
  <c r="EI715" i="35"/>
  <c r="EI717" i="35"/>
  <c r="EI719" i="35"/>
  <c r="EI721" i="35"/>
  <c r="EI723" i="35"/>
  <c r="EI725" i="35"/>
  <c r="EI727" i="35"/>
  <c r="EI732" i="35"/>
  <c r="EI735" i="35"/>
  <c r="EI737" i="35"/>
  <c r="EI739" i="35"/>
  <c r="DW747" i="35"/>
  <c r="DX747" i="35" s="1"/>
  <c r="DY747" i="35" s="1"/>
  <c r="DW657" i="35"/>
  <c r="EA657" i="35"/>
  <c r="T657" i="35" s="1"/>
  <c r="DW660" i="35"/>
  <c r="DX660" i="35" s="1"/>
  <c r="EA660" i="35"/>
  <c r="T660" i="35" s="1"/>
  <c r="DX661" i="35"/>
  <c r="DW662" i="35"/>
  <c r="EH662" i="35"/>
  <c r="W662" i="35" s="1"/>
  <c r="DW664" i="35"/>
  <c r="EH664" i="35"/>
  <c r="W664" i="35" s="1"/>
  <c r="DW666" i="35"/>
  <c r="DX666" i="35" s="1"/>
  <c r="EH666" i="35"/>
  <c r="W666" i="35" s="1"/>
  <c r="DW668" i="35"/>
  <c r="EH668" i="35"/>
  <c r="W668" i="35" s="1"/>
  <c r="DW670" i="35"/>
  <c r="EH670" i="35"/>
  <c r="W670" i="35" s="1"/>
  <c r="DV672" i="35"/>
  <c r="DW672" i="35" s="1"/>
  <c r="ED672" i="35"/>
  <c r="U672" i="35" s="1"/>
  <c r="EB673" i="35"/>
  <c r="DV674" i="35"/>
  <c r="DW674" i="35" s="1"/>
  <c r="ED674" i="35"/>
  <c r="U674" i="35" s="1"/>
  <c r="EB675" i="35"/>
  <c r="DV676" i="35"/>
  <c r="DW676" i="35" s="1"/>
  <c r="ED676" i="35"/>
  <c r="U676" i="35" s="1"/>
  <c r="EA677" i="35"/>
  <c r="T677" i="35" s="1"/>
  <c r="EH677" i="35"/>
  <c r="W677" i="35" s="1"/>
  <c r="DW678" i="35"/>
  <c r="DX678" i="35" s="1"/>
  <c r="EC678" i="35"/>
  <c r="EF678" i="35" s="1"/>
  <c r="DW679" i="35"/>
  <c r="DX679" i="35" s="1"/>
  <c r="DY679" i="35" s="1"/>
  <c r="EI680" i="35"/>
  <c r="EA683" i="35"/>
  <c r="T683" i="35" s="1"/>
  <c r="DW685" i="35"/>
  <c r="DX685" i="35" s="1"/>
  <c r="DY685" i="35" s="1"/>
  <c r="EA687" i="35"/>
  <c r="T687" i="35" s="1"/>
  <c r="EI688" i="35"/>
  <c r="EI691" i="35"/>
  <c r="EB703" i="35"/>
  <c r="EC708" i="35"/>
  <c r="EF708" i="35" s="1"/>
  <c r="EC712" i="35"/>
  <c r="EF712" i="35" s="1"/>
  <c r="EC738" i="35"/>
  <c r="EF738" i="35" s="1"/>
  <c r="DW745" i="35"/>
  <c r="DX745" i="35" s="1"/>
  <c r="ED663" i="35"/>
  <c r="U663" i="35" s="1"/>
  <c r="ED665" i="35"/>
  <c r="U665" i="35" s="1"/>
  <c r="ED667" i="35"/>
  <c r="U667" i="35" s="1"/>
  <c r="ED669" i="35"/>
  <c r="U669" i="35" s="1"/>
  <c r="ED671" i="35"/>
  <c r="U671" i="35" s="1"/>
  <c r="EI672" i="35"/>
  <c r="EI674" i="35"/>
  <c r="EI676" i="35"/>
  <c r="DW677" i="35"/>
  <c r="DX677" i="35" s="1"/>
  <c r="EA680" i="35"/>
  <c r="T680" i="35" s="1"/>
  <c r="EI682" i="35"/>
  <c r="EI686" i="35"/>
  <c r="EA688" i="35"/>
  <c r="T688" i="35" s="1"/>
  <c r="EB705" i="35"/>
  <c r="EI728" i="35"/>
  <c r="EI731" i="35"/>
  <c r="DW742" i="35"/>
  <c r="DX742" i="35" s="1"/>
  <c r="DY742" i="35" s="1"/>
  <c r="DW751" i="35"/>
  <c r="DX751" i="35" s="1"/>
  <c r="DY751" i="35" s="1"/>
  <c r="DV673" i="35"/>
  <c r="DV675" i="35"/>
  <c r="DV681" i="35"/>
  <c r="DV682" i="35"/>
  <c r="DV684" i="35"/>
  <c r="DV686" i="35"/>
  <c r="DV689" i="35"/>
  <c r="EB690" i="35"/>
  <c r="DV691" i="35"/>
  <c r="DX692" i="35"/>
  <c r="EJ692" i="35" s="1"/>
  <c r="EB692" i="35"/>
  <c r="EB693" i="35"/>
  <c r="DV694" i="35"/>
  <c r="EB695" i="35"/>
  <c r="DV696" i="35"/>
  <c r="DW699" i="35"/>
  <c r="DX699" i="35" s="1"/>
  <c r="DY699" i="35" s="1"/>
  <c r="EI699" i="35"/>
  <c r="DW701" i="35"/>
  <c r="DX701" i="35" s="1"/>
  <c r="DY701" i="35" s="1"/>
  <c r="EI701" i="35"/>
  <c r="DW703" i="35"/>
  <c r="DX703" i="35" s="1"/>
  <c r="DY703" i="35" s="1"/>
  <c r="EI703" i="35"/>
  <c r="DW705" i="35"/>
  <c r="DX705" i="35" s="1"/>
  <c r="DY705" i="35" s="1"/>
  <c r="EI705" i="35"/>
  <c r="DW707" i="35"/>
  <c r="DX707" i="35" s="1"/>
  <c r="DY707" i="35" s="1"/>
  <c r="EI707" i="35"/>
  <c r="DW709" i="35"/>
  <c r="DX709" i="35" s="1"/>
  <c r="DY709" i="35" s="1"/>
  <c r="EI709" i="35"/>
  <c r="EB710" i="35"/>
  <c r="DV711" i="35"/>
  <c r="EB712" i="35"/>
  <c r="DV713" i="35"/>
  <c r="EB714" i="35"/>
  <c r="DV715" i="35"/>
  <c r="EB716" i="35"/>
  <c r="DV717" i="35"/>
  <c r="EB718" i="35"/>
  <c r="DV719" i="35"/>
  <c r="EB720" i="35"/>
  <c r="DV721" i="35"/>
  <c r="EB722" i="35"/>
  <c r="DV723" i="35"/>
  <c r="EB724" i="35"/>
  <c r="DV725" i="35"/>
  <c r="EB726" i="35"/>
  <c r="DV727" i="35"/>
  <c r="DV728" i="35"/>
  <c r="EB729" i="35"/>
  <c r="EB730" i="35"/>
  <c r="DV731" i="35"/>
  <c r="DV732" i="35"/>
  <c r="DX733" i="35"/>
  <c r="EB733" i="35"/>
  <c r="EB734" i="35"/>
  <c r="DV735" i="35"/>
  <c r="EB736" i="35"/>
  <c r="DV737" i="35"/>
  <c r="EB738" i="35"/>
  <c r="DV739" i="35"/>
  <c r="DW741" i="35"/>
  <c r="DW743" i="35"/>
  <c r="DW746" i="35"/>
  <c r="DW748" i="35"/>
  <c r="DW750" i="35"/>
  <c r="DW752" i="35"/>
  <c r="ED754" i="35"/>
  <c r="U754" i="35" s="1"/>
  <c r="DV758" i="35"/>
  <c r="DW758" i="35" s="1"/>
  <c r="EH758" i="35"/>
  <c r="W758" i="35" s="1"/>
  <c r="EB759" i="35"/>
  <c r="EB761" i="35"/>
  <c r="DV762" i="35"/>
  <c r="DW762" i="35" s="1"/>
  <c r="DX762" i="35" s="1"/>
  <c r="ED764" i="35"/>
  <c r="U764" i="35" s="1"/>
  <c r="EC772" i="35"/>
  <c r="EF772" i="35" s="1"/>
  <c r="EC782" i="35"/>
  <c r="EF782" i="35" s="1"/>
  <c r="EH752" i="35"/>
  <c r="W752" i="35" s="1"/>
  <c r="EB753" i="35"/>
  <c r="ED756" i="35"/>
  <c r="U756" i="35" s="1"/>
  <c r="DV760" i="35"/>
  <c r="ED762" i="35"/>
  <c r="U762" i="35" s="1"/>
  <c r="EH764" i="35"/>
  <c r="W764" i="35" s="1"/>
  <c r="ED741" i="35"/>
  <c r="U741" i="35" s="1"/>
  <c r="ED743" i="35"/>
  <c r="U743" i="35" s="1"/>
  <c r="ED746" i="35"/>
  <c r="U746" i="35" s="1"/>
  <c r="ED748" i="35"/>
  <c r="U748" i="35" s="1"/>
  <c r="ED750" i="35"/>
  <c r="U750" i="35" s="1"/>
  <c r="ED752" i="35"/>
  <c r="U752" i="35" s="1"/>
  <c r="DV754" i="35"/>
  <c r="EH754" i="35"/>
  <c r="W754" i="35" s="1"/>
  <c r="ED758" i="35"/>
  <c r="U758" i="35" s="1"/>
  <c r="ED760" i="35"/>
  <c r="U760" i="35" s="1"/>
  <c r="EH762" i="35"/>
  <c r="W762" i="35" s="1"/>
  <c r="DV740" i="35"/>
  <c r="DW740" i="35" s="1"/>
  <c r="EA740" i="35"/>
  <c r="T740" i="35" s="1"/>
  <c r="EB742" i="35"/>
  <c r="EB745" i="35"/>
  <c r="EB747" i="35"/>
  <c r="EB749" i="35"/>
  <c r="EB751" i="35"/>
  <c r="EA755" i="35"/>
  <c r="T755" i="35" s="1"/>
  <c r="DV756" i="35"/>
  <c r="DW756" i="35" s="1"/>
  <c r="EH756" i="35"/>
  <c r="W756" i="35" s="1"/>
  <c r="EB757" i="35"/>
  <c r="EH760" i="35"/>
  <c r="W760" i="35" s="1"/>
  <c r="DV764" i="35"/>
  <c r="DX753" i="35"/>
  <c r="DY753" i="35" s="1"/>
  <c r="DX755" i="35"/>
  <c r="DX759" i="35"/>
  <c r="DX763" i="35"/>
  <c r="DW771" i="35"/>
  <c r="DX771" i="35" s="1"/>
  <c r="EA771" i="35"/>
  <c r="T771" i="35" s="1"/>
  <c r="DW773" i="35"/>
  <c r="DX773" i="35" s="1"/>
  <c r="EA773" i="35"/>
  <c r="T773" i="35" s="1"/>
  <c r="DW775" i="35"/>
  <c r="DX775" i="35" s="1"/>
  <c r="EA775" i="35"/>
  <c r="T775" i="35" s="1"/>
  <c r="DW777" i="35"/>
  <c r="DX777" i="35" s="1"/>
  <c r="EA777" i="35"/>
  <c r="T777" i="35" s="1"/>
  <c r="DV779" i="35"/>
  <c r="DW779" i="35" s="1"/>
  <c r="ED779" i="35"/>
  <c r="U779" i="35" s="1"/>
  <c r="EH779" i="35"/>
  <c r="W779" i="35" s="1"/>
  <c r="DX780" i="35"/>
  <c r="DV781" i="35"/>
  <c r="ED781" i="35"/>
  <c r="U781" i="35" s="1"/>
  <c r="EH781" i="35"/>
  <c r="W781" i="35" s="1"/>
  <c r="DX782" i="35"/>
  <c r="EJ782" i="35" s="1"/>
  <c r="DV784" i="35"/>
  <c r="DW784" i="35" s="1"/>
  <c r="DX784" i="35" s="1"/>
  <c r="ED784" i="35"/>
  <c r="U784" i="35" s="1"/>
  <c r="EH784" i="35"/>
  <c r="W784" i="35" s="1"/>
  <c r="DX785" i="35"/>
  <c r="DY785" i="35" s="1"/>
  <c r="DV786" i="35"/>
  <c r="DW786" i="35" s="1"/>
  <c r="ED786" i="35"/>
  <c r="U786" i="35" s="1"/>
  <c r="EH786" i="35"/>
  <c r="W786" i="35" s="1"/>
  <c r="DV788" i="35"/>
  <c r="DW788" i="35" s="1"/>
  <c r="DX788" i="35" s="1"/>
  <c r="ED788" i="35"/>
  <c r="U788" i="35" s="1"/>
  <c r="EH788" i="35"/>
  <c r="W788" i="35" s="1"/>
  <c r="DV790" i="35"/>
  <c r="DW790" i="35" s="1"/>
  <c r="ED790" i="35"/>
  <c r="U790" i="35" s="1"/>
  <c r="EH790" i="35"/>
  <c r="W790" i="35" s="1"/>
  <c r="DX791" i="35"/>
  <c r="EA792" i="35"/>
  <c r="T792" i="35" s="1"/>
  <c r="EI792" i="35"/>
  <c r="ED793" i="35"/>
  <c r="U793" i="35" s="1"/>
  <c r="EA794" i="35"/>
  <c r="T794" i="35" s="1"/>
  <c r="EI794" i="35"/>
  <c r="ED795" i="35"/>
  <c r="U795" i="35" s="1"/>
  <c r="EA796" i="35"/>
  <c r="T796" i="35" s="1"/>
  <c r="EI796" i="35"/>
  <c r="ED797" i="35"/>
  <c r="U797" i="35" s="1"/>
  <c r="DV799" i="35"/>
  <c r="DW799" i="35" s="1"/>
  <c r="EB799" i="35"/>
  <c r="DV801" i="35"/>
  <c r="DW801" i="35" s="1"/>
  <c r="EB801" i="35"/>
  <c r="DW802" i="35"/>
  <c r="EA808" i="35"/>
  <c r="T808" i="35" s="1"/>
  <c r="EI808" i="35"/>
  <c r="EB809" i="35"/>
  <c r="DW810" i="35"/>
  <c r="DX810" i="35" s="1"/>
  <c r="DY810" i="35" s="1"/>
  <c r="EB815" i="35"/>
  <c r="EB819" i="35"/>
  <c r="AS778" i="35"/>
  <c r="ED778" i="35" s="1"/>
  <c r="U778" i="35" s="1"/>
  <c r="DW793" i="35"/>
  <c r="DW795" i="35"/>
  <c r="DW797" i="35"/>
  <c r="DX798" i="35"/>
  <c r="DY798" i="35" s="1"/>
  <c r="ED799" i="35"/>
  <c r="ED801" i="35"/>
  <c r="U801" i="35" s="1"/>
  <c r="EA802" i="35"/>
  <c r="T802" i="35" s="1"/>
  <c r="EI802" i="35"/>
  <c r="DW804" i="35"/>
  <c r="DX804" i="35" s="1"/>
  <c r="EA810" i="35"/>
  <c r="T810" i="35" s="1"/>
  <c r="EI810" i="35"/>
  <c r="EB822" i="35"/>
  <c r="EB828" i="35"/>
  <c r="EI793" i="35"/>
  <c r="EI795" i="35"/>
  <c r="EI797" i="35"/>
  <c r="EA804" i="35"/>
  <c r="T804" i="35" s="1"/>
  <c r="EI804" i="35"/>
  <c r="DW806" i="35"/>
  <c r="DX806" i="35" s="1"/>
  <c r="EB813" i="35"/>
  <c r="EC823" i="35"/>
  <c r="EF823" i="35" s="1"/>
  <c r="EB824" i="35"/>
  <c r="EB827" i="35"/>
  <c r="EB798" i="35"/>
  <c r="EH799" i="35"/>
  <c r="W799" i="35" s="1"/>
  <c r="EB800" i="35"/>
  <c r="EH801" i="35"/>
  <c r="W801" i="35" s="1"/>
  <c r="EC802" i="35"/>
  <c r="EF802" i="35" s="1"/>
  <c r="EA806" i="35"/>
  <c r="T806" i="35" s="1"/>
  <c r="EI806" i="35"/>
  <c r="DW808" i="35"/>
  <c r="EB816" i="35"/>
  <c r="EB820" i="35"/>
  <c r="DW803" i="35"/>
  <c r="EI803" i="35"/>
  <c r="DW805" i="35"/>
  <c r="DX805" i="35" s="1"/>
  <c r="DY805" i="35" s="1"/>
  <c r="EI805" i="35"/>
  <c r="DW807" i="35"/>
  <c r="EI807" i="35"/>
  <c r="DW809" i="35"/>
  <c r="EI809" i="35"/>
  <c r="DW811" i="35"/>
  <c r="EC811" i="35"/>
  <c r="EF811" i="35" s="1"/>
  <c r="EI811" i="35"/>
  <c r="DW813" i="35"/>
  <c r="EI813" i="35"/>
  <c r="DW815" i="35"/>
  <c r="EI815" i="35"/>
  <c r="DW816" i="35"/>
  <c r="EI816" i="35"/>
  <c r="DW819" i="35"/>
  <c r="DX819" i="35" s="1"/>
  <c r="DY819" i="35" s="1"/>
  <c r="EI819" i="35"/>
  <c r="DW820" i="35"/>
  <c r="EI820" i="35"/>
  <c r="DW822" i="35"/>
  <c r="EI822" i="35"/>
  <c r="DW824" i="35"/>
  <c r="EI824" i="35"/>
  <c r="DW827" i="35"/>
  <c r="EI827" i="35"/>
  <c r="DW828" i="35"/>
  <c r="DX828" i="35" s="1"/>
  <c r="DY828" i="35" s="1"/>
  <c r="EC828" i="35"/>
  <c r="EF828" i="35" s="1"/>
  <c r="EI828" i="35"/>
  <c r="EC833" i="35"/>
  <c r="EF833" i="35" s="1"/>
  <c r="DX836" i="35"/>
  <c r="DY836" i="35" s="1"/>
  <c r="EB837" i="35"/>
  <c r="EI837" i="35"/>
  <c r="DX838" i="35"/>
  <c r="DY838" i="35" s="1"/>
  <c r="EB839" i="35"/>
  <c r="EI839" i="35"/>
  <c r="DX840" i="35"/>
  <c r="DY840" i="35" s="1"/>
  <c r="EB841" i="35"/>
  <c r="EI841" i="35"/>
  <c r="DX842" i="35"/>
  <c r="DY842" i="35" s="1"/>
  <c r="EB843" i="35"/>
  <c r="EI843" i="35"/>
  <c r="DX844" i="35"/>
  <c r="DY844" i="35" s="1"/>
  <c r="ED845" i="35"/>
  <c r="U845" i="35" s="1"/>
  <c r="DX846" i="35"/>
  <c r="DY846" i="35" s="1"/>
  <c r="EA848" i="35"/>
  <c r="T848" i="35" s="1"/>
  <c r="EB850" i="35"/>
  <c r="EB853" i="35"/>
  <c r="EI857" i="35"/>
  <c r="EI859" i="35"/>
  <c r="EI861" i="35"/>
  <c r="EI869" i="35"/>
  <c r="EI877" i="35"/>
  <c r="EC849" i="35"/>
  <c r="EF849" i="35" s="1"/>
  <c r="EC852" i="35"/>
  <c r="EF852" i="35" s="1"/>
  <c r="EI867" i="35"/>
  <c r="EI871" i="35"/>
  <c r="DW812" i="35"/>
  <c r="EA812" i="35"/>
  <c r="T812" i="35" s="1"/>
  <c r="DW814" i="35"/>
  <c r="EA814" i="35"/>
  <c r="T814" i="35" s="1"/>
  <c r="DW817" i="35"/>
  <c r="EA817" i="35"/>
  <c r="T817" i="35" s="1"/>
  <c r="DW818" i="35"/>
  <c r="EA818" i="35"/>
  <c r="T818" i="35" s="1"/>
  <c r="DW821" i="35"/>
  <c r="DX821" i="35" s="1"/>
  <c r="EA821" i="35"/>
  <c r="T821" i="35" s="1"/>
  <c r="DW823" i="35"/>
  <c r="DX823" i="35" s="1"/>
  <c r="EA823" i="35"/>
  <c r="T823" i="35" s="1"/>
  <c r="DW825" i="35"/>
  <c r="DX825" i="35" s="1"/>
  <c r="EA825" i="35"/>
  <c r="T825" i="35" s="1"/>
  <c r="DW826" i="35"/>
  <c r="EA826" i="35"/>
  <c r="T826" i="35" s="1"/>
  <c r="DW829" i="35"/>
  <c r="DX829" i="35" s="1"/>
  <c r="EA829" i="35"/>
  <c r="T829" i="35" s="1"/>
  <c r="DW830" i="35"/>
  <c r="DW832" i="35"/>
  <c r="DW835" i="35"/>
  <c r="EA836" i="35"/>
  <c r="T836" i="35" s="1"/>
  <c r="EI836" i="35"/>
  <c r="ED837" i="35"/>
  <c r="U837" i="35" s="1"/>
  <c r="EA838" i="35"/>
  <c r="T838" i="35" s="1"/>
  <c r="ED839" i="35"/>
  <c r="U839" i="35" s="1"/>
  <c r="EA840" i="35"/>
  <c r="T840" i="35" s="1"/>
  <c r="ED841" i="35"/>
  <c r="U841" i="35" s="1"/>
  <c r="EA842" i="35"/>
  <c r="T842" i="35" s="1"/>
  <c r="ED843" i="35"/>
  <c r="U843" i="35" s="1"/>
  <c r="EA844" i="35"/>
  <c r="T844" i="35" s="1"/>
  <c r="EH845" i="35"/>
  <c r="W845" i="35" s="1"/>
  <c r="DV848" i="35"/>
  <c r="DW848" i="35" s="1"/>
  <c r="ED848" i="35"/>
  <c r="U848" i="35" s="1"/>
  <c r="EI865" i="35"/>
  <c r="EI873" i="35"/>
  <c r="DV831" i="35"/>
  <c r="EB831" i="35"/>
  <c r="EI831" i="35"/>
  <c r="DV833" i="35"/>
  <c r="EB833" i="35"/>
  <c r="EI833" i="35"/>
  <c r="DV834" i="35"/>
  <c r="EB834" i="35"/>
  <c r="EI834" i="35"/>
  <c r="DW837" i="35"/>
  <c r="DW839" i="35"/>
  <c r="DW841" i="35"/>
  <c r="DW843" i="35"/>
  <c r="DV845" i="35"/>
  <c r="DW845" i="35" s="1"/>
  <c r="EA846" i="35"/>
  <c r="T846" i="35" s="1"/>
  <c r="EI847" i="35"/>
  <c r="EI849" i="35"/>
  <c r="EB851" i="35"/>
  <c r="EB855" i="35"/>
  <c r="EI863" i="35"/>
  <c r="EI875" i="35"/>
  <c r="DV847" i="35"/>
  <c r="DV849" i="35"/>
  <c r="DW851" i="35"/>
  <c r="DX851" i="35" s="1"/>
  <c r="DY851" i="35" s="1"/>
  <c r="EI851" i="35"/>
  <c r="DW853" i="35"/>
  <c r="DX853" i="35" s="1"/>
  <c r="DY853" i="35" s="1"/>
  <c r="EI853" i="35"/>
  <c r="DW855" i="35"/>
  <c r="DX855" i="35" s="1"/>
  <c r="EI855" i="35"/>
  <c r="DV857" i="35"/>
  <c r="EB858" i="35"/>
  <c r="DV859" i="35"/>
  <c r="EB860" i="35"/>
  <c r="EC879" i="35"/>
  <c r="EF879" i="35" s="1"/>
  <c r="EI883" i="35"/>
  <c r="DW884" i="35"/>
  <c r="DX884" i="35" s="1"/>
  <c r="DY884" i="35" s="1"/>
  <c r="EI893" i="35"/>
  <c r="EI896" i="35"/>
  <c r="EI897" i="35"/>
  <c r="ED862" i="35"/>
  <c r="U862" i="35" s="1"/>
  <c r="ED864" i="35"/>
  <c r="U864" i="35" s="1"/>
  <c r="ED866" i="35"/>
  <c r="U866" i="35" s="1"/>
  <c r="ED868" i="35"/>
  <c r="U868" i="35" s="1"/>
  <c r="ED870" i="35"/>
  <c r="U870" i="35" s="1"/>
  <c r="ED872" i="35"/>
  <c r="U872" i="35" s="1"/>
  <c r="ED874" i="35"/>
  <c r="U874" i="35" s="1"/>
  <c r="ED876" i="35"/>
  <c r="U876" i="35" s="1"/>
  <c r="ED878" i="35"/>
  <c r="U878" i="35" s="1"/>
  <c r="EA883" i="35"/>
  <c r="T883" i="35" s="1"/>
  <c r="EA885" i="35"/>
  <c r="T885" i="35" s="1"/>
  <c r="EI886" i="35"/>
  <c r="EI889" i="35"/>
  <c r="EI895" i="35"/>
  <c r="DW902" i="35"/>
  <c r="DX902" i="35" s="1"/>
  <c r="EC903" i="35"/>
  <c r="EF903" i="35" s="1"/>
  <c r="EI905" i="35"/>
  <c r="EC875" i="35"/>
  <c r="EF875" i="35" s="1"/>
  <c r="EC877" i="35"/>
  <c r="EF877" i="35" s="1"/>
  <c r="DX879" i="35"/>
  <c r="EJ879" i="35" s="1"/>
  <c r="EB879" i="35"/>
  <c r="EI880" i="35"/>
  <c r="EI882" i="35"/>
  <c r="EA884" i="35"/>
  <c r="T884" i="35" s="1"/>
  <c r="EI888" i="35"/>
  <c r="EI894" i="35"/>
  <c r="DW899" i="35"/>
  <c r="DX899" i="35" s="1"/>
  <c r="EI900" i="35"/>
  <c r="DV861" i="35"/>
  <c r="EA861" i="35"/>
  <c r="T861" i="35" s="1"/>
  <c r="DW862" i="35"/>
  <c r="DX862" i="35" s="1"/>
  <c r="DV863" i="35"/>
  <c r="EA863" i="35"/>
  <c r="T863" i="35" s="1"/>
  <c r="DW864" i="35"/>
  <c r="DV865" i="35"/>
  <c r="EA865" i="35"/>
  <c r="T865" i="35" s="1"/>
  <c r="DW866" i="35"/>
  <c r="DX866" i="35" s="1"/>
  <c r="DV867" i="35"/>
  <c r="DW867" i="35" s="1"/>
  <c r="EA867" i="35"/>
  <c r="T867" i="35" s="1"/>
  <c r="DW868" i="35"/>
  <c r="DX868" i="35" s="1"/>
  <c r="DV869" i="35"/>
  <c r="DW869" i="35" s="1"/>
  <c r="EA869" i="35"/>
  <c r="T869" i="35" s="1"/>
  <c r="DW870" i="35"/>
  <c r="DX870" i="35" s="1"/>
  <c r="DV871" i="35"/>
  <c r="EA871" i="35"/>
  <c r="T871" i="35" s="1"/>
  <c r="DW872" i="35"/>
  <c r="DX872" i="35" s="1"/>
  <c r="DV873" i="35"/>
  <c r="DW873" i="35" s="1"/>
  <c r="EA873" i="35"/>
  <c r="T873" i="35" s="1"/>
  <c r="DW874" i="35"/>
  <c r="DX874" i="35" s="1"/>
  <c r="DV875" i="35"/>
  <c r="EA875" i="35"/>
  <c r="T875" i="35" s="1"/>
  <c r="DW876" i="35"/>
  <c r="DX876" i="35" s="1"/>
  <c r="DV877" i="35"/>
  <c r="EA877" i="35"/>
  <c r="T877" i="35" s="1"/>
  <c r="DW878" i="35"/>
  <c r="DX878" i="35" s="1"/>
  <c r="EI879" i="35"/>
  <c r="EA881" i="35"/>
  <c r="T881" i="35" s="1"/>
  <c r="EI887" i="35"/>
  <c r="DV880" i="35"/>
  <c r="DV882" i="35"/>
  <c r="DV886" i="35"/>
  <c r="DV887" i="35"/>
  <c r="DV888" i="35"/>
  <c r="DV889" i="35"/>
  <c r="EB890" i="35"/>
  <c r="EB891" i="35"/>
  <c r="EB892" i="35"/>
  <c r="DV893" i="35"/>
  <c r="DV894" i="35"/>
  <c r="DV895" i="35"/>
  <c r="DV896" i="35"/>
  <c r="DX898" i="35"/>
  <c r="DY898" i="35" s="1"/>
  <c r="EB898" i="35"/>
  <c r="DW901" i="35"/>
  <c r="EI903" i="35"/>
  <c r="EA909" i="35"/>
  <c r="T909" i="35" s="1"/>
  <c r="ED911" i="35"/>
  <c r="U911" i="35" s="1"/>
  <c r="ED913" i="35"/>
  <c r="U913" i="35" s="1"/>
  <c r="DX914" i="35"/>
  <c r="ED915" i="35"/>
  <c r="U915" i="35" s="1"/>
  <c r="EB917" i="35"/>
  <c r="EB903" i="35"/>
  <c r="ED904" i="35"/>
  <c r="U904" i="35" s="1"/>
  <c r="ED906" i="35"/>
  <c r="U906" i="35" s="1"/>
  <c r="DW909" i="35"/>
  <c r="EB910" i="35"/>
  <c r="DV911" i="35"/>
  <c r="EH911" i="35"/>
  <c r="W911" i="35" s="1"/>
  <c r="DV913" i="35"/>
  <c r="EH913" i="35"/>
  <c r="W913" i="35" s="1"/>
  <c r="DV915" i="35"/>
  <c r="DW915" i="35" s="1"/>
  <c r="DX915" i="35" s="1"/>
  <c r="DY915" i="35" s="1"/>
  <c r="EH915" i="35"/>
  <c r="W915" i="35" s="1"/>
  <c r="EB920" i="35"/>
  <c r="ED901" i="35"/>
  <c r="U901" i="35" s="1"/>
  <c r="DV897" i="35"/>
  <c r="EA897" i="35"/>
  <c r="T897" i="35" s="1"/>
  <c r="ED898" i="35"/>
  <c r="U898" i="35" s="1"/>
  <c r="EB899" i="35"/>
  <c r="EC899" i="35"/>
  <c r="EF899" i="35" s="1"/>
  <c r="DV900" i="35"/>
  <c r="EA900" i="35"/>
  <c r="T900" i="35" s="1"/>
  <c r="EB902" i="35"/>
  <c r="DW903" i="35"/>
  <c r="DX903" i="35" s="1"/>
  <c r="DW904" i="35"/>
  <c r="DV905" i="35"/>
  <c r="DW905" i="35" s="1"/>
  <c r="EA905" i="35"/>
  <c r="T905" i="35" s="1"/>
  <c r="DW906" i="35"/>
  <c r="DV907" i="35"/>
  <c r="EA907" i="35"/>
  <c r="T907" i="35" s="1"/>
  <c r="EI907" i="35"/>
  <c r="EI909" i="35"/>
  <c r="DX910" i="35"/>
  <c r="DY910" i="35" s="1"/>
  <c r="EB911" i="35"/>
  <c r="EB913" i="35"/>
  <c r="EB915" i="35"/>
  <c r="EC927" i="35"/>
  <c r="EF927" i="35" s="1"/>
  <c r="DV908" i="35"/>
  <c r="DW917" i="35"/>
  <c r="DX917" i="35" s="1"/>
  <c r="DY917" i="35" s="1"/>
  <c r="EI917" i="35"/>
  <c r="DW920" i="35"/>
  <c r="DX920" i="35" s="1"/>
  <c r="EC920" i="35"/>
  <c r="EF920" i="35" s="1"/>
  <c r="EI920" i="35"/>
  <c r="DX921" i="35"/>
  <c r="DV922" i="35"/>
  <c r="DW922" i="35" s="1"/>
  <c r="EB922" i="35"/>
  <c r="EI922" i="35"/>
  <c r="DX923" i="35"/>
  <c r="DV924" i="35"/>
  <c r="DW924" i="35" s="1"/>
  <c r="DX924" i="35" s="1"/>
  <c r="EB924" i="35"/>
  <c r="EI924" i="35"/>
  <c r="DX925" i="35"/>
  <c r="EJ925" i="35" s="1"/>
  <c r="DV926" i="35"/>
  <c r="EB926" i="35"/>
  <c r="EI926" i="35"/>
  <c r="DX927" i="35"/>
  <c r="DW928" i="35"/>
  <c r="EB928" i="35"/>
  <c r="DW929" i="35"/>
  <c r="EI930" i="35"/>
  <c r="EA932" i="35"/>
  <c r="T932" i="35" s="1"/>
  <c r="EI932" i="35"/>
  <c r="EC942" i="35"/>
  <c r="EF942" i="35" s="1"/>
  <c r="EB946" i="35"/>
  <c r="EI929" i="35"/>
  <c r="EB930" i="35"/>
  <c r="EA934" i="35"/>
  <c r="T934" i="35" s="1"/>
  <c r="EI934" i="35"/>
  <c r="EB948" i="35"/>
  <c r="EI928" i="35"/>
  <c r="ED929" i="35"/>
  <c r="U929" i="35" s="1"/>
  <c r="EC952" i="35"/>
  <c r="EF952" i="35" s="1"/>
  <c r="EC954" i="35"/>
  <c r="EF954" i="35" s="1"/>
  <c r="DX930" i="35"/>
  <c r="DY930" i="35" s="1"/>
  <c r="DV931" i="35"/>
  <c r="ED931" i="35"/>
  <c r="U931" i="35" s="1"/>
  <c r="EH931" i="35"/>
  <c r="W931" i="35" s="1"/>
  <c r="DX932" i="35"/>
  <c r="DY932" i="35" s="1"/>
  <c r="DV933" i="35"/>
  <c r="DW933" i="35" s="1"/>
  <c r="ED933" i="35"/>
  <c r="U933" i="35" s="1"/>
  <c r="EH933" i="35"/>
  <c r="W933" i="35" s="1"/>
  <c r="DX934" i="35"/>
  <c r="DV935" i="35"/>
  <c r="DW935" i="35" s="1"/>
  <c r="ED935" i="35"/>
  <c r="U935" i="35" s="1"/>
  <c r="EH935" i="35"/>
  <c r="W935" i="35" s="1"/>
  <c r="DX936" i="35"/>
  <c r="DY936" i="35" s="1"/>
  <c r="EB936" i="35"/>
  <c r="DV937" i="35"/>
  <c r="ED937" i="35"/>
  <c r="EH937" i="35"/>
  <c r="W937" i="35" s="1"/>
  <c r="DX938" i="35"/>
  <c r="DY938" i="35" s="1"/>
  <c r="EB938" i="35"/>
  <c r="DV939" i="35"/>
  <c r="DW939" i="35" s="1"/>
  <c r="ED939" i="35"/>
  <c r="U939" i="35" s="1"/>
  <c r="EH939" i="35"/>
  <c r="W939" i="35" s="1"/>
  <c r="DX940" i="35"/>
  <c r="EB940" i="35"/>
  <c r="DV941" i="35"/>
  <c r="ED941" i="35"/>
  <c r="U941" i="35" s="1"/>
  <c r="EH941" i="35"/>
  <c r="W941" i="35" s="1"/>
  <c r="DX942" i="35"/>
  <c r="DY942" i="35" s="1"/>
  <c r="EB942" i="35"/>
  <c r="DV943" i="35"/>
  <c r="DW943" i="35" s="1"/>
  <c r="ED943" i="35"/>
  <c r="U943" i="35" s="1"/>
  <c r="EH943" i="35"/>
  <c r="W943" i="35" s="1"/>
  <c r="EA944" i="35"/>
  <c r="T944" i="35" s="1"/>
  <c r="EC946" i="35"/>
  <c r="EF946" i="35" s="1"/>
  <c r="DY952" i="35"/>
  <c r="EC953" i="35"/>
  <c r="EF953" i="35" s="1"/>
  <c r="DY954" i="35"/>
  <c r="DV955" i="35"/>
  <c r="DW955" i="35" s="1"/>
  <c r="DX957" i="35"/>
  <c r="DY957" i="35" s="1"/>
  <c r="DX958" i="35"/>
  <c r="EB961" i="35"/>
  <c r="EB962" i="35"/>
  <c r="EC963" i="35"/>
  <c r="EF963" i="35" s="1"/>
  <c r="EI971" i="35"/>
  <c r="EB972" i="35"/>
  <c r="EB974" i="35"/>
  <c r="DW945" i="35"/>
  <c r="DX945" i="35" s="1"/>
  <c r="DW947" i="35"/>
  <c r="DX947" i="35" s="1"/>
  <c r="ED955" i="35"/>
  <c r="U955" i="35" s="1"/>
  <c r="EB960" i="35"/>
  <c r="EB965" i="35"/>
  <c r="EI969" i="35"/>
  <c r="ED960" i="35"/>
  <c r="U960" i="35" s="1"/>
  <c r="EI967" i="35"/>
  <c r="EH945" i="35"/>
  <c r="W945" i="35" s="1"/>
  <c r="EH947" i="35"/>
  <c r="W947" i="35" s="1"/>
  <c r="DV950" i="35"/>
  <c r="DW950" i="35" s="1"/>
  <c r="EB950" i="35"/>
  <c r="EI950" i="35"/>
  <c r="DV951" i="35"/>
  <c r="DW951" i="35" s="1"/>
  <c r="DX951" i="35" s="1"/>
  <c r="EB951" i="35"/>
  <c r="EI951" i="35"/>
  <c r="DV953" i="35"/>
  <c r="EB953" i="35"/>
  <c r="EI953" i="35"/>
  <c r="EH955" i="35"/>
  <c r="W955" i="35" s="1"/>
  <c r="EB956" i="35"/>
  <c r="DV960" i="35"/>
  <c r="DW960" i="35" s="1"/>
  <c r="DX960" i="35" s="1"/>
  <c r="EH960" i="35"/>
  <c r="W960" i="35" s="1"/>
  <c r="EB964" i="35"/>
  <c r="DW961" i="35"/>
  <c r="DX961" i="35" s="1"/>
  <c r="EC961" i="35"/>
  <c r="EF961" i="35" s="1"/>
  <c r="EI961" i="35"/>
  <c r="DW962" i="35"/>
  <c r="DX962" i="35" s="1"/>
  <c r="DY962" i="35" s="1"/>
  <c r="EI962" i="35"/>
  <c r="DW964" i="35"/>
  <c r="EC964" i="35"/>
  <c r="EF964" i="35" s="1"/>
  <c r="EI964" i="35"/>
  <c r="DW965" i="35"/>
  <c r="DX965" i="35" s="1"/>
  <c r="EI965" i="35"/>
  <c r="DV977" i="35"/>
  <c r="EH977" i="35"/>
  <c r="W977" i="35" s="1"/>
  <c r="DV979" i="35"/>
  <c r="DW979" i="35" s="1"/>
  <c r="EH979" i="35"/>
  <c r="W979" i="35" s="1"/>
  <c r="ED968" i="35"/>
  <c r="U968" i="35" s="1"/>
  <c r="ED970" i="35"/>
  <c r="U970" i="35" s="1"/>
  <c r="DW973" i="35"/>
  <c r="DX973" i="35" s="1"/>
  <c r="DW975" i="35"/>
  <c r="DX975" i="35" s="1"/>
  <c r="EB976" i="35"/>
  <c r="EB978" i="35"/>
  <c r="EB980" i="35"/>
  <c r="EA982" i="35"/>
  <c r="T982" i="35" s="1"/>
  <c r="DV967" i="35"/>
  <c r="EA967" i="35"/>
  <c r="T967" i="35" s="1"/>
  <c r="DW968" i="35"/>
  <c r="DV969" i="35"/>
  <c r="EA969" i="35"/>
  <c r="T969" i="35" s="1"/>
  <c r="DW970" i="35"/>
  <c r="DX970" i="35" s="1"/>
  <c r="DV971" i="35"/>
  <c r="DW971" i="35" s="1"/>
  <c r="EA971" i="35"/>
  <c r="T971" i="35" s="1"/>
  <c r="EH973" i="35"/>
  <c r="W973" i="35" s="1"/>
  <c r="EH975" i="35"/>
  <c r="W975" i="35" s="1"/>
  <c r="ED977" i="35"/>
  <c r="U977" i="35" s="1"/>
  <c r="EC978" i="35"/>
  <c r="EF978" i="35" s="1"/>
  <c r="ED979" i="35"/>
  <c r="U979" i="35" s="1"/>
  <c r="DX980" i="35"/>
  <c r="DY980" i="35" s="1"/>
  <c r="EC986" i="35"/>
  <c r="EF986" i="35" s="1"/>
  <c r="EA977" i="35"/>
  <c r="T977" i="35" s="1"/>
  <c r="EA979" i="35"/>
  <c r="T979" i="35" s="1"/>
  <c r="DV981" i="35"/>
  <c r="DW981" i="35" s="1"/>
  <c r="EH981" i="35"/>
  <c r="W981" i="35" s="1"/>
  <c r="DX982" i="35"/>
  <c r="DY982" i="35" s="1"/>
  <c r="ED983" i="35"/>
  <c r="U983" i="35" s="1"/>
  <c r="EI983" i="35"/>
  <c r="ED985" i="35"/>
  <c r="U985" i="35" s="1"/>
  <c r="EI985" i="35"/>
  <c r="DX986" i="35"/>
  <c r="EJ986" i="35" s="1"/>
  <c r="EA987" i="35"/>
  <c r="T987" i="35" s="1"/>
  <c r="DX988" i="35"/>
  <c r="EJ988" i="35" s="1"/>
  <c r="DV989" i="35"/>
  <c r="DW989" i="35" s="1"/>
  <c r="EB989" i="35"/>
  <c r="EI989" i="35"/>
  <c r="DX990" i="35"/>
  <c r="DV991" i="35"/>
  <c r="DW991" i="35" s="1"/>
  <c r="EB991" i="35"/>
  <c r="EI991" i="35"/>
  <c r="EC994" i="35"/>
  <c r="EF994" i="35" s="1"/>
  <c r="DX985" i="35"/>
  <c r="DY985" i="35" s="1"/>
  <c r="EB985" i="35"/>
  <c r="EC991" i="35"/>
  <c r="EF991" i="35" s="1"/>
  <c r="EI993" i="35"/>
  <c r="EA994" i="35"/>
  <c r="T994" i="35" s="1"/>
  <c r="EI994" i="35"/>
  <c r="DV984" i="35"/>
  <c r="EB984" i="35"/>
  <c r="EI984" i="35"/>
  <c r="ED993" i="35"/>
  <c r="U993" i="35" s="1"/>
  <c r="DX993" i="35"/>
  <c r="EB993" i="35"/>
  <c r="DW994" i="35"/>
  <c r="DX994" i="35" s="1"/>
  <c r="EA995" i="35"/>
  <c r="T995" i="35" s="1"/>
  <c r="EC995" i="35"/>
  <c r="EF995" i="35" s="1"/>
  <c r="EI995" i="35"/>
  <c r="EB999" i="35"/>
  <c r="DY1000" i="35"/>
  <c r="EI1003" i="35"/>
  <c r="DV1004" i="35"/>
  <c r="DW1004" i="35" s="1"/>
  <c r="EA1005" i="35"/>
  <c r="T1005" i="35" s="1"/>
  <c r="ED996" i="35"/>
  <c r="U996" i="35" s="1"/>
  <c r="DW998" i="35"/>
  <c r="EH1002" i="35"/>
  <c r="W1002" i="35" s="1"/>
  <c r="ED1004" i="35"/>
  <c r="U1004" i="35" s="1"/>
  <c r="DW1005" i="35"/>
  <c r="DX1005" i="35" s="1"/>
  <c r="EB1006" i="35"/>
  <c r="EJ1000" i="35"/>
  <c r="DV1002" i="35"/>
  <c r="DW1002" i="35" s="1"/>
  <c r="DW996" i="35"/>
  <c r="DX996" i="35" s="1"/>
  <c r="EI997" i="35"/>
  <c r="EH998" i="35"/>
  <c r="W998" i="35" s="1"/>
  <c r="ED999" i="35"/>
  <c r="U999" i="35" s="1"/>
  <c r="ED1002" i="35"/>
  <c r="U1002" i="35" s="1"/>
  <c r="EB1003" i="35"/>
  <c r="EH1004" i="35"/>
  <c r="W1004" i="35" s="1"/>
  <c r="EI1005" i="35"/>
  <c r="DV1001" i="35"/>
  <c r="DV1003" i="35"/>
  <c r="EB1008" i="35"/>
  <c r="DW1009" i="35"/>
  <c r="EI1009" i="35"/>
  <c r="EA1012" i="35"/>
  <c r="T1012" i="35" s="1"/>
  <c r="DX1013" i="35"/>
  <c r="DY1013" i="35" s="1"/>
  <c r="EB1015" i="35"/>
  <c r="DV1016" i="35"/>
  <c r="DW1016" i="35" s="1"/>
  <c r="ED1011" i="35"/>
  <c r="U1011" i="35" s="1"/>
  <c r="DW1012" i="35"/>
  <c r="ED1016" i="35"/>
  <c r="U1016" i="35" s="1"/>
  <c r="EC1017" i="35"/>
  <c r="EF1017" i="35" s="1"/>
  <c r="EH1016" i="35"/>
  <c r="W1016" i="35" s="1"/>
  <c r="ED1009" i="35"/>
  <c r="U1009" i="35" s="1"/>
  <c r="EA1010" i="35"/>
  <c r="T1010" i="35" s="1"/>
  <c r="DV1011" i="35"/>
  <c r="DW1011" i="35" s="1"/>
  <c r="DX1011" i="35" s="1"/>
  <c r="EH1011" i="35"/>
  <c r="W1011" i="35" s="1"/>
  <c r="EI1012" i="35"/>
  <c r="EB1013" i="35"/>
  <c r="DX1010" i="35"/>
  <c r="DY1010" i="35" s="1"/>
  <c r="DX1015" i="35"/>
  <c r="DY1015" i="35" s="1"/>
  <c r="DV1018" i="35"/>
  <c r="DW1018" i="35" s="1"/>
  <c r="ED1018" i="35"/>
  <c r="U1018" i="35" s="1"/>
  <c r="EH1018" i="35"/>
  <c r="W1018" i="35" s="1"/>
  <c r="EA1019" i="35"/>
  <c r="T1019" i="35" s="1"/>
  <c r="DV1021" i="35"/>
  <c r="EB1021" i="35"/>
  <c r="EI1021" i="35"/>
  <c r="EB1023" i="35"/>
  <c r="EA1024" i="35"/>
  <c r="T1024" i="35" s="1"/>
  <c r="EA1026" i="35"/>
  <c r="T1026" i="35" s="1"/>
  <c r="AS1033" i="35"/>
  <c r="ED1033" i="35" s="1"/>
  <c r="U1033" i="35" s="1"/>
  <c r="DV1020" i="35"/>
  <c r="ED1021" i="35"/>
  <c r="U1021" i="35" s="1"/>
  <c r="ED1023" i="35"/>
  <c r="U1023" i="35" s="1"/>
  <c r="DW1032" i="35"/>
  <c r="ED1020" i="35"/>
  <c r="U1020" i="35" s="1"/>
  <c r="DV1022" i="35"/>
  <c r="DV1024" i="35"/>
  <c r="DW1024" i="35" s="1"/>
  <c r="ED1025" i="35"/>
  <c r="U1025" i="35" s="1"/>
  <c r="DV1026" i="35"/>
  <c r="DV1028" i="35"/>
  <c r="DW1028" i="35" s="1"/>
  <c r="EH1030" i="35"/>
  <c r="W1030" i="35" s="1"/>
  <c r="EH1027" i="35"/>
  <c r="W1027" i="35" s="1"/>
  <c r="EA1028" i="35"/>
  <c r="T1028" i="35" s="1"/>
  <c r="EB1022" i="35"/>
  <c r="EC1022" i="35"/>
  <c r="EF1022" i="35" s="1"/>
  <c r="DV1025" i="35"/>
  <c r="DV1027" i="35"/>
  <c r="EC1029" i="35"/>
  <c r="EF1029" i="35" s="1"/>
  <c r="DX1029" i="35"/>
  <c r="EJ1029" i="35" s="1"/>
  <c r="DV1030" i="35"/>
  <c r="EC1031" i="35"/>
  <c r="EF1031" i="35" s="1"/>
  <c r="EA1032" i="35"/>
  <c r="T1032" i="35" s="1"/>
  <c r="ED1027" i="35"/>
  <c r="U1027" i="35" s="1"/>
  <c r="ED1028" i="35"/>
  <c r="U1028" i="35" s="1"/>
  <c r="DW1031" i="35"/>
  <c r="EC1032" i="35"/>
  <c r="EF1032" i="35" s="1"/>
  <c r="DX1033" i="35"/>
  <c r="DY1033" i="35" s="1"/>
  <c r="ED1034" i="35"/>
  <c r="U1034" i="35" s="1"/>
  <c r="EH1035" i="35"/>
  <c r="W1035" i="35" s="1"/>
  <c r="DV1035" i="35"/>
  <c r="EB1033" i="35"/>
  <c r="EH1034" i="35"/>
  <c r="W1034" i="35" s="1"/>
  <c r="ED1035" i="35"/>
  <c r="U1035" i="35" s="1"/>
  <c r="EC1036" i="35"/>
  <c r="EF1036" i="35" s="1"/>
  <c r="EI1032" i="35"/>
  <c r="DV1034" i="35"/>
  <c r="EB1036" i="35"/>
  <c r="EC948" i="35" l="1"/>
  <c r="EF948" i="35" s="1"/>
  <c r="EC775" i="35"/>
  <c r="EF775" i="35" s="1"/>
  <c r="DX253" i="35"/>
  <c r="EC834" i="35"/>
  <c r="EF834" i="35" s="1"/>
  <c r="EC315" i="35"/>
  <c r="EF315" i="35" s="1"/>
  <c r="EC77" i="35"/>
  <c r="EF77" i="35" s="1"/>
  <c r="EJ50" i="35"/>
  <c r="EC810" i="35"/>
  <c r="EF810" i="35" s="1"/>
  <c r="EC437" i="35"/>
  <c r="EF437" i="35" s="1"/>
  <c r="EC180" i="35"/>
  <c r="EF180" i="35" s="1"/>
  <c r="EC73" i="35"/>
  <c r="EF73" i="35" s="1"/>
  <c r="EJ958" i="35"/>
  <c r="EC661" i="35"/>
  <c r="EF661" i="35" s="1"/>
  <c r="EC412" i="35"/>
  <c r="EF412" i="35" s="1"/>
  <c r="EC735" i="35"/>
  <c r="EF735" i="35" s="1"/>
  <c r="EC873" i="35"/>
  <c r="EF873" i="35" s="1"/>
  <c r="EC787" i="35"/>
  <c r="EF787" i="35" s="1"/>
  <c r="EC479" i="35"/>
  <c r="EF479" i="35" s="1"/>
  <c r="EC398" i="35"/>
  <c r="EF398" i="35" s="1"/>
  <c r="EC84" i="35"/>
  <c r="EF84" i="35" s="1"/>
  <c r="EJ716" i="35"/>
  <c r="EC86" i="35"/>
  <c r="EF86" i="35" s="1"/>
  <c r="EC1019" i="35"/>
  <c r="EF1019" i="35" s="1"/>
  <c r="EC822" i="35"/>
  <c r="EF822" i="35" s="1"/>
  <c r="EC154" i="35"/>
  <c r="EF154" i="35" s="1"/>
  <c r="EC132" i="35"/>
  <c r="EF132" i="35" s="1"/>
  <c r="EJ736" i="35"/>
  <c r="EC347" i="35"/>
  <c r="EF347" i="35" s="1"/>
  <c r="EC389" i="35"/>
  <c r="EF389" i="35" s="1"/>
  <c r="EC373" i="35"/>
  <c r="EF373" i="35" s="1"/>
  <c r="EC130" i="35"/>
  <c r="EF130" i="35" s="1"/>
  <c r="EC893" i="35"/>
  <c r="EF893" i="35" s="1"/>
  <c r="EC820" i="35"/>
  <c r="EF820" i="35" s="1"/>
  <c r="EC917" i="35"/>
  <c r="EF917" i="35" s="1"/>
  <c r="EC836" i="35"/>
  <c r="EF836" i="35" s="1"/>
  <c r="EC230" i="35"/>
  <c r="EF230" i="35" s="1"/>
  <c r="EC165" i="35"/>
  <c r="EF165" i="35" s="1"/>
  <c r="EC966" i="35"/>
  <c r="EF966" i="35" s="1"/>
  <c r="EC925" i="35"/>
  <c r="EF925" i="35" s="1"/>
  <c r="EC998" i="35"/>
  <c r="EF998" i="35" s="1"/>
  <c r="EC50" i="35"/>
  <c r="EF50" i="35" s="1"/>
  <c r="U910" i="35"/>
  <c r="EC910" i="35"/>
  <c r="EF910" i="35" s="1"/>
  <c r="EC65" i="35"/>
  <c r="EF65" i="35" s="1"/>
  <c r="EC416" i="35"/>
  <c r="EF416" i="35" s="1"/>
  <c r="EC705" i="35"/>
  <c r="EF705" i="35" s="1"/>
  <c r="EC638" i="35"/>
  <c r="EF638" i="35" s="1"/>
  <c r="EC332" i="35"/>
  <c r="EF332" i="35" s="1"/>
  <c r="EJ733" i="35"/>
  <c r="EC530" i="35"/>
  <c r="EF530" i="35" s="1"/>
  <c r="EC747" i="35"/>
  <c r="EF747" i="35" s="1"/>
  <c r="EJ536" i="35"/>
  <c r="EC409" i="35"/>
  <c r="EF409" i="35" s="1"/>
  <c r="EC951" i="35"/>
  <c r="EF951" i="35" s="1"/>
  <c r="DX376" i="35"/>
  <c r="EJ376" i="35" s="1"/>
  <c r="EC553" i="35"/>
  <c r="EF553" i="35" s="1"/>
  <c r="DY983" i="35"/>
  <c r="U312" i="35"/>
  <c r="EC405" i="35"/>
  <c r="EF405" i="35" s="1"/>
  <c r="U1006" i="35"/>
  <c r="DX220" i="35"/>
  <c r="DY220" i="35" s="1"/>
  <c r="EC618" i="35"/>
  <c r="EF618" i="35" s="1"/>
  <c r="EC972" i="35"/>
  <c r="EF972" i="35" s="1"/>
  <c r="DY612" i="35"/>
  <c r="EC328" i="35"/>
  <c r="EF328" i="35" s="1"/>
  <c r="EC152" i="35"/>
  <c r="EF152" i="35" s="1"/>
  <c r="EJ892" i="35"/>
  <c r="EC687" i="35"/>
  <c r="EF687" i="35" s="1"/>
  <c r="EC825" i="35"/>
  <c r="EF825" i="35" s="1"/>
  <c r="EC975" i="35"/>
  <c r="EF975" i="35" s="1"/>
  <c r="EC896" i="35"/>
  <c r="EF896" i="35" s="1"/>
  <c r="EC450" i="35"/>
  <c r="EF450" i="35" s="1"/>
  <c r="EC602" i="35"/>
  <c r="EF602" i="35" s="1"/>
  <c r="EC945" i="35"/>
  <c r="EF945" i="35" s="1"/>
  <c r="DY627" i="35"/>
  <c r="EC108" i="35"/>
  <c r="EF108" i="35" s="1"/>
  <c r="EC859" i="35"/>
  <c r="EF859" i="35" s="1"/>
  <c r="EC720" i="35"/>
  <c r="EF720" i="35" s="1"/>
  <c r="EC683" i="35"/>
  <c r="EF683" i="35" s="1"/>
  <c r="EJ623" i="35"/>
  <c r="EC176" i="35"/>
  <c r="EF176" i="35" s="1"/>
  <c r="U617" i="35"/>
  <c r="EC921" i="35"/>
  <c r="EF921" i="35" s="1"/>
  <c r="EC905" i="35"/>
  <c r="EF905" i="35" s="1"/>
  <c r="EC629" i="35"/>
  <c r="EF629" i="35" s="1"/>
  <c r="EC804" i="35"/>
  <c r="EF804" i="35" s="1"/>
  <c r="EC688" i="35"/>
  <c r="EF688" i="35" s="1"/>
  <c r="DY603" i="35"/>
  <c r="EC234" i="35"/>
  <c r="EF234" i="35" s="1"/>
  <c r="EJ738" i="35"/>
  <c r="EC648" i="35"/>
  <c r="EF648" i="35" s="1"/>
  <c r="EC383" i="35"/>
  <c r="EF383" i="35" s="1"/>
  <c r="EC329" i="35"/>
  <c r="EF329" i="35" s="1"/>
  <c r="EC348" i="35"/>
  <c r="EF348" i="35" s="1"/>
  <c r="EC102" i="35"/>
  <c r="EF102" i="35" s="1"/>
  <c r="EC685" i="35"/>
  <c r="EF685" i="35" s="1"/>
  <c r="EC601" i="35"/>
  <c r="EF601" i="35" s="1"/>
  <c r="EC1026" i="35"/>
  <c r="EF1026" i="35" s="1"/>
  <c r="EC855" i="35"/>
  <c r="EF855" i="35" s="1"/>
  <c r="EC816" i="35"/>
  <c r="EF816" i="35" s="1"/>
  <c r="EC776" i="35"/>
  <c r="EF776" i="35" s="1"/>
  <c r="EC657" i="35"/>
  <c r="EF657" i="35" s="1"/>
  <c r="EC647" i="35"/>
  <c r="EF647" i="35" s="1"/>
  <c r="EC562" i="35"/>
  <c r="EF562" i="35" s="1"/>
  <c r="DY600" i="35"/>
  <c r="EC171" i="35"/>
  <c r="EF171" i="35" s="1"/>
  <c r="EC155" i="35"/>
  <c r="EF155" i="35" s="1"/>
  <c r="EJ720" i="35"/>
  <c r="EJ712" i="35"/>
  <c r="U608" i="35"/>
  <c r="EC526" i="35"/>
  <c r="EF526" i="35" s="1"/>
  <c r="EC616" i="35"/>
  <c r="EF616" i="35" s="1"/>
  <c r="DY606" i="35"/>
  <c r="EC399" i="35"/>
  <c r="EF399" i="35" s="1"/>
  <c r="EC980" i="35"/>
  <c r="EF980" i="35" s="1"/>
  <c r="EC923" i="35"/>
  <c r="EF923" i="35" s="1"/>
  <c r="EC646" i="35"/>
  <c r="EF646" i="35" s="1"/>
  <c r="EC606" i="35"/>
  <c r="EF606" i="35" s="1"/>
  <c r="EC551" i="35"/>
  <c r="EF551" i="35" s="1"/>
  <c r="EC489" i="35"/>
  <c r="EF489" i="35" s="1"/>
  <c r="EC410" i="35"/>
  <c r="EF410" i="35" s="1"/>
  <c r="EC306" i="35"/>
  <c r="EF306" i="35" s="1"/>
  <c r="EC85" i="35"/>
  <c r="EF85" i="35" s="1"/>
  <c r="EC258" i="35"/>
  <c r="EF258" i="35" s="1"/>
  <c r="EJ318" i="35"/>
  <c r="EC392" i="35"/>
  <c r="EF392" i="35" s="1"/>
  <c r="EC250" i="35"/>
  <c r="EF250" i="35" s="1"/>
  <c r="EJ224" i="35"/>
  <c r="EJ710" i="35"/>
  <c r="EC415" i="35"/>
  <c r="EF415" i="35" s="1"/>
  <c r="EC265" i="35"/>
  <c r="EF265" i="35" s="1"/>
  <c r="DY289" i="35"/>
  <c r="EC780" i="35"/>
  <c r="EF780" i="35" s="1"/>
  <c r="EC231" i="35"/>
  <c r="EF231" i="35" s="1"/>
  <c r="EC472" i="35"/>
  <c r="EF472" i="35" s="1"/>
  <c r="EC710" i="35"/>
  <c r="EF710" i="35" s="1"/>
  <c r="EJ923" i="35"/>
  <c r="EC623" i="35"/>
  <c r="EF623" i="35" s="1"/>
  <c r="EC813" i="35"/>
  <c r="EF813" i="35" s="1"/>
  <c r="EC773" i="35"/>
  <c r="EF773" i="35" s="1"/>
  <c r="EC626" i="35"/>
  <c r="EF626" i="35" s="1"/>
  <c r="EJ489" i="35"/>
  <c r="EC326" i="35"/>
  <c r="EF326" i="35" s="1"/>
  <c r="EC466" i="35"/>
  <c r="EF466" i="35" s="1"/>
  <c r="U303" i="35"/>
  <c r="EC982" i="35"/>
  <c r="EF982" i="35" s="1"/>
  <c r="EC962" i="35"/>
  <c r="EF962" i="35" s="1"/>
  <c r="EC749" i="35"/>
  <c r="EF749" i="35" s="1"/>
  <c r="EC709" i="35"/>
  <c r="EF709" i="35" s="1"/>
  <c r="EC675" i="35"/>
  <c r="EF675" i="35" s="1"/>
  <c r="EF303" i="35"/>
  <c r="EJ763" i="35"/>
  <c r="EC467" i="35"/>
  <c r="EF467" i="35" s="1"/>
  <c r="EC320" i="35"/>
  <c r="EF320" i="35" s="1"/>
  <c r="EC89" i="35"/>
  <c r="EF89" i="35" s="1"/>
  <c r="EC1007" i="35"/>
  <c r="EF1007" i="35" s="1"/>
  <c r="EC578" i="35"/>
  <c r="EF578" i="35" s="1"/>
  <c r="EC446" i="35"/>
  <c r="EF446" i="35" s="1"/>
  <c r="EC613" i="35"/>
  <c r="EF613" i="35" s="1"/>
  <c r="DY263" i="35"/>
  <c r="EC215" i="35"/>
  <c r="EF215" i="35" s="1"/>
  <c r="EC275" i="35"/>
  <c r="EF275" i="35" s="1"/>
  <c r="EJ690" i="35"/>
  <c r="EJ569" i="35"/>
  <c r="EC900" i="35"/>
  <c r="EF900" i="35" s="1"/>
  <c r="EC928" i="35"/>
  <c r="EF928" i="35" s="1"/>
  <c r="EC397" i="35"/>
  <c r="EF397" i="35" s="1"/>
  <c r="EC641" i="35"/>
  <c r="EF641" i="35" s="1"/>
  <c r="EC829" i="35"/>
  <c r="EF829" i="35" s="1"/>
  <c r="EC761" i="35"/>
  <c r="EF761" i="35" s="1"/>
  <c r="EC736" i="35"/>
  <c r="EF736" i="35" s="1"/>
  <c r="DY318" i="35"/>
  <c r="EC90" i="35"/>
  <c r="EF90" i="35" s="1"/>
  <c r="EJ726" i="35"/>
  <c r="EC731" i="35"/>
  <c r="EF731" i="35" s="1"/>
  <c r="DX228" i="35"/>
  <c r="EJ228" i="35" s="1"/>
  <c r="EC474" i="35"/>
  <c r="EF474" i="35" s="1"/>
  <c r="EJ245" i="35"/>
  <c r="EJ84" i="35"/>
  <c r="EC973" i="35"/>
  <c r="EF973" i="35" s="1"/>
  <c r="EC582" i="35"/>
  <c r="EF582" i="35" s="1"/>
  <c r="EJ952" i="35"/>
  <c r="EC909" i="35"/>
  <c r="EF909" i="35" s="1"/>
  <c r="DY466" i="35"/>
  <c r="EC512" i="35"/>
  <c r="EF512" i="35" s="1"/>
  <c r="EJ167" i="35"/>
  <c r="EJ333" i="35"/>
  <c r="EC838" i="35"/>
  <c r="EF838" i="35" s="1"/>
  <c r="EC677" i="35"/>
  <c r="EF677" i="35" s="1"/>
  <c r="DY477" i="35"/>
  <c r="EJ466" i="35"/>
  <c r="EC245" i="35"/>
  <c r="EF245" i="35" s="1"/>
  <c r="EC926" i="35"/>
  <c r="EF926" i="35" s="1"/>
  <c r="EC624" i="35"/>
  <c r="EF624" i="35" s="1"/>
  <c r="EC695" i="35"/>
  <c r="EF695" i="35" s="1"/>
  <c r="EC639" i="35"/>
  <c r="EF639" i="35" s="1"/>
  <c r="EJ600" i="35"/>
  <c r="EJ539" i="35"/>
  <c r="EC367" i="35"/>
  <c r="EF367" i="35" s="1"/>
  <c r="EC386" i="35"/>
  <c r="EF386" i="35" s="1"/>
  <c r="EC251" i="35"/>
  <c r="EF251" i="35" s="1"/>
  <c r="EC206" i="35"/>
  <c r="EF206" i="35" s="1"/>
  <c r="EC220" i="35"/>
  <c r="EF220" i="35" s="1"/>
  <c r="EC48" i="35"/>
  <c r="EF48" i="35" s="1"/>
  <c r="EC918" i="35"/>
  <c r="EF918" i="35" s="1"/>
  <c r="EC934" i="35"/>
  <c r="EF934" i="35" s="1"/>
  <c r="EC809" i="35"/>
  <c r="EF809" i="35" s="1"/>
  <c r="EC600" i="35"/>
  <c r="EF600" i="35" s="1"/>
  <c r="EC447" i="35"/>
  <c r="EF447" i="35" s="1"/>
  <c r="EC394" i="35"/>
  <c r="EF394" i="35" s="1"/>
  <c r="EJ585" i="35"/>
  <c r="U856" i="35"/>
  <c r="DY472" i="35"/>
  <c r="EC817" i="35"/>
  <c r="EF817" i="35" s="1"/>
  <c r="EC539" i="35"/>
  <c r="EF539" i="35" s="1"/>
  <c r="EC441" i="35"/>
  <c r="EF441" i="35" s="1"/>
  <c r="EC369" i="35"/>
  <c r="EF369" i="35" s="1"/>
  <c r="EC221" i="35"/>
  <c r="EF221" i="35" s="1"/>
  <c r="EC96" i="35"/>
  <c r="EF96" i="35" s="1"/>
  <c r="EC104" i="35"/>
  <c r="EF104" i="35" s="1"/>
  <c r="EC957" i="35"/>
  <c r="EF957" i="35" s="1"/>
  <c r="EC149" i="35"/>
  <c r="EF149" i="35" s="1"/>
  <c r="EC145" i="35"/>
  <c r="EF145" i="35" s="1"/>
  <c r="EC587" i="35"/>
  <c r="EF587" i="35" s="1"/>
  <c r="EJ780" i="35"/>
  <c r="EC726" i="35"/>
  <c r="EF726" i="35" s="1"/>
  <c r="EC637" i="35"/>
  <c r="EF637" i="35" s="1"/>
  <c r="DX513" i="35"/>
  <c r="DY513" i="35" s="1"/>
  <c r="EC886" i="35"/>
  <c r="EF886" i="35" s="1"/>
  <c r="EC851" i="35"/>
  <c r="EF851" i="35" s="1"/>
  <c r="EJ921" i="35"/>
  <c r="EC842" i="35"/>
  <c r="EF842" i="35" s="1"/>
  <c r="EJ493" i="35"/>
  <c r="EC396" i="35"/>
  <c r="EF396" i="35" s="1"/>
  <c r="EC286" i="35"/>
  <c r="EF286" i="35" s="1"/>
  <c r="DX271" i="35"/>
  <c r="EJ271" i="35" s="1"/>
  <c r="EC333" i="35"/>
  <c r="EF333" i="35" s="1"/>
  <c r="EC755" i="35"/>
  <c r="EF755" i="35" s="1"/>
  <c r="EC33" i="35"/>
  <c r="EF33" i="35" s="1"/>
  <c r="EC611" i="35"/>
  <c r="EF611" i="35" s="1"/>
  <c r="EC537" i="35"/>
  <c r="EF537" i="35" s="1"/>
  <c r="EC105" i="35"/>
  <c r="EF105" i="35" s="1"/>
  <c r="EC950" i="35"/>
  <c r="EF950" i="35" s="1"/>
  <c r="EC930" i="35"/>
  <c r="EF930" i="35" s="1"/>
  <c r="EC894" i="35"/>
  <c r="EF894" i="35" s="1"/>
  <c r="DY972" i="35"/>
  <c r="EC947" i="35"/>
  <c r="EF947" i="35" s="1"/>
  <c r="EC883" i="35"/>
  <c r="EF883" i="35" s="1"/>
  <c r="EC882" i="35"/>
  <c r="EF882" i="35" s="1"/>
  <c r="EJ627" i="35"/>
  <c r="EC391" i="35"/>
  <c r="EF391" i="35" s="1"/>
  <c r="EC254" i="35"/>
  <c r="EF254" i="35" s="1"/>
  <c r="EJ587" i="35"/>
  <c r="EC569" i="35"/>
  <c r="EF569" i="35" s="1"/>
  <c r="EC439" i="35"/>
  <c r="EF439" i="35" s="1"/>
  <c r="EC93" i="35"/>
  <c r="EF93" i="35" s="1"/>
  <c r="EC124" i="35"/>
  <c r="EF124" i="35" s="1"/>
  <c r="EJ714" i="35"/>
  <c r="EC627" i="35"/>
  <c r="EF627" i="35" s="1"/>
  <c r="EJ927" i="35"/>
  <c r="EC379" i="35"/>
  <c r="EF379" i="35" s="1"/>
  <c r="EC577" i="35"/>
  <c r="EF577" i="35" s="1"/>
  <c r="EC771" i="35"/>
  <c r="EF771" i="35" s="1"/>
  <c r="DY593" i="35"/>
  <c r="EC352" i="35"/>
  <c r="EF352" i="35" s="1"/>
  <c r="EC167" i="35"/>
  <c r="EF167" i="35" s="1"/>
  <c r="EC592" i="35"/>
  <c r="EF592" i="35" s="1"/>
  <c r="EJ537" i="35"/>
  <c r="EC860" i="35"/>
  <c r="EF860" i="35" s="1"/>
  <c r="EC272" i="35"/>
  <c r="EF272" i="35" s="1"/>
  <c r="EC831" i="35"/>
  <c r="EF831" i="35" s="1"/>
  <c r="EC593" i="35"/>
  <c r="EF593" i="35" s="1"/>
  <c r="EC791" i="35"/>
  <c r="EF791" i="35" s="1"/>
  <c r="EJ577" i="35"/>
  <c r="EC453" i="35"/>
  <c r="EF453" i="35" s="1"/>
  <c r="EC417" i="35"/>
  <c r="EF417" i="35" s="1"/>
  <c r="DX380" i="35"/>
  <c r="DY380" i="35" s="1"/>
  <c r="EC325" i="35"/>
  <c r="EF325" i="35" s="1"/>
  <c r="EC211" i="35"/>
  <c r="EF211" i="35" s="1"/>
  <c r="EC160" i="35"/>
  <c r="EF160" i="35" s="1"/>
  <c r="EC189" i="35"/>
  <c r="EF189" i="35" s="1"/>
  <c r="EC1012" i="35"/>
  <c r="EF1012" i="35" s="1"/>
  <c r="EC777" i="35"/>
  <c r="EF777" i="35" s="1"/>
  <c r="EC835" i="35"/>
  <c r="EF835" i="35" s="1"/>
  <c r="EC757" i="35"/>
  <c r="EF757" i="35" s="1"/>
  <c r="EC789" i="35"/>
  <c r="EF789" i="35" s="1"/>
  <c r="EC565" i="35"/>
  <c r="EF565" i="35" s="1"/>
  <c r="EC570" i="35"/>
  <c r="EF570" i="35" s="1"/>
  <c r="EC173" i="35"/>
  <c r="EF173" i="35" s="1"/>
  <c r="EJ1014" i="35"/>
  <c r="DY462" i="35"/>
  <c r="EC445" i="35"/>
  <c r="EF445" i="35" s="1"/>
  <c r="EJ198" i="35"/>
  <c r="EC179" i="35"/>
  <c r="EF179" i="35" s="1"/>
  <c r="EC807" i="35"/>
  <c r="EF807" i="35" s="1"/>
  <c r="EC759" i="35"/>
  <c r="EF759" i="35" s="1"/>
  <c r="EC700" i="35"/>
  <c r="EF700" i="35" s="1"/>
  <c r="EC532" i="35"/>
  <c r="EF532" i="35" s="1"/>
  <c r="EC420" i="35"/>
  <c r="EF420" i="35" s="1"/>
  <c r="EJ171" i="35"/>
  <c r="EC662" i="35"/>
  <c r="EF662" i="35" s="1"/>
  <c r="EJ890" i="35"/>
  <c r="EC144" i="35"/>
  <c r="EF144" i="35" s="1"/>
  <c r="EC98" i="35"/>
  <c r="EF98" i="35" s="1"/>
  <c r="EC161" i="35"/>
  <c r="EF161" i="35" s="1"/>
  <c r="EC87" i="35"/>
  <c r="EF87" i="35" s="1"/>
  <c r="EC134" i="35"/>
  <c r="EF134" i="35" s="1"/>
  <c r="EJ729" i="35"/>
  <c r="EC727" i="35"/>
  <c r="EF727" i="35" s="1"/>
  <c r="EC572" i="35"/>
  <c r="EF572" i="35" s="1"/>
  <c r="EC99" i="35"/>
  <c r="EF99" i="35" s="1"/>
  <c r="EJ161" i="35"/>
  <c r="EJ524" i="35"/>
  <c r="EC291" i="35"/>
  <c r="EF291" i="35" s="1"/>
  <c r="EC377" i="35"/>
  <c r="EF377" i="35" s="1"/>
  <c r="EJ759" i="35"/>
  <c r="EC711" i="35"/>
  <c r="EF711" i="35" s="1"/>
  <c r="EC243" i="35"/>
  <c r="EF243" i="35" s="1"/>
  <c r="EC334" i="35"/>
  <c r="EF334" i="35" s="1"/>
  <c r="EC362" i="35"/>
  <c r="EF362" i="35" s="1"/>
  <c r="DY465" i="35"/>
  <c r="EC276" i="35"/>
  <c r="EF276" i="35" s="1"/>
  <c r="EC178" i="35"/>
  <c r="EF178" i="35" s="1"/>
  <c r="EC375" i="35"/>
  <c r="EF375" i="35" s="1"/>
  <c r="EC890" i="35"/>
  <c r="EF890" i="35" s="1"/>
  <c r="EJ661" i="35"/>
  <c r="EC987" i="35"/>
  <c r="EF987" i="35" s="1"/>
  <c r="EC645" i="35"/>
  <c r="EF645" i="35" s="1"/>
  <c r="EJ534" i="35"/>
  <c r="EC499" i="35"/>
  <c r="EF499" i="35" s="1"/>
  <c r="EC213" i="35"/>
  <c r="EF213" i="35" s="1"/>
  <c r="EC719" i="35"/>
  <c r="EF719" i="35" s="1"/>
  <c r="EC359" i="35"/>
  <c r="EF359" i="35" s="1"/>
  <c r="EJ33" i="35"/>
  <c r="EJ940" i="35"/>
  <c r="DY698" i="35"/>
  <c r="EJ516" i="35"/>
  <c r="EC542" i="35"/>
  <c r="EF542" i="35" s="1"/>
  <c r="EC493" i="35"/>
  <c r="EF493" i="35" s="1"/>
  <c r="EC304" i="35"/>
  <c r="EF304" i="35" s="1"/>
  <c r="EC83" i="35"/>
  <c r="EF83" i="35" s="1"/>
  <c r="EC198" i="35"/>
  <c r="EF198" i="35" s="1"/>
  <c r="EC922" i="35"/>
  <c r="EF922" i="35" s="1"/>
  <c r="EC706" i="35"/>
  <c r="EF706" i="35" s="1"/>
  <c r="EC694" i="35"/>
  <c r="EF694" i="35" s="1"/>
  <c r="EC579" i="35"/>
  <c r="EF579" i="35" s="1"/>
  <c r="EC545" i="35"/>
  <c r="EF545" i="35" s="1"/>
  <c r="EJ542" i="35"/>
  <c r="EC298" i="35"/>
  <c r="EF298" i="35" s="1"/>
  <c r="EC465" i="35"/>
  <c r="EF465" i="35" s="1"/>
  <c r="EC728" i="35"/>
  <c r="EF728" i="35" s="1"/>
  <c r="EJ603" i="35"/>
  <c r="EC819" i="35"/>
  <c r="EF819" i="35" s="1"/>
  <c r="EC485" i="35"/>
  <c r="EF485" i="35" s="1"/>
  <c r="EC442" i="35"/>
  <c r="EF442" i="35" s="1"/>
  <c r="DY301" i="35"/>
  <c r="EJ545" i="35"/>
  <c r="EC988" i="35"/>
  <c r="EF988" i="35" s="1"/>
  <c r="EC724" i="35"/>
  <c r="EF724" i="35" s="1"/>
  <c r="EC59" i="35"/>
  <c r="EF59" i="35" s="1"/>
  <c r="EC1000" i="35"/>
  <c r="EF1000" i="35" s="1"/>
  <c r="EC887" i="35"/>
  <c r="EF887" i="35" s="1"/>
  <c r="EC888" i="35"/>
  <c r="EF888" i="35" s="1"/>
  <c r="EC889" i="35"/>
  <c r="EF889" i="35" s="1"/>
  <c r="EC808" i="35"/>
  <c r="EF808" i="35" s="1"/>
  <c r="EC751" i="35"/>
  <c r="EF751" i="35" s="1"/>
  <c r="EC555" i="35"/>
  <c r="EF555" i="35" s="1"/>
  <c r="EC586" i="35"/>
  <c r="EF586" i="35" s="1"/>
  <c r="EC260" i="35"/>
  <c r="EF260" i="35" s="1"/>
  <c r="EC336" i="35"/>
  <c r="EF336" i="35" s="1"/>
  <c r="EC800" i="35"/>
  <c r="EF800" i="35" s="1"/>
  <c r="EC850" i="35"/>
  <c r="EF850" i="35" s="1"/>
  <c r="EC938" i="35"/>
  <c r="EF938" i="35" s="1"/>
  <c r="EC796" i="35"/>
  <c r="EF796" i="35" s="1"/>
  <c r="DX778" i="35"/>
  <c r="DY778" i="35" s="1"/>
  <c r="EJ718" i="35"/>
  <c r="EC640" i="35"/>
  <c r="EF640" i="35" s="1"/>
  <c r="EC357" i="35"/>
  <c r="EF357" i="35" s="1"/>
  <c r="EC324" i="35"/>
  <c r="EF324" i="35" s="1"/>
  <c r="EC72" i="35"/>
  <c r="EF72" i="35" s="1"/>
  <c r="EC580" i="35"/>
  <c r="EF580" i="35" s="1"/>
  <c r="EC681" i="35"/>
  <c r="EF681" i="35" s="1"/>
  <c r="DY329" i="35"/>
  <c r="EC280" i="35"/>
  <c r="EF280" i="35" s="1"/>
  <c r="DX155" i="35"/>
  <c r="DY155" i="35" s="1"/>
  <c r="EC75" i="35"/>
  <c r="EF75" i="35" s="1"/>
  <c r="EC238" i="35"/>
  <c r="EF238" i="35" s="1"/>
  <c r="U301" i="35"/>
  <c r="EC166" i="35"/>
  <c r="EF166" i="35" s="1"/>
  <c r="EC714" i="35"/>
  <c r="EF714" i="35" s="1"/>
  <c r="EC164" i="35"/>
  <c r="EF164" i="35" s="1"/>
  <c r="EC628" i="35"/>
  <c r="EF628" i="35" s="1"/>
  <c r="EC381" i="35"/>
  <c r="EF381" i="35" s="1"/>
  <c r="EC319" i="35"/>
  <c r="EF319" i="35" s="1"/>
  <c r="EJ70" i="35"/>
  <c r="EC117" i="35"/>
  <c r="EF117" i="35" s="1"/>
  <c r="EC718" i="35"/>
  <c r="EF718" i="35" s="1"/>
  <c r="EC774" i="35"/>
  <c r="EF774" i="35" s="1"/>
  <c r="EC827" i="35"/>
  <c r="EF827" i="35" s="1"/>
  <c r="EC794" i="35"/>
  <c r="EF794" i="35" s="1"/>
  <c r="EC742" i="35"/>
  <c r="EF742" i="35" s="1"/>
  <c r="EC528" i="35"/>
  <c r="EF528" i="35" s="1"/>
  <c r="EC92" i="35"/>
  <c r="EF92" i="35" s="1"/>
  <c r="EC232" i="35"/>
  <c r="EF232" i="35" s="1"/>
  <c r="EC642" i="35"/>
  <c r="EF642" i="35" s="1"/>
  <c r="EC865" i="35"/>
  <c r="EF865" i="35" s="1"/>
  <c r="EJ990" i="35"/>
  <c r="EC704" i="35"/>
  <c r="EF704" i="35" s="1"/>
  <c r="EC631" i="35"/>
  <c r="EF631" i="35" s="1"/>
  <c r="EC574" i="35"/>
  <c r="EF574" i="35" s="1"/>
  <c r="EC591" i="35"/>
  <c r="EF591" i="35" s="1"/>
  <c r="EC1001" i="35"/>
  <c r="EF1001" i="35" s="1"/>
  <c r="EC805" i="35"/>
  <c r="EF805" i="35" s="1"/>
  <c r="EC691" i="35"/>
  <c r="EF691" i="35" s="1"/>
  <c r="EJ596" i="35"/>
  <c r="EC449" i="35"/>
  <c r="EF449" i="35" s="1"/>
  <c r="EC290" i="35"/>
  <c r="EF290" i="35" s="1"/>
  <c r="EC235" i="35"/>
  <c r="EF235" i="35" s="1"/>
  <c r="EC113" i="35"/>
  <c r="EF113" i="35" s="1"/>
  <c r="EC68" i="35"/>
  <c r="EF68" i="35" s="1"/>
  <c r="U698" i="35"/>
  <c r="EC974" i="35"/>
  <c r="EF974" i="35" s="1"/>
  <c r="EC686" i="35"/>
  <c r="EF686" i="35" s="1"/>
  <c r="DY617" i="35"/>
  <c r="EJ507" i="35"/>
  <c r="EC524" i="35"/>
  <c r="EF524" i="35" s="1"/>
  <c r="EC430" i="35"/>
  <c r="EF430" i="35" s="1"/>
  <c r="EC384" i="35"/>
  <c r="EF384" i="35" s="1"/>
  <c r="EC95" i="35"/>
  <c r="EF95" i="35" s="1"/>
  <c r="EJ68" i="35"/>
  <c r="EF698" i="35"/>
  <c r="EC846" i="35"/>
  <c r="EF846" i="35" s="1"/>
  <c r="EC844" i="35"/>
  <c r="EF844" i="35" s="1"/>
  <c r="EC239" i="35"/>
  <c r="EF239" i="35" s="1"/>
  <c r="EC824" i="35"/>
  <c r="EF824" i="35" s="1"/>
  <c r="EJ702" i="35"/>
  <c r="EJ698" i="35"/>
  <c r="EC433" i="35"/>
  <c r="EF433" i="35" s="1"/>
  <c r="EC380" i="35"/>
  <c r="EF380" i="35" s="1"/>
  <c r="EC229" i="35"/>
  <c r="EF229" i="35" s="1"/>
  <c r="EJ232" i="35"/>
  <c r="EC815" i="35"/>
  <c r="EF815" i="35" s="1"/>
  <c r="EC701" i="35"/>
  <c r="EF701" i="35" s="1"/>
  <c r="EC702" i="35"/>
  <c r="EF702" i="35" s="1"/>
  <c r="EC594" i="35"/>
  <c r="EF594" i="35" s="1"/>
  <c r="EC509" i="35"/>
  <c r="EF509" i="35" s="1"/>
  <c r="EC337" i="35"/>
  <c r="EF337" i="35" s="1"/>
  <c r="EJ472" i="35"/>
  <c r="EC992" i="35"/>
  <c r="EF992" i="35" s="1"/>
  <c r="EC745" i="35"/>
  <c r="EF745" i="35" s="1"/>
  <c r="EC965" i="35"/>
  <c r="EF965" i="35" s="1"/>
  <c r="EC1024" i="35"/>
  <c r="EF1024" i="35" s="1"/>
  <c r="EC832" i="35"/>
  <c r="EF832" i="35" s="1"/>
  <c r="EJ791" i="35"/>
  <c r="EC655" i="35"/>
  <c r="EF655" i="35" s="1"/>
  <c r="EC612" i="35"/>
  <c r="EF612" i="35" s="1"/>
  <c r="EC507" i="35"/>
  <c r="EF507" i="35" s="1"/>
  <c r="EC300" i="35"/>
  <c r="EF300" i="35" s="1"/>
  <c r="DX261" i="35"/>
  <c r="EJ261" i="35" s="1"/>
  <c r="EC371" i="35"/>
  <c r="EF371" i="35" s="1"/>
  <c r="EC67" i="35"/>
  <c r="EF67" i="35" s="1"/>
  <c r="EC218" i="35"/>
  <c r="EF218" i="35" s="1"/>
  <c r="EC196" i="35"/>
  <c r="EF196" i="35" s="1"/>
  <c r="EJ337" i="35"/>
  <c r="EJ724" i="35"/>
  <c r="EC1005" i="35"/>
  <c r="EF1005" i="35" s="1"/>
  <c r="EC997" i="35"/>
  <c r="EF997" i="35" s="1"/>
  <c r="EC990" i="35"/>
  <c r="EF990" i="35" s="1"/>
  <c r="EC653" i="35"/>
  <c r="EF653" i="35" s="1"/>
  <c r="DY589" i="35"/>
  <c r="EC554" i="35"/>
  <c r="EF554" i="35" s="1"/>
  <c r="EJ329" i="35"/>
  <c r="EJ196" i="35"/>
  <c r="EC595" i="35"/>
  <c r="EF595" i="35" s="1"/>
  <c r="EC558" i="35"/>
  <c r="EF558" i="35" s="1"/>
  <c r="EC360" i="35"/>
  <c r="EF360" i="35" s="1"/>
  <c r="EJ253" i="35"/>
  <c r="EC803" i="35"/>
  <c r="EF803" i="35" s="1"/>
  <c r="EJ593" i="35"/>
  <c r="EC448" i="35"/>
  <c r="EF448" i="35" s="1"/>
  <c r="EC370" i="35"/>
  <c r="EF370" i="35" s="1"/>
  <c r="EC313" i="35"/>
  <c r="EF313" i="35" s="1"/>
  <c r="EC292" i="35"/>
  <c r="EF292" i="35" s="1"/>
  <c r="EJ335" i="35"/>
  <c r="EC401" i="35"/>
  <c r="EF401" i="35" s="1"/>
  <c r="DX128" i="35"/>
  <c r="EJ128" i="35" s="1"/>
  <c r="EC563" i="35"/>
  <c r="EF563" i="35" s="1"/>
  <c r="EC932" i="35"/>
  <c r="EF932" i="35" s="1"/>
  <c r="EC660" i="35"/>
  <c r="EF660" i="35" s="1"/>
  <c r="DX495" i="35"/>
  <c r="EJ495" i="35" s="1"/>
  <c r="EJ487" i="35"/>
  <c r="EC385" i="35"/>
  <c r="EF385" i="35" s="1"/>
  <c r="EC253" i="35"/>
  <c r="EF253" i="35" s="1"/>
  <c r="EC71" i="35"/>
  <c r="EF71" i="35" s="1"/>
  <c r="EC76" i="35"/>
  <c r="EF76" i="35" s="1"/>
  <c r="EC765" i="35"/>
  <c r="EF765" i="35" s="1"/>
  <c r="EC716" i="35"/>
  <c r="EF716" i="35" s="1"/>
  <c r="EC725" i="35"/>
  <c r="EF725" i="35" s="1"/>
  <c r="EC534" i="35"/>
  <c r="EF534" i="35" s="1"/>
  <c r="EC368" i="35"/>
  <c r="EF368" i="35" s="1"/>
  <c r="EC310" i="35"/>
  <c r="EF310" i="35" s="1"/>
  <c r="DX249" i="35"/>
  <c r="DY249" i="35" s="1"/>
  <c r="EC168" i="35"/>
  <c r="EF168" i="35" s="1"/>
  <c r="EC895" i="35"/>
  <c r="EF895" i="35" s="1"/>
  <c r="EJ1008" i="35"/>
  <c r="EC703" i="35"/>
  <c r="EF703" i="35" s="1"/>
  <c r="EJ573" i="35"/>
  <c r="EC692" i="35"/>
  <c r="EF692" i="35" s="1"/>
  <c r="EC717" i="35"/>
  <c r="EF717" i="35" s="1"/>
  <c r="EC505" i="35"/>
  <c r="EF505" i="35" s="1"/>
  <c r="EC390" i="35"/>
  <c r="EF390" i="35" s="1"/>
  <c r="EC262" i="35"/>
  <c r="EF262" i="35" s="1"/>
  <c r="DX185" i="35"/>
  <c r="DY185" i="35" s="1"/>
  <c r="EC785" i="35"/>
  <c r="EF785" i="35" s="1"/>
  <c r="EC656" i="35"/>
  <c r="EF656" i="35" s="1"/>
  <c r="DY619" i="35"/>
  <c r="EC564" i="35"/>
  <c r="EF564" i="35" s="1"/>
  <c r="EC388" i="35"/>
  <c r="EF388" i="35" s="1"/>
  <c r="EC91" i="35"/>
  <c r="EF91" i="35" s="1"/>
  <c r="EC244" i="35"/>
  <c r="EF244" i="35" s="1"/>
  <c r="EC568" i="35"/>
  <c r="EF568" i="35" s="1"/>
  <c r="DY473" i="35"/>
  <c r="DY287" i="35"/>
  <c r="EJ61" i="35"/>
  <c r="EC666" i="35"/>
  <c r="EF666" i="35" s="1"/>
  <c r="EC881" i="35"/>
  <c r="EF881" i="35" s="1"/>
  <c r="EJ757" i="35"/>
  <c r="EC753" i="35"/>
  <c r="EF753" i="35" s="1"/>
  <c r="EC566" i="35"/>
  <c r="EF566" i="35" s="1"/>
  <c r="DX257" i="35"/>
  <c r="EJ257" i="35" s="1"/>
  <c r="EC573" i="35"/>
  <c r="EF573" i="35" s="1"/>
  <c r="EJ697" i="35"/>
  <c r="EC590" i="35"/>
  <c r="EF590" i="35" s="1"/>
  <c r="DX241" i="35"/>
  <c r="EJ241" i="35" s="1"/>
  <c r="EC114" i="35"/>
  <c r="EF114" i="35" s="1"/>
  <c r="DY697" i="35"/>
  <c r="EC632" i="35"/>
  <c r="EF632" i="35" s="1"/>
  <c r="EJ601" i="35"/>
  <c r="DY601" i="35"/>
  <c r="EC378" i="35"/>
  <c r="EF378" i="35" s="1"/>
  <c r="EC322" i="35"/>
  <c r="EF322" i="35" s="1"/>
  <c r="EC138" i="35"/>
  <c r="EF138" i="35" s="1"/>
  <c r="EC335" i="35"/>
  <c r="EF335" i="35" s="1"/>
  <c r="EC162" i="35"/>
  <c r="EF162" i="35" s="1"/>
  <c r="EJ192" i="35"/>
  <c r="EC192" i="35"/>
  <c r="EF192" i="35" s="1"/>
  <c r="DY690" i="35"/>
  <c r="EC863" i="35"/>
  <c r="EF863" i="35" s="1"/>
  <c r="EC830" i="35"/>
  <c r="EF830" i="35" s="1"/>
  <c r="EJ157" i="35"/>
  <c r="EC212" i="35"/>
  <c r="EF212" i="35" s="1"/>
  <c r="EJ298" i="35"/>
  <c r="DY196" i="35"/>
  <c r="EC897" i="35"/>
  <c r="EF897" i="35" s="1"/>
  <c r="EC649" i="35"/>
  <c r="EF649" i="35" s="1"/>
  <c r="DY716" i="35"/>
  <c r="EC596" i="35"/>
  <c r="EF596" i="35" s="1"/>
  <c r="EC969" i="35"/>
  <c r="EF969" i="35" s="1"/>
  <c r="EC585" i="35"/>
  <c r="EF585" i="35" s="1"/>
  <c r="EC1013" i="35"/>
  <c r="EF1013" i="35" s="1"/>
  <c r="EC444" i="35"/>
  <c r="EF444" i="35" s="1"/>
  <c r="EJ226" i="35"/>
  <c r="EJ881" i="35"/>
  <c r="EC668" i="35"/>
  <c r="EF668" i="35" s="1"/>
  <c r="EC690" i="35"/>
  <c r="EF690" i="35" s="1"/>
  <c r="DY103" i="35"/>
  <c r="EJ294" i="35"/>
  <c r="U697" i="35"/>
  <c r="U589" i="35"/>
  <c r="EC729" i="35"/>
  <c r="EF729" i="35" s="1"/>
  <c r="EC867" i="35"/>
  <c r="EF867" i="35" s="1"/>
  <c r="EJ948" i="35"/>
  <c r="DY948" i="35"/>
  <c r="U476" i="35"/>
  <c r="EC476" i="35"/>
  <c r="EF476" i="35" s="1"/>
  <c r="DY320" i="35"/>
  <c r="EJ320" i="35"/>
  <c r="FQ1029" i="35"/>
  <c r="GA1029" i="35" s="1"/>
  <c r="FO1029" i="35"/>
  <c r="GH1029" i="35" s="1"/>
  <c r="FM1029" i="35"/>
  <c r="GB1029" i="35" s="1"/>
  <c r="FP1029" i="35"/>
  <c r="GC1029" i="35" s="1"/>
  <c r="FO857" i="35"/>
  <c r="GH857" i="35" s="1"/>
  <c r="FP857" i="35"/>
  <c r="GC857" i="35" s="1"/>
  <c r="FQ857" i="35"/>
  <c r="GA857" i="35" s="1"/>
  <c r="FM857" i="35"/>
  <c r="GB857" i="35" s="1"/>
  <c r="GJ455" i="35"/>
  <c r="GJ1033" i="35"/>
  <c r="GJ482" i="35"/>
  <c r="GJ12" i="35"/>
  <c r="GJ451" i="35"/>
  <c r="GJ477" i="35"/>
  <c r="EC223" i="35"/>
  <c r="EF223" i="35" s="1"/>
  <c r="EC219" i="35"/>
  <c r="EF219" i="35" s="1"/>
  <c r="EC36" i="35"/>
  <c r="EF36" i="35" s="1"/>
  <c r="EC204" i="35"/>
  <c r="EF204" i="35" s="1"/>
  <c r="EC31" i="35"/>
  <c r="EF31" i="35" s="1"/>
  <c r="EJ263" i="35"/>
  <c r="DY175" i="35"/>
  <c r="GJ1031" i="35"/>
  <c r="FM930" i="35"/>
  <c r="GB930" i="35" s="1"/>
  <c r="FQ930" i="35"/>
  <c r="GA930" i="35" s="1"/>
  <c r="FO930" i="35"/>
  <c r="GH930" i="35" s="1"/>
  <c r="FP930" i="35"/>
  <c r="GC930" i="35" s="1"/>
  <c r="FQ25" i="35"/>
  <c r="GA25" i="35" s="1"/>
  <c r="FM25" i="35"/>
  <c r="GB25" i="35" s="1"/>
  <c r="FP25" i="35"/>
  <c r="GC25" i="35" s="1"/>
  <c r="FO25" i="35"/>
  <c r="GH25" i="35" s="1"/>
  <c r="GJ24" i="35"/>
  <c r="GJ23" i="35"/>
  <c r="FM403" i="35"/>
  <c r="GB403" i="35" s="1"/>
  <c r="FQ403" i="35"/>
  <c r="GA403" i="35" s="1"/>
  <c r="FP403" i="35"/>
  <c r="GC403" i="35" s="1"/>
  <c r="GJ501" i="35"/>
  <c r="DY927" i="35"/>
  <c r="EC797" i="35"/>
  <c r="EF797" i="35" s="1"/>
  <c r="EC495" i="35"/>
  <c r="EF495" i="35" s="1"/>
  <c r="EJ465" i="35"/>
  <c r="EC356" i="35"/>
  <c r="EF356" i="35" s="1"/>
  <c r="EC413" i="35"/>
  <c r="EF413" i="35" s="1"/>
  <c r="EC451" i="35"/>
  <c r="EF451" i="35" s="1"/>
  <c r="EC419" i="35"/>
  <c r="EF419" i="35" s="1"/>
  <c r="EC404" i="35"/>
  <c r="EF404" i="35" s="1"/>
  <c r="EC288" i="35"/>
  <c r="EF288" i="35" s="1"/>
  <c r="EC282" i="35"/>
  <c r="EF282" i="35" s="1"/>
  <c r="EJ322" i="35"/>
  <c r="EC314" i="35"/>
  <c r="EF314" i="35" s="1"/>
  <c r="EC222" i="35"/>
  <c r="EF222" i="35" s="1"/>
  <c r="DY307" i="35"/>
  <c r="EC255" i="35"/>
  <c r="EF255" i="35" s="1"/>
  <c r="EC225" i="35"/>
  <c r="EF225" i="35" s="1"/>
  <c r="EJ136" i="35"/>
  <c r="EC101" i="35"/>
  <c r="EF101" i="35" s="1"/>
  <c r="EC55" i="35"/>
  <c r="EF55" i="35" s="1"/>
  <c r="EC270" i="35"/>
  <c r="EF270" i="35" s="1"/>
  <c r="EJ307" i="35"/>
  <c r="EC266" i="35"/>
  <c r="EF266" i="35" s="1"/>
  <c r="EJ200" i="35"/>
  <c r="EC140" i="35"/>
  <c r="EF140" i="35" s="1"/>
  <c r="EJ58" i="35"/>
  <c r="EC959" i="35"/>
  <c r="EF959" i="35" s="1"/>
  <c r="GJ1030" i="35"/>
  <c r="FM910" i="35"/>
  <c r="GB910" i="35" s="1"/>
  <c r="FO910" i="35"/>
  <c r="GH910" i="35" s="1"/>
  <c r="FP910" i="35"/>
  <c r="GC910" i="35" s="1"/>
  <c r="FQ910" i="35"/>
  <c r="GA910" i="35" s="1"/>
  <c r="GJ500" i="35"/>
  <c r="GJ300" i="35"/>
  <c r="EC779" i="35"/>
  <c r="EF779" i="35" s="1"/>
  <c r="DY315" i="35"/>
  <c r="EC330" i="35"/>
  <c r="EF330" i="35" s="1"/>
  <c r="EC321" i="35"/>
  <c r="EF321" i="35" s="1"/>
  <c r="EC309" i="35"/>
  <c r="EF309" i="35" s="1"/>
  <c r="EC264" i="35"/>
  <c r="EF264" i="35" s="1"/>
  <c r="EC109" i="35"/>
  <c r="EF109" i="35" s="1"/>
  <c r="EC126" i="35"/>
  <c r="EF126" i="35" s="1"/>
  <c r="EC163" i="35"/>
  <c r="EF163" i="35" s="1"/>
  <c r="EC733" i="35"/>
  <c r="EF733" i="35" s="1"/>
  <c r="EC658" i="35"/>
  <c r="EF658" i="35" s="1"/>
  <c r="EC571" i="35"/>
  <c r="EF571" i="35" s="1"/>
  <c r="EC798" i="35"/>
  <c r="EF798" i="35" s="1"/>
  <c r="EC967" i="35"/>
  <c r="EF967" i="35" s="1"/>
  <c r="EC869" i="35"/>
  <c r="EF869" i="35" s="1"/>
  <c r="FM972" i="35"/>
  <c r="GB972" i="35" s="1"/>
  <c r="FP972" i="35"/>
  <c r="GC972" i="35" s="1"/>
  <c r="FO972" i="35"/>
  <c r="GH972" i="35" s="1"/>
  <c r="FQ972" i="35"/>
  <c r="GA972" i="35" s="1"/>
  <c r="GJ650" i="35"/>
  <c r="GJ13" i="35"/>
  <c r="FM476" i="35"/>
  <c r="GB476" i="35" s="1"/>
  <c r="FO476" i="35"/>
  <c r="GH476" i="35" s="1"/>
  <c r="FQ476" i="35"/>
  <c r="GA476" i="35" s="1"/>
  <c r="FP476" i="35"/>
  <c r="GC476" i="35" s="1"/>
  <c r="FM26" i="35"/>
  <c r="GB26" i="35" s="1"/>
  <c r="FP26" i="35"/>
  <c r="GC26" i="35" s="1"/>
  <c r="FO26" i="35"/>
  <c r="GH26" i="35" s="1"/>
  <c r="FQ26" i="35"/>
  <c r="GA26" i="35" s="1"/>
  <c r="GJ981" i="35"/>
  <c r="GJ778" i="35"/>
  <c r="DY726" i="35"/>
  <c r="EC78" i="35"/>
  <c r="EF78" i="35" s="1"/>
  <c r="EJ571" i="35"/>
  <c r="EJ765" i="35"/>
  <c r="EJ607" i="35"/>
  <c r="EJ1036" i="35"/>
  <c r="EJ983" i="35"/>
  <c r="EC299" i="35"/>
  <c r="EF299" i="35" s="1"/>
  <c r="EC38" i="35"/>
  <c r="EF38" i="35" s="1"/>
  <c r="DY23" i="35"/>
  <c r="EC141" i="35"/>
  <c r="EF141" i="35" s="1"/>
  <c r="DY729" i="35"/>
  <c r="EC501" i="35"/>
  <c r="EF501" i="35" s="1"/>
  <c r="EC57" i="35"/>
  <c r="EF57" i="35" s="1"/>
  <c r="EC297" i="35"/>
  <c r="EF297" i="35" s="1"/>
  <c r="DY217" i="35"/>
  <c r="EB934" i="35"/>
  <c r="EC246" i="35"/>
  <c r="EF246" i="35" s="1"/>
  <c r="U366" i="35"/>
  <c r="EC366" i="35"/>
  <c r="EF366" i="35" s="1"/>
  <c r="U338" i="35"/>
  <c r="EC338" i="35"/>
  <c r="EF338" i="35" s="1"/>
  <c r="U194" i="35"/>
  <c r="EC194" i="35"/>
  <c r="EF194" i="35" s="1"/>
  <c r="U110" i="35"/>
  <c r="EC110" i="35"/>
  <c r="EF110" i="35" s="1"/>
  <c r="U216" i="35"/>
  <c r="EC216" i="35"/>
  <c r="EF216" i="35" s="1"/>
  <c r="U61" i="35"/>
  <c r="EC61" i="35"/>
  <c r="EF61" i="35" s="1"/>
  <c r="U497" i="35"/>
  <c r="EC497" i="35"/>
  <c r="EF497" i="35" s="1"/>
  <c r="U470" i="35"/>
  <c r="EF470" i="35"/>
  <c r="U170" i="35"/>
  <c r="EC170" i="35"/>
  <c r="EF170" i="35" s="1"/>
  <c r="T612" i="35"/>
  <c r="EJ612" i="35"/>
  <c r="U604" i="35"/>
  <c r="EC604" i="35"/>
  <c r="EF604" i="35" s="1"/>
  <c r="U567" i="35"/>
  <c r="EC567" i="35"/>
  <c r="EF567" i="35" s="1"/>
  <c r="U664" i="35"/>
  <c r="EC664" i="35"/>
  <c r="EF664" i="35" s="1"/>
  <c r="DW704" i="35"/>
  <c r="U636" i="35"/>
  <c r="EJ636" i="35"/>
  <c r="U269" i="35"/>
  <c r="EC269" i="35"/>
  <c r="EF269" i="35" s="1"/>
  <c r="EC924" i="35"/>
  <c r="EF924" i="35" s="1"/>
  <c r="EJ722" i="35"/>
  <c r="EJ621" i="35"/>
  <c r="EC556" i="35"/>
  <c r="EF556" i="35" s="1"/>
  <c r="EC522" i="35"/>
  <c r="EF522" i="35" s="1"/>
  <c r="EC382" i="35"/>
  <c r="EF382" i="35" s="1"/>
  <c r="DX296" i="35"/>
  <c r="EJ296" i="35" s="1"/>
  <c r="EJ331" i="35"/>
  <c r="EJ327" i="35"/>
  <c r="DX181" i="35"/>
  <c r="DY181" i="35" s="1"/>
  <c r="EC146" i="35"/>
  <c r="EF146" i="35" s="1"/>
  <c r="EC210" i="35"/>
  <c r="EF210" i="35" s="1"/>
  <c r="EC365" i="35"/>
  <c r="EF365" i="35" s="1"/>
  <c r="EC248" i="35"/>
  <c r="EF248" i="35" s="1"/>
  <c r="EC81" i="35"/>
  <c r="EF81" i="35" s="1"/>
  <c r="U10" i="35"/>
  <c r="EC10" i="35"/>
  <c r="EF10" i="35" s="1"/>
  <c r="U285" i="35"/>
  <c r="EC285" i="35"/>
  <c r="EF285" i="35" s="1"/>
  <c r="DW243" i="35"/>
  <c r="DX243" i="35" s="1"/>
  <c r="EJ243" i="35" s="1"/>
  <c r="U150" i="35"/>
  <c r="EC150" i="35"/>
  <c r="EF150" i="35" s="1"/>
  <c r="U128" i="35"/>
  <c r="EC128" i="35"/>
  <c r="EF128" i="35" s="1"/>
  <c r="U107" i="35"/>
  <c r="EC107" i="35"/>
  <c r="EF107" i="35" s="1"/>
  <c r="U70" i="35"/>
  <c r="EC70" i="35"/>
  <c r="EF70" i="35" s="1"/>
  <c r="U588" i="35"/>
  <c r="EC588" i="35"/>
  <c r="EF588" i="35" s="1"/>
  <c r="U581" i="35"/>
  <c r="EC581" i="35"/>
  <c r="EF581" i="35" s="1"/>
  <c r="U576" i="35"/>
  <c r="EC576" i="35"/>
  <c r="EF576" i="35" s="1"/>
  <c r="U549" i="35"/>
  <c r="EC549" i="35"/>
  <c r="EF549" i="35" s="1"/>
  <c r="U707" i="35"/>
  <c r="EC707" i="35"/>
  <c r="EF707" i="35" s="1"/>
  <c r="U684" i="35"/>
  <c r="EC684" i="35"/>
  <c r="EF684" i="35" s="1"/>
  <c r="U696" i="35"/>
  <c r="EC696" i="35"/>
  <c r="EF696" i="35" s="1"/>
  <c r="U670" i="35"/>
  <c r="EC670" i="35"/>
  <c r="EF670" i="35" s="1"/>
  <c r="U625" i="35"/>
  <c r="EC625" i="35"/>
  <c r="EF625" i="35" s="1"/>
  <c r="EJ625" i="35"/>
  <c r="U502" i="35"/>
  <c r="EC502" i="35"/>
  <c r="EF502" i="35" s="1"/>
  <c r="U237" i="35"/>
  <c r="EC237" i="35"/>
  <c r="EF237" i="35" s="1"/>
  <c r="U153" i="35"/>
  <c r="EC153" i="35"/>
  <c r="EF153" i="35" s="1"/>
  <c r="DX275" i="35"/>
  <c r="DY275" i="35" s="1"/>
  <c r="DX279" i="35"/>
  <c r="DY279" i="35" s="1"/>
  <c r="U462" i="35"/>
  <c r="EC462" i="35"/>
  <c r="EF462" i="35" s="1"/>
  <c r="U82" i="35"/>
  <c r="EC82" i="35"/>
  <c r="EF82" i="35" s="1"/>
  <c r="U575" i="35"/>
  <c r="EC575" i="35"/>
  <c r="EF575" i="35" s="1"/>
  <c r="DX591" i="35"/>
  <c r="DY591" i="35" s="1"/>
  <c r="U289" i="35"/>
  <c r="EC289" i="35"/>
  <c r="EF289" i="35" s="1"/>
  <c r="U614" i="35"/>
  <c r="EC614" i="35"/>
  <c r="EF614" i="35" s="1"/>
  <c r="U740" i="35"/>
  <c r="EC740" i="35"/>
  <c r="EF740" i="35" s="1"/>
  <c r="U971" i="35"/>
  <c r="EC971" i="35"/>
  <c r="EF971" i="35" s="1"/>
  <c r="U949" i="35"/>
  <c r="EC949" i="35"/>
  <c r="EF949" i="35" s="1"/>
  <c r="U861" i="35"/>
  <c r="EC861" i="35"/>
  <c r="EF861" i="35" s="1"/>
  <c r="U142" i="35"/>
  <c r="EC142" i="35"/>
  <c r="EF142" i="35" s="1"/>
  <c r="U400" i="35"/>
  <c r="EC400" i="35"/>
  <c r="EF400" i="35" s="1"/>
  <c r="U518" i="35"/>
  <c r="EC518" i="35"/>
  <c r="EF518" i="35" s="1"/>
  <c r="EC936" i="35"/>
  <c r="EF936" i="35" s="1"/>
  <c r="EC853" i="35"/>
  <c r="EF853" i="35" s="1"/>
  <c r="EC826" i="35"/>
  <c r="EF826" i="35" s="1"/>
  <c r="EC984" i="35"/>
  <c r="EF984" i="35" s="1"/>
  <c r="EC976" i="35"/>
  <c r="EF976" i="35" s="1"/>
  <c r="EC902" i="35"/>
  <c r="EF902" i="35" s="1"/>
  <c r="EJ914" i="35"/>
  <c r="EC908" i="35"/>
  <c r="EF908" i="35" s="1"/>
  <c r="EJ891" i="35"/>
  <c r="EJ883" i="35"/>
  <c r="EC840" i="35"/>
  <c r="EF840" i="35" s="1"/>
  <c r="EC818" i="35"/>
  <c r="EF818" i="35" s="1"/>
  <c r="EC795" i="35"/>
  <c r="EF795" i="35" s="1"/>
  <c r="EC812" i="35"/>
  <c r="EF812" i="35" s="1"/>
  <c r="EC821" i="35"/>
  <c r="EF821" i="35" s="1"/>
  <c r="DY722" i="35"/>
  <c r="EJ544" i="35"/>
  <c r="EJ532" i="35"/>
  <c r="DX530" i="35"/>
  <c r="EJ530" i="35" s="1"/>
  <c r="EJ522" i="35"/>
  <c r="DX514" i="35"/>
  <c r="DY514" i="35" s="1"/>
  <c r="DX497" i="35"/>
  <c r="EJ497" i="35" s="1"/>
  <c r="EJ485" i="35"/>
  <c r="EC480" i="35"/>
  <c r="EF480" i="35" s="1"/>
  <c r="EC475" i="35"/>
  <c r="EF475" i="35" s="1"/>
  <c r="EC460" i="35"/>
  <c r="EF460" i="35" s="1"/>
  <c r="EC540" i="35"/>
  <c r="EF540" i="35" s="1"/>
  <c r="EJ265" i="35"/>
  <c r="EJ236" i="35"/>
  <c r="EC311" i="35"/>
  <c r="EF311" i="35" s="1"/>
  <c r="EC148" i="35"/>
  <c r="EF148" i="35" s="1"/>
  <c r="DY58" i="35"/>
  <c r="EC53" i="35"/>
  <c r="EF53" i="35" s="1"/>
  <c r="EC293" i="35"/>
  <c r="EF293" i="35" s="1"/>
  <c r="EC268" i="35"/>
  <c r="EF268" i="35" s="1"/>
  <c r="EC363" i="35"/>
  <c r="EF363" i="35" s="1"/>
  <c r="EC88" i="35"/>
  <c r="EF88" i="35" s="1"/>
  <c r="EJ36" i="35"/>
  <c r="EC111" i="35"/>
  <c r="EF111" i="35" s="1"/>
  <c r="EC100" i="35"/>
  <c r="EF100" i="35" s="1"/>
  <c r="U376" i="35"/>
  <c r="EC376" i="35"/>
  <c r="EF376" i="35" s="1"/>
  <c r="DX324" i="35"/>
  <c r="EJ324" i="35" s="1"/>
  <c r="U308" i="35"/>
  <c r="EC308" i="35"/>
  <c r="EF308" i="35" s="1"/>
  <c r="U287" i="35"/>
  <c r="EC287" i="35"/>
  <c r="EF287" i="35" s="1"/>
  <c r="U615" i="35"/>
  <c r="EC615" i="35"/>
  <c r="EF615" i="35" s="1"/>
  <c r="U732" i="35"/>
  <c r="EC732" i="35"/>
  <c r="EF732" i="35" s="1"/>
  <c r="DY706" i="35"/>
  <c r="EJ706" i="35"/>
  <c r="U689" i="35"/>
  <c r="EC689" i="35"/>
  <c r="EF689" i="35" s="1"/>
  <c r="U536" i="35"/>
  <c r="EC536" i="35"/>
  <c r="EF536" i="35" s="1"/>
  <c r="DW251" i="35"/>
  <c r="DX251" i="35" s="1"/>
  <c r="DW216" i="35"/>
  <c r="DX216" i="35" s="1"/>
  <c r="DY216" i="35" s="1"/>
  <c r="U372" i="35"/>
  <c r="EC372" i="35"/>
  <c r="EF372" i="35" s="1"/>
  <c r="U256" i="35"/>
  <c r="EC256" i="35"/>
  <c r="EF256" i="35" s="1"/>
  <c r="U295" i="35"/>
  <c r="EC295" i="35"/>
  <c r="EF295" i="35" s="1"/>
  <c r="DW174" i="35"/>
  <c r="DX174" i="35" s="1"/>
  <c r="DY174" i="35" s="1"/>
  <c r="U80" i="35"/>
  <c r="EC80" i="35"/>
  <c r="EF80" i="35" s="1"/>
  <c r="U236" i="35"/>
  <c r="U520" i="35"/>
  <c r="EF520" i="35"/>
  <c r="U560" i="35"/>
  <c r="EC560" i="35"/>
  <c r="EF560" i="35" s="1"/>
  <c r="U544" i="35"/>
  <c r="EC544" i="35"/>
  <c r="EF544" i="35" s="1"/>
  <c r="U307" i="35"/>
  <c r="EC307" i="35"/>
  <c r="EF307" i="35" s="1"/>
  <c r="U722" i="35"/>
  <c r="EC722" i="35"/>
  <c r="EF722" i="35" s="1"/>
  <c r="EC619" i="35"/>
  <c r="EF619" i="35" s="1"/>
  <c r="U619" i="35"/>
  <c r="U1010" i="35"/>
  <c r="EC1010" i="35"/>
  <c r="EF1010" i="35" s="1"/>
  <c r="U680" i="35"/>
  <c r="EC680" i="35"/>
  <c r="EF680" i="35" s="1"/>
  <c r="U23" i="35"/>
  <c r="EC23" i="35"/>
  <c r="EF23" i="35" s="1"/>
  <c r="EJ23" i="35"/>
  <c r="U172" i="35"/>
  <c r="EC172" i="35"/>
  <c r="EF172" i="35" s="1"/>
  <c r="EC989" i="35"/>
  <c r="EF989" i="35" s="1"/>
  <c r="EJ954" i="35"/>
  <c r="EC944" i="35"/>
  <c r="EF944" i="35" s="1"/>
  <c r="EC916" i="35"/>
  <c r="EF916" i="35" s="1"/>
  <c r="EC478" i="35"/>
  <c r="EF478" i="35" s="1"/>
  <c r="EJ976" i="35"/>
  <c r="EC956" i="35"/>
  <c r="EF956" i="35" s="1"/>
  <c r="EC940" i="35"/>
  <c r="EF940" i="35" s="1"/>
  <c r="EC871" i="35"/>
  <c r="EF871" i="35" s="1"/>
  <c r="EJ858" i="35"/>
  <c r="EC814" i="35"/>
  <c r="EF814" i="35" s="1"/>
  <c r="EC793" i="35"/>
  <c r="EF793" i="35" s="1"/>
  <c r="EC792" i="35"/>
  <c r="EF792" i="35" s="1"/>
  <c r="EC806" i="35"/>
  <c r="EF806" i="35" s="1"/>
  <c r="EC630" i="35"/>
  <c r="EF630" i="35" s="1"/>
  <c r="EC622" i="35"/>
  <c r="EF622" i="35" s="1"/>
  <c r="EC598" i="35"/>
  <c r="EF598" i="35" s="1"/>
  <c r="EC636" i="35"/>
  <c r="EF636" i="35" s="1"/>
  <c r="EJ606" i="35"/>
  <c r="EC274" i="35"/>
  <c r="EF274" i="35" s="1"/>
  <c r="EJ269" i="35"/>
  <c r="EJ267" i="35"/>
  <c r="DX230" i="35"/>
  <c r="EJ230" i="35" s="1"/>
  <c r="EC305" i="35"/>
  <c r="EF305" i="35" s="1"/>
  <c r="EC112" i="35"/>
  <c r="EF112" i="35" s="1"/>
  <c r="EC106" i="35"/>
  <c r="EF106" i="35" s="1"/>
  <c r="EC69" i="35"/>
  <c r="EF69" i="35" s="1"/>
  <c r="DY327" i="35"/>
  <c r="EC122" i="35"/>
  <c r="EF122" i="35" s="1"/>
  <c r="U393" i="35"/>
  <c r="EC393" i="35"/>
  <c r="EF393" i="35" s="1"/>
  <c r="T326" i="35"/>
  <c r="EJ326" i="35"/>
  <c r="U302" i="35"/>
  <c r="EC302" i="35"/>
  <c r="EF302" i="35" s="1"/>
  <c r="EC236" i="35"/>
  <c r="EF236" i="35" s="1"/>
  <c r="EC227" i="35"/>
  <c r="EF227" i="35" s="1"/>
  <c r="U424" i="35"/>
  <c r="EC424" i="35"/>
  <c r="EF424" i="35" s="1"/>
  <c r="U418" i="35"/>
  <c r="EC418" i="35"/>
  <c r="EF418" i="35" s="1"/>
  <c r="U402" i="35"/>
  <c r="EC402" i="35"/>
  <c r="EF402" i="35" s="1"/>
  <c r="U355" i="35"/>
  <c r="EC355" i="35"/>
  <c r="EF355" i="35" s="1"/>
  <c r="U491" i="35"/>
  <c r="EC491" i="35"/>
  <c r="EF491" i="35" s="1"/>
  <c r="U483" i="35"/>
  <c r="EC483" i="35"/>
  <c r="EF483" i="35" s="1"/>
  <c r="U395" i="35"/>
  <c r="EC395" i="35"/>
  <c r="EF395" i="35" s="1"/>
  <c r="U387" i="35"/>
  <c r="EC387" i="35"/>
  <c r="EF387" i="35" s="1"/>
  <c r="DY311" i="35"/>
  <c r="EJ311" i="35"/>
  <c r="U516" i="35"/>
  <c r="EC516" i="35"/>
  <c r="EF516" i="35" s="1"/>
  <c r="U408" i="35"/>
  <c r="EC408" i="35"/>
  <c r="EF408" i="35" s="1"/>
  <c r="U346" i="35"/>
  <c r="EC346" i="35"/>
  <c r="EF346" i="35" s="1"/>
  <c r="U317" i="35"/>
  <c r="EC317" i="35"/>
  <c r="EF317" i="35" s="1"/>
  <c r="U278" i="35"/>
  <c r="EC278" i="35"/>
  <c r="EF278" i="35" s="1"/>
  <c r="U249" i="35"/>
  <c r="EC249" i="35"/>
  <c r="EF249" i="35" s="1"/>
  <c r="U233" i="35"/>
  <c r="EC233" i="35"/>
  <c r="EF233" i="35" s="1"/>
  <c r="U202" i="35"/>
  <c r="EC202" i="35"/>
  <c r="EF202" i="35" s="1"/>
  <c r="U136" i="35"/>
  <c r="EC136" i="35"/>
  <c r="EF136" i="35" s="1"/>
  <c r="DX208" i="35"/>
  <c r="DY208" i="35" s="1"/>
  <c r="U94" i="35"/>
  <c r="EC94" i="35"/>
  <c r="EF94" i="35" s="1"/>
  <c r="U169" i="35"/>
  <c r="EC169" i="35"/>
  <c r="EF169" i="35" s="1"/>
  <c r="U331" i="35"/>
  <c r="EC331" i="35"/>
  <c r="EF331" i="35" s="1"/>
  <c r="U316" i="35"/>
  <c r="EC316" i="35"/>
  <c r="EF316" i="35" s="1"/>
  <c r="DX470" i="35"/>
  <c r="EJ470" i="35" s="1"/>
  <c r="U240" i="35"/>
  <c r="EC240" i="35"/>
  <c r="EF240" i="35" s="1"/>
  <c r="U200" i="35"/>
  <c r="EC200" i="35"/>
  <c r="EF200" i="35" s="1"/>
  <c r="U118" i="35"/>
  <c r="EC118" i="35"/>
  <c r="EF118" i="35" s="1"/>
  <c r="U97" i="35"/>
  <c r="EC97" i="35"/>
  <c r="EF97" i="35" s="1"/>
  <c r="U12" i="35"/>
  <c r="EC12" i="35"/>
  <c r="EF12" i="35" s="1"/>
  <c r="U739" i="35"/>
  <c r="EC739" i="35"/>
  <c r="EF739" i="35" s="1"/>
  <c r="U609" i="35"/>
  <c r="EC609" i="35"/>
  <c r="EF609" i="35" s="1"/>
  <c r="U599" i="35"/>
  <c r="EC599" i="35"/>
  <c r="EF599" i="35" s="1"/>
  <c r="U561" i="35"/>
  <c r="EC561" i="35"/>
  <c r="EF561" i="35" s="1"/>
  <c r="U723" i="35"/>
  <c r="EC723" i="35"/>
  <c r="EF723" i="35" s="1"/>
  <c r="U721" i="35"/>
  <c r="EC721" i="35"/>
  <c r="EF721" i="35" s="1"/>
  <c r="U715" i="35"/>
  <c r="EC715" i="35"/>
  <c r="EF715" i="35" s="1"/>
  <c r="U713" i="35"/>
  <c r="EC713" i="35"/>
  <c r="EF713" i="35" s="1"/>
  <c r="U699" i="35"/>
  <c r="EC699" i="35"/>
  <c r="EF699" i="35" s="1"/>
  <c r="U682" i="35"/>
  <c r="EC682" i="35"/>
  <c r="EF682" i="35" s="1"/>
  <c r="EJ695" i="35"/>
  <c r="EJ597" i="35"/>
  <c r="EJ540" i="35"/>
  <c r="EJ194" i="35"/>
  <c r="EJ629" i="35"/>
  <c r="EJ575" i="35"/>
  <c r="EJ567" i="35"/>
  <c r="EJ512" i="35"/>
  <c r="EJ509" i="35"/>
  <c r="EJ505" i="35"/>
  <c r="EC46" i="35"/>
  <c r="EF46" i="35" s="1"/>
  <c r="DY988" i="35"/>
  <c r="EJ800" i="35"/>
  <c r="EC788" i="35"/>
  <c r="EF788" i="35" s="1"/>
  <c r="DY545" i="35"/>
  <c r="DY192" i="35"/>
  <c r="EJ783" i="35"/>
  <c r="DY958" i="35"/>
  <c r="EJ1013" i="35"/>
  <c r="DY923" i="35"/>
  <c r="EC874" i="35"/>
  <c r="EF874" i="35" s="1"/>
  <c r="DX786" i="35"/>
  <c r="DY786" i="35" s="1"/>
  <c r="DY718" i="35"/>
  <c r="DY692" i="35"/>
  <c r="EC531" i="35"/>
  <c r="EF531" i="35" s="1"/>
  <c r="EC435" i="35"/>
  <c r="EF435" i="35" s="1"/>
  <c r="EC429" i="35"/>
  <c r="EF429" i="35" s="1"/>
  <c r="EC284" i="35"/>
  <c r="EF284" i="35" s="1"/>
  <c r="DY200" i="35"/>
  <c r="EJ285" i="35"/>
  <c r="EC354" i="35"/>
  <c r="EF354" i="35" s="1"/>
  <c r="EC252" i="35"/>
  <c r="EF252" i="35" s="1"/>
  <c r="EC74" i="35"/>
  <c r="EF74" i="35" s="1"/>
  <c r="EC115" i="35"/>
  <c r="EF115" i="35" s="1"/>
  <c r="EC79" i="35"/>
  <c r="EF79" i="35" s="1"/>
  <c r="EC175" i="35"/>
  <c r="EF175" i="35" s="1"/>
  <c r="EJ287" i="35"/>
  <c r="EC39" i="35"/>
  <c r="EF39" i="35" s="1"/>
  <c r="EC103" i="35"/>
  <c r="EF103" i="35" s="1"/>
  <c r="EJ885" i="35"/>
  <c r="DY695" i="35"/>
  <c r="EC508" i="35"/>
  <c r="EF508" i="35" s="1"/>
  <c r="EC2" i="35"/>
  <c r="EF2" i="35" s="1"/>
  <c r="EB1032" i="35"/>
  <c r="EJ934" i="35"/>
  <c r="DX918" i="35"/>
  <c r="DY918" i="35" s="1"/>
  <c r="EJ993" i="35"/>
  <c r="EI762" i="35"/>
  <c r="DY710" i="35"/>
  <c r="DY68" i="35"/>
  <c r="EJ957" i="35"/>
  <c r="DY294" i="35"/>
  <c r="EJ42" i="35"/>
  <c r="EJ38" i="35"/>
  <c r="EC1035" i="35"/>
  <c r="EF1035" i="35" s="1"/>
  <c r="EB1026" i="35"/>
  <c r="DX964" i="35"/>
  <c r="DY964" i="35" s="1"/>
  <c r="EC960" i="35"/>
  <c r="EF960" i="35" s="1"/>
  <c r="DY914" i="35"/>
  <c r="DX912" i="35"/>
  <c r="DY912" i="35" s="1"/>
  <c r="DY925" i="35"/>
  <c r="EC1030" i="35"/>
  <c r="EF1030" i="35" s="1"/>
  <c r="EC1018" i="35"/>
  <c r="EF1018" i="35" s="1"/>
  <c r="DY1008" i="35"/>
  <c r="EI977" i="35"/>
  <c r="DY921" i="35"/>
  <c r="DY890" i="35"/>
  <c r="EC878" i="35"/>
  <c r="EF878" i="35" s="1"/>
  <c r="EC870" i="35"/>
  <c r="EF870" i="35" s="1"/>
  <c r="EJ798" i="35"/>
  <c r="DX790" i="35"/>
  <c r="EJ790" i="35" s="1"/>
  <c r="EC790" i="35"/>
  <c r="EF790" i="35" s="1"/>
  <c r="EC786" i="35"/>
  <c r="EF786" i="35" s="1"/>
  <c r="EC781" i="35"/>
  <c r="EF781" i="35" s="1"/>
  <c r="DY734" i="35"/>
  <c r="DY724" i="35"/>
  <c r="DY540" i="35"/>
  <c r="EC8" i="35"/>
  <c r="EF8" i="35" s="1"/>
  <c r="EJ39" i="35"/>
  <c r="EB888" i="35"/>
  <c r="EI785" i="35"/>
  <c r="DY1005" i="35"/>
  <c r="DY920" i="35"/>
  <c r="DY855" i="35"/>
  <c r="EC752" i="35"/>
  <c r="EF752" i="35" s="1"/>
  <c r="DY730" i="35"/>
  <c r="DY714" i="35"/>
  <c r="EJ9" i="35"/>
  <c r="EB886" i="35"/>
  <c r="DX974" i="35"/>
  <c r="DY974" i="35" s="1"/>
  <c r="DW946" i="35"/>
  <c r="DX946" i="35" s="1"/>
  <c r="EJ946" i="35" s="1"/>
  <c r="EB781" i="35"/>
  <c r="DY986" i="35"/>
  <c r="EI947" i="35"/>
  <c r="EC901" i="35"/>
  <c r="EF901" i="35" s="1"/>
  <c r="DY892" i="35"/>
  <c r="DY883" i="35"/>
  <c r="EC876" i="35"/>
  <c r="EF876" i="35" s="1"/>
  <c r="EC872" i="35"/>
  <c r="EF872" i="35" s="1"/>
  <c r="EC784" i="35"/>
  <c r="EF784" i="35" s="1"/>
  <c r="DY720" i="35"/>
  <c r="DY712" i="35"/>
  <c r="EC6" i="35"/>
  <c r="EF6" i="35" s="1"/>
  <c r="EC13" i="35"/>
  <c r="EF13" i="35" s="1"/>
  <c r="EC20" i="35"/>
  <c r="EF20" i="35" s="1"/>
  <c r="EJ589" i="35"/>
  <c r="EC912" i="35"/>
  <c r="EF912" i="35" s="1"/>
  <c r="EI1029" i="35"/>
  <c r="EB889" i="35"/>
  <c r="EI755" i="35"/>
  <c r="EC914" i="35"/>
  <c r="EF914" i="35" s="1"/>
  <c r="DX796" i="35"/>
  <c r="DY796" i="35" s="1"/>
  <c r="DY774" i="35"/>
  <c r="EJ774" i="35"/>
  <c r="DX860" i="35"/>
  <c r="EJ860" i="35" s="1"/>
  <c r="DY854" i="35"/>
  <c r="EJ854" i="35"/>
  <c r="DX992" i="35"/>
  <c r="DY992" i="35" s="1"/>
  <c r="DX959" i="35"/>
  <c r="EJ959" i="35" s="1"/>
  <c r="DX1007" i="35"/>
  <c r="DY1007" i="35" s="1"/>
  <c r="DX708" i="35"/>
  <c r="DY708" i="35" s="1"/>
  <c r="DX1017" i="35"/>
  <c r="DY1017" i="35" s="1"/>
  <c r="DX978" i="35"/>
  <c r="EJ978" i="35" s="1"/>
  <c r="DW1022" i="35"/>
  <c r="EI1018" i="35"/>
  <c r="EB969" i="35"/>
  <c r="DX979" i="35"/>
  <c r="EJ979" i="35" s="1"/>
  <c r="DY965" i="35"/>
  <c r="DY960" i="35"/>
  <c r="EI955" i="35"/>
  <c r="EC955" i="35"/>
  <c r="EF955" i="35" s="1"/>
  <c r="DY945" i="35"/>
  <c r="DY940" i="35"/>
  <c r="EI933" i="35"/>
  <c r="DX922" i="35"/>
  <c r="EJ922" i="35" s="1"/>
  <c r="DY858" i="35"/>
  <c r="EC845" i="35"/>
  <c r="EF845" i="35" s="1"/>
  <c r="EJ844" i="35"/>
  <c r="EJ842" i="35"/>
  <c r="EJ840" i="35"/>
  <c r="EJ838" i="35"/>
  <c r="EB559" i="35"/>
  <c r="DW966" i="35"/>
  <c r="DW963" i="35"/>
  <c r="DX963" i="35" s="1"/>
  <c r="DY963" i="35" s="1"/>
  <c r="U854" i="35"/>
  <c r="EC854" i="35"/>
  <c r="EF854" i="35" s="1"/>
  <c r="EC892" i="35"/>
  <c r="EF892" i="35" s="1"/>
  <c r="EI860" i="35"/>
  <c r="EI848" i="35"/>
  <c r="EI954" i="35"/>
  <c r="DW856" i="35"/>
  <c r="DX856" i="35" s="1"/>
  <c r="EI791" i="35"/>
  <c r="EB908" i="35"/>
  <c r="EB1025" i="35"/>
  <c r="EI1033" i="35"/>
  <c r="EB1011" i="35"/>
  <c r="EI963" i="35"/>
  <c r="EB901" i="35"/>
  <c r="EI856" i="35"/>
  <c r="EC1034" i="35"/>
  <c r="EF1034" i="35" s="1"/>
  <c r="EI1030" i="35"/>
  <c r="DX1018" i="35"/>
  <c r="DY1018" i="35" s="1"/>
  <c r="EI1011" i="35"/>
  <c r="EC1002" i="35"/>
  <c r="EF1002" i="35" s="1"/>
  <c r="EJ980" i="35"/>
  <c r="EB971" i="35"/>
  <c r="DY976" i="35"/>
  <c r="EI937" i="35"/>
  <c r="EC943" i="35"/>
  <c r="EF943" i="35" s="1"/>
  <c r="DY885" i="35"/>
  <c r="DY881" i="35"/>
  <c r="EB881" i="35"/>
  <c r="EJ836" i="35"/>
  <c r="EC801" i="35"/>
  <c r="EF801" i="35" s="1"/>
  <c r="EC799" i="35"/>
  <c r="EF799" i="35" s="1"/>
  <c r="U799" i="35"/>
  <c r="DY788" i="35"/>
  <c r="DY784" i="35"/>
  <c r="EJ558" i="35"/>
  <c r="EC543" i="35"/>
  <c r="EF543" i="35" s="1"/>
  <c r="EC527" i="35"/>
  <c r="EF527" i="35" s="1"/>
  <c r="EI195" i="35"/>
  <c r="EC54" i="35"/>
  <c r="EF54" i="35" s="1"/>
  <c r="DW852" i="35"/>
  <c r="DX852" i="35" s="1"/>
  <c r="DY852" i="35" s="1"/>
  <c r="EI1008" i="35"/>
  <c r="EI885" i="35"/>
  <c r="EC858" i="35"/>
  <c r="EF858" i="35" s="1"/>
  <c r="EC847" i="35"/>
  <c r="EF847" i="35" s="1"/>
  <c r="U847" i="35"/>
  <c r="DY1019" i="35"/>
  <c r="EB952" i="35"/>
  <c r="EI914" i="35"/>
  <c r="EB788" i="35"/>
  <c r="EI1024" i="35"/>
  <c r="EB954" i="35"/>
  <c r="EI1010" i="35"/>
  <c r="EB943" i="35"/>
  <c r="EB893" i="35"/>
  <c r="EI852" i="35"/>
  <c r="DY996" i="35"/>
  <c r="EJ930" i="35"/>
  <c r="DX997" i="35"/>
  <c r="EJ997" i="35" s="1"/>
  <c r="U919" i="35"/>
  <c r="EC919" i="35"/>
  <c r="EF919" i="35" s="1"/>
  <c r="DW850" i="35"/>
  <c r="DX850" i="35" s="1"/>
  <c r="DX916" i="35"/>
  <c r="EJ916" i="35" s="1"/>
  <c r="EB912" i="35"/>
  <c r="EC880" i="35"/>
  <c r="EF880" i="35" s="1"/>
  <c r="U880" i="35"/>
  <c r="EI949" i="35"/>
  <c r="EB941" i="35"/>
  <c r="EI1006" i="35"/>
  <c r="EI959" i="35"/>
  <c r="EI952" i="35"/>
  <c r="DX794" i="35"/>
  <c r="DY794" i="35" s="1"/>
  <c r="EB939" i="35"/>
  <c r="EC1023" i="35"/>
  <c r="EF1023" i="35" s="1"/>
  <c r="EC1004" i="35"/>
  <c r="EF1004" i="35" s="1"/>
  <c r="EI1002" i="35"/>
  <c r="EB979" i="35"/>
  <c r="EB967" i="35"/>
  <c r="EC981" i="35"/>
  <c r="EF981" i="35" s="1"/>
  <c r="DY951" i="35"/>
  <c r="DX950" i="35"/>
  <c r="EJ950" i="35" s="1"/>
  <c r="EC937" i="35"/>
  <c r="EF937" i="35" s="1"/>
  <c r="U937" i="35"/>
  <c r="EB932" i="35"/>
  <c r="EC911" i="35"/>
  <c r="EF911" i="35" s="1"/>
  <c r="DY899" i="35"/>
  <c r="EB883" i="35"/>
  <c r="EI845" i="35"/>
  <c r="EI799" i="35"/>
  <c r="EJ680" i="35"/>
  <c r="EJ11" i="35"/>
  <c r="EJ3" i="35"/>
  <c r="U958" i="35"/>
  <c r="EC958" i="35"/>
  <c r="EF958" i="35" s="1"/>
  <c r="EJ919" i="35"/>
  <c r="EB918" i="35"/>
  <c r="EC891" i="35"/>
  <c r="EF891" i="35" s="1"/>
  <c r="EC884" i="35"/>
  <c r="EF884" i="35" s="1"/>
  <c r="EB789" i="35"/>
  <c r="U1014" i="35"/>
  <c r="EC1014" i="35"/>
  <c r="EF1014" i="35" s="1"/>
  <c r="U1003" i="35"/>
  <c r="EC1003" i="35"/>
  <c r="EF1003" i="35" s="1"/>
  <c r="DY919" i="35"/>
  <c r="EI966" i="35"/>
  <c r="EJ949" i="35"/>
  <c r="EI798" i="35"/>
  <c r="EB1018" i="35"/>
  <c r="EB937" i="35"/>
  <c r="EI782" i="35"/>
  <c r="DW1006" i="35"/>
  <c r="DX1006" i="35" s="1"/>
  <c r="EI921" i="35"/>
  <c r="EI783" i="35"/>
  <c r="EI902" i="35"/>
  <c r="DY609" i="35"/>
  <c r="DY534" i="35"/>
  <c r="EC523" i="35"/>
  <c r="EF523" i="35" s="1"/>
  <c r="U195" i="35"/>
  <c r="EC195" i="35"/>
  <c r="EF195" i="35" s="1"/>
  <c r="EI758" i="35"/>
  <c r="EJ755" i="35"/>
  <c r="EC748" i="35"/>
  <c r="EF748" i="35" s="1"/>
  <c r="DY298" i="35"/>
  <c r="EC743" i="35"/>
  <c r="EF743" i="35" s="1"/>
  <c r="DY629" i="35"/>
  <c r="DY597" i="35"/>
  <c r="DY70" i="35"/>
  <c r="EC24" i="35"/>
  <c r="EF24" i="35" s="1"/>
  <c r="EC58" i="35"/>
  <c r="EF58" i="35" s="1"/>
  <c r="EC56" i="35"/>
  <c r="EF56" i="35" s="1"/>
  <c r="EI663" i="35"/>
  <c r="EB772" i="35"/>
  <c r="EB566" i="35"/>
  <c r="EB748" i="35"/>
  <c r="DX779" i="35"/>
  <c r="DY779" i="35" s="1"/>
  <c r="DY736" i="35"/>
  <c r="DY630" i="35"/>
  <c r="DY542" i="35"/>
  <c r="DY536" i="35"/>
  <c r="EC482" i="35"/>
  <c r="EF482" i="35" s="1"/>
  <c r="DY267" i="35"/>
  <c r="EI374" i="35"/>
  <c r="EC19" i="35"/>
  <c r="EF19" i="35" s="1"/>
  <c r="EC4" i="35"/>
  <c r="EF4" i="35" s="1"/>
  <c r="U28" i="35"/>
  <c r="EC28" i="35"/>
  <c r="EF28" i="35" s="1"/>
  <c r="EI764" i="35"/>
  <c r="DY587" i="35"/>
  <c r="DY537" i="35"/>
  <c r="EC496" i="35"/>
  <c r="EF496" i="35" s="1"/>
  <c r="EC205" i="35"/>
  <c r="EF205" i="35" s="1"/>
  <c r="EJ26" i="35"/>
  <c r="EJ20" i="35"/>
  <c r="EJ18" i="35"/>
  <c r="EJ16" i="35"/>
  <c r="EC473" i="35"/>
  <c r="EF473" i="35" s="1"/>
  <c r="EB138" i="35"/>
  <c r="EI702" i="35"/>
  <c r="EJ259" i="35"/>
  <c r="EB570" i="35"/>
  <c r="EB741" i="35"/>
  <c r="EB756" i="35"/>
  <c r="EI747" i="35"/>
  <c r="EI603" i="35"/>
  <c r="DX247" i="35"/>
  <c r="EJ247" i="35" s="1"/>
  <c r="DY626" i="35"/>
  <c r="DY622" i="35"/>
  <c r="EC15" i="35"/>
  <c r="EF15" i="35" s="1"/>
  <c r="EJ28" i="35"/>
  <c r="EC26" i="35"/>
  <c r="EF26" i="35" s="1"/>
  <c r="DW760" i="35"/>
  <c r="DX760" i="35" s="1"/>
  <c r="DY561" i="35"/>
  <c r="DX559" i="35"/>
  <c r="DY559" i="35" s="1"/>
  <c r="DY563" i="35"/>
  <c r="DY544" i="35"/>
  <c r="EB467" i="35"/>
  <c r="EB386" i="35"/>
  <c r="DY310" i="35"/>
  <c r="DX286" i="35"/>
  <c r="DY286" i="35" s="1"/>
  <c r="EI316" i="35"/>
  <c r="EB70" i="35"/>
  <c r="EC756" i="35"/>
  <c r="EF756" i="35" s="1"/>
  <c r="EB679" i="35"/>
  <c r="EB647" i="35"/>
  <c r="EB656" i="35"/>
  <c r="DX624" i="35"/>
  <c r="DY624" i="35" s="1"/>
  <c r="DY596" i="35"/>
  <c r="EC533" i="35"/>
  <c r="EF533" i="35" s="1"/>
  <c r="EC529" i="35"/>
  <c r="EF529" i="35" s="1"/>
  <c r="EC519" i="35"/>
  <c r="EF519" i="35" s="1"/>
  <c r="EB369" i="35"/>
  <c r="EI154" i="35"/>
  <c r="EC187" i="35"/>
  <c r="EF187" i="35" s="1"/>
  <c r="DY583" i="35"/>
  <c r="EB565" i="35"/>
  <c r="EC525" i="35"/>
  <c r="EC521" i="35"/>
  <c r="EF521" i="35" s="1"/>
  <c r="DY224" i="35"/>
  <c r="DY218" i="35"/>
  <c r="EI2" i="35"/>
  <c r="EJ151" i="35"/>
  <c r="EJ72" i="35"/>
  <c r="EI742" i="35"/>
  <c r="EB578" i="35"/>
  <c r="EB723" i="35"/>
  <c r="EI774" i="35"/>
  <c r="EB725" i="35"/>
  <c r="EB642" i="35"/>
  <c r="EI606" i="35"/>
  <c r="DY607" i="35"/>
  <c r="EB717" i="35"/>
  <c r="EB728" i="35"/>
  <c r="EB715" i="35"/>
  <c r="EI745" i="35"/>
  <c r="EI324" i="35"/>
  <c r="DY304" i="35"/>
  <c r="EJ234" i="35"/>
  <c r="DY234" i="35"/>
  <c r="DX183" i="35"/>
  <c r="DY183" i="35" s="1"/>
  <c r="DX312" i="35"/>
  <c r="DY312" i="35" s="1"/>
  <c r="DX309" i="35"/>
  <c r="DY309" i="35" s="1"/>
  <c r="DW754" i="35"/>
  <c r="DX754" i="35" s="1"/>
  <c r="EJ754" i="35" s="1"/>
  <c r="EB688" i="35"/>
  <c r="EB680" i="35"/>
  <c r="EB683" i="35"/>
  <c r="EB655" i="35"/>
  <c r="EB648" i="35"/>
  <c r="EC651" i="35"/>
  <c r="EF651" i="35" s="1"/>
  <c r="DX634" i="35"/>
  <c r="DY634" i="35" s="1"/>
  <c r="DY605" i="35"/>
  <c r="DX579" i="35"/>
  <c r="DY579" i="35" s="1"/>
  <c r="DY575" i="35"/>
  <c r="DY571" i="35"/>
  <c r="DY567" i="35"/>
  <c r="EB645" i="35"/>
  <c r="EB558" i="35"/>
  <c r="DX515" i="35"/>
  <c r="EJ515" i="35" s="1"/>
  <c r="EC541" i="35"/>
  <c r="EF541" i="35" s="1"/>
  <c r="EC535" i="35"/>
  <c r="EF535" i="35" s="1"/>
  <c r="DW531" i="35"/>
  <c r="DW523" i="35"/>
  <c r="EC492" i="35"/>
  <c r="EF492" i="35" s="1"/>
  <c r="EC488" i="35"/>
  <c r="EF488" i="35" s="1"/>
  <c r="EB563" i="35"/>
  <c r="T388" i="35"/>
  <c r="EB388" i="35"/>
  <c r="EI351" i="35"/>
  <c r="EJ348" i="35"/>
  <c r="DY348" i="35"/>
  <c r="EJ346" i="35"/>
  <c r="DY346" i="35"/>
  <c r="DY302" i="35"/>
  <c r="DX284" i="35"/>
  <c r="DY284" i="35" s="1"/>
  <c r="DX278" i="35"/>
  <c r="DY278" i="35" s="1"/>
  <c r="DY276" i="35"/>
  <c r="EJ238" i="35"/>
  <c r="DY238" i="35"/>
  <c r="DY259" i="35"/>
  <c r="DY777" i="35"/>
  <c r="DY771" i="35"/>
  <c r="DY738" i="35"/>
  <c r="DY693" i="35"/>
  <c r="DY581" i="35"/>
  <c r="DY585" i="35"/>
  <c r="DY558" i="35"/>
  <c r="DX529" i="35"/>
  <c r="DY529" i="35" s="1"/>
  <c r="DX521" i="35"/>
  <c r="DY521" i="35" s="1"/>
  <c r="DY539" i="35"/>
  <c r="DW533" i="35"/>
  <c r="DX533" i="35" s="1"/>
  <c r="DW525" i="35"/>
  <c r="DX525" i="35" s="1"/>
  <c r="EC498" i="35"/>
  <c r="EF498" i="35" s="1"/>
  <c r="EC494" i="35"/>
  <c r="EF494" i="35" s="1"/>
  <c r="EC484" i="35"/>
  <c r="EF484" i="35" s="1"/>
  <c r="DY543" i="35"/>
  <c r="EI203" i="35"/>
  <c r="DX255" i="35"/>
  <c r="EJ255" i="35" s="1"/>
  <c r="DX316" i="35"/>
  <c r="EJ316" i="35" s="1"/>
  <c r="DW781" i="35"/>
  <c r="EB775" i="35"/>
  <c r="DY765" i="35"/>
  <c r="EC750" i="35"/>
  <c r="EF750" i="35" s="1"/>
  <c r="EC746" i="35"/>
  <c r="EF746" i="35" s="1"/>
  <c r="EC741" i="35"/>
  <c r="EF741" i="35" s="1"/>
  <c r="EC760" i="35"/>
  <c r="EF760" i="35" s="1"/>
  <c r="EI754" i="35"/>
  <c r="EC762" i="35"/>
  <c r="EF762" i="35" s="1"/>
  <c r="DY733" i="35"/>
  <c r="DY680" i="35"/>
  <c r="EJ688" i="35"/>
  <c r="EB677" i="35"/>
  <c r="EI651" i="35"/>
  <c r="EB646" i="35"/>
  <c r="DY577" i="35"/>
  <c r="DY573" i="35"/>
  <c r="DY569" i="35"/>
  <c r="DY557" i="35"/>
  <c r="DX519" i="35"/>
  <c r="DY519" i="35" s="1"/>
  <c r="EC538" i="35"/>
  <c r="EF538" i="35" s="1"/>
  <c r="DW527" i="35"/>
  <c r="DW511" i="35"/>
  <c r="DX511" i="35" s="1"/>
  <c r="EC490" i="35"/>
  <c r="EF490" i="35" s="1"/>
  <c r="EC486" i="35"/>
  <c r="EF486" i="35" s="1"/>
  <c r="DY541" i="35"/>
  <c r="DY538" i="35"/>
  <c r="DY535" i="35"/>
  <c r="EB356" i="35"/>
  <c r="DY325" i="35"/>
  <c r="DY317" i="35"/>
  <c r="DY198" i="35"/>
  <c r="EC201" i="35"/>
  <c r="EF201" i="35" s="1"/>
  <c r="EC197" i="35"/>
  <c r="EF197" i="35" s="1"/>
  <c r="EF60" i="35"/>
  <c r="EJ52" i="35"/>
  <c r="DY38" i="35"/>
  <c r="DY20" i="35"/>
  <c r="EC17" i="35"/>
  <c r="EF17" i="35" s="1"/>
  <c r="DY3" i="35"/>
  <c r="EJ22" i="35"/>
  <c r="EB69" i="35"/>
  <c r="EC279" i="35"/>
  <c r="EF279" i="35" s="1"/>
  <c r="EI230" i="35"/>
  <c r="EB505" i="35"/>
  <c r="DY165" i="35"/>
  <c r="EC159" i="35"/>
  <c r="EF159" i="35" s="1"/>
  <c r="DY84" i="35"/>
  <c r="EI75" i="35"/>
  <c r="EI472" i="35"/>
  <c r="EC181" i="35"/>
  <c r="EF181" i="35" s="1"/>
  <c r="EI187" i="35"/>
  <c r="EC597" i="35"/>
  <c r="EF597" i="35" s="1"/>
  <c r="U633" i="35"/>
  <c r="EC633" i="35"/>
  <c r="EF633" i="35" s="1"/>
  <c r="EI777" i="35"/>
  <c r="EC652" i="35"/>
  <c r="EF652" i="35" s="1"/>
  <c r="EB621" i="35"/>
  <c r="DX610" i="35"/>
  <c r="EJ610" i="35" s="1"/>
  <c r="EB532" i="35"/>
  <c r="EF607" i="35"/>
  <c r="U607" i="35"/>
  <c r="EB531" i="35"/>
  <c r="EB599" i="35"/>
  <c r="EB758" i="35"/>
  <c r="EJ619" i="35"/>
  <c r="EB776" i="35"/>
  <c r="EI642" i="35"/>
  <c r="EB542" i="35"/>
  <c r="EC763" i="35"/>
  <c r="EF763" i="35" s="1"/>
  <c r="EB779" i="35"/>
  <c r="DX638" i="35"/>
  <c r="EI591" i="35"/>
  <c r="EI580" i="35"/>
  <c r="EI776" i="35"/>
  <c r="EI706" i="35"/>
  <c r="EI618" i="35"/>
  <c r="EI780" i="35"/>
  <c r="DW614" i="35"/>
  <c r="EI602" i="35"/>
  <c r="EB684" i="35"/>
  <c r="EB299" i="35"/>
  <c r="EC27" i="35"/>
  <c r="EF27" i="35" s="1"/>
  <c r="DY16" i="35"/>
  <c r="EI34" i="35"/>
  <c r="EI97" i="35"/>
  <c r="DX500" i="35"/>
  <c r="DY500" i="35" s="1"/>
  <c r="EB600" i="35"/>
  <c r="EB778" i="35"/>
  <c r="EI608" i="35"/>
  <c r="EI526" i="35"/>
  <c r="DW700" i="35"/>
  <c r="DX700" i="35" s="1"/>
  <c r="EI614" i="35"/>
  <c r="EI757" i="35"/>
  <c r="DW618" i="35"/>
  <c r="EJ772" i="35"/>
  <c r="EB762" i="35"/>
  <c r="DW631" i="35"/>
  <c r="EB254" i="35"/>
  <c r="DY39" i="35"/>
  <c r="EC44" i="35"/>
  <c r="EF44" i="35" s="1"/>
  <c r="DY18" i="35"/>
  <c r="EC66" i="35"/>
  <c r="EF66" i="35" s="1"/>
  <c r="EJ56" i="35"/>
  <c r="EC22" i="35"/>
  <c r="EF22" i="35" s="1"/>
  <c r="EC9" i="35"/>
  <c r="EF9" i="35" s="1"/>
  <c r="EB283" i="35"/>
  <c r="EC247" i="35"/>
  <c r="EF247" i="35" s="1"/>
  <c r="EC241" i="35"/>
  <c r="EF241" i="35" s="1"/>
  <c r="U603" i="35"/>
  <c r="EC603" i="35"/>
  <c r="EF603" i="35" s="1"/>
  <c r="DX776" i="35"/>
  <c r="EJ776" i="35" s="1"/>
  <c r="EB763" i="35"/>
  <c r="EB651" i="35"/>
  <c r="EB612" i="35"/>
  <c r="EI565" i="35"/>
  <c r="EB524" i="35"/>
  <c r="DX616" i="35"/>
  <c r="DX580" i="35"/>
  <c r="DY580" i="35" s="1"/>
  <c r="EB732" i="35"/>
  <c r="EB681" i="35"/>
  <c r="EB523" i="35"/>
  <c r="EI759" i="35"/>
  <c r="EB750" i="35"/>
  <c r="EB689" i="35"/>
  <c r="EI593" i="35"/>
  <c r="EB752" i="35"/>
  <c r="DX639" i="35"/>
  <c r="EJ617" i="35"/>
  <c r="DW608" i="35"/>
  <c r="DX608" i="35" s="1"/>
  <c r="EB586" i="35"/>
  <c r="EI778" i="35"/>
  <c r="DW602" i="35"/>
  <c r="DX501" i="35"/>
  <c r="DY501" i="35" s="1"/>
  <c r="DX492" i="35"/>
  <c r="DY492" i="35" s="1"/>
  <c r="DX484" i="35"/>
  <c r="DY484" i="35" s="1"/>
  <c r="EC506" i="35"/>
  <c r="EF506" i="35" s="1"/>
  <c r="DY517" i="35"/>
  <c r="EB469" i="35"/>
  <c r="DY455" i="35"/>
  <c r="DY335" i="35"/>
  <c r="DY269" i="35"/>
  <c r="DY265" i="35"/>
  <c r="DY261" i="35"/>
  <c r="DY253" i="35"/>
  <c r="DY245" i="35"/>
  <c r="DY236" i="35"/>
  <c r="DY232" i="35"/>
  <c r="EI191" i="35"/>
  <c r="EC188" i="35"/>
  <c r="EF188" i="35" s="1"/>
  <c r="EC186" i="35"/>
  <c r="EF186" i="35" s="1"/>
  <c r="EJ189" i="35"/>
  <c r="EC203" i="35"/>
  <c r="EF203" i="35" s="1"/>
  <c r="EC199" i="35"/>
  <c r="EF199" i="35" s="1"/>
  <c r="EI188" i="35"/>
  <c r="EB59" i="35"/>
  <c r="EC5" i="35"/>
  <c r="EF5" i="35" s="1"/>
  <c r="T229" i="35"/>
  <c r="EB229" i="35"/>
  <c r="T498" i="35"/>
  <c r="EB498" i="35"/>
  <c r="EI243" i="35"/>
  <c r="EC228" i="35"/>
  <c r="EF228" i="35" s="1"/>
  <c r="DY480" i="35"/>
  <c r="DY478" i="35"/>
  <c r="EI353" i="35"/>
  <c r="EI349" i="35"/>
  <c r="EI209" i="35"/>
  <c r="EC190" i="35"/>
  <c r="EF190" i="35" s="1"/>
  <c r="EB222" i="35"/>
  <c r="EI241" i="35"/>
  <c r="EI222" i="35"/>
  <c r="EC511" i="35"/>
  <c r="DW496" i="35"/>
  <c r="DX496" i="35" s="1"/>
  <c r="DW488" i="35"/>
  <c r="DX488" i="35" s="1"/>
  <c r="DY508" i="35"/>
  <c r="DY506" i="35"/>
  <c r="DY504" i="35"/>
  <c r="U263" i="35"/>
  <c r="EC263" i="35"/>
  <c r="EF263" i="35" s="1"/>
  <c r="EI255" i="35"/>
  <c r="EI251" i="35"/>
  <c r="EI247" i="35"/>
  <c r="EI259" i="35"/>
  <c r="T240" i="35"/>
  <c r="EB240" i="35"/>
  <c r="DX494" i="35"/>
  <c r="DY494" i="35" s="1"/>
  <c r="DX486" i="35"/>
  <c r="DY486" i="35" s="1"/>
  <c r="EC504" i="35"/>
  <c r="EF504" i="35" s="1"/>
  <c r="DW498" i="35"/>
  <c r="DX498" i="35" s="1"/>
  <c r="DW490" i="35"/>
  <c r="DX490" i="35" s="1"/>
  <c r="DW482" i="35"/>
  <c r="DX482" i="35" s="1"/>
  <c r="EB475" i="35"/>
  <c r="EB464" i="35"/>
  <c r="EB53" i="35"/>
  <c r="DY9" i="35"/>
  <c r="U514" i="35"/>
  <c r="EC514" i="35"/>
  <c r="EF514" i="35" s="1"/>
  <c r="EI478" i="35"/>
  <c r="EB491" i="35"/>
  <c r="EB316" i="35"/>
  <c r="DX305" i="35"/>
  <c r="EJ305" i="35" s="1"/>
  <c r="EI493" i="35"/>
  <c r="EB506" i="35"/>
  <c r="EI499" i="35"/>
  <c r="EC185" i="35"/>
  <c r="EF185" i="35" s="1"/>
  <c r="EB68" i="35"/>
  <c r="DX474" i="35"/>
  <c r="EJ474" i="35" s="1"/>
  <c r="DX240" i="35"/>
  <c r="EJ240" i="35" s="1"/>
  <c r="EC208" i="35"/>
  <c r="EF208" i="35" s="1"/>
  <c r="EB177" i="35"/>
  <c r="EB155" i="35"/>
  <c r="DX153" i="35"/>
  <c r="EJ153" i="35" s="1"/>
  <c r="EB157" i="35"/>
  <c r="EB126" i="35"/>
  <c r="EI77" i="35"/>
  <c r="EB484" i="35"/>
  <c r="EB488" i="35"/>
  <c r="EB492" i="35"/>
  <c r="DW479" i="35"/>
  <c r="DX479" i="35" s="1"/>
  <c r="DY479" i="35" s="1"/>
  <c r="EI512" i="35"/>
  <c r="EI495" i="35"/>
  <c r="EC517" i="35"/>
  <c r="DX453" i="35"/>
  <c r="DY453" i="35" s="1"/>
  <c r="EB367" i="35"/>
  <c r="DY373" i="35"/>
  <c r="EB220" i="35"/>
  <c r="EI199" i="35"/>
  <c r="EC182" i="35"/>
  <c r="EF182" i="35" s="1"/>
  <c r="U182" i="35"/>
  <c r="EI184" i="35"/>
  <c r="EB214" i="35"/>
  <c r="EC40" i="35"/>
  <c r="EF40" i="35" s="1"/>
  <c r="U14" i="35"/>
  <c r="EC14" i="35"/>
  <c r="EF14" i="35" s="1"/>
  <c r="T307" i="35"/>
  <c r="EB307" i="35"/>
  <c r="T512" i="35"/>
  <c r="EB512" i="35"/>
  <c r="EJ462" i="35"/>
  <c r="EI462" i="35"/>
  <c r="EI376" i="35"/>
  <c r="T264" i="35"/>
  <c r="EB264" i="35"/>
  <c r="EI253" i="35"/>
  <c r="T233" i="35"/>
  <c r="EB233" i="35"/>
  <c r="EI449" i="35"/>
  <c r="DY452" i="35"/>
  <c r="U42" i="35"/>
  <c r="EC42" i="35"/>
  <c r="EF42" i="35" s="1"/>
  <c r="U7" i="35"/>
  <c r="EF7" i="35"/>
  <c r="T60" i="35"/>
  <c r="EB60" i="35"/>
  <c r="T476" i="35"/>
  <c r="EB476" i="35"/>
  <c r="EI267" i="35"/>
  <c r="U257" i="35"/>
  <c r="EC257" i="35"/>
  <c r="EF257" i="35" s="1"/>
  <c r="EI239" i="35"/>
  <c r="T502" i="35"/>
  <c r="EB502" i="35"/>
  <c r="T495" i="35"/>
  <c r="EB495" i="35"/>
  <c r="T490" i="35"/>
  <c r="EB490" i="35"/>
  <c r="U481" i="35"/>
  <c r="EC481" i="35"/>
  <c r="EF481" i="35" s="1"/>
  <c r="EJ481" i="35"/>
  <c r="EI473" i="35"/>
  <c r="EJ473" i="35"/>
  <c r="EB468" i="35"/>
  <c r="EB463" i="35"/>
  <c r="EB365" i="35"/>
  <c r="EB371" i="35"/>
  <c r="EJ187" i="35"/>
  <c r="EC184" i="35"/>
  <c r="EF184" i="35" s="1"/>
  <c r="U184" i="35"/>
  <c r="EC45" i="35"/>
  <c r="EF45" i="35" s="1"/>
  <c r="EI47" i="35"/>
  <c r="EI32" i="35"/>
  <c r="EJ7" i="35"/>
  <c r="U3" i="35"/>
  <c r="EC3" i="35"/>
  <c r="EF3" i="35" s="1"/>
  <c r="U16" i="35"/>
  <c r="EC16" i="35"/>
  <c r="EF16" i="35" s="1"/>
  <c r="T483" i="35"/>
  <c r="EB483" i="35"/>
  <c r="U358" i="35"/>
  <c r="EC358" i="35"/>
  <c r="EF358" i="35" s="1"/>
  <c r="EI380" i="35"/>
  <c r="DX314" i="35"/>
  <c r="EJ314" i="35" s="1"/>
  <c r="U273" i="35"/>
  <c r="EC273" i="35"/>
  <c r="EF273" i="35" s="1"/>
  <c r="EI261" i="35"/>
  <c r="EI273" i="35"/>
  <c r="DX244" i="35"/>
  <c r="EJ244" i="35" s="1"/>
  <c r="EI229" i="35"/>
  <c r="EI503" i="35"/>
  <c r="EJ147" i="35"/>
  <c r="DY147" i="35"/>
  <c r="EC515" i="35"/>
  <c r="EF515" i="35" s="1"/>
  <c r="U500" i="35"/>
  <c r="DX451" i="35"/>
  <c r="EJ451" i="35" s="1"/>
  <c r="EJ460" i="35"/>
  <c r="EJ456" i="35"/>
  <c r="DY337" i="35"/>
  <c r="DY333" i="35"/>
  <c r="DY226" i="35"/>
  <c r="DY189" i="35"/>
  <c r="EC21" i="35"/>
  <c r="EF21" i="35" s="1"/>
  <c r="EJ12" i="35"/>
  <c r="DY12" i="35"/>
  <c r="T509" i="35"/>
  <c r="EB509" i="35"/>
  <c r="DW179" i="35"/>
  <c r="EB301" i="35"/>
  <c r="U296" i="35"/>
  <c r="EC296" i="35"/>
  <c r="EF296" i="35" s="1"/>
  <c r="EB289" i="35"/>
  <c r="EI249" i="35"/>
  <c r="EJ14" i="35"/>
  <c r="EJ5" i="35"/>
  <c r="EC30" i="35"/>
  <c r="EF30" i="35" s="1"/>
  <c r="EC503" i="35"/>
  <c r="EF503" i="35" s="1"/>
  <c r="U277" i="35"/>
  <c r="DW239" i="35"/>
  <c r="DX239" i="35" s="1"/>
  <c r="EB499" i="35"/>
  <c r="EB303" i="35"/>
  <c r="EI271" i="35"/>
  <c r="DX206" i="35"/>
  <c r="EI224" i="35"/>
  <c r="U281" i="35"/>
  <c r="EC281" i="35"/>
  <c r="EF281" i="35" s="1"/>
  <c r="EC277" i="35"/>
  <c r="EF277" i="35" s="1"/>
  <c r="EI277" i="35"/>
  <c r="EB266" i="35"/>
  <c r="EI227" i="35"/>
  <c r="DW149" i="35"/>
  <c r="EC143" i="35"/>
  <c r="EF143" i="35" s="1"/>
  <c r="EJ303" i="35"/>
  <c r="EI244" i="35"/>
  <c r="EB213" i="35"/>
  <c r="EC183" i="35"/>
  <c r="EF183" i="35" s="1"/>
  <c r="EB124" i="35"/>
  <c r="EI118" i="35"/>
  <c r="EI106" i="35"/>
  <c r="EI87" i="35"/>
  <c r="EI518" i="35"/>
  <c r="EI447" i="35"/>
  <c r="DX242" i="35"/>
  <c r="EJ242" i="35" s="1"/>
  <c r="EB235" i="35"/>
  <c r="EB191" i="35"/>
  <c r="EI148" i="35"/>
  <c r="EI114" i="35"/>
  <c r="EJ301" i="35"/>
  <c r="EB244" i="35"/>
  <c r="EI177" i="35"/>
  <c r="DY161" i="35"/>
  <c r="DY151" i="35"/>
  <c r="DX145" i="35"/>
  <c r="EJ145" i="35" s="1"/>
  <c r="DX143" i="35"/>
  <c r="EJ143" i="35" s="1"/>
  <c r="EI117" i="35"/>
  <c r="DX281" i="35"/>
  <c r="DY281" i="35" s="1"/>
  <c r="DW231" i="35"/>
  <c r="DX141" i="35"/>
  <c r="EJ141" i="35" s="1"/>
  <c r="EB96" i="35"/>
  <c r="EI153" i="35"/>
  <c r="EI159" i="35"/>
  <c r="DX116" i="35"/>
  <c r="EJ116" i="35" s="1"/>
  <c r="DX227" i="35"/>
  <c r="EJ227" i="35" s="1"/>
  <c r="EB326" i="35"/>
  <c r="DX273" i="35"/>
  <c r="DY273" i="35" s="1"/>
  <c r="EC226" i="35"/>
  <c r="EF226" i="35" s="1"/>
  <c r="EI178" i="35"/>
  <c r="EB287" i="35"/>
  <c r="EB518" i="35"/>
  <c r="EB487" i="35"/>
  <c r="EJ289" i="35"/>
  <c r="EI211" i="35"/>
  <c r="EI108" i="35"/>
  <c r="EI80" i="35"/>
  <c r="DW177" i="35"/>
  <c r="EI162" i="35"/>
  <c r="EB134" i="35"/>
  <c r="EI104" i="35"/>
  <c r="EI73" i="35"/>
  <c r="DX291" i="35"/>
  <c r="DY291" i="35" s="1"/>
  <c r="DX229" i="35"/>
  <c r="EJ229" i="35" s="1"/>
  <c r="U116" i="35"/>
  <c r="EC116" i="35"/>
  <c r="EF116" i="35" s="1"/>
  <c r="EJ175" i="35"/>
  <c r="DW163" i="35"/>
  <c r="EB72" i="35"/>
  <c r="EB158" i="35"/>
  <c r="EB133" i="35"/>
  <c r="EB92" i="35"/>
  <c r="EB153" i="35"/>
  <c r="EI143" i="35"/>
  <c r="EB100" i="35"/>
  <c r="EF327" i="35"/>
  <c r="U327" i="35"/>
  <c r="EB291" i="35"/>
  <c r="EB279" i="35"/>
  <c r="DX277" i="35"/>
  <c r="EJ277" i="35" s="1"/>
  <c r="EB275" i="35"/>
  <c r="EB516" i="35"/>
  <c r="EI294" i="35"/>
  <c r="EB281" i="35"/>
  <c r="U283" i="35"/>
  <c r="EC283" i="35"/>
  <c r="EF283" i="35" s="1"/>
  <c r="EB120" i="35"/>
  <c r="DX283" i="35"/>
  <c r="DY283" i="35" s="1"/>
  <c r="EB239" i="35"/>
  <c r="EI168" i="35"/>
  <c r="EI142" i="35"/>
  <c r="U151" i="35"/>
  <c r="EC151" i="35"/>
  <c r="EF151" i="35" s="1"/>
  <c r="DW169" i="35"/>
  <c r="EI124" i="35"/>
  <c r="EB90" i="35"/>
  <c r="DW159" i="35"/>
  <c r="DX159" i="35" s="1"/>
  <c r="EJ159" i="35" s="1"/>
  <c r="EB149" i="35"/>
  <c r="EB137" i="35"/>
  <c r="EI155" i="35"/>
  <c r="EB129" i="35"/>
  <c r="EB121" i="35"/>
  <c r="EB113" i="35"/>
  <c r="EI149" i="35"/>
  <c r="EB141" i="35"/>
  <c r="EF64" i="35"/>
  <c r="DX35" i="35"/>
  <c r="DY35" i="35" s="1"/>
  <c r="DX24" i="35"/>
  <c r="EJ24" i="35" s="1"/>
  <c r="DX17" i="35"/>
  <c r="DY17" i="35" s="1"/>
  <c r="DX10" i="35"/>
  <c r="EJ10" i="35" s="1"/>
  <c r="EI63" i="35"/>
  <c r="EC18" i="35"/>
  <c r="EF18" i="35" s="1"/>
  <c r="U64" i="35"/>
  <c r="EJ64" i="35"/>
  <c r="DX37" i="35"/>
  <c r="DY37" i="35" s="1"/>
  <c r="EI49" i="35"/>
  <c r="DX15" i="35"/>
  <c r="EJ15" i="35" s="1"/>
  <c r="DX8" i="35"/>
  <c r="DY8" i="35" s="1"/>
  <c r="U52" i="35"/>
  <c r="EC52" i="35"/>
  <c r="EF52" i="35" s="1"/>
  <c r="U11" i="35"/>
  <c r="EC11" i="35"/>
  <c r="EF11" i="35" s="1"/>
  <c r="EI29" i="35"/>
  <c r="DX21" i="35"/>
  <c r="EJ21" i="35" s="1"/>
  <c r="DX13" i="35"/>
  <c r="EJ13" i="35" s="1"/>
  <c r="EB65" i="35"/>
  <c r="EI37" i="35"/>
  <c r="EC34" i="35"/>
  <c r="EF34" i="35" s="1"/>
  <c r="EC51" i="35"/>
  <c r="EF51" i="35" s="1"/>
  <c r="EI45" i="35"/>
  <c r="EC43" i="35"/>
  <c r="EF43" i="35" s="1"/>
  <c r="EC35" i="35"/>
  <c r="EF35" i="35" s="1"/>
  <c r="DX27" i="35"/>
  <c r="EJ27" i="35" s="1"/>
  <c r="DX19" i="35"/>
  <c r="DY19" i="35" s="1"/>
  <c r="DX4" i="35"/>
  <c r="DY4" i="35" s="1"/>
  <c r="U60" i="35"/>
  <c r="EJ60" i="35"/>
  <c r="U25" i="35"/>
  <c r="EC25" i="35"/>
  <c r="EF25" i="35" s="1"/>
  <c r="EJ66" i="35"/>
  <c r="EB6" i="35"/>
  <c r="EB66" i="35"/>
  <c r="EJ54" i="35"/>
  <c r="EB52" i="35"/>
  <c r="EB4" i="35"/>
  <c r="EB54" i="35"/>
  <c r="DX905" i="35"/>
  <c r="EJ905" i="35" s="1"/>
  <c r="DX207" i="35"/>
  <c r="EJ207" i="35" s="1"/>
  <c r="DY555" i="35"/>
  <c r="DY1036" i="35"/>
  <c r="DW1026" i="35"/>
  <c r="DX1026" i="35" s="1"/>
  <c r="DY1026" i="35" s="1"/>
  <c r="EC1020" i="35"/>
  <c r="EF1020" i="35" s="1"/>
  <c r="DW1020" i="35"/>
  <c r="DX1020" i="35" s="1"/>
  <c r="EJ1033" i="35"/>
  <c r="EB1019" i="35"/>
  <c r="DW1001" i="35"/>
  <c r="DX1001" i="35" s="1"/>
  <c r="DY1001" i="35" s="1"/>
  <c r="DX1002" i="35"/>
  <c r="DY1002" i="35" s="1"/>
  <c r="EJ999" i="35"/>
  <c r="EJ1015" i="35"/>
  <c r="EC999" i="35"/>
  <c r="EF999" i="35" s="1"/>
  <c r="DY993" i="35"/>
  <c r="EJ970" i="35"/>
  <c r="EJ975" i="35"/>
  <c r="EC970" i="35"/>
  <c r="EF970" i="35" s="1"/>
  <c r="DW977" i="35"/>
  <c r="DW969" i="35"/>
  <c r="EJ956" i="35"/>
  <c r="EI945" i="35"/>
  <c r="DY975" i="35"/>
  <c r="EJ947" i="35"/>
  <c r="EI935" i="35"/>
  <c r="DW908" i="35"/>
  <c r="DX908" i="35" s="1"/>
  <c r="DY908" i="35" s="1"/>
  <c r="DX906" i="35"/>
  <c r="EJ906" i="35" s="1"/>
  <c r="DW893" i="35"/>
  <c r="DW888" i="35"/>
  <c r="DX888" i="35" s="1"/>
  <c r="DY888" i="35" s="1"/>
  <c r="EB875" i="35"/>
  <c r="EB871" i="35"/>
  <c r="DY903" i="35"/>
  <c r="DY870" i="35"/>
  <c r="EC868" i="35"/>
  <c r="EF868" i="35" s="1"/>
  <c r="DY862" i="35"/>
  <c r="DW865" i="35"/>
  <c r="DX865" i="35" s="1"/>
  <c r="EJ855" i="35"/>
  <c r="DW847" i="35"/>
  <c r="DY879" i="35"/>
  <c r="EC843" i="35"/>
  <c r="EF843" i="35" s="1"/>
  <c r="EC841" i="35"/>
  <c r="EF841" i="35" s="1"/>
  <c r="EC839" i="35"/>
  <c r="EF839" i="35" s="1"/>
  <c r="EC837" i="35"/>
  <c r="EF837" i="35" s="1"/>
  <c r="EB829" i="35"/>
  <c r="DX830" i="35"/>
  <c r="EJ830" i="35" s="1"/>
  <c r="DX814" i="35"/>
  <c r="DY814" i="35" s="1"/>
  <c r="EB812" i="35"/>
  <c r="EB804" i="35"/>
  <c r="EB844" i="35"/>
  <c r="DX824" i="35"/>
  <c r="DY824" i="35" s="1"/>
  <c r="EB802" i="35"/>
  <c r="DX845" i="35"/>
  <c r="DY845" i="35" s="1"/>
  <c r="DX817" i="35"/>
  <c r="EJ817" i="35" s="1"/>
  <c r="EI760" i="35"/>
  <c r="EI756" i="35"/>
  <c r="EI790" i="35"/>
  <c r="EJ789" i="35"/>
  <c r="DY780" i="35"/>
  <c r="EC758" i="35"/>
  <c r="EF758" i="35" s="1"/>
  <c r="DX740" i="35"/>
  <c r="EJ740" i="35" s="1"/>
  <c r="DY759" i="35"/>
  <c r="EI752" i="35"/>
  <c r="EB794" i="35"/>
  <c r="EJ792" i="35"/>
  <c r="DY787" i="35"/>
  <c r="EI779" i="35"/>
  <c r="EC764" i="35"/>
  <c r="EF764" i="35" s="1"/>
  <c r="DY763" i="35"/>
  <c r="DX748" i="35"/>
  <c r="EJ748" i="35" s="1"/>
  <c r="DW739" i="35"/>
  <c r="DX739" i="35" s="1"/>
  <c r="DY739" i="35" s="1"/>
  <c r="DW732" i="35"/>
  <c r="DW727" i="35"/>
  <c r="DX727" i="35" s="1"/>
  <c r="DY727" i="35" s="1"/>
  <c r="DW719" i="35"/>
  <c r="DW711" i="35"/>
  <c r="DX711" i="35" s="1"/>
  <c r="DY711" i="35" s="1"/>
  <c r="DW673" i="35"/>
  <c r="EJ751" i="35"/>
  <c r="EJ742" i="35"/>
  <c r="EJ677" i="35"/>
  <c r="EB687" i="35"/>
  <c r="EJ753" i="35"/>
  <c r="EJ747" i="35"/>
  <c r="EC676" i="35"/>
  <c r="EF676" i="35" s="1"/>
  <c r="EC674" i="35"/>
  <c r="EF674" i="35" s="1"/>
  <c r="EC672" i="35"/>
  <c r="EF672" i="35" s="1"/>
  <c r="EJ749" i="35"/>
  <c r="EB676" i="35"/>
  <c r="EB672" i="35"/>
  <c r="EJ671" i="35"/>
  <c r="DX670" i="35"/>
  <c r="DY670" i="35" s="1"/>
  <c r="EJ667" i="35"/>
  <c r="EJ663" i="35"/>
  <c r="DX662" i="35"/>
  <c r="DY662" i="35" s="1"/>
  <c r="DX654" i="35"/>
  <c r="EJ654" i="35" s="1"/>
  <c r="DX649" i="35"/>
  <c r="EJ649" i="35" s="1"/>
  <c r="DX637" i="35"/>
  <c r="EJ637" i="35" s="1"/>
  <c r="EC669" i="35"/>
  <c r="EF669" i="35" s="1"/>
  <c r="EC665" i="35"/>
  <c r="EF665" i="35" s="1"/>
  <c r="DY661" i="35"/>
  <c r="EJ645" i="35"/>
  <c r="EB640" i="35"/>
  <c r="EI670" i="35"/>
  <c r="EI666" i="35"/>
  <c r="EI662" i="35"/>
  <c r="EJ655" i="35"/>
  <c r="DX651" i="35"/>
  <c r="DY651" i="35" s="1"/>
  <c r="EJ648" i="35"/>
  <c r="EJ646" i="35"/>
  <c r="DX640" i="35"/>
  <c r="DY640" i="35" s="1"/>
  <c r="EB657" i="35"/>
  <c r="EI650" i="35"/>
  <c r="DY646" i="35"/>
  <c r="DW650" i="35"/>
  <c r="DW633" i="35"/>
  <c r="DX633" i="35" s="1"/>
  <c r="EJ630" i="35"/>
  <c r="EJ604" i="35"/>
  <c r="DW588" i="35"/>
  <c r="DX588" i="35" s="1"/>
  <c r="DY588" i="35" s="1"/>
  <c r="DW578" i="35"/>
  <c r="DW570" i="35"/>
  <c r="DX570" i="35" s="1"/>
  <c r="DY570" i="35" s="1"/>
  <c r="EB561" i="35"/>
  <c r="EB556" i="35"/>
  <c r="EJ552" i="35"/>
  <c r="DY552" i="35"/>
  <c r="EC550" i="35"/>
  <c r="EF550" i="35" s="1"/>
  <c r="EC546" i="35"/>
  <c r="EF546" i="35" s="1"/>
  <c r="EJ543" i="35"/>
  <c r="EJ541" i="35"/>
  <c r="EJ535" i="35"/>
  <c r="EJ517" i="35"/>
  <c r="EJ565" i="35"/>
  <c r="EB554" i="35"/>
  <c r="EB550" i="35"/>
  <c r="EB546" i="35"/>
  <c r="EJ475" i="35"/>
  <c r="DY493" i="35"/>
  <c r="DY485" i="35"/>
  <c r="DY475" i="35"/>
  <c r="DY522" i="35"/>
  <c r="DY509" i="35"/>
  <c r="DX463" i="35"/>
  <c r="EJ463" i="35" s="1"/>
  <c r="EI494" i="35"/>
  <c r="EI486" i="35"/>
  <c r="EJ476" i="35"/>
  <c r="DX464" i="35"/>
  <c r="EJ464" i="35" s="1"/>
  <c r="EI455" i="35"/>
  <c r="EI529" i="35"/>
  <c r="EJ526" i="35"/>
  <c r="EI521" i="35"/>
  <c r="EJ518" i="35"/>
  <c r="EI504" i="35"/>
  <c r="EB480" i="35"/>
  <c r="EJ467" i="35"/>
  <c r="DY447" i="35"/>
  <c r="DW435" i="35"/>
  <c r="DX435" i="35" s="1"/>
  <c r="DY435" i="35" s="1"/>
  <c r="DW430" i="35"/>
  <c r="DX430" i="35" s="1"/>
  <c r="DY430" i="35" s="1"/>
  <c r="DX421" i="35"/>
  <c r="DY421" i="35" s="1"/>
  <c r="DW413" i="35"/>
  <c r="DX413" i="35" s="1"/>
  <c r="DY413" i="35" s="1"/>
  <c r="DX407" i="35"/>
  <c r="EJ407" i="35" s="1"/>
  <c r="DW438" i="35"/>
  <c r="DX438" i="35" s="1"/>
  <c r="DW426" i="35"/>
  <c r="DX426" i="35" s="1"/>
  <c r="EC421" i="35"/>
  <c r="EF421" i="35" s="1"/>
  <c r="EI414" i="35"/>
  <c r="EB392" i="35"/>
  <c r="EJ369" i="35"/>
  <c r="EB359" i="35"/>
  <c r="EI438" i="35"/>
  <c r="DW432" i="35"/>
  <c r="DW427" i="35"/>
  <c r="EI411" i="35"/>
  <c r="DX379" i="35"/>
  <c r="DY379" i="35" s="1"/>
  <c r="DY369" i="35"/>
  <c r="EJ367" i="35"/>
  <c r="DW434" i="35"/>
  <c r="DX434" i="35" s="1"/>
  <c r="EI422" i="35"/>
  <c r="DW406" i="35"/>
  <c r="DX406" i="35" s="1"/>
  <c r="EB384" i="35"/>
  <c r="DX365" i="35"/>
  <c r="DY365" i="35" s="1"/>
  <c r="DX374" i="35"/>
  <c r="DY374" i="35" s="1"/>
  <c r="EB456" i="35"/>
  <c r="EC440" i="35"/>
  <c r="EF440" i="35" s="1"/>
  <c r="EI428" i="35"/>
  <c r="EC425" i="35"/>
  <c r="EF425" i="35" s="1"/>
  <c r="EC422" i="35"/>
  <c r="EF422" i="35" s="1"/>
  <c r="DX396" i="35"/>
  <c r="EJ396" i="35" s="1"/>
  <c r="EJ371" i="35"/>
  <c r="EB361" i="35"/>
  <c r="DW334" i="35"/>
  <c r="DX334" i="35" s="1"/>
  <c r="DY334" i="35" s="1"/>
  <c r="EJ302" i="35"/>
  <c r="DW295" i="35"/>
  <c r="EJ288" i="35"/>
  <c r="EJ276" i="35"/>
  <c r="DW270" i="35"/>
  <c r="DX270" i="35" s="1"/>
  <c r="DY270" i="35" s="1"/>
  <c r="DW262" i="35"/>
  <c r="DW254" i="35"/>
  <c r="DX254" i="35" s="1"/>
  <c r="DY254" i="35" s="1"/>
  <c r="DW237" i="35"/>
  <c r="DW235" i="35"/>
  <c r="DW233" i="35"/>
  <c r="DW221" i="35"/>
  <c r="DX221" i="35" s="1"/>
  <c r="DY221" i="35" s="1"/>
  <c r="DW215" i="35"/>
  <c r="DX215" i="35" s="1"/>
  <c r="DY215" i="35" s="1"/>
  <c r="DW212" i="35"/>
  <c r="DX212" i="35" s="1"/>
  <c r="DY212" i="35" s="1"/>
  <c r="EI205" i="35"/>
  <c r="EI197" i="35"/>
  <c r="EC209" i="35"/>
  <c r="EF209" i="35" s="1"/>
  <c r="DY187" i="35"/>
  <c r="EC207" i="35"/>
  <c r="EF207" i="35" s="1"/>
  <c r="EI186" i="35"/>
  <c r="EB185" i="35"/>
  <c r="DX381" i="35"/>
  <c r="DY381" i="35" s="1"/>
  <c r="EB218" i="35"/>
  <c r="DX203" i="35"/>
  <c r="DY203" i="35" s="1"/>
  <c r="DX195" i="35"/>
  <c r="DY195" i="35" s="1"/>
  <c r="DY170" i="35"/>
  <c r="DY162" i="35"/>
  <c r="DX119" i="35"/>
  <c r="EJ119" i="35" s="1"/>
  <c r="DY99" i="35"/>
  <c r="DY95" i="35"/>
  <c r="DY91" i="35"/>
  <c r="DY87" i="35"/>
  <c r="DY83" i="35"/>
  <c r="DY71" i="35"/>
  <c r="DX172" i="35"/>
  <c r="DY172" i="35" s="1"/>
  <c r="EJ109" i="35"/>
  <c r="EJ105" i="35"/>
  <c r="EJ98" i="35"/>
  <c r="DX85" i="35"/>
  <c r="DY85" i="35" s="1"/>
  <c r="EC63" i="35"/>
  <c r="EF63" i="35" s="1"/>
  <c r="EB55" i="35"/>
  <c r="EI51" i="35"/>
  <c r="DW49" i="35"/>
  <c r="DX49" i="35" s="1"/>
  <c r="DX43" i="35"/>
  <c r="DY43" i="35" s="1"/>
  <c r="DY42" i="35"/>
  <c r="DX41" i="35"/>
  <c r="DY41" i="35" s="1"/>
  <c r="EI35" i="35"/>
  <c r="EJ2" i="35"/>
  <c r="EB180" i="35"/>
  <c r="DX173" i="35"/>
  <c r="EJ173" i="35" s="1"/>
  <c r="EB142" i="35"/>
  <c r="EJ138" i="35"/>
  <c r="EI133" i="35"/>
  <c r="EJ130" i="35"/>
  <c r="EI125" i="35"/>
  <c r="EJ122" i="35"/>
  <c r="EB117" i="35"/>
  <c r="EB112" i="35"/>
  <c r="EB108" i="35"/>
  <c r="EB104" i="35"/>
  <c r="EB83" i="35"/>
  <c r="EB71" i="35"/>
  <c r="EB57" i="35"/>
  <c r="EI43" i="35"/>
  <c r="EI41" i="35"/>
  <c r="DY33" i="35"/>
  <c r="DX31" i="35"/>
  <c r="DY31" i="35" s="1"/>
  <c r="EB75" i="35"/>
  <c r="EC49" i="35"/>
  <c r="EF49" i="35" s="1"/>
  <c r="DX178" i="35"/>
  <c r="EJ178" i="35" s="1"/>
  <c r="DW158" i="35"/>
  <c r="DX158" i="35" s="1"/>
  <c r="EC129" i="35"/>
  <c r="EF129" i="35" s="1"/>
  <c r="EC125" i="35"/>
  <c r="EF125" i="35" s="1"/>
  <c r="EC121" i="35"/>
  <c r="EF121" i="35" s="1"/>
  <c r="EB85" i="35"/>
  <c r="DX65" i="35"/>
  <c r="DY65" i="35" s="1"/>
  <c r="EB176" i="35"/>
  <c r="EB146" i="35"/>
  <c r="DY136" i="35"/>
  <c r="EJ120" i="35"/>
  <c r="EB110" i="35"/>
  <c r="DX77" i="35"/>
  <c r="DY77" i="35" s="1"/>
  <c r="EI24" i="35"/>
  <c r="EI8" i="35"/>
  <c r="EI21" i="35"/>
  <c r="EI10" i="35"/>
  <c r="DX6" i="35"/>
  <c r="EJ6" i="35" s="1"/>
  <c r="EJ1011" i="35"/>
  <c r="EJ1010" i="35"/>
  <c r="DX991" i="35"/>
  <c r="DY991" i="35" s="1"/>
  <c r="EI1034" i="35"/>
  <c r="EI1035" i="35"/>
  <c r="DX1031" i="35"/>
  <c r="DY1031" i="35" s="1"/>
  <c r="EC1028" i="35"/>
  <c r="EF1028" i="35" s="1"/>
  <c r="EC1027" i="35"/>
  <c r="EF1027" i="35" s="1"/>
  <c r="DY1029" i="35"/>
  <c r="DW1025" i="35"/>
  <c r="EB1028" i="35"/>
  <c r="EI1027" i="35"/>
  <c r="DX1028" i="35"/>
  <c r="EJ1028" i="35" s="1"/>
  <c r="DX1024" i="35"/>
  <c r="DY1024" i="35" s="1"/>
  <c r="EJ1023" i="35"/>
  <c r="EB1024" i="35"/>
  <c r="DY1011" i="35"/>
  <c r="EJ1019" i="35"/>
  <c r="EI1016" i="35"/>
  <c r="EC1009" i="35"/>
  <c r="EF1009" i="35" s="1"/>
  <c r="EC1016" i="35"/>
  <c r="EF1016" i="35" s="1"/>
  <c r="DY1014" i="35"/>
  <c r="DX1012" i="35"/>
  <c r="EJ1012" i="35" s="1"/>
  <c r="EI998" i="35"/>
  <c r="EJ1005" i="35"/>
  <c r="EC996" i="35"/>
  <c r="EF996" i="35" s="1"/>
  <c r="EJ994" i="35"/>
  <c r="EC993" i="35"/>
  <c r="EF993" i="35" s="1"/>
  <c r="DW984" i="35"/>
  <c r="DY990" i="35"/>
  <c r="EJ995" i="35"/>
  <c r="DY994" i="35"/>
  <c r="EC983" i="35"/>
  <c r="EF983" i="35" s="1"/>
  <c r="EJ985" i="35"/>
  <c r="EC977" i="35"/>
  <c r="EF977" i="35" s="1"/>
  <c r="EJ987" i="35"/>
  <c r="EB982" i="35"/>
  <c r="EI981" i="35"/>
  <c r="EI975" i="35"/>
  <c r="DY970" i="35"/>
  <c r="EC968" i="35"/>
  <c r="EF968" i="35" s="1"/>
  <c r="DW967" i="35"/>
  <c r="DX967" i="35" s="1"/>
  <c r="EJ960" i="35"/>
  <c r="DW931" i="35"/>
  <c r="EJ942" i="35"/>
  <c r="EJ932" i="35"/>
  <c r="EJ924" i="35"/>
  <c r="EI931" i="35"/>
  <c r="EC929" i="35"/>
  <c r="EF929" i="35" s="1"/>
  <c r="DY947" i="35"/>
  <c r="EI943" i="35"/>
  <c r="DY934" i="35"/>
  <c r="DY924" i="35"/>
  <c r="EJ920" i="35"/>
  <c r="EJ898" i="35"/>
  <c r="EI915" i="35"/>
  <c r="DW913" i="35"/>
  <c r="DW911" i="35"/>
  <c r="DX911" i="35" s="1"/>
  <c r="DY911" i="35" s="1"/>
  <c r="EC906" i="35"/>
  <c r="EF906" i="35" s="1"/>
  <c r="EC913" i="35"/>
  <c r="EF913" i="35" s="1"/>
  <c r="EB909" i="35"/>
  <c r="DW907" i="35"/>
  <c r="DX904" i="35"/>
  <c r="EJ904" i="35" s="1"/>
  <c r="DW897" i="35"/>
  <c r="DW896" i="35"/>
  <c r="DX896" i="35" s="1"/>
  <c r="DY896" i="35" s="1"/>
  <c r="DW887" i="35"/>
  <c r="EB884" i="35"/>
  <c r="EB869" i="35"/>
  <c r="EB867" i="35"/>
  <c r="EB865" i="35"/>
  <c r="EB863" i="35"/>
  <c r="EB861" i="35"/>
  <c r="EJ910" i="35"/>
  <c r="EJ902" i="35"/>
  <c r="EB885" i="35"/>
  <c r="DY868" i="35"/>
  <c r="EC866" i="35"/>
  <c r="EF866" i="35" s="1"/>
  <c r="DW863" i="35"/>
  <c r="DX863" i="35" s="1"/>
  <c r="EJ853" i="35"/>
  <c r="EJ851" i="35"/>
  <c r="DW834" i="35"/>
  <c r="DX834" i="35" s="1"/>
  <c r="DW871" i="35"/>
  <c r="DX871" i="35" s="1"/>
  <c r="DY871" i="35" s="1"/>
  <c r="EC848" i="35"/>
  <c r="EF848" i="35" s="1"/>
  <c r="DW877" i="35"/>
  <c r="DX877" i="35" s="1"/>
  <c r="EB848" i="35"/>
  <c r="DX811" i="35"/>
  <c r="DY811" i="35" s="1"/>
  <c r="DX809" i="35"/>
  <c r="DY809" i="35" s="1"/>
  <c r="DX807" i="35"/>
  <c r="DY807" i="35" s="1"/>
  <c r="EJ805" i="35"/>
  <c r="DX803" i="35"/>
  <c r="DY803" i="35" s="1"/>
  <c r="EB836" i="35"/>
  <c r="DY821" i="35"/>
  <c r="EB806" i="35"/>
  <c r="EI801" i="35"/>
  <c r="DX841" i="35"/>
  <c r="EJ841" i="35" s="1"/>
  <c r="DX837" i="35"/>
  <c r="EJ837" i="35" s="1"/>
  <c r="EB818" i="35"/>
  <c r="EJ806" i="35"/>
  <c r="EB817" i="35"/>
  <c r="DX813" i="35"/>
  <c r="DY813" i="35" s="1"/>
  <c r="EB810" i="35"/>
  <c r="EJ804" i="35"/>
  <c r="DX793" i="35"/>
  <c r="EJ793" i="35" s="1"/>
  <c r="EJ784" i="35"/>
  <c r="EB842" i="35"/>
  <c r="EB826" i="35"/>
  <c r="DY823" i="35"/>
  <c r="DY804" i="35"/>
  <c r="DX802" i="35"/>
  <c r="DY802" i="35" s="1"/>
  <c r="DX801" i="35"/>
  <c r="EJ801" i="35" s="1"/>
  <c r="DW764" i="35"/>
  <c r="DY755" i="35"/>
  <c r="EB796" i="35"/>
  <c r="EI788" i="35"/>
  <c r="EB755" i="35"/>
  <c r="EI781" i="35"/>
  <c r="DY757" i="35"/>
  <c r="DX750" i="35"/>
  <c r="EJ750" i="35" s="1"/>
  <c r="DX741" i="35"/>
  <c r="EJ741" i="35" s="1"/>
  <c r="DW737" i="35"/>
  <c r="DX737" i="35" s="1"/>
  <c r="DW731" i="35"/>
  <c r="DX731" i="35" s="1"/>
  <c r="DW725" i="35"/>
  <c r="DX725" i="35" s="1"/>
  <c r="DW717" i="35"/>
  <c r="DX717" i="35" s="1"/>
  <c r="DW691" i="35"/>
  <c r="DX691" i="35" s="1"/>
  <c r="DY691" i="35" s="1"/>
  <c r="EJ745" i="35"/>
  <c r="EJ678" i="35"/>
  <c r="EJ666" i="35"/>
  <c r="EI677" i="35"/>
  <c r="DX676" i="35"/>
  <c r="EJ676" i="35" s="1"/>
  <c r="DX674" i="35"/>
  <c r="DY674" i="35" s="1"/>
  <c r="DX672" i="35"/>
  <c r="DY672" i="35" s="1"/>
  <c r="EJ687" i="35"/>
  <c r="DX659" i="35"/>
  <c r="DY659" i="35" s="1"/>
  <c r="DX644" i="35"/>
  <c r="EJ644" i="35" s="1"/>
  <c r="DY678" i="35"/>
  <c r="DY677" i="35"/>
  <c r="DY666" i="35"/>
  <c r="EB633" i="35"/>
  <c r="DY655" i="35"/>
  <c r="DX657" i="35"/>
  <c r="DY657" i="35" s="1"/>
  <c r="EC650" i="35"/>
  <c r="EF650" i="35" s="1"/>
  <c r="DW628" i="35"/>
  <c r="EJ615" i="35"/>
  <c r="EJ605" i="35"/>
  <c r="DW599" i="35"/>
  <c r="DW586" i="35"/>
  <c r="DW576" i="35"/>
  <c r="DW568" i="35"/>
  <c r="DW551" i="35"/>
  <c r="DW547" i="35"/>
  <c r="EJ504" i="35"/>
  <c r="EJ561" i="35"/>
  <c r="EC477" i="35"/>
  <c r="EF477" i="35" s="1"/>
  <c r="EF525" i="35"/>
  <c r="EF517" i="35"/>
  <c r="DY495" i="35"/>
  <c r="DY487" i="35"/>
  <c r="DY532" i="35"/>
  <c r="DY524" i="35"/>
  <c r="DY516" i="35"/>
  <c r="DY512" i="35"/>
  <c r="EJ503" i="35"/>
  <c r="EJ502" i="35"/>
  <c r="DW468" i="35"/>
  <c r="DX468" i="35" s="1"/>
  <c r="EC463" i="35"/>
  <c r="EF463" i="35" s="1"/>
  <c r="DW448" i="35"/>
  <c r="DW446" i="35"/>
  <c r="EJ499" i="35"/>
  <c r="EI492" i="35"/>
  <c r="EJ491" i="35"/>
  <c r="EI484" i="35"/>
  <c r="EJ483" i="35"/>
  <c r="DW471" i="35"/>
  <c r="DW469" i="35"/>
  <c r="DX469" i="35" s="1"/>
  <c r="EC464" i="35"/>
  <c r="EF464" i="35" s="1"/>
  <c r="EI531" i="35"/>
  <c r="EJ528" i="35"/>
  <c r="EI523" i="35"/>
  <c r="EJ520" i="35"/>
  <c r="EI515" i="35"/>
  <c r="EI506" i="35"/>
  <c r="EJ455" i="35"/>
  <c r="DX445" i="35"/>
  <c r="EJ445" i="35" s="1"/>
  <c r="DW441" i="35"/>
  <c r="DX441" i="35" s="1"/>
  <c r="DY441" i="35" s="1"/>
  <c r="DX440" i="35"/>
  <c r="EJ440" i="35" s="1"/>
  <c r="DW433" i="35"/>
  <c r="DX425" i="35"/>
  <c r="EJ425" i="35" s="1"/>
  <c r="DW420" i="35"/>
  <c r="DW418" i="35"/>
  <c r="DX418" i="35" s="1"/>
  <c r="DY418" i="35" s="1"/>
  <c r="DW416" i="35"/>
  <c r="DW409" i="35"/>
  <c r="DX409" i="35" s="1"/>
  <c r="DY409" i="35" s="1"/>
  <c r="DW405" i="35"/>
  <c r="DW403" i="35"/>
  <c r="DX403" i="35" s="1"/>
  <c r="DY403" i="35" s="1"/>
  <c r="EJ387" i="35"/>
  <c r="DX383" i="35"/>
  <c r="DY383" i="35" s="1"/>
  <c r="DX377" i="35"/>
  <c r="DY377" i="35" s="1"/>
  <c r="EJ378" i="35"/>
  <c r="DX370" i="35"/>
  <c r="DY370" i="35" s="1"/>
  <c r="DX368" i="35"/>
  <c r="DY368" i="35" s="1"/>
  <c r="DX362" i="35"/>
  <c r="DY362" i="35" s="1"/>
  <c r="DX360" i="35"/>
  <c r="DY360" i="35" s="1"/>
  <c r="DY467" i="35"/>
  <c r="EC406" i="35"/>
  <c r="EF406" i="35" s="1"/>
  <c r="DX400" i="35"/>
  <c r="EJ400" i="35" s="1"/>
  <c r="DX395" i="35"/>
  <c r="DY395" i="35" s="1"/>
  <c r="EC414" i="35"/>
  <c r="EF414" i="35" s="1"/>
  <c r="DX393" i="35"/>
  <c r="DY393" i="35" s="1"/>
  <c r="EB390" i="35"/>
  <c r="EC374" i="35"/>
  <c r="EF374" i="35" s="1"/>
  <c r="EC353" i="35"/>
  <c r="EF353" i="35" s="1"/>
  <c r="EC351" i="35"/>
  <c r="EF351" i="35" s="1"/>
  <c r="EC349" i="35"/>
  <c r="EF349" i="35" s="1"/>
  <c r="EI427" i="35"/>
  <c r="EI425" i="35"/>
  <c r="DW423" i="35"/>
  <c r="EC411" i="35"/>
  <c r="EF411" i="35" s="1"/>
  <c r="DX391" i="35"/>
  <c r="DY391" i="35" s="1"/>
  <c r="DY367" i="35"/>
  <c r="DX349" i="35"/>
  <c r="EJ349" i="35" s="1"/>
  <c r="EI434" i="35"/>
  <c r="EC407" i="35"/>
  <c r="EF407" i="35" s="1"/>
  <c r="EB400" i="35"/>
  <c r="EB394" i="35"/>
  <c r="DW332" i="35"/>
  <c r="EJ330" i="35"/>
  <c r="EJ328" i="35"/>
  <c r="EJ300" i="35"/>
  <c r="DW293" i="35"/>
  <c r="DX293" i="35" s="1"/>
  <c r="DY293" i="35" s="1"/>
  <c r="EJ282" i="35"/>
  <c r="EJ274" i="35"/>
  <c r="DW268" i="35"/>
  <c r="DX268" i="35" s="1"/>
  <c r="DY268" i="35" s="1"/>
  <c r="DW260" i="35"/>
  <c r="DW252" i="35"/>
  <c r="DX252" i="35" s="1"/>
  <c r="DY252" i="35" s="1"/>
  <c r="DW225" i="35"/>
  <c r="DW223" i="35"/>
  <c r="DX223" i="35" s="1"/>
  <c r="DY223" i="35" s="1"/>
  <c r="DW209" i="35"/>
  <c r="DX209" i="35" s="1"/>
  <c r="DY209" i="35" s="1"/>
  <c r="DX188" i="35"/>
  <c r="DY188" i="35" s="1"/>
  <c r="DX184" i="35"/>
  <c r="DY184" i="35" s="1"/>
  <c r="EJ152" i="35"/>
  <c r="DX202" i="35"/>
  <c r="DY202" i="35" s="1"/>
  <c r="EB187" i="35"/>
  <c r="DX205" i="35"/>
  <c r="DY205" i="35" s="1"/>
  <c r="DX197" i="35"/>
  <c r="EJ197" i="35" s="1"/>
  <c r="DX137" i="35"/>
  <c r="EJ137" i="35" s="1"/>
  <c r="DX133" i="35"/>
  <c r="EJ133" i="35" s="1"/>
  <c r="DY118" i="35"/>
  <c r="DY114" i="35"/>
  <c r="DY110" i="35"/>
  <c r="DY106" i="35"/>
  <c r="EB160" i="35"/>
  <c r="DX93" i="35"/>
  <c r="DY93" i="35" s="1"/>
  <c r="EB82" i="35"/>
  <c r="DX67" i="35"/>
  <c r="EJ67" i="35" s="1"/>
  <c r="EI44" i="35"/>
  <c r="EC41" i="35"/>
  <c r="EF41" i="35" s="1"/>
  <c r="EB170" i="35"/>
  <c r="EB162" i="35"/>
  <c r="EI158" i="35"/>
  <c r="DX148" i="35"/>
  <c r="DY148" i="35" s="1"/>
  <c r="DX144" i="35"/>
  <c r="EJ144" i="35" s="1"/>
  <c r="EJ140" i="35"/>
  <c r="EI135" i="35"/>
  <c r="EJ132" i="35"/>
  <c r="EI127" i="35"/>
  <c r="EJ124" i="35"/>
  <c r="DX102" i="35"/>
  <c r="DY102" i="35" s="1"/>
  <c r="EJ94" i="35"/>
  <c r="EJ88" i="35"/>
  <c r="EB80" i="35"/>
  <c r="DY61" i="35"/>
  <c r="EB48" i="35"/>
  <c r="EB46" i="35"/>
  <c r="DY34" i="35"/>
  <c r="DW32" i="35"/>
  <c r="EC29" i="35"/>
  <c r="EF29" i="35" s="1"/>
  <c r="EJ79" i="35"/>
  <c r="DW129" i="35"/>
  <c r="DW125" i="35"/>
  <c r="DW121" i="35"/>
  <c r="EC119" i="35"/>
  <c r="EF119" i="35" s="1"/>
  <c r="DX115" i="35"/>
  <c r="DY115" i="35" s="1"/>
  <c r="EJ111" i="35"/>
  <c r="DX96" i="35"/>
  <c r="DY96" i="35" s="1"/>
  <c r="EB93" i="35"/>
  <c r="EJ86" i="35"/>
  <c r="DX76" i="35"/>
  <c r="DY76" i="35" s="1"/>
  <c r="EB67" i="35"/>
  <c r="DX55" i="35"/>
  <c r="DY55" i="35" s="1"/>
  <c r="DY50" i="35"/>
  <c r="DW44" i="35"/>
  <c r="DX40" i="35"/>
  <c r="DY40" i="35" s="1"/>
  <c r="EC37" i="35"/>
  <c r="EF37" i="35" s="1"/>
  <c r="DW29" i="35"/>
  <c r="EJ92" i="35"/>
  <c r="EI40" i="35"/>
  <c r="EB173" i="35"/>
  <c r="EB144" i="35"/>
  <c r="EJ103" i="35"/>
  <c r="DW63" i="35"/>
  <c r="DX63" i="35" s="1"/>
  <c r="EI4" i="35"/>
  <c r="EI15" i="35"/>
  <c r="EI13" i="35"/>
  <c r="DW1030" i="35"/>
  <c r="DX1030" i="35" s="1"/>
  <c r="EC1021" i="35"/>
  <c r="EF1021" i="35" s="1"/>
  <c r="DX981" i="35"/>
  <c r="EJ981" i="35" s="1"/>
  <c r="EJ982" i="35"/>
  <c r="EJ962" i="35"/>
  <c r="EJ951" i="35"/>
  <c r="DX955" i="35"/>
  <c r="EJ955" i="35" s="1"/>
  <c r="DX943" i="35"/>
  <c r="EJ943" i="35" s="1"/>
  <c r="DX939" i="35"/>
  <c r="EJ939" i="35" s="1"/>
  <c r="DX935" i="35"/>
  <c r="DY935" i="35" s="1"/>
  <c r="EJ936" i="35"/>
  <c r="EJ944" i="35"/>
  <c r="EI941" i="35"/>
  <c r="EC939" i="35"/>
  <c r="EF939" i="35" s="1"/>
  <c r="EJ917" i="35"/>
  <c r="EC904" i="35"/>
  <c r="EF904" i="35" s="1"/>
  <c r="DW900" i="35"/>
  <c r="DW895" i="35"/>
  <c r="DW886" i="35"/>
  <c r="DX886" i="35" s="1"/>
  <c r="DY886" i="35" s="1"/>
  <c r="DW882" i="35"/>
  <c r="DX882" i="35" s="1"/>
  <c r="DY882" i="35" s="1"/>
  <c r="DW880" i="35"/>
  <c r="DX880" i="35" s="1"/>
  <c r="DY880" i="35" s="1"/>
  <c r="EC898" i="35"/>
  <c r="EF898" i="35" s="1"/>
  <c r="EB877" i="35"/>
  <c r="EB873" i="35"/>
  <c r="DX869" i="35"/>
  <c r="EJ869" i="35" s="1"/>
  <c r="DX867" i="35"/>
  <c r="EJ867" i="35" s="1"/>
  <c r="DY902" i="35"/>
  <c r="DY866" i="35"/>
  <c r="EC864" i="35"/>
  <c r="EF864" i="35" s="1"/>
  <c r="EJ884" i="35"/>
  <c r="DW861" i="35"/>
  <c r="DX861" i="35" s="1"/>
  <c r="DW859" i="35"/>
  <c r="DW849" i="35"/>
  <c r="DX849" i="35" s="1"/>
  <c r="DY849" i="35" s="1"/>
  <c r="DW875" i="35"/>
  <c r="EC857" i="35"/>
  <c r="EF857" i="35" s="1"/>
  <c r="DW831" i="35"/>
  <c r="EJ829" i="35"/>
  <c r="DX848" i="35"/>
  <c r="DY848" i="35" s="1"/>
  <c r="EJ846" i="35"/>
  <c r="DX835" i="35"/>
  <c r="DY835" i="35" s="1"/>
  <c r="DX826" i="35"/>
  <c r="EJ826" i="35" s="1"/>
  <c r="DX815" i="35"/>
  <c r="DY815" i="35" s="1"/>
  <c r="EB823" i="35"/>
  <c r="DX820" i="35"/>
  <c r="DY820" i="35" s="1"/>
  <c r="DX816" i="35"/>
  <c r="DY816" i="35" s="1"/>
  <c r="DX795" i="35"/>
  <c r="DY795" i="35" s="1"/>
  <c r="EC778" i="35"/>
  <c r="EF778" i="35" s="1"/>
  <c r="EB840" i="35"/>
  <c r="EJ777" i="35"/>
  <c r="EJ775" i="35"/>
  <c r="EJ773" i="35"/>
  <c r="EJ771" i="35"/>
  <c r="EI786" i="35"/>
  <c r="EJ785" i="35"/>
  <c r="DY783" i="35"/>
  <c r="EB777" i="35"/>
  <c r="DY791" i="35"/>
  <c r="DY762" i="35"/>
  <c r="DX758" i="35"/>
  <c r="DY758" i="35" s="1"/>
  <c r="EC754" i="35"/>
  <c r="EF754" i="35" s="1"/>
  <c r="DX752" i="35"/>
  <c r="EJ752" i="35" s="1"/>
  <c r="DX743" i="35"/>
  <c r="DY743" i="35" s="1"/>
  <c r="DW735" i="35"/>
  <c r="DW723" i="35"/>
  <c r="DX723" i="35" s="1"/>
  <c r="DW715" i="35"/>
  <c r="DW696" i="35"/>
  <c r="DX696" i="35" s="1"/>
  <c r="DW689" i="35"/>
  <c r="DX689" i="35" s="1"/>
  <c r="DW686" i="35"/>
  <c r="DX686" i="35" s="1"/>
  <c r="DW684" i="35"/>
  <c r="DX684" i="35" s="1"/>
  <c r="DW682" i="35"/>
  <c r="DX682" i="35" s="1"/>
  <c r="DW675" i="35"/>
  <c r="DY745" i="35"/>
  <c r="EJ685" i="35"/>
  <c r="EB678" i="35"/>
  <c r="EB685" i="35"/>
  <c r="EJ683" i="35"/>
  <c r="EB674" i="35"/>
  <c r="EJ669" i="35"/>
  <c r="DX668" i="35"/>
  <c r="EJ668" i="35" s="1"/>
  <c r="EJ665" i="35"/>
  <c r="DX664" i="35"/>
  <c r="EJ664" i="35" s="1"/>
  <c r="DX658" i="35"/>
  <c r="EJ658" i="35" s="1"/>
  <c r="DX652" i="35"/>
  <c r="EJ652" i="35" s="1"/>
  <c r="DX643" i="35"/>
  <c r="DY643" i="35" s="1"/>
  <c r="EC671" i="35"/>
  <c r="EF671" i="35" s="1"/>
  <c r="EC667" i="35"/>
  <c r="EF667" i="35" s="1"/>
  <c r="EC663" i="35"/>
  <c r="EF663" i="35" s="1"/>
  <c r="EB653" i="35"/>
  <c r="EB641" i="35"/>
  <c r="EI668" i="35"/>
  <c r="EI664" i="35"/>
  <c r="EB660" i="35"/>
  <c r="DX653" i="35"/>
  <c r="EJ653" i="35" s="1"/>
  <c r="EJ647" i="35"/>
  <c r="DY645" i="35"/>
  <c r="DX641" i="35"/>
  <c r="EJ641" i="35" s="1"/>
  <c r="DY648" i="35"/>
  <c r="EC635" i="35"/>
  <c r="EF635" i="35" s="1"/>
  <c r="EJ626" i="35"/>
  <c r="EJ622" i="35"/>
  <c r="EJ620" i="35"/>
  <c r="EJ613" i="35"/>
  <c r="EJ611" i="35"/>
  <c r="EJ609" i="35"/>
  <c r="DW598" i="35"/>
  <c r="EJ594" i="35"/>
  <c r="EJ592" i="35"/>
  <c r="EJ590" i="35"/>
  <c r="DW584" i="35"/>
  <c r="EJ581" i="35"/>
  <c r="DW574" i="35"/>
  <c r="DW566" i="35"/>
  <c r="DX566" i="35" s="1"/>
  <c r="DW564" i="35"/>
  <c r="DX564" i="35" s="1"/>
  <c r="DY564" i="35" s="1"/>
  <c r="DW562" i="35"/>
  <c r="DX562" i="35" s="1"/>
  <c r="DW560" i="35"/>
  <c r="DX560" i="35" s="1"/>
  <c r="EB555" i="35"/>
  <c r="DW635" i="35"/>
  <c r="EJ554" i="35"/>
  <c r="DY554" i="35"/>
  <c r="DW550" i="35"/>
  <c r="DX550" i="35" s="1"/>
  <c r="EC548" i="35"/>
  <c r="EF548" i="35" s="1"/>
  <c r="DW546" i="35"/>
  <c r="DX546" i="35" s="1"/>
  <c r="DY546" i="35" s="1"/>
  <c r="EJ538" i="35"/>
  <c r="EJ506" i="35"/>
  <c r="EB557" i="35"/>
  <c r="EB552" i="35"/>
  <c r="EB548" i="35"/>
  <c r="EF511" i="35"/>
  <c r="DY489" i="35"/>
  <c r="EI482" i="35"/>
  <c r="EJ477" i="35"/>
  <c r="EJ459" i="35"/>
  <c r="EI538" i="35"/>
  <c r="DY505" i="35"/>
  <c r="EC468" i="35"/>
  <c r="EF468" i="35" s="1"/>
  <c r="EI467" i="35"/>
  <c r="EC455" i="35"/>
  <c r="EF455" i="35" s="1"/>
  <c r="EJ452" i="35"/>
  <c r="EJ447" i="35"/>
  <c r="EI535" i="35"/>
  <c r="EI498" i="35"/>
  <c r="EI490" i="35"/>
  <c r="EC469" i="35"/>
  <c r="EF469" i="35" s="1"/>
  <c r="EB453" i="35"/>
  <c r="EB451" i="35"/>
  <c r="EI533" i="35"/>
  <c r="EI525" i="35"/>
  <c r="EI517" i="35"/>
  <c r="EI508" i="35"/>
  <c r="EB471" i="35"/>
  <c r="DW444" i="35"/>
  <c r="DX444" i="35" s="1"/>
  <c r="DX443" i="35"/>
  <c r="EJ443" i="35" s="1"/>
  <c r="DW439" i="35"/>
  <c r="DW431" i="35"/>
  <c r="DW429" i="35"/>
  <c r="DX429" i="35" s="1"/>
  <c r="DW424" i="35"/>
  <c r="DX424" i="35" s="1"/>
  <c r="DY424" i="35" s="1"/>
  <c r="DW412" i="35"/>
  <c r="DX411" i="35"/>
  <c r="EJ411" i="35" s="1"/>
  <c r="DX357" i="35"/>
  <c r="DY357" i="35" s="1"/>
  <c r="DX355" i="35"/>
  <c r="DY355" i="35" s="1"/>
  <c r="EI436" i="35"/>
  <c r="EC423" i="35"/>
  <c r="EF423" i="35" s="1"/>
  <c r="EB401" i="35"/>
  <c r="EB379" i="35"/>
  <c r="DX361" i="35"/>
  <c r="DY361" i="35" s="1"/>
  <c r="EJ356" i="35"/>
  <c r="DY459" i="35"/>
  <c r="EI426" i="35"/>
  <c r="DW422" i="35"/>
  <c r="DX402" i="35"/>
  <c r="DY402" i="35" s="1"/>
  <c r="EB398" i="35"/>
  <c r="DX392" i="35"/>
  <c r="EJ392" i="35" s="1"/>
  <c r="EJ388" i="35"/>
  <c r="EB373" i="35"/>
  <c r="DX359" i="35"/>
  <c r="EJ359" i="35" s="1"/>
  <c r="DY356" i="35"/>
  <c r="DX354" i="35"/>
  <c r="EJ354" i="35" s="1"/>
  <c r="DX352" i="35"/>
  <c r="DY352" i="35" s="1"/>
  <c r="DX350" i="35"/>
  <c r="DY350" i="35" s="1"/>
  <c r="EC443" i="35"/>
  <c r="EF443" i="35" s="1"/>
  <c r="DW428" i="35"/>
  <c r="EI407" i="35"/>
  <c r="DX399" i="35"/>
  <c r="DY399" i="35" s="1"/>
  <c r="DX390" i="35"/>
  <c r="EJ390" i="35" s="1"/>
  <c r="DX386" i="35"/>
  <c r="DY386" i="35" s="1"/>
  <c r="EJ373" i="35"/>
  <c r="EB363" i="35"/>
  <c r="DX351" i="35"/>
  <c r="DY351" i="35" s="1"/>
  <c r="EB460" i="35"/>
  <c r="DW436" i="35"/>
  <c r="DX436" i="35" s="1"/>
  <c r="EC432" i="35"/>
  <c r="EF432" i="35" s="1"/>
  <c r="EC427" i="35"/>
  <c r="EF427" i="35" s="1"/>
  <c r="EI423" i="35"/>
  <c r="EI421" i="35"/>
  <c r="DX397" i="35"/>
  <c r="DY397" i="35" s="1"/>
  <c r="DX389" i="35"/>
  <c r="DY389" i="35" s="1"/>
  <c r="EB382" i="35"/>
  <c r="DX363" i="35"/>
  <c r="DY363" i="35" s="1"/>
  <c r="DW338" i="35"/>
  <c r="EJ325" i="35"/>
  <c r="EJ323" i="35"/>
  <c r="EJ321" i="35"/>
  <c r="EJ319" i="35"/>
  <c r="EJ317" i="35"/>
  <c r="EJ315" i="35"/>
  <c r="EJ313" i="35"/>
  <c r="DW299" i="35"/>
  <c r="DW292" i="35"/>
  <c r="DX292" i="35" s="1"/>
  <c r="DY292" i="35" s="1"/>
  <c r="EJ280" i="35"/>
  <c r="DW266" i="35"/>
  <c r="DX266" i="35" s="1"/>
  <c r="DW258" i="35"/>
  <c r="DW250" i="35"/>
  <c r="DX385" i="35"/>
  <c r="DY385" i="35" s="1"/>
  <c r="EB216" i="35"/>
  <c r="EI201" i="35"/>
  <c r="EI193" i="35"/>
  <c r="EJ214" i="35"/>
  <c r="EB211" i="35"/>
  <c r="EI207" i="35"/>
  <c r="EJ204" i="35"/>
  <c r="EJ170" i="35"/>
  <c r="EJ162" i="35"/>
  <c r="EJ114" i="35"/>
  <c r="EJ110" i="35"/>
  <c r="EJ108" i="35"/>
  <c r="EJ106" i="35"/>
  <c r="EJ80" i="35"/>
  <c r="EJ71" i="35"/>
  <c r="EC193" i="35"/>
  <c r="EF193" i="35" s="1"/>
  <c r="EC191" i="35"/>
  <c r="EF191" i="35" s="1"/>
  <c r="EI190" i="35"/>
  <c r="EB189" i="35"/>
  <c r="EI182" i="35"/>
  <c r="EB181" i="35"/>
  <c r="EJ211" i="35"/>
  <c r="DX199" i="35"/>
  <c r="DY199" i="35" s="1"/>
  <c r="DX191" i="35"/>
  <c r="DY191" i="35" s="1"/>
  <c r="DY164" i="35"/>
  <c r="DY152" i="35"/>
  <c r="DY101" i="35"/>
  <c r="DY97" i="35"/>
  <c r="DY73" i="35"/>
  <c r="EB178" i="35"/>
  <c r="EC156" i="35"/>
  <c r="EF156" i="35" s="1"/>
  <c r="DX113" i="35"/>
  <c r="DY113" i="35" s="1"/>
  <c r="EB89" i="35"/>
  <c r="EB73" i="35"/>
  <c r="DY51" i="35"/>
  <c r="DX47" i="35"/>
  <c r="EJ47" i="35" s="1"/>
  <c r="DX45" i="35"/>
  <c r="EJ45" i="35" s="1"/>
  <c r="EC32" i="35"/>
  <c r="EF32" i="35" s="1"/>
  <c r="DY157" i="35"/>
  <c r="EB152" i="35"/>
  <c r="EI137" i="35"/>
  <c r="EJ134" i="35"/>
  <c r="EI129" i="35"/>
  <c r="EJ126" i="35"/>
  <c r="EI121" i="35"/>
  <c r="EB118" i="35"/>
  <c r="EB77" i="35"/>
  <c r="EJ34" i="35"/>
  <c r="EB172" i="35"/>
  <c r="EB164" i="35"/>
  <c r="EC139" i="35"/>
  <c r="EF139" i="35" s="1"/>
  <c r="EC137" i="35"/>
  <c r="EF137" i="35" s="1"/>
  <c r="EC135" i="35"/>
  <c r="EF135" i="35" s="1"/>
  <c r="EC133" i="35"/>
  <c r="EF133" i="35" s="1"/>
  <c r="EC131" i="35"/>
  <c r="EF131" i="35" s="1"/>
  <c r="EC127" i="35"/>
  <c r="EF127" i="35" s="1"/>
  <c r="EC123" i="35"/>
  <c r="EF123" i="35" s="1"/>
  <c r="EJ107" i="35"/>
  <c r="DX82" i="35"/>
  <c r="EJ82" i="35" s="1"/>
  <c r="DX180" i="35"/>
  <c r="EJ180" i="35" s="1"/>
  <c r="EB166" i="35"/>
  <c r="EI156" i="35"/>
  <c r="EB114" i="35"/>
  <c r="EB106" i="35"/>
  <c r="DX57" i="35"/>
  <c r="EJ57" i="35" s="1"/>
  <c r="EI19" i="35"/>
  <c r="EI27" i="35"/>
  <c r="EB25" i="35"/>
  <c r="EJ48" i="35"/>
  <c r="EC1033" i="35"/>
  <c r="EF1033" i="35" s="1"/>
  <c r="DW1021" i="35"/>
  <c r="DX989" i="35"/>
  <c r="EJ989" i="35" s="1"/>
  <c r="EJ965" i="35"/>
  <c r="EJ961" i="35"/>
  <c r="DW1034" i="35"/>
  <c r="DW1035" i="35"/>
  <c r="DW1027" i="35"/>
  <c r="DX1027" i="35" s="1"/>
  <c r="EC1025" i="35"/>
  <c r="EF1025" i="35" s="1"/>
  <c r="DX1032" i="35"/>
  <c r="DY1032" i="35" s="1"/>
  <c r="EB1010" i="35"/>
  <c r="EC1011" i="35"/>
  <c r="EF1011" i="35" s="1"/>
  <c r="DX1016" i="35"/>
  <c r="DY1016" i="35" s="1"/>
  <c r="EB1012" i="35"/>
  <c r="DX1009" i="35"/>
  <c r="DY1009" i="35" s="1"/>
  <c r="DW1003" i="35"/>
  <c r="DX1003" i="35" s="1"/>
  <c r="DY1003" i="35" s="1"/>
  <c r="EI1004" i="35"/>
  <c r="DX998" i="35"/>
  <c r="DY998" i="35" s="1"/>
  <c r="EJ996" i="35"/>
  <c r="EB1005" i="35"/>
  <c r="DX1004" i="35"/>
  <c r="EJ1004" i="35" s="1"/>
  <c r="EB995" i="35"/>
  <c r="EB994" i="35"/>
  <c r="EC979" i="35"/>
  <c r="EF979" i="35" s="1"/>
  <c r="EC985" i="35"/>
  <c r="EF985" i="35" s="1"/>
  <c r="EB977" i="35"/>
  <c r="EI973" i="35"/>
  <c r="DX971" i="35"/>
  <c r="EJ971" i="35" s="1"/>
  <c r="DY961" i="35"/>
  <c r="EJ973" i="35"/>
  <c r="EB987" i="35"/>
  <c r="EI979" i="35"/>
  <c r="DX968" i="35"/>
  <c r="DY968" i="35" s="1"/>
  <c r="DY973" i="35"/>
  <c r="EI960" i="35"/>
  <c r="DW953" i="35"/>
  <c r="DX953" i="35" s="1"/>
  <c r="EJ945" i="35"/>
  <c r="DW941" i="35"/>
  <c r="DW937" i="35"/>
  <c r="DX933" i="35"/>
  <c r="DY933" i="35" s="1"/>
  <c r="EB944" i="35"/>
  <c r="EJ938" i="35"/>
  <c r="DW926" i="35"/>
  <c r="EC933" i="35"/>
  <c r="EF933" i="35" s="1"/>
  <c r="EI939" i="35"/>
  <c r="EC941" i="35"/>
  <c r="EF941" i="35" s="1"/>
  <c r="EC935" i="35"/>
  <c r="EF935" i="35" s="1"/>
  <c r="EC931" i="35"/>
  <c r="EF931" i="35" s="1"/>
  <c r="DX929" i="35"/>
  <c r="EJ929" i="35" s="1"/>
  <c r="EJ903" i="35"/>
  <c r="EB907" i="35"/>
  <c r="EB905" i="35"/>
  <c r="EB900" i="35"/>
  <c r="EB897" i="35"/>
  <c r="DX928" i="35"/>
  <c r="DY928" i="35" s="1"/>
  <c r="EJ915" i="35"/>
  <c r="EI913" i="35"/>
  <c r="EI911" i="35"/>
  <c r="DX909" i="35"/>
  <c r="EJ909" i="35" s="1"/>
  <c r="EC915" i="35"/>
  <c r="EF915" i="35" s="1"/>
  <c r="DX901" i="35"/>
  <c r="EJ901" i="35" s="1"/>
  <c r="DW894" i="35"/>
  <c r="DX894" i="35" s="1"/>
  <c r="DW889" i="35"/>
  <c r="EJ878" i="35"/>
  <c r="DY878" i="35"/>
  <c r="EJ876" i="35"/>
  <c r="DY876" i="35"/>
  <c r="EJ874" i="35"/>
  <c r="DY874" i="35"/>
  <c r="EJ872" i="35"/>
  <c r="DY872" i="35"/>
  <c r="EJ870" i="35"/>
  <c r="EJ868" i="35"/>
  <c r="EJ866" i="35"/>
  <c r="EJ862" i="35"/>
  <c r="EJ899" i="35"/>
  <c r="DX873" i="35"/>
  <c r="EJ873" i="35" s="1"/>
  <c r="EC862" i="35"/>
  <c r="EF862" i="35" s="1"/>
  <c r="DX864" i="35"/>
  <c r="DY864" i="35" s="1"/>
  <c r="DW857" i="35"/>
  <c r="DX857" i="35" s="1"/>
  <c r="DY857" i="35" s="1"/>
  <c r="EB846" i="35"/>
  <c r="DW833" i="35"/>
  <c r="DX833" i="35" s="1"/>
  <c r="EJ825" i="35"/>
  <c r="EJ823" i="35"/>
  <c r="EJ821" i="35"/>
  <c r="EJ828" i="35"/>
  <c r="EJ819" i="35"/>
  <c r="EB825" i="35"/>
  <c r="EB814" i="35"/>
  <c r="DX808" i="35"/>
  <c r="EJ808" i="35" s="1"/>
  <c r="DX843" i="35"/>
  <c r="EJ843" i="35" s="1"/>
  <c r="DX839" i="35"/>
  <c r="DY839" i="35" s="1"/>
  <c r="DX832" i="35"/>
  <c r="DY832" i="35" s="1"/>
  <c r="DY829" i="35"/>
  <c r="DX827" i="35"/>
  <c r="DY827" i="35" s="1"/>
  <c r="DY825" i="35"/>
  <c r="EB821" i="35"/>
  <c r="DX818" i="35"/>
  <c r="DY818" i="35" s="1"/>
  <c r="DX812" i="35"/>
  <c r="DY812" i="35" s="1"/>
  <c r="DY806" i="35"/>
  <c r="DX797" i="35"/>
  <c r="EJ797" i="35" s="1"/>
  <c r="EJ788" i="35"/>
  <c r="EB838" i="35"/>
  <c r="DX822" i="35"/>
  <c r="DY822" i="35" s="1"/>
  <c r="EJ810" i="35"/>
  <c r="EB808" i="35"/>
  <c r="DX799" i="35"/>
  <c r="DY799" i="35" s="1"/>
  <c r="EJ761" i="35"/>
  <c r="EB792" i="35"/>
  <c r="EI784" i="35"/>
  <c r="DY782" i="35"/>
  <c r="DY773" i="35"/>
  <c r="EB740" i="35"/>
  <c r="DY775" i="35"/>
  <c r="EB771" i="35"/>
  <c r="EB773" i="35"/>
  <c r="EJ762" i="35"/>
  <c r="DX746" i="35"/>
  <c r="EJ746" i="35" s="1"/>
  <c r="DW728" i="35"/>
  <c r="DX728" i="35" s="1"/>
  <c r="DY728" i="35" s="1"/>
  <c r="DW721" i="35"/>
  <c r="DX721" i="35" s="1"/>
  <c r="DW713" i="35"/>
  <c r="DX713" i="35" s="1"/>
  <c r="EJ709" i="35"/>
  <c r="EJ707" i="35"/>
  <c r="EJ705" i="35"/>
  <c r="EJ703" i="35"/>
  <c r="EJ701" i="35"/>
  <c r="EJ699" i="35"/>
  <c r="DW694" i="35"/>
  <c r="DX694" i="35" s="1"/>
  <c r="DW681" i="35"/>
  <c r="DX681" i="35" s="1"/>
  <c r="EJ679" i="35"/>
  <c r="EJ670" i="35"/>
  <c r="EJ660" i="35"/>
  <c r="DX756" i="35"/>
  <c r="EJ756" i="35" s="1"/>
  <c r="DX642" i="35"/>
  <c r="EJ642" i="35" s="1"/>
  <c r="EJ656" i="35"/>
  <c r="DY647" i="35"/>
  <c r="DY660" i="35"/>
  <c r="DY656" i="35"/>
  <c r="EJ632" i="35"/>
  <c r="DW595" i="35"/>
  <c r="DX595" i="35" s="1"/>
  <c r="DW582" i="35"/>
  <c r="DW572" i="35"/>
  <c r="DX572" i="35" s="1"/>
  <c r="DW553" i="35"/>
  <c r="DX553" i="35" s="1"/>
  <c r="DW549" i="35"/>
  <c r="EJ555" i="35"/>
  <c r="EJ563" i="35"/>
  <c r="EJ557" i="35"/>
  <c r="EJ556" i="35"/>
  <c r="EC634" i="35"/>
  <c r="EF634" i="35" s="1"/>
  <c r="DX548" i="35"/>
  <c r="EJ548" i="35" s="1"/>
  <c r="EJ508" i="35"/>
  <c r="EC500" i="35"/>
  <c r="EF500" i="35" s="1"/>
  <c r="EJ480" i="35"/>
  <c r="EJ478" i="35"/>
  <c r="EI543" i="35"/>
  <c r="EI541" i="35"/>
  <c r="DY556" i="35"/>
  <c r="DY507" i="35"/>
  <c r="EJ449" i="35"/>
  <c r="EI496" i="35"/>
  <c r="EI488" i="35"/>
  <c r="EB478" i="35"/>
  <c r="EC471" i="35"/>
  <c r="EF471" i="35" s="1"/>
  <c r="EC461" i="35"/>
  <c r="EF461" i="35" s="1"/>
  <c r="EC459" i="35"/>
  <c r="EF459" i="35" s="1"/>
  <c r="EC457" i="35"/>
  <c r="EF457" i="35" s="1"/>
  <c r="EI527" i="35"/>
  <c r="EI519" i="35"/>
  <c r="EI511" i="35"/>
  <c r="EI501" i="35"/>
  <c r="EC452" i="35"/>
  <c r="EF452" i="35" s="1"/>
  <c r="DY449" i="35"/>
  <c r="DW442" i="35"/>
  <c r="DW437" i="35"/>
  <c r="DX437" i="35" s="1"/>
  <c r="DW419" i="35"/>
  <c r="DW417" i="35"/>
  <c r="DW415" i="35"/>
  <c r="DX414" i="35"/>
  <c r="EJ414" i="35" s="1"/>
  <c r="DW410" i="35"/>
  <c r="DX410" i="35" s="1"/>
  <c r="DW408" i="35"/>
  <c r="DX408" i="35" s="1"/>
  <c r="DW404" i="35"/>
  <c r="DW358" i="35"/>
  <c r="DX358" i="35" s="1"/>
  <c r="DY358" i="35" s="1"/>
  <c r="EJ458" i="35"/>
  <c r="EC434" i="35"/>
  <c r="EF434" i="35" s="1"/>
  <c r="EC428" i="35"/>
  <c r="EF428" i="35" s="1"/>
  <c r="DX394" i="35"/>
  <c r="EJ394" i="35" s="1"/>
  <c r="EJ382" i="35"/>
  <c r="EJ375" i="35"/>
  <c r="DX461" i="35"/>
  <c r="DY461" i="35" s="1"/>
  <c r="DX457" i="35"/>
  <c r="EJ457" i="35" s="1"/>
  <c r="DX450" i="35"/>
  <c r="DY450" i="35" s="1"/>
  <c r="EI443" i="35"/>
  <c r="EC436" i="35"/>
  <c r="EF436" i="35" s="1"/>
  <c r="DX401" i="35"/>
  <c r="EJ401" i="35" s="1"/>
  <c r="DY382" i="35"/>
  <c r="EI440" i="35"/>
  <c r="EC438" i="35"/>
  <c r="EF438" i="35" s="1"/>
  <c r="EI432" i="35"/>
  <c r="EC426" i="35"/>
  <c r="EF426" i="35" s="1"/>
  <c r="DX398" i="35"/>
  <c r="EJ398" i="35" s="1"/>
  <c r="EB396" i="35"/>
  <c r="DY388" i="35"/>
  <c r="DY375" i="35"/>
  <c r="DX353" i="35"/>
  <c r="EJ353" i="35" s="1"/>
  <c r="EB458" i="35"/>
  <c r="EI406" i="35"/>
  <c r="EC403" i="35"/>
  <c r="EF403" i="35" s="1"/>
  <c r="EJ384" i="35"/>
  <c r="DW336" i="35"/>
  <c r="EJ310" i="35"/>
  <c r="EJ308" i="35"/>
  <c r="EJ306" i="35"/>
  <c r="EJ304" i="35"/>
  <c r="DW297" i="35"/>
  <c r="EJ290" i="35"/>
  <c r="DW272" i="35"/>
  <c r="DW264" i="35"/>
  <c r="DW256" i="35"/>
  <c r="DW248" i="35"/>
  <c r="DW246" i="35"/>
  <c r="DW219" i="35"/>
  <c r="DX219" i="35" s="1"/>
  <c r="DW213" i="35"/>
  <c r="DX213" i="35" s="1"/>
  <c r="DW210" i="35"/>
  <c r="DX210" i="35" s="1"/>
  <c r="DX366" i="35"/>
  <c r="DY366" i="35" s="1"/>
  <c r="EJ218" i="35"/>
  <c r="DX190" i="35"/>
  <c r="EJ190" i="35" s="1"/>
  <c r="DX186" i="35"/>
  <c r="DY186" i="35" s="1"/>
  <c r="DX182" i="35"/>
  <c r="EJ182" i="35" s="1"/>
  <c r="EJ176" i="35"/>
  <c r="EJ164" i="35"/>
  <c r="EJ118" i="35"/>
  <c r="EJ101" i="35"/>
  <c r="EJ99" i="35"/>
  <c r="EJ97" i="35"/>
  <c r="EJ95" i="35"/>
  <c r="EJ91" i="35"/>
  <c r="EJ87" i="35"/>
  <c r="EJ83" i="35"/>
  <c r="EJ73" i="35"/>
  <c r="DX364" i="35"/>
  <c r="DY364" i="35" s="1"/>
  <c r="DX347" i="35"/>
  <c r="EJ347" i="35" s="1"/>
  <c r="EB183" i="35"/>
  <c r="DX372" i="35"/>
  <c r="DY372" i="35" s="1"/>
  <c r="EJ222" i="35"/>
  <c r="DY204" i="35"/>
  <c r="DX201" i="35"/>
  <c r="EJ201" i="35" s="1"/>
  <c r="DX193" i="35"/>
  <c r="EJ193" i="35" s="1"/>
  <c r="DY176" i="35"/>
  <c r="DX156" i="35"/>
  <c r="EJ156" i="35" s="1"/>
  <c r="DX139" i="35"/>
  <c r="DY139" i="35" s="1"/>
  <c r="DX135" i="35"/>
  <c r="DY135" i="35" s="1"/>
  <c r="DX131" i="35"/>
  <c r="EJ131" i="35" s="1"/>
  <c r="DX127" i="35"/>
  <c r="EJ127" i="35" s="1"/>
  <c r="DX123" i="35"/>
  <c r="DY123" i="35" s="1"/>
  <c r="DY108" i="35"/>
  <c r="DY80" i="35"/>
  <c r="EB168" i="35"/>
  <c r="DX154" i="35"/>
  <c r="DY154" i="35" s="1"/>
  <c r="EB150" i="35"/>
  <c r="EJ90" i="35"/>
  <c r="EJ74" i="35"/>
  <c r="EJ51" i="35"/>
  <c r="DX53" i="35"/>
  <c r="EJ53" i="35" s="1"/>
  <c r="DX166" i="35"/>
  <c r="EJ166" i="35" s="1"/>
  <c r="DX146" i="35"/>
  <c r="DY146" i="35" s="1"/>
  <c r="EI139" i="35"/>
  <c r="EI131" i="35"/>
  <c r="EI123" i="35"/>
  <c r="EI119" i="35"/>
  <c r="EB101" i="35"/>
  <c r="EB97" i="35"/>
  <c r="EB87" i="35"/>
  <c r="EJ81" i="35"/>
  <c r="EJ78" i="35"/>
  <c r="DX75" i="35"/>
  <c r="DY75" i="35" s="1"/>
  <c r="DX69" i="35"/>
  <c r="EJ69" i="35" s="1"/>
  <c r="DX59" i="35"/>
  <c r="DY59" i="35" s="1"/>
  <c r="EB42" i="35"/>
  <c r="DX30" i="35"/>
  <c r="DY30" i="35" s="1"/>
  <c r="DX168" i="35"/>
  <c r="EJ168" i="35" s="1"/>
  <c r="DX160" i="35"/>
  <c r="EJ160" i="35" s="1"/>
  <c r="EC158" i="35"/>
  <c r="EF158" i="35" s="1"/>
  <c r="EB154" i="35"/>
  <c r="DX150" i="35"/>
  <c r="EJ150" i="35" s="1"/>
  <c r="EJ100" i="35"/>
  <c r="EB95" i="35"/>
  <c r="DX89" i="35"/>
  <c r="DY89" i="35" s="1"/>
  <c r="EJ46" i="35"/>
  <c r="EB91" i="35"/>
  <c r="EC47" i="35"/>
  <c r="EF47" i="35" s="1"/>
  <c r="EB30" i="35"/>
  <c r="DY2" i="35"/>
  <c r="EB148" i="35"/>
  <c r="DX142" i="35"/>
  <c r="EJ142" i="35" s="1"/>
  <c r="DX117" i="35"/>
  <c r="DY117" i="35" s="1"/>
  <c r="DX112" i="35"/>
  <c r="EJ112" i="35" s="1"/>
  <c r="DX104" i="35"/>
  <c r="EJ104" i="35" s="1"/>
  <c r="EB99" i="35"/>
  <c r="DX25" i="35"/>
  <c r="DY25" i="35" s="1"/>
  <c r="EI17" i="35"/>
  <c r="EI6" i="35"/>
  <c r="DY271" i="35" l="1"/>
  <c r="DY228" i="35"/>
  <c r="DY296" i="35"/>
  <c r="EJ220" i="35"/>
  <c r="EJ778" i="35"/>
  <c r="DY376" i="35"/>
  <c r="EJ796" i="35"/>
  <c r="DY950" i="35"/>
  <c r="EJ37" i="35"/>
  <c r="EJ1018" i="35"/>
  <c r="EJ380" i="35"/>
  <c r="DY979" i="35"/>
  <c r="DY144" i="35"/>
  <c r="DY180" i="35"/>
  <c r="DY830" i="35"/>
  <c r="DY906" i="35"/>
  <c r="EJ278" i="35"/>
  <c r="DY1012" i="35"/>
  <c r="EJ284" i="35"/>
  <c r="EJ501" i="35"/>
  <c r="DY515" i="35"/>
  <c r="EJ559" i="35"/>
  <c r="EJ529" i="35"/>
  <c r="DY207" i="35"/>
  <c r="EJ374" i="35"/>
  <c r="EJ498" i="35"/>
  <c r="EJ8" i="35"/>
  <c r="EJ453" i="35"/>
  <c r="DY981" i="35"/>
  <c r="EJ365" i="35"/>
  <c r="EJ490" i="35"/>
  <c r="EJ779" i="35"/>
  <c r="DY740" i="35"/>
  <c r="DY10" i="35"/>
  <c r="EJ1002" i="35"/>
  <c r="DY173" i="35"/>
  <c r="EJ513" i="35"/>
  <c r="EJ19" i="35"/>
  <c r="DY45" i="35"/>
  <c r="EJ379" i="35"/>
  <c r="EJ183" i="35"/>
  <c r="EJ251" i="35"/>
  <c r="EJ41" i="35"/>
  <c r="EJ496" i="35"/>
  <c r="DY15" i="35"/>
  <c r="EJ533" i="35"/>
  <c r="DY407" i="35"/>
  <c r="EJ514" i="35"/>
  <c r="EJ31" i="35"/>
  <c r="DY668" i="35"/>
  <c r="DY530" i="35"/>
  <c r="EJ155" i="35"/>
  <c r="EJ172" i="35"/>
  <c r="DY817" i="35"/>
  <c r="DY13" i="35"/>
  <c r="DY27" i="35"/>
  <c r="DY396" i="35"/>
  <c r="DY230" i="35"/>
  <c r="EJ758" i="35"/>
  <c r="EJ657" i="35"/>
  <c r="EJ492" i="35"/>
  <c r="EJ275" i="35"/>
  <c r="EJ185" i="35"/>
  <c r="EJ381" i="35"/>
  <c r="EJ500" i="35"/>
  <c r="EJ662" i="35"/>
  <c r="EJ786" i="35"/>
  <c r="EJ286" i="35"/>
  <c r="EJ484" i="35"/>
  <c r="EJ964" i="35"/>
  <c r="DY257" i="35"/>
  <c r="DY24" i="35"/>
  <c r="DY641" i="35"/>
  <c r="DY497" i="35"/>
  <c r="DY922" i="35"/>
  <c r="EJ202" i="35"/>
  <c r="EJ181" i="35"/>
  <c r="DY837" i="35"/>
  <c r="EJ85" i="35"/>
  <c r="EJ640" i="35"/>
  <c r="EJ40" i="35"/>
  <c r="EJ525" i="35"/>
  <c r="EJ624" i="35"/>
  <c r="EJ195" i="35"/>
  <c r="DY128" i="35"/>
  <c r="EJ249" i="35"/>
  <c r="DY841" i="35"/>
  <c r="EJ93" i="35"/>
  <c r="DY47" i="35"/>
  <c r="EJ494" i="35"/>
  <c r="DY241" i="35"/>
  <c r="DY178" i="35"/>
  <c r="EJ35" i="35"/>
  <c r="EJ579" i="35"/>
  <c r="EJ77" i="35"/>
  <c r="DY904" i="35"/>
  <c r="DY637" i="35"/>
  <c r="EJ974" i="35"/>
  <c r="GJ930" i="35"/>
  <c r="GJ857" i="35"/>
  <c r="DY797" i="35"/>
  <c r="GJ476" i="35"/>
  <c r="GJ25" i="35"/>
  <c r="GJ1029" i="35"/>
  <c r="GJ26" i="35"/>
  <c r="GJ972" i="35"/>
  <c r="GJ910" i="35"/>
  <c r="GJ403" i="35"/>
  <c r="EJ208" i="35"/>
  <c r="DX704" i="35"/>
  <c r="EJ704" i="35" s="1"/>
  <c r="DY21" i="35"/>
  <c r="EJ203" i="35"/>
  <c r="DY137" i="35"/>
  <c r="EJ65" i="35"/>
  <c r="EJ845" i="35"/>
  <c r="DY939" i="35"/>
  <c r="EJ634" i="35"/>
  <c r="EJ17" i="35"/>
  <c r="EJ43" i="35"/>
  <c r="EJ519" i="35"/>
  <c r="EJ482" i="35"/>
  <c r="EJ216" i="35"/>
  <c r="DY790" i="35"/>
  <c r="DY251" i="35"/>
  <c r="DY324" i="35"/>
  <c r="EJ148" i="35"/>
  <c r="DY652" i="35"/>
  <c r="EJ794" i="35"/>
  <c r="EJ521" i="35"/>
  <c r="EJ814" i="35"/>
  <c r="DY463" i="35"/>
  <c r="DY451" i="35"/>
  <c r="EJ918" i="35"/>
  <c r="DY470" i="35"/>
  <c r="EJ591" i="35"/>
  <c r="EJ279" i="35"/>
  <c r="EJ488" i="35"/>
  <c r="DY649" i="35"/>
  <c r="EJ486" i="35"/>
  <c r="EJ174" i="35"/>
  <c r="DY243" i="35"/>
  <c r="EJ912" i="35"/>
  <c r="DY997" i="35"/>
  <c r="DY905" i="35"/>
  <c r="DY860" i="35"/>
  <c r="EJ1007" i="35"/>
  <c r="DY946" i="35"/>
  <c r="EJ708" i="35"/>
  <c r="DY959" i="35"/>
  <c r="DY989" i="35"/>
  <c r="EJ795" i="35"/>
  <c r="DY793" i="35"/>
  <c r="EJ807" i="35"/>
  <c r="DY978" i="35"/>
  <c r="DY1030" i="35"/>
  <c r="DY834" i="35"/>
  <c r="EJ856" i="35"/>
  <c r="DY856" i="35"/>
  <c r="EJ963" i="35"/>
  <c r="EJ1017" i="35"/>
  <c r="EJ992" i="35"/>
  <c r="DY916" i="35"/>
  <c r="DY808" i="35"/>
  <c r="EJ809" i="35"/>
  <c r="EJ852" i="35"/>
  <c r="DY801" i="35"/>
  <c r="EJ1006" i="35"/>
  <c r="DY1006" i="35"/>
  <c r="DY894" i="35"/>
  <c r="DY1004" i="35"/>
  <c r="EJ835" i="35"/>
  <c r="EJ824" i="35"/>
  <c r="EJ850" i="35"/>
  <c r="DX966" i="35"/>
  <c r="DY966" i="35" s="1"/>
  <c r="DY850" i="35"/>
  <c r="DX1022" i="35"/>
  <c r="EJ1022" i="35" s="1"/>
  <c r="DY776" i="35"/>
  <c r="DY240" i="35"/>
  <c r="EJ312" i="35"/>
  <c r="DY247" i="35"/>
  <c r="DY133" i="35"/>
  <c r="DY664" i="35"/>
  <c r="DY119" i="35"/>
  <c r="DY654" i="35"/>
  <c r="DY153" i="35"/>
  <c r="EJ370" i="35"/>
  <c r="DY277" i="35"/>
  <c r="EJ760" i="35"/>
  <c r="DY760" i="35"/>
  <c r="DY511" i="35"/>
  <c r="EJ511" i="35"/>
  <c r="EJ643" i="35"/>
  <c r="DY741" i="35"/>
  <c r="DX531" i="35"/>
  <c r="EJ531" i="35" s="1"/>
  <c r="DY754" i="35"/>
  <c r="DY305" i="35"/>
  <c r="DY750" i="35"/>
  <c r="DY410" i="35"/>
  <c r="DY560" i="35"/>
  <c r="DY566" i="35"/>
  <c r="DY658" i="35"/>
  <c r="DY684" i="35"/>
  <c r="EJ743" i="35"/>
  <c r="EJ368" i="35"/>
  <c r="DY737" i="35"/>
  <c r="EJ639" i="35"/>
  <c r="DY639" i="35"/>
  <c r="DX631" i="35"/>
  <c r="EJ631" i="35" s="1"/>
  <c r="DX618" i="35"/>
  <c r="DY618" i="35" s="1"/>
  <c r="DY316" i="35"/>
  <c r="DY255" i="35"/>
  <c r="DX523" i="35"/>
  <c r="EJ523" i="35" s="1"/>
  <c r="DY713" i="35"/>
  <c r="EJ616" i="35"/>
  <c r="DY616" i="35"/>
  <c r="DX527" i="35"/>
  <c r="EJ527" i="35" s="1"/>
  <c r="DX781" i="35"/>
  <c r="EJ781" i="35" s="1"/>
  <c r="EJ580" i="35"/>
  <c r="DY525" i="35"/>
  <c r="DY533" i="35"/>
  <c r="DY717" i="35"/>
  <c r="DY748" i="35"/>
  <c r="EJ608" i="35"/>
  <c r="DY608" i="35"/>
  <c r="DY700" i="35"/>
  <c r="EJ700" i="35"/>
  <c r="EJ638" i="35"/>
  <c r="DY638" i="35"/>
  <c r="DY610" i="35"/>
  <c r="EJ572" i="35"/>
  <c r="DY723" i="35"/>
  <c r="DX602" i="35"/>
  <c r="DY602" i="35" s="1"/>
  <c r="DX614" i="35"/>
  <c r="EJ614" i="35" s="1"/>
  <c r="EJ309" i="35"/>
  <c r="EJ4" i="35"/>
  <c r="EJ281" i="35"/>
  <c r="DY488" i="35"/>
  <c r="DY496" i="35"/>
  <c r="DX404" i="35"/>
  <c r="DY404" i="35" s="1"/>
  <c r="DY474" i="35"/>
  <c r="DY482" i="35"/>
  <c r="DY490" i="35"/>
  <c r="DY498" i="35"/>
  <c r="DY57" i="35"/>
  <c r="DX299" i="35"/>
  <c r="DY299" i="35" s="1"/>
  <c r="DY400" i="35"/>
  <c r="DX231" i="35"/>
  <c r="EJ231" i="35" s="1"/>
  <c r="DX149" i="35"/>
  <c r="DY149" i="35" s="1"/>
  <c r="EJ479" i="35"/>
  <c r="EJ239" i="35"/>
  <c r="DY239" i="35"/>
  <c r="EJ75" i="35"/>
  <c r="EJ291" i="35"/>
  <c r="DY141" i="35"/>
  <c r="DY143" i="35"/>
  <c r="DY145" i="35"/>
  <c r="DY229" i="35"/>
  <c r="DY210" i="35"/>
  <c r="DY354" i="35"/>
  <c r="DY411" i="35"/>
  <c r="DY443" i="35"/>
  <c r="DX169" i="35"/>
  <c r="EJ169" i="35" s="1"/>
  <c r="DX163" i="35"/>
  <c r="EJ163" i="35" s="1"/>
  <c r="EJ283" i="35"/>
  <c r="EJ273" i="35"/>
  <c r="DY244" i="35"/>
  <c r="EJ391" i="35"/>
  <c r="DX177" i="35"/>
  <c r="EJ177" i="35" s="1"/>
  <c r="DY206" i="35"/>
  <c r="EJ206" i="35"/>
  <c r="DY116" i="35"/>
  <c r="DX412" i="35"/>
  <c r="DY412" i="35" s="1"/>
  <c r="DY159" i="35"/>
  <c r="DY227" i="35"/>
  <c r="DY242" i="35"/>
  <c r="DX179" i="35"/>
  <c r="DY179" i="35" s="1"/>
  <c r="DY314" i="35"/>
  <c r="DY53" i="35"/>
  <c r="DY112" i="35"/>
  <c r="EJ59" i="35"/>
  <c r="EJ89" i="35"/>
  <c r="DY182" i="35"/>
  <c r="DY190" i="35"/>
  <c r="EJ213" i="35"/>
  <c r="DX246" i="35"/>
  <c r="EJ246" i="35" s="1"/>
  <c r="DX256" i="35"/>
  <c r="DY256" i="35" s="1"/>
  <c r="DX272" i="35"/>
  <c r="DY272" i="35" s="1"/>
  <c r="DX297" i="35"/>
  <c r="DY297" i="35" s="1"/>
  <c r="EJ410" i="35"/>
  <c r="DX415" i="35"/>
  <c r="DY415" i="35" s="1"/>
  <c r="DX419" i="35"/>
  <c r="DY419" i="35" s="1"/>
  <c r="EJ437" i="35"/>
  <c r="DX442" i="35"/>
  <c r="EJ442" i="35" s="1"/>
  <c r="EJ721" i="35"/>
  <c r="DY746" i="35"/>
  <c r="EJ864" i="35"/>
  <c r="DY929" i="35"/>
  <c r="EJ1009" i="35"/>
  <c r="DX1021" i="35"/>
  <c r="DY1021" i="35" s="1"/>
  <c r="EJ998" i="35"/>
  <c r="EJ25" i="35"/>
  <c r="DY160" i="35"/>
  <c r="DX250" i="35"/>
  <c r="DY250" i="35" s="1"/>
  <c r="EJ350" i="35"/>
  <c r="EJ355" i="35"/>
  <c r="DX431" i="35"/>
  <c r="DY431" i="35" s="1"/>
  <c r="DX439" i="35"/>
  <c r="DY439" i="35" s="1"/>
  <c r="DY548" i="35"/>
  <c r="DY562" i="35"/>
  <c r="DX584" i="35"/>
  <c r="DY584" i="35" s="1"/>
  <c r="EJ799" i="35"/>
  <c r="EJ812" i="35"/>
  <c r="DX859" i="35"/>
  <c r="DY859" i="35" s="1"/>
  <c r="DX125" i="35"/>
  <c r="EJ125" i="35" s="1"/>
  <c r="DY127" i="35"/>
  <c r="EJ386" i="35"/>
  <c r="EJ352" i="35"/>
  <c r="EJ399" i="35"/>
  <c r="DY436" i="35"/>
  <c r="DY653" i="35"/>
  <c r="DY756" i="35"/>
  <c r="DY826" i="35"/>
  <c r="EJ813" i="35"/>
  <c r="DY833" i="35"/>
  <c r="EJ863" i="35"/>
  <c r="EJ76" i="35"/>
  <c r="DY142" i="35"/>
  <c r="DY166" i="35"/>
  <c r="DY158" i="35"/>
  <c r="DY398" i="35"/>
  <c r="DY392" i="35"/>
  <c r="DY394" i="35"/>
  <c r="EJ438" i="35"/>
  <c r="EJ413" i="35"/>
  <c r="DY425" i="35"/>
  <c r="EJ570" i="35"/>
  <c r="EJ588" i="35"/>
  <c r="EJ633" i="35"/>
  <c r="EJ820" i="35"/>
  <c r="EJ839" i="35"/>
  <c r="DY869" i="35"/>
  <c r="EJ865" i="35"/>
  <c r="EJ908" i="35"/>
  <c r="EJ1026" i="35"/>
  <c r="EJ139" i="35"/>
  <c r="EJ651" i="35"/>
  <c r="EJ672" i="35"/>
  <c r="EJ991" i="35"/>
  <c r="DY193" i="35"/>
  <c r="DY353" i="35"/>
  <c r="EJ421" i="35"/>
  <c r="EJ674" i="35"/>
  <c r="EJ205" i="35"/>
  <c r="EJ184" i="35"/>
  <c r="DY572" i="35"/>
  <c r="EJ848" i="35"/>
  <c r="DY6" i="35"/>
  <c r="DX432" i="35"/>
  <c r="DY432" i="35" s="1"/>
  <c r="DX831" i="35"/>
  <c r="DY831" i="35" s="1"/>
  <c r="DX582" i="35"/>
  <c r="EJ582" i="35" s="1"/>
  <c r="EJ681" i="35"/>
  <c r="EJ833" i="35"/>
  <c r="DX889" i="35"/>
  <c r="DY889" i="35" s="1"/>
  <c r="DY901" i="35"/>
  <c r="DY909" i="35"/>
  <c r="EJ933" i="35"/>
  <c r="EJ1016" i="35"/>
  <c r="EJ117" i="35"/>
  <c r="EJ436" i="35"/>
  <c r="EJ357" i="35"/>
  <c r="EJ429" i="35"/>
  <c r="EJ461" i="35"/>
  <c r="DY550" i="35"/>
  <c r="EJ560" i="35"/>
  <c r="EJ564" i="35"/>
  <c r="DX574" i="35"/>
  <c r="EJ574" i="35" s="1"/>
  <c r="DX598" i="35"/>
  <c r="DY598" i="35" s="1"/>
  <c r="DX675" i="35"/>
  <c r="EJ675" i="35" s="1"/>
  <c r="EJ684" i="35"/>
  <c r="EJ689" i="35"/>
  <c r="DX715" i="35"/>
  <c r="EJ715" i="35" s="1"/>
  <c r="DX735" i="35"/>
  <c r="EJ735" i="35" s="1"/>
  <c r="DY752" i="35"/>
  <c r="EJ827" i="35"/>
  <c r="EJ861" i="35"/>
  <c r="EJ882" i="35"/>
  <c r="DX895" i="35"/>
  <c r="DY895" i="35" s="1"/>
  <c r="DY955" i="35"/>
  <c r="DX32" i="35"/>
  <c r="DY32" i="35" s="1"/>
  <c r="DX129" i="35"/>
  <c r="DY129" i="35" s="1"/>
  <c r="DY131" i="35"/>
  <c r="DX332" i="35"/>
  <c r="EJ332" i="35" s="1"/>
  <c r="DY359" i="35"/>
  <c r="EJ361" i="35"/>
  <c r="EJ364" i="35"/>
  <c r="EJ385" i="35"/>
  <c r="EJ393" i="35"/>
  <c r="EJ402" i="35"/>
  <c r="DX405" i="35"/>
  <c r="EJ405" i="35" s="1"/>
  <c r="EJ441" i="35"/>
  <c r="DY440" i="35"/>
  <c r="EJ469" i="35"/>
  <c r="DY469" i="35"/>
  <c r="EJ468" i="35"/>
  <c r="DX547" i="35"/>
  <c r="EJ547" i="35" s="1"/>
  <c r="DX568" i="35"/>
  <c r="EJ568" i="35" s="1"/>
  <c r="DX586" i="35"/>
  <c r="DY586" i="35" s="1"/>
  <c r="EJ659" i="35"/>
  <c r="EJ691" i="35"/>
  <c r="EJ725" i="35"/>
  <c r="EJ737" i="35"/>
  <c r="DX764" i="35"/>
  <c r="EJ764" i="35" s="1"/>
  <c r="EJ816" i="35"/>
  <c r="EJ871" i="35"/>
  <c r="DX875" i="35"/>
  <c r="EJ875" i="35" s="1"/>
  <c r="DY873" i="35"/>
  <c r="DX897" i="35"/>
  <c r="DY897" i="35" s="1"/>
  <c r="EJ935" i="35"/>
  <c r="DX29" i="35"/>
  <c r="EJ29" i="35" s="1"/>
  <c r="DX44" i="35"/>
  <c r="DY44" i="35" s="1"/>
  <c r="EJ96" i="35"/>
  <c r="EJ115" i="35"/>
  <c r="DY150" i="35"/>
  <c r="EJ215" i="35"/>
  <c r="DX233" i="35"/>
  <c r="DY233" i="35" s="1"/>
  <c r="DX237" i="35"/>
  <c r="DY237" i="35" s="1"/>
  <c r="DX262" i="35"/>
  <c r="DY262" i="35" s="1"/>
  <c r="DX295" i="35"/>
  <c r="DY295" i="35" s="1"/>
  <c r="EJ426" i="35"/>
  <c r="DX427" i="35"/>
  <c r="DY427" i="35" s="1"/>
  <c r="DY445" i="35"/>
  <c r="EJ822" i="35"/>
  <c r="DY867" i="35"/>
  <c r="EJ832" i="35"/>
  <c r="DX931" i="35"/>
  <c r="DY931" i="35" s="1"/>
  <c r="DY971" i="35"/>
  <c r="EJ1020" i="35"/>
  <c r="DY82" i="35"/>
  <c r="DX423" i="35"/>
  <c r="DY423" i="35" s="1"/>
  <c r="DY865" i="35"/>
  <c r="DY426" i="35"/>
  <c r="EJ450" i="35"/>
  <c r="DX984" i="35"/>
  <c r="DY984" i="35" s="1"/>
  <c r="DY197" i="35"/>
  <c r="EJ135" i="35"/>
  <c r="EJ186" i="35"/>
  <c r="DY437" i="35"/>
  <c r="DY438" i="35"/>
  <c r="DY642" i="35"/>
  <c r="DY721" i="35"/>
  <c r="DY861" i="35"/>
  <c r="DX446" i="35"/>
  <c r="DY446" i="35" s="1"/>
  <c r="DY686" i="35"/>
  <c r="DY104" i="35"/>
  <c r="EJ210" i="35"/>
  <c r="EJ219" i="35"/>
  <c r="DX248" i="35"/>
  <c r="DY248" i="35" s="1"/>
  <c r="DX264" i="35"/>
  <c r="EJ264" i="35" s="1"/>
  <c r="DX336" i="35"/>
  <c r="DY336" i="35" s="1"/>
  <c r="EJ358" i="35"/>
  <c r="EJ408" i="35"/>
  <c r="DX417" i="35"/>
  <c r="EJ417" i="35" s="1"/>
  <c r="DY414" i="35"/>
  <c r="DX549" i="35"/>
  <c r="EJ549" i="35" s="1"/>
  <c r="EJ595" i="35"/>
  <c r="EJ694" i="35"/>
  <c r="EJ713" i="35"/>
  <c r="EJ728" i="35"/>
  <c r="EJ894" i="35"/>
  <c r="EJ928" i="35"/>
  <c r="EJ953" i="35"/>
  <c r="EJ1003" i="35"/>
  <c r="EJ1027" i="35"/>
  <c r="DY1027" i="35"/>
  <c r="DX1035" i="35"/>
  <c r="DY1035" i="35" s="1"/>
  <c r="DY69" i="35"/>
  <c r="DY168" i="35"/>
  <c r="DY156" i="35"/>
  <c r="EJ146" i="35"/>
  <c r="DX258" i="35"/>
  <c r="EJ258" i="35" s="1"/>
  <c r="EJ292" i="35"/>
  <c r="DX338" i="35"/>
  <c r="DY338" i="35" s="1"/>
  <c r="EJ424" i="35"/>
  <c r="EJ444" i="35"/>
  <c r="EJ546" i="35"/>
  <c r="DX635" i="35"/>
  <c r="EJ635" i="35" s="1"/>
  <c r="EJ566" i="35"/>
  <c r="EJ696" i="35"/>
  <c r="EJ723" i="35"/>
  <c r="EJ849" i="35"/>
  <c r="EJ880" i="35"/>
  <c r="EJ886" i="35"/>
  <c r="DY953" i="35"/>
  <c r="EJ30" i="35"/>
  <c r="EJ113" i="35"/>
  <c r="EJ199" i="35"/>
  <c r="EJ55" i="35"/>
  <c r="DX225" i="35"/>
  <c r="DY225" i="35" s="1"/>
  <c r="DX260" i="35"/>
  <c r="DY260" i="35" s="1"/>
  <c r="EJ351" i="35"/>
  <c r="EJ360" i="35"/>
  <c r="EJ366" i="35"/>
  <c r="EJ377" i="35"/>
  <c r="EJ395" i="35"/>
  <c r="EJ403" i="35"/>
  <c r="EJ409" i="35"/>
  <c r="DX416" i="35"/>
  <c r="DY416" i="35" s="1"/>
  <c r="DX420" i="35"/>
  <c r="DY420" i="35" s="1"/>
  <c r="DX433" i="35"/>
  <c r="EJ433" i="35" s="1"/>
  <c r="EJ811" i="35"/>
  <c r="EJ818" i="35"/>
  <c r="EJ834" i="35"/>
  <c r="DX887" i="35"/>
  <c r="DY887" i="35" s="1"/>
  <c r="DX907" i="35"/>
  <c r="DY907" i="35" s="1"/>
  <c r="EJ1031" i="35"/>
  <c r="EJ102" i="35"/>
  <c r="EJ49" i="35"/>
  <c r="DY67" i="35"/>
  <c r="DY347" i="35"/>
  <c r="EJ254" i="35"/>
  <c r="EJ270" i="35"/>
  <c r="DY390" i="35"/>
  <c r="EJ406" i="35"/>
  <c r="EJ434" i="35"/>
  <c r="EJ435" i="35"/>
  <c r="DX673" i="35"/>
  <c r="DY673" i="35" s="1"/>
  <c r="DX719" i="35"/>
  <c r="DY719" i="35" s="1"/>
  <c r="DX732" i="35"/>
  <c r="DY732" i="35" s="1"/>
  <c r="DY843" i="35"/>
  <c r="DX847" i="35"/>
  <c r="DY847" i="35" s="1"/>
  <c r="DX893" i="35"/>
  <c r="EJ893" i="35" s="1"/>
  <c r="DX900" i="35"/>
  <c r="EJ900" i="35" s="1"/>
  <c r="DX937" i="35"/>
  <c r="DY937" i="35" s="1"/>
  <c r="EJ968" i="35"/>
  <c r="EJ1001" i="35"/>
  <c r="DY1020" i="35"/>
  <c r="DY1028" i="35"/>
  <c r="EJ123" i="35"/>
  <c r="DX471" i="35"/>
  <c r="EJ471" i="35" s="1"/>
  <c r="DY725" i="35"/>
  <c r="DY943" i="35"/>
  <c r="DY444" i="35"/>
  <c r="DY457" i="35"/>
  <c r="DY863" i="35"/>
  <c r="EJ188" i="35"/>
  <c r="DY213" i="35"/>
  <c r="DY349" i="35"/>
  <c r="DY595" i="35"/>
  <c r="DY676" i="35"/>
  <c r="DY681" i="35"/>
  <c r="DY201" i="35"/>
  <c r="DY464" i="35"/>
  <c r="DY689" i="35"/>
  <c r="DX913" i="35"/>
  <c r="DY913" i="35" s="1"/>
  <c r="DX969" i="35"/>
  <c r="DY969" i="35" s="1"/>
  <c r="EJ553" i="35"/>
  <c r="EJ857" i="35"/>
  <c r="EJ154" i="35"/>
  <c r="EJ266" i="35"/>
  <c r="EJ550" i="35"/>
  <c r="EJ562" i="35"/>
  <c r="EJ682" i="35"/>
  <c r="EJ686" i="35"/>
  <c r="EJ1030" i="35"/>
  <c r="EJ63" i="35"/>
  <c r="DY63" i="35"/>
  <c r="DX121" i="35"/>
  <c r="DY121" i="35" s="1"/>
  <c r="EJ191" i="35"/>
  <c r="EJ209" i="35"/>
  <c r="EJ223" i="35"/>
  <c r="EJ252" i="35"/>
  <c r="EJ268" i="35"/>
  <c r="EJ293" i="35"/>
  <c r="EJ363" i="35"/>
  <c r="DY401" i="35"/>
  <c r="EJ362" i="35"/>
  <c r="EJ372" i="35"/>
  <c r="EJ383" i="35"/>
  <c r="EJ389" i="35"/>
  <c r="EJ397" i="35"/>
  <c r="EJ418" i="35"/>
  <c r="DX551" i="35"/>
  <c r="DY551" i="35" s="1"/>
  <c r="DX576" i="35"/>
  <c r="EJ576" i="35" s="1"/>
  <c r="DX599" i="35"/>
  <c r="DY599" i="35" s="1"/>
  <c r="DX628" i="35"/>
  <c r="DY628" i="35" s="1"/>
  <c r="DY644" i="35"/>
  <c r="EJ717" i="35"/>
  <c r="EJ731" i="35"/>
  <c r="EJ803" i="35"/>
  <c r="EJ877" i="35"/>
  <c r="DY877" i="35"/>
  <c r="EJ896" i="35"/>
  <c r="EJ911" i="35"/>
  <c r="EJ967" i="35"/>
  <c r="EJ1032" i="35"/>
  <c r="DX1025" i="35"/>
  <c r="EJ1025" i="35" s="1"/>
  <c r="EJ158" i="35"/>
  <c r="EJ212" i="35"/>
  <c r="EJ221" i="35"/>
  <c r="DX235" i="35"/>
  <c r="DY235" i="35" s="1"/>
  <c r="EJ334" i="35"/>
  <c r="DX448" i="35"/>
  <c r="EJ448" i="35" s="1"/>
  <c r="DX422" i="35"/>
  <c r="DY422" i="35" s="1"/>
  <c r="EJ430" i="35"/>
  <c r="DX578" i="35"/>
  <c r="DY578" i="35" s="1"/>
  <c r="EJ711" i="35"/>
  <c r="EJ727" i="35"/>
  <c r="EJ739" i="35"/>
  <c r="EJ802" i="35"/>
  <c r="EJ815" i="35"/>
  <c r="EJ888" i="35"/>
  <c r="DX926" i="35"/>
  <c r="EJ926" i="35" s="1"/>
  <c r="DX941" i="35"/>
  <c r="DY941" i="35" s="1"/>
  <c r="EJ1024" i="35"/>
  <c r="DY49" i="35"/>
  <c r="DY434" i="35"/>
  <c r="DY731" i="35"/>
  <c r="DY967" i="35"/>
  <c r="DY429" i="35"/>
  <c r="DX428" i="35"/>
  <c r="DY428" i="35" s="1"/>
  <c r="DX977" i="35"/>
  <c r="DY977" i="35" s="1"/>
  <c r="DY219" i="35"/>
  <c r="DY406" i="35"/>
  <c r="DY468" i="35"/>
  <c r="DY553" i="35"/>
  <c r="DX650" i="35"/>
  <c r="DY650" i="35" s="1"/>
  <c r="DY694" i="35"/>
  <c r="DX1034" i="35"/>
  <c r="DY1034" i="35" s="1"/>
  <c r="DY266" i="35"/>
  <c r="DY408" i="35"/>
  <c r="DY633" i="35"/>
  <c r="DY682" i="35"/>
  <c r="DY696" i="35"/>
  <c r="EJ859" i="35" l="1"/>
  <c r="EJ404" i="35"/>
  <c r="EJ831" i="35"/>
  <c r="DY163" i="35"/>
  <c r="EJ297" i="35"/>
  <c r="DY875" i="35"/>
  <c r="DY704" i="35"/>
  <c r="EJ897" i="35"/>
  <c r="EJ439" i="35"/>
  <c r="EJ1021" i="35"/>
  <c r="EJ412" i="35"/>
  <c r="DY675" i="35"/>
  <c r="EJ584" i="35"/>
  <c r="EJ431" i="35"/>
  <c r="DY549" i="35"/>
  <c r="DY1022" i="35"/>
  <c r="EJ299" i="35"/>
  <c r="DY631" i="35"/>
  <c r="EJ250" i="35"/>
  <c r="EJ966" i="35"/>
  <c r="EJ941" i="35"/>
  <c r="EJ272" i="35"/>
  <c r="EJ907" i="35"/>
  <c r="DY471" i="35"/>
  <c r="DY574" i="35"/>
  <c r="DY531" i="35"/>
  <c r="DY568" i="35"/>
  <c r="DY764" i="35"/>
  <c r="DY125" i="35"/>
  <c r="EJ415" i="35"/>
  <c r="DY635" i="35"/>
  <c r="EJ602" i="35"/>
  <c r="DY614" i="35"/>
  <c r="DY523" i="35"/>
  <c r="DY547" i="35"/>
  <c r="EJ149" i="35"/>
  <c r="DY715" i="35"/>
  <c r="DY735" i="35"/>
  <c r="EJ419" i="35"/>
  <c r="EJ256" i="35"/>
  <c r="DY258" i="35"/>
  <c r="DY582" i="35"/>
  <c r="EJ719" i="35"/>
  <c r="EJ618" i="35"/>
  <c r="DY527" i="35"/>
  <c r="DY448" i="35"/>
  <c r="DY576" i="35"/>
  <c r="DY781" i="35"/>
  <c r="DY177" i="35"/>
  <c r="EJ427" i="35"/>
  <c r="EJ129" i="35"/>
  <c r="DY231" i="35"/>
  <c r="EJ235" i="35"/>
  <c r="DY417" i="35"/>
  <c r="DY246" i="35"/>
  <c r="DY405" i="35"/>
  <c r="EJ428" i="35"/>
  <c r="DY442" i="35"/>
  <c r="DY332" i="35"/>
  <c r="EJ432" i="35"/>
  <c r="DY264" i="35"/>
  <c r="EJ179" i="35"/>
  <c r="DY169" i="35"/>
  <c r="EJ44" i="35"/>
  <c r="EJ977" i="35"/>
  <c r="EJ628" i="35"/>
  <c r="EJ937" i="35"/>
  <c r="EJ913" i="35"/>
  <c r="EJ420" i="35"/>
  <c r="EJ260" i="35"/>
  <c r="EJ248" i="35"/>
  <c r="EJ237" i="35"/>
  <c r="EJ446" i="35"/>
  <c r="EJ895" i="35"/>
  <c r="DY900" i="35"/>
  <c r="EJ650" i="35"/>
  <c r="EJ969" i="35"/>
  <c r="EJ599" i="35"/>
  <c r="DY433" i="35"/>
  <c r="EJ673" i="35"/>
  <c r="EJ984" i="35"/>
  <c r="EJ416" i="35"/>
  <c r="EJ423" i="35"/>
  <c r="EJ225" i="35"/>
  <c r="EJ32" i="35"/>
  <c r="EJ422" i="35"/>
  <c r="EJ338" i="35"/>
  <c r="EJ233" i="35"/>
  <c r="DY1025" i="35"/>
  <c r="EJ586" i="35"/>
  <c r="EJ889" i="35"/>
  <c r="DY893" i="35"/>
  <c r="EJ1034" i="35"/>
  <c r="DY926" i="35"/>
  <c r="EJ578" i="35"/>
  <c r="EJ121" i="35"/>
  <c r="EJ336" i="35"/>
  <c r="EJ295" i="35"/>
  <c r="DY29" i="35"/>
  <c r="EJ551" i="35"/>
  <c r="EJ1035" i="35"/>
  <c r="EJ847" i="35"/>
  <c r="EJ732" i="35"/>
  <c r="EJ887" i="35"/>
  <c r="EJ262" i="35"/>
  <c r="EJ931" i="35"/>
  <c r="EJ598" i="35"/>
  <c r="X555" i="35" l="1"/>
  <c r="X1009" i="35"/>
  <c r="X895" i="35"/>
  <c r="X633" i="35"/>
  <c r="X889" i="35" l="1"/>
  <c r="X83" i="35"/>
  <c r="X647" i="35"/>
  <c r="X1015" i="35"/>
  <c r="X468" i="35"/>
  <c r="X962" i="35"/>
  <c r="X834" i="35"/>
  <c r="X416" i="35"/>
  <c r="X419" i="35"/>
  <c r="X697" i="35"/>
  <c r="X619" i="35"/>
  <c r="X119" i="35"/>
  <c r="X896" i="35"/>
  <c r="X103" i="35"/>
  <c r="X617" i="35"/>
  <c r="X407" i="35"/>
  <c r="X405" i="35"/>
  <c r="X327" i="35"/>
  <c r="X728" i="35"/>
  <c r="X618" i="35"/>
  <c r="X1013" i="35"/>
  <c r="X423" i="35"/>
  <c r="X469" i="35"/>
  <c r="X442" i="35"/>
  <c r="X951" i="35"/>
  <c r="X409" i="35"/>
  <c r="X53" i="35"/>
  <c r="X427" i="35"/>
  <c r="X595" i="35"/>
  <c r="X826" i="35"/>
  <c r="X961" i="35"/>
  <c r="X651" i="35"/>
  <c r="X35" i="35"/>
  <c r="X312" i="35"/>
  <c r="X661" i="35"/>
  <c r="X446" i="35"/>
  <c r="X677" i="35"/>
  <c r="X900" i="35"/>
  <c r="X607" i="35"/>
  <c r="X31" i="35"/>
  <c r="X682" i="35"/>
  <c r="X240" i="35"/>
  <c r="X656" i="35"/>
  <c r="X116" i="35"/>
  <c r="X159" i="35"/>
  <c r="X473" i="35"/>
  <c r="X957" i="35"/>
  <c r="X430" i="35"/>
  <c r="X213" i="35"/>
  <c r="X921" i="35"/>
  <c r="X404" i="35"/>
  <c r="X830" i="35"/>
  <c r="X191" i="35"/>
  <c r="X732" i="35"/>
  <c r="X659" i="35"/>
  <c r="X210" i="35"/>
  <c r="X679" i="35"/>
  <c r="X410" i="35"/>
  <c r="X892" i="35"/>
  <c r="X850" i="35"/>
  <c r="X417" i="35"/>
  <c r="X556" i="35"/>
  <c r="X958" i="35"/>
  <c r="X888" i="35"/>
  <c r="X887" i="35"/>
  <c r="X79" i="35"/>
  <c r="X995" i="35"/>
  <c r="X1019" i="35"/>
  <c r="X884" i="35"/>
  <c r="X428" i="35"/>
  <c r="X426" i="35"/>
  <c r="X997" i="35"/>
  <c r="X431" i="35"/>
  <c r="X899" i="35"/>
  <c r="X818" i="35"/>
  <c r="X41" i="35"/>
  <c r="X44" i="35"/>
  <c r="X919" i="35"/>
  <c r="X828" i="35"/>
  <c r="X1021" i="35"/>
  <c r="X959" i="35"/>
  <c r="X45" i="35"/>
  <c r="X894" i="35"/>
  <c r="X836" i="35"/>
  <c r="X740" i="35"/>
  <c r="X680" i="35"/>
  <c r="X949" i="35"/>
  <c r="X879" i="35"/>
  <c r="X605" i="35"/>
  <c r="X503" i="35"/>
  <c r="X891" i="35"/>
  <c r="X559" i="35"/>
  <c r="X474" i="35"/>
  <c r="X413" i="35"/>
  <c r="X928" i="35"/>
  <c r="X816" i="35"/>
  <c r="X898" i="35"/>
  <c r="X634" i="35"/>
  <c r="X418" i="35"/>
  <c r="X783" i="35"/>
  <c r="X820" i="35"/>
  <c r="X602" i="35"/>
  <c r="X1008" i="35"/>
  <c r="X603" i="35"/>
  <c r="X273" i="35"/>
  <c r="X688" i="35"/>
  <c r="X640" i="35"/>
  <c r="X420" i="35"/>
  <c r="X885" i="35"/>
  <c r="X734" i="35"/>
  <c r="X646" i="35"/>
  <c r="X648" i="35"/>
  <c r="X422" i="35"/>
  <c r="X589" i="35"/>
  <c r="X652" i="35"/>
  <c r="X693" i="35"/>
  <c r="X698" i="35"/>
  <c r="X639" i="35"/>
  <c r="X514" i="35"/>
  <c r="X293" i="35"/>
  <c r="X903" i="35"/>
  <c r="X1035" i="35"/>
  <c r="X965" i="35"/>
  <c r="X880" i="35"/>
  <c r="X608" i="35"/>
  <c r="X630" i="35"/>
  <c r="X1003" i="35"/>
  <c r="X118" i="35"/>
  <c r="X513" i="35"/>
  <c r="X537" i="35"/>
  <c r="X678" i="35"/>
  <c r="X730" i="35"/>
  <c r="AT349" i="35"/>
  <c r="FS349" i="35" s="1"/>
  <c r="FT349" i="35" s="1"/>
  <c r="AT854" i="35"/>
  <c r="FS854" i="35" s="1"/>
  <c r="FT854" i="35" s="1"/>
  <c r="AT781" i="35"/>
  <c r="FS781" i="35" s="1"/>
  <c r="FT781" i="35" s="1"/>
  <c r="AT748" i="35"/>
  <c r="FS748" i="35" s="1"/>
  <c r="FT748" i="35" s="1"/>
  <c r="AT685" i="35"/>
  <c r="FS685" i="35" s="1"/>
  <c r="FT685" i="35" s="1"/>
  <c r="AT564" i="35"/>
  <c r="FS564" i="35" s="1"/>
  <c r="FT564" i="35" s="1"/>
  <c r="AT527" i="35"/>
  <c r="FS527" i="35" s="1"/>
  <c r="FT527" i="35" s="1"/>
  <c r="AT457" i="35"/>
  <c r="FS457" i="35" s="1"/>
  <c r="FT457" i="35" s="1"/>
  <c r="AT318" i="35"/>
  <c r="FS318" i="35" s="1"/>
  <c r="FT318" i="35" s="1"/>
  <c r="AT267" i="35"/>
  <c r="FS267" i="35" s="1"/>
  <c r="FT267" i="35" s="1"/>
  <c r="AT237" i="35"/>
  <c r="FS237" i="35" s="1"/>
  <c r="FT237" i="35" s="1"/>
  <c r="AT72" i="35"/>
  <c r="FS72" i="35" s="1"/>
  <c r="FT72" i="35" s="1"/>
  <c r="AT1031" i="35"/>
  <c r="FS1031" i="35" s="1"/>
  <c r="FT1031" i="35" s="1"/>
  <c r="AT967" i="35"/>
  <c r="FS967" i="35" s="1"/>
  <c r="FT967" i="35" s="1"/>
  <c r="AT924" i="35"/>
  <c r="FS924" i="35" s="1"/>
  <c r="FT924" i="35" s="1"/>
  <c r="AT840" i="35"/>
  <c r="FS840" i="35" s="1"/>
  <c r="FT840" i="35" s="1"/>
  <c r="AT755" i="35"/>
  <c r="FS755" i="35" s="1"/>
  <c r="FT755" i="35" s="1"/>
  <c r="FS675" i="35"/>
  <c r="FT675" i="35" s="1"/>
  <c r="AT599" i="35"/>
  <c r="FS599" i="35" s="1"/>
  <c r="FT599" i="35" s="1"/>
  <c r="AT502" i="35"/>
  <c r="FS502" i="35" s="1"/>
  <c r="FT502" i="35" s="1"/>
  <c r="AT395" i="35"/>
  <c r="FS395" i="35" s="1"/>
  <c r="FT395" i="35" s="1"/>
  <c r="AT354" i="35"/>
  <c r="FS354" i="35" s="1"/>
  <c r="FT354" i="35" s="1"/>
  <c r="AT376" i="35"/>
  <c r="FS376" i="35" s="1"/>
  <c r="FT376" i="35" s="1"/>
  <c r="AT274" i="35"/>
  <c r="FS274" i="35" s="1"/>
  <c r="FT274" i="35" s="1"/>
  <c r="AT170" i="35"/>
  <c r="FS170" i="35" s="1"/>
  <c r="FT170" i="35" s="1"/>
  <c r="AT87" i="35"/>
  <c r="FS87" i="35" s="1"/>
  <c r="FT87" i="35" s="1"/>
  <c r="AT21" i="35"/>
  <c r="FS21" i="35" s="1"/>
  <c r="FT21" i="35" s="1"/>
  <c r="AT901" i="35"/>
  <c r="FS901" i="35" s="1"/>
  <c r="FT901" i="35" s="1"/>
  <c r="AT859" i="35"/>
  <c r="FS859" i="35" s="1"/>
  <c r="FT859" i="35" s="1"/>
  <c r="AT792" i="35"/>
  <c r="FS792" i="35" s="1"/>
  <c r="FT792" i="35" s="1"/>
  <c r="AT637" i="35"/>
  <c r="FS637" i="35" s="1"/>
  <c r="FT637" i="35" s="1"/>
  <c r="AT584" i="35"/>
  <c r="FS584" i="35" s="1"/>
  <c r="FT584" i="35" s="1"/>
  <c r="AT536" i="35"/>
  <c r="FS536" i="35" s="1"/>
  <c r="FT536" i="35" s="1"/>
  <c r="AT495" i="35"/>
  <c r="FS495" i="35" s="1"/>
  <c r="FT495" i="35" s="1"/>
  <c r="AT460" i="35"/>
  <c r="FS460" i="35" s="1"/>
  <c r="FT460" i="35" s="1"/>
  <c r="AT439" i="35"/>
  <c r="FS439" i="35" s="1"/>
  <c r="FT439" i="35" s="1"/>
  <c r="AT329" i="35"/>
  <c r="FS329" i="35" s="1"/>
  <c r="FT329" i="35" s="1"/>
  <c r="AT299" i="35"/>
  <c r="FS299" i="35" s="1"/>
  <c r="FT299" i="35" s="1"/>
  <c r="AT246" i="35"/>
  <c r="FS246" i="35" s="1"/>
  <c r="FT246" i="35" s="1"/>
  <c r="AT212" i="35"/>
  <c r="FS212" i="35" s="1"/>
  <c r="FT212" i="35" s="1"/>
  <c r="AT122" i="35"/>
  <c r="FS122" i="35" s="1"/>
  <c r="FT122" i="35" s="1"/>
  <c r="AT1006" i="35"/>
  <c r="FS1006" i="35" s="1"/>
  <c r="FT1006" i="35" s="1"/>
  <c r="AT945" i="35"/>
  <c r="FS945" i="35" s="1"/>
  <c r="FT945" i="35" s="1"/>
  <c r="AT890" i="35"/>
  <c r="FS890" i="35" s="1"/>
  <c r="FT890" i="35" s="1"/>
  <c r="AT779" i="35"/>
  <c r="FS779" i="35" s="1"/>
  <c r="FT779" i="35" s="1"/>
  <c r="AT717" i="35"/>
  <c r="FS717" i="35" s="1"/>
  <c r="FT717" i="35" s="1"/>
  <c r="AT670" i="35"/>
  <c r="FS670" i="35" s="1"/>
  <c r="FT670" i="35" s="1"/>
  <c r="AT563" i="35"/>
  <c r="FS563" i="35" s="1"/>
  <c r="FT563" i="35" s="1"/>
  <c r="AT482" i="35"/>
  <c r="FS482" i="35" s="1"/>
  <c r="FT482" i="35" s="1"/>
  <c r="AT388" i="35"/>
  <c r="FS388" i="35" s="1"/>
  <c r="FT388" i="35" s="1"/>
  <c r="AT169" i="35"/>
  <c r="FS169" i="35" s="1"/>
  <c r="FT169" i="35" s="1"/>
  <c r="AT100" i="35"/>
  <c r="FS100" i="35" s="1"/>
  <c r="FT100" i="35" s="1"/>
  <c r="AT65" i="35"/>
  <c r="FS65" i="35" s="1"/>
  <c r="FT65" i="35" s="1"/>
  <c r="AT14" i="35"/>
  <c r="FS14" i="35" s="1"/>
  <c r="FT14" i="35" s="1"/>
  <c r="AT193" i="35"/>
  <c r="FS193" i="35" s="1"/>
  <c r="FT193" i="35" s="1"/>
  <c r="AT676" i="35"/>
  <c r="FS676" i="35" s="1"/>
  <c r="FT676" i="35" s="1"/>
  <c r="AT1002" i="35"/>
  <c r="FS1002" i="35" s="1"/>
  <c r="FT1002" i="35" s="1"/>
  <c r="AT904" i="35"/>
  <c r="FS904" i="35" s="1"/>
  <c r="FT904" i="35" s="1"/>
  <c r="AT804" i="35"/>
  <c r="FS804" i="35" s="1"/>
  <c r="FT804" i="35" s="1"/>
  <c r="AT746" i="35"/>
  <c r="FS746" i="35" s="1"/>
  <c r="FT746" i="35" s="1"/>
  <c r="AT638" i="35"/>
  <c r="FS638" i="35" s="1"/>
  <c r="FT638" i="35" s="1"/>
  <c r="AT594" i="35"/>
  <c r="FS594" i="35" s="1"/>
  <c r="FT594" i="35" s="1"/>
  <c r="AT541" i="35"/>
  <c r="FS541" i="35" s="1"/>
  <c r="FT541" i="35" s="1"/>
  <c r="AT467" i="35"/>
  <c r="FS467" i="35" s="1"/>
  <c r="FT467" i="35" s="1"/>
  <c r="AT440" i="35"/>
  <c r="FS440" i="35" s="1"/>
  <c r="FT440" i="35" s="1"/>
  <c r="AT412" i="35"/>
  <c r="FS412" i="35" s="1"/>
  <c r="FT412" i="35" s="1"/>
  <c r="AT292" i="35"/>
  <c r="FS292" i="35" s="1"/>
  <c r="FT292" i="35" s="1"/>
  <c r="AT257" i="35"/>
  <c r="FS257" i="35" s="1"/>
  <c r="FT257" i="35" s="1"/>
  <c r="AT249" i="35"/>
  <c r="FS249" i="35" s="1"/>
  <c r="FT249" i="35" s="1"/>
  <c r="AT211" i="35"/>
  <c r="FS211" i="35" s="1"/>
  <c r="FT211" i="35" s="1"/>
  <c r="AT133" i="35"/>
  <c r="FS133" i="35" s="1"/>
  <c r="FT133" i="35" s="1"/>
  <c r="AT70" i="35"/>
  <c r="FS70" i="35" s="1"/>
  <c r="FT70" i="35" s="1"/>
  <c r="AT799" i="35"/>
  <c r="FS799" i="35" s="1"/>
  <c r="FT799" i="35" s="1"/>
  <c r="AT726" i="35"/>
  <c r="FS726" i="35" s="1"/>
  <c r="FT726" i="35" s="1"/>
  <c r="AT718" i="35"/>
  <c r="FS718" i="35" s="1"/>
  <c r="FT718" i="35" s="1"/>
  <c r="AT707" i="35"/>
  <c r="FS707" i="35" s="1"/>
  <c r="FT707" i="35" s="1"/>
  <c r="AT669" i="35"/>
  <c r="FS669" i="35" s="1"/>
  <c r="FT669" i="35" s="1"/>
  <c r="AT604" i="35"/>
  <c r="FS604" i="35" s="1"/>
  <c r="FT604" i="35" s="1"/>
  <c r="AT553" i="35"/>
  <c r="FS553" i="35" s="1"/>
  <c r="FT553" i="35" s="1"/>
  <c r="AT362" i="35"/>
  <c r="FS362" i="35" s="1"/>
  <c r="FT362" i="35" s="1"/>
  <c r="AT282" i="35"/>
  <c r="FS282" i="35" s="1"/>
  <c r="FT282" i="35" s="1"/>
  <c r="AT153" i="35"/>
  <c r="FS153" i="35" s="1"/>
  <c r="FT153" i="35" s="1"/>
  <c r="AT109" i="35"/>
  <c r="FS109" i="35" s="1"/>
  <c r="FT109" i="35" s="1"/>
  <c r="AT64" i="35"/>
  <c r="FS64" i="35" s="1"/>
  <c r="FT64" i="35" s="1"/>
  <c r="AT1014" i="35"/>
  <c r="FS1014" i="35" s="1"/>
  <c r="FT1014" i="35" s="1"/>
  <c r="AT934" i="35"/>
  <c r="FS934" i="35" s="1"/>
  <c r="FT934" i="35" s="1"/>
  <c r="AT785" i="35"/>
  <c r="FS785" i="35" s="1"/>
  <c r="FT785" i="35" s="1"/>
  <c r="AT699" i="35"/>
  <c r="FS699" i="35" s="1"/>
  <c r="FT699" i="35" s="1"/>
  <c r="AT623" i="35"/>
  <c r="FS623" i="35" s="1"/>
  <c r="FT623" i="35" s="1"/>
  <c r="AT545" i="35"/>
  <c r="FS545" i="35" s="1"/>
  <c r="FT545" i="35" s="1"/>
  <c r="AT518" i="35"/>
  <c r="FS518" i="35" s="1"/>
  <c r="FT518" i="35" s="1"/>
  <c r="AT466" i="35"/>
  <c r="FS466" i="35" s="1"/>
  <c r="FT466" i="35" s="1"/>
  <c r="AT313" i="35"/>
  <c r="FS313" i="35" s="1"/>
  <c r="FT313" i="35" s="1"/>
  <c r="AT260" i="35"/>
  <c r="FS260" i="35" s="1"/>
  <c r="FT260" i="35" s="1"/>
  <c r="AT222" i="35"/>
  <c r="FS222" i="35" s="1"/>
  <c r="FT222" i="35" s="1"/>
  <c r="AT52" i="35"/>
  <c r="FS52" i="35" s="1"/>
  <c r="FT52" i="35" s="1"/>
  <c r="AT940" i="35"/>
  <c r="FS940" i="35" s="1"/>
  <c r="FT940" i="35" s="1"/>
  <c r="AT907" i="35"/>
  <c r="FS907" i="35" s="1"/>
  <c r="FT907" i="35" s="1"/>
  <c r="AT865" i="35"/>
  <c r="FS865" i="35" s="1"/>
  <c r="FT865" i="35" s="1"/>
  <c r="AT754" i="35"/>
  <c r="FS754" i="35" s="1"/>
  <c r="FT754" i="35" s="1"/>
  <c r="AT689" i="35"/>
  <c r="FS689" i="35" s="1"/>
  <c r="FT689" i="35" s="1"/>
  <c r="AT394" i="35"/>
  <c r="FS394" i="35" s="1"/>
  <c r="FT394" i="35" s="1"/>
  <c r="AT381" i="35"/>
  <c r="FS381" i="35" s="1"/>
  <c r="FT381" i="35" s="1"/>
  <c r="AT291" i="35"/>
  <c r="FS291" i="35" s="1"/>
  <c r="FT291" i="35" s="1"/>
  <c r="AT208" i="35"/>
  <c r="FS208" i="35" s="1"/>
  <c r="FT208" i="35" s="1"/>
  <c r="AT154" i="35"/>
  <c r="FS154" i="35" s="1"/>
  <c r="FT154" i="35" s="1"/>
  <c r="AT106" i="35"/>
  <c r="FS106" i="35" s="1"/>
  <c r="FT106" i="35" s="1"/>
  <c r="AT76" i="35"/>
  <c r="FS76" i="35" s="1"/>
  <c r="FT76" i="35" s="1"/>
  <c r="AT20" i="35"/>
  <c r="FS20" i="35" s="1"/>
  <c r="FT20" i="35" s="1"/>
  <c r="AT197" i="35"/>
  <c r="FS197" i="35" s="1"/>
  <c r="FT197" i="35" s="1"/>
  <c r="AT970" i="35"/>
  <c r="FS970" i="35" s="1"/>
  <c r="FT970" i="35" s="1"/>
  <c r="AT862" i="35"/>
  <c r="FS862" i="35" s="1"/>
  <c r="FT862" i="35" s="1"/>
  <c r="AT636" i="35"/>
  <c r="FS636" i="35" s="1"/>
  <c r="FT636" i="35" s="1"/>
  <c r="AT583" i="35"/>
  <c r="FS583" i="35" s="1"/>
  <c r="FT583" i="35" s="1"/>
  <c r="AT546" i="35"/>
  <c r="FS546" i="35" s="1"/>
  <c r="FT546" i="35" s="1"/>
  <c r="AT529" i="35"/>
  <c r="FS529" i="35" s="1"/>
  <c r="FT529" i="35" s="1"/>
  <c r="AT500" i="35"/>
  <c r="FS500" i="35" s="1"/>
  <c r="FT500" i="35" s="1"/>
  <c r="AT461" i="35"/>
  <c r="FS461" i="35" s="1"/>
  <c r="FT461" i="35" s="1"/>
  <c r="AT322" i="35"/>
  <c r="FS322" i="35" s="1"/>
  <c r="FT322" i="35" s="1"/>
  <c r="AT271" i="35"/>
  <c r="FS271" i="35" s="1"/>
  <c r="FT271" i="35" s="1"/>
  <c r="AT225" i="35"/>
  <c r="FS225" i="35" s="1"/>
  <c r="FT225" i="35" s="1"/>
  <c r="AT37" i="35"/>
  <c r="FS37" i="35" s="1"/>
  <c r="FT37" i="35" s="1"/>
  <c r="AT1011" i="35"/>
  <c r="FS1011" i="35" s="1"/>
  <c r="FT1011" i="35" s="1"/>
  <c r="AT914" i="35"/>
  <c r="FS914" i="35" s="1"/>
  <c r="FT914" i="35" s="1"/>
  <c r="AT867" i="35"/>
  <c r="FS867" i="35" s="1"/>
  <c r="FT867" i="35" s="1"/>
  <c r="AT811" i="35"/>
  <c r="FS811" i="35" s="1"/>
  <c r="FT811" i="35" s="1"/>
  <c r="AT705" i="35"/>
  <c r="FS705" i="35" s="1"/>
  <c r="FT705" i="35" s="1"/>
  <c r="AT663" i="35"/>
  <c r="FS663" i="35" s="1"/>
  <c r="FT663" i="35" s="1"/>
  <c r="AT399" i="35"/>
  <c r="FS399" i="35" s="1"/>
  <c r="FT399" i="35" s="1"/>
  <c r="AT366" i="35"/>
  <c r="FS366" i="35" s="1"/>
  <c r="FT366" i="35" s="1"/>
  <c r="AT333" i="35"/>
  <c r="FS333" i="35" s="1"/>
  <c r="FT333" i="35" s="1"/>
  <c r="AT181" i="35"/>
  <c r="FS181" i="35" s="1"/>
  <c r="FT181" i="35" s="1"/>
  <c r="AT142" i="35"/>
  <c r="FS142" i="35" s="1"/>
  <c r="FT142" i="35" s="1"/>
  <c r="AT89" i="35"/>
  <c r="FS89" i="35" s="1"/>
  <c r="FT89" i="35" s="1"/>
  <c r="AT5" i="35"/>
  <c r="FS5" i="35" s="1"/>
  <c r="FT5" i="35" s="1"/>
  <c r="AT984" i="35"/>
  <c r="FS984" i="35" s="1"/>
  <c r="FT984" i="35" s="1"/>
  <c r="AT922" i="35"/>
  <c r="FS922" i="35" s="1"/>
  <c r="FT922" i="35" s="1"/>
  <c r="AT871" i="35"/>
  <c r="FS871" i="35" s="1"/>
  <c r="FT871" i="35" s="1"/>
  <c r="AT775" i="35"/>
  <c r="FS775" i="35" s="1"/>
  <c r="FT775" i="35" s="1"/>
  <c r="AT684" i="35"/>
  <c r="FS684" i="35" s="1"/>
  <c r="FT684" i="35" s="1"/>
  <c r="AT577" i="35"/>
  <c r="FS577" i="35" s="1"/>
  <c r="FT577" i="35" s="1"/>
  <c r="AT524" i="35"/>
  <c r="FS524" i="35" s="1"/>
  <c r="FT524" i="35" s="1"/>
  <c r="AT491" i="35"/>
  <c r="FS491" i="35" s="1"/>
  <c r="FT491" i="35" s="1"/>
  <c r="AT435" i="35"/>
  <c r="FS435" i="35" s="1"/>
  <c r="FT435" i="35" s="1"/>
  <c r="AT303" i="35"/>
  <c r="FS303" i="35" s="1"/>
  <c r="FT303" i="35" s="1"/>
  <c r="AT250" i="35"/>
  <c r="FS250" i="35" s="1"/>
  <c r="FT250" i="35" s="1"/>
  <c r="AT230" i="35"/>
  <c r="FS230" i="35" s="1"/>
  <c r="FT230" i="35" s="1"/>
  <c r="AT126" i="35"/>
  <c r="FS126" i="35" s="1"/>
  <c r="FT126" i="35" s="1"/>
  <c r="AT36" i="35"/>
  <c r="FS36" i="35" s="1"/>
  <c r="FT36" i="35" s="1"/>
  <c r="AT991" i="35"/>
  <c r="FS991" i="35" s="1"/>
  <c r="FT991" i="35" s="1"/>
  <c r="AT923" i="35"/>
  <c r="FS923" i="35" s="1"/>
  <c r="FT923" i="35" s="1"/>
  <c r="AT877" i="35"/>
  <c r="FS877" i="35" s="1"/>
  <c r="FT877" i="35" s="1"/>
  <c r="AT708" i="35"/>
  <c r="FS708" i="35" s="1"/>
  <c r="FT708" i="35" s="1"/>
  <c r="AT371" i="35"/>
  <c r="FS371" i="35" s="1"/>
  <c r="FT371" i="35" s="1"/>
  <c r="AT281" i="35"/>
  <c r="FS281" i="35" s="1"/>
  <c r="FT281" i="35" s="1"/>
  <c r="AT152" i="35"/>
  <c r="FS152" i="35" s="1"/>
  <c r="FT152" i="35" s="1"/>
  <c r="AT104" i="35"/>
  <c r="FS104" i="35" s="1"/>
  <c r="FT104" i="35" s="1"/>
  <c r="AT63" i="35"/>
  <c r="FS63" i="35" s="1"/>
  <c r="FT63" i="35" s="1"/>
  <c r="AT4" i="35"/>
  <c r="FS4" i="35" s="1"/>
  <c r="FT4" i="35" s="1"/>
  <c r="AT214" i="35"/>
  <c r="FS214" i="35" s="1"/>
  <c r="FT214" i="35" s="1"/>
  <c r="AT471" i="35"/>
  <c r="FS471" i="35" s="1"/>
  <c r="FT471" i="35" s="1"/>
  <c r="AT683" i="35"/>
  <c r="FS683" i="35" s="1"/>
  <c r="FT683" i="35" s="1"/>
  <c r="AT976" i="35"/>
  <c r="FS976" i="35" s="1"/>
  <c r="FT976" i="35" s="1"/>
  <c r="AT886" i="35"/>
  <c r="FS886" i="35" s="1"/>
  <c r="FT886" i="35" s="1"/>
  <c r="AT802" i="35"/>
  <c r="FS802" i="35" s="1"/>
  <c r="FT802" i="35" s="1"/>
  <c r="AT759" i="35"/>
  <c r="FS759" i="35" s="1"/>
  <c r="FT759" i="35" s="1"/>
  <c r="AT592" i="35"/>
  <c r="FS592" i="35" s="1"/>
  <c r="FT592" i="35" s="1"/>
  <c r="AT508" i="35"/>
  <c r="FS508" i="35" s="1"/>
  <c r="FT508" i="35" s="1"/>
  <c r="AT459" i="35"/>
  <c r="FS459" i="35" s="1"/>
  <c r="FT459" i="35" s="1"/>
  <c r="AT320" i="35"/>
  <c r="FS320" i="35" s="1"/>
  <c r="FT320" i="35" s="1"/>
  <c r="AT245" i="35"/>
  <c r="FS245" i="35" s="1"/>
  <c r="FT245" i="35" s="1"/>
  <c r="AT223" i="35"/>
  <c r="FS223" i="35" s="1"/>
  <c r="FT223" i="35" s="1"/>
  <c r="AT139" i="35"/>
  <c r="FS139" i="35" s="1"/>
  <c r="FT139" i="35" s="1"/>
  <c r="AT123" i="35"/>
  <c r="FS123" i="35" s="1"/>
  <c r="FT123" i="35" s="1"/>
  <c r="AT999" i="35"/>
  <c r="FS999" i="35" s="1"/>
  <c r="FT999" i="35" s="1"/>
  <c r="AT966" i="35"/>
  <c r="FS966" i="35" s="1"/>
  <c r="FT966" i="35" s="1"/>
  <c r="AT910" i="35"/>
  <c r="FS910" i="35" s="1"/>
  <c r="FT910" i="35" s="1"/>
  <c r="AT808" i="35"/>
  <c r="FS808" i="35" s="1"/>
  <c r="FT808" i="35" s="1"/>
  <c r="AT665" i="35"/>
  <c r="FS665" i="35" s="1"/>
  <c r="FT665" i="35" s="1"/>
  <c r="AT627" i="35"/>
  <c r="FS627" i="35" s="1"/>
  <c r="FT627" i="35" s="1"/>
  <c r="AT504" i="35"/>
  <c r="FS504" i="35" s="1"/>
  <c r="FT504" i="35" s="1"/>
  <c r="AT385" i="35"/>
  <c r="FS385" i="35" s="1"/>
  <c r="FT385" i="35" s="1"/>
  <c r="AT375" i="35"/>
  <c r="FS375" i="35" s="1"/>
  <c r="FT375" i="35" s="1"/>
  <c r="AT166" i="35"/>
  <c r="FS166" i="35" s="1"/>
  <c r="FT166" i="35" s="1"/>
  <c r="AT105" i="35"/>
  <c r="FS105" i="35" s="1"/>
  <c r="FT105" i="35" s="1"/>
  <c r="AT77" i="35"/>
  <c r="FS77" i="35" s="1"/>
  <c r="FT77" i="35" s="1"/>
  <c r="AT33" i="35"/>
  <c r="FS33" i="35" s="1"/>
  <c r="FT33" i="35" s="1"/>
  <c r="AT1004" i="35"/>
  <c r="FS1004" i="35" s="1"/>
  <c r="FT1004" i="35" s="1"/>
  <c r="AT909" i="35"/>
  <c r="FS909" i="35" s="1"/>
  <c r="FT909" i="35" s="1"/>
  <c r="AT839" i="35"/>
  <c r="FS839" i="35" s="1"/>
  <c r="FT839" i="35" s="1"/>
  <c r="AT813" i="35"/>
  <c r="FS813" i="35" s="1"/>
  <c r="FT813" i="35" s="1"/>
  <c r="AT727" i="35"/>
  <c r="FS727" i="35" s="1"/>
  <c r="FT727" i="35" s="1"/>
  <c r="AT586" i="35"/>
  <c r="FS586" i="35" s="1"/>
  <c r="FT586" i="35" s="1"/>
  <c r="AT549" i="35"/>
  <c r="FS549" i="35" s="1"/>
  <c r="FT549" i="35" s="1"/>
  <c r="AT497" i="35"/>
  <c r="FS497" i="35" s="1"/>
  <c r="FT497" i="35" s="1"/>
  <c r="AT472" i="35"/>
  <c r="FS472" i="35" s="1"/>
  <c r="FT472" i="35" s="1"/>
  <c r="AT441" i="35"/>
  <c r="FS441" i="35" s="1"/>
  <c r="FT441" i="35" s="1"/>
  <c r="AT331" i="35"/>
  <c r="FS331" i="35" s="1"/>
  <c r="FT331" i="35" s="1"/>
  <c r="AT272" i="35"/>
  <c r="FS272" i="35" s="1"/>
  <c r="FT272" i="35" s="1"/>
  <c r="AT236" i="35"/>
  <c r="FS236" i="35" s="1"/>
  <c r="FT236" i="35" s="1"/>
  <c r="AT124" i="35"/>
  <c r="FS124" i="35" s="1"/>
  <c r="FT124" i="35" s="1"/>
  <c r="AT48" i="35"/>
  <c r="FS48" i="35" s="1"/>
  <c r="FT48" i="35" s="1"/>
  <c r="AT973" i="35"/>
  <c r="FS973" i="35" s="1"/>
  <c r="FT973" i="35" s="1"/>
  <c r="AT917" i="35"/>
  <c r="FS917" i="35" s="1"/>
  <c r="FT917" i="35" s="1"/>
  <c r="AT835" i="35"/>
  <c r="FS835" i="35" s="1"/>
  <c r="FT835" i="35" s="1"/>
  <c r="AT796" i="35"/>
  <c r="FS796" i="35" s="1"/>
  <c r="FT796" i="35" s="1"/>
  <c r="AT653" i="35"/>
  <c r="FS653" i="35" s="1"/>
  <c r="FT653" i="35" s="1"/>
  <c r="AT609" i="35"/>
  <c r="FS609" i="35" s="1"/>
  <c r="FT609" i="35" s="1"/>
  <c r="AT369" i="35"/>
  <c r="FS369" i="35" s="1"/>
  <c r="FT369" i="35" s="1"/>
  <c r="AT336" i="35"/>
  <c r="FS336" i="35" s="1"/>
  <c r="FT336" i="35" s="1"/>
  <c r="AT204" i="35"/>
  <c r="FS204" i="35" s="1"/>
  <c r="FT204" i="35" s="1"/>
  <c r="AT171" i="35"/>
  <c r="FS171" i="35" s="1"/>
  <c r="FT171" i="35" s="1"/>
  <c r="AT102" i="35"/>
  <c r="FS102" i="35" s="1"/>
  <c r="FT102" i="35" s="1"/>
  <c r="AT34" i="35"/>
  <c r="FS34" i="35" s="1"/>
  <c r="FT34" i="35" s="1"/>
  <c r="X643" i="35"/>
  <c r="Y210" i="35"/>
  <c r="Y327" i="35"/>
  <c r="Y903" i="35"/>
  <c r="Y880" i="35"/>
  <c r="Y213" i="35"/>
  <c r="Y630" i="35"/>
  <c r="Y79" i="35"/>
  <c r="Y651" i="35"/>
  <c r="Y589" i="35"/>
  <c r="Y1021" i="35"/>
  <c r="Y39" i="35"/>
  <c r="Y697" i="35"/>
  <c r="AT769" i="35"/>
  <c r="FS769" i="35" s="1"/>
  <c r="FT769" i="35" s="1"/>
  <c r="AT218" i="35"/>
  <c r="FS218" i="35" s="1"/>
  <c r="FT218" i="35" s="1"/>
  <c r="AT674" i="35"/>
  <c r="FS674" i="35" s="1"/>
  <c r="FT674" i="35" s="1"/>
  <c r="AT969" i="35"/>
  <c r="FS969" i="35" s="1"/>
  <c r="FT969" i="35" s="1"/>
  <c r="AT948" i="35"/>
  <c r="FS948" i="35" s="1"/>
  <c r="FT948" i="35" s="1"/>
  <c r="AT918" i="35"/>
  <c r="FS918" i="35" s="1"/>
  <c r="FT918" i="35" s="1"/>
  <c r="AT849" i="35"/>
  <c r="FS849" i="35" s="1"/>
  <c r="FT849" i="35" s="1"/>
  <c r="AT812" i="35"/>
  <c r="FS812" i="35" s="1"/>
  <c r="FT812" i="35" s="1"/>
  <c r="AT778" i="35"/>
  <c r="FS778" i="35" s="1"/>
  <c r="FT778" i="35" s="1"/>
  <c r="AT738" i="35"/>
  <c r="FS738" i="35" s="1"/>
  <c r="FT738" i="35" s="1"/>
  <c r="AT590" i="35"/>
  <c r="FS590" i="35" s="1"/>
  <c r="FT590" i="35" s="1"/>
  <c r="AT548" i="35"/>
  <c r="FS548" i="35" s="1"/>
  <c r="FT548" i="35" s="1"/>
  <c r="AT523" i="35"/>
  <c r="FS523" i="35" s="1"/>
  <c r="FT523" i="35" s="1"/>
  <c r="AT496" i="35"/>
  <c r="FS496" i="35" s="1"/>
  <c r="FT496" i="35" s="1"/>
  <c r="AT452" i="35"/>
  <c r="FS452" i="35" s="1"/>
  <c r="FT452" i="35" s="1"/>
  <c r="AT308" i="35"/>
  <c r="FS308" i="35" s="1"/>
  <c r="FT308" i="35" s="1"/>
  <c r="AT265" i="35"/>
  <c r="FS265" i="35" s="1"/>
  <c r="FT265" i="35" s="1"/>
  <c r="AT229" i="35"/>
  <c r="FS229" i="35" s="1"/>
  <c r="FT229" i="35" s="1"/>
  <c r="AT13" i="35"/>
  <c r="FS13" i="35" s="1"/>
  <c r="FT13" i="35" s="1"/>
  <c r="AT1024" i="35"/>
  <c r="FS1024" i="35" s="1"/>
  <c r="FT1024" i="35" s="1"/>
  <c r="AT964" i="35"/>
  <c r="FS964" i="35" s="1"/>
  <c r="FT964" i="35" s="1"/>
  <c r="AT794" i="35"/>
  <c r="FS794" i="35" s="1"/>
  <c r="FT794" i="35" s="1"/>
  <c r="AT751" i="35"/>
  <c r="FS751" i="35" s="1"/>
  <c r="FT751" i="35" s="1"/>
  <c r="AT667" i="35"/>
  <c r="FS667" i="35" s="1"/>
  <c r="FT667" i="35" s="1"/>
  <c r="AT632" i="35"/>
  <c r="FS632" i="35" s="1"/>
  <c r="FT632" i="35" s="1"/>
  <c r="AT477" i="35"/>
  <c r="FS477" i="35" s="1"/>
  <c r="FT477" i="35" s="1"/>
  <c r="AT391" i="35"/>
  <c r="FS391" i="35" s="1"/>
  <c r="FT391" i="35" s="1"/>
  <c r="AT346" i="35"/>
  <c r="FS346" i="35" s="1"/>
  <c r="FT346" i="35" s="1"/>
  <c r="AT209" i="35"/>
  <c r="FS209" i="35" s="1"/>
  <c r="FT209" i="35" s="1"/>
  <c r="AT160" i="35"/>
  <c r="FS160" i="35" s="1"/>
  <c r="FT160" i="35" s="1"/>
  <c r="AT75" i="35"/>
  <c r="FS75" i="35" s="1"/>
  <c r="FT75" i="35" s="1"/>
  <c r="AT9" i="35"/>
  <c r="FS9" i="35" s="1"/>
  <c r="FT9" i="35" s="1"/>
  <c r="AT977" i="35"/>
  <c r="FS977" i="35" s="1"/>
  <c r="FT977" i="35" s="1"/>
  <c r="AT846" i="35"/>
  <c r="FS846" i="35" s="1"/>
  <c r="FT846" i="35" s="1"/>
  <c r="AT771" i="35"/>
  <c r="FS771" i="35" s="1"/>
  <c r="FT771" i="35" s="1"/>
  <c r="AT729" i="35"/>
  <c r="FS729" i="35" s="1"/>
  <c r="FT729" i="35" s="1"/>
  <c r="AT635" i="35"/>
  <c r="FS635" i="35" s="1"/>
  <c r="FT635" i="35" s="1"/>
  <c r="AT573" i="35"/>
  <c r="FS573" i="35" s="1"/>
  <c r="FT573" i="35" s="1"/>
  <c r="AT528" i="35"/>
  <c r="FS528" i="35" s="1"/>
  <c r="FT528" i="35" s="1"/>
  <c r="AT487" i="35"/>
  <c r="FS487" i="35" s="1"/>
  <c r="FT487" i="35" s="1"/>
  <c r="AT447" i="35"/>
  <c r="FS447" i="35" s="1"/>
  <c r="FT447" i="35" s="1"/>
  <c r="AT425" i="35"/>
  <c r="FS425" i="35" s="1"/>
  <c r="FT425" i="35" s="1"/>
  <c r="AT323" i="35"/>
  <c r="FS323" i="35" s="1"/>
  <c r="FT323" i="35" s="1"/>
  <c r="AT270" i="35"/>
  <c r="FS270" i="35" s="1"/>
  <c r="FT270" i="35" s="1"/>
  <c r="AT226" i="35"/>
  <c r="FS226" i="35" s="1"/>
  <c r="FT226" i="35" s="1"/>
  <c r="AT156" i="35"/>
  <c r="FS156" i="35" s="1"/>
  <c r="FT156" i="35" s="1"/>
  <c r="AT23" i="35"/>
  <c r="FS23" i="35" s="1"/>
  <c r="FT23" i="35" s="1"/>
  <c r="AT1005" i="35"/>
  <c r="FS1005" i="35" s="1"/>
  <c r="FT1005" i="35" s="1"/>
  <c r="AT943" i="35"/>
  <c r="FS943" i="35" s="1"/>
  <c r="FT943" i="35" s="1"/>
  <c r="AT875" i="35"/>
  <c r="FS875" i="35" s="1"/>
  <c r="FT875" i="35" s="1"/>
  <c r="AT752" i="35"/>
  <c r="FS752" i="35" s="1"/>
  <c r="FT752" i="35" s="1"/>
  <c r="AT704" i="35"/>
  <c r="FS704" i="35" s="1"/>
  <c r="FT704" i="35" s="1"/>
  <c r="AT662" i="35"/>
  <c r="FS662" i="35" s="1"/>
  <c r="FT662" i="35" s="1"/>
  <c r="AT615" i="35"/>
  <c r="FS615" i="35" s="1"/>
  <c r="FT615" i="35" s="1"/>
  <c r="AT552" i="35"/>
  <c r="FS552" i="35" s="1"/>
  <c r="FT552" i="35" s="1"/>
  <c r="AT379" i="35"/>
  <c r="FS379" i="35" s="1"/>
  <c r="FT379" i="35" s="1"/>
  <c r="AT334" i="35"/>
  <c r="FS334" i="35" s="1"/>
  <c r="FT334" i="35" s="1"/>
  <c r="AT202" i="35"/>
  <c r="FS202" i="35" s="1"/>
  <c r="FT202" i="35" s="1"/>
  <c r="AT161" i="35"/>
  <c r="FS161" i="35" s="1"/>
  <c r="FT161" i="35" s="1"/>
  <c r="AT92" i="35"/>
  <c r="FS92" i="35" s="1"/>
  <c r="FT92" i="35" s="1"/>
  <c r="AT59" i="35"/>
  <c r="FS59" i="35" s="1"/>
  <c r="FT59" i="35" s="1"/>
  <c r="AT10" i="35"/>
  <c r="FS10" i="35" s="1"/>
  <c r="FT10" i="35" s="1"/>
  <c r="AT40" i="35"/>
  <c r="FS40" i="35" s="1"/>
  <c r="FT40" i="35" s="1"/>
  <c r="AT1000" i="35"/>
  <c r="FS1000" i="35" s="1"/>
  <c r="FT1000" i="35" s="1"/>
  <c r="AT863" i="35"/>
  <c r="FS863" i="35" s="1"/>
  <c r="FT863" i="35" s="1"/>
  <c r="AT790" i="35"/>
  <c r="FS790" i="35" s="1"/>
  <c r="FT790" i="35" s="1"/>
  <c r="AT585" i="35"/>
  <c r="FS585" i="35" s="1"/>
  <c r="FT585" i="35" s="1"/>
  <c r="AT511" i="35"/>
  <c r="FS511" i="35" s="1"/>
  <c r="FT511" i="35" s="1"/>
  <c r="AT438" i="35"/>
  <c r="FS438" i="35" s="1"/>
  <c r="FT438" i="35" s="1"/>
  <c r="AT330" i="35"/>
  <c r="FS330" i="35" s="1"/>
  <c r="FT330" i="35" s="1"/>
  <c r="AT255" i="35"/>
  <c r="FS255" i="35" s="1"/>
  <c r="FT255" i="35" s="1"/>
  <c r="AT235" i="35"/>
  <c r="FS235" i="35" s="1"/>
  <c r="FT235" i="35" s="1"/>
  <c r="AT129" i="35"/>
  <c r="FS129" i="35" s="1"/>
  <c r="FT129" i="35" s="1"/>
  <c r="AT1026" i="35"/>
  <c r="FS1026" i="35" s="1"/>
  <c r="FT1026" i="35" s="1"/>
  <c r="AT798" i="35"/>
  <c r="FS798" i="35" s="1"/>
  <c r="FT798" i="35" s="1"/>
  <c r="AT724" i="35"/>
  <c r="FS724" i="35" s="1"/>
  <c r="FT724" i="35" s="1"/>
  <c r="AT716" i="35"/>
  <c r="FS716" i="35" s="1"/>
  <c r="FT716" i="35" s="1"/>
  <c r="AT701" i="35"/>
  <c r="FS701" i="35" s="1"/>
  <c r="FT701" i="35" s="1"/>
  <c r="AT598" i="35"/>
  <c r="FS598" i="35" s="1"/>
  <c r="FT598" i="35" s="1"/>
  <c r="AT358" i="35"/>
  <c r="FS358" i="35" s="1"/>
  <c r="FT358" i="35" s="1"/>
  <c r="AT183" i="35"/>
  <c r="FS183" i="35" s="1"/>
  <c r="FT183" i="35" s="1"/>
  <c r="AT146" i="35"/>
  <c r="FS146" i="35" s="1"/>
  <c r="FT146" i="35" s="1"/>
  <c r="AT101" i="35"/>
  <c r="FS101" i="35" s="1"/>
  <c r="FT101" i="35" s="1"/>
  <c r="AT56" i="35"/>
  <c r="FS56" i="35" s="1"/>
  <c r="FT56" i="35" s="1"/>
  <c r="AT988" i="35"/>
  <c r="FS988" i="35" s="1"/>
  <c r="FT988" i="35" s="1"/>
  <c r="AT933" i="35"/>
  <c r="FS933" i="35" s="1"/>
  <c r="FT933" i="35" s="1"/>
  <c r="AT773" i="35"/>
  <c r="FS773" i="35" s="1"/>
  <c r="FT773" i="35" s="1"/>
  <c r="AT655" i="35"/>
  <c r="FS655" i="35" s="1"/>
  <c r="FT655" i="35" s="1"/>
  <c r="AT591" i="35"/>
  <c r="FS591" i="35" s="1"/>
  <c r="FT591" i="35" s="1"/>
  <c r="AT542" i="35"/>
  <c r="FS542" i="35" s="1"/>
  <c r="FT542" i="35" s="1"/>
  <c r="AT509" i="35"/>
  <c r="FS509" i="35" s="1"/>
  <c r="FT509" i="35" s="1"/>
  <c r="AT458" i="35"/>
  <c r="FS458" i="35" s="1"/>
  <c r="FT458" i="35" s="1"/>
  <c r="AT305" i="35"/>
  <c r="FS305" i="35" s="1"/>
  <c r="FT305" i="35" s="1"/>
  <c r="AT252" i="35"/>
  <c r="FS252" i="35" s="1"/>
  <c r="FT252" i="35" s="1"/>
  <c r="AT136" i="35"/>
  <c r="FS136" i="35" s="1"/>
  <c r="FT136" i="35" s="1"/>
  <c r="AT38" i="35"/>
  <c r="FS38" i="35" s="1"/>
  <c r="FT38" i="35" s="1"/>
  <c r="AT996" i="35"/>
  <c r="FS996" i="35" s="1"/>
  <c r="FT996" i="35" s="1"/>
  <c r="AT927" i="35"/>
  <c r="FS927" i="35" s="1"/>
  <c r="FT927" i="35" s="1"/>
  <c r="AT906" i="35"/>
  <c r="FS906" i="35" s="1"/>
  <c r="FT906" i="35" s="1"/>
  <c r="AT829" i="35"/>
  <c r="FS829" i="35" s="1"/>
  <c r="FT829" i="35" s="1"/>
  <c r="AT723" i="35"/>
  <c r="FS723" i="35" s="1"/>
  <c r="FT723" i="35" s="1"/>
  <c r="AT611" i="35"/>
  <c r="FS611" i="35" s="1"/>
  <c r="FT611" i="35" s="1"/>
  <c r="AT386" i="35"/>
  <c r="FS386" i="35" s="1"/>
  <c r="FT386" i="35" s="1"/>
  <c r="AT283" i="35"/>
  <c r="FS283" i="35" s="1"/>
  <c r="FT283" i="35" s="1"/>
  <c r="AT200" i="35"/>
  <c r="FS200" i="35" s="1"/>
  <c r="FT200" i="35" s="1"/>
  <c r="AT151" i="35"/>
  <c r="FS151" i="35" s="1"/>
  <c r="FT151" i="35" s="1"/>
  <c r="AT98" i="35"/>
  <c r="FS98" i="35" s="1"/>
  <c r="FT98" i="35" s="1"/>
  <c r="AT61" i="35"/>
  <c r="FS61" i="35" s="1"/>
  <c r="FT61" i="35" s="1"/>
  <c r="AT2" i="35"/>
  <c r="FS2" i="35" s="1"/>
  <c r="FT2" i="35" s="1"/>
  <c r="AT353" i="35"/>
  <c r="FS353" i="35" s="1"/>
  <c r="FT353" i="35" s="1"/>
  <c r="AT182" i="35"/>
  <c r="FS182" i="35" s="1"/>
  <c r="FT182" i="35" s="1"/>
  <c r="AT956" i="35"/>
  <c r="FS956" i="35" s="1"/>
  <c r="FT956" i="35" s="1"/>
  <c r="AT824" i="35"/>
  <c r="FS824" i="35" s="1"/>
  <c r="FT824" i="35" s="1"/>
  <c r="AT743" i="35"/>
  <c r="FS743" i="35" s="1"/>
  <c r="FT743" i="35" s="1"/>
  <c r="AT629" i="35"/>
  <c r="FS629" i="35" s="1"/>
  <c r="FT629" i="35" s="1"/>
  <c r="AT576" i="35"/>
  <c r="FS576" i="35" s="1"/>
  <c r="FT576" i="35" s="1"/>
  <c r="AT539" i="35"/>
  <c r="FS539" i="35" s="1"/>
  <c r="FT539" i="35" s="1"/>
  <c r="AT525" i="35"/>
  <c r="FS525" i="35" s="1"/>
  <c r="FT525" i="35" s="1"/>
  <c r="AT492" i="35"/>
  <c r="FS492" i="35" s="1"/>
  <c r="FT492" i="35" s="1"/>
  <c r="AT444" i="35"/>
  <c r="FS444" i="35" s="1"/>
  <c r="FT444" i="35" s="1"/>
  <c r="AT314" i="35"/>
  <c r="FS314" i="35" s="1"/>
  <c r="FT314" i="35" s="1"/>
  <c r="AT259" i="35"/>
  <c r="FS259" i="35" s="1"/>
  <c r="FT259" i="35" s="1"/>
  <c r="AT217" i="35"/>
  <c r="FS217" i="35" s="1"/>
  <c r="FT217" i="35" s="1"/>
  <c r="AT24" i="35"/>
  <c r="FS24" i="35" s="1"/>
  <c r="FT24" i="35" s="1"/>
  <c r="AT870" i="35"/>
  <c r="FS870" i="35" s="1"/>
  <c r="FT870" i="35" s="1"/>
  <c r="AT842" i="35"/>
  <c r="FS842" i="35" s="1"/>
  <c r="FT842" i="35" s="1"/>
  <c r="AT803" i="35"/>
  <c r="FS803" i="35" s="1"/>
  <c r="FT803" i="35" s="1"/>
  <c r="AT692" i="35"/>
  <c r="FS692" i="35" s="1"/>
  <c r="FT692" i="35" s="1"/>
  <c r="AT616" i="35"/>
  <c r="FS616" i="35" s="1"/>
  <c r="FT616" i="35" s="1"/>
  <c r="AT393" i="35"/>
  <c r="FS393" i="35" s="1"/>
  <c r="FT393" i="35" s="1"/>
  <c r="AT360" i="35"/>
  <c r="FS360" i="35" s="1"/>
  <c r="FT360" i="35" s="1"/>
  <c r="AT278" i="35"/>
  <c r="FS278" i="35" s="1"/>
  <c r="FT278" i="35" s="1"/>
  <c r="AT168" i="35"/>
  <c r="FS168" i="35" s="1"/>
  <c r="FT168" i="35" s="1"/>
  <c r="AT115" i="35"/>
  <c r="FS115" i="35" s="1"/>
  <c r="FT115" i="35" s="1"/>
  <c r="AT54" i="35"/>
  <c r="FS54" i="35" s="1"/>
  <c r="FT54" i="35" s="1"/>
  <c r="AT1036" i="35"/>
  <c r="FS1036" i="35" s="1"/>
  <c r="FT1036" i="35" s="1"/>
  <c r="AT980" i="35"/>
  <c r="FS980" i="35" s="1"/>
  <c r="FT980" i="35" s="1"/>
  <c r="AT915" i="35"/>
  <c r="FS915" i="35" s="1"/>
  <c r="FT915" i="35" s="1"/>
  <c r="AT841" i="35"/>
  <c r="FS841" i="35" s="1"/>
  <c r="FT841" i="35" s="1"/>
  <c r="AT807" i="35"/>
  <c r="FS807" i="35" s="1"/>
  <c r="FT807" i="35" s="1"/>
  <c r="AT760" i="35"/>
  <c r="FS760" i="35" s="1"/>
  <c r="FT760" i="35" s="1"/>
  <c r="AT649" i="35"/>
  <c r="FS649" i="35" s="1"/>
  <c r="FT649" i="35" s="1"/>
  <c r="AT569" i="35"/>
  <c r="FS569" i="35" s="1"/>
  <c r="FT569" i="35" s="1"/>
  <c r="AT516" i="35"/>
  <c r="FS516" i="35" s="1"/>
  <c r="FT516" i="35" s="1"/>
  <c r="AT483" i="35"/>
  <c r="FS483" i="35" s="1"/>
  <c r="FT483" i="35" s="1"/>
  <c r="AT325" i="35"/>
  <c r="FS325" i="35" s="1"/>
  <c r="FT325" i="35" s="1"/>
  <c r="AT295" i="35"/>
  <c r="FS295" i="35" s="1"/>
  <c r="FT295" i="35" s="1"/>
  <c r="AT242" i="35"/>
  <c r="FS242" i="35" s="1"/>
  <c r="FT242" i="35" s="1"/>
  <c r="AT220" i="35"/>
  <c r="FS220" i="35" s="1"/>
  <c r="FT220" i="35" s="1"/>
  <c r="AT71" i="35"/>
  <c r="FS71" i="35" s="1"/>
  <c r="FT71" i="35" s="1"/>
  <c r="AT26" i="35"/>
  <c r="FS26" i="35" s="1"/>
  <c r="FT26" i="35" s="1"/>
  <c r="AT911" i="35"/>
  <c r="FS911" i="35" s="1"/>
  <c r="FT911" i="35" s="1"/>
  <c r="AT873" i="35"/>
  <c r="FS873" i="35" s="1"/>
  <c r="FT873" i="35" s="1"/>
  <c r="AT815" i="35"/>
  <c r="FS815" i="35" s="1"/>
  <c r="FT815" i="35" s="1"/>
  <c r="AT700" i="35"/>
  <c r="FS700" i="35" s="1"/>
  <c r="FT700" i="35" s="1"/>
  <c r="AT650" i="35"/>
  <c r="FS650" i="35" s="1"/>
  <c r="FT650" i="35" s="1"/>
  <c r="AT600" i="35"/>
  <c r="FS600" i="35" s="1"/>
  <c r="FT600" i="35" s="1"/>
  <c r="AT401" i="35"/>
  <c r="FS401" i="35" s="1"/>
  <c r="FT401" i="35" s="1"/>
  <c r="AT363" i="35"/>
  <c r="FS363" i="35" s="1"/>
  <c r="FT363" i="35" s="1"/>
  <c r="AT338" i="35"/>
  <c r="FS338" i="35" s="1"/>
  <c r="FT338" i="35" s="1"/>
  <c r="AT206" i="35"/>
  <c r="FS206" i="35" s="1"/>
  <c r="FT206" i="35" s="1"/>
  <c r="AT149" i="35"/>
  <c r="FS149" i="35" s="1"/>
  <c r="FT149" i="35" s="1"/>
  <c r="AT96" i="35"/>
  <c r="FS96" i="35" s="1"/>
  <c r="FT96" i="35" s="1"/>
  <c r="AT32" i="35"/>
  <c r="FS32" i="35" s="1"/>
  <c r="FT32" i="35" s="1"/>
  <c r="AT51" i="35"/>
  <c r="FS51" i="35" s="1"/>
  <c r="FT51" i="35" s="1"/>
  <c r="AT203" i="35"/>
  <c r="FS203" i="35" s="1"/>
  <c r="FT203" i="35" s="1"/>
  <c r="AT464" i="35"/>
  <c r="FS464" i="35" s="1"/>
  <c r="FT464" i="35" s="1"/>
  <c r="AT561" i="35"/>
  <c r="FS561" i="35" s="1"/>
  <c r="FT561" i="35" s="1"/>
  <c r="AT998" i="35"/>
  <c r="FS998" i="35" s="1"/>
  <c r="FT998" i="35" s="1"/>
  <c r="AT975" i="35"/>
  <c r="FS975" i="35" s="1"/>
  <c r="FT975" i="35" s="1"/>
  <c r="AT860" i="35"/>
  <c r="FS860" i="35" s="1"/>
  <c r="FT860" i="35" s="1"/>
  <c r="AT827" i="35"/>
  <c r="FS827" i="35" s="1"/>
  <c r="FT827" i="35" s="1"/>
  <c r="AT793" i="35"/>
  <c r="FS793" i="35" s="1"/>
  <c r="FT793" i="35" s="1"/>
  <c r="AT733" i="35"/>
  <c r="FS733" i="35" s="1"/>
  <c r="FT733" i="35" s="1"/>
  <c r="AT581" i="35"/>
  <c r="FS581" i="35" s="1"/>
  <c r="FT581" i="35" s="1"/>
  <c r="AT498" i="35"/>
  <c r="FS498" i="35" s="1"/>
  <c r="FT498" i="35" s="1"/>
  <c r="AT432" i="35"/>
  <c r="FS432" i="35" s="1"/>
  <c r="FT432" i="35" s="1"/>
  <c r="AT310" i="35"/>
  <c r="FS310" i="35" s="1"/>
  <c r="FT310" i="35" s="1"/>
  <c r="AT243" i="35"/>
  <c r="FS243" i="35" s="1"/>
  <c r="FT243" i="35" s="1"/>
  <c r="AT215" i="35"/>
  <c r="FS215" i="35" s="1"/>
  <c r="FT215" i="35" s="1"/>
  <c r="AT135" i="35"/>
  <c r="FS135" i="35" s="1"/>
  <c r="FT135" i="35" s="1"/>
  <c r="AT74" i="35"/>
  <c r="FS74" i="35" s="1"/>
  <c r="FT74" i="35" s="1"/>
  <c r="AT1018" i="35"/>
  <c r="FS1018" i="35" s="1"/>
  <c r="FT1018" i="35" s="1"/>
  <c r="AT989" i="35"/>
  <c r="FS989" i="35" s="1"/>
  <c r="FT989" i="35" s="1"/>
  <c r="AT963" i="35"/>
  <c r="FS963" i="35" s="1"/>
  <c r="FT963" i="35" s="1"/>
  <c r="AT797" i="35"/>
  <c r="FS797" i="35" s="1"/>
  <c r="FT797" i="35" s="1"/>
  <c r="AT654" i="35"/>
  <c r="FS654" i="35" s="1"/>
  <c r="FT654" i="35" s="1"/>
  <c r="AT383" i="35"/>
  <c r="FS383" i="35" s="1"/>
  <c r="FT383" i="35" s="1"/>
  <c r="AT348" i="35"/>
  <c r="FS348" i="35" s="1"/>
  <c r="FT348" i="35" s="1"/>
  <c r="AT187" i="35"/>
  <c r="FS187" i="35" s="1"/>
  <c r="FT187" i="35" s="1"/>
  <c r="AT148" i="35"/>
  <c r="FS148" i="35" s="1"/>
  <c r="FT148" i="35" s="1"/>
  <c r="AT97" i="35"/>
  <c r="FS97" i="35" s="1"/>
  <c r="FT97" i="35" s="1"/>
  <c r="AT68" i="35"/>
  <c r="FS68" i="35" s="1"/>
  <c r="FT68" i="35" s="1"/>
  <c r="AT19" i="35"/>
  <c r="FS19" i="35" s="1"/>
  <c r="FT19" i="35" s="1"/>
  <c r="AT992" i="35"/>
  <c r="FS992" i="35" s="1"/>
  <c r="FT992" i="35" s="1"/>
  <c r="AT833" i="35"/>
  <c r="FS833" i="35" s="1"/>
  <c r="FT833" i="35" s="1"/>
  <c r="AT762" i="35"/>
  <c r="FS762" i="35" s="1"/>
  <c r="FT762" i="35" s="1"/>
  <c r="AT575" i="35"/>
  <c r="FS575" i="35" s="1"/>
  <c r="FT575" i="35" s="1"/>
  <c r="AT538" i="35"/>
  <c r="FS538" i="35" s="1"/>
  <c r="FT538" i="35" s="1"/>
  <c r="AT489" i="35"/>
  <c r="FS489" i="35" s="1"/>
  <c r="FT489" i="35" s="1"/>
  <c r="AT462" i="35"/>
  <c r="FS462" i="35" s="1"/>
  <c r="FT462" i="35" s="1"/>
  <c r="AT433" i="35"/>
  <c r="FS433" i="35" s="1"/>
  <c r="FT433" i="35" s="1"/>
  <c r="AT315" i="35"/>
  <c r="FS315" i="35" s="1"/>
  <c r="FT315" i="35" s="1"/>
  <c r="AT264" i="35"/>
  <c r="FS264" i="35" s="1"/>
  <c r="FT264" i="35" s="1"/>
  <c r="AT228" i="35"/>
  <c r="FS228" i="35" s="1"/>
  <c r="FT228" i="35" s="1"/>
  <c r="AT912" i="35"/>
  <c r="FS912" i="35" s="1"/>
  <c r="FT912" i="35" s="1"/>
  <c r="AT832" i="35"/>
  <c r="FS832" i="35" s="1"/>
  <c r="FT832" i="35" s="1"/>
  <c r="AT788" i="35"/>
  <c r="FS788" i="35" s="1"/>
  <c r="FT788" i="35" s="1"/>
  <c r="AT719" i="35"/>
  <c r="FS719" i="35" s="1"/>
  <c r="FT719" i="35" s="1"/>
  <c r="AT631" i="35"/>
  <c r="FS631" i="35" s="1"/>
  <c r="FT631" i="35" s="1"/>
  <c r="AT507" i="35"/>
  <c r="FS507" i="35" s="1"/>
  <c r="FT507" i="35" s="1"/>
  <c r="AT398" i="35"/>
  <c r="FS398" i="35" s="1"/>
  <c r="FT398" i="35" s="1"/>
  <c r="AT361" i="35"/>
  <c r="FS361" i="35" s="1"/>
  <c r="FT361" i="35" s="1"/>
  <c r="AT196" i="35"/>
  <c r="FS196" i="35" s="1"/>
  <c r="FT196" i="35" s="1"/>
  <c r="AT163" i="35"/>
  <c r="FS163" i="35" s="1"/>
  <c r="FT163" i="35" s="1"/>
  <c r="AT94" i="35"/>
  <c r="FS94" i="35" s="1"/>
  <c r="FT94" i="35" s="1"/>
  <c r="AT30" i="35"/>
  <c r="FS30" i="35" s="1"/>
  <c r="FT30" i="35" s="1"/>
  <c r="AT767" i="35"/>
  <c r="FS767" i="35" s="1"/>
  <c r="FT767" i="35" s="1"/>
  <c r="AT766" i="35"/>
  <c r="FS766" i="35" s="1"/>
  <c r="FT766" i="35" s="1"/>
  <c r="X39" i="35"/>
  <c r="X557" i="35"/>
  <c r="AT190" i="35"/>
  <c r="FS190" i="35" s="1"/>
  <c r="FT190" i="35" s="1"/>
  <c r="AT764" i="35"/>
  <c r="FS764" i="35" s="1"/>
  <c r="FT764" i="35" s="1"/>
  <c r="AT947" i="35"/>
  <c r="FS947" i="35" s="1"/>
  <c r="FT947" i="35" s="1"/>
  <c r="AT848" i="35"/>
  <c r="FS848" i="35" s="1"/>
  <c r="FT848" i="35" s="1"/>
  <c r="AT795" i="35"/>
  <c r="FS795" i="35" s="1"/>
  <c r="FT795" i="35" s="1"/>
  <c r="AT765" i="35"/>
  <c r="FS765" i="35" s="1"/>
  <c r="FT765" i="35" s="1"/>
  <c r="AT736" i="35"/>
  <c r="FS736" i="35" s="1"/>
  <c r="FT736" i="35" s="1"/>
  <c r="AT642" i="35"/>
  <c r="FS642" i="35" s="1"/>
  <c r="FT642" i="35" s="1"/>
  <c r="AT587" i="35"/>
  <c r="FS587" i="35" s="1"/>
  <c r="FT587" i="35" s="1"/>
  <c r="AT543" i="35"/>
  <c r="FS543" i="35" s="1"/>
  <c r="FT543" i="35" s="1"/>
  <c r="AT519" i="35"/>
  <c r="FS519" i="35" s="1"/>
  <c r="FT519" i="35" s="1"/>
  <c r="AT488" i="35"/>
  <c r="FS488" i="35" s="1"/>
  <c r="FT488" i="35" s="1"/>
  <c r="AT406" i="35"/>
  <c r="FS406" i="35" s="1"/>
  <c r="FT406" i="35" s="1"/>
  <c r="AT304" i="35"/>
  <c r="FS304" i="35" s="1"/>
  <c r="FT304" i="35" s="1"/>
  <c r="AT263" i="35"/>
  <c r="FS263" i="35" s="1"/>
  <c r="FT263" i="35" s="1"/>
  <c r="AT221" i="35"/>
  <c r="FS221" i="35" s="1"/>
  <c r="FT221" i="35" s="1"/>
  <c r="AT1033" i="35"/>
  <c r="FS1033" i="35" s="1"/>
  <c r="FT1033" i="35" s="1"/>
  <c r="AT985" i="35"/>
  <c r="FS985" i="35" s="1"/>
  <c r="FT985" i="35" s="1"/>
  <c r="AT954" i="35"/>
  <c r="FS954" i="35" s="1"/>
  <c r="FT954" i="35" s="1"/>
  <c r="AT882" i="35"/>
  <c r="FS882" i="35" s="1"/>
  <c r="FT882" i="35" s="1"/>
  <c r="AT784" i="35"/>
  <c r="FS784" i="35" s="1"/>
  <c r="FT784" i="35" s="1"/>
  <c r="AT625" i="35"/>
  <c r="FS625" i="35" s="1"/>
  <c r="FT625" i="35" s="1"/>
  <c r="AT579" i="35"/>
  <c r="FS579" i="35" s="1"/>
  <c r="FT579" i="35" s="1"/>
  <c r="AT387" i="35"/>
  <c r="FS387" i="35" s="1"/>
  <c r="FT387" i="35" s="1"/>
  <c r="AT380" i="35"/>
  <c r="FS380" i="35" s="1"/>
  <c r="FT380" i="35" s="1"/>
  <c r="AT290" i="35"/>
  <c r="FS290" i="35" s="1"/>
  <c r="FT290" i="35" s="1"/>
  <c r="AT185" i="35"/>
  <c r="FS185" i="35" s="1"/>
  <c r="FT185" i="35" s="1"/>
  <c r="AT111" i="35"/>
  <c r="FS111" i="35" s="1"/>
  <c r="FT111" i="35" s="1"/>
  <c r="AT66" i="35"/>
  <c r="FS66" i="35" s="1"/>
  <c r="FT66" i="35" s="1"/>
  <c r="AT1029" i="35"/>
  <c r="FS1029" i="35" s="1"/>
  <c r="FT1029" i="35" s="1"/>
  <c r="AT953" i="35"/>
  <c r="FS953" i="35" s="1"/>
  <c r="FT953" i="35" s="1"/>
  <c r="AT874" i="35"/>
  <c r="FS874" i="35" s="1"/>
  <c r="FT874" i="35" s="1"/>
  <c r="AT837" i="35"/>
  <c r="FS837" i="35" s="1"/>
  <c r="FT837" i="35" s="1"/>
  <c r="AT742" i="35"/>
  <c r="FS742" i="35" s="1"/>
  <c r="FT742" i="35" s="1"/>
  <c r="AT710" i="35"/>
  <c r="FS710" i="35" s="1"/>
  <c r="FT710" i="35" s="1"/>
  <c r="AT547" i="35"/>
  <c r="FS547" i="35" s="1"/>
  <c r="FT547" i="35" s="1"/>
  <c r="AT520" i="35"/>
  <c r="FS520" i="35" s="1"/>
  <c r="FT520" i="35" s="1"/>
  <c r="AT479" i="35"/>
  <c r="FS479" i="35" s="1"/>
  <c r="FT479" i="35" s="1"/>
  <c r="AT445" i="35"/>
  <c r="FS445" i="35" s="1"/>
  <c r="FT445" i="35" s="1"/>
  <c r="AT421" i="35"/>
  <c r="FS421" i="35" s="1"/>
  <c r="FT421" i="35" s="1"/>
  <c r="AT319" i="35"/>
  <c r="FS319" i="35" s="1"/>
  <c r="FT319" i="35" s="1"/>
  <c r="AT262" i="35"/>
  <c r="FS262" i="35" s="1"/>
  <c r="FT262" i="35" s="1"/>
  <c r="AT224" i="35"/>
  <c r="FS224" i="35" s="1"/>
  <c r="FT224" i="35" s="1"/>
  <c r="AT138" i="35"/>
  <c r="FS138" i="35" s="1"/>
  <c r="FT138" i="35" s="1"/>
  <c r="AT12" i="35"/>
  <c r="FS12" i="35" s="1"/>
  <c r="FT12" i="35" s="1"/>
  <c r="AT994" i="35"/>
  <c r="FS994" i="35" s="1"/>
  <c r="FT994" i="35" s="1"/>
  <c r="AT942" i="35"/>
  <c r="FS942" i="35" s="1"/>
  <c r="FT942" i="35" s="1"/>
  <c r="AT750" i="35"/>
  <c r="FS750" i="35" s="1"/>
  <c r="FT750" i="35" s="1"/>
  <c r="AT691" i="35"/>
  <c r="FS691" i="35" s="1"/>
  <c r="FT691" i="35" s="1"/>
  <c r="AT596" i="35"/>
  <c r="FS596" i="35" s="1"/>
  <c r="FT596" i="35" s="1"/>
  <c r="AT367" i="35"/>
  <c r="FS367" i="35" s="1"/>
  <c r="FT367" i="35" s="1"/>
  <c r="AT285" i="35"/>
  <c r="FS285" i="35" s="1"/>
  <c r="FT285" i="35" s="1"/>
  <c r="AT194" i="35"/>
  <c r="FS194" i="35" s="1"/>
  <c r="FT194" i="35" s="1"/>
  <c r="AT145" i="35"/>
  <c r="FS145" i="35" s="1"/>
  <c r="FT145" i="35" s="1"/>
  <c r="AT84" i="35"/>
  <c r="FS84" i="35" s="1"/>
  <c r="FT84" i="35" s="1"/>
  <c r="AT28" i="35"/>
  <c r="FS28" i="35" s="1"/>
  <c r="FT28" i="35" s="1"/>
  <c r="AT43" i="35"/>
  <c r="FS43" i="35" s="1"/>
  <c r="FT43" i="35" s="1"/>
  <c r="AT351" i="35"/>
  <c r="FS351" i="35" s="1"/>
  <c r="FT351" i="35" s="1"/>
  <c r="AT205" i="35"/>
  <c r="FS205" i="35" s="1"/>
  <c r="FT205" i="35" s="1"/>
  <c r="AT1030" i="35"/>
  <c r="FS1030" i="35" s="1"/>
  <c r="FT1030" i="35" s="1"/>
  <c r="AT971" i="35"/>
  <c r="FS971" i="35" s="1"/>
  <c r="FT971" i="35" s="1"/>
  <c r="AT851" i="35"/>
  <c r="FS851" i="35" s="1"/>
  <c r="FT851" i="35" s="1"/>
  <c r="AT776" i="35"/>
  <c r="FS776" i="35" s="1"/>
  <c r="FT776" i="35" s="1"/>
  <c r="AT620" i="35"/>
  <c r="FS620" i="35" s="1"/>
  <c r="FT620" i="35" s="1"/>
  <c r="AT578" i="35"/>
  <c r="FS578" i="35" s="1"/>
  <c r="FT578" i="35" s="1"/>
  <c r="AT494" i="35"/>
  <c r="FS494" i="35" s="1"/>
  <c r="FT494" i="35" s="1"/>
  <c r="AT450" i="35"/>
  <c r="FS450" i="35" s="1"/>
  <c r="FT450" i="35" s="1"/>
  <c r="AT434" i="35"/>
  <c r="FS434" i="35" s="1"/>
  <c r="FT434" i="35" s="1"/>
  <c r="AT324" i="35"/>
  <c r="FS324" i="35" s="1"/>
  <c r="FT324" i="35" s="1"/>
  <c r="AT269" i="35"/>
  <c r="FS269" i="35" s="1"/>
  <c r="FT269" i="35" s="1"/>
  <c r="AT253" i="35"/>
  <c r="FS253" i="35" s="1"/>
  <c r="FT253" i="35" s="1"/>
  <c r="AT227" i="35"/>
  <c r="FS227" i="35" s="1"/>
  <c r="FT227" i="35" s="1"/>
  <c r="AT125" i="35"/>
  <c r="FS125" i="35" s="1"/>
  <c r="FT125" i="35" s="1"/>
  <c r="AT1001" i="35"/>
  <c r="FS1001" i="35" s="1"/>
  <c r="FT1001" i="35" s="1"/>
  <c r="AT913" i="35"/>
  <c r="FS913" i="35" s="1"/>
  <c r="FT913" i="35" s="1"/>
  <c r="AT782" i="35"/>
  <c r="FS782" i="35" s="1"/>
  <c r="FT782" i="35" s="1"/>
  <c r="AT722" i="35"/>
  <c r="FS722" i="35" s="1"/>
  <c r="FT722" i="35" s="1"/>
  <c r="AT714" i="35"/>
  <c r="FS714" i="35" s="1"/>
  <c r="FT714" i="35" s="1"/>
  <c r="AT690" i="35"/>
  <c r="FS690" i="35" s="1"/>
  <c r="FT690" i="35" s="1"/>
  <c r="AT610" i="35"/>
  <c r="FS610" i="35" s="1"/>
  <c r="FT610" i="35" s="1"/>
  <c r="AT588" i="35"/>
  <c r="FS588" i="35" s="1"/>
  <c r="FT588" i="35" s="1"/>
  <c r="AT389" i="35"/>
  <c r="FS389" i="35" s="1"/>
  <c r="FT389" i="35" s="1"/>
  <c r="AT352" i="35"/>
  <c r="FS352" i="35" s="1"/>
  <c r="FT352" i="35" s="1"/>
  <c r="AT175" i="35"/>
  <c r="FS175" i="35" s="1"/>
  <c r="FT175" i="35" s="1"/>
  <c r="AT91" i="35"/>
  <c r="FS91" i="35" s="1"/>
  <c r="FT91" i="35" s="1"/>
  <c r="AT7" i="35"/>
  <c r="FS7" i="35" s="1"/>
  <c r="FT7" i="35" s="1"/>
  <c r="AT972" i="35"/>
  <c r="FS972" i="35" s="1"/>
  <c r="FT972" i="35" s="1"/>
  <c r="AT916" i="35"/>
  <c r="FS916" i="35" s="1"/>
  <c r="FT916" i="35" s="1"/>
  <c r="AT866" i="35"/>
  <c r="FS866" i="35" s="1"/>
  <c r="FT866" i="35" s="1"/>
  <c r="AT806" i="35"/>
  <c r="FS806" i="35" s="1"/>
  <c r="FT806" i="35" s="1"/>
  <c r="AT747" i="35"/>
  <c r="FS747" i="35" s="1"/>
  <c r="FT747" i="35" s="1"/>
  <c r="AT645" i="35"/>
  <c r="FS645" i="35" s="1"/>
  <c r="FT645" i="35" s="1"/>
  <c r="AT580" i="35"/>
  <c r="FS580" i="35" s="1"/>
  <c r="FT580" i="35" s="1"/>
  <c r="AT534" i="35"/>
  <c r="FS534" i="35" s="1"/>
  <c r="FT534" i="35" s="1"/>
  <c r="AT493" i="35"/>
  <c r="FS493" i="35" s="1"/>
  <c r="FT493" i="35" s="1"/>
  <c r="AT437" i="35"/>
  <c r="FS437" i="35" s="1"/>
  <c r="FT437" i="35" s="1"/>
  <c r="AT297" i="35"/>
  <c r="FS297" i="35" s="1"/>
  <c r="FT297" i="35" s="1"/>
  <c r="AT244" i="35"/>
  <c r="FS244" i="35" s="1"/>
  <c r="FT244" i="35" s="1"/>
  <c r="AT128" i="35"/>
  <c r="FS128" i="35" s="1"/>
  <c r="FT128" i="35" s="1"/>
  <c r="AT990" i="35"/>
  <c r="FS990" i="35" s="1"/>
  <c r="FT990" i="35" s="1"/>
  <c r="AT926" i="35"/>
  <c r="FS926" i="35" s="1"/>
  <c r="FT926" i="35" s="1"/>
  <c r="AT905" i="35"/>
  <c r="FS905" i="35" s="1"/>
  <c r="FT905" i="35" s="1"/>
  <c r="AT819" i="35"/>
  <c r="FS819" i="35" s="1"/>
  <c r="FT819" i="35" s="1"/>
  <c r="AT715" i="35"/>
  <c r="FS715" i="35" s="1"/>
  <c r="FT715" i="35" s="1"/>
  <c r="AT668" i="35"/>
  <c r="FS668" i="35" s="1"/>
  <c r="FT668" i="35" s="1"/>
  <c r="AT597" i="35"/>
  <c r="FS597" i="35" s="1"/>
  <c r="FT597" i="35" s="1"/>
  <c r="AT373" i="35"/>
  <c r="FS373" i="35" s="1"/>
  <c r="FT373" i="35" s="1"/>
  <c r="AT332" i="35"/>
  <c r="FS332" i="35" s="1"/>
  <c r="FT332" i="35" s="1"/>
  <c r="AT275" i="35"/>
  <c r="FS275" i="35" s="1"/>
  <c r="FT275" i="35" s="1"/>
  <c r="AT192" i="35"/>
  <c r="FS192" i="35" s="1"/>
  <c r="FT192" i="35" s="1"/>
  <c r="AT143" i="35"/>
  <c r="FS143" i="35" s="1"/>
  <c r="FT143" i="35" s="1"/>
  <c r="AT90" i="35"/>
  <c r="FS90" i="35" s="1"/>
  <c r="FT90" i="35" s="1"/>
  <c r="AT57" i="35"/>
  <c r="FS57" i="35" s="1"/>
  <c r="FT57" i="35" s="1"/>
  <c r="AT49" i="35"/>
  <c r="FS49" i="35" s="1"/>
  <c r="FT49" i="35" s="1"/>
  <c r="AT207" i="35"/>
  <c r="FS207" i="35" s="1"/>
  <c r="FT207" i="35" s="1"/>
  <c r="AT186" i="35"/>
  <c r="FS186" i="35" s="1"/>
  <c r="FT186" i="35" s="1"/>
  <c r="AT810" i="35"/>
  <c r="FS810" i="35" s="1"/>
  <c r="FT810" i="35" s="1"/>
  <c r="AT741" i="35"/>
  <c r="FS741" i="35" s="1"/>
  <c r="FT741" i="35" s="1"/>
  <c r="AT624" i="35"/>
  <c r="FS624" i="35" s="1"/>
  <c r="FT624" i="35" s="1"/>
  <c r="AT568" i="35"/>
  <c r="FS568" i="35" s="1"/>
  <c r="FT568" i="35" s="1"/>
  <c r="AT535" i="35"/>
  <c r="FS535" i="35" s="1"/>
  <c r="FT535" i="35" s="1"/>
  <c r="AT521" i="35"/>
  <c r="FS521" i="35" s="1"/>
  <c r="FT521" i="35" s="1"/>
  <c r="AT484" i="35"/>
  <c r="FS484" i="35" s="1"/>
  <c r="FT484" i="35" s="1"/>
  <c r="AT436" i="35"/>
  <c r="FS436" i="35" s="1"/>
  <c r="FT436" i="35" s="1"/>
  <c r="AT306" i="35"/>
  <c r="FS306" i="35" s="1"/>
  <c r="FT306" i="35" s="1"/>
  <c r="AT247" i="35"/>
  <c r="FS247" i="35" s="1"/>
  <c r="FT247" i="35" s="1"/>
  <c r="AT157" i="35"/>
  <c r="FS157" i="35" s="1"/>
  <c r="FT157" i="35" s="1"/>
  <c r="AT1028" i="35"/>
  <c r="FS1028" i="35" s="1"/>
  <c r="FT1028" i="35" s="1"/>
  <c r="AT869" i="35"/>
  <c r="FS869" i="35" s="1"/>
  <c r="FT869" i="35" s="1"/>
  <c r="AT838" i="35"/>
  <c r="FS838" i="35" s="1"/>
  <c r="FT838" i="35" s="1"/>
  <c r="AT791" i="35"/>
  <c r="FS791" i="35" s="1"/>
  <c r="FT791" i="35" s="1"/>
  <c r="AT681" i="35"/>
  <c r="FS681" i="35" s="1"/>
  <c r="FT681" i="35" s="1"/>
  <c r="AT551" i="35"/>
  <c r="FS551" i="35" s="1"/>
  <c r="FT551" i="35" s="1"/>
  <c r="AT372" i="35"/>
  <c r="FS372" i="35" s="1"/>
  <c r="FT372" i="35" s="1"/>
  <c r="AT356" i="35"/>
  <c r="FS356" i="35" s="1"/>
  <c r="FT356" i="35" s="1"/>
  <c r="AT337" i="35"/>
  <c r="FS337" i="35" s="1"/>
  <c r="FT337" i="35" s="1"/>
  <c r="AT276" i="35"/>
  <c r="FS276" i="35" s="1"/>
  <c r="FT276" i="35" s="1"/>
  <c r="AT162" i="35"/>
  <c r="FS162" i="35" s="1"/>
  <c r="FT162" i="35" s="1"/>
  <c r="AT107" i="35"/>
  <c r="FS107" i="35" s="1"/>
  <c r="FT107" i="35" s="1"/>
  <c r="AT27" i="35"/>
  <c r="FS27" i="35" s="1"/>
  <c r="FT27" i="35" s="1"/>
  <c r="AT1023" i="35"/>
  <c r="FS1023" i="35" s="1"/>
  <c r="FT1023" i="35" s="1"/>
  <c r="AT955" i="35"/>
  <c r="FS955" i="35" s="1"/>
  <c r="FT955" i="35" s="1"/>
  <c r="AT831" i="35"/>
  <c r="FS831" i="35" s="1"/>
  <c r="FT831" i="35" s="1"/>
  <c r="AT786" i="35"/>
  <c r="FS786" i="35" s="1"/>
  <c r="FT786" i="35" s="1"/>
  <c r="AT621" i="35"/>
  <c r="FS621" i="35" s="1"/>
  <c r="FT621" i="35" s="1"/>
  <c r="AT562" i="35"/>
  <c r="FS562" i="35" s="1"/>
  <c r="FT562" i="35" s="1"/>
  <c r="AT501" i="35"/>
  <c r="FS501" i="35" s="1"/>
  <c r="FT501" i="35" s="1"/>
  <c r="AT465" i="35"/>
  <c r="FS465" i="35" s="1"/>
  <c r="FT465" i="35" s="1"/>
  <c r="AT321" i="35"/>
  <c r="FS321" i="35" s="1"/>
  <c r="FT321" i="35" s="1"/>
  <c r="AT266" i="35"/>
  <c r="FS266" i="35" s="1"/>
  <c r="FT266" i="35" s="1"/>
  <c r="AT238" i="35"/>
  <c r="FS238" i="35" s="1"/>
  <c r="FT238" i="35" s="1"/>
  <c r="AT158" i="35"/>
  <c r="FS158" i="35" s="1"/>
  <c r="FT158" i="35" s="1"/>
  <c r="AT50" i="35"/>
  <c r="FS50" i="35" s="1"/>
  <c r="FT50" i="35" s="1"/>
  <c r="AT1034" i="35"/>
  <c r="FS1034" i="35" s="1"/>
  <c r="FT1034" i="35" s="1"/>
  <c r="AT939" i="35"/>
  <c r="FS939" i="35" s="1"/>
  <c r="FT939" i="35" s="1"/>
  <c r="AT883" i="35"/>
  <c r="FS883" i="35" s="1"/>
  <c r="FT883" i="35" s="1"/>
  <c r="AT864" i="35"/>
  <c r="FS864" i="35" s="1"/>
  <c r="FT864" i="35" s="1"/>
  <c r="AT721" i="35"/>
  <c r="FS721" i="35" s="1"/>
  <c r="FT721" i="35" s="1"/>
  <c r="AT666" i="35"/>
  <c r="FS666" i="35" s="1"/>
  <c r="FT666" i="35" s="1"/>
  <c r="AT554" i="35"/>
  <c r="FS554" i="35" s="1"/>
  <c r="FT554" i="35" s="1"/>
  <c r="AT392" i="35"/>
  <c r="FS392" i="35" s="1"/>
  <c r="FT392" i="35" s="1"/>
  <c r="AT357" i="35"/>
  <c r="FS357" i="35" s="1"/>
  <c r="FT357" i="35" s="1"/>
  <c r="AT198" i="35"/>
  <c r="FS198" i="35" s="1"/>
  <c r="FT198" i="35" s="1"/>
  <c r="AT141" i="35"/>
  <c r="FS141" i="35" s="1"/>
  <c r="FT141" i="35" s="1"/>
  <c r="AT88" i="35"/>
  <c r="FS88" i="35" s="1"/>
  <c r="FT88" i="35" s="1"/>
  <c r="AT188" i="35"/>
  <c r="FS188" i="35" s="1"/>
  <c r="FT188" i="35" s="1"/>
  <c r="AT672" i="35"/>
  <c r="FS672" i="35" s="1"/>
  <c r="FT672" i="35" s="1"/>
  <c r="AT756" i="35"/>
  <c r="FS756" i="35" s="1"/>
  <c r="FT756" i="35" s="1"/>
  <c r="AT987" i="35"/>
  <c r="FS987" i="35" s="1"/>
  <c r="FT987" i="35" s="1"/>
  <c r="AT946" i="35"/>
  <c r="FS946" i="35" s="1"/>
  <c r="FT946" i="35" s="1"/>
  <c r="AT857" i="35"/>
  <c r="FS857" i="35" s="1"/>
  <c r="FT857" i="35" s="1"/>
  <c r="AT821" i="35"/>
  <c r="FS821" i="35" s="1"/>
  <c r="FT821" i="35" s="1"/>
  <c r="AT780" i="35"/>
  <c r="FS780" i="35" s="1"/>
  <c r="FT780" i="35" s="1"/>
  <c r="AT711" i="35"/>
  <c r="FS711" i="35" s="1"/>
  <c r="FT711" i="35" s="1"/>
  <c r="AT658" i="35"/>
  <c r="FS658" i="35" s="1"/>
  <c r="FT658" i="35" s="1"/>
  <c r="AT574" i="35"/>
  <c r="FS574" i="35" s="1"/>
  <c r="FT574" i="35" s="1"/>
  <c r="AT490" i="35"/>
  <c r="FS490" i="35" s="1"/>
  <c r="FT490" i="35" s="1"/>
  <c r="AT408" i="35"/>
  <c r="FS408" i="35" s="1"/>
  <c r="FT408" i="35" s="1"/>
  <c r="AT298" i="35"/>
  <c r="FS298" i="35" s="1"/>
  <c r="FT298" i="35" s="1"/>
  <c r="AT239" i="35"/>
  <c r="FS239" i="35" s="1"/>
  <c r="FT239" i="35" s="1"/>
  <c r="AT174" i="35"/>
  <c r="FS174" i="35" s="1"/>
  <c r="FT174" i="35" s="1"/>
  <c r="AT131" i="35"/>
  <c r="FS131" i="35" s="1"/>
  <c r="FT131" i="35" s="1"/>
  <c r="FS1017" i="35"/>
  <c r="FT1017" i="35" s="1"/>
  <c r="AT982" i="35"/>
  <c r="FS982" i="35" s="1"/>
  <c r="FT982" i="35" s="1"/>
  <c r="AT952" i="35"/>
  <c r="FS952" i="35" s="1"/>
  <c r="FT952" i="35" s="1"/>
  <c r="AT881" i="35"/>
  <c r="FS881" i="35" s="1"/>
  <c r="FT881" i="35" s="1"/>
  <c r="AT709" i="35"/>
  <c r="FS709" i="35" s="1"/>
  <c r="FT709" i="35" s="1"/>
  <c r="AT614" i="35"/>
  <c r="FS614" i="35" s="1"/>
  <c r="FT614" i="35" s="1"/>
  <c r="AT378" i="35"/>
  <c r="FS378" i="35" s="1"/>
  <c r="FT378" i="35" s="1"/>
  <c r="AT288" i="35"/>
  <c r="FS288" i="35" s="1"/>
  <c r="FT288" i="35" s="1"/>
  <c r="AT179" i="35"/>
  <c r="FS179" i="35" s="1"/>
  <c r="FT179" i="35" s="1"/>
  <c r="AT144" i="35"/>
  <c r="FS144" i="35" s="1"/>
  <c r="FT144" i="35" s="1"/>
  <c r="AT93" i="35"/>
  <c r="FS93" i="35" s="1"/>
  <c r="FT93" i="35" s="1"/>
  <c r="AT17" i="35"/>
  <c r="FS17" i="35" s="1"/>
  <c r="FT17" i="35" s="1"/>
  <c r="AT986" i="35"/>
  <c r="FS986" i="35" s="1"/>
  <c r="FT986" i="35" s="1"/>
  <c r="AT858" i="35"/>
  <c r="FS858" i="35" s="1"/>
  <c r="FT858" i="35" s="1"/>
  <c r="AT823" i="35"/>
  <c r="FS823" i="35" s="1"/>
  <c r="FT823" i="35" s="1"/>
  <c r="AT745" i="35"/>
  <c r="FS745" i="35" s="1"/>
  <c r="FT745" i="35" s="1"/>
  <c r="AT567" i="35"/>
  <c r="FS567" i="35" s="1"/>
  <c r="FT567" i="35" s="1"/>
  <c r="AT530" i="35"/>
  <c r="FS530" i="35" s="1"/>
  <c r="FT530" i="35" s="1"/>
  <c r="AT481" i="35"/>
  <c r="FS481" i="35" s="1"/>
  <c r="FT481" i="35" s="1"/>
  <c r="AT453" i="35"/>
  <c r="FS453" i="35" s="1"/>
  <c r="FT453" i="35" s="1"/>
  <c r="AT429" i="35"/>
  <c r="FS429" i="35" s="1"/>
  <c r="FT429" i="35" s="1"/>
  <c r="AT309" i="35"/>
  <c r="FS309" i="35" s="1"/>
  <c r="FT309" i="35" s="1"/>
  <c r="AT256" i="35"/>
  <c r="FS256" i="35" s="1"/>
  <c r="FT256" i="35" s="1"/>
  <c r="AT140" i="35"/>
  <c r="FS140" i="35" s="1"/>
  <c r="FT140" i="35" s="1"/>
  <c r="AT73" i="35"/>
  <c r="FS73" i="35" s="1"/>
  <c r="FT73" i="35" s="1"/>
  <c r="AT1007" i="35"/>
  <c r="FS1007" i="35" s="1"/>
  <c r="FT1007" i="35" s="1"/>
  <c r="AT937" i="35"/>
  <c r="FS937" i="35" s="1"/>
  <c r="FT937" i="35" s="1"/>
  <c r="AT908" i="35"/>
  <c r="FS908" i="35" s="1"/>
  <c r="FT908" i="35" s="1"/>
  <c r="AT787" i="35"/>
  <c r="FS787" i="35" s="1"/>
  <c r="FT787" i="35" s="1"/>
  <c r="AT706" i="35"/>
  <c r="FS706" i="35" s="1"/>
  <c r="FT706" i="35" s="1"/>
  <c r="AT390" i="35"/>
  <c r="FS390" i="35" s="1"/>
  <c r="FT390" i="35" s="1"/>
  <c r="AT355" i="35"/>
  <c r="FS355" i="35" s="1"/>
  <c r="FT355" i="35" s="1"/>
  <c r="AT287" i="35"/>
  <c r="FS287" i="35" s="1"/>
  <c r="FT287" i="35" s="1"/>
  <c r="AT180" i="35"/>
  <c r="FS180" i="35" s="1"/>
  <c r="FT180" i="35" s="1"/>
  <c r="AT147" i="35"/>
  <c r="FS147" i="35" s="1"/>
  <c r="FT147" i="35" s="1"/>
  <c r="AT86" i="35"/>
  <c r="FS86" i="35" s="1"/>
  <c r="FT86" i="35" s="1"/>
  <c r="AT16" i="35"/>
  <c r="FS16" i="35" s="1"/>
  <c r="FT16" i="35" s="1"/>
  <c r="AT62" i="35"/>
  <c r="FS62" i="35" s="1"/>
  <c r="FT62" i="35" s="1"/>
  <c r="AT770" i="35"/>
  <c r="FS770" i="35" s="1"/>
  <c r="FT770" i="35" s="1"/>
  <c r="AT768" i="35"/>
  <c r="FS768" i="35" s="1"/>
  <c r="FT768" i="35" s="1"/>
  <c r="X657" i="35"/>
  <c r="X540" i="35"/>
  <c r="X558" i="35"/>
  <c r="X641" i="35"/>
  <c r="AT47" i="35"/>
  <c r="FS47" i="35" s="1"/>
  <c r="FT47" i="35" s="1"/>
  <c r="AT463" i="35"/>
  <c r="FS463" i="35" s="1"/>
  <c r="FT463" i="35" s="1"/>
  <c r="AT758" i="35"/>
  <c r="FS758" i="35" s="1"/>
  <c r="FT758" i="35" s="1"/>
  <c r="AT960" i="35"/>
  <c r="FS960" i="35" s="1"/>
  <c r="FT960" i="35" s="1"/>
  <c r="AT944" i="35"/>
  <c r="FS944" i="35" s="1"/>
  <c r="FT944" i="35" s="1"/>
  <c r="AT861" i="35"/>
  <c r="FS861" i="35" s="1"/>
  <c r="FT861" i="35" s="1"/>
  <c r="AT844" i="35"/>
  <c r="FS844" i="35" s="1"/>
  <c r="FT844" i="35" s="1"/>
  <c r="AT789" i="35"/>
  <c r="FS789" i="35" s="1"/>
  <c r="FT789" i="35" s="1"/>
  <c r="AT757" i="35"/>
  <c r="FS757" i="35" s="1"/>
  <c r="FT757" i="35" s="1"/>
  <c r="AT694" i="35"/>
  <c r="FS694" i="35" s="1"/>
  <c r="FT694" i="35" s="1"/>
  <c r="AT622" i="35"/>
  <c r="FS622" i="35" s="1"/>
  <c r="FT622" i="35" s="1"/>
  <c r="AT572" i="35"/>
  <c r="FS572" i="35" s="1"/>
  <c r="FT572" i="35" s="1"/>
  <c r="AT531" i="35"/>
  <c r="FS531" i="35" s="1"/>
  <c r="FT531" i="35" s="1"/>
  <c r="AT515" i="35"/>
  <c r="FS515" i="35" s="1"/>
  <c r="FT515" i="35" s="1"/>
  <c r="AT480" i="35"/>
  <c r="FS480" i="35" s="1"/>
  <c r="FT480" i="35" s="1"/>
  <c r="AT326" i="35"/>
  <c r="FS326" i="35" s="1"/>
  <c r="FT326" i="35" s="1"/>
  <c r="AT294" i="35"/>
  <c r="FS294" i="35" s="1"/>
  <c r="FT294" i="35" s="1"/>
  <c r="AT241" i="35"/>
  <c r="FS241" i="35" s="1"/>
  <c r="FT241" i="35" s="1"/>
  <c r="AT1032" i="35"/>
  <c r="FS1032" i="35" s="1"/>
  <c r="FT1032" i="35" s="1"/>
  <c r="AT968" i="35"/>
  <c r="FS968" i="35" s="1"/>
  <c r="FT968" i="35" s="1"/>
  <c r="AT931" i="35"/>
  <c r="FS931" i="35" s="1"/>
  <c r="FT931" i="35" s="1"/>
  <c r="AT852" i="35"/>
  <c r="FS852" i="35" s="1"/>
  <c r="FT852" i="35" s="1"/>
  <c r="AT703" i="35"/>
  <c r="FS703" i="35" s="1"/>
  <c r="FT703" i="35" s="1"/>
  <c r="AT612" i="35"/>
  <c r="FS612" i="35" s="1"/>
  <c r="FT612" i="35" s="1"/>
  <c r="AT402" i="35"/>
  <c r="FS402" i="35" s="1"/>
  <c r="FT402" i="35" s="1"/>
  <c r="AT377" i="35"/>
  <c r="FS377" i="35" s="1"/>
  <c r="FT377" i="35" s="1"/>
  <c r="AT280" i="35"/>
  <c r="FS280" i="35" s="1"/>
  <c r="FT280" i="35" s="1"/>
  <c r="AT177" i="35"/>
  <c r="FS177" i="35" s="1"/>
  <c r="FT177" i="35" s="1"/>
  <c r="AT95" i="35"/>
  <c r="FS95" i="35" s="1"/>
  <c r="FT95" i="35" s="1"/>
  <c r="AT58" i="35"/>
  <c r="FS58" i="35" s="1"/>
  <c r="FT58" i="35" s="1"/>
  <c r="AT932" i="35"/>
  <c r="FS932" i="35" s="1"/>
  <c r="FT932" i="35" s="1"/>
  <c r="AT872" i="35"/>
  <c r="FS872" i="35" s="1"/>
  <c r="FT872" i="35" s="1"/>
  <c r="AT737" i="35"/>
  <c r="FS737" i="35" s="1"/>
  <c r="FT737" i="35" s="1"/>
  <c r="AT686" i="35"/>
  <c r="FS686" i="35" s="1"/>
  <c r="FT686" i="35" s="1"/>
  <c r="AT593" i="35"/>
  <c r="FS593" i="35" s="1"/>
  <c r="FT593" i="35" s="1"/>
  <c r="AT544" i="35"/>
  <c r="FS544" i="35" s="1"/>
  <c r="FT544" i="35" s="1"/>
  <c r="AT512" i="35"/>
  <c r="FS512" i="35" s="1"/>
  <c r="FT512" i="35" s="1"/>
  <c r="AT470" i="35"/>
  <c r="FS470" i="35" s="1"/>
  <c r="FT470" i="35" s="1"/>
  <c r="AT443" i="35"/>
  <c r="FS443" i="35" s="1"/>
  <c r="FT443" i="35" s="1"/>
  <c r="AT411" i="35"/>
  <c r="FS411" i="35" s="1"/>
  <c r="FT411" i="35" s="1"/>
  <c r="AT307" i="35"/>
  <c r="FS307" i="35" s="1"/>
  <c r="FT307" i="35" s="1"/>
  <c r="AT254" i="35"/>
  <c r="FS254" i="35" s="1"/>
  <c r="FT254" i="35" s="1"/>
  <c r="AT216" i="35"/>
  <c r="FS216" i="35" s="1"/>
  <c r="FT216" i="35" s="1"/>
  <c r="AT130" i="35"/>
  <c r="FS130" i="35" s="1"/>
  <c r="FT130" i="35" s="1"/>
  <c r="AT46" i="35"/>
  <c r="FS46" i="35" s="1"/>
  <c r="FT46" i="35" s="1"/>
  <c r="AT3" i="35"/>
  <c r="FS3" i="35" s="1"/>
  <c r="FT3" i="35" s="1"/>
  <c r="AT993" i="35"/>
  <c r="FS993" i="35" s="1"/>
  <c r="FT993" i="35" s="1"/>
  <c r="AT801" i="35"/>
  <c r="FS801" i="35" s="1"/>
  <c r="FT801" i="35" s="1"/>
  <c r="AT725" i="35"/>
  <c r="FS725" i="35" s="1"/>
  <c r="FT725" i="35" s="1"/>
  <c r="AT505" i="35"/>
  <c r="FS505" i="35" s="1"/>
  <c r="FT505" i="35" s="1"/>
  <c r="AT396" i="35"/>
  <c r="FS396" i="35" s="1"/>
  <c r="FT396" i="35" s="1"/>
  <c r="AT359" i="35"/>
  <c r="FS359" i="35" s="1"/>
  <c r="FT359" i="35" s="1"/>
  <c r="AT277" i="35"/>
  <c r="FS277" i="35" s="1"/>
  <c r="FT277" i="35" s="1"/>
  <c r="AT176" i="35"/>
  <c r="FS176" i="35" s="1"/>
  <c r="FT176" i="35" s="1"/>
  <c r="AT108" i="35"/>
  <c r="FS108" i="35" s="1"/>
  <c r="FT108" i="35" s="1"/>
  <c r="AT78" i="35"/>
  <c r="FS78" i="35" s="1"/>
  <c r="FT78" i="35" s="1"/>
  <c r="AT22" i="35"/>
  <c r="FS22" i="35" s="1"/>
  <c r="FT22" i="35" s="1"/>
  <c r="AT29" i="35"/>
  <c r="FS29" i="35" s="1"/>
  <c r="FT29" i="35" s="1"/>
  <c r="AT195" i="35"/>
  <c r="FS195" i="35" s="1"/>
  <c r="FT195" i="35" s="1"/>
  <c r="AT201" i="35"/>
  <c r="FS201" i="35" s="1"/>
  <c r="FT201" i="35" s="1"/>
  <c r="AT1016" i="35"/>
  <c r="FS1016" i="35" s="1"/>
  <c r="FT1016" i="35" s="1"/>
  <c r="AT920" i="35"/>
  <c r="FS920" i="35" s="1"/>
  <c r="FT920" i="35" s="1"/>
  <c r="AT845" i="35"/>
  <c r="FS845" i="35" s="1"/>
  <c r="FT845" i="35" s="1"/>
  <c r="AT763" i="35"/>
  <c r="FS763" i="35" s="1"/>
  <c r="FT763" i="35" s="1"/>
  <c r="AT660" i="35"/>
  <c r="FS660" i="35" s="1"/>
  <c r="FT660" i="35" s="1"/>
  <c r="AT601" i="35"/>
  <c r="FS601" i="35" s="1"/>
  <c r="FT601" i="35" s="1"/>
  <c r="AT570" i="35"/>
  <c r="FS570" i="35" s="1"/>
  <c r="FT570" i="35" s="1"/>
  <c r="AT486" i="35"/>
  <c r="FS486" i="35" s="1"/>
  <c r="FT486" i="35" s="1"/>
  <c r="AT448" i="35"/>
  <c r="FS448" i="35" s="1"/>
  <c r="FT448" i="35" s="1"/>
  <c r="AT424" i="35"/>
  <c r="FS424" i="35" s="1"/>
  <c r="FT424" i="35" s="1"/>
  <c r="AT316" i="35"/>
  <c r="FS316" i="35" s="1"/>
  <c r="FT316" i="35" s="1"/>
  <c r="AT261" i="35"/>
  <c r="FS261" i="35" s="1"/>
  <c r="FT261" i="35" s="1"/>
  <c r="AT251" i="35"/>
  <c r="FS251" i="35" s="1"/>
  <c r="FT251" i="35" s="1"/>
  <c r="AT219" i="35"/>
  <c r="FS219" i="35" s="1"/>
  <c r="FT219" i="35" s="1"/>
  <c r="AT137" i="35"/>
  <c r="FS137" i="35" s="1"/>
  <c r="FT137" i="35" s="1"/>
  <c r="AT121" i="35"/>
  <c r="FS121" i="35" s="1"/>
  <c r="FT121" i="35" s="1"/>
  <c r="AT979" i="35"/>
  <c r="FS979" i="35" s="1"/>
  <c r="FT979" i="35" s="1"/>
  <c r="AT902" i="35"/>
  <c r="FS902" i="35" s="1"/>
  <c r="FT902" i="35" s="1"/>
  <c r="AT753" i="35"/>
  <c r="FS753" i="35" s="1"/>
  <c r="FT753" i="35" s="1"/>
  <c r="AT720" i="35"/>
  <c r="FS720" i="35" s="1"/>
  <c r="FT720" i="35" s="1"/>
  <c r="AT712" i="35"/>
  <c r="FS712" i="35" s="1"/>
  <c r="FT712" i="35" s="1"/>
  <c r="AT673" i="35"/>
  <c r="FS673" i="35" s="1"/>
  <c r="FT673" i="35" s="1"/>
  <c r="AT606" i="35"/>
  <c r="FS606" i="35" s="1"/>
  <c r="FT606" i="35" s="1"/>
  <c r="AT506" i="35"/>
  <c r="FS506" i="35" s="1"/>
  <c r="FT506" i="35" s="1"/>
  <c r="AT364" i="35"/>
  <c r="FS364" i="35" s="1"/>
  <c r="FT364" i="35" s="1"/>
  <c r="AT286" i="35"/>
  <c r="FS286" i="35" s="1"/>
  <c r="FT286" i="35" s="1"/>
  <c r="AT164" i="35"/>
  <c r="FS164" i="35" s="1"/>
  <c r="FT164" i="35" s="1"/>
  <c r="AT117" i="35"/>
  <c r="FS117" i="35" s="1"/>
  <c r="FT117" i="35" s="1"/>
  <c r="AT85" i="35"/>
  <c r="FS85" i="35" s="1"/>
  <c r="FT85" i="35" s="1"/>
  <c r="AT1025" i="35"/>
  <c r="FS1025" i="35" s="1"/>
  <c r="FT1025" i="35" s="1"/>
  <c r="AT843" i="35"/>
  <c r="FS843" i="35" s="1"/>
  <c r="FT843" i="35" s="1"/>
  <c r="AT805" i="35"/>
  <c r="FS805" i="35" s="1"/>
  <c r="FT805" i="35" s="1"/>
  <c r="AT735" i="35"/>
  <c r="FS735" i="35" s="1"/>
  <c r="FT735" i="35" s="1"/>
  <c r="AT628" i="35"/>
  <c r="FS628" i="35" s="1"/>
  <c r="FT628" i="35" s="1"/>
  <c r="AT571" i="35"/>
  <c r="FS571" i="35" s="1"/>
  <c r="FT571" i="35" s="1"/>
  <c r="AT526" i="35"/>
  <c r="FS526" i="35" s="1"/>
  <c r="FT526" i="35" s="1"/>
  <c r="AT485" i="35"/>
  <c r="FS485" i="35" s="1"/>
  <c r="FT485" i="35" s="1"/>
  <c r="AT317" i="35"/>
  <c r="FS317" i="35" s="1"/>
  <c r="FT317" i="35" s="1"/>
  <c r="AT268" i="35"/>
  <c r="FS268" i="35" s="1"/>
  <c r="FT268" i="35" s="1"/>
  <c r="AT234" i="35"/>
  <c r="FS234" i="35" s="1"/>
  <c r="FT234" i="35" s="1"/>
  <c r="AT120" i="35"/>
  <c r="FS120" i="35" s="1"/>
  <c r="FT120" i="35" s="1"/>
  <c r="AT1010" i="35"/>
  <c r="FS1010" i="35" s="1"/>
  <c r="FT1010" i="35" s="1"/>
  <c r="AT941" i="35"/>
  <c r="FS941" i="35" s="1"/>
  <c r="FT941" i="35" s="1"/>
  <c r="AT925" i="35"/>
  <c r="FS925" i="35" s="1"/>
  <c r="FT925" i="35" s="1"/>
  <c r="AT809" i="35"/>
  <c r="FS809" i="35" s="1"/>
  <c r="FT809" i="35" s="1"/>
  <c r="AT702" i="35"/>
  <c r="FS702" i="35" s="1"/>
  <c r="FT702" i="35" s="1"/>
  <c r="AT400" i="35"/>
  <c r="FS400" i="35" s="1"/>
  <c r="FT400" i="35" s="1"/>
  <c r="AT365" i="35"/>
  <c r="FS365" i="35" s="1"/>
  <c r="FT365" i="35" s="1"/>
  <c r="AT300" i="35"/>
  <c r="FS300" i="35" s="1"/>
  <c r="FT300" i="35" s="1"/>
  <c r="AT167" i="35"/>
  <c r="FS167" i="35" s="1"/>
  <c r="FT167" i="35" s="1"/>
  <c r="AT114" i="35"/>
  <c r="FS114" i="35" s="1"/>
  <c r="FT114" i="35" s="1"/>
  <c r="AT82" i="35"/>
  <c r="FS82" i="35" s="1"/>
  <c r="FT82" i="35" s="1"/>
  <c r="AT55" i="35"/>
  <c r="FS55" i="35" s="1"/>
  <c r="FT55" i="35" s="1"/>
  <c r="AT184" i="35"/>
  <c r="FS184" i="35" s="1"/>
  <c r="FT184" i="35" s="1"/>
  <c r="AT687" i="35"/>
  <c r="FS687" i="35" s="1"/>
  <c r="FT687" i="35" s="1"/>
  <c r="AT974" i="35"/>
  <c r="FS974" i="35" s="1"/>
  <c r="FT974" i="35" s="1"/>
  <c r="AT774" i="35"/>
  <c r="FS774" i="35" s="1"/>
  <c r="FT774" i="35" s="1"/>
  <c r="AT731" i="35"/>
  <c r="FS731" i="35" s="1"/>
  <c r="FT731" i="35" s="1"/>
  <c r="AT550" i="35"/>
  <c r="FS550" i="35" s="1"/>
  <c r="FT550" i="35" s="1"/>
  <c r="AT533" i="35"/>
  <c r="FS533" i="35" s="1"/>
  <c r="FT533" i="35" s="1"/>
  <c r="AT517" i="35"/>
  <c r="FS517" i="35" s="1"/>
  <c r="FT517" i="35" s="1"/>
  <c r="AT478" i="35"/>
  <c r="FS478" i="35" s="1"/>
  <c r="FT478" i="35" s="1"/>
  <c r="AT414" i="35"/>
  <c r="FS414" i="35" s="1"/>
  <c r="FT414" i="35" s="1"/>
  <c r="AT302" i="35"/>
  <c r="FS302" i="35" s="1"/>
  <c r="FT302" i="35" s="1"/>
  <c r="AT233" i="35"/>
  <c r="FS233" i="35" s="1"/>
  <c r="FT233" i="35" s="1"/>
  <c r="AT1027" i="35"/>
  <c r="FS1027" i="35" s="1"/>
  <c r="FT1027" i="35" s="1"/>
  <c r="AT935" i="35"/>
  <c r="FS935" i="35" s="1"/>
  <c r="FT935" i="35" s="1"/>
  <c r="AT868" i="35"/>
  <c r="FS868" i="35" s="1"/>
  <c r="FT868" i="35" s="1"/>
  <c r="AT825" i="35"/>
  <c r="FS825" i="35" s="1"/>
  <c r="FT825" i="35" s="1"/>
  <c r="AT749" i="35"/>
  <c r="FS749" i="35" s="1"/>
  <c r="FT749" i="35" s="1"/>
  <c r="AT671" i="35"/>
  <c r="FS671" i="35" s="1"/>
  <c r="FT671" i="35" s="1"/>
  <c r="AT451" i="35"/>
  <c r="FS451" i="35" s="1"/>
  <c r="FT451" i="35" s="1"/>
  <c r="AT403" i="35"/>
  <c r="FS403" i="35" s="1"/>
  <c r="FT403" i="35" s="1"/>
  <c r="AT370" i="35"/>
  <c r="FS370" i="35" s="1"/>
  <c r="FT370" i="35" s="1"/>
  <c r="AT350" i="35"/>
  <c r="FS350" i="35" s="1"/>
  <c r="FT350" i="35" s="1"/>
  <c r="AT335" i="35"/>
  <c r="FS335" i="35" s="1"/>
  <c r="FT335" i="35" s="1"/>
  <c r="AT189" i="35"/>
  <c r="FS189" i="35" s="1"/>
  <c r="FT189" i="35" s="1"/>
  <c r="AT150" i="35"/>
  <c r="FS150" i="35" s="1"/>
  <c r="FT150" i="35" s="1"/>
  <c r="AT99" i="35"/>
  <c r="FS99" i="35" s="1"/>
  <c r="FT99" i="35" s="1"/>
  <c r="AT15" i="35"/>
  <c r="FS15" i="35" s="1"/>
  <c r="FT15" i="35" s="1"/>
  <c r="AT1012" i="35"/>
  <c r="FS1012" i="35" s="1"/>
  <c r="FT1012" i="35" s="1"/>
  <c r="AT929" i="35"/>
  <c r="FS929" i="35" s="1"/>
  <c r="FT929" i="35" s="1"/>
  <c r="AT876" i="35"/>
  <c r="FS876" i="35" s="1"/>
  <c r="FT876" i="35" s="1"/>
  <c r="AT822" i="35"/>
  <c r="FS822" i="35" s="1"/>
  <c r="FT822" i="35" s="1"/>
  <c r="AT777" i="35"/>
  <c r="FS777" i="35" s="1"/>
  <c r="FT777" i="35" s="1"/>
  <c r="AT695" i="35"/>
  <c r="FS695" i="35" s="1"/>
  <c r="FT695" i="35" s="1"/>
  <c r="AT532" i="35"/>
  <c r="FS532" i="35" s="1"/>
  <c r="FT532" i="35" s="1"/>
  <c r="AT499" i="35"/>
  <c r="FS499" i="35" s="1"/>
  <c r="FT499" i="35" s="1"/>
  <c r="AT456" i="35"/>
  <c r="FS456" i="35" s="1"/>
  <c r="FT456" i="35" s="1"/>
  <c r="AT311" i="35"/>
  <c r="FS311" i="35" s="1"/>
  <c r="FT311" i="35" s="1"/>
  <c r="AT258" i="35"/>
  <c r="FS258" i="35" s="1"/>
  <c r="FT258" i="35" s="1"/>
  <c r="AT232" i="35"/>
  <c r="FS232" i="35" s="1"/>
  <c r="FT232" i="35" s="1"/>
  <c r="AT134" i="35"/>
  <c r="FS134" i="35" s="1"/>
  <c r="FT134" i="35" s="1"/>
  <c r="AT42" i="35"/>
  <c r="FS42" i="35" s="1"/>
  <c r="FT42" i="35" s="1"/>
  <c r="AT1020" i="35"/>
  <c r="FS1020" i="35" s="1"/>
  <c r="FT1020" i="35" s="1"/>
  <c r="AT938" i="35"/>
  <c r="FS938" i="35" s="1"/>
  <c r="FT938" i="35" s="1"/>
  <c r="AT878" i="35"/>
  <c r="FS878" i="35" s="1"/>
  <c r="FT878" i="35" s="1"/>
  <c r="AT853" i="35"/>
  <c r="FS853" i="35" s="1"/>
  <c r="FT853" i="35" s="1"/>
  <c r="AT713" i="35"/>
  <c r="FS713" i="35" s="1"/>
  <c r="FT713" i="35" s="1"/>
  <c r="AT626" i="35"/>
  <c r="FS626" i="35" s="1"/>
  <c r="FT626" i="35" s="1"/>
  <c r="AT384" i="35"/>
  <c r="FS384" i="35" s="1"/>
  <c r="FT384" i="35" s="1"/>
  <c r="AT347" i="35"/>
  <c r="FS347" i="35" s="1"/>
  <c r="FT347" i="35" s="1"/>
  <c r="AT289" i="35"/>
  <c r="FS289" i="35" s="1"/>
  <c r="FT289" i="35" s="1"/>
  <c r="AT165" i="35"/>
  <c r="FS165" i="35" s="1"/>
  <c r="FT165" i="35" s="1"/>
  <c r="AT112" i="35"/>
  <c r="FS112" i="35" s="1"/>
  <c r="FT112" i="35" s="1"/>
  <c r="AT67" i="35"/>
  <c r="FS67" i="35" s="1"/>
  <c r="FT67" i="35" s="1"/>
  <c r="AT199" i="35"/>
  <c r="FS199" i="35" s="1"/>
  <c r="FT199" i="35" s="1"/>
  <c r="AT565" i="35"/>
  <c r="FS565" i="35" s="1"/>
  <c r="FT565" i="35" s="1"/>
  <c r="AT983" i="35"/>
  <c r="FS983" i="35" s="1"/>
  <c r="FT983" i="35" s="1"/>
  <c r="AT897" i="35"/>
  <c r="FS897" i="35" s="1"/>
  <c r="FT897" i="35" s="1"/>
  <c r="AT847" i="35"/>
  <c r="FS847" i="35" s="1"/>
  <c r="FT847" i="35" s="1"/>
  <c r="AT817" i="35"/>
  <c r="FS817" i="35" s="1"/>
  <c r="FT817" i="35" s="1"/>
  <c r="AT772" i="35"/>
  <c r="FS772" i="35" s="1"/>
  <c r="FT772" i="35" s="1"/>
  <c r="AT696" i="35"/>
  <c r="FS696" i="35" s="1"/>
  <c r="FT696" i="35" s="1"/>
  <c r="AT566" i="35"/>
  <c r="FS566" i="35" s="1"/>
  <c r="FT566" i="35" s="1"/>
  <c r="AT475" i="35"/>
  <c r="FS475" i="35" s="1"/>
  <c r="FT475" i="35" s="1"/>
  <c r="AT328" i="35"/>
  <c r="FS328" i="35" s="1"/>
  <c r="FT328" i="35" s="1"/>
  <c r="AT296" i="35"/>
  <c r="FS296" i="35" s="1"/>
  <c r="FT296" i="35" s="1"/>
  <c r="AT231" i="35"/>
  <c r="FS231" i="35" s="1"/>
  <c r="FT231" i="35" s="1"/>
  <c r="AT155" i="35"/>
  <c r="FS155" i="35" s="1"/>
  <c r="FT155" i="35" s="1"/>
  <c r="AT127" i="35"/>
  <c r="FS127" i="35" s="1"/>
  <c r="FT127" i="35" s="1"/>
  <c r="AT1022" i="35"/>
  <c r="FS1022" i="35" s="1"/>
  <c r="FT1022" i="35" s="1"/>
  <c r="AT981" i="35"/>
  <c r="FS981" i="35" s="1"/>
  <c r="FT981" i="35" s="1"/>
  <c r="AT930" i="35"/>
  <c r="FS930" i="35" s="1"/>
  <c r="FT930" i="35" s="1"/>
  <c r="AT856" i="35"/>
  <c r="FS856" i="35" s="1"/>
  <c r="FT856" i="35" s="1"/>
  <c r="AT397" i="35"/>
  <c r="FS397" i="35" s="1"/>
  <c r="FT397" i="35" s="1"/>
  <c r="AT368" i="35"/>
  <c r="FS368" i="35" s="1"/>
  <c r="FT368" i="35" s="1"/>
  <c r="AT284" i="35"/>
  <c r="FS284" i="35" s="1"/>
  <c r="FT284" i="35" s="1"/>
  <c r="AT172" i="35"/>
  <c r="FS172" i="35" s="1"/>
  <c r="FT172" i="35" s="1"/>
  <c r="AT113" i="35"/>
  <c r="FS113" i="35" s="1"/>
  <c r="FT113" i="35" s="1"/>
  <c r="AT81" i="35"/>
  <c r="FS81" i="35" s="1"/>
  <c r="FT81" i="35" s="1"/>
  <c r="AT11" i="35"/>
  <c r="FS11" i="35" s="1"/>
  <c r="FT11" i="35" s="1"/>
  <c r="AT950" i="35"/>
  <c r="FS950" i="35" s="1"/>
  <c r="FT950" i="35" s="1"/>
  <c r="AT855" i="35"/>
  <c r="FS855" i="35" s="1"/>
  <c r="FT855" i="35" s="1"/>
  <c r="AT814" i="35"/>
  <c r="FS814" i="35" s="1"/>
  <c r="FT814" i="35" s="1"/>
  <c r="AT739" i="35"/>
  <c r="FS739" i="35" s="1"/>
  <c r="FT739" i="35" s="1"/>
  <c r="AT560" i="35"/>
  <c r="FS560" i="35" s="1"/>
  <c r="FT560" i="35" s="1"/>
  <c r="AT522" i="35"/>
  <c r="FS522" i="35" s="1"/>
  <c r="FT522" i="35" s="1"/>
  <c r="AT476" i="35"/>
  <c r="FS476" i="35" s="1"/>
  <c r="FT476" i="35" s="1"/>
  <c r="AT449" i="35"/>
  <c r="FS449" i="35" s="1"/>
  <c r="FT449" i="35" s="1"/>
  <c r="AT415" i="35"/>
  <c r="FS415" i="35" s="1"/>
  <c r="FT415" i="35" s="1"/>
  <c r="AT301" i="35"/>
  <c r="FS301" i="35" s="1"/>
  <c r="FT301" i="35" s="1"/>
  <c r="AT248" i="35"/>
  <c r="FS248" i="35" s="1"/>
  <c r="FT248" i="35" s="1"/>
  <c r="AT132" i="35"/>
  <c r="FS132" i="35" s="1"/>
  <c r="FT132" i="35" s="1"/>
  <c r="AT69" i="35"/>
  <c r="FS69" i="35" s="1"/>
  <c r="FT69" i="35" s="1"/>
  <c r="AT978" i="35"/>
  <c r="FS978" i="35" s="1"/>
  <c r="FT978" i="35" s="1"/>
  <c r="AT936" i="35"/>
  <c r="FS936" i="35" s="1"/>
  <c r="FT936" i="35" s="1"/>
  <c r="AT893" i="35"/>
  <c r="FS893" i="35" s="1"/>
  <c r="FT893" i="35" s="1"/>
  <c r="AT800" i="35"/>
  <c r="FS800" i="35" s="1"/>
  <c r="FT800" i="35" s="1"/>
  <c r="AT664" i="35"/>
  <c r="FS664" i="35" s="1"/>
  <c r="FT664" i="35" s="1"/>
  <c r="AT613" i="35"/>
  <c r="FS613" i="35" s="1"/>
  <c r="FT613" i="35" s="1"/>
  <c r="AT382" i="35"/>
  <c r="FS382" i="35" s="1"/>
  <c r="FT382" i="35" s="1"/>
  <c r="AT279" i="35"/>
  <c r="FS279" i="35" s="1"/>
  <c r="FT279" i="35" s="1"/>
  <c r="AT178" i="35"/>
  <c r="FS178" i="35" s="1"/>
  <c r="FT178" i="35" s="1"/>
  <c r="AT110" i="35"/>
  <c r="FS110" i="35" s="1"/>
  <c r="FT110" i="35" s="1"/>
  <c r="AT80" i="35"/>
  <c r="FS80" i="35" s="1"/>
  <c r="FT80" i="35" s="1"/>
  <c r="AT8" i="35"/>
  <c r="FS8" i="35" s="1"/>
  <c r="FT8" i="35" s="1"/>
  <c r="AT454" i="35"/>
  <c r="FS454" i="35" s="1"/>
  <c r="FT454" i="35" s="1"/>
  <c r="AT510" i="35"/>
  <c r="FS510" i="35" s="1"/>
  <c r="FT510" i="35" s="1"/>
  <c r="Y83" i="35"/>
  <c r="AT374" i="35"/>
  <c r="FS374" i="35" s="1"/>
  <c r="FT374" i="35" s="1"/>
  <c r="Y1003" i="35"/>
  <c r="Y693" i="35"/>
  <c r="Y116" i="35"/>
  <c r="Y240" i="35"/>
  <c r="Y53" i="35"/>
  <c r="Y41" i="35"/>
  <c r="Y103" i="35"/>
  <c r="Y31" i="35"/>
  <c r="AT60" i="35"/>
  <c r="FS60" i="35" s="1"/>
  <c r="FT60" i="35" s="1"/>
  <c r="X908" i="35"/>
  <c r="X954" i="35"/>
  <c r="X644" i="35"/>
  <c r="Y431" i="35"/>
  <c r="Y633" i="35"/>
  <c r="Y503" i="35"/>
  <c r="Y537" i="35"/>
  <c r="Y997" i="35"/>
  <c r="Y595" i="35"/>
  <c r="Y679" i="35"/>
  <c r="Y1019" i="35"/>
  <c r="X869" i="35"/>
  <c r="X501" i="35"/>
  <c r="X713" i="35"/>
  <c r="X432" i="35"/>
  <c r="X144" i="35"/>
  <c r="X992" i="35"/>
  <c r="X978" i="35"/>
  <c r="X80" i="35"/>
  <c r="X849" i="35"/>
  <c r="X294" i="35"/>
  <c r="X95" i="35"/>
  <c r="X872" i="35"/>
  <c r="X299" i="35"/>
  <c r="Y44" i="35"/>
  <c r="Y191" i="35"/>
  <c r="Y1009" i="35"/>
  <c r="Y173" i="35"/>
  <c r="Y988" i="35"/>
  <c r="Y254" i="35"/>
  <c r="Y430" i="35"/>
  <c r="Y293" i="35"/>
  <c r="Y294" i="35"/>
  <c r="Y159" i="35"/>
  <c r="Y540" i="35"/>
  <c r="Y995" i="35"/>
  <c r="Y698" i="35"/>
  <c r="Y606" i="35"/>
  <c r="Y312" i="35"/>
  <c r="Y54" i="35"/>
  <c r="AT18" i="35"/>
  <c r="FS18" i="35" s="1"/>
  <c r="FT18" i="35" s="1"/>
  <c r="Y740" i="35"/>
  <c r="Y1008" i="35"/>
  <c r="Y974" i="35"/>
  <c r="Y879" i="35"/>
  <c r="Y467" i="35"/>
  <c r="Y870" i="35"/>
  <c r="X601" i="35"/>
  <c r="X70" i="35"/>
  <c r="X283" i="35"/>
  <c r="X306" i="35"/>
  <c r="X831" i="35"/>
  <c r="X695" i="35"/>
  <c r="X976" i="35"/>
  <c r="X248" i="35"/>
  <c r="X336" i="35"/>
  <c r="X742" i="35"/>
  <c r="X457" i="35"/>
  <c r="X882" i="35"/>
  <c r="X859" i="35"/>
  <c r="X212" i="35"/>
  <c r="Y419" i="35"/>
  <c r="Y1013" i="35"/>
  <c r="Y904" i="35"/>
  <c r="Y618" i="35"/>
  <c r="Y504" i="35"/>
  <c r="Y412" i="35"/>
  <c r="Y477" i="35"/>
  <c r="Y723" i="35"/>
  <c r="Y673" i="35"/>
  <c r="Y899" i="35"/>
  <c r="Y273" i="35"/>
  <c r="Y1015" i="35"/>
  <c r="Y172" i="35"/>
  <c r="Y45" i="35"/>
  <c r="Y222" i="35"/>
  <c r="Y35" i="35"/>
  <c r="Y96" i="35"/>
  <c r="Y850" i="35"/>
  <c r="Y844" i="35"/>
  <c r="Y263" i="35"/>
  <c r="Y118" i="35"/>
  <c r="Y604" i="35"/>
  <c r="Y119" i="35"/>
  <c r="Y654" i="35"/>
  <c r="Y863" i="35"/>
  <c r="Y326" i="35"/>
  <c r="Y121" i="35"/>
  <c r="Y928" i="35"/>
  <c r="Y274" i="35"/>
  <c r="Y545" i="35"/>
  <c r="AT25" i="35"/>
  <c r="FS25" i="35" s="1"/>
  <c r="FT25" i="35" s="1"/>
  <c r="AT761" i="35"/>
  <c r="FS761" i="35" s="1"/>
  <c r="FT761" i="35" s="1"/>
  <c r="X804" i="35"/>
  <c r="X486" i="35"/>
  <c r="X330" i="35"/>
  <c r="X173" i="35"/>
  <c r="X286" i="35"/>
  <c r="X576" i="35"/>
  <c r="X435" i="35"/>
  <c r="X289" i="35"/>
  <c r="X795" i="35"/>
  <c r="X759" i="35"/>
  <c r="X788" i="35"/>
  <c r="X196" i="35"/>
  <c r="X47" i="35"/>
  <c r="X844" i="35"/>
  <c r="X564" i="35"/>
  <c r="X599" i="35"/>
  <c r="X354" i="35"/>
  <c r="X953" i="35"/>
  <c r="AT6" i="35"/>
  <c r="FS6" i="35" s="1"/>
  <c r="FT6" i="35" s="1"/>
  <c r="FU80" i="35" l="1"/>
  <c r="FV80" i="35" s="1"/>
  <c r="FW80" i="35" s="1"/>
  <c r="FU800" i="35"/>
  <c r="FU69" i="35"/>
  <c r="FV69" i="35" s="1"/>
  <c r="FW69" i="35" s="1"/>
  <c r="FU415" i="35"/>
  <c r="FV415" i="35" s="1"/>
  <c r="FU560" i="35"/>
  <c r="FV560" i="35" s="1"/>
  <c r="FW560" i="35" s="1"/>
  <c r="FU950" i="35"/>
  <c r="FV950" i="35" s="1"/>
  <c r="FW950" i="35" s="1"/>
  <c r="FU172" i="35"/>
  <c r="FU856" i="35"/>
  <c r="FV856" i="35" s="1"/>
  <c r="FU127" i="35"/>
  <c r="FV127" i="35" s="1"/>
  <c r="FU328" i="35"/>
  <c r="FV328" i="35" s="1"/>
  <c r="FW328" i="35" s="1"/>
  <c r="FU772" i="35"/>
  <c r="FV772" i="35" s="1"/>
  <c r="FW772" i="35" s="1"/>
  <c r="FU983" i="35"/>
  <c r="FV983" i="35" s="1"/>
  <c r="FU112" i="35"/>
  <c r="FV112" i="35" s="1"/>
  <c r="FW112" i="35" s="1"/>
  <c r="FU384" i="35"/>
  <c r="FV384" i="35" s="1"/>
  <c r="FU878" i="35"/>
  <c r="FV878" i="35" s="1"/>
  <c r="FW878" i="35" s="1"/>
  <c r="FU134" i="35"/>
  <c r="FV134" i="35" s="1"/>
  <c r="FU456" i="35"/>
  <c r="FV456" i="35" s="1"/>
  <c r="FW456" i="35" s="1"/>
  <c r="FU777" i="35"/>
  <c r="FV777" i="35" s="1"/>
  <c r="FW777" i="35" s="1"/>
  <c r="FU1012" i="35"/>
  <c r="FV1012" i="35" s="1"/>
  <c r="FW1012" i="35" s="1"/>
  <c r="FU189" i="35"/>
  <c r="FV189" i="35" s="1"/>
  <c r="FW189" i="35" s="1"/>
  <c r="FU403" i="35"/>
  <c r="FV403" i="35" s="1"/>
  <c r="FW403" i="35" s="1"/>
  <c r="FU825" i="35"/>
  <c r="FU233" i="35"/>
  <c r="FV233" i="35" s="1"/>
  <c r="FW233" i="35" s="1"/>
  <c r="FU517" i="35"/>
  <c r="FV517" i="35" s="1"/>
  <c r="FU774" i="35"/>
  <c r="FV774" i="35" s="1"/>
  <c r="FU55" i="35"/>
  <c r="FV55" i="35" s="1"/>
  <c r="FW55" i="35" s="1"/>
  <c r="FU300" i="35"/>
  <c r="FV300" i="35" s="1"/>
  <c r="FU809" i="35"/>
  <c r="FV809" i="35" s="1"/>
  <c r="FU120" i="35"/>
  <c r="FU485" i="35"/>
  <c r="FV485" i="35" s="1"/>
  <c r="FW485" i="35" s="1"/>
  <c r="FU735" i="35"/>
  <c r="FV735" i="35" s="1"/>
  <c r="FU85" i="35"/>
  <c r="FV85" i="35" s="1"/>
  <c r="FU364" i="35"/>
  <c r="FV364" i="35" s="1"/>
  <c r="FU712" i="35"/>
  <c r="FV712" i="35" s="1"/>
  <c r="FU979" i="35"/>
  <c r="FV979" i="35" s="1"/>
  <c r="FU251" i="35"/>
  <c r="FV251" i="35" s="1"/>
  <c r="FU448" i="35"/>
  <c r="FV448" i="35" s="1"/>
  <c r="FW448" i="35" s="1"/>
  <c r="FU660" i="35"/>
  <c r="FV660" i="35" s="1"/>
  <c r="FU1016" i="35"/>
  <c r="FU277" i="35"/>
  <c r="FV277" i="35" s="1"/>
  <c r="FW277" i="35" s="1"/>
  <c r="FU725" i="35"/>
  <c r="FV725" i="35" s="1"/>
  <c r="FW725" i="35" s="1"/>
  <c r="FU46" i="35"/>
  <c r="FV46" i="35" s="1"/>
  <c r="FW46" i="35" s="1"/>
  <c r="FU307" i="35"/>
  <c r="FU512" i="35"/>
  <c r="FV512" i="35" s="1"/>
  <c r="FU737" i="35"/>
  <c r="FV737" i="35" s="1"/>
  <c r="FW737" i="35" s="1"/>
  <c r="FU95" i="35"/>
  <c r="FV95" i="35" s="1"/>
  <c r="FW95" i="35" s="1"/>
  <c r="FU377" i="35"/>
  <c r="FU852" i="35"/>
  <c r="FU241" i="35"/>
  <c r="FV241" i="35" s="1"/>
  <c r="FW241" i="35" s="1"/>
  <c r="FU515" i="35"/>
  <c r="FV515" i="35" s="1"/>
  <c r="FU694" i="35"/>
  <c r="FV694" i="35" s="1"/>
  <c r="FW694" i="35" s="1"/>
  <c r="FU861" i="35"/>
  <c r="FV861" i="35" s="1"/>
  <c r="FU463" i="35"/>
  <c r="FV463" i="35" s="1"/>
  <c r="FU147" i="35"/>
  <c r="FV147" i="35" s="1"/>
  <c r="FW147" i="35" s="1"/>
  <c r="FU390" i="35"/>
  <c r="FV390" i="35" s="1"/>
  <c r="FW390" i="35" s="1"/>
  <c r="FU937" i="35"/>
  <c r="FV937" i="35" s="1"/>
  <c r="FU256" i="35"/>
  <c r="FV256" i="35" s="1"/>
  <c r="FW256" i="35" s="1"/>
  <c r="FU481" i="35"/>
  <c r="FV481" i="35" s="1"/>
  <c r="FW481" i="35" s="1"/>
  <c r="FU823" i="35"/>
  <c r="FV823" i="35" s="1"/>
  <c r="FU93" i="35"/>
  <c r="FV93" i="35" s="1"/>
  <c r="FU378" i="35"/>
  <c r="FV378" i="35" s="1"/>
  <c r="FU952" i="35"/>
  <c r="FU174" i="35"/>
  <c r="FU490" i="35"/>
  <c r="FV490" i="35" s="1"/>
  <c r="FU780" i="35"/>
  <c r="FV780" i="35" s="1"/>
  <c r="FU987" i="35"/>
  <c r="FV987" i="35" s="1"/>
  <c r="FW987" i="35" s="1"/>
  <c r="FU88" i="35"/>
  <c r="FV88" i="35" s="1"/>
  <c r="FU392" i="35"/>
  <c r="FU864" i="35"/>
  <c r="FV864" i="35" s="1"/>
  <c r="FU50" i="35"/>
  <c r="FV50" i="35" s="1"/>
  <c r="FW50" i="35" s="1"/>
  <c r="FU321" i="35"/>
  <c r="FU621" i="35"/>
  <c r="FU1023" i="35"/>
  <c r="FV1023" i="35" s="1"/>
  <c r="FW1023" i="35" s="1"/>
  <c r="FU276" i="35"/>
  <c r="FV276" i="35" s="1"/>
  <c r="FW276" i="35" s="1"/>
  <c r="FU551" i="35"/>
  <c r="FV551" i="35" s="1"/>
  <c r="FU869" i="35"/>
  <c r="FV869" i="35" s="1"/>
  <c r="FU306" i="35"/>
  <c r="FV306" i="35" s="1"/>
  <c r="FW306" i="35" s="1"/>
  <c r="FU535" i="35"/>
  <c r="FV535" i="35" s="1"/>
  <c r="FU810" i="35"/>
  <c r="FV810" i="35" s="1"/>
  <c r="FU57" i="35"/>
  <c r="FU275" i="35"/>
  <c r="FU668" i="35"/>
  <c r="FV668" i="35" s="1"/>
  <c r="FU926" i="35"/>
  <c r="FV926" i="35" s="1"/>
  <c r="FW926" i="35" s="1"/>
  <c r="FU297" i="35"/>
  <c r="FV297" i="35" s="1"/>
  <c r="FW297" i="35" s="1"/>
  <c r="FU580" i="35"/>
  <c r="FV580" i="35" s="1"/>
  <c r="FW580" i="35" s="1"/>
  <c r="FU866" i="35"/>
  <c r="FV866" i="35" s="1"/>
  <c r="FU91" i="35"/>
  <c r="FV91" i="35" s="1"/>
  <c r="FW91" i="35" s="1"/>
  <c r="FU588" i="35"/>
  <c r="FV588" i="35" s="1"/>
  <c r="FW588" i="35" s="1"/>
  <c r="FU722" i="35"/>
  <c r="FV722" i="35" s="1"/>
  <c r="FU125" i="35"/>
  <c r="FV125" i="35" s="1"/>
  <c r="FU324" i="35"/>
  <c r="FV324" i="35" s="1"/>
  <c r="FU578" i="35"/>
  <c r="FV578" i="35" s="1"/>
  <c r="FW578" i="35" s="1"/>
  <c r="FU971" i="35"/>
  <c r="FV971" i="35" s="1"/>
  <c r="FW971" i="35" s="1"/>
  <c r="FU194" i="35"/>
  <c r="FV194" i="35" s="1"/>
  <c r="FU691" i="35"/>
  <c r="FV691" i="35" s="1"/>
  <c r="FU319" i="35"/>
  <c r="FV319" i="35" s="1"/>
  <c r="FU520" i="35"/>
  <c r="FV520" i="35" s="1"/>
  <c r="FW520" i="35" s="1"/>
  <c r="FU837" i="35"/>
  <c r="FV837" i="35" s="1"/>
  <c r="FU66" i="35"/>
  <c r="FV66" i="35" s="1"/>
  <c r="FU380" i="35"/>
  <c r="FV380" i="35" s="1"/>
  <c r="FW380" i="35" s="1"/>
  <c r="FU784" i="35"/>
  <c r="FV784" i="35" s="1"/>
  <c r="FU1033" i="35"/>
  <c r="FU406" i="35"/>
  <c r="FV406" i="35" s="1"/>
  <c r="FU587" i="35"/>
  <c r="FU795" i="35"/>
  <c r="FU190" i="35"/>
  <c r="FV190" i="35" s="1"/>
  <c r="FU196" i="35"/>
  <c r="FV196" i="35" s="1"/>
  <c r="FU631" i="35"/>
  <c r="FV631" i="35" s="1"/>
  <c r="FW631" i="35" s="1"/>
  <c r="FU912" i="35"/>
  <c r="FV912" i="35" s="1"/>
  <c r="FU433" i="35"/>
  <c r="FV433" i="35" s="1"/>
  <c r="FW433" i="35" s="1"/>
  <c r="FU575" i="35"/>
  <c r="FV575" i="35" s="1"/>
  <c r="FW575" i="35" s="1"/>
  <c r="FU187" i="35"/>
  <c r="FV187" i="35" s="1"/>
  <c r="FU797" i="35"/>
  <c r="FV797" i="35" s="1"/>
  <c r="FW797" i="35" s="1"/>
  <c r="FU74" i="35"/>
  <c r="FV74" i="35" s="1"/>
  <c r="FU310" i="35"/>
  <c r="FV310" i="35" s="1"/>
  <c r="FU733" i="35"/>
  <c r="FV733" i="35" s="1"/>
  <c r="FW733" i="35" s="1"/>
  <c r="FU975" i="35"/>
  <c r="FV975" i="35" s="1"/>
  <c r="FW975" i="35" s="1"/>
  <c r="FU203" i="35"/>
  <c r="FV203" i="35" s="1"/>
  <c r="FU149" i="35"/>
  <c r="FV149" i="35" s="1"/>
  <c r="FU401" i="35"/>
  <c r="FV401" i="35" s="1"/>
  <c r="FU815" i="35"/>
  <c r="FV815" i="35" s="1"/>
  <c r="FU71" i="35"/>
  <c r="FV71" i="35" s="1"/>
  <c r="FU325" i="35"/>
  <c r="FV325" i="35" s="1"/>
  <c r="FU649" i="35"/>
  <c r="FV649" i="35" s="1"/>
  <c r="FW649" i="35" s="1"/>
  <c r="FU915" i="35"/>
  <c r="FV915" i="35" s="1"/>
  <c r="FW915" i="35" s="1"/>
  <c r="FU115" i="35"/>
  <c r="FV115" i="35" s="1"/>
  <c r="FW115" i="35" s="1"/>
  <c r="FU360" i="35"/>
  <c r="FV360" i="35" s="1"/>
  <c r="FU803" i="35"/>
  <c r="FU217" i="35"/>
  <c r="FV217" i="35" s="1"/>
  <c r="FW217" i="35" s="1"/>
  <c r="FU492" i="35"/>
  <c r="FV492" i="35" s="1"/>
  <c r="FU629" i="35"/>
  <c r="FV629" i="35" s="1"/>
  <c r="FU182" i="35"/>
  <c r="FV182" i="35" s="1"/>
  <c r="FW182" i="35" s="1"/>
  <c r="FU98" i="35"/>
  <c r="FV98" i="35" s="1"/>
  <c r="FU829" i="35"/>
  <c r="FV829" i="35" s="1"/>
  <c r="FU458" i="35"/>
  <c r="FV458" i="35" s="1"/>
  <c r="FW458" i="35" s="1"/>
  <c r="FU655" i="35"/>
  <c r="FV655" i="35" s="1"/>
  <c r="FW655" i="35" s="1"/>
  <c r="FU56" i="35"/>
  <c r="FV56" i="35" s="1"/>
  <c r="FU358" i="35"/>
  <c r="FV358" i="35" s="1"/>
  <c r="FU724" i="35"/>
  <c r="FV724" i="35" s="1"/>
  <c r="FW724" i="35" s="1"/>
  <c r="FU235" i="35"/>
  <c r="FV235" i="35" s="1"/>
  <c r="FW235" i="35" s="1"/>
  <c r="FU511" i="35"/>
  <c r="FU1000" i="35"/>
  <c r="FV1000" i="35" s="1"/>
  <c r="FU92" i="35"/>
  <c r="FV92" i="35" s="1"/>
  <c r="FU379" i="35"/>
  <c r="FV379" i="35" s="1"/>
  <c r="FW379" i="35" s="1"/>
  <c r="FU704" i="35"/>
  <c r="FV704" i="35" s="1"/>
  <c r="FU1005" i="35"/>
  <c r="FU270" i="35"/>
  <c r="FU487" i="35"/>
  <c r="FV487" i="35" s="1"/>
  <c r="FU729" i="35"/>
  <c r="FV729" i="35" s="1"/>
  <c r="FU346" i="35"/>
  <c r="FV346" i="35" s="1"/>
  <c r="FU667" i="35"/>
  <c r="FV667" i="35" s="1"/>
  <c r="FW667" i="35" s="1"/>
  <c r="FU1024" i="35"/>
  <c r="FV1024" i="35" s="1"/>
  <c r="FU308" i="35"/>
  <c r="FV308" i="35" s="1"/>
  <c r="FU548" i="35"/>
  <c r="FV548" i="35" s="1"/>
  <c r="FU812" i="35"/>
  <c r="FV812" i="35" s="1"/>
  <c r="FU969" i="35"/>
  <c r="FV969" i="35" s="1"/>
  <c r="FW969" i="35" s="1"/>
  <c r="FU204" i="35"/>
  <c r="FV204" i="35" s="1"/>
  <c r="FW204" i="35" s="1"/>
  <c r="FU653" i="35"/>
  <c r="FV653" i="35" s="1"/>
  <c r="FU973" i="35"/>
  <c r="FV973" i="35" s="1"/>
  <c r="FW973" i="35" s="1"/>
  <c r="FU272" i="35"/>
  <c r="FV272" i="35" s="1"/>
  <c r="FU497" i="35"/>
  <c r="FV497" i="35" s="1"/>
  <c r="FW497" i="35" s="1"/>
  <c r="FU813" i="35"/>
  <c r="FV813" i="35" s="1"/>
  <c r="FW813" i="35" s="1"/>
  <c r="FU375" i="35"/>
  <c r="FV375" i="35" s="1"/>
  <c r="FU665" i="35"/>
  <c r="FU999" i="35"/>
  <c r="FV999" i="35" s="1"/>
  <c r="FW999" i="35" s="1"/>
  <c r="FU245" i="35"/>
  <c r="FV245" i="35" s="1"/>
  <c r="FW245" i="35" s="1"/>
  <c r="FU592" i="35"/>
  <c r="FV592" i="35" s="1"/>
  <c r="FW592" i="35" s="1"/>
  <c r="FU976" i="35"/>
  <c r="FV976" i="35" s="1"/>
  <c r="FU281" i="35"/>
  <c r="FV281" i="35" s="1"/>
  <c r="FU877" i="35"/>
  <c r="FV877" i="35" s="1"/>
  <c r="FW877" i="35" s="1"/>
  <c r="FU126" i="35"/>
  <c r="FV126" i="35" s="1"/>
  <c r="FW126" i="35" s="1"/>
  <c r="FU435" i="35"/>
  <c r="FV435" i="35" s="1"/>
  <c r="FW435" i="35" s="1"/>
  <c r="FU684" i="35"/>
  <c r="FV684" i="35" s="1"/>
  <c r="FW684" i="35" s="1"/>
  <c r="FU984" i="35"/>
  <c r="FV984" i="35" s="1"/>
  <c r="FW984" i="35" s="1"/>
  <c r="FU181" i="35"/>
  <c r="FV181" i="35" s="1"/>
  <c r="FU399" i="35"/>
  <c r="FU867" i="35"/>
  <c r="FU225" i="35"/>
  <c r="FV225" i="35" s="1"/>
  <c r="FU500" i="35"/>
  <c r="FV500" i="35" s="1"/>
  <c r="FW500" i="35" s="1"/>
  <c r="FU636" i="35"/>
  <c r="FU208" i="35"/>
  <c r="FU689" i="35"/>
  <c r="FV689" i="35" s="1"/>
  <c r="FW689" i="35" s="1"/>
  <c r="FU940" i="35"/>
  <c r="FU313" i="35"/>
  <c r="FV313" i="35" s="1"/>
  <c r="FU623" i="35"/>
  <c r="FV623" i="35" s="1"/>
  <c r="FU1014" i="35"/>
  <c r="FV1014" i="35" s="1"/>
  <c r="FU282" i="35"/>
  <c r="FV282" i="35" s="1"/>
  <c r="FW282" i="35" s="1"/>
  <c r="FU669" i="35"/>
  <c r="FU799" i="35"/>
  <c r="FV799" i="35" s="1"/>
  <c r="FU249" i="35"/>
  <c r="FV249" i="35" s="1"/>
  <c r="FW249" i="35" s="1"/>
  <c r="FU440" i="35"/>
  <c r="FV440" i="35" s="1"/>
  <c r="FW440" i="35" s="1"/>
  <c r="FU638" i="35"/>
  <c r="FU1002" i="35"/>
  <c r="FV1002" i="35" s="1"/>
  <c r="FU65" i="35"/>
  <c r="FV65" i="35" s="1"/>
  <c r="FU388" i="35"/>
  <c r="FV388" i="35" s="1"/>
  <c r="FU717" i="35"/>
  <c r="FU1006" i="35"/>
  <c r="FU299" i="35"/>
  <c r="FV299" i="35" s="1"/>
  <c r="FW299" i="35" s="1"/>
  <c r="FU495" i="35"/>
  <c r="FV495" i="35" s="1"/>
  <c r="FW495" i="35" s="1"/>
  <c r="FU792" i="35"/>
  <c r="FV792" i="35" s="1"/>
  <c r="FW792" i="35" s="1"/>
  <c r="FU87" i="35"/>
  <c r="FV87" i="35" s="1"/>
  <c r="FU354" i="35"/>
  <c r="FV354" i="35" s="1"/>
  <c r="FW354" i="35" s="1"/>
  <c r="FU675" i="35"/>
  <c r="FV675" i="35" s="1"/>
  <c r="FW675" i="35" s="1"/>
  <c r="FU967" i="35"/>
  <c r="FU267" i="35"/>
  <c r="FV267" i="35" s="1"/>
  <c r="FU564" i="35"/>
  <c r="FV564" i="35" s="1"/>
  <c r="FW564" i="35" s="1"/>
  <c r="FU854" i="35"/>
  <c r="FV854" i="35" s="1"/>
  <c r="FW854" i="35" s="1"/>
  <c r="FU761" i="35"/>
  <c r="FU510" i="35"/>
  <c r="FV510" i="35" s="1"/>
  <c r="FU110" i="35"/>
  <c r="FV110" i="35" s="1"/>
  <c r="FU382" i="35"/>
  <c r="FV382" i="35" s="1"/>
  <c r="FW382" i="35" s="1"/>
  <c r="FU893" i="35"/>
  <c r="FU132" i="35"/>
  <c r="FV132" i="35" s="1"/>
  <c r="FU449" i="35"/>
  <c r="FV449" i="35" s="1"/>
  <c r="FW449" i="35" s="1"/>
  <c r="FU739" i="35"/>
  <c r="FV739" i="35" s="1"/>
  <c r="FW739" i="35" s="1"/>
  <c r="FU284" i="35"/>
  <c r="FU930" i="35"/>
  <c r="FU155" i="35"/>
  <c r="FV155" i="35" s="1"/>
  <c r="FW155" i="35" s="1"/>
  <c r="FU475" i="35"/>
  <c r="FV475" i="35" s="1"/>
  <c r="FU817" i="35"/>
  <c r="FU565" i="35"/>
  <c r="FV565" i="35" s="1"/>
  <c r="FU165" i="35"/>
  <c r="FV165" i="35" s="1"/>
  <c r="FU626" i="35"/>
  <c r="FV626" i="35" s="1"/>
  <c r="FW626" i="35" s="1"/>
  <c r="FU938" i="35"/>
  <c r="FU232" i="35"/>
  <c r="FU499" i="35"/>
  <c r="FV499" i="35" s="1"/>
  <c r="FU822" i="35"/>
  <c r="FV822" i="35" s="1"/>
  <c r="FW822" i="35" s="1"/>
  <c r="FU335" i="35"/>
  <c r="FV335" i="35" s="1"/>
  <c r="FW335" i="35" s="1"/>
  <c r="FU451" i="35"/>
  <c r="FU868" i="35"/>
  <c r="FV868" i="35" s="1"/>
  <c r="FU302" i="35"/>
  <c r="FV302" i="35" s="1"/>
  <c r="FW302" i="35" s="1"/>
  <c r="FU533" i="35"/>
  <c r="FV533" i="35" s="1"/>
  <c r="FU974" i="35"/>
  <c r="FV974" i="35" s="1"/>
  <c r="FW974" i="35" s="1"/>
  <c r="FU82" i="35"/>
  <c r="FU365" i="35"/>
  <c r="FV365" i="35" s="1"/>
  <c r="FU925" i="35"/>
  <c r="FU234" i="35"/>
  <c r="FU526" i="35"/>
  <c r="FV526" i="35" s="1"/>
  <c r="FW526" i="35" s="1"/>
  <c r="FU805" i="35"/>
  <c r="FV805" i="35" s="1"/>
  <c r="FW805" i="35" s="1"/>
  <c r="FU117" i="35"/>
  <c r="FV117" i="35" s="1"/>
  <c r="FW117" i="35" s="1"/>
  <c r="FU506" i="35"/>
  <c r="FV506" i="35" s="1"/>
  <c r="FU720" i="35"/>
  <c r="FV720" i="35" s="1"/>
  <c r="FU121" i="35"/>
  <c r="FU261" i="35"/>
  <c r="FU486" i="35"/>
  <c r="FV486" i="35" s="1"/>
  <c r="FW486" i="35" s="1"/>
  <c r="FU763" i="35"/>
  <c r="FV763" i="35" s="1"/>
  <c r="FW763" i="35" s="1"/>
  <c r="FU201" i="35"/>
  <c r="FV201" i="35" s="1"/>
  <c r="FW201" i="35" s="1"/>
  <c r="FU78" i="35"/>
  <c r="FV78" i="35" s="1"/>
  <c r="FW78" i="35" s="1"/>
  <c r="FU359" i="35"/>
  <c r="FV359" i="35" s="1"/>
  <c r="FW359" i="35" s="1"/>
  <c r="FU801" i="35"/>
  <c r="FV801" i="35" s="1"/>
  <c r="FW801" i="35" s="1"/>
  <c r="FU130" i="35"/>
  <c r="FU411" i="35"/>
  <c r="FV411" i="35" s="1"/>
  <c r="FU544" i="35"/>
  <c r="FV544" i="35" s="1"/>
  <c r="FU872" i="35"/>
  <c r="FV872" i="35" s="1"/>
  <c r="FU177" i="35"/>
  <c r="FU402" i="35"/>
  <c r="FU931" i="35"/>
  <c r="FU294" i="35"/>
  <c r="FV294" i="35" s="1"/>
  <c r="FW294" i="35" s="1"/>
  <c r="FU531" i="35"/>
  <c r="FV531" i="35" s="1"/>
  <c r="FW531" i="35" s="1"/>
  <c r="FU757" i="35"/>
  <c r="FU944" i="35"/>
  <c r="FV944" i="35" s="1"/>
  <c r="FW944" i="35" s="1"/>
  <c r="FU47" i="35"/>
  <c r="FV47" i="35" s="1"/>
  <c r="FW47" i="35" s="1"/>
  <c r="FU62" i="35"/>
  <c r="FU180" i="35"/>
  <c r="FU706" i="35"/>
  <c r="FV706" i="35" s="1"/>
  <c r="FU1007" i="35"/>
  <c r="FV1007" i="35" s="1"/>
  <c r="FU309" i="35"/>
  <c r="FV309" i="35" s="1"/>
  <c r="FU530" i="35"/>
  <c r="FU858" i="35"/>
  <c r="FV858" i="35" s="1"/>
  <c r="FU144" i="35"/>
  <c r="FV144" i="35" s="1"/>
  <c r="FW144" i="35" s="1"/>
  <c r="FU614" i="35"/>
  <c r="FV614" i="35" s="1"/>
  <c r="FW614" i="35" s="1"/>
  <c r="FU982" i="35"/>
  <c r="FV982" i="35" s="1"/>
  <c r="FW982" i="35" s="1"/>
  <c r="FU239" i="35"/>
  <c r="FV239" i="35" s="1"/>
  <c r="FU574" i="35"/>
  <c r="FV574" i="35" s="1"/>
  <c r="FW574" i="35" s="1"/>
  <c r="FU821" i="35"/>
  <c r="FV821" i="35" s="1"/>
  <c r="FW821" i="35" s="1"/>
  <c r="FU756" i="35"/>
  <c r="FV756" i="35" s="1"/>
  <c r="FW756" i="35" s="1"/>
  <c r="FU141" i="35"/>
  <c r="FV141" i="35" s="1"/>
  <c r="FW141" i="35" s="1"/>
  <c r="FU554" i="35"/>
  <c r="FV554" i="35" s="1"/>
  <c r="FW554" i="35" s="1"/>
  <c r="FU883" i="35"/>
  <c r="FV883" i="35" s="1"/>
  <c r="FW883" i="35" s="1"/>
  <c r="FU158" i="35"/>
  <c r="FV158" i="35" s="1"/>
  <c r="FU465" i="35"/>
  <c r="FU786" i="35"/>
  <c r="FV786" i="35" s="1"/>
  <c r="FW786" i="35" s="1"/>
  <c r="FU337" i="35"/>
  <c r="FV337" i="35" s="1"/>
  <c r="FU681" i="35"/>
  <c r="FU1028" i="35"/>
  <c r="FV1028" i="35" s="1"/>
  <c r="FW1028" i="35" s="1"/>
  <c r="FU436" i="35"/>
  <c r="FV436" i="35" s="1"/>
  <c r="FW436" i="35" s="1"/>
  <c r="FU568" i="35"/>
  <c r="FV568" i="35" s="1"/>
  <c r="FW568" i="35" s="1"/>
  <c r="FU186" i="35"/>
  <c r="FU90" i="35"/>
  <c r="FV90" i="35" s="1"/>
  <c r="FU332" i="35"/>
  <c r="FV332" i="35" s="1"/>
  <c r="FW332" i="35" s="1"/>
  <c r="FU715" i="35"/>
  <c r="FV715" i="35" s="1"/>
  <c r="FW715" i="35" s="1"/>
  <c r="FU990" i="35"/>
  <c r="FV990" i="35" s="1"/>
  <c r="FW990" i="35" s="1"/>
  <c r="FU437" i="35"/>
  <c r="FU645" i="35"/>
  <c r="FV645" i="35" s="1"/>
  <c r="FW645" i="35" s="1"/>
  <c r="FU916" i="35"/>
  <c r="FV916" i="35" s="1"/>
  <c r="FW916" i="35" s="1"/>
  <c r="FU175" i="35"/>
  <c r="FV175" i="35" s="1"/>
  <c r="FU610" i="35"/>
  <c r="FV610" i="35" s="1"/>
  <c r="FU782" i="35"/>
  <c r="FV782" i="35" s="1"/>
  <c r="FW782" i="35" s="1"/>
  <c r="FU227" i="35"/>
  <c r="FV227" i="35" s="1"/>
  <c r="FW227" i="35" s="1"/>
  <c r="FU434" i="35"/>
  <c r="FU620" i="35"/>
  <c r="FV620" i="35" s="1"/>
  <c r="FU1030" i="35"/>
  <c r="FU285" i="35"/>
  <c r="FU750" i="35"/>
  <c r="FV750" i="35" s="1"/>
  <c r="FW750" i="35" s="1"/>
  <c r="FU138" i="35"/>
  <c r="FV138" i="35" s="1"/>
  <c r="FW138" i="35" s="1"/>
  <c r="FU421" i="35"/>
  <c r="FV421" i="35" s="1"/>
  <c r="FU547" i="35"/>
  <c r="FU874" i="35"/>
  <c r="FU111" i="35"/>
  <c r="FV111" i="35" s="1"/>
  <c r="FU387" i="35"/>
  <c r="FU882" i="35"/>
  <c r="FU221" i="35"/>
  <c r="FV221" i="35" s="1"/>
  <c r="FU488" i="35"/>
  <c r="FU642" i="35"/>
  <c r="FV642" i="35" s="1"/>
  <c r="FU848" i="35"/>
  <c r="FU766" i="35"/>
  <c r="FV766" i="35" s="1"/>
  <c r="FW766" i="35" s="1"/>
  <c r="FU361" i="35"/>
  <c r="FV361" i="35" s="1"/>
  <c r="FW361" i="35" s="1"/>
  <c r="FU719" i="35"/>
  <c r="FV719" i="35" s="1"/>
  <c r="FU228" i="35"/>
  <c r="FV228" i="35" s="1"/>
  <c r="FU462" i="35"/>
  <c r="FU762" i="35"/>
  <c r="FU68" i="35"/>
  <c r="FV68" i="35" s="1"/>
  <c r="FU348" i="35"/>
  <c r="FV348" i="35" s="1"/>
  <c r="FU963" i="35"/>
  <c r="FU135" i="35"/>
  <c r="FU432" i="35"/>
  <c r="FV432" i="35" s="1"/>
  <c r="FW432" i="35" s="1"/>
  <c r="FU793" i="35"/>
  <c r="FV793" i="35" s="1"/>
  <c r="FW793" i="35" s="1"/>
  <c r="FU998" i="35"/>
  <c r="FV998" i="35" s="1"/>
  <c r="FW998" i="35" s="1"/>
  <c r="FU51" i="35"/>
  <c r="FV51" i="35" s="1"/>
  <c r="FW51" i="35" s="1"/>
  <c r="FU206" i="35"/>
  <c r="FV206" i="35" s="1"/>
  <c r="FW206" i="35" s="1"/>
  <c r="FU600" i="35"/>
  <c r="FV600" i="35" s="1"/>
  <c r="FW600" i="35" s="1"/>
  <c r="FU873" i="35"/>
  <c r="FU220" i="35"/>
  <c r="FU483" i="35"/>
  <c r="FU760" i="35"/>
  <c r="FV760" i="35" s="1"/>
  <c r="FU980" i="35"/>
  <c r="FV980" i="35" s="1"/>
  <c r="FW980" i="35" s="1"/>
  <c r="FU168" i="35"/>
  <c r="FU393" i="35"/>
  <c r="FV393" i="35" s="1"/>
  <c r="FU842" i="35"/>
  <c r="FU259" i="35"/>
  <c r="FU525" i="35"/>
  <c r="FV525" i="35" s="1"/>
  <c r="FW525" i="35" s="1"/>
  <c r="FU743" i="35"/>
  <c r="FV743" i="35" s="1"/>
  <c r="FU353" i="35"/>
  <c r="FV353" i="35" s="1"/>
  <c r="FW353" i="35" s="1"/>
  <c r="FU151" i="35"/>
  <c r="FV151" i="35" s="1"/>
  <c r="FW151" i="35" s="1"/>
  <c r="FU386" i="35"/>
  <c r="FV386" i="35" s="1"/>
  <c r="FW386" i="35" s="1"/>
  <c r="FU906" i="35"/>
  <c r="FV906" i="35" s="1"/>
  <c r="FU136" i="35"/>
  <c r="FV136" i="35" s="1"/>
  <c r="FW136" i="35" s="1"/>
  <c r="FU509" i="35"/>
  <c r="FU773" i="35"/>
  <c r="FU101" i="35"/>
  <c r="FV101" i="35" s="1"/>
  <c r="FW101" i="35" s="1"/>
  <c r="FU598" i="35"/>
  <c r="FU798" i="35"/>
  <c r="FV798" i="35" s="1"/>
  <c r="FW798" i="35" s="1"/>
  <c r="FU255" i="35"/>
  <c r="FV255" i="35" s="1"/>
  <c r="FU585" i="35"/>
  <c r="FV585" i="35" s="1"/>
  <c r="FU161" i="35"/>
  <c r="FV161" i="35" s="1"/>
  <c r="FU552" i="35"/>
  <c r="FU752" i="35"/>
  <c r="FV752" i="35" s="1"/>
  <c r="FW752" i="35" s="1"/>
  <c r="FU323" i="35"/>
  <c r="FV323" i="35" s="1"/>
  <c r="FU528" i="35"/>
  <c r="FV528" i="35" s="1"/>
  <c r="FU771" i="35"/>
  <c r="FU75" i="35"/>
  <c r="FV75" i="35" s="1"/>
  <c r="FU391" i="35"/>
  <c r="FV391" i="35" s="1"/>
  <c r="FU751" i="35"/>
  <c r="FV751" i="35" s="1"/>
  <c r="FU452" i="35"/>
  <c r="FU590" i="35"/>
  <c r="FV590" i="35" s="1"/>
  <c r="FU849" i="35"/>
  <c r="FV849" i="35" s="1"/>
  <c r="FU674" i="35"/>
  <c r="FU769" i="35"/>
  <c r="FU336" i="35"/>
  <c r="FV336" i="35" s="1"/>
  <c r="FU796" i="35"/>
  <c r="FU48" i="35"/>
  <c r="FV48" i="35" s="1"/>
  <c r="FU331" i="35"/>
  <c r="FV331" i="35" s="1"/>
  <c r="FU549" i="35"/>
  <c r="FV549" i="35" s="1"/>
  <c r="FU839" i="35"/>
  <c r="FV839" i="35" s="1"/>
  <c r="FU77" i="35"/>
  <c r="FV77" i="35" s="1"/>
  <c r="FW77" i="35" s="1"/>
  <c r="FU385" i="35"/>
  <c r="FV385" i="35" s="1"/>
  <c r="FU808" i="35"/>
  <c r="FV808" i="35" s="1"/>
  <c r="FU123" i="35"/>
  <c r="FV123" i="35" s="1"/>
  <c r="FU320" i="35"/>
  <c r="FU759" i="35"/>
  <c r="FU683" i="35"/>
  <c r="FV683" i="35" s="1"/>
  <c r="FU63" i="35"/>
  <c r="FV63" i="35" s="1"/>
  <c r="FU923" i="35"/>
  <c r="FU230" i="35"/>
  <c r="FU491" i="35"/>
  <c r="FU775" i="35"/>
  <c r="FV775" i="35" s="1"/>
  <c r="FW775" i="35" s="1"/>
  <c r="FU333" i="35"/>
  <c r="FV333" i="35" s="1"/>
  <c r="FU663" i="35"/>
  <c r="FV663" i="35" s="1"/>
  <c r="FU914" i="35"/>
  <c r="FU271" i="35"/>
  <c r="FV271" i="35" s="1"/>
  <c r="FW271" i="35" s="1"/>
  <c r="FU529" i="35"/>
  <c r="FV529" i="35" s="1"/>
  <c r="FU862" i="35"/>
  <c r="FV862" i="35" s="1"/>
  <c r="FW862" i="35" s="1"/>
  <c r="FU76" i="35"/>
  <c r="FV76" i="35" s="1"/>
  <c r="FU291" i="35"/>
  <c r="FV291" i="35" s="1"/>
  <c r="FU754" i="35"/>
  <c r="FV754" i="35" s="1"/>
  <c r="FU52" i="35"/>
  <c r="FU466" i="35"/>
  <c r="FV466" i="35" s="1"/>
  <c r="FU699" i="35"/>
  <c r="FV699" i="35" s="1"/>
  <c r="FW699" i="35" s="1"/>
  <c r="FU64" i="35"/>
  <c r="FV64" i="35" s="1"/>
  <c r="FW64" i="35" s="1"/>
  <c r="FU362" i="35"/>
  <c r="FV362" i="35" s="1"/>
  <c r="FU707" i="35"/>
  <c r="FV707" i="35" s="1"/>
  <c r="FW707" i="35" s="1"/>
  <c r="FU70" i="35"/>
  <c r="FU257" i="35"/>
  <c r="FV257" i="35" s="1"/>
  <c r="FU467" i="35"/>
  <c r="FV467" i="35" s="1"/>
  <c r="FU746" i="35"/>
  <c r="FU676" i="35"/>
  <c r="FV676" i="35" s="1"/>
  <c r="FU100" i="35"/>
  <c r="FV100" i="35" s="1"/>
  <c r="FU482" i="35"/>
  <c r="FV482" i="35" s="1"/>
  <c r="FW482" i="35" s="1"/>
  <c r="FU779" i="35"/>
  <c r="FV779" i="35" s="1"/>
  <c r="FW779" i="35" s="1"/>
  <c r="FU122" i="35"/>
  <c r="FV122" i="35" s="1"/>
  <c r="FU329" i="35"/>
  <c r="FV329" i="35" s="1"/>
  <c r="FW329" i="35" s="1"/>
  <c r="FU536" i="35"/>
  <c r="FV536" i="35" s="1"/>
  <c r="FU859" i="35"/>
  <c r="FU170" i="35"/>
  <c r="FV170" i="35" s="1"/>
  <c r="FU395" i="35"/>
  <c r="FV395" i="35" s="1"/>
  <c r="FW395" i="35" s="1"/>
  <c r="FU755" i="35"/>
  <c r="FV755" i="35" s="1"/>
  <c r="FU1031" i="35"/>
  <c r="FU318" i="35"/>
  <c r="FV318" i="35" s="1"/>
  <c r="FW318" i="35" s="1"/>
  <c r="FU685" i="35"/>
  <c r="FV685" i="35" s="1"/>
  <c r="FU349" i="35"/>
  <c r="FV349" i="35" s="1"/>
  <c r="FU60" i="35"/>
  <c r="FV60" i="35" s="1"/>
  <c r="FU374" i="35"/>
  <c r="FV374" i="35" s="1"/>
  <c r="FW374" i="35" s="1"/>
  <c r="FU454" i="35"/>
  <c r="FV454" i="35" s="1"/>
  <c r="FU178" i="35"/>
  <c r="FV178" i="35" s="1"/>
  <c r="FU613" i="35"/>
  <c r="FV613" i="35" s="1"/>
  <c r="FW613" i="35" s="1"/>
  <c r="FU936" i="35"/>
  <c r="FV936" i="35" s="1"/>
  <c r="FU248" i="35"/>
  <c r="FV248" i="35" s="1"/>
  <c r="FU476" i="35"/>
  <c r="FV476" i="35" s="1"/>
  <c r="FW476" i="35" s="1"/>
  <c r="FU814" i="35"/>
  <c r="FV814" i="35" s="1"/>
  <c r="FU81" i="35"/>
  <c r="FV81" i="35" s="1"/>
  <c r="FW81" i="35" s="1"/>
  <c r="FU368" i="35"/>
  <c r="FV368" i="35" s="1"/>
  <c r="FW368" i="35" s="1"/>
  <c r="FU981" i="35"/>
  <c r="FV981" i="35" s="1"/>
  <c r="FU231" i="35"/>
  <c r="FV231" i="35" s="1"/>
  <c r="FU566" i="35"/>
  <c r="FV566" i="35" s="1"/>
  <c r="FW566" i="35" s="1"/>
  <c r="FU847" i="35"/>
  <c r="FV847" i="35" s="1"/>
  <c r="FU199" i="35"/>
  <c r="FV199" i="35" s="1"/>
  <c r="FU289" i="35"/>
  <c r="FV289" i="35" s="1"/>
  <c r="FU713" i="35"/>
  <c r="FV713" i="35" s="1"/>
  <c r="FW713" i="35" s="1"/>
  <c r="FU1020" i="35"/>
  <c r="FV1020" i="35" s="1"/>
  <c r="FU258" i="35"/>
  <c r="FV258" i="35" s="1"/>
  <c r="FW258" i="35" s="1"/>
  <c r="FU532" i="35"/>
  <c r="FV532" i="35"/>
  <c r="FU876" i="35"/>
  <c r="FV876" i="35" s="1"/>
  <c r="FU99" i="35"/>
  <c r="FV99" i="35" s="1"/>
  <c r="FU350" i="35"/>
  <c r="FV350" i="35" s="1"/>
  <c r="FU671" i="35"/>
  <c r="FV671" i="35" s="1"/>
  <c r="FW671" i="35" s="1"/>
  <c r="FU935" i="35"/>
  <c r="FV935" i="35" s="1"/>
  <c r="FU414" i="35"/>
  <c r="FV414" i="35" s="1"/>
  <c r="FW414" i="35" s="1"/>
  <c r="FU550" i="35"/>
  <c r="FV550" i="35" s="1"/>
  <c r="FU687" i="35"/>
  <c r="FV687" i="35" s="1"/>
  <c r="FU114" i="35"/>
  <c r="FV114" i="35" s="1"/>
  <c r="FU400" i="35"/>
  <c r="FV400" i="35" s="1"/>
  <c r="FW400" i="35" s="1"/>
  <c r="FU941" i="35"/>
  <c r="FU268" i="35"/>
  <c r="FV268" i="35" s="1"/>
  <c r="FU571" i="35"/>
  <c r="FV571" i="35" s="1"/>
  <c r="FU843" i="35"/>
  <c r="FV843" i="35" s="1"/>
  <c r="FW843" i="35" s="1"/>
  <c r="FU164" i="35"/>
  <c r="FV164" i="35" s="1"/>
  <c r="FU606" i="35"/>
  <c r="FV606" i="35" s="1"/>
  <c r="FU753" i="35"/>
  <c r="FV753" i="35" s="1"/>
  <c r="FW753" i="35" s="1"/>
  <c r="FU137" i="35"/>
  <c r="FV137" i="35" s="1"/>
  <c r="FU316" i="35"/>
  <c r="FU570" i="35"/>
  <c r="FV570" i="35" s="1"/>
  <c r="FU845" i="35"/>
  <c r="FV845" i="35" s="1"/>
  <c r="FW845" i="35" s="1"/>
  <c r="FU195" i="35"/>
  <c r="FV195" i="35" s="1"/>
  <c r="FU108" i="35"/>
  <c r="FV108" i="35" s="1"/>
  <c r="FW108" i="35" s="1"/>
  <c r="FU396" i="35"/>
  <c r="FV396" i="35" s="1"/>
  <c r="FW396" i="35" s="1"/>
  <c r="FU993" i="35"/>
  <c r="FV993" i="35" s="1"/>
  <c r="FU216" i="35"/>
  <c r="FV216" i="35" s="1"/>
  <c r="FU443" i="35"/>
  <c r="FV443" i="35" s="1"/>
  <c r="FU593" i="35"/>
  <c r="FU932" i="35"/>
  <c r="FU280" i="35"/>
  <c r="FV280" i="35" s="1"/>
  <c r="FW280" i="35" s="1"/>
  <c r="FU612" i="35"/>
  <c r="FV612" i="35" s="1"/>
  <c r="FU968" i="35"/>
  <c r="FU326" i="35"/>
  <c r="FV326" i="35" s="1"/>
  <c r="FW326" i="35" s="1"/>
  <c r="FU572" i="35"/>
  <c r="FV572" i="35" s="1"/>
  <c r="FW572" i="35" s="1"/>
  <c r="FU789" i="35"/>
  <c r="FU960" i="35"/>
  <c r="FU768" i="35"/>
  <c r="FU287" i="35"/>
  <c r="FV287" i="35" s="1"/>
  <c r="FU787" i="35"/>
  <c r="FU73" i="35"/>
  <c r="FU429" i="35"/>
  <c r="FV429" i="35" s="1"/>
  <c r="FU567" i="35"/>
  <c r="FV567" i="35" s="1"/>
  <c r="FW567" i="35" s="1"/>
  <c r="FU986" i="35"/>
  <c r="FV986" i="35" s="1"/>
  <c r="FW986" i="35" s="1"/>
  <c r="FU179" i="35"/>
  <c r="FU709" i="35"/>
  <c r="FV709" i="35" s="1"/>
  <c r="FW709" i="35" s="1"/>
  <c r="FU1017" i="35"/>
  <c r="FU298" i="35"/>
  <c r="FU658" i="35"/>
  <c r="FV658" i="35" s="1"/>
  <c r="FW658" i="35" s="1"/>
  <c r="FU857" i="35"/>
  <c r="FV857" i="35" s="1"/>
  <c r="FW857" i="35" s="1"/>
  <c r="FU672" i="35"/>
  <c r="FV672" i="35" s="1"/>
  <c r="FW672" i="35" s="1"/>
  <c r="FU198" i="35"/>
  <c r="FV198" i="35" s="1"/>
  <c r="FU666" i="35"/>
  <c r="FV666" i="35" s="1"/>
  <c r="FW666" i="35" s="1"/>
  <c r="FU939" i="35"/>
  <c r="FV939" i="35" s="1"/>
  <c r="FW939" i="35" s="1"/>
  <c r="FU238" i="35"/>
  <c r="FU501" i="35"/>
  <c r="FV501" i="35" s="1"/>
  <c r="FU831" i="35"/>
  <c r="FV831" i="35" s="1"/>
  <c r="FU107" i="35"/>
  <c r="FU356" i="35"/>
  <c r="FV356" i="35" s="1"/>
  <c r="FU791" i="35"/>
  <c r="FU157" i="35"/>
  <c r="FU484" i="35"/>
  <c r="FV484" i="35" s="1"/>
  <c r="FU624" i="35"/>
  <c r="FV624" i="35" s="1"/>
  <c r="FW624" i="35" s="1"/>
  <c r="FU207" i="35"/>
  <c r="FU143" i="35"/>
  <c r="FU373" i="35"/>
  <c r="FV373" i="35" s="1"/>
  <c r="FU819" i="35"/>
  <c r="FV819" i="35" s="1"/>
  <c r="FW819" i="35" s="1"/>
  <c r="FU128" i="35"/>
  <c r="FU493" i="35"/>
  <c r="FV493" i="35" s="1"/>
  <c r="FU747" i="35"/>
  <c r="FV747" i="35" s="1"/>
  <c r="FW747" i="35" s="1"/>
  <c r="FU972" i="35"/>
  <c r="FV972" i="35" s="1"/>
  <c r="FU352" i="35"/>
  <c r="FV352" i="35" s="1"/>
  <c r="FU690" i="35"/>
  <c r="FV690" i="35" s="1"/>
  <c r="FU913" i="35"/>
  <c r="FV913" i="35" s="1"/>
  <c r="FW913" i="35" s="1"/>
  <c r="FU253" i="35"/>
  <c r="FV253" i="35" s="1"/>
  <c r="FW253" i="35" s="1"/>
  <c r="FU450" i="35"/>
  <c r="FU776" i="35"/>
  <c r="FV776" i="35" s="1"/>
  <c r="FW776" i="35" s="1"/>
  <c r="FU205" i="35"/>
  <c r="FV205" i="35" s="1"/>
  <c r="FW205" i="35" s="1"/>
  <c r="FU84" i="35"/>
  <c r="FU367" i="35"/>
  <c r="FV367" i="35" s="1"/>
  <c r="FU942" i="35"/>
  <c r="FU224" i="35"/>
  <c r="FV224" i="35" s="1"/>
  <c r="FW224" i="35" s="1"/>
  <c r="FU445" i="35"/>
  <c r="FV445" i="35" s="1"/>
  <c r="FU710" i="35"/>
  <c r="FV710" i="35" s="1"/>
  <c r="FU953" i="35"/>
  <c r="FV953" i="35" s="1"/>
  <c r="FU185" i="35"/>
  <c r="FU579" i="35"/>
  <c r="FV579" i="35" s="1"/>
  <c r="FW579" i="35" s="1"/>
  <c r="FU954" i="35"/>
  <c r="FU263" i="35"/>
  <c r="FV263" i="35" s="1"/>
  <c r="FU519" i="35"/>
  <c r="FV519" i="35" s="1"/>
  <c r="FU736" i="35"/>
  <c r="FV736" i="35" s="1"/>
  <c r="FW736" i="35" s="1"/>
  <c r="FU947" i="35"/>
  <c r="FU767" i="35"/>
  <c r="FV767" i="35" s="1"/>
  <c r="FU94" i="35"/>
  <c r="FV94" i="35" s="1"/>
  <c r="FW94" i="35" s="1"/>
  <c r="FU398" i="35"/>
  <c r="FV398" i="35" s="1"/>
  <c r="FW398" i="35" s="1"/>
  <c r="FU788" i="35"/>
  <c r="FV788" i="35" s="1"/>
  <c r="FW788" i="35" s="1"/>
  <c r="FU264" i="35"/>
  <c r="FV264" i="35" s="1"/>
  <c r="FU489" i="35"/>
  <c r="FV489" i="35" s="1"/>
  <c r="FU833" i="35"/>
  <c r="FV833" i="35" s="1"/>
  <c r="FW833" i="35" s="1"/>
  <c r="FU97" i="35"/>
  <c r="FV97" i="35" s="1"/>
  <c r="FU383" i="35"/>
  <c r="FU989" i="35"/>
  <c r="FV989" i="35" s="1"/>
  <c r="FW989" i="35" s="1"/>
  <c r="FU215" i="35"/>
  <c r="FV215" i="35" s="1"/>
  <c r="FW215" i="35" s="1"/>
  <c r="FU498" i="35"/>
  <c r="FU827" i="35"/>
  <c r="FV827" i="35" s="1"/>
  <c r="FU561" i="35"/>
  <c r="FV561" i="35" s="1"/>
  <c r="FU338" i="35"/>
  <c r="FV338" i="35" s="1"/>
  <c r="FW338" i="35" s="1"/>
  <c r="FU650" i="35"/>
  <c r="FU911" i="35"/>
  <c r="FV911" i="35" s="1"/>
  <c r="FU242" i="35"/>
  <c r="FV242" i="35" s="1"/>
  <c r="FW242" i="35" s="1"/>
  <c r="FU516" i="35"/>
  <c r="FV516" i="35" s="1"/>
  <c r="FW516" i="35" s="1"/>
  <c r="FU807" i="35"/>
  <c r="FV807" i="35" s="1"/>
  <c r="FW807" i="35" s="1"/>
  <c r="FU1036" i="35"/>
  <c r="FU278" i="35"/>
  <c r="FV278" i="35" s="1"/>
  <c r="FW278" i="35" s="1"/>
  <c r="FU616" i="35"/>
  <c r="FV616" i="35" s="1"/>
  <c r="FW616" i="35" s="1"/>
  <c r="FU870" i="35"/>
  <c r="FV870" i="35" s="1"/>
  <c r="FU314" i="35"/>
  <c r="FV314" i="35" s="1"/>
  <c r="FU539" i="35"/>
  <c r="FV539" i="35" s="1"/>
  <c r="FU824" i="35"/>
  <c r="FV824" i="35" s="1"/>
  <c r="FW824" i="35" s="1"/>
  <c r="FU200" i="35"/>
  <c r="FU611" i="35"/>
  <c r="FV611" i="35" s="1"/>
  <c r="FU927" i="35"/>
  <c r="FV927" i="35" s="1"/>
  <c r="FW927" i="35" s="1"/>
  <c r="FU252" i="35"/>
  <c r="FV252" i="35" s="1"/>
  <c r="FW252" i="35" s="1"/>
  <c r="FU542" i="35"/>
  <c r="FU933" i="35"/>
  <c r="FV933" i="35" s="1"/>
  <c r="FU146" i="35"/>
  <c r="FV146" i="35" s="1"/>
  <c r="FU701" i="35"/>
  <c r="FV701" i="35" s="1"/>
  <c r="FW701" i="35" s="1"/>
  <c r="FU1026" i="35"/>
  <c r="FV1026" i="35" s="1"/>
  <c r="FU330" i="35"/>
  <c r="FV330" i="35" s="1"/>
  <c r="FU790" i="35"/>
  <c r="FV790" i="35" s="1"/>
  <c r="FW790" i="35" s="1"/>
  <c r="FU202" i="35"/>
  <c r="FV202" i="35" s="1"/>
  <c r="FU615" i="35"/>
  <c r="FU875" i="35"/>
  <c r="FV875" i="35" s="1"/>
  <c r="FU156" i="35"/>
  <c r="FV156" i="35" s="1"/>
  <c r="FU425" i="35"/>
  <c r="FV425" i="35" s="1"/>
  <c r="FW425" i="35" s="1"/>
  <c r="FU573" i="35"/>
  <c r="FU846" i="35"/>
  <c r="FV846" i="35" s="1"/>
  <c r="FW846" i="35" s="1"/>
  <c r="FU160" i="35"/>
  <c r="FV160" i="35" s="1"/>
  <c r="FU477" i="35"/>
  <c r="FV477" i="35" s="1"/>
  <c r="FU794" i="35"/>
  <c r="FV794" i="35" s="1"/>
  <c r="FW794" i="35" s="1"/>
  <c r="FU229" i="35"/>
  <c r="FV229" i="35" s="1"/>
  <c r="FW229" i="35" s="1"/>
  <c r="FU496" i="35"/>
  <c r="FV496" i="35" s="1"/>
  <c r="FW496" i="35" s="1"/>
  <c r="FU738" i="35"/>
  <c r="FV738" i="35" s="1"/>
  <c r="FW738" i="35" s="1"/>
  <c r="FU918" i="35"/>
  <c r="FV918" i="35" s="1"/>
  <c r="FU218" i="35"/>
  <c r="FU102" i="35"/>
  <c r="FV102" i="35" s="1"/>
  <c r="FU369" i="35"/>
  <c r="FV369" i="35" s="1"/>
  <c r="FU835" i="35"/>
  <c r="FU124" i="35"/>
  <c r="FV124" i="35" s="1"/>
  <c r="FU441" i="35"/>
  <c r="FV441" i="35" s="1"/>
  <c r="FW441" i="35" s="1"/>
  <c r="FU586" i="35"/>
  <c r="FV586" i="35" s="1"/>
  <c r="FW586" i="35" s="1"/>
  <c r="FU909" i="35"/>
  <c r="FU105" i="35"/>
  <c r="FV105" i="35" s="1"/>
  <c r="FU504" i="35"/>
  <c r="FV504" i="35" s="1"/>
  <c r="FW504" i="35" s="1"/>
  <c r="FU910" i="35"/>
  <c r="FV910" i="35" s="1"/>
  <c r="FW910" i="35" s="1"/>
  <c r="FU139" i="35"/>
  <c r="FU459" i="35"/>
  <c r="FU802" i="35"/>
  <c r="FV802" i="35" s="1"/>
  <c r="FW802" i="35" s="1"/>
  <c r="FU471" i="35"/>
  <c r="FV471" i="35" s="1"/>
  <c r="FU104" i="35"/>
  <c r="FV104" i="35" s="1"/>
  <c r="FW104" i="35" s="1"/>
  <c r="FU371" i="35"/>
  <c r="FV371" i="35" s="1"/>
  <c r="FW371" i="35" s="1"/>
  <c r="FU991" i="35"/>
  <c r="FV991" i="35" s="1"/>
  <c r="FU250" i="35"/>
  <c r="FV250" i="35" s="1"/>
  <c r="FW250" i="35" s="1"/>
  <c r="FU524" i="35"/>
  <c r="FU871" i="35"/>
  <c r="FV871" i="35" s="1"/>
  <c r="FU89" i="35"/>
  <c r="FV89" i="35" s="1"/>
  <c r="FW89" i="35" s="1"/>
  <c r="FU705" i="35"/>
  <c r="FU1011" i="35"/>
  <c r="FV1011" i="35" s="1"/>
  <c r="FU322" i="35"/>
  <c r="FV322" i="35" s="1"/>
  <c r="FW322" i="35" s="1"/>
  <c r="FU546" i="35"/>
  <c r="FV546" i="35" s="1"/>
  <c r="FW546" i="35" s="1"/>
  <c r="FU970" i="35"/>
  <c r="FV970" i="35" s="1"/>
  <c r="FW970" i="35" s="1"/>
  <c r="FU106" i="35"/>
  <c r="FV106" i="35" s="1"/>
  <c r="FU381" i="35"/>
  <c r="FV381" i="35" s="1"/>
  <c r="FW381" i="35" s="1"/>
  <c r="FU865" i="35"/>
  <c r="FV865" i="35" s="1"/>
  <c r="FW865" i="35" s="1"/>
  <c r="FU222" i="35"/>
  <c r="FU518" i="35"/>
  <c r="FV518" i="35" s="1"/>
  <c r="FU785" i="35"/>
  <c r="FV785" i="35" s="1"/>
  <c r="FW785" i="35" s="1"/>
  <c r="FU109" i="35"/>
  <c r="FU553" i="35"/>
  <c r="FV553" i="35" s="1"/>
  <c r="FU718" i="35"/>
  <c r="FV718" i="35" s="1"/>
  <c r="FU133" i="35"/>
  <c r="FV133" i="35" s="1"/>
  <c r="FW133" i="35" s="1"/>
  <c r="FU292" i="35"/>
  <c r="FV292" i="35" s="1"/>
  <c r="FW292" i="35" s="1"/>
  <c r="FU541" i="35"/>
  <c r="FU804" i="35"/>
  <c r="FV804" i="35" s="1"/>
  <c r="FW804" i="35" s="1"/>
  <c r="FU193" i="35"/>
  <c r="FV193" i="35" s="1"/>
  <c r="FW193" i="35" s="1"/>
  <c r="FU169" i="35"/>
  <c r="FU563" i="35"/>
  <c r="FV563" i="35" s="1"/>
  <c r="FU890" i="35"/>
  <c r="FV890" i="35" s="1"/>
  <c r="FU212" i="35"/>
  <c r="FV212" i="35" s="1"/>
  <c r="FW212" i="35" s="1"/>
  <c r="FU439" i="35"/>
  <c r="FU584" i="35"/>
  <c r="FU901" i="35"/>
  <c r="FV901" i="35" s="1"/>
  <c r="FU274" i="35"/>
  <c r="FV274" i="35" s="1"/>
  <c r="FW274" i="35" s="1"/>
  <c r="FU502" i="35"/>
  <c r="FV502" i="35" s="1"/>
  <c r="FW502" i="35" s="1"/>
  <c r="FU840" i="35"/>
  <c r="FV840" i="35" s="1"/>
  <c r="FU72" i="35"/>
  <c r="FV72" i="35" s="1"/>
  <c r="FU457" i="35"/>
  <c r="FV457" i="35" s="1"/>
  <c r="FW457" i="35" s="1"/>
  <c r="FU748" i="35"/>
  <c r="FU279" i="35"/>
  <c r="FV279" i="35" s="1"/>
  <c r="FW279" i="35" s="1"/>
  <c r="FU664" i="35"/>
  <c r="FV664" i="35" s="1"/>
  <c r="FW664" i="35" s="1"/>
  <c r="FU978" i="35"/>
  <c r="FU301" i="35"/>
  <c r="FV301" i="35" s="1"/>
  <c r="FU522" i="35"/>
  <c r="FU855" i="35"/>
  <c r="FV855" i="35" s="1"/>
  <c r="FU113" i="35"/>
  <c r="FV113" i="35" s="1"/>
  <c r="FU397" i="35"/>
  <c r="FV397" i="35" s="1"/>
  <c r="FU1022" i="35"/>
  <c r="FU296" i="35"/>
  <c r="FV296" i="35" s="1"/>
  <c r="FU696" i="35"/>
  <c r="FV696" i="35" s="1"/>
  <c r="FU897" i="35"/>
  <c r="FV897" i="35" s="1"/>
  <c r="FW897" i="35" s="1"/>
  <c r="FU67" i="35"/>
  <c r="FV67" i="35" s="1"/>
  <c r="FW67" i="35" s="1"/>
  <c r="FU347" i="35"/>
  <c r="FV347" i="35" s="1"/>
  <c r="FU853" i="35"/>
  <c r="FV853" i="35" s="1"/>
  <c r="FW853" i="35" s="1"/>
  <c r="FU311" i="35"/>
  <c r="FV311" i="35" s="1"/>
  <c r="FU695" i="35"/>
  <c r="FU929" i="35"/>
  <c r="FV929" i="35" s="1"/>
  <c r="FU150" i="35"/>
  <c r="FV150" i="35" s="1"/>
  <c r="FU370" i="35"/>
  <c r="FV370" i="35" s="1"/>
  <c r="FU749" i="35"/>
  <c r="FU1027" i="35"/>
  <c r="FV1027" i="35" s="1"/>
  <c r="FW1027" i="35" s="1"/>
  <c r="FU478" i="35"/>
  <c r="FV478" i="35" s="1"/>
  <c r="FU731" i="35"/>
  <c r="FV731" i="35" s="1"/>
  <c r="FW731" i="35" s="1"/>
  <c r="FU184" i="35"/>
  <c r="FV184" i="35" s="1"/>
  <c r="FU167" i="35"/>
  <c r="FV167" i="35" s="1"/>
  <c r="FW167" i="35" s="1"/>
  <c r="FU702" i="35"/>
  <c r="FV702" i="35" s="1"/>
  <c r="FU1010" i="35"/>
  <c r="FV1010" i="35" s="1"/>
  <c r="FU317" i="35"/>
  <c r="FV317" i="35" s="1"/>
  <c r="FU628" i="35"/>
  <c r="FV628" i="35" s="1"/>
  <c r="FU1025" i="35"/>
  <c r="FV1025" i="35" s="1"/>
  <c r="FU286" i="35"/>
  <c r="FV286" i="35" s="1"/>
  <c r="FW286" i="35" s="1"/>
  <c r="FU673" i="35"/>
  <c r="FU902" i="35"/>
  <c r="FV902" i="35" s="1"/>
  <c r="FU219" i="35"/>
  <c r="FV219" i="35" s="1"/>
  <c r="FU424" i="35"/>
  <c r="FV424" i="35" s="1"/>
  <c r="FW424" i="35" s="1"/>
  <c r="FU601" i="35"/>
  <c r="FV601" i="35" s="1"/>
  <c r="FU920" i="35"/>
  <c r="FV920" i="35" s="1"/>
  <c r="FU176" i="35"/>
  <c r="FV176" i="35" s="1"/>
  <c r="FW176" i="35" s="1"/>
  <c r="FU505" i="35"/>
  <c r="FV505" i="35" s="1"/>
  <c r="FW505" i="35" s="1"/>
  <c r="FU254" i="35"/>
  <c r="FV254" i="35" s="1"/>
  <c r="FU470" i="35"/>
  <c r="FU686" i="35"/>
  <c r="FV686" i="35" s="1"/>
  <c r="FU58" i="35"/>
  <c r="FU703" i="35"/>
  <c r="FV703" i="35" s="1"/>
  <c r="FU1032" i="35"/>
  <c r="FV1032" i="35" s="1"/>
  <c r="FU480" i="35"/>
  <c r="FV480" i="35" s="1"/>
  <c r="FW480" i="35" s="1"/>
  <c r="FU622" i="35"/>
  <c r="FV622" i="35" s="1"/>
  <c r="FU844" i="35"/>
  <c r="FV844" i="35" s="1"/>
  <c r="FW844" i="35" s="1"/>
  <c r="FU758" i="35"/>
  <c r="FV758" i="35" s="1"/>
  <c r="FU770" i="35"/>
  <c r="FV770" i="35" s="1"/>
  <c r="FU86" i="35"/>
  <c r="FV86" i="35" s="1"/>
  <c r="FW86" i="35" s="1"/>
  <c r="FU355" i="35"/>
  <c r="FV355" i="35" s="1"/>
  <c r="FW355" i="35" s="1"/>
  <c r="FU908" i="35"/>
  <c r="FV908" i="35" s="1"/>
  <c r="FU140" i="35"/>
  <c r="FV140" i="35" s="1"/>
  <c r="FW140" i="35" s="1"/>
  <c r="FU453" i="35"/>
  <c r="FU745" i="35"/>
  <c r="FV745" i="35" s="1"/>
  <c r="FU288" i="35"/>
  <c r="FV288" i="35" s="1"/>
  <c r="FW288" i="35" s="1"/>
  <c r="FU881" i="35"/>
  <c r="FV881" i="35" s="1"/>
  <c r="FW881" i="35" s="1"/>
  <c r="FU131" i="35"/>
  <c r="FV131" i="35" s="1"/>
  <c r="FW131" i="35" s="1"/>
  <c r="FU408" i="35"/>
  <c r="FV408" i="35" s="1"/>
  <c r="FU711" i="35"/>
  <c r="FV711" i="35" s="1"/>
  <c r="FW711" i="35" s="1"/>
  <c r="FU946" i="35"/>
  <c r="FV946" i="35" s="1"/>
  <c r="FU188" i="35"/>
  <c r="FU357" i="35"/>
  <c r="FV357" i="35" s="1"/>
  <c r="FW357" i="35" s="1"/>
  <c r="FU721" i="35"/>
  <c r="FV721" i="35" s="1"/>
  <c r="FW721" i="35" s="1"/>
  <c r="FU1034" i="35"/>
  <c r="FV1034" i="35" s="1"/>
  <c r="FW1034" i="35" s="1"/>
  <c r="FU266" i="35"/>
  <c r="FV266" i="35" s="1"/>
  <c r="FW266" i="35" s="1"/>
  <c r="FU562" i="35"/>
  <c r="FV562" i="35" s="1"/>
  <c r="FU955" i="35"/>
  <c r="FV955" i="35" s="1"/>
  <c r="FW955" i="35" s="1"/>
  <c r="FU162" i="35"/>
  <c r="FU372" i="35"/>
  <c r="FU838" i="35"/>
  <c r="FV838" i="35" s="1"/>
  <c r="FU247" i="35"/>
  <c r="FV247" i="35" s="1"/>
  <c r="FW247" i="35" s="1"/>
  <c r="FU521" i="35"/>
  <c r="FU741" i="35"/>
  <c r="FU49" i="35"/>
  <c r="FU192" i="35"/>
  <c r="FV192" i="35" s="1"/>
  <c r="FW192" i="35" s="1"/>
  <c r="FU597" i="35"/>
  <c r="FV597" i="35" s="1"/>
  <c r="FU905" i="35"/>
  <c r="FU244" i="35"/>
  <c r="FV244" i="35" s="1"/>
  <c r="FU534" i="35"/>
  <c r="FV534" i="35" s="1"/>
  <c r="FW534" i="35" s="1"/>
  <c r="FU806" i="35"/>
  <c r="FV806" i="35" s="1"/>
  <c r="FW806" i="35" s="1"/>
  <c r="FU389" i="35"/>
  <c r="FV389" i="35" s="1"/>
  <c r="FW389" i="35" s="1"/>
  <c r="FU714" i="35"/>
  <c r="FV714" i="35" s="1"/>
  <c r="FW714" i="35" s="1"/>
  <c r="FU1001" i="35"/>
  <c r="FV1001" i="35" s="1"/>
  <c r="FU269" i="35"/>
  <c r="FU494" i="35"/>
  <c r="FU851" i="35"/>
  <c r="FV851" i="35" s="1"/>
  <c r="FU351" i="35"/>
  <c r="FV351" i="35" s="1"/>
  <c r="FU145" i="35"/>
  <c r="FV145" i="35" s="1"/>
  <c r="FU596" i="35"/>
  <c r="FV596" i="35" s="1"/>
  <c r="FU994" i="35"/>
  <c r="FV994" i="35" s="1"/>
  <c r="FU262" i="35"/>
  <c r="FV262" i="35" s="1"/>
  <c r="FU479" i="35"/>
  <c r="FV479" i="35" s="1"/>
  <c r="FU742" i="35"/>
  <c r="FV742" i="35" s="1"/>
  <c r="FU1029" i="35"/>
  <c r="FU290" i="35"/>
  <c r="FV290" i="35" s="1"/>
  <c r="FW290" i="35" s="1"/>
  <c r="FU625" i="35"/>
  <c r="FV625" i="35" s="1"/>
  <c r="FW625" i="35" s="1"/>
  <c r="FU985" i="35"/>
  <c r="FU304" i="35"/>
  <c r="FV304" i="35" s="1"/>
  <c r="FU543" i="35"/>
  <c r="FV543" i="35" s="1"/>
  <c r="FU765" i="35"/>
  <c r="FV765" i="35" s="1"/>
  <c r="FW765" i="35" s="1"/>
  <c r="FU764" i="35"/>
  <c r="FV764" i="35" s="1"/>
  <c r="FW764" i="35" s="1"/>
  <c r="FU163" i="35"/>
  <c r="FV163" i="35" s="1"/>
  <c r="FU507" i="35"/>
  <c r="FV507" i="35" s="1"/>
  <c r="FU832" i="35"/>
  <c r="FU315" i="35"/>
  <c r="FV315" i="35" s="1"/>
  <c r="FU538" i="35"/>
  <c r="FU992" i="35"/>
  <c r="FV992" i="35" s="1"/>
  <c r="FU148" i="35"/>
  <c r="FU654" i="35"/>
  <c r="FU1018" i="35"/>
  <c r="FU243" i="35"/>
  <c r="FV243" i="35" s="1"/>
  <c r="FW243" i="35" s="1"/>
  <c r="FU581" i="35"/>
  <c r="FU860" i="35"/>
  <c r="FV860" i="35" s="1"/>
  <c r="FU464" i="35"/>
  <c r="FV464" i="35" s="1"/>
  <c r="FU96" i="35"/>
  <c r="FV96" i="35" s="1"/>
  <c r="FW96" i="35" s="1"/>
  <c r="FU363" i="35"/>
  <c r="FV363" i="35" s="1"/>
  <c r="FW363" i="35" s="1"/>
  <c r="FU700" i="35"/>
  <c r="FV700" i="35" s="1"/>
  <c r="FU295" i="35"/>
  <c r="FU569" i="35"/>
  <c r="FV569" i="35" s="1"/>
  <c r="FU841" i="35"/>
  <c r="FV841" i="35" s="1"/>
  <c r="FW841" i="35" s="1"/>
  <c r="FU54" i="35"/>
  <c r="FV54" i="35" s="1"/>
  <c r="FU692" i="35"/>
  <c r="FV692" i="35" s="1"/>
  <c r="FU444" i="35"/>
  <c r="FV444" i="35" s="1"/>
  <c r="FW444" i="35" s="1"/>
  <c r="FU576" i="35"/>
  <c r="FU956" i="35"/>
  <c r="FV956" i="35" s="1"/>
  <c r="FW956" i="35" s="1"/>
  <c r="FU61" i="35"/>
  <c r="FV61" i="35" s="1"/>
  <c r="FW61" i="35" s="1"/>
  <c r="FU283" i="35"/>
  <c r="FV283" i="35" s="1"/>
  <c r="FW283" i="35" s="1"/>
  <c r="FU723" i="35"/>
  <c r="FU996" i="35"/>
  <c r="FU305" i="35"/>
  <c r="FV305" i="35" s="1"/>
  <c r="FU591" i="35"/>
  <c r="FU988" i="35"/>
  <c r="FU183" i="35"/>
  <c r="FU716" i="35"/>
  <c r="FV716" i="35" s="1"/>
  <c r="FU129" i="35"/>
  <c r="FV129" i="35" s="1"/>
  <c r="FU438" i="35"/>
  <c r="FU863" i="35"/>
  <c r="FV863" i="35" s="1"/>
  <c r="FU59" i="35"/>
  <c r="FV59" i="35" s="1"/>
  <c r="FW59" i="35" s="1"/>
  <c r="FU334" i="35"/>
  <c r="FV334" i="35" s="1"/>
  <c r="FW334" i="35" s="1"/>
  <c r="FU662" i="35"/>
  <c r="FU943" i="35"/>
  <c r="FU226" i="35"/>
  <c r="FV226" i="35" s="1"/>
  <c r="FU447" i="35"/>
  <c r="FV447" i="35" s="1"/>
  <c r="FU635" i="35"/>
  <c r="FU977" i="35"/>
  <c r="FV977" i="35" s="1"/>
  <c r="FU209" i="35"/>
  <c r="FV209" i="35" s="1"/>
  <c r="FU632" i="35"/>
  <c r="FU964" i="35"/>
  <c r="FV964" i="35" s="1"/>
  <c r="FW964" i="35" s="1"/>
  <c r="FU265" i="35"/>
  <c r="FV265" i="35" s="1"/>
  <c r="FU523" i="35"/>
  <c r="FV523" i="35" s="1"/>
  <c r="FU778" i="35"/>
  <c r="FV778" i="35" s="1"/>
  <c r="FU948" i="35"/>
  <c r="FV948" i="35" s="1"/>
  <c r="FW948" i="35" s="1"/>
  <c r="FU171" i="35"/>
  <c r="FV171" i="35" s="1"/>
  <c r="FW171" i="35" s="1"/>
  <c r="FU609" i="35"/>
  <c r="FV609" i="35" s="1"/>
  <c r="FW609" i="35" s="1"/>
  <c r="FU917" i="35"/>
  <c r="FV917" i="35" s="1"/>
  <c r="FW917" i="35" s="1"/>
  <c r="FU236" i="35"/>
  <c r="FV236" i="35" s="1"/>
  <c r="FW236" i="35" s="1"/>
  <c r="FU472" i="35"/>
  <c r="FV472" i="35" s="1"/>
  <c r="FW472" i="35" s="1"/>
  <c r="FU727" i="35"/>
  <c r="FV727" i="35" s="1"/>
  <c r="FW727" i="35" s="1"/>
  <c r="FU1004" i="35"/>
  <c r="FU166" i="35"/>
  <c r="FV166" i="35" s="1"/>
  <c r="FU627" i="35"/>
  <c r="FU966" i="35"/>
  <c r="FU223" i="35"/>
  <c r="FV223" i="35" s="1"/>
  <c r="FU508" i="35"/>
  <c r="FU886" i="35"/>
  <c r="FV886" i="35" s="1"/>
  <c r="FW886" i="35" s="1"/>
  <c r="FU214" i="35"/>
  <c r="FV214" i="35" s="1"/>
  <c r="FU152" i="35"/>
  <c r="FU708" i="35"/>
  <c r="FU303" i="35"/>
  <c r="FU577" i="35"/>
  <c r="FV577" i="35" s="1"/>
  <c r="FU922" i="35"/>
  <c r="FU142" i="35"/>
  <c r="FU366" i="35"/>
  <c r="FU811" i="35"/>
  <c r="FV811" i="35" s="1"/>
  <c r="FW811" i="35" s="1"/>
  <c r="FU461" i="35"/>
  <c r="FV461" i="35" s="1"/>
  <c r="FU583" i="35"/>
  <c r="FV583" i="35" s="1"/>
  <c r="FU197" i="35"/>
  <c r="FV197" i="35" s="1"/>
  <c r="FU154" i="35"/>
  <c r="FV154" i="35" s="1"/>
  <c r="FU394" i="35"/>
  <c r="FV394" i="35" s="1"/>
  <c r="FW394" i="35" s="1"/>
  <c r="FU907" i="35"/>
  <c r="FU260" i="35"/>
  <c r="FV260" i="35" s="1"/>
  <c r="FW260" i="35" s="1"/>
  <c r="FU545" i="35"/>
  <c r="FV545" i="35" s="1"/>
  <c r="FU934" i="35"/>
  <c r="FV934" i="35" s="1"/>
  <c r="FU153" i="35"/>
  <c r="FV153" i="35" s="1"/>
  <c r="FU604" i="35"/>
  <c r="FU726" i="35"/>
  <c r="FV726" i="35" s="1"/>
  <c r="FU211" i="35"/>
  <c r="FV211" i="35" s="1"/>
  <c r="FW211" i="35" s="1"/>
  <c r="FU412" i="35"/>
  <c r="FU594" i="35"/>
  <c r="FV594" i="35" s="1"/>
  <c r="FW594" i="35" s="1"/>
  <c r="FU904" i="35"/>
  <c r="FV904" i="35" s="1"/>
  <c r="FU670" i="35"/>
  <c r="FU945" i="35"/>
  <c r="FV945" i="35" s="1"/>
  <c r="FU246" i="35"/>
  <c r="FV246" i="35" s="1"/>
  <c r="FU460" i="35"/>
  <c r="FU637" i="35"/>
  <c r="FU376" i="35"/>
  <c r="FU599" i="35"/>
  <c r="FV599" i="35" s="1"/>
  <c r="FU924" i="35"/>
  <c r="FU237" i="35"/>
  <c r="FV237" i="35" s="1"/>
  <c r="FU527" i="35"/>
  <c r="FV527" i="35" s="1"/>
  <c r="FU781" i="35"/>
  <c r="FV781" i="35" s="1"/>
  <c r="FW781" i="35" s="1"/>
  <c r="FU25" i="35"/>
  <c r="FV25" i="35" s="1"/>
  <c r="FU11" i="35"/>
  <c r="FV11" i="35" s="1"/>
  <c r="FU42" i="35"/>
  <c r="FV42" i="35" s="1"/>
  <c r="FW42" i="35" s="1"/>
  <c r="FU22" i="35"/>
  <c r="FV22" i="35" s="1"/>
  <c r="FW22" i="35" s="1"/>
  <c r="FU17" i="35"/>
  <c r="FV17" i="35" s="1"/>
  <c r="FW17" i="35" s="1"/>
  <c r="FU27" i="35"/>
  <c r="FV27" i="35" s="1"/>
  <c r="FW27" i="35" s="1"/>
  <c r="FU26" i="35"/>
  <c r="FV26" i="35" s="1"/>
  <c r="FW26" i="35" s="1"/>
  <c r="FU38" i="35"/>
  <c r="FV38" i="35" s="1"/>
  <c r="FU40" i="35"/>
  <c r="FV40" i="35" s="1"/>
  <c r="FU23" i="35"/>
  <c r="FV23" i="35" s="1"/>
  <c r="FW23" i="35" s="1"/>
  <c r="FU34" i="35"/>
  <c r="FU20" i="35"/>
  <c r="FV20" i="35" s="1"/>
  <c r="FU21" i="35"/>
  <c r="FV21" i="35" s="1"/>
  <c r="FW21" i="35" s="1"/>
  <c r="FU18" i="35"/>
  <c r="FV18" i="35" s="1"/>
  <c r="FW18" i="35" s="1"/>
  <c r="FU28" i="35"/>
  <c r="FV28" i="35" s="1"/>
  <c r="FW28" i="35" s="1"/>
  <c r="FU19" i="35"/>
  <c r="FU8" i="35"/>
  <c r="FV8" i="35" s="1"/>
  <c r="FU15" i="35"/>
  <c r="FU43" i="35"/>
  <c r="FV43" i="35" s="1"/>
  <c r="FU30" i="35"/>
  <c r="FU32" i="35"/>
  <c r="FV32" i="35" s="1"/>
  <c r="FU10" i="35"/>
  <c r="FU9" i="35"/>
  <c r="FU33" i="35"/>
  <c r="FV33" i="35" s="1"/>
  <c r="FW33" i="35" s="1"/>
  <c r="FU36" i="35"/>
  <c r="FV36" i="35" s="1"/>
  <c r="FU14" i="35"/>
  <c r="FV14" i="35" s="1"/>
  <c r="FU24" i="35"/>
  <c r="FV24" i="35" s="1"/>
  <c r="FU13" i="35"/>
  <c r="FV13" i="35" s="1"/>
  <c r="FU29" i="35"/>
  <c r="FV29" i="35" s="1"/>
  <c r="FU16" i="35"/>
  <c r="FV16" i="35" s="1"/>
  <c r="FU12" i="35"/>
  <c r="FV12" i="35" s="1"/>
  <c r="FW12" i="35" s="1"/>
  <c r="FU37" i="35"/>
  <c r="FV37" i="35" s="1"/>
  <c r="FW37" i="35" s="1"/>
  <c r="FU6" i="35"/>
  <c r="FU4" i="35"/>
  <c r="FU7" i="35"/>
  <c r="FV7" i="35" s="1"/>
  <c r="FU3" i="35"/>
  <c r="FV3" i="35" s="1"/>
  <c r="FW3" i="35" s="1"/>
  <c r="FU5" i="35"/>
  <c r="FV5" i="35" s="1"/>
  <c r="FU2" i="35"/>
  <c r="FV2" i="35" s="1"/>
  <c r="X846" i="35"/>
  <c r="X496" i="35"/>
  <c r="X675" i="35"/>
  <c r="X960" i="35"/>
  <c r="X108" i="35"/>
  <c r="X367" i="35"/>
  <c r="X156" i="35"/>
  <c r="X445" i="35"/>
  <c r="X361" i="35"/>
  <c r="X5" i="35"/>
  <c r="X655" i="35"/>
  <c r="X712" i="35"/>
  <c r="X1026" i="35"/>
  <c r="X746" i="35"/>
  <c r="Y221" i="35"/>
  <c r="Y526" i="35"/>
  <c r="X334" i="35"/>
  <c r="X323" i="35"/>
  <c r="X528" i="35"/>
  <c r="X87" i="35"/>
  <c r="X377" i="35"/>
  <c r="X612" i="35"/>
  <c r="X6" i="35"/>
  <c r="X917" i="35"/>
  <c r="X301" i="35"/>
  <c r="X408" i="35"/>
  <c r="X772" i="35"/>
  <c r="X868" i="35"/>
  <c r="X535" i="35"/>
  <c r="X234" i="35"/>
  <c r="X526" i="35"/>
  <c r="X841" i="35"/>
  <c r="X352" i="35"/>
  <c r="X714" i="35"/>
  <c r="X193" i="35"/>
  <c r="Y7" i="35"/>
  <c r="X581" i="35"/>
  <c r="X121" i="35"/>
  <c r="X578" i="35"/>
  <c r="X12" i="35"/>
  <c r="X705" i="35"/>
  <c r="Y769" i="35"/>
  <c r="Y64" i="35"/>
  <c r="Y969" i="35"/>
  <c r="X527" i="35"/>
  <c r="X15" i="35"/>
  <c r="X722" i="35"/>
  <c r="X133" i="35"/>
  <c r="X945" i="35"/>
  <c r="X515" i="35"/>
  <c r="X101" i="35"/>
  <c r="X455" i="35"/>
  <c r="X548" i="35"/>
  <c r="Y710" i="35"/>
  <c r="X226" i="35"/>
  <c r="X318" i="35"/>
  <c r="X449" i="35"/>
  <c r="X672" i="35"/>
  <c r="X516" i="35"/>
  <c r="X662" i="35"/>
  <c r="X942" i="35"/>
  <c r="X22" i="35"/>
  <c r="X890" i="35"/>
  <c r="X160" i="35"/>
  <c r="X964" i="35"/>
  <c r="X523" i="35"/>
  <c r="X781" i="35"/>
  <c r="X463" i="35"/>
  <c r="X163" i="35"/>
  <c r="X105" i="35"/>
  <c r="X881" i="35"/>
  <c r="X366" i="35"/>
  <c r="X956" i="35"/>
  <c r="X353" i="35"/>
  <c r="X878" i="35"/>
  <c r="X720" i="35"/>
  <c r="X374" i="35"/>
  <c r="X670" i="35"/>
  <c r="X425" i="35"/>
  <c r="X989" i="35"/>
  <c r="X802" i="35"/>
  <c r="X974" i="35"/>
  <c r="X723" i="35"/>
  <c r="X268" i="35"/>
  <c r="X91" i="35"/>
  <c r="X920" i="35"/>
  <c r="X388" i="35"/>
  <c r="X74" i="35"/>
  <c r="X847" i="35"/>
  <c r="X492" i="35"/>
  <c r="X297" i="35"/>
  <c r="X137" i="35"/>
  <c r="Y548" i="35"/>
  <c r="X396" i="35"/>
  <c r="X278" i="35"/>
  <c r="X996" i="35"/>
  <c r="X274" i="35"/>
  <c r="X507" i="35"/>
  <c r="X124" i="35"/>
  <c r="X3" i="35"/>
  <c r="X952" i="35"/>
  <c r="X127" i="35"/>
  <c r="X947" i="35"/>
  <c r="X471" i="35"/>
  <c r="X149" i="35"/>
  <c r="X938" i="35"/>
  <c r="X250" i="35"/>
  <c r="X399" i="35"/>
  <c r="X811" i="35"/>
  <c r="X478" i="35"/>
  <c r="X629" i="35"/>
  <c r="X49" i="35"/>
  <c r="X668" i="35"/>
  <c r="X1025" i="35"/>
  <c r="X606" i="35"/>
  <c r="X753" i="35"/>
  <c r="X594" i="35"/>
  <c r="X863" i="35"/>
  <c r="X40" i="35"/>
  <c r="Y810" i="35"/>
  <c r="X717" i="35"/>
  <c r="X1005" i="35"/>
  <c r="X280" i="35"/>
  <c r="X967" i="35"/>
  <c r="X789" i="35"/>
  <c r="X1028" i="35"/>
  <c r="X484" i="35"/>
  <c r="X550" i="35"/>
  <c r="X2" i="35"/>
  <c r="X934" i="35"/>
  <c r="X901" i="35"/>
  <c r="X966" i="35"/>
  <c r="X711" i="35"/>
  <c r="X71" i="35"/>
  <c r="X321" i="35"/>
  <c r="X761" i="35"/>
  <c r="X197" i="35"/>
  <c r="X735" i="35"/>
  <c r="X970" i="35"/>
  <c r="X63" i="35"/>
  <c r="Y948" i="35"/>
  <c r="X582" i="35"/>
  <c r="X1004" i="35"/>
  <c r="X865" i="35"/>
  <c r="X553" i="35"/>
  <c r="X145" i="35"/>
  <c r="X768" i="35"/>
  <c r="X520" i="35"/>
  <c r="X762" i="35"/>
  <c r="X627" i="35"/>
  <c r="X155" i="35"/>
  <c r="X998" i="35"/>
  <c r="X199" i="35"/>
  <c r="X333" i="35"/>
  <c r="X867" i="35"/>
  <c r="X233" i="35"/>
  <c r="X57" i="35"/>
  <c r="X313" i="35"/>
  <c r="X673" i="35"/>
  <c r="X438" i="35"/>
  <c r="X904" i="35"/>
  <c r="Y907" i="35"/>
  <c r="X202" i="35"/>
  <c r="X792" i="35"/>
  <c r="X848" i="35"/>
  <c r="X522" i="35"/>
  <c r="X858" i="35"/>
  <c r="X909" i="35"/>
  <c r="X988" i="35"/>
  <c r="X249" i="35"/>
  <c r="Y425" i="35"/>
  <c r="X460" i="35"/>
  <c r="X349" i="35"/>
  <c r="X800" i="35"/>
  <c r="X17" i="35"/>
  <c r="X215" i="35"/>
  <c r="X263" i="35"/>
  <c r="X1007" i="35"/>
  <c r="X493" i="35"/>
  <c r="X1000" i="35"/>
  <c r="Y871" i="35"/>
  <c r="Y241" i="35"/>
  <c r="Y505" i="35"/>
  <c r="Y638" i="35"/>
  <c r="Y332" i="35"/>
  <c r="Y132" i="35"/>
  <c r="Y371" i="35"/>
  <c r="Y732" i="35"/>
  <c r="X1022" i="35"/>
  <c r="X385" i="35"/>
  <c r="X89" i="35"/>
  <c r="X52" i="35"/>
  <c r="X487" i="35"/>
  <c r="X247" i="35"/>
  <c r="X838" i="35"/>
  <c r="X911" i="35"/>
  <c r="Y839" i="35"/>
  <c r="Y838" i="35"/>
  <c r="Y322" i="35"/>
  <c r="Y668" i="35"/>
  <c r="X986" i="35"/>
  <c r="X98" i="35"/>
  <c r="Y709" i="35"/>
  <c r="Y923" i="35"/>
  <c r="X135" i="35"/>
  <c r="X437" i="35"/>
  <c r="Y550" i="35"/>
  <c r="Y22" i="35"/>
  <c r="X18" i="35"/>
  <c r="X167" i="35"/>
  <c r="X400" i="35"/>
  <c r="Y782" i="35"/>
  <c r="Y86" i="35"/>
  <c r="X684" i="35"/>
  <c r="X741" i="35"/>
  <c r="X715" i="35"/>
  <c r="Y25" i="35"/>
  <c r="Y450" i="35"/>
  <c r="Y486" i="35"/>
  <c r="Y181" i="35"/>
  <c r="Y21" i="35"/>
  <c r="Y511" i="35"/>
  <c r="Y700" i="35"/>
  <c r="Y718" i="35"/>
  <c r="Y738" i="35"/>
  <c r="Y971" i="35"/>
  <c r="Y407" i="35"/>
  <c r="X924" i="35"/>
  <c r="X102" i="35"/>
  <c r="X415" i="35"/>
  <c r="X499" i="35"/>
  <c r="X130" i="35"/>
  <c r="X739" i="35"/>
  <c r="X999" i="35"/>
  <c r="X356" i="35"/>
  <c r="X864" i="35"/>
  <c r="X470" i="35"/>
  <c r="X519" i="35"/>
  <c r="X16" i="35"/>
  <c r="X721" i="35"/>
  <c r="X862" i="35"/>
  <c r="X319" i="35"/>
  <c r="X229" i="35"/>
  <c r="X674" i="35"/>
  <c r="X77" i="35"/>
  <c r="X935" i="35"/>
  <c r="X117" i="35"/>
  <c r="X255" i="35"/>
  <c r="Y350" i="35"/>
  <c r="Y787" i="35"/>
  <c r="X81" i="35"/>
  <c r="X239" i="35"/>
  <c r="X658" i="35"/>
  <c r="X532" i="35"/>
  <c r="X636" i="35"/>
  <c r="Y275" i="35"/>
  <c r="Y313" i="35"/>
  <c r="Y427" i="35"/>
  <c r="X495" i="35"/>
  <c r="X380" i="35"/>
  <c r="X893" i="35"/>
  <c r="X67" i="35"/>
  <c r="X905" i="35"/>
  <c r="X851" i="35"/>
  <c r="X304" i="35"/>
  <c r="X315" i="35"/>
  <c r="X876" i="35"/>
  <c r="X32" i="35"/>
  <c r="X710" i="35"/>
  <c r="X985" i="35"/>
  <c r="X308" i="35"/>
  <c r="X832" i="35"/>
  <c r="X472" i="35"/>
  <c r="X166" i="35"/>
  <c r="X504" i="35"/>
  <c r="X384" i="35"/>
  <c r="X332" i="35"/>
  <c r="X545" i="35"/>
  <c r="Y268" i="35"/>
  <c r="X34" i="35"/>
  <c r="X122" i="35"/>
  <c r="X172" i="35"/>
  <c r="X815" i="35"/>
  <c r="X335" i="35"/>
  <c r="X451" i="35"/>
  <c r="X824" i="35"/>
  <c r="Y635" i="35"/>
  <c r="Y533" i="35"/>
  <c r="X725" i="35"/>
  <c r="X467" i="35"/>
  <c r="X337" i="35"/>
  <c r="X551" i="35"/>
  <c r="X798" i="35"/>
  <c r="Y11" i="35"/>
  <c r="Y235" i="35"/>
  <c r="Y796" i="35"/>
  <c r="X221" i="35"/>
  <c r="X914" i="35"/>
  <c r="X10" i="35"/>
  <c r="X38" i="35"/>
  <c r="X972" i="35"/>
  <c r="X790" i="35"/>
  <c r="X291" i="35"/>
  <c r="X157" i="35"/>
  <c r="Y195" i="35"/>
  <c r="X176" i="35"/>
  <c r="X994" i="35"/>
  <c r="X13" i="35"/>
  <c r="X631" i="35"/>
  <c r="X912" i="35"/>
  <c r="X236" i="35"/>
  <c r="X497" i="35"/>
  <c r="X814" i="35"/>
  <c r="X566" i="35"/>
  <c r="X1020" i="35"/>
  <c r="X517" i="35"/>
  <c r="X373" i="35"/>
  <c r="X941" i="35"/>
  <c r="X364" i="35"/>
  <c r="X235" i="35"/>
  <c r="X638" i="35"/>
  <c r="X43" i="35"/>
  <c r="Y391" i="35"/>
  <c r="Y753" i="35"/>
  <c r="Y789" i="35"/>
  <c r="Y206" i="35"/>
  <c r="Y404" i="35"/>
  <c r="Y4" i="35"/>
  <c r="Y658" i="35"/>
  <c r="Y970" i="35"/>
  <c r="Y188" i="35"/>
  <c r="Y309" i="35"/>
  <c r="Y591" i="35"/>
  <c r="Y855" i="35"/>
  <c r="Y290" i="35"/>
  <c r="Y913" i="35"/>
  <c r="Y133" i="35"/>
  <c r="Y817" i="35"/>
  <c r="Y78" i="35"/>
  <c r="Y392" i="35"/>
  <c r="Y1020" i="35"/>
  <c r="Y984" i="35"/>
  <c r="Y333" i="35"/>
  <c r="Y996" i="35"/>
  <c r="X84" i="35"/>
  <c r="X943" i="35"/>
  <c r="X402" i="35"/>
  <c r="X757" i="35"/>
  <c r="X973" i="35"/>
  <c r="X11" i="35"/>
  <c r="X490" i="35"/>
  <c r="X104" i="35"/>
  <c r="X877" i="35"/>
  <c r="X158" i="35"/>
  <c r="X786" i="35"/>
  <c r="X350" i="35"/>
  <c r="X671" i="35"/>
  <c r="X583" i="35"/>
  <c r="X151" i="35"/>
  <c r="X386" i="35"/>
  <c r="Y70" i="35"/>
  <c r="Y822" i="35"/>
  <c r="Y665" i="35"/>
  <c r="X579" i="35"/>
  <c r="X1032" i="35"/>
  <c r="X326" i="35"/>
  <c r="X969" i="35"/>
  <c r="X178" i="35"/>
  <c r="X179" i="35"/>
  <c r="X654" i="35"/>
  <c r="X780" i="35"/>
  <c r="X206" i="35"/>
  <c r="X883" i="35"/>
  <c r="X218" i="35"/>
  <c r="X465" i="35"/>
  <c r="X807" i="35"/>
  <c r="X314" i="35"/>
  <c r="X1012" i="35"/>
  <c r="X701" i="35"/>
  <c r="X251" i="35"/>
  <c r="Y586" i="35"/>
  <c r="Y338" i="35"/>
  <c r="Y911" i="35"/>
  <c r="X66" i="35"/>
  <c r="X391" i="35"/>
  <c r="X348" i="35"/>
  <c r="X665" i="35"/>
  <c r="X821" i="35"/>
  <c r="X1011" i="35"/>
  <c r="X461" i="35"/>
  <c r="X55" i="35"/>
  <c r="X282" i="35"/>
  <c r="X726" i="35"/>
  <c r="X585" i="35"/>
  <c r="X205" i="35"/>
  <c r="X272" i="35"/>
  <c r="X779" i="35"/>
  <c r="X547" i="35"/>
  <c r="X685" i="35"/>
  <c r="X94" i="35"/>
  <c r="X549" i="35"/>
  <c r="X855" i="35"/>
  <c r="X827" i="35"/>
  <c r="X491" i="35"/>
  <c r="X663" i="35"/>
  <c r="X302" i="35"/>
  <c r="X533" i="35"/>
  <c r="X810" i="35"/>
  <c r="X90" i="35"/>
  <c r="Y124" i="35"/>
  <c r="Y160" i="35"/>
  <c r="Y869" i="35"/>
  <c r="Y835" i="35"/>
  <c r="Y126" i="35"/>
  <c r="Y436" i="35"/>
  <c r="Y10" i="35"/>
  <c r="Y892" i="35"/>
  <c r="Y824" i="35"/>
  <c r="Y470" i="35"/>
  <c r="X703" i="35"/>
  <c r="X823" i="35"/>
  <c r="X1018" i="35"/>
  <c r="X392" i="35"/>
  <c r="X232" i="35"/>
  <c r="X370" i="35"/>
  <c r="X200" i="35"/>
  <c r="X829" i="35"/>
  <c r="X699" i="35"/>
  <c r="X610" i="35"/>
  <c r="X782" i="35"/>
  <c r="X211" i="35"/>
  <c r="X494" i="35"/>
  <c r="X763" i="35"/>
  <c r="Y1012" i="35"/>
  <c r="Y1031" i="35"/>
  <c r="Y14" i="35"/>
  <c r="Y432" i="35"/>
  <c r="X907" i="35"/>
  <c r="X625" i="35"/>
  <c r="X902" i="35"/>
  <c r="X480" i="35"/>
  <c r="X642" i="35"/>
  <c r="X650" i="35"/>
  <c r="X256" i="35"/>
  <c r="X833" i="35"/>
  <c r="X991" i="35"/>
  <c r="X372" i="35"/>
  <c r="X797" i="35"/>
  <c r="X24" i="35"/>
  <c r="X975" i="35"/>
  <c r="X56" i="35"/>
  <c r="X201" i="35"/>
  <c r="Y891" i="35"/>
  <c r="X100" i="35"/>
  <c r="X512" i="35"/>
  <c r="X111" i="35"/>
  <c r="X86" i="35"/>
  <c r="X837" i="35"/>
  <c r="X225" i="35"/>
  <c r="X500" i="35"/>
  <c r="X580" i="35"/>
  <c r="X147" i="35"/>
  <c r="X285" i="35"/>
  <c r="X615" i="35"/>
  <c r="X421" i="35"/>
  <c r="X395" i="35"/>
  <c r="X398" i="35"/>
  <c r="X1024" i="35"/>
  <c r="X328" i="35"/>
  <c r="X860" i="35"/>
  <c r="X96" i="35"/>
  <c r="X873" i="35"/>
  <c r="X524" i="35"/>
  <c r="X822" i="35"/>
  <c r="X1027" i="35"/>
  <c r="X192" i="35"/>
  <c r="X785" i="35"/>
  <c r="X164" i="35"/>
  <c r="X129" i="35"/>
  <c r="Y212" i="35"/>
  <c r="Y612" i="35"/>
  <c r="Y67" i="35"/>
  <c r="Y387" i="35"/>
  <c r="Y348" i="35"/>
  <c r="Y793" i="35"/>
  <c r="Y816" i="35"/>
  <c r="Y91" i="35"/>
  <c r="Y983" i="35"/>
  <c r="Y285" i="35"/>
  <c r="Y902" i="35"/>
  <c r="Y525" i="35"/>
  <c r="X766" i="35"/>
  <c r="X270" i="35"/>
  <c r="X784" i="35"/>
  <c r="X622" i="35"/>
  <c r="X1016" i="35"/>
  <c r="X609" i="35"/>
  <c r="X835" i="35"/>
  <c r="X113" i="35"/>
  <c r="X298" i="35"/>
  <c r="X696" i="35"/>
  <c r="X198" i="35"/>
  <c r="X1034" i="35"/>
  <c r="X258" i="35"/>
  <c r="X521" i="35"/>
  <c r="X743" i="35"/>
  <c r="X611" i="35"/>
  <c r="Y539" i="35"/>
  <c r="Y401" i="35"/>
  <c r="Y729" i="35"/>
  <c r="X246" i="35"/>
  <c r="X536" i="35"/>
  <c r="X387" i="35"/>
  <c r="X764" i="35"/>
  <c r="X936" i="35"/>
  <c r="X565" i="35"/>
  <c r="X378" i="35"/>
  <c r="X310" i="35"/>
  <c r="X112" i="35"/>
  <c r="X26" i="35"/>
  <c r="X266" i="35"/>
  <c r="X915" i="35"/>
  <c r="X276" i="35"/>
  <c r="X689" i="35"/>
  <c r="X916" i="35"/>
  <c r="X620" i="35"/>
  <c r="X169" i="35"/>
  <c r="X477" i="35"/>
  <c r="X459" i="35"/>
  <c r="X946" i="35"/>
  <c r="X281" i="35"/>
  <c r="X529" i="35"/>
  <c r="X207" i="35"/>
  <c r="X365" i="35"/>
  <c r="X809" i="35"/>
  <c r="X458" i="35"/>
  <c r="X1001" i="35"/>
  <c r="X253" i="35"/>
  <c r="X29" i="35"/>
  <c r="Y377" i="35"/>
  <c r="Y488" i="35"/>
  <c r="Y584" i="35"/>
  <c r="Y386" i="35"/>
  <c r="Y543" i="35"/>
  <c r="X857" i="35"/>
  <c r="X168" i="35"/>
  <c r="X305" i="35"/>
  <c r="X799" i="35"/>
  <c r="X434" i="35"/>
  <c r="X562" i="35"/>
  <c r="X623" i="35"/>
  <c r="X411" i="35"/>
  <c r="X406" i="35"/>
  <c r="X433" i="35"/>
  <c r="X483" i="35"/>
  <c r="X842" i="35"/>
  <c r="X922" i="35"/>
  <c r="X329" i="35"/>
  <c r="X488" i="35"/>
  <c r="X287" i="35"/>
  <c r="X666" i="35"/>
  <c r="X54" i="35"/>
  <c r="X635" i="35"/>
  <c r="X750" i="35"/>
  <c r="X770" i="35"/>
  <c r="X704" i="35"/>
  <c r="X224" i="35"/>
  <c r="X771" i="35"/>
  <c r="X376" i="35"/>
  <c r="X452" i="35"/>
  <c r="X861" i="35"/>
  <c r="Y745" i="35"/>
  <c r="Y922" i="35"/>
  <c r="Y555" i="35"/>
  <c r="Y359" i="35"/>
  <c r="Y495" i="35"/>
  <c r="Y669" i="35"/>
  <c r="Y1032" i="35"/>
  <c r="Y743" i="35"/>
  <c r="Y940" i="35"/>
  <c r="Y590" i="35"/>
  <c r="Y462" i="35"/>
  <c r="Y246" i="35"/>
  <c r="Y507" i="35"/>
  <c r="X796" i="35"/>
  <c r="X317" i="35"/>
  <c r="X719" i="35"/>
  <c r="X296" i="35"/>
  <c r="X777" i="35"/>
  <c r="X819" i="35"/>
  <c r="X506" i="35"/>
  <c r="Y20" i="35"/>
  <c r="Y768" i="35"/>
  <c r="Y512" i="35"/>
  <c r="Y594" i="35"/>
  <c r="Y721" i="35"/>
  <c r="Y27" i="35"/>
  <c r="Y1005" i="35"/>
  <c r="Y426" i="35"/>
  <c r="Y797" i="35"/>
  <c r="Y864" i="35"/>
  <c r="Y905" i="35"/>
  <c r="Y199" i="35"/>
  <c r="X265" i="35"/>
  <c r="X48" i="35"/>
  <c r="X347" i="35"/>
  <c r="X230" i="35"/>
  <c r="X518" i="35"/>
  <c r="X561" i="35"/>
  <c r="Y280" i="35"/>
  <c r="Y767" i="35"/>
  <c r="Y1011" i="35"/>
  <c r="Y733" i="35"/>
  <c r="Y442" i="35"/>
  <c r="Y402" i="35"/>
  <c r="Y603" i="35"/>
  <c r="Y736" i="35"/>
  <c r="Y661" i="35"/>
  <c r="Y252" i="35"/>
  <c r="Y224" i="35"/>
  <c r="Y150" i="35"/>
  <c r="Y592" i="35"/>
  <c r="Y18" i="35"/>
  <c r="Y29" i="35"/>
  <c r="Y149" i="35"/>
  <c r="Y16" i="35"/>
  <c r="X886" i="35"/>
  <c r="X825" i="35"/>
  <c r="X485" i="35"/>
  <c r="X570" i="35"/>
  <c r="Y896" i="35"/>
  <c r="Y58" i="35"/>
  <c r="Y194" i="35"/>
  <c r="Y514" i="35"/>
  <c r="X584" i="35"/>
  <c r="X161" i="35"/>
  <c r="X931" i="35"/>
  <c r="X621" i="35"/>
  <c r="X237" i="35"/>
  <c r="X456" i="35"/>
  <c r="Y977" i="35"/>
  <c r="X482" i="35"/>
  <c r="X8" i="35"/>
  <c r="X60" i="35"/>
  <c r="X288" i="35"/>
  <c r="X444" i="35"/>
  <c r="X261" i="35"/>
  <c r="Y791" i="35"/>
  <c r="X588" i="35"/>
  <c r="X628" i="35"/>
  <c r="Y763" i="35"/>
  <c r="Y437" i="35"/>
  <c r="Y321" i="35"/>
  <c r="Y987" i="35"/>
  <c r="Y389" i="35"/>
  <c r="X1006" i="35"/>
  <c r="X177" i="35"/>
  <c r="X968" i="35"/>
  <c r="X897" i="35"/>
  <c r="X1023" i="35"/>
  <c r="X525" i="35"/>
  <c r="X394" i="35"/>
  <c r="Y909" i="35"/>
  <c r="Y653" i="35"/>
  <c r="X223" i="35"/>
  <c r="X853" i="35"/>
  <c r="X944" i="35"/>
  <c r="X369" i="35"/>
  <c r="X174" i="35"/>
  <c r="X357" i="35"/>
  <c r="X290" i="35"/>
  <c r="X794" i="35"/>
  <c r="X681" i="35"/>
  <c r="X511" i="35"/>
  <c r="X752" i="35"/>
  <c r="X554" i="35"/>
  <c r="X708" i="35"/>
  <c r="Y355" i="35"/>
  <c r="X727" i="35"/>
  <c r="X284" i="35"/>
  <c r="X440" i="35"/>
  <c r="X812" i="35"/>
  <c r="X73" i="35"/>
  <c r="X481" i="35"/>
  <c r="X498" i="35"/>
  <c r="X983" i="35"/>
  <c r="X27" i="35"/>
  <c r="X539" i="35"/>
  <c r="X154" i="35"/>
  <c r="X806" i="35"/>
  <c r="X776" i="35"/>
  <c r="X65" i="35"/>
  <c r="X277" i="35"/>
  <c r="X993" i="35"/>
  <c r="X254" i="35"/>
  <c r="X843" i="35"/>
  <c r="X632" i="35"/>
  <c r="X738" i="35"/>
  <c r="X918" i="35"/>
  <c r="X706" i="35"/>
  <c r="X937" i="35"/>
  <c r="X264" i="35"/>
  <c r="X489" i="35"/>
  <c r="X813" i="35"/>
  <c r="X592" i="35"/>
  <c r="X141" i="35"/>
  <c r="X371" i="35"/>
  <c r="X36" i="35"/>
  <c r="X295" i="35"/>
  <c r="X871" i="35"/>
  <c r="X115" i="35"/>
  <c r="X360" i="35"/>
  <c r="X624" i="35"/>
  <c r="X906" i="35"/>
  <c r="X252" i="35"/>
  <c r="X542" i="35"/>
  <c r="X1014" i="35"/>
  <c r="X604" i="35"/>
  <c r="X324" i="35"/>
  <c r="X593" i="35"/>
  <c r="X136" i="35"/>
  <c r="X429" i="35"/>
  <c r="X748" i="35"/>
  <c r="X591" i="35"/>
  <c r="X870" i="35"/>
  <c r="Y492" i="35"/>
  <c r="Y353" i="35"/>
  <c r="Y952" i="35"/>
  <c r="Y574" i="35"/>
  <c r="X412" i="35"/>
  <c r="X767" i="35"/>
  <c r="X572" i="35"/>
  <c r="X171" i="35"/>
  <c r="X709" i="35"/>
  <c r="X939" i="35"/>
  <c r="X791" i="35"/>
  <c r="X1010" i="35"/>
  <c r="X1030" i="35"/>
  <c r="Y375" i="35"/>
  <c r="Y821" i="35"/>
  <c r="Y376" i="35"/>
  <c r="Y852" i="35"/>
  <c r="X538" i="35"/>
  <c r="X231" i="35"/>
  <c r="X541" i="35"/>
  <c r="X37" i="35"/>
  <c r="X92" i="35"/>
  <c r="X214" i="35"/>
  <c r="X58" i="35"/>
  <c r="X279" i="35"/>
  <c r="X613" i="35"/>
  <c r="X530" i="35"/>
  <c r="X243" i="35"/>
  <c r="X817" i="35"/>
  <c r="X552" i="35"/>
  <c r="X338" i="35"/>
  <c r="X839" i="35"/>
  <c r="X208" i="35"/>
  <c r="X128" i="35"/>
  <c r="X866" i="35"/>
  <c r="X716" i="35"/>
  <c r="X454" i="35"/>
  <c r="X691" i="35"/>
  <c r="X307" i="35"/>
  <c r="X874" i="35"/>
  <c r="X667" i="35"/>
  <c r="X778" i="35"/>
  <c r="X787" i="35"/>
  <c r="X68" i="35"/>
  <c r="X383" i="35"/>
  <c r="X320" i="35"/>
  <c r="X464" i="35"/>
  <c r="X184" i="35"/>
  <c r="X126" i="35"/>
  <c r="X325" i="35"/>
  <c r="X929" i="35"/>
  <c r="X393" i="35"/>
  <c r="X803" i="35"/>
  <c r="X731" i="35"/>
  <c r="X82" i="35"/>
  <c r="X300" i="35"/>
  <c r="X940" i="35"/>
  <c r="X362" i="35"/>
  <c r="X669" i="35"/>
  <c r="X227" i="35"/>
  <c r="X351" i="35"/>
  <c r="X700" i="35"/>
  <c r="X292" i="35"/>
  <c r="X262" i="35"/>
  <c r="X1017" i="35"/>
  <c r="X745" i="35"/>
  <c r="X933" i="35"/>
  <c r="Y962" i="35"/>
  <c r="Y624" i="35"/>
  <c r="Y609" i="35"/>
  <c r="Y219" i="35"/>
  <c r="X586" i="35"/>
  <c r="X801" i="35"/>
  <c r="X21" i="35"/>
  <c r="X448" i="35"/>
  <c r="X150" i="35"/>
  <c r="X403" i="35"/>
  <c r="X120" i="35"/>
  <c r="X805" i="35"/>
  <c r="X175" i="35"/>
  <c r="X676" i="35"/>
  <c r="Y367" i="35"/>
  <c r="Y944" i="35"/>
  <c r="Y788" i="35"/>
  <c r="Y381" i="35"/>
  <c r="X736" i="35"/>
  <c r="X664" i="35"/>
  <c r="X309" i="35"/>
  <c r="X910" i="35"/>
  <c r="X760" i="35"/>
  <c r="X363" i="35"/>
  <c r="X217" i="35"/>
  <c r="X546" i="35"/>
  <c r="X76" i="35"/>
  <c r="X927" i="35"/>
  <c r="X598" i="35"/>
  <c r="X724" i="35"/>
  <c r="X316" i="35"/>
  <c r="Y972" i="35"/>
  <c r="X544" i="35"/>
  <c r="X840" i="35"/>
  <c r="X1033" i="35"/>
  <c r="X590" i="35"/>
  <c r="X1002" i="35"/>
  <c r="X950" i="35"/>
  <c r="X97" i="35"/>
  <c r="X123" i="35"/>
  <c r="X626" i="35"/>
  <c r="X923" i="35"/>
  <c r="X220" i="35"/>
  <c r="X775" i="35"/>
  <c r="X1036" i="35"/>
  <c r="X774" i="35"/>
  <c r="X114" i="35"/>
  <c r="X645" i="35"/>
  <c r="X109" i="35"/>
  <c r="X707" i="35"/>
  <c r="X275" i="35"/>
  <c r="X476" i="35"/>
  <c r="X311" i="35"/>
  <c r="X134" i="35"/>
  <c r="X600" i="35"/>
  <c r="X138" i="35"/>
  <c r="X441" i="35"/>
  <c r="Y36" i="35"/>
  <c r="Y663" i="35"/>
  <c r="Y157" i="35"/>
  <c r="Y397" i="35"/>
  <c r="Y373" i="35"/>
  <c r="X694" i="35"/>
  <c r="X560" i="35"/>
  <c r="X963" i="35"/>
  <c r="X131" i="35"/>
  <c r="X980" i="35"/>
  <c r="X925" i="35"/>
  <c r="X7" i="35"/>
  <c r="Y1017" i="35"/>
  <c r="Y676" i="35"/>
  <c r="X244" i="35"/>
  <c r="X531" i="35"/>
  <c r="X765" i="35"/>
  <c r="X948" i="35"/>
  <c r="X382" i="35"/>
  <c r="X453" i="35"/>
  <c r="X614" i="35"/>
  <c r="X165" i="35"/>
  <c r="X401" i="35"/>
  <c r="X990" i="35"/>
  <c r="X146" i="35"/>
  <c r="X219" i="35"/>
  <c r="X450" i="35"/>
  <c r="X505" i="35"/>
  <c r="X926" i="35"/>
  <c r="X443" i="35"/>
  <c r="X737" i="35"/>
  <c r="X1029" i="35"/>
  <c r="X346" i="35"/>
  <c r="X913" i="35"/>
  <c r="X854" i="35"/>
  <c r="X758" i="35"/>
  <c r="X209" i="35"/>
  <c r="X228" i="35"/>
  <c r="X462" i="35"/>
  <c r="X981" i="35"/>
  <c r="X139" i="35"/>
  <c r="X508" i="35"/>
  <c r="X793" i="35"/>
  <c r="X987" i="35"/>
  <c r="X242" i="35"/>
  <c r="X616" i="35"/>
  <c r="X509" i="35"/>
  <c r="X153" i="35"/>
  <c r="X718" i="35"/>
  <c r="X125" i="35"/>
  <c r="X749" i="35"/>
  <c r="X72" i="35"/>
  <c r="X140" i="35"/>
  <c r="Y872" i="35"/>
  <c r="Y1033" i="35"/>
  <c r="Y919" i="35"/>
  <c r="Y147" i="35"/>
  <c r="Y617" i="35"/>
  <c r="Y978" i="35"/>
  <c r="Y225" i="35"/>
  <c r="Y331" i="35"/>
  <c r="Y695" i="35"/>
  <c r="Y811" i="35"/>
  <c r="Y180" i="35"/>
  <c r="Y390" i="35"/>
  <c r="Y878" i="35"/>
  <c r="Y547" i="35"/>
  <c r="Y752" i="35"/>
  <c r="Y560" i="35"/>
  <c r="Y1004" i="35"/>
  <c r="Y558" i="35"/>
  <c r="Y1027" i="35"/>
  <c r="Y12" i="35"/>
  <c r="Y347" i="35"/>
  <c r="Y943" i="35"/>
  <c r="Y916" i="35"/>
  <c r="Y959" i="35"/>
  <c r="Y302" i="35"/>
  <c r="Y106" i="35"/>
  <c r="Y938" i="35"/>
  <c r="Y98" i="35"/>
  <c r="Y750" i="35"/>
  <c r="X51" i="35"/>
  <c r="Y30" i="35"/>
  <c r="Y510" i="35"/>
  <c r="Y62" i="35"/>
  <c r="Y411" i="35"/>
  <c r="Y764" i="35"/>
  <c r="Y929" i="35"/>
  <c r="Y168" i="35"/>
  <c r="Y557" i="35"/>
  <c r="Y245" i="35"/>
  <c r="Y527" i="35"/>
  <c r="Y80" i="35"/>
  <c r="Y409" i="35"/>
  <c r="Y912" i="35"/>
  <c r="Y439" i="35"/>
  <c r="Y447" i="35"/>
  <c r="Y806" i="35"/>
  <c r="Y189" i="35"/>
  <c r="Y968" i="35"/>
  <c r="Y271" i="35"/>
  <c r="Y660" i="35"/>
  <c r="Y190" i="35"/>
  <c r="Y917" i="35"/>
  <c r="Y696" i="35"/>
  <c r="Y490" i="35"/>
  <c r="Y417" i="35"/>
  <c r="Y128" i="35"/>
  <c r="Y524" i="35"/>
  <c r="Y99" i="35"/>
  <c r="Y446" i="35"/>
  <c r="Y799" i="35"/>
  <c r="Y1016" i="35"/>
  <c r="Y631" i="35"/>
  <c r="Y906" i="35"/>
  <c r="Y466" i="35"/>
  <c r="Y232" i="35"/>
  <c r="Y534" i="35"/>
  <c r="Y932" i="35"/>
  <c r="Y166" i="35"/>
  <c r="Y963" i="35"/>
  <c r="Y310" i="35"/>
  <c r="Y629" i="35"/>
  <c r="Y918" i="35"/>
  <c r="Y114" i="35"/>
  <c r="Y941" i="35"/>
  <c r="Y317" i="35"/>
  <c r="Y374" i="35"/>
  <c r="Y73" i="35"/>
  <c r="Y435" i="35"/>
  <c r="Y686" i="35"/>
  <c r="Y95" i="35"/>
  <c r="Y416" i="35"/>
  <c r="Y798" i="35"/>
  <c r="Y137" i="35"/>
  <c r="Y475" i="35"/>
  <c r="Y795" i="35"/>
  <c r="Y976" i="35"/>
  <c r="Y289" i="35"/>
  <c r="Y800" i="35"/>
  <c r="Y735" i="35"/>
  <c r="Y461" i="35"/>
  <c r="Y266" i="35"/>
  <c r="Y433" i="35"/>
  <c r="Y747" i="35"/>
  <c r="Y162" i="35"/>
  <c r="Y502" i="35"/>
  <c r="Y910" i="35"/>
  <c r="Y247" i="35"/>
  <c r="Y622" i="35"/>
  <c r="Y861" i="35"/>
  <c r="Y184" i="35"/>
  <c r="Y423" i="35"/>
  <c r="Y936" i="35"/>
  <c r="Y746" i="35"/>
  <c r="Y115" i="35"/>
  <c r="Y201" i="35"/>
  <c r="Y136" i="35"/>
  <c r="Y532" i="35"/>
  <c r="Y836" i="35"/>
  <c r="Y986" i="35"/>
  <c r="Y183" i="35"/>
  <c r="Y634" i="35"/>
  <c r="Y868" i="35"/>
  <c r="Y438" i="35"/>
  <c r="Y804" i="35"/>
  <c r="Y112" i="35"/>
  <c r="Y405" i="35"/>
  <c r="Y754" i="35"/>
  <c r="Y731" i="35"/>
  <c r="Y715" i="35"/>
  <c r="Y193" i="35"/>
  <c r="Y395" i="35"/>
  <c r="Y71" i="35"/>
  <c r="Y479" i="35"/>
  <c r="Y742" i="35"/>
  <c r="Y68" i="35"/>
  <c r="Y422" i="35"/>
  <c r="Y867" i="35"/>
  <c r="Y217" i="35"/>
  <c r="Y860" i="35"/>
  <c r="Y65" i="35"/>
  <c r="Y357" i="35"/>
  <c r="Y927" i="35"/>
  <c r="Y473" i="35"/>
  <c r="Y203" i="35"/>
  <c r="X568" i="35"/>
  <c r="Y472" i="35"/>
  <c r="Y323" i="35"/>
  <c r="Y602" i="35"/>
  <c r="Y894" i="35"/>
  <c r="Y383" i="35"/>
  <c r="Y720" i="35"/>
  <c r="Y434" i="35"/>
  <c r="Y772" i="35"/>
  <c r="Y960" i="35"/>
  <c r="Y198" i="35"/>
  <c r="Y670" i="35"/>
  <c r="Y1006" i="35"/>
  <c r="Y496" i="35"/>
  <c r="Y351" i="35"/>
  <c r="Y441" i="35"/>
  <c r="Y760" i="35"/>
  <c r="Y170" i="35"/>
  <c r="Y598" i="35"/>
  <c r="Y961" i="35"/>
  <c r="Y255" i="35"/>
  <c r="Y650" i="35"/>
  <c r="Y956" i="35"/>
  <c r="Y186" i="35"/>
  <c r="Y468" i="35"/>
  <c r="Y898" i="35"/>
  <c r="Y681" i="35"/>
  <c r="Y197" i="35"/>
  <c r="Y497" i="35"/>
  <c r="X4" i="35"/>
  <c r="X194" i="35"/>
  <c r="X33" i="35"/>
  <c r="X143" i="35"/>
  <c r="X756" i="35"/>
  <c r="X686" i="35"/>
  <c r="X186" i="35"/>
  <c r="X190" i="35"/>
  <c r="X587" i="35"/>
  <c r="X729" i="35"/>
  <c r="X142" i="35"/>
  <c r="X414" i="35"/>
  <c r="X182" i="35"/>
  <c r="X982" i="35"/>
  <c r="X424" i="35"/>
  <c r="X381" i="35"/>
  <c r="X93" i="35"/>
  <c r="X259" i="35"/>
  <c r="X99" i="35"/>
  <c r="X257" i="35"/>
  <c r="X702" i="35"/>
  <c r="X25" i="35"/>
  <c r="Y580" i="35"/>
  <c r="Y846" i="35"/>
  <c r="Y17" i="35"/>
  <c r="Y286" i="35"/>
  <c r="Y646" i="35"/>
  <c r="Y887" i="35"/>
  <c r="Y125" i="35"/>
  <c r="Y463" i="35"/>
  <c r="Y812" i="35"/>
  <c r="Y61" i="35"/>
  <c r="Y384" i="35"/>
  <c r="Y691" i="35"/>
  <c r="Y990" i="35"/>
  <c r="Y482" i="35"/>
  <c r="Y262" i="35"/>
  <c r="Y303" i="35"/>
  <c r="Y577" i="35"/>
  <c r="Y981" i="35"/>
  <c r="Y707" i="35"/>
  <c r="Y989" i="35"/>
  <c r="Y324" i="35"/>
  <c r="Y687" i="35"/>
  <c r="Y958" i="35"/>
  <c r="Y145" i="35"/>
  <c r="Y400" i="35"/>
  <c r="Y819" i="35"/>
  <c r="Y562" i="35"/>
  <c r="Y465" i="35"/>
  <c r="X754" i="35"/>
  <c r="X78" i="35"/>
  <c r="X439" i="35"/>
  <c r="X241" i="35"/>
  <c r="X955" i="35"/>
  <c r="X563" i="35"/>
  <c r="X573" i="35"/>
  <c r="X534" i="35"/>
  <c r="X597" i="35"/>
  <c r="X75" i="35"/>
  <c r="X85" i="35"/>
  <c r="Y329" i="35"/>
  <c r="Y623" i="35"/>
  <c r="Y895" i="35"/>
  <c r="Y704" i="35"/>
  <c r="Y1007" i="35"/>
  <c r="Y443" i="35"/>
  <c r="Y964" i="35"/>
  <c r="Y501" i="35"/>
  <c r="Y908" i="35"/>
  <c r="Y549" i="35"/>
  <c r="Y656" i="35"/>
  <c r="Y76" i="35"/>
  <c r="Y311" i="35"/>
  <c r="Y593" i="35"/>
  <c r="Y43" i="35"/>
  <c r="Y330" i="35"/>
  <c r="Y154" i="35"/>
  <c r="Y779" i="35"/>
  <c r="Y551" i="35"/>
  <c r="Y349" i="35"/>
  <c r="Y8" i="35"/>
  <c r="Y520" i="35"/>
  <c r="Y833" i="35"/>
  <c r="Y278" i="35"/>
  <c r="Y625" i="35"/>
  <c r="Y935" i="35"/>
  <c r="Y298" i="35"/>
  <c r="Y748" i="35"/>
  <c r="Y920" i="35"/>
  <c r="Y151" i="35"/>
  <c r="Y647" i="35"/>
  <c r="Y991" i="35"/>
  <c r="Y725" i="35"/>
  <c r="Y111" i="35"/>
  <c r="Y177" i="35"/>
  <c r="Y134" i="35"/>
  <c r="Y522" i="35"/>
  <c r="Y1036" i="35"/>
  <c r="Y49" i="35"/>
  <c r="Y448" i="35"/>
  <c r="Y757" i="35"/>
  <c r="Y59" i="35"/>
  <c r="Y672" i="35"/>
  <c r="Y957" i="35"/>
  <c r="Y639" i="35"/>
  <c r="Y100" i="35"/>
  <c r="Y378" i="35"/>
  <c r="Y230" i="35"/>
  <c r="Y567" i="35"/>
  <c r="Y841" i="35"/>
  <c r="Y175" i="35"/>
  <c r="Y616" i="35"/>
  <c r="Y856" i="35"/>
  <c r="Y1028" i="35"/>
  <c r="Y328" i="35"/>
  <c r="Y759" i="35"/>
  <c r="Y363" i="35"/>
  <c r="Y666" i="35"/>
  <c r="Y951" i="35"/>
  <c r="Y705" i="35"/>
  <c r="Y102" i="35"/>
  <c r="Y424" i="35"/>
  <c r="Y608" i="35"/>
  <c r="Y726" i="35"/>
  <c r="Y47" i="35"/>
  <c r="Y761" i="35"/>
  <c r="Y975" i="35"/>
  <c r="Y165" i="35"/>
  <c r="Y801" i="35"/>
  <c r="Y336" i="35"/>
  <c r="Y23" i="35"/>
  <c r="X389" i="35"/>
  <c r="Y308" i="35"/>
  <c r="Y454" i="35"/>
  <c r="Y140" i="35"/>
  <c r="Y485" i="35"/>
  <c r="Y777" i="35"/>
  <c r="Y934" i="35"/>
  <c r="Y187" i="35"/>
  <c r="Y582" i="35"/>
  <c r="Y881" i="35"/>
  <c r="Y253" i="35"/>
  <c r="Y845" i="35"/>
  <c r="Y379" i="35"/>
  <c r="Y883" i="35"/>
  <c r="Y713" i="35"/>
  <c r="Y107" i="35"/>
  <c r="Y455" i="35"/>
  <c r="Y38" i="35"/>
  <c r="Y460" i="35"/>
  <c r="Y807" i="35"/>
  <c r="Y209" i="35"/>
  <c r="Y614" i="35"/>
  <c r="Y1001" i="35"/>
  <c r="Y306" i="35"/>
  <c r="Y683" i="35"/>
  <c r="Y2" i="35"/>
  <c r="Y192" i="35"/>
  <c r="Y682" i="35"/>
  <c r="Y993" i="35"/>
  <c r="Y671" i="35"/>
  <c r="Y109" i="35"/>
  <c r="Y452" i="35"/>
  <c r="Y238" i="35"/>
  <c r="Y575" i="35"/>
  <c r="Y843" i="35"/>
  <c r="Y380" i="35"/>
  <c r="Y716" i="35"/>
  <c r="Y930" i="35"/>
  <c r="Y523" i="35"/>
  <c r="Y854" i="35"/>
  <c r="Y202" i="35"/>
  <c r="Y563" i="35"/>
  <c r="Y644" i="35"/>
  <c r="Y737" i="35"/>
  <c r="Y153" i="35"/>
  <c r="Y248" i="35"/>
  <c r="Y138" i="35"/>
  <c r="Y509" i="35"/>
  <c r="Y820" i="35"/>
  <c r="Y101" i="35"/>
  <c r="Y949" i="35"/>
  <c r="Y267" i="35"/>
  <c r="Y897" i="35"/>
  <c r="Y141" i="35"/>
  <c r="Y394" i="35"/>
  <c r="Y678" i="35"/>
  <c r="Y942" i="35"/>
  <c r="Y701" i="35"/>
  <c r="Y410" i="35"/>
  <c r="Y19" i="35"/>
  <c r="Y694" i="35"/>
  <c r="Y5" i="35"/>
  <c r="Y449" i="35"/>
  <c r="Y699" i="35"/>
  <c r="Y915" i="35"/>
  <c r="Y144" i="35"/>
  <c r="Y506" i="35"/>
  <c r="Y842" i="35"/>
  <c r="Y155" i="35"/>
  <c r="Y480" i="35"/>
  <c r="Y802" i="35"/>
  <c r="Y1000" i="35"/>
  <c r="Y809" i="35"/>
  <c r="Y717" i="35"/>
  <c r="Y163" i="35"/>
  <c r="Y52" i="35"/>
  <c r="Y487" i="35"/>
  <c r="Y830" i="35"/>
  <c r="Y276" i="35"/>
  <c r="Y627" i="35"/>
  <c r="Y1024" i="35"/>
  <c r="Y320" i="35"/>
  <c r="Y6" i="35"/>
  <c r="Y200" i="35"/>
  <c r="Y619" i="35"/>
  <c r="Y939" i="35"/>
  <c r="Y613" i="35"/>
  <c r="Y500" i="35"/>
  <c r="Y233" i="35"/>
  <c r="Y24" i="35"/>
  <c r="Y214" i="35"/>
  <c r="X637" i="35"/>
  <c r="X751" i="35"/>
  <c r="X355" i="35"/>
  <c r="X267" i="35"/>
  <c r="X30" i="35"/>
  <c r="X23" i="35"/>
  <c r="X379" i="35"/>
  <c r="X303" i="35"/>
  <c r="X181" i="35"/>
  <c r="X375" i="35"/>
  <c r="X977" i="35"/>
  <c r="X769" i="35"/>
  <c r="X88" i="35"/>
  <c r="X571" i="35"/>
  <c r="Y884" i="35"/>
  <c r="Y346" i="35"/>
  <c r="Y724" i="35"/>
  <c r="Y931" i="35"/>
  <c r="Y239" i="35"/>
  <c r="Y531" i="35"/>
  <c r="Y862" i="35"/>
  <c r="Y143" i="35"/>
  <c r="Y476" i="35"/>
  <c r="Y756" i="35"/>
  <c r="Y739" i="35"/>
  <c r="Y719" i="35"/>
  <c r="Y74" i="35"/>
  <c r="Y415" i="35"/>
  <c r="Y40" i="35"/>
  <c r="Y421" i="35"/>
  <c r="Y1014" i="35"/>
  <c r="Y358" i="35"/>
  <c r="Y778" i="35"/>
  <c r="Y127" i="35"/>
  <c r="Y464" i="35"/>
  <c r="Y780" i="35"/>
  <c r="Y998" i="35"/>
  <c r="Y196" i="35"/>
  <c r="Y611" i="35"/>
  <c r="Y873" i="35"/>
  <c r="Y553" i="35"/>
  <c r="Y498" i="35"/>
  <c r="Y413" i="35"/>
  <c r="X19" i="35"/>
  <c r="X260" i="35"/>
  <c r="X183" i="35"/>
  <c r="X979" i="35"/>
  <c r="X106" i="35"/>
  <c r="X692" i="35"/>
  <c r="X238" i="35"/>
  <c r="Y33" i="35"/>
  <c r="Y458" i="35"/>
  <c r="Y211" i="35"/>
  <c r="Y519" i="35"/>
  <c r="Y1002" i="35"/>
  <c r="Y628" i="35"/>
  <c r="Y408" i="35"/>
  <c r="Y284" i="35"/>
  <c r="Y208" i="35"/>
  <c r="Y664" i="35"/>
  <c r="Y66" i="35"/>
  <c r="Y451" i="35"/>
  <c r="Y773" i="35"/>
  <c r="Y749" i="35"/>
  <c r="Y152" i="35"/>
  <c r="Y42" i="35"/>
  <c r="Y453" i="35"/>
  <c r="Y1025" i="35"/>
  <c r="Y364" i="35"/>
  <c r="Y840" i="35"/>
  <c r="Y135" i="35"/>
  <c r="Y471" i="35"/>
  <c r="Y204" i="35"/>
  <c r="Y826" i="35"/>
  <c r="X747" i="35"/>
  <c r="Y474" i="35"/>
  <c r="Y218" i="35"/>
  <c r="Y559" i="35"/>
  <c r="Y876" i="35"/>
  <c r="Y3" i="35"/>
  <c r="Y354" i="35"/>
  <c r="Y692" i="35"/>
  <c r="Y1022" i="35"/>
  <c r="Y406" i="35"/>
  <c r="Y790" i="35"/>
  <c r="Y281" i="35"/>
  <c r="Y579" i="35"/>
  <c r="Y689" i="35"/>
  <c r="Y292" i="35"/>
  <c r="Y236" i="35"/>
  <c r="Y573" i="35"/>
  <c r="Y89" i="35"/>
  <c r="Y755" i="35"/>
  <c r="Y123" i="35"/>
  <c r="Y110" i="35"/>
  <c r="Y361" i="35"/>
  <c r="Y853" i="35"/>
  <c r="Y1010" i="35"/>
  <c r="Y578" i="35"/>
  <c r="Y231" i="35"/>
  <c r="Y56" i="35"/>
  <c r="Y319" i="35"/>
  <c r="Y655" i="35"/>
  <c r="Y858" i="35"/>
  <c r="Y667" i="35"/>
  <c r="Y924" i="35"/>
  <c r="Y515" i="35"/>
  <c r="Y848" i="35"/>
  <c r="Y104" i="35"/>
  <c r="Y708" i="35"/>
  <c r="Y652" i="35"/>
  <c r="Y727" i="35"/>
  <c r="Y48" i="35"/>
  <c r="Y456" i="35"/>
  <c r="Y1029" i="35"/>
  <c r="Y385" i="35"/>
  <c r="Y478" i="35"/>
  <c r="Y847" i="35"/>
  <c r="Y279" i="35"/>
  <c r="Y552" i="35"/>
  <c r="Y832" i="35"/>
  <c r="Y113" i="35"/>
  <c r="X322" i="35"/>
  <c r="X808" i="35"/>
  <c r="Y226" i="35"/>
  <c r="Y528" i="35"/>
  <c r="Y859" i="35"/>
  <c r="Y282" i="35"/>
  <c r="Y640" i="35"/>
  <c r="Y966" i="35"/>
  <c r="Y304" i="35"/>
  <c r="Y680" i="35"/>
  <c r="Y888" i="35"/>
  <c r="Y94" i="35"/>
  <c r="Y925" i="35"/>
  <c r="Y728" i="35"/>
  <c r="Y167" i="35"/>
  <c r="Y158" i="35"/>
  <c r="Y530" i="35"/>
  <c r="Y337" i="35"/>
  <c r="Y703" i="35"/>
  <c r="Y72" i="35"/>
  <c r="Y508" i="35"/>
  <c r="Y765" i="35"/>
  <c r="Y82" i="35"/>
  <c r="Y283" i="35"/>
  <c r="Y875" i="35"/>
  <c r="Y1034" i="35"/>
  <c r="Y444" i="35"/>
  <c r="Y15" i="35"/>
  <c r="Y403" i="35"/>
  <c r="Y677" i="35"/>
  <c r="Y874" i="35"/>
  <c r="Y75" i="35"/>
  <c r="Y370" i="35"/>
  <c r="Y982" i="35"/>
  <c r="Y257" i="35"/>
  <c r="Y581" i="35"/>
  <c r="Y641" i="35"/>
  <c r="Y659" i="35"/>
  <c r="Y325" i="35"/>
  <c r="Y256" i="35"/>
  <c r="Y270" i="35"/>
  <c r="Y569" i="35"/>
  <c r="Y953" i="35"/>
  <c r="Y185" i="35"/>
  <c r="Y690" i="35"/>
  <c r="Y985" i="35"/>
  <c r="Y316" i="35"/>
  <c r="Y947" i="35"/>
  <c r="Y176" i="35"/>
  <c r="Y815" i="35"/>
  <c r="Y588" i="35"/>
  <c r="Y223" i="35"/>
  <c r="Y227" i="35"/>
  <c r="Y554" i="35"/>
  <c r="X390" i="35"/>
  <c r="X687" i="35"/>
  <c r="Y156" i="35"/>
  <c r="Y493" i="35"/>
  <c r="Y814" i="35"/>
  <c r="Y950" i="35"/>
  <c r="Y207" i="35"/>
  <c r="Y599" i="35"/>
  <c r="Y914" i="35"/>
  <c r="Y261" i="35"/>
  <c r="Y585" i="35"/>
  <c r="Y849" i="35"/>
  <c r="Y57" i="35"/>
  <c r="Y388" i="35"/>
  <c r="Y900" i="35"/>
  <c r="Y620" i="35"/>
  <c r="Y179" i="35"/>
  <c r="Y237" i="35"/>
  <c r="Y220" i="35"/>
  <c r="Y542" i="35"/>
  <c r="Y9" i="35"/>
  <c r="Y714" i="35"/>
  <c r="Y521" i="35"/>
  <c r="Y781" i="35"/>
  <c r="Y84" i="35"/>
  <c r="Y291" i="35"/>
  <c r="Y706" i="35"/>
  <c r="Y572" i="35"/>
  <c r="Y334" i="35"/>
  <c r="Y28" i="35"/>
  <c r="Y301" i="35"/>
  <c r="X245" i="35"/>
  <c r="X466" i="35"/>
  <c r="X755" i="35"/>
  <c r="X189" i="35"/>
  <c r="X447" i="35"/>
  <c r="X660" i="35"/>
  <c r="X42" i="35"/>
  <c r="X575" i="35"/>
  <c r="X170" i="35"/>
  <c r="X690" i="35"/>
  <c r="X222" i="35"/>
  <c r="X331" i="35"/>
  <c r="X9" i="35"/>
  <c r="X744" i="35"/>
  <c r="X683" i="35"/>
  <c r="X845" i="35"/>
  <c r="X20" i="35"/>
  <c r="X180" i="35"/>
  <c r="X577" i="35"/>
  <c r="X59" i="35"/>
  <c r="X475" i="35"/>
  <c r="Y50" i="35"/>
  <c r="X148" i="35"/>
  <c r="X856" i="35"/>
  <c r="X653" i="35"/>
  <c r="X50" i="35"/>
  <c r="X733" i="35"/>
  <c r="X162" i="35"/>
  <c r="Y813" i="35"/>
  <c r="Y955" i="35"/>
  <c r="Y81" i="35"/>
  <c r="Y420" i="35"/>
  <c r="Y794" i="35"/>
  <c r="Y999" i="35"/>
  <c r="Y265" i="35"/>
  <c r="Y607" i="35"/>
  <c r="Y965" i="35"/>
  <c r="Y277" i="35"/>
  <c r="Y829" i="35"/>
  <c r="Y649" i="35"/>
  <c r="Y741" i="35"/>
  <c r="Y260" i="35"/>
  <c r="Y215" i="35"/>
  <c r="Y483" i="35"/>
  <c r="Y775" i="35"/>
  <c r="Y77" i="35"/>
  <c r="Y428" i="35"/>
  <c r="Y882" i="35"/>
  <c r="Y243" i="35"/>
  <c r="Y517" i="35"/>
  <c r="Y26" i="35"/>
  <c r="Y657" i="35"/>
  <c r="Y937" i="35"/>
  <c r="Y171" i="35"/>
  <c r="Y229" i="35"/>
  <c r="X649" i="35"/>
  <c r="X543" i="35"/>
  <c r="AT744" i="35"/>
  <c r="FS744" i="35" s="1"/>
  <c r="FT744" i="35" s="1"/>
  <c r="X187" i="35"/>
  <c r="X271" i="35"/>
  <c r="X46" i="35"/>
  <c r="X596" i="35"/>
  <c r="X502" i="35"/>
  <c r="Y766" i="35"/>
  <c r="Y823" i="35"/>
  <c r="Y980" i="35"/>
  <c r="Y269" i="35"/>
  <c r="Y396" i="35"/>
  <c r="Y105" i="35"/>
  <c r="Y228" i="35"/>
  <c r="Y565" i="35"/>
  <c r="Y722" i="35"/>
  <c r="Y529" i="35"/>
  <c r="Y92" i="35"/>
  <c r="Y776" i="35"/>
  <c r="Y120" i="35"/>
  <c r="Y516" i="35"/>
  <c r="Y566" i="35"/>
  <c r="Y288" i="35"/>
  <c r="Y122" i="35"/>
  <c r="Y491" i="35"/>
  <c r="Y792" i="35"/>
  <c r="Y85" i="35"/>
  <c r="Y251" i="35"/>
  <c r="Y885" i="35"/>
  <c r="Y615" i="35"/>
  <c r="Y637" i="35"/>
  <c r="X1031" i="35"/>
  <c r="Y770" i="35"/>
  <c r="Y305" i="35"/>
  <c r="Y901" i="35"/>
  <c r="Y87" i="35"/>
  <c r="Y399" i="35"/>
  <c r="Y783" i="35"/>
  <c r="Y129" i="35"/>
  <c r="Y818" i="35"/>
  <c r="Y865" i="35"/>
  <c r="Y643" i="35"/>
  <c r="Y484" i="35"/>
  <c r="Y429" i="35"/>
  <c r="Y734" i="35"/>
  <c r="Y146" i="35"/>
  <c r="Y418" i="35"/>
  <c r="Y857" i="35"/>
  <c r="Y174" i="35"/>
  <c r="Y605" i="35"/>
  <c r="Y851" i="35"/>
  <c r="Y182" i="35"/>
  <c r="Y398" i="35"/>
  <c r="Y890" i="35"/>
  <c r="Y568" i="35"/>
  <c r="Y457" i="35"/>
  <c r="Y242" i="35"/>
  <c r="Y46" i="35"/>
  <c r="Y481" i="35"/>
  <c r="Y785" i="35"/>
  <c r="Y356" i="35"/>
  <c r="Y967" i="35"/>
  <c r="Y249" i="35"/>
  <c r="Y561" i="35"/>
  <c r="Y632" i="35"/>
  <c r="Y570" i="35"/>
  <c r="Y297" i="35"/>
  <c r="Y244" i="35"/>
  <c r="Y130" i="35"/>
  <c r="Y499" i="35"/>
  <c r="Y805" i="35"/>
  <c r="Y93" i="35"/>
  <c r="Y513" i="35"/>
  <c r="Y921" i="35"/>
  <c r="Y259" i="35"/>
  <c r="Y886" i="35"/>
  <c r="Y55" i="35"/>
  <c r="Y626" i="35"/>
  <c r="Y675" i="35"/>
  <c r="Y368" i="35"/>
  <c r="Y205" i="35"/>
  <c r="X195" i="35"/>
  <c r="Y315" i="35"/>
  <c r="Y571" i="35"/>
  <c r="Y13" i="35"/>
  <c r="Y362" i="35"/>
  <c r="Y712" i="35"/>
  <c r="Y1026" i="35"/>
  <c r="Y414" i="35"/>
  <c r="Y946" i="35"/>
  <c r="Y178" i="35"/>
  <c r="Y662" i="35"/>
  <c r="Y994" i="35"/>
  <c r="Y758" i="35"/>
  <c r="Y299" i="35"/>
  <c r="Y32" i="35"/>
  <c r="Y258" i="35"/>
  <c r="Y645" i="35"/>
  <c r="Y97" i="35"/>
  <c r="Y372" i="35"/>
  <c r="Y784" i="35"/>
  <c r="Y131" i="35"/>
  <c r="Y564" i="35"/>
  <c r="Y827" i="35"/>
  <c r="Y161" i="35"/>
  <c r="Y369" i="35"/>
  <c r="Y893" i="35"/>
  <c r="Y576" i="35"/>
  <c r="Y494" i="35"/>
  <c r="Y295" i="35"/>
  <c r="Y69" i="35"/>
  <c r="Y489" i="35"/>
  <c r="Y786" i="35"/>
  <c r="Y933" i="35"/>
  <c r="Y148" i="35"/>
  <c r="Y469" i="35"/>
  <c r="Y803" i="35"/>
  <c r="Y1018" i="35"/>
  <c r="Y300" i="35"/>
  <c r="Y1030" i="35"/>
  <c r="Y674" i="35"/>
  <c r="Y459" i="35"/>
  <c r="Y264" i="35"/>
  <c r="Y621" i="35"/>
  <c r="Y352" i="35"/>
  <c r="Y751" i="35"/>
  <c r="Y51" i="35"/>
  <c r="Y440" i="35"/>
  <c r="Y774" i="35"/>
  <c r="Y287" i="35"/>
  <c r="Y596" i="35"/>
  <c r="Y834" i="35"/>
  <c r="Y541" i="35"/>
  <c r="Y34" i="35"/>
  <c r="X28" i="35"/>
  <c r="X397" i="35"/>
  <c r="X510" i="35"/>
  <c r="X875" i="35"/>
  <c r="X932" i="35"/>
  <c r="X930" i="35"/>
  <c r="X203" i="35"/>
  <c r="X971" i="35"/>
  <c r="Y744" i="35"/>
  <c r="Y60" i="35"/>
  <c r="Y234" i="35"/>
  <c r="Y536" i="35"/>
  <c r="Y866" i="35"/>
  <c r="Y1023" i="35"/>
  <c r="Y335" i="35"/>
  <c r="Y648" i="35"/>
  <c r="Y979" i="35"/>
  <c r="Y318" i="35"/>
  <c r="Y730" i="35"/>
  <c r="Y889" i="35"/>
  <c r="Y108" i="35"/>
  <c r="Y597" i="35"/>
  <c r="Y973" i="35"/>
  <c r="Y762" i="35"/>
  <c r="Y366" i="35"/>
  <c r="Y63" i="35"/>
  <c r="Y307" i="35"/>
  <c r="Y688" i="35"/>
  <c r="Y117" i="35"/>
  <c r="Y393" i="35"/>
  <c r="Y808" i="35"/>
  <c r="Y139" i="35"/>
  <c r="Y587" i="35"/>
  <c r="Y828" i="35"/>
  <c r="Y169" i="35"/>
  <c r="Y382" i="35"/>
  <c r="Y877" i="35"/>
  <c r="Y538" i="35"/>
  <c r="Y711" i="35"/>
  <c r="Y90" i="35"/>
  <c r="Y445" i="35"/>
  <c r="X574" i="35"/>
  <c r="X569" i="35"/>
  <c r="X436" i="35"/>
  <c r="X110" i="35"/>
  <c r="X132" i="35"/>
  <c r="X188" i="35"/>
  <c r="X204" i="35"/>
  <c r="X185" i="35"/>
  <c r="Y546" i="35"/>
  <c r="X479" i="35"/>
  <c r="X984" i="35"/>
  <c r="X852" i="35"/>
  <c r="X14" i="35"/>
  <c r="X773" i="35"/>
  <c r="X69" i="35"/>
  <c r="Y544" i="35"/>
  <c r="Y837" i="35"/>
  <c r="Y992" i="35"/>
  <c r="Y164" i="35"/>
  <c r="Y556" i="35"/>
  <c r="Y825" i="35"/>
  <c r="Y314" i="35"/>
  <c r="Y685" i="35"/>
  <c r="Y1035" i="35"/>
  <c r="Y926" i="35"/>
  <c r="Y642" i="35"/>
  <c r="Y684" i="35"/>
  <c r="Y360" i="35"/>
  <c r="Y250" i="35"/>
  <c r="Y216" i="35"/>
  <c r="Y518" i="35"/>
  <c r="Y831" i="35"/>
  <c r="Y142" i="35"/>
  <c r="Y610" i="35"/>
  <c r="Y954" i="35"/>
  <c r="Y296" i="35"/>
  <c r="Y583" i="35"/>
  <c r="Y88" i="35"/>
  <c r="Y365" i="35"/>
  <c r="Y702" i="35"/>
  <c r="Y945" i="35"/>
  <c r="Y535" i="35"/>
  <c r="Y272" i="35"/>
  <c r="Y37" i="35"/>
  <c r="X368" i="35"/>
  <c r="X107" i="35"/>
  <c r="X216" i="35"/>
  <c r="X152" i="35"/>
  <c r="X269" i="35"/>
  <c r="X567" i="35"/>
  <c r="FV1004" i="35" l="1"/>
  <c r="FW1004" i="35" s="1"/>
  <c r="FW190" i="35"/>
  <c r="FW198" i="35"/>
  <c r="FW48" i="35"/>
  <c r="FW63" i="35"/>
  <c r="FW487" i="35"/>
  <c r="FW1000" i="35"/>
  <c r="FW815" i="35"/>
  <c r="FW849" i="35"/>
  <c r="FW43" i="35"/>
  <c r="FW153" i="35"/>
  <c r="FW742" i="35"/>
  <c r="FW244" i="35"/>
  <c r="FW920" i="35"/>
  <c r="FW718" i="35"/>
  <c r="FW991" i="35"/>
  <c r="FV139" i="35"/>
  <c r="FW139" i="35" s="1"/>
  <c r="FW369" i="35"/>
  <c r="FW690" i="35"/>
  <c r="FW606" i="35"/>
  <c r="FW164" i="35"/>
  <c r="FW935" i="35"/>
  <c r="FW349" i="35"/>
  <c r="FW257" i="35"/>
  <c r="FW549" i="35"/>
  <c r="FV938" i="35"/>
  <c r="FW938" i="35" s="1"/>
  <c r="FW388" i="35"/>
  <c r="FW187" i="35"/>
  <c r="FW809" i="35"/>
  <c r="FW54" i="35"/>
  <c r="FV169" i="35"/>
  <c r="FW169" i="35" s="1"/>
  <c r="FW99" i="35"/>
  <c r="FW289" i="35"/>
  <c r="FW333" i="35"/>
  <c r="FW528" i="35"/>
  <c r="FW93" i="35"/>
  <c r="FW315" i="35"/>
  <c r="FV470" i="35"/>
  <c r="FW470" i="35" s="1"/>
  <c r="FW493" i="35"/>
  <c r="FW60" i="35"/>
  <c r="FW123" i="35"/>
  <c r="FW385" i="35"/>
  <c r="FW751" i="35"/>
  <c r="FW858" i="35"/>
  <c r="FW360" i="35"/>
  <c r="FW166" i="35"/>
  <c r="FW628" i="35"/>
  <c r="FW1010" i="35"/>
  <c r="FW1011" i="35"/>
  <c r="FW352" i="35"/>
  <c r="FW443" i="35"/>
  <c r="FW754" i="35"/>
  <c r="FW839" i="35"/>
  <c r="FW331" i="35"/>
  <c r="FW743" i="35"/>
  <c r="FW706" i="35"/>
  <c r="FV604" i="35"/>
  <c r="FW604" i="35" s="1"/>
  <c r="FW583" i="35"/>
  <c r="FW223" i="35"/>
  <c r="FV988" i="35"/>
  <c r="FW988" i="35" s="1"/>
  <c r="FW700" i="35"/>
  <c r="FW860" i="35"/>
  <c r="FV1029" i="35"/>
  <c r="FW1029" i="35" s="1"/>
  <c r="FW596" i="35"/>
  <c r="FW351" i="35"/>
  <c r="FV372" i="35"/>
  <c r="FW372" i="35" s="1"/>
  <c r="FV453" i="35"/>
  <c r="FW453" i="35" s="1"/>
  <c r="FW601" i="35"/>
  <c r="FW219" i="35"/>
  <c r="FW317" i="35"/>
  <c r="FW113" i="35"/>
  <c r="FW855" i="35"/>
  <c r="FW563" i="35"/>
  <c r="FV222" i="35"/>
  <c r="FW222" i="35" s="1"/>
  <c r="FW102" i="35"/>
  <c r="FW918" i="35"/>
  <c r="FW330" i="35"/>
  <c r="FV200" i="35"/>
  <c r="FW200" i="35" s="1"/>
  <c r="FW827" i="35"/>
  <c r="FW97" i="35"/>
  <c r="FV954" i="35"/>
  <c r="FW954" i="35" s="1"/>
  <c r="FV107" i="35"/>
  <c r="FW107" i="35" s="1"/>
  <c r="FW612" i="35"/>
  <c r="FW570" i="35"/>
  <c r="FW532" i="35"/>
  <c r="FW685" i="35"/>
  <c r="FV70" i="35"/>
  <c r="FW70" i="35" s="1"/>
  <c r="FV52" i="35"/>
  <c r="FW52" i="35" s="1"/>
  <c r="FV320" i="35"/>
  <c r="FW320" i="35" s="1"/>
  <c r="FW391" i="35"/>
  <c r="FW323" i="35"/>
  <c r="FW1007" i="35"/>
  <c r="FW411" i="35"/>
  <c r="FW365" i="35"/>
  <c r="FV82" i="35"/>
  <c r="FW82" i="35" s="1"/>
  <c r="FW165" i="35"/>
  <c r="FW132" i="35"/>
  <c r="FW65" i="35"/>
  <c r="FW1002" i="35"/>
  <c r="FW313" i="35"/>
  <c r="FW976" i="35"/>
  <c r="FW308" i="35"/>
  <c r="FW92" i="35"/>
  <c r="FW912" i="35"/>
  <c r="FV795" i="35"/>
  <c r="FW795" i="35" s="1"/>
  <c r="FW319" i="35"/>
  <c r="FV57" i="35"/>
  <c r="FW57" i="35" s="1"/>
  <c r="FW823" i="35"/>
  <c r="FW735" i="35"/>
  <c r="FW300" i="35"/>
  <c r="FW16" i="35"/>
  <c r="FW38" i="35"/>
  <c r="FW945" i="35"/>
  <c r="FW934" i="35"/>
  <c r="FW304" i="35"/>
  <c r="FW408" i="35"/>
  <c r="FW703" i="35"/>
  <c r="FW929" i="35"/>
  <c r="FW296" i="35"/>
  <c r="FW911" i="35"/>
  <c r="FW161" i="35"/>
  <c r="FW255" i="35"/>
  <c r="FW393" i="35"/>
  <c r="FW228" i="35"/>
  <c r="FW623" i="35"/>
  <c r="FW812" i="35"/>
  <c r="FW551" i="35"/>
  <c r="FV852" i="35"/>
  <c r="FW852" i="35" s="1"/>
  <c r="FW856" i="35"/>
  <c r="FW20" i="35"/>
  <c r="FW527" i="35"/>
  <c r="FW214" i="35"/>
  <c r="FW209" i="35"/>
  <c r="FW977" i="35"/>
  <c r="FW226" i="35"/>
  <c r="FV662" i="35"/>
  <c r="FW662" i="35" s="1"/>
  <c r="FW305" i="35"/>
  <c r="FW464" i="35"/>
  <c r="FW992" i="35"/>
  <c r="FW851" i="35"/>
  <c r="FW838" i="35"/>
  <c r="FW562" i="35"/>
  <c r="FW254" i="35"/>
  <c r="FW902" i="35"/>
  <c r="FW347" i="35"/>
  <c r="FV748" i="35"/>
  <c r="FW748" i="35" s="1"/>
  <c r="FW72" i="35"/>
  <c r="FV439" i="35"/>
  <c r="FW439" i="35" s="1"/>
  <c r="FW890" i="35"/>
  <c r="FV541" i="35"/>
  <c r="FW541" i="35" s="1"/>
  <c r="FW553" i="35"/>
  <c r="FW871" i="35"/>
  <c r="FV573" i="35"/>
  <c r="FW573" i="35" s="1"/>
  <c r="FW875" i="35"/>
  <c r="FW933" i="35"/>
  <c r="FW314" i="35"/>
  <c r="FW953" i="35"/>
  <c r="FW373" i="35"/>
  <c r="FW831" i="35"/>
  <c r="FV238" i="35"/>
  <c r="FW238" i="35" s="1"/>
  <c r="FW876" i="35"/>
  <c r="FW231" i="35"/>
  <c r="FW814" i="35"/>
  <c r="FW122" i="35"/>
  <c r="FW676" i="35"/>
  <c r="FW336" i="35"/>
  <c r="FW75" i="35"/>
  <c r="FV509" i="35"/>
  <c r="FW509" i="35" s="1"/>
  <c r="FW719" i="35"/>
  <c r="FW620" i="35"/>
  <c r="FW610" i="35"/>
  <c r="FV177" i="35"/>
  <c r="FW177" i="35" s="1"/>
  <c r="FV130" i="35"/>
  <c r="FW130" i="35" s="1"/>
  <c r="FW565" i="35"/>
  <c r="FV284" i="35"/>
  <c r="FW284" i="35" s="1"/>
  <c r="FW87" i="35"/>
  <c r="FV638" i="35"/>
  <c r="FW638" i="35" s="1"/>
  <c r="FV940" i="35"/>
  <c r="FW940" i="35" s="1"/>
  <c r="FV636" i="35"/>
  <c r="FW636" i="35" s="1"/>
  <c r="FW225" i="35"/>
  <c r="FV399" i="35"/>
  <c r="FW399" i="35" s="1"/>
  <c r="FW346" i="35"/>
  <c r="FW149" i="35"/>
  <c r="FW722" i="35"/>
  <c r="FW810" i="35"/>
  <c r="FW864" i="35"/>
  <c r="FW780" i="35"/>
  <c r="FW384" i="35"/>
  <c r="FW7" i="35"/>
  <c r="FW13" i="35"/>
  <c r="FW14" i="35"/>
  <c r="FV10" i="35"/>
  <c r="FW10" i="35" s="1"/>
  <c r="FV15" i="35"/>
  <c r="FW15" i="35" s="1"/>
  <c r="FV34" i="35"/>
  <c r="FW34" i="35" s="1"/>
  <c r="FW11" i="35"/>
  <c r="FW599" i="35"/>
  <c r="FV670" i="35"/>
  <c r="FW670" i="35" s="1"/>
  <c r="FW197" i="35"/>
  <c r="FW461" i="35"/>
  <c r="FV708" i="35"/>
  <c r="FW708" i="35" s="1"/>
  <c r="FV627" i="35"/>
  <c r="FW627" i="35" s="1"/>
  <c r="FV943" i="35"/>
  <c r="FW943" i="35" s="1"/>
  <c r="FW863" i="35"/>
  <c r="FV591" i="35"/>
  <c r="FW591" i="35" s="1"/>
  <c r="FV654" i="35"/>
  <c r="FW654" i="35" s="1"/>
  <c r="FV538" i="35"/>
  <c r="FW538" i="35" s="1"/>
  <c r="FW163" i="35"/>
  <c r="FW994" i="35"/>
  <c r="FW745" i="35"/>
  <c r="FW758" i="35"/>
  <c r="FW622" i="35"/>
  <c r="FW1032" i="35"/>
  <c r="FW840" i="35"/>
  <c r="FW901" i="35"/>
  <c r="FW518" i="35"/>
  <c r="FW124" i="35"/>
  <c r="FW611" i="35"/>
  <c r="FW870" i="35"/>
  <c r="FV650" i="35"/>
  <c r="FW650" i="35" s="1"/>
  <c r="FW767" i="35"/>
  <c r="FW710" i="35"/>
  <c r="FV450" i="35"/>
  <c r="FW450" i="35" s="1"/>
  <c r="FW501" i="35"/>
  <c r="FW687" i="35"/>
  <c r="FV859" i="35"/>
  <c r="FW859" i="35" s="1"/>
  <c r="FV452" i="35"/>
  <c r="FW452" i="35" s="1"/>
  <c r="FW585" i="35"/>
  <c r="FV773" i="35"/>
  <c r="FW773" i="35" s="1"/>
  <c r="FV483" i="35"/>
  <c r="FW483" i="35" s="1"/>
  <c r="FV462" i="35"/>
  <c r="FW462" i="35" s="1"/>
  <c r="FV488" i="35"/>
  <c r="FW488" i="35" s="1"/>
  <c r="FV387" i="35"/>
  <c r="FW387" i="35" s="1"/>
  <c r="FV874" i="35"/>
  <c r="FW874" i="35" s="1"/>
  <c r="FV1030" i="35"/>
  <c r="FW1030" i="35" s="1"/>
  <c r="FW158" i="35"/>
  <c r="FW239" i="35"/>
  <c r="FV931" i="35"/>
  <c r="FW931" i="35" s="1"/>
  <c r="FW544" i="35"/>
  <c r="FW506" i="35"/>
  <c r="FW533" i="35"/>
  <c r="FW510" i="35"/>
  <c r="FW799" i="35"/>
  <c r="FW1014" i="35"/>
  <c r="FV867" i="35"/>
  <c r="FW867" i="35" s="1"/>
  <c r="FW272" i="35"/>
  <c r="FW401" i="35"/>
  <c r="FW979" i="35"/>
  <c r="FU744" i="35"/>
  <c r="FV744" i="35" s="1"/>
  <c r="FW744" i="35" s="1"/>
  <c r="FW237" i="35"/>
  <c r="FV924" i="35"/>
  <c r="FW924" i="35" s="1"/>
  <c r="FV376" i="35"/>
  <c r="FW376" i="35" s="1"/>
  <c r="FV637" i="35"/>
  <c r="FW637" i="35" s="1"/>
  <c r="FV460" i="35"/>
  <c r="FW460" i="35" s="1"/>
  <c r="FV412" i="35"/>
  <c r="FW412" i="35" s="1"/>
  <c r="FV907" i="35"/>
  <c r="FW907" i="35" s="1"/>
  <c r="FV366" i="35"/>
  <c r="FW366" i="35" s="1"/>
  <c r="FV142" i="35"/>
  <c r="FW142" i="35" s="1"/>
  <c r="FV922" i="35"/>
  <c r="FW922" i="35" s="1"/>
  <c r="FV303" i="35"/>
  <c r="FW303" i="35" s="1"/>
  <c r="FV152" i="35"/>
  <c r="FW152" i="35" s="1"/>
  <c r="FV508" i="35"/>
  <c r="FW508" i="35" s="1"/>
  <c r="FW778" i="35"/>
  <c r="FW265" i="35"/>
  <c r="FV632" i="35"/>
  <c r="FW632" i="35" s="1"/>
  <c r="FV635" i="35"/>
  <c r="FW635" i="35" s="1"/>
  <c r="FW447" i="35"/>
  <c r="FV438" i="35"/>
  <c r="FW438" i="35" s="1"/>
  <c r="FW129" i="35"/>
  <c r="FV183" i="35"/>
  <c r="FW183" i="35" s="1"/>
  <c r="FV996" i="35"/>
  <c r="FW996" i="35" s="1"/>
  <c r="FV723" i="35"/>
  <c r="FW723" i="35" s="1"/>
  <c r="FV576" i="35"/>
  <c r="FW576" i="35" s="1"/>
  <c r="FV295" i="35"/>
  <c r="FW295" i="35" s="1"/>
  <c r="FV581" i="35"/>
  <c r="FW581" i="35" s="1"/>
  <c r="FV1018" i="35"/>
  <c r="FW1018" i="35" s="1"/>
  <c r="FV148" i="35"/>
  <c r="FW148" i="35" s="1"/>
  <c r="FV832" i="35"/>
  <c r="FW832" i="35" s="1"/>
  <c r="FV985" i="35"/>
  <c r="FW985" i="35" s="1"/>
  <c r="FW479" i="35"/>
  <c r="FW145" i="35"/>
  <c r="FV494" i="35"/>
  <c r="FW494" i="35" s="1"/>
  <c r="FV269" i="35"/>
  <c r="FW269" i="35" s="1"/>
  <c r="FV905" i="35"/>
  <c r="FW905" i="35" s="1"/>
  <c r="FW597" i="35"/>
  <c r="FV49" i="35"/>
  <c r="FW49" i="35" s="1"/>
  <c r="FV741" i="35"/>
  <c r="FW741" i="35" s="1"/>
  <c r="FV521" i="35"/>
  <c r="FW521" i="35" s="1"/>
  <c r="FV162" i="35"/>
  <c r="FW162" i="35" s="1"/>
  <c r="FV188" i="35"/>
  <c r="FW188" i="35" s="1"/>
  <c r="FW946" i="35"/>
  <c r="FW770" i="35"/>
  <c r="FV58" i="35"/>
  <c r="FW58" i="35" s="1"/>
  <c r="FV673" i="35"/>
  <c r="FW673" i="35" s="1"/>
  <c r="FW184" i="35"/>
  <c r="FV749" i="35"/>
  <c r="FW749" i="35" s="1"/>
  <c r="FW370" i="35"/>
  <c r="FV695" i="35"/>
  <c r="FW695" i="35" s="1"/>
  <c r="FW311" i="35"/>
  <c r="FV1022" i="35"/>
  <c r="FW1022" i="35" s="1"/>
  <c r="FW397" i="35"/>
  <c r="FV522" i="35"/>
  <c r="FW522" i="35" s="1"/>
  <c r="FW301" i="35"/>
  <c r="FV584" i="35"/>
  <c r="FW584" i="35" s="1"/>
  <c r="FV109" i="35"/>
  <c r="FW109" i="35" s="1"/>
  <c r="FW106" i="35"/>
  <c r="FV705" i="35"/>
  <c r="FW705" i="35" s="1"/>
  <c r="FV524" i="35"/>
  <c r="FW524" i="35" s="1"/>
  <c r="FW471" i="35"/>
  <c r="FV459" i="35"/>
  <c r="FW459" i="35" s="1"/>
  <c r="FW105" i="35"/>
  <c r="FV909" i="35"/>
  <c r="FW909" i="35" s="1"/>
  <c r="FV835" i="35"/>
  <c r="FW835" i="35" s="1"/>
  <c r="FV218" i="35"/>
  <c r="FW218" i="35" s="1"/>
  <c r="FW477" i="35"/>
  <c r="FV615" i="35"/>
  <c r="FW615" i="35" s="1"/>
  <c r="FW202" i="35"/>
  <c r="FW1026" i="35"/>
  <c r="FV542" i="35"/>
  <c r="FW542" i="35" s="1"/>
  <c r="FV1036" i="35"/>
  <c r="FW1036" i="35" s="1"/>
  <c r="FV498" i="35"/>
  <c r="FW498" i="35" s="1"/>
  <c r="FV383" i="35"/>
  <c r="FW383" i="35" s="1"/>
  <c r="FW264" i="35"/>
  <c r="FV947" i="35"/>
  <c r="FW947" i="35" s="1"/>
  <c r="FW263" i="35"/>
  <c r="FW445" i="35"/>
  <c r="FV942" i="35"/>
  <c r="FW942" i="35" s="1"/>
  <c r="FW367" i="35"/>
  <c r="FV84" i="35"/>
  <c r="FW84" i="35" s="1"/>
  <c r="FW972" i="35"/>
  <c r="FV128" i="35"/>
  <c r="FW128" i="35" s="1"/>
  <c r="FV143" i="35"/>
  <c r="FW143" i="35" s="1"/>
  <c r="FV207" i="35"/>
  <c r="FW207" i="35" s="1"/>
  <c r="FV157" i="35"/>
  <c r="FW157" i="35" s="1"/>
  <c r="FV791" i="35"/>
  <c r="FW791" i="35" s="1"/>
  <c r="FW356" i="35"/>
  <c r="FV298" i="35"/>
  <c r="FW298" i="35" s="1"/>
  <c r="FV1017" i="35"/>
  <c r="FW1017" i="35" s="1"/>
  <c r="FV179" i="35"/>
  <c r="FW179" i="35" s="1"/>
  <c r="FV73" i="35"/>
  <c r="FW73" i="35" s="1"/>
  <c r="FV787" i="35"/>
  <c r="FW787" i="35" s="1"/>
  <c r="FW287" i="35"/>
  <c r="FV960" i="35"/>
  <c r="FW960" i="35" s="1"/>
  <c r="FV789" i="35"/>
  <c r="FW789" i="35" s="1"/>
  <c r="FV968" i="35"/>
  <c r="FW968" i="35" s="1"/>
  <c r="FV593" i="35"/>
  <c r="FW593" i="35" s="1"/>
  <c r="FW216" i="35"/>
  <c r="FW195" i="35"/>
  <c r="FV316" i="35"/>
  <c r="FW316" i="35" s="1"/>
  <c r="FW137" i="35"/>
  <c r="FW268" i="35"/>
  <c r="FV941" i="35"/>
  <c r="FW941" i="35" s="1"/>
  <c r="FW550" i="35"/>
  <c r="FW847" i="35"/>
  <c r="FW936" i="35"/>
  <c r="FV1031" i="35"/>
  <c r="FW1031" i="35" s="1"/>
  <c r="FW536" i="35"/>
  <c r="FW100" i="35"/>
  <c r="FV746" i="35"/>
  <c r="FW746" i="35" s="1"/>
  <c r="FW467" i="35"/>
  <c r="FW76" i="35"/>
  <c r="FW663" i="35"/>
  <c r="FV230" i="35"/>
  <c r="FW230" i="35" s="1"/>
  <c r="FW683" i="35"/>
  <c r="FW808" i="35"/>
  <c r="FW590" i="35"/>
  <c r="FW981" i="35"/>
  <c r="FV923" i="35"/>
  <c r="FW923" i="35" s="1"/>
  <c r="FV759" i="35"/>
  <c r="FW759" i="35" s="1"/>
  <c r="FW246" i="35"/>
  <c r="FW904" i="35"/>
  <c r="FW726" i="35"/>
  <c r="FW545" i="35"/>
  <c r="FW154" i="35"/>
  <c r="FW577" i="35"/>
  <c r="FV966" i="35"/>
  <c r="FW966" i="35" s="1"/>
  <c r="FW523" i="35"/>
  <c r="FW716" i="35"/>
  <c r="FW692" i="35"/>
  <c r="FW569" i="35"/>
  <c r="FW507" i="35"/>
  <c r="FW543" i="35"/>
  <c r="FW262" i="35"/>
  <c r="FW1001" i="35"/>
  <c r="FW908" i="35"/>
  <c r="FW686" i="35"/>
  <c r="FW1025" i="35"/>
  <c r="FW702" i="35"/>
  <c r="FW478" i="35"/>
  <c r="FW150" i="35"/>
  <c r="FW696" i="35"/>
  <c r="FV978" i="35"/>
  <c r="FW978" i="35" s="1"/>
  <c r="FW160" i="35"/>
  <c r="FW156" i="35"/>
  <c r="FW146" i="35"/>
  <c r="FW539" i="35"/>
  <c r="FW561" i="35"/>
  <c r="FW489" i="35"/>
  <c r="FW519" i="35"/>
  <c r="FV185" i="35"/>
  <c r="FW185" i="35" s="1"/>
  <c r="FW484" i="35"/>
  <c r="FW429" i="35"/>
  <c r="FV768" i="35"/>
  <c r="FW768" i="35" s="1"/>
  <c r="FV932" i="35"/>
  <c r="FW932" i="35" s="1"/>
  <c r="FW993" i="35"/>
  <c r="FW571" i="35"/>
  <c r="FW114" i="35"/>
  <c r="FW350" i="35"/>
  <c r="FW1020" i="35"/>
  <c r="FW248" i="35"/>
  <c r="FW178" i="35"/>
  <c r="FW755" i="35"/>
  <c r="FW362" i="35"/>
  <c r="FW466" i="35"/>
  <c r="FW529" i="35"/>
  <c r="FV914" i="35"/>
  <c r="FW914" i="35" s="1"/>
  <c r="FV769" i="35"/>
  <c r="FW769" i="35" s="1"/>
  <c r="FW199" i="35"/>
  <c r="FW454" i="35"/>
  <c r="FW170" i="35"/>
  <c r="FW291" i="35"/>
  <c r="FV491" i="35"/>
  <c r="FW491" i="35" s="1"/>
  <c r="FV796" i="35"/>
  <c r="FW796" i="35" s="1"/>
  <c r="FV674" i="35"/>
  <c r="FW674" i="35" s="1"/>
  <c r="FV771" i="35"/>
  <c r="FW771" i="35" s="1"/>
  <c r="FV552" i="35"/>
  <c r="FW552" i="35" s="1"/>
  <c r="FV598" i="35"/>
  <c r="FW598" i="35" s="1"/>
  <c r="FV259" i="35"/>
  <c r="FW259" i="35" s="1"/>
  <c r="FV842" i="35"/>
  <c r="FW842" i="35" s="1"/>
  <c r="FV168" i="35"/>
  <c r="FW168" i="35" s="1"/>
  <c r="FW760" i="35"/>
  <c r="FV220" i="35"/>
  <c r="FW220" i="35" s="1"/>
  <c r="FV873" i="35"/>
  <c r="FW873" i="35" s="1"/>
  <c r="FV135" i="35"/>
  <c r="FW135" i="35" s="1"/>
  <c r="FV963" i="35"/>
  <c r="FW963" i="35" s="1"/>
  <c r="FW348" i="35"/>
  <c r="FV762" i="35"/>
  <c r="FW762" i="35" s="1"/>
  <c r="FV848" i="35"/>
  <c r="FW848" i="35" s="1"/>
  <c r="FW221" i="35"/>
  <c r="FV882" i="35"/>
  <c r="FW882" i="35" s="1"/>
  <c r="FW111" i="35"/>
  <c r="FV547" i="35"/>
  <c r="FW547" i="35" s="1"/>
  <c r="FV285" i="35"/>
  <c r="FW285" i="35" s="1"/>
  <c r="FV434" i="35"/>
  <c r="FW434" i="35" s="1"/>
  <c r="FW175" i="35"/>
  <c r="FV437" i="35"/>
  <c r="FW437" i="35" s="1"/>
  <c r="FW90" i="35"/>
  <c r="FV186" i="35"/>
  <c r="FW186" i="35" s="1"/>
  <c r="FV681" i="35"/>
  <c r="FW681" i="35" s="1"/>
  <c r="FW337" i="35"/>
  <c r="FV465" i="35"/>
  <c r="FW465" i="35" s="1"/>
  <c r="FV530" i="35"/>
  <c r="FW530" i="35" s="1"/>
  <c r="FW309" i="35"/>
  <c r="FV180" i="35"/>
  <c r="FW180" i="35" s="1"/>
  <c r="FV62" i="35"/>
  <c r="FW62" i="35" s="1"/>
  <c r="FV757" i="35"/>
  <c r="FW757" i="35" s="1"/>
  <c r="FV402" i="35"/>
  <c r="FW402" i="35" s="1"/>
  <c r="FV261" i="35"/>
  <c r="FW261" i="35" s="1"/>
  <c r="FV121" i="35"/>
  <c r="FW121" i="35" s="1"/>
  <c r="FV234" i="35"/>
  <c r="FW234" i="35" s="1"/>
  <c r="FV925" i="35"/>
  <c r="FW925" i="35" s="1"/>
  <c r="FV451" i="35"/>
  <c r="FW451" i="35" s="1"/>
  <c r="FV232" i="35"/>
  <c r="FW232" i="35" s="1"/>
  <c r="FV817" i="35"/>
  <c r="FW817" i="35" s="1"/>
  <c r="FW475" i="35"/>
  <c r="FV930" i="35"/>
  <c r="FW930" i="35" s="1"/>
  <c r="FV893" i="35"/>
  <c r="FW893" i="35" s="1"/>
  <c r="FV761" i="35"/>
  <c r="FW761" i="35" s="1"/>
  <c r="FW267" i="35"/>
  <c r="FV967" i="35"/>
  <c r="FW967" i="35" s="1"/>
  <c r="FV1006" i="35"/>
  <c r="FW1006" i="35" s="1"/>
  <c r="FV717" i="35"/>
  <c r="FW717" i="35" s="1"/>
  <c r="FV669" i="35"/>
  <c r="FW669" i="35" s="1"/>
  <c r="FV208" i="35"/>
  <c r="FW208" i="35" s="1"/>
  <c r="FW181" i="35"/>
  <c r="FW281" i="35"/>
  <c r="FV665" i="35"/>
  <c r="FW665" i="35" s="1"/>
  <c r="FW375" i="35"/>
  <c r="FW548" i="35"/>
  <c r="FW1024" i="35"/>
  <c r="FV270" i="35"/>
  <c r="FW270" i="35" s="1"/>
  <c r="FW829" i="35"/>
  <c r="FW98" i="35"/>
  <c r="FV803" i="35"/>
  <c r="FW803" i="35" s="1"/>
  <c r="FW203" i="35"/>
  <c r="FV587" i="35"/>
  <c r="FW587" i="35" s="1"/>
  <c r="FW406" i="35"/>
  <c r="FW66" i="35"/>
  <c r="FW194" i="35"/>
  <c r="FW866" i="35"/>
  <c r="FV275" i="35"/>
  <c r="FW275" i="35" s="1"/>
  <c r="FV621" i="35"/>
  <c r="FW621" i="35" s="1"/>
  <c r="FW653" i="35"/>
  <c r="FW629" i="35"/>
  <c r="FW310" i="35"/>
  <c r="FW324" i="35"/>
  <c r="FW906" i="35"/>
  <c r="FW68" i="35"/>
  <c r="FW642" i="35"/>
  <c r="FW421" i="35"/>
  <c r="FW872" i="35"/>
  <c r="FW720" i="35"/>
  <c r="FW868" i="35"/>
  <c r="FW499" i="35"/>
  <c r="FW110" i="35"/>
  <c r="FW729" i="35"/>
  <c r="FV1005" i="35"/>
  <c r="FW1005" i="35" s="1"/>
  <c r="FV511" i="35"/>
  <c r="FW511" i="35" s="1"/>
  <c r="FW358" i="35"/>
  <c r="FW492" i="35"/>
  <c r="FW325" i="35"/>
  <c r="FW74" i="35"/>
  <c r="FW196" i="35"/>
  <c r="FV1033" i="35"/>
  <c r="FW1033" i="35" s="1"/>
  <c r="FW837" i="35"/>
  <c r="FW125" i="35"/>
  <c r="FW668" i="35"/>
  <c r="FW535" i="35"/>
  <c r="FW869" i="35"/>
  <c r="FV392" i="35"/>
  <c r="FW392" i="35" s="1"/>
  <c r="FW704" i="35"/>
  <c r="FW56" i="35"/>
  <c r="FW71" i="35"/>
  <c r="FW784" i="35"/>
  <c r="FW691" i="35"/>
  <c r="FV321" i="35"/>
  <c r="FW321" i="35" s="1"/>
  <c r="FW88" i="35"/>
  <c r="FV174" i="35"/>
  <c r="FW174" i="35" s="1"/>
  <c r="FV952" i="35"/>
  <c r="FW952" i="35" s="1"/>
  <c r="FW378" i="35"/>
  <c r="FW463" i="35"/>
  <c r="FW515" i="35"/>
  <c r="FV377" i="35"/>
  <c r="FW377" i="35" s="1"/>
  <c r="FV307" i="35"/>
  <c r="FW307" i="35" s="1"/>
  <c r="FV1016" i="35"/>
  <c r="FW1016" i="35" s="1"/>
  <c r="FW660" i="35"/>
  <c r="FW712" i="35"/>
  <c r="FW364" i="35"/>
  <c r="FV120" i="35"/>
  <c r="FW120" i="35" s="1"/>
  <c r="FW774" i="35"/>
  <c r="FV825" i="35"/>
  <c r="FW825" i="35" s="1"/>
  <c r="FW127" i="35"/>
  <c r="FV172" i="35"/>
  <c r="FW172" i="35" s="1"/>
  <c r="FV800" i="35"/>
  <c r="FW800" i="35" s="1"/>
  <c r="FW490" i="35"/>
  <c r="FW937" i="35"/>
  <c r="FW861" i="35"/>
  <c r="FW512" i="35"/>
  <c r="FW251" i="35"/>
  <c r="FW85" i="35"/>
  <c r="FW134" i="35"/>
  <c r="FW983" i="35"/>
  <c r="FW517" i="35"/>
  <c r="FW415" i="35"/>
  <c r="FW24" i="35"/>
  <c r="FV9" i="35"/>
  <c r="FW9" i="35" s="1"/>
  <c r="FV30" i="35"/>
  <c r="FW30" i="35" s="1"/>
  <c r="FV19" i="35"/>
  <c r="FW19" i="35" s="1"/>
  <c r="FW29" i="35"/>
  <c r="FW36" i="35"/>
  <c r="FW32" i="35"/>
  <c r="FW8" i="35"/>
  <c r="FW40" i="35"/>
  <c r="FW25" i="35"/>
  <c r="FV4" i="35"/>
  <c r="FW4" i="35" s="1"/>
  <c r="FW5" i="35"/>
  <c r="FV6" i="35"/>
  <c r="FW6" i="35" s="1"/>
  <c r="FW2" i="35"/>
  <c r="A350" i="35" l="1"/>
  <c r="A351" i="35" s="1"/>
  <c r="A352" i="35" s="1"/>
  <c r="A353" i="35" s="1"/>
  <c r="A354" i="35" s="1"/>
  <c r="A355" i="35" s="1"/>
  <c r="A356" i="35" s="1"/>
  <c r="A357" i="35" s="1"/>
  <c r="A358" i="35" s="1"/>
  <c r="A359" i="35" s="1"/>
  <c r="A360" i="35" s="1"/>
  <c r="A361" i="35" s="1"/>
  <c r="A362" i="35" s="1"/>
  <c r="A363" i="35" s="1"/>
  <c r="A364" i="35" s="1"/>
  <c r="A365" i="35" s="1"/>
  <c r="A366" i="35" s="1"/>
  <c r="A367" i="35" s="1"/>
  <c r="A368" i="35" s="1"/>
  <c r="A369" i="35" s="1"/>
  <c r="A370" i="35" s="1"/>
  <c r="A371" i="35" s="1"/>
  <c r="A372" i="35" s="1"/>
  <c r="A373" i="35" s="1"/>
  <c r="A374" i="35" s="1"/>
  <c r="A375" i="35" s="1"/>
  <c r="A376" i="35" s="1"/>
  <c r="A377" i="35" s="1"/>
  <c r="A378" i="35" s="1"/>
  <c r="A379" i="35" s="1"/>
  <c r="A380" i="35" s="1"/>
  <c r="A381" i="35" s="1"/>
  <c r="A382" i="35" s="1"/>
  <c r="A383" i="35" s="1"/>
  <c r="A384" i="35" s="1"/>
  <c r="A385" i="35" s="1"/>
  <c r="A386" i="35" s="1"/>
  <c r="A387" i="35" s="1"/>
  <c r="A388" i="35" s="1"/>
  <c r="A389" i="35" s="1"/>
  <c r="A390" i="35" s="1"/>
  <c r="A391" i="35" s="1"/>
  <c r="A392" i="35" s="1"/>
  <c r="A393" i="35" s="1"/>
  <c r="A394" i="35" s="1"/>
  <c r="A395" i="35" s="1"/>
  <c r="A396" i="35" s="1"/>
  <c r="A397" i="35" s="1"/>
  <c r="A398" i="35" s="1"/>
  <c r="A399" i="35" s="1"/>
  <c r="A400" i="35" s="1"/>
  <c r="A401" i="35" s="1"/>
  <c r="A402" i="35" s="1"/>
  <c r="A403" i="35" s="1"/>
  <c r="A404" i="35" s="1"/>
  <c r="A405" i="35" s="1"/>
  <c r="A406" i="35" s="1"/>
  <c r="A407" i="35" s="1"/>
  <c r="A408" i="35" s="1"/>
  <c r="A409" i="35" s="1"/>
  <c r="A410" i="35" s="1"/>
  <c r="A411" i="35" s="1"/>
  <c r="A412" i="35" s="1"/>
  <c r="A413" i="35" s="1"/>
  <c r="A414" i="35" s="1"/>
  <c r="A415" i="35" s="1"/>
  <c r="A416" i="35" s="1"/>
  <c r="A417" i="35" s="1"/>
  <c r="A418" i="35" s="1"/>
  <c r="A419" i="35" s="1"/>
  <c r="A420" i="35" s="1"/>
  <c r="A421" i="35" s="1"/>
  <c r="A422" i="35" s="1"/>
  <c r="A423" i="35" s="1"/>
  <c r="A424" i="35" s="1"/>
  <c r="A425" i="35" s="1"/>
  <c r="A426" i="35" s="1"/>
  <c r="A427" i="35" s="1"/>
  <c r="A428" i="35" s="1"/>
  <c r="A429" i="35" s="1"/>
  <c r="A430" i="35" s="1"/>
  <c r="A431" i="35" s="1"/>
  <c r="A432" i="35" s="1"/>
  <c r="A433" i="35" s="1"/>
  <c r="A434" i="35" s="1"/>
  <c r="A435" i="35" s="1"/>
  <c r="A436" i="35" s="1"/>
  <c r="A437" i="35" s="1"/>
  <c r="A438" i="35" s="1"/>
  <c r="A439" i="35" s="1"/>
  <c r="A440" i="35" s="1"/>
  <c r="A441" i="35" s="1"/>
  <c r="A442" i="35" s="1"/>
  <c r="A443" i="35" s="1"/>
  <c r="A444" i="35" s="1"/>
  <c r="A445" i="35" s="1"/>
  <c r="A446" i="35" s="1"/>
  <c r="A447" i="35" s="1"/>
  <c r="A448" i="35" s="1"/>
  <c r="A449" i="35" s="1"/>
  <c r="A450" i="35" s="1"/>
  <c r="A451" i="35" s="1"/>
  <c r="A452" i="35" s="1"/>
  <c r="A453" i="35" s="1"/>
  <c r="A454" i="35" s="1"/>
  <c r="A455" i="35" s="1"/>
  <c r="A456" i="35" s="1"/>
  <c r="A457" i="35" s="1"/>
  <c r="A458" i="35" s="1"/>
  <c r="A459" i="35" s="1"/>
  <c r="A460" i="35" s="1"/>
  <c r="A461" i="35" s="1"/>
  <c r="A462" i="35" s="1"/>
  <c r="A463" i="35" s="1"/>
  <c r="A464" i="35" s="1"/>
  <c r="A465" i="35" s="1"/>
  <c r="A466" i="35" s="1"/>
  <c r="A467" i="35" s="1"/>
  <c r="A468" i="35" s="1"/>
  <c r="A469" i="35" s="1"/>
  <c r="A470" i="35" s="1"/>
  <c r="A471" i="35" s="1"/>
  <c r="A472" i="35" s="1"/>
  <c r="A473" i="35" s="1"/>
  <c r="A474" i="35" s="1"/>
  <c r="A475" i="35" s="1"/>
  <c r="A476" i="35" s="1"/>
  <c r="A477" i="35" s="1"/>
  <c r="A478" i="35" s="1"/>
  <c r="A479" i="35" s="1"/>
  <c r="A480" i="35" s="1"/>
  <c r="A481" i="35" s="1"/>
  <c r="A482" i="35" s="1"/>
  <c r="A483" i="35" s="1"/>
  <c r="A484" i="35" s="1"/>
  <c r="A485" i="35" s="1"/>
  <c r="A486" i="35" s="1"/>
  <c r="A487" i="35" s="1"/>
  <c r="A488" i="35" s="1"/>
  <c r="A489" i="35" s="1"/>
  <c r="A490" i="35" s="1"/>
  <c r="A491" i="35" s="1"/>
  <c r="A492" i="35" s="1"/>
  <c r="A493" i="35" s="1"/>
  <c r="A494" i="35" s="1"/>
  <c r="A495" i="35" s="1"/>
  <c r="A496" i="35" s="1"/>
  <c r="A497" i="35" s="1"/>
  <c r="A498" i="35" s="1"/>
  <c r="A499" i="35" s="1"/>
  <c r="A500" i="35" s="1"/>
  <c r="A501" i="35" s="1"/>
  <c r="A502" i="35" s="1"/>
  <c r="A503" i="35" s="1"/>
  <c r="A504" i="35" s="1"/>
  <c r="A505" i="35" s="1"/>
  <c r="A506" i="35" s="1"/>
  <c r="A507" i="35" s="1"/>
  <c r="A508" i="35" s="1"/>
  <c r="A509" i="35" s="1"/>
  <c r="A510" i="35" s="1"/>
  <c r="A511" i="35" s="1"/>
  <c r="A512" i="35" s="1"/>
  <c r="A513" i="35" s="1"/>
  <c r="A514" i="35" s="1"/>
  <c r="A515" i="35" s="1"/>
  <c r="A516" i="35" s="1"/>
  <c r="A517" i="35" s="1"/>
  <c r="A518" i="35" s="1"/>
  <c r="A519" i="35" s="1"/>
  <c r="A520" i="35" s="1"/>
  <c r="A521" i="35" s="1"/>
  <c r="A522" i="35" s="1"/>
  <c r="A523" i="35" s="1"/>
  <c r="A524" i="35" s="1"/>
  <c r="A525" i="35" s="1"/>
  <c r="A526" i="35" s="1"/>
  <c r="A527" i="35" s="1"/>
  <c r="A528" i="35" s="1"/>
  <c r="A529" i="35" s="1"/>
  <c r="A530" i="35" s="1"/>
  <c r="A531" i="35" s="1"/>
  <c r="A532" i="35" s="1"/>
  <c r="A533" i="35" s="1"/>
  <c r="A534" i="35" s="1"/>
  <c r="A535" i="35" s="1"/>
  <c r="A536" i="35" s="1"/>
  <c r="A537" i="35" s="1"/>
  <c r="A538" i="35" s="1"/>
  <c r="A539" i="35" s="1"/>
  <c r="A540" i="35" s="1"/>
  <c r="A541" i="35" s="1"/>
  <c r="A542" i="35" s="1"/>
  <c r="A543" i="35" s="1"/>
  <c r="A544" i="35" s="1"/>
  <c r="A545" i="35" s="1"/>
  <c r="A546" i="35" s="1"/>
  <c r="A547" i="35" s="1"/>
  <c r="A548" i="35" s="1"/>
  <c r="A549" i="35" s="1"/>
  <c r="A550" i="35" s="1"/>
  <c r="A551" i="35" s="1"/>
  <c r="A552" i="35" s="1"/>
  <c r="A553" i="35" s="1"/>
  <c r="A554" i="35" s="1"/>
  <c r="A555" i="35" s="1"/>
  <c r="A556" i="35" s="1"/>
  <c r="A557" i="35" s="1"/>
  <c r="A558" i="35" s="1"/>
  <c r="A559" i="35" s="1"/>
  <c r="A560" i="35" s="1"/>
  <c r="A561" i="35" s="1"/>
  <c r="A562" i="35" s="1"/>
  <c r="A563" i="35" s="1"/>
  <c r="A564" i="35" s="1"/>
  <c r="A565" i="35" s="1"/>
  <c r="A566" i="35" s="1"/>
  <c r="A567" i="35" s="1"/>
  <c r="A568" i="35" s="1"/>
  <c r="A569" i="35" s="1"/>
  <c r="A570" i="35" s="1"/>
  <c r="A571" i="35" s="1"/>
  <c r="A572" i="35" s="1"/>
  <c r="A573" i="35" s="1"/>
  <c r="A574" i="35" s="1"/>
  <c r="A575" i="35" s="1"/>
  <c r="A576" i="35" s="1"/>
  <c r="A577" i="35" s="1"/>
  <c r="A578" i="35" s="1"/>
  <c r="A579" i="35" s="1"/>
  <c r="A580" i="35" s="1"/>
  <c r="A581" i="35" s="1"/>
  <c r="A582" i="35" s="1"/>
  <c r="A583" i="35" s="1"/>
  <c r="A584" i="35" s="1"/>
  <c r="A585" i="35" s="1"/>
  <c r="A586" i="35" s="1"/>
  <c r="A587" i="35" s="1"/>
  <c r="A588" i="35" s="1"/>
  <c r="A589" i="35" s="1"/>
  <c r="A590" i="35" s="1"/>
  <c r="A591" i="35" s="1"/>
  <c r="A592" i="35" s="1"/>
  <c r="A593" i="35" s="1"/>
  <c r="A594" i="35" s="1"/>
  <c r="A595" i="35" s="1"/>
  <c r="A596" i="35" s="1"/>
  <c r="A597" i="35" s="1"/>
  <c r="A598" i="35" s="1"/>
  <c r="A599" i="35" s="1"/>
  <c r="A600" i="35" s="1"/>
  <c r="A601" i="35" s="1"/>
  <c r="A602" i="35" s="1"/>
  <c r="A603" i="35" s="1"/>
  <c r="A604" i="35" s="1"/>
  <c r="A605" i="35" s="1"/>
  <c r="A606" i="35" s="1"/>
  <c r="A607" i="35" s="1"/>
  <c r="A608" i="35" s="1"/>
  <c r="A609" i="35" s="1"/>
  <c r="A610" i="35" s="1"/>
  <c r="A611" i="35" s="1"/>
  <c r="A612" i="35" s="1"/>
  <c r="A613" i="35" s="1"/>
  <c r="A614" i="35" s="1"/>
  <c r="A615" i="35" s="1"/>
  <c r="A616" i="35" s="1"/>
  <c r="A617" i="35" s="1"/>
  <c r="A618" i="35" s="1"/>
  <c r="A619" i="35" s="1"/>
  <c r="A620" i="35" s="1"/>
  <c r="A621" i="35" s="1"/>
  <c r="A622" i="35" s="1"/>
  <c r="A623" i="35" s="1"/>
  <c r="A624" i="35" s="1"/>
  <c r="A625" i="35" s="1"/>
  <c r="A626" i="35" s="1"/>
  <c r="A627" i="35" s="1"/>
  <c r="A628" i="35" s="1"/>
  <c r="A629" i="35" s="1"/>
  <c r="A630" i="35" s="1"/>
  <c r="A631" i="35" s="1"/>
  <c r="A632" i="35" s="1"/>
  <c r="A633" i="35" s="1"/>
  <c r="A634" i="35" s="1"/>
  <c r="A635" i="35" s="1"/>
  <c r="A636" i="35" s="1"/>
  <c r="A637" i="35" s="1"/>
  <c r="A638" i="35" s="1"/>
  <c r="A639" i="35" s="1"/>
  <c r="A640" i="35" s="1"/>
  <c r="A641" i="35" s="1"/>
  <c r="A642" i="35" s="1"/>
  <c r="A643" i="35" s="1"/>
  <c r="A644" i="35" s="1"/>
  <c r="A645" i="35" s="1"/>
  <c r="A646" i="35" s="1"/>
  <c r="A647" i="35" s="1"/>
  <c r="A648" i="35" s="1"/>
  <c r="A649" i="35" s="1"/>
  <c r="A650" i="35" s="1"/>
  <c r="A651" i="35" s="1"/>
  <c r="A652" i="35" s="1"/>
  <c r="A653" i="35" s="1"/>
  <c r="A654" i="35" s="1"/>
  <c r="A655" i="35" s="1"/>
  <c r="A656" i="35" s="1"/>
  <c r="A657" i="35" s="1"/>
  <c r="A658" i="35" s="1"/>
  <c r="A659" i="35" s="1"/>
  <c r="A660" i="35" s="1"/>
  <c r="A661" i="35" s="1"/>
  <c r="A662" i="35" s="1"/>
  <c r="A663" i="35" s="1"/>
  <c r="A664" i="35" s="1"/>
  <c r="A665" i="35" s="1"/>
  <c r="A666" i="35" s="1"/>
  <c r="A667" i="35" s="1"/>
  <c r="A668" i="35" s="1"/>
  <c r="A669" i="35" s="1"/>
  <c r="A670" i="35" s="1"/>
  <c r="A671" i="35" s="1"/>
  <c r="A672" i="35" s="1"/>
  <c r="A673" i="35" s="1"/>
  <c r="A674" i="35" s="1"/>
  <c r="A675" i="35" s="1"/>
  <c r="A676" i="35" s="1"/>
  <c r="A677" i="35" s="1"/>
  <c r="A678" i="35" s="1"/>
  <c r="A679" i="35" s="1"/>
  <c r="A680" i="35" s="1"/>
  <c r="A681" i="35" s="1"/>
  <c r="A682" i="35" s="1"/>
  <c r="A683" i="35" s="1"/>
  <c r="A684" i="35" s="1"/>
  <c r="A685" i="35" s="1"/>
  <c r="A686" i="35" s="1"/>
  <c r="A687" i="35" s="1"/>
  <c r="A688" i="35" s="1"/>
  <c r="A689" i="35" s="1"/>
  <c r="A690" i="35" s="1"/>
  <c r="A691" i="35" s="1"/>
  <c r="A692" i="35" s="1"/>
  <c r="A693" i="35" s="1"/>
  <c r="A694" i="35" s="1"/>
  <c r="A695" i="35" s="1"/>
  <c r="A696" i="35" s="1"/>
  <c r="A697" i="35" s="1"/>
  <c r="A698" i="35" s="1"/>
  <c r="A699" i="35" s="1"/>
  <c r="A700" i="35" s="1"/>
  <c r="A701" i="35" s="1"/>
  <c r="A702" i="35" s="1"/>
  <c r="A703" i="35" s="1"/>
  <c r="A704" i="35" s="1"/>
  <c r="A705" i="35" s="1"/>
  <c r="A706" i="35" s="1"/>
  <c r="A707" i="35" s="1"/>
  <c r="A708" i="35" s="1"/>
  <c r="A709" i="35" s="1"/>
  <c r="A710" i="35" s="1"/>
  <c r="A711" i="35" s="1"/>
  <c r="A712" i="35" s="1"/>
  <c r="A713" i="35" s="1"/>
  <c r="A714" i="35" s="1"/>
  <c r="A715" i="35" s="1"/>
  <c r="A716" i="35" s="1"/>
  <c r="A717" i="35" s="1"/>
  <c r="A718" i="35" s="1"/>
  <c r="A719" i="35" s="1"/>
  <c r="A720" i="35" s="1"/>
  <c r="A721" i="35" s="1"/>
  <c r="A722" i="35" s="1"/>
  <c r="A723" i="35" s="1"/>
  <c r="A724" i="35" s="1"/>
  <c r="A725" i="35" s="1"/>
  <c r="A726" i="35" s="1"/>
  <c r="A727" i="35" s="1"/>
  <c r="A728" i="35" s="1"/>
  <c r="A729" i="35" s="1"/>
  <c r="A730" i="35" s="1"/>
  <c r="A731" i="35" s="1"/>
  <c r="A732" i="35" s="1"/>
  <c r="A733" i="35" s="1"/>
  <c r="A734" i="35" s="1"/>
  <c r="A735" i="35" s="1"/>
  <c r="A736" i="35" s="1"/>
  <c r="A737" i="35" s="1"/>
  <c r="A738" i="35" s="1"/>
  <c r="A739" i="35" s="1"/>
  <c r="A740" i="35" s="1"/>
  <c r="A741" i="35" s="1"/>
  <c r="A742" i="35" s="1"/>
  <c r="A743" i="35" s="1"/>
  <c r="A744" i="35" s="1"/>
  <c r="A745" i="35" s="1"/>
  <c r="A746" i="35" s="1"/>
  <c r="A747" i="35" s="1"/>
  <c r="A748" i="35" s="1"/>
  <c r="A749" i="35" s="1"/>
  <c r="A750" i="35" s="1"/>
  <c r="A751" i="35" s="1"/>
  <c r="A752" i="35" s="1"/>
  <c r="A753" i="35" s="1"/>
  <c r="A754" i="35" s="1"/>
  <c r="A755" i="35" s="1"/>
  <c r="A756" i="35" s="1"/>
  <c r="A757" i="35" s="1"/>
  <c r="A758" i="35" s="1"/>
  <c r="A759" i="35" s="1"/>
  <c r="A760" i="35" s="1"/>
  <c r="A761" i="35" s="1"/>
  <c r="A762" i="35" s="1"/>
  <c r="A763" i="35" s="1"/>
  <c r="A764" i="35" s="1"/>
  <c r="A765" i="35" s="1"/>
  <c r="A766" i="35" s="1"/>
  <c r="A767" i="35" s="1"/>
  <c r="A768" i="35" s="1"/>
  <c r="A769" i="35" s="1"/>
  <c r="A770" i="35" s="1"/>
  <c r="A771" i="35" s="1"/>
  <c r="A772" i="35" s="1"/>
  <c r="A773" i="35" s="1"/>
  <c r="A774" i="35" s="1"/>
  <c r="A775" i="35" s="1"/>
  <c r="A776" i="35" s="1"/>
  <c r="A777" i="35" s="1"/>
  <c r="A778" i="35" s="1"/>
  <c r="A779" i="35" s="1"/>
  <c r="A780" i="35" s="1"/>
  <c r="A781" i="35" s="1"/>
  <c r="A782" i="35" s="1"/>
  <c r="A783" i="35" s="1"/>
  <c r="A784" i="35" s="1"/>
  <c r="A785" i="35" s="1"/>
  <c r="A786" i="35" s="1"/>
  <c r="A787" i="35" s="1"/>
  <c r="A788" i="35" s="1"/>
  <c r="A789" i="35" s="1"/>
  <c r="A790" i="35" s="1"/>
  <c r="A791" i="35" s="1"/>
  <c r="A792" i="35" s="1"/>
  <c r="A793" i="35" s="1"/>
  <c r="A794" i="35" s="1"/>
  <c r="A795" i="35" s="1"/>
  <c r="A796" i="35" s="1"/>
  <c r="A797" i="35" s="1"/>
  <c r="A798" i="35" s="1"/>
  <c r="A799" i="35" s="1"/>
  <c r="A800" i="35" s="1"/>
  <c r="A801" i="35" s="1"/>
  <c r="A802" i="35" s="1"/>
  <c r="A803" i="35" s="1"/>
  <c r="A804" i="35" s="1"/>
  <c r="A805" i="35" s="1"/>
  <c r="A806" i="35" s="1"/>
  <c r="A807" i="35" s="1"/>
  <c r="A808" i="35" s="1"/>
  <c r="A809" i="35" s="1"/>
  <c r="A810" i="35" s="1"/>
  <c r="A811" i="35" s="1"/>
  <c r="A812" i="35" s="1"/>
  <c r="A813" i="35" s="1"/>
  <c r="A814" i="35" s="1"/>
  <c r="A815" i="35" s="1"/>
  <c r="A816" i="35" s="1"/>
  <c r="A817" i="35" s="1"/>
  <c r="A818" i="35" s="1"/>
  <c r="A819" i="35" s="1"/>
  <c r="A820" i="35" s="1"/>
  <c r="A821" i="35" s="1"/>
  <c r="A822" i="35" s="1"/>
  <c r="A823" i="35" s="1"/>
  <c r="A824" i="35" s="1"/>
  <c r="A825" i="35" s="1"/>
  <c r="A826" i="35" s="1"/>
  <c r="A827" i="35" s="1"/>
  <c r="A828" i="35" s="1"/>
  <c r="A829" i="35" s="1"/>
  <c r="A830" i="35" s="1"/>
  <c r="A831" i="35" s="1"/>
  <c r="A832" i="35" s="1"/>
  <c r="A833" i="35" s="1"/>
  <c r="A834" i="35" s="1"/>
  <c r="A835" i="35" s="1"/>
  <c r="A836" i="35" s="1"/>
  <c r="A837" i="35" s="1"/>
  <c r="A838" i="35" s="1"/>
  <c r="A839" i="35" s="1"/>
  <c r="A840" i="35" s="1"/>
  <c r="A841" i="35" s="1"/>
  <c r="A842" i="35" s="1"/>
  <c r="A843" i="35" s="1"/>
  <c r="A844" i="35" s="1"/>
  <c r="A845" i="35" s="1"/>
  <c r="A846" i="35" s="1"/>
  <c r="A847" i="35" s="1"/>
  <c r="A848" i="35" s="1"/>
  <c r="A849" i="35" s="1"/>
  <c r="A850" i="35" s="1"/>
  <c r="A851" i="35" s="1"/>
  <c r="A852" i="35" s="1"/>
  <c r="A853" i="35" s="1"/>
  <c r="A854" i="35" s="1"/>
  <c r="A855" i="35" s="1"/>
  <c r="A856" i="35" s="1"/>
  <c r="A857" i="35" s="1"/>
  <c r="A858" i="35" s="1"/>
  <c r="A859" i="35" s="1"/>
  <c r="A860" i="35" s="1"/>
  <c r="A861" i="35" s="1"/>
  <c r="A862" i="35" s="1"/>
  <c r="A863" i="35" s="1"/>
  <c r="A864" i="35" s="1"/>
  <c r="A865" i="35" s="1"/>
  <c r="A866" i="35" s="1"/>
  <c r="A867" i="35" s="1"/>
  <c r="A868" i="35" s="1"/>
  <c r="A869" i="35" s="1"/>
  <c r="A870" i="35" s="1"/>
  <c r="A871" i="35" s="1"/>
  <c r="A872" i="35" s="1"/>
  <c r="A873" i="35" s="1"/>
  <c r="A874" i="35" s="1"/>
  <c r="A875" i="35" s="1"/>
  <c r="A876" i="35" s="1"/>
  <c r="A877" i="35" s="1"/>
  <c r="A878" i="35" s="1"/>
  <c r="A879" i="35" s="1"/>
  <c r="A880" i="35" s="1"/>
  <c r="A881" i="35" s="1"/>
  <c r="A882" i="35" s="1"/>
  <c r="A883" i="35" s="1"/>
  <c r="A884" i="35" s="1"/>
  <c r="A885" i="35" s="1"/>
  <c r="A886" i="35" s="1"/>
  <c r="A887" i="35" s="1"/>
  <c r="A888" i="35" s="1"/>
  <c r="A889" i="35" s="1"/>
  <c r="A890" i="35" s="1"/>
  <c r="A891" i="35" s="1"/>
  <c r="A892" i="35" s="1"/>
  <c r="A893" i="35" s="1"/>
  <c r="A894" i="35" s="1"/>
  <c r="A895" i="35" s="1"/>
  <c r="A896" i="35" s="1"/>
  <c r="A897" i="35" s="1"/>
  <c r="A898" i="35" s="1"/>
  <c r="A899" i="35" s="1"/>
  <c r="A900" i="35" s="1"/>
  <c r="A901" i="35" s="1"/>
  <c r="A902" i="35" s="1"/>
  <c r="A903" i="35" s="1"/>
  <c r="A904" i="35" s="1"/>
  <c r="A905" i="35" s="1"/>
  <c r="A906" i="35" s="1"/>
  <c r="A907" i="35" s="1"/>
  <c r="A908" i="35" s="1"/>
  <c r="A909" i="35" s="1"/>
  <c r="A910" i="35" s="1"/>
  <c r="A911" i="35" s="1"/>
  <c r="A912" i="35" s="1"/>
  <c r="A913" i="35" s="1"/>
  <c r="A914" i="35" s="1"/>
  <c r="A915" i="35" s="1"/>
  <c r="A916" i="35" s="1"/>
  <c r="A917" i="35" s="1"/>
  <c r="A918" i="35" s="1"/>
  <c r="A919" i="35" s="1"/>
  <c r="A920" i="35" s="1"/>
  <c r="A921" i="35" s="1"/>
  <c r="A922" i="35" s="1"/>
  <c r="A923" i="35" s="1"/>
  <c r="A924" i="35" s="1"/>
  <c r="A925" i="35" s="1"/>
  <c r="A926" i="35" s="1"/>
  <c r="A927" i="35" s="1"/>
  <c r="A928" i="35" s="1"/>
  <c r="A929" i="35" s="1"/>
  <c r="A930" i="35" s="1"/>
  <c r="A931" i="35" s="1"/>
  <c r="A932" i="35" s="1"/>
  <c r="A933" i="35" s="1"/>
  <c r="A934" i="35" s="1"/>
  <c r="A935" i="35" s="1"/>
  <c r="A936" i="35" s="1"/>
  <c r="A937" i="35" s="1"/>
  <c r="A938" i="35" s="1"/>
  <c r="A939" i="35" s="1"/>
  <c r="A940" i="35" s="1"/>
  <c r="A941" i="35" s="1"/>
  <c r="A942" i="35" s="1"/>
  <c r="A943" i="35" s="1"/>
  <c r="A944" i="35" s="1"/>
  <c r="A945" i="35" s="1"/>
  <c r="A946" i="35" s="1"/>
  <c r="A947" i="35" s="1"/>
  <c r="A948" i="35" s="1"/>
  <c r="A949" i="35" s="1"/>
  <c r="A950" i="35" s="1"/>
  <c r="A951" i="35" s="1"/>
  <c r="A952" i="35" s="1"/>
  <c r="A953" i="35" s="1"/>
  <c r="A954" i="35" s="1"/>
  <c r="A955" i="35" s="1"/>
  <c r="A956" i="35" s="1"/>
  <c r="A957" i="35" s="1"/>
  <c r="A958" i="35" s="1"/>
  <c r="A959" i="35" s="1"/>
  <c r="A960" i="35" s="1"/>
  <c r="A961" i="35" s="1"/>
  <c r="A962" i="35" s="1"/>
  <c r="A963" i="35" s="1"/>
  <c r="A964" i="35" s="1"/>
  <c r="A965" i="35" s="1"/>
  <c r="A966" i="35" s="1"/>
  <c r="A967" i="35" s="1"/>
  <c r="A968" i="35" s="1"/>
  <c r="A969" i="35" s="1"/>
  <c r="A970" i="35" s="1"/>
  <c r="A971" i="35" s="1"/>
  <c r="A972" i="35" s="1"/>
  <c r="A973" i="35" s="1"/>
  <c r="A974" i="35" s="1"/>
  <c r="A975" i="35" s="1"/>
  <c r="A976" i="35" s="1"/>
  <c r="A977" i="35" s="1"/>
  <c r="A978" i="35" s="1"/>
  <c r="A979" i="35" s="1"/>
  <c r="A980" i="35" s="1"/>
  <c r="A981" i="35" s="1"/>
  <c r="A982" i="35" s="1"/>
  <c r="A983" i="35" s="1"/>
  <c r="A984" i="35" s="1"/>
  <c r="A985" i="35" s="1"/>
  <c r="A986" i="35" s="1"/>
  <c r="A987" i="35" s="1"/>
  <c r="A988" i="35" s="1"/>
  <c r="A989" i="35" s="1"/>
  <c r="A990" i="35" s="1"/>
  <c r="A991" i="35" s="1"/>
  <c r="A992" i="35" s="1"/>
  <c r="A993" i="35" s="1"/>
  <c r="A994" i="35" s="1"/>
  <c r="A995" i="35" s="1"/>
  <c r="A996" i="35" s="1"/>
  <c r="A997" i="35" s="1"/>
  <c r="A998" i="35" s="1"/>
  <c r="A999" i="35" s="1"/>
  <c r="A1000" i="35" s="1"/>
  <c r="A1001" i="35" s="1"/>
  <c r="A1002" i="35" s="1"/>
  <c r="A1003" i="35" s="1"/>
  <c r="A1004" i="35" s="1"/>
  <c r="A1005" i="35" s="1"/>
  <c r="A1006" i="35" s="1"/>
  <c r="A1007" i="35" s="1"/>
  <c r="A1008" i="35" s="1"/>
  <c r="A1009" i="35" s="1"/>
  <c r="A1010" i="35" s="1"/>
  <c r="A1011" i="35" s="1"/>
  <c r="A1012" i="35" s="1"/>
  <c r="A1013" i="35" s="1"/>
  <c r="A1014" i="35" s="1"/>
  <c r="A1015" i="35" s="1"/>
  <c r="A1016" i="35" s="1"/>
  <c r="A1017" i="35" s="1"/>
  <c r="A1018" i="35" s="1"/>
  <c r="A1019" i="35" s="1"/>
  <c r="A1020" i="35" s="1"/>
  <c r="A1021" i="35" s="1"/>
  <c r="A1022" i="35" s="1"/>
  <c r="A1023" i="35" s="1"/>
  <c r="A1024" i="35" s="1"/>
  <c r="A1025" i="35" s="1"/>
  <c r="A1026" i="35" s="1"/>
  <c r="A1027" i="35" s="1"/>
  <c r="A1028" i="35" s="1"/>
  <c r="A1029" i="35" s="1"/>
  <c r="A1030" i="35" s="1"/>
  <c r="A1031" i="35" s="1"/>
  <c r="A1032" i="35" s="1"/>
  <c r="A1033" i="35" s="1"/>
  <c r="A1034" i="35" s="1"/>
  <c r="A1035" i="35" s="1"/>
  <c r="A1036" i="35" s="1"/>
</calcChain>
</file>

<file path=xl/sharedStrings.xml><?xml version="1.0" encoding="utf-8"?>
<sst xmlns="http://schemas.openxmlformats.org/spreadsheetml/2006/main" count="12740" uniqueCount="3103">
  <si>
    <t>(°C)</t>
  </si>
  <si>
    <t>(-)</t>
  </si>
  <si>
    <t>(µS/cm)</t>
  </si>
  <si>
    <t>(mV)</t>
  </si>
  <si>
    <t>(L/s)</t>
  </si>
  <si>
    <t>(mg/L)</t>
  </si>
  <si>
    <t>(µg/L)</t>
  </si>
  <si>
    <t>(g/cm³)</t>
  </si>
  <si>
    <t>E</t>
  </si>
  <si>
    <t>N</t>
  </si>
  <si>
    <t>#</t>
  </si>
  <si>
    <t>Institution</t>
  </si>
  <si>
    <t>Bad Nauheim</t>
  </si>
  <si>
    <t>(UTM Zone 32U)</t>
  </si>
  <si>
    <r>
      <t>(Na</t>
    </r>
    <r>
      <rPr>
        <vertAlign val="superscript"/>
        <sz val="10"/>
        <rFont val="Arial"/>
        <family val="2"/>
      </rPr>
      <t>+</t>
    </r>
    <r>
      <rPr>
        <sz val="10"/>
        <rFont val="Arial"/>
        <family val="2"/>
      </rPr>
      <t>)</t>
    </r>
  </si>
  <si>
    <r>
      <t>(K</t>
    </r>
    <r>
      <rPr>
        <vertAlign val="superscript"/>
        <sz val="10"/>
        <rFont val="Arial"/>
        <family val="2"/>
      </rPr>
      <t>+</t>
    </r>
    <r>
      <rPr>
        <sz val="10"/>
        <rFont val="Arial"/>
        <family val="2"/>
      </rPr>
      <t>)</t>
    </r>
  </si>
  <si>
    <t>Ammonium</t>
  </si>
  <si>
    <r>
      <t>(NH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+</t>
    </r>
    <r>
      <rPr>
        <sz val="10"/>
        <rFont val="Arial"/>
        <family val="2"/>
      </rPr>
      <t>)</t>
    </r>
  </si>
  <si>
    <t>Magnesium</t>
  </si>
  <si>
    <r>
      <t>(Mg</t>
    </r>
    <r>
      <rPr>
        <vertAlign val="superscript"/>
        <sz val="10"/>
        <rFont val="Arial"/>
        <family val="2"/>
      </rPr>
      <t>2+</t>
    </r>
    <r>
      <rPr>
        <sz val="10"/>
        <rFont val="Arial"/>
        <family val="2"/>
      </rPr>
      <t>)</t>
    </r>
  </si>
  <si>
    <t>Calcium</t>
  </si>
  <si>
    <r>
      <t>(Ca</t>
    </r>
    <r>
      <rPr>
        <vertAlign val="superscript"/>
        <sz val="10"/>
        <rFont val="Arial"/>
        <family val="2"/>
      </rPr>
      <t>2+</t>
    </r>
    <r>
      <rPr>
        <sz val="10"/>
        <rFont val="Arial"/>
        <family val="2"/>
      </rPr>
      <t>)</t>
    </r>
  </si>
  <si>
    <r>
      <t>(Br</t>
    </r>
    <r>
      <rPr>
        <vertAlign val="superscript"/>
        <sz val="10"/>
        <rFont val="Calibri"/>
        <family val="2"/>
      </rPr>
      <t>−</t>
    </r>
    <r>
      <rPr>
        <sz val="10"/>
        <rFont val="Arial"/>
        <family val="2"/>
      </rPr>
      <t>)</t>
    </r>
  </si>
  <si>
    <r>
      <t>(F</t>
    </r>
    <r>
      <rPr>
        <vertAlign val="superscript"/>
        <sz val="10"/>
        <rFont val="Calibri"/>
        <family val="2"/>
      </rPr>
      <t>−</t>
    </r>
    <r>
      <rPr>
        <sz val="10"/>
        <rFont val="Arial"/>
        <family val="2"/>
      </rPr>
      <t>)</t>
    </r>
  </si>
  <si>
    <r>
      <t>(Cl</t>
    </r>
    <r>
      <rPr>
        <vertAlign val="superscript"/>
        <sz val="10"/>
        <rFont val="Calibri"/>
        <family val="2"/>
      </rPr>
      <t>−</t>
    </r>
    <r>
      <rPr>
        <sz val="10"/>
        <rFont val="Arial"/>
        <family val="2"/>
      </rPr>
      <t>)</t>
    </r>
  </si>
  <si>
    <r>
      <t>(I</t>
    </r>
    <r>
      <rPr>
        <vertAlign val="superscript"/>
        <sz val="10"/>
        <rFont val="Calibri"/>
        <family val="2"/>
      </rPr>
      <t>−</t>
    </r>
    <r>
      <rPr>
        <sz val="10"/>
        <rFont val="Arial"/>
        <family val="2"/>
      </rPr>
      <t>)</t>
    </r>
  </si>
  <si>
    <r>
      <t>(SO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2−</t>
    </r>
    <r>
      <rPr>
        <sz val="10"/>
        <rFont val="Arial"/>
        <family val="2"/>
      </rPr>
      <t>)</t>
    </r>
  </si>
  <si>
    <r>
      <t>(NO</t>
    </r>
    <r>
      <rPr>
        <vertAlign val="subscript"/>
        <sz val="10"/>
        <rFont val="Arial"/>
        <family val="2"/>
      </rPr>
      <t>3</t>
    </r>
    <r>
      <rPr>
        <vertAlign val="superscript"/>
        <sz val="10"/>
        <rFont val="Arial"/>
        <family val="2"/>
      </rPr>
      <t>−</t>
    </r>
    <r>
      <rPr>
        <sz val="10"/>
        <rFont val="Arial"/>
        <family val="2"/>
      </rPr>
      <t>)</t>
    </r>
  </si>
  <si>
    <r>
      <t>(NO</t>
    </r>
    <r>
      <rPr>
        <vertAlign val="subscript"/>
        <sz val="10"/>
        <rFont val="Arial"/>
        <family val="2"/>
      </rPr>
      <t>2</t>
    </r>
    <r>
      <rPr>
        <vertAlign val="superscript"/>
        <sz val="10"/>
        <rFont val="Arial"/>
        <family val="2"/>
      </rPr>
      <t>−</t>
    </r>
    <r>
      <rPr>
        <sz val="10"/>
        <rFont val="Arial"/>
        <family val="2"/>
      </rPr>
      <t>)</t>
    </r>
  </si>
  <si>
    <r>
      <t>(HCO</t>
    </r>
    <r>
      <rPr>
        <vertAlign val="subscript"/>
        <sz val="10"/>
        <rFont val="Arial"/>
        <family val="2"/>
      </rPr>
      <t>3</t>
    </r>
    <r>
      <rPr>
        <vertAlign val="superscript"/>
        <sz val="10"/>
        <rFont val="Arial"/>
        <family val="2"/>
      </rPr>
      <t>−</t>
    </r>
    <r>
      <rPr>
        <sz val="10"/>
        <rFont val="Arial"/>
        <family val="2"/>
      </rPr>
      <t>)</t>
    </r>
  </si>
  <si>
    <r>
      <t>(CO</t>
    </r>
    <r>
      <rPr>
        <vertAlign val="subscript"/>
        <sz val="10"/>
        <rFont val="Arial"/>
        <family val="2"/>
      </rPr>
      <t>3</t>
    </r>
    <r>
      <rPr>
        <vertAlign val="superscript"/>
        <sz val="10"/>
        <rFont val="Arial"/>
        <family val="2"/>
      </rPr>
      <t>2−</t>
    </r>
    <r>
      <rPr>
        <sz val="10"/>
        <rFont val="Arial"/>
        <family val="2"/>
      </rPr>
      <t>)</t>
    </r>
  </si>
  <si>
    <t>Aluminium</t>
  </si>
  <si>
    <t>Barium</t>
  </si>
  <si>
    <t>Beryllium</t>
  </si>
  <si>
    <t>Cadmium</t>
  </si>
  <si>
    <t>Lithium</t>
  </si>
  <si>
    <t>Nickel</t>
  </si>
  <si>
    <t>Rubidium</t>
  </si>
  <si>
    <t>Strontium</t>
  </si>
  <si>
    <t>Thallium</t>
  </si>
  <si>
    <t>Vanadium</t>
  </si>
  <si>
    <t xml:space="preserve">Al </t>
  </si>
  <si>
    <t>Sb</t>
  </si>
  <si>
    <t>As</t>
  </si>
  <si>
    <t>Ba</t>
  </si>
  <si>
    <t xml:space="preserve">Be </t>
  </si>
  <si>
    <t>Pb</t>
  </si>
  <si>
    <t xml:space="preserve">Cd </t>
  </si>
  <si>
    <t>Cr</t>
  </si>
  <si>
    <t>Co</t>
  </si>
  <si>
    <t>Cu</t>
  </si>
  <si>
    <t xml:space="preserve">Mo </t>
  </si>
  <si>
    <t xml:space="preserve">Ni </t>
  </si>
  <si>
    <t>Hg</t>
  </si>
  <si>
    <t xml:space="preserve">Se </t>
  </si>
  <si>
    <t>Ag</t>
  </si>
  <si>
    <t xml:space="preserve">TI </t>
  </si>
  <si>
    <t xml:space="preserve">Ti </t>
  </si>
  <si>
    <t xml:space="preserve">U </t>
  </si>
  <si>
    <t xml:space="preserve">V </t>
  </si>
  <si>
    <t xml:space="preserve">Zn </t>
  </si>
  <si>
    <t>Sn</t>
  </si>
  <si>
    <r>
      <t>(H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SiO</t>
    </r>
    <r>
      <rPr>
        <vertAlign val="subscript"/>
        <sz val="10"/>
        <rFont val="Arial"/>
        <family val="2"/>
      </rPr>
      <t>3</t>
    </r>
    <r>
      <rPr>
        <sz val="10"/>
        <rFont val="Arial"/>
        <family val="2"/>
      </rPr>
      <t>)</t>
    </r>
  </si>
  <si>
    <r>
      <t>(HBO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</si>
  <si>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t>(°dH)</t>
  </si>
  <si>
    <t>Argon</t>
  </si>
  <si>
    <t>Helium</t>
  </si>
  <si>
    <r>
      <t>O</t>
    </r>
    <r>
      <rPr>
        <vertAlign val="subscript"/>
        <sz val="10"/>
        <rFont val="Arial"/>
        <family val="2"/>
      </rPr>
      <t>2</t>
    </r>
  </si>
  <si>
    <r>
      <t>H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S</t>
    </r>
  </si>
  <si>
    <r>
      <t>N</t>
    </r>
    <r>
      <rPr>
        <vertAlign val="subscript"/>
        <sz val="10"/>
        <rFont val="Arial"/>
        <family val="2"/>
      </rPr>
      <t>2</t>
    </r>
  </si>
  <si>
    <t>Ar</t>
  </si>
  <si>
    <r>
      <t>CO</t>
    </r>
    <r>
      <rPr>
        <vertAlign val="subscript"/>
        <sz val="10"/>
        <rFont val="Arial"/>
        <family val="2"/>
      </rPr>
      <t>2</t>
    </r>
  </si>
  <si>
    <t xml:space="preserve">He </t>
  </si>
  <si>
    <r>
      <t>H</t>
    </r>
    <r>
      <rPr>
        <vertAlign val="subscript"/>
        <sz val="10"/>
        <rFont val="Arial"/>
        <family val="2"/>
      </rPr>
      <t>2</t>
    </r>
  </si>
  <si>
    <r>
      <t>CH</t>
    </r>
    <r>
      <rPr>
        <vertAlign val="subscript"/>
        <sz val="10"/>
        <rFont val="Arial"/>
        <family val="2"/>
      </rPr>
      <t>4</t>
    </r>
  </si>
  <si>
    <r>
      <t>C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6</t>
    </r>
  </si>
  <si>
    <t>CO</t>
  </si>
  <si>
    <t>(Vol-%)</t>
  </si>
  <si>
    <t>Radon</t>
  </si>
  <si>
    <t>Tritium</t>
  </si>
  <si>
    <r>
      <t>212</t>
    </r>
    <r>
      <rPr>
        <sz val="10"/>
        <rFont val="Arial"/>
        <family val="2"/>
      </rPr>
      <t>Pb</t>
    </r>
  </si>
  <si>
    <r>
      <t>214</t>
    </r>
    <r>
      <rPr>
        <sz val="10"/>
        <rFont val="Arial"/>
        <family val="2"/>
      </rPr>
      <t>Pb</t>
    </r>
  </si>
  <si>
    <r>
      <t>40</t>
    </r>
    <r>
      <rPr>
        <sz val="10"/>
        <rFont val="Arial"/>
        <family val="2"/>
      </rPr>
      <t>K</t>
    </r>
  </si>
  <si>
    <r>
      <t>137</t>
    </r>
    <r>
      <rPr>
        <sz val="10"/>
        <rFont val="Arial"/>
        <family val="2"/>
      </rPr>
      <t>Cs</t>
    </r>
  </si>
  <si>
    <r>
      <t>134</t>
    </r>
    <r>
      <rPr>
        <sz val="10"/>
        <rFont val="Arial"/>
        <family val="2"/>
      </rPr>
      <t>Cs</t>
    </r>
  </si>
  <si>
    <r>
      <t>3</t>
    </r>
    <r>
      <rPr>
        <sz val="10"/>
        <rFont val="Arial"/>
        <family val="2"/>
      </rPr>
      <t>H</t>
    </r>
  </si>
  <si>
    <r>
      <t>∆</t>
    </r>
    <r>
      <rPr>
        <vertAlign val="superscript"/>
        <sz val="10"/>
        <rFont val="Arial"/>
        <family val="2"/>
      </rPr>
      <t>18</t>
    </r>
    <r>
      <rPr>
        <sz val="10"/>
        <rFont val="Arial"/>
        <family val="2"/>
      </rPr>
      <t>O</t>
    </r>
  </si>
  <si>
    <t>(TU)</t>
  </si>
  <si>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 xml:space="preserve">He / </t>
    </r>
    <r>
      <rPr>
        <vertAlign val="superscript"/>
        <sz val="10"/>
        <rFont val="Arial"/>
        <family val="2"/>
      </rPr>
      <t>4</t>
    </r>
    <r>
      <rPr>
        <sz val="10"/>
        <rFont val="Arial"/>
        <family val="2"/>
      </rPr>
      <t>He</t>
    </r>
  </si>
  <si>
    <t>(m/s)</t>
  </si>
  <si>
    <t>R</t>
  </si>
  <si>
    <t>H</t>
  </si>
  <si>
    <t>(Gauß-Krüger)</t>
  </si>
  <si>
    <t>(Fe)</t>
  </si>
  <si>
    <t>(Mn)</t>
  </si>
  <si>
    <t>Gießen</t>
  </si>
  <si>
    <t>Säuerling</t>
  </si>
  <si>
    <t>Bensheim</t>
  </si>
  <si>
    <t>Bodenfelde</t>
  </si>
  <si>
    <t>Speele</t>
  </si>
  <si>
    <t>Hofgeismar</t>
  </si>
  <si>
    <t>Volkmarsen</t>
  </si>
  <si>
    <t>Oberelsungen</t>
  </si>
  <si>
    <t>Ehrsten</t>
  </si>
  <si>
    <t>Westuffeln II</t>
  </si>
  <si>
    <t>Kassel-Ihringshausen</t>
  </si>
  <si>
    <t>Grifte</t>
  </si>
  <si>
    <t>Edertal-Bergheim</t>
  </si>
  <si>
    <t>Bad Wildungen-Reinhardshausen</t>
  </si>
  <si>
    <t>Bad Wildungen</t>
  </si>
  <si>
    <t>Bad Wildungen-Kleinern</t>
  </si>
  <si>
    <t>Wabern</t>
  </si>
  <si>
    <t>Malsfeld</t>
  </si>
  <si>
    <t>Nausis</t>
  </si>
  <si>
    <t>Bad Hersfeld</t>
  </si>
  <si>
    <t>Herleshausen</t>
  </si>
  <si>
    <t>Hattorf</t>
  </si>
  <si>
    <t>Sieglos</t>
  </si>
  <si>
    <t>Buchenau</t>
  </si>
  <si>
    <t>Bad Salzschlirf</t>
  </si>
  <si>
    <t>Großenlüder</t>
  </si>
  <si>
    <t>Herbstein</t>
  </si>
  <si>
    <t>Wallersdorf</t>
  </si>
  <si>
    <t>Kirtorf-Lehrbach</t>
  </si>
  <si>
    <t>Schiffelbach</t>
  </si>
  <si>
    <t>Frankenberg (Eder)</t>
  </si>
  <si>
    <t>Kombach</t>
  </si>
  <si>
    <t>Lohra</t>
  </si>
  <si>
    <t>Löhnberg-Selters</t>
  </si>
  <si>
    <t>Hadamar</t>
  </si>
  <si>
    <t>Bad Schwalbach</t>
  </si>
  <si>
    <t>Schlangenbad</t>
  </si>
  <si>
    <t>Geisenheim</t>
  </si>
  <si>
    <t>Kiedrich</t>
  </si>
  <si>
    <t>Eltville</t>
  </si>
  <si>
    <t>Wiesbaden</t>
  </si>
  <si>
    <t>Gießen-Wieseck</t>
  </si>
  <si>
    <t>Echzell</t>
  </si>
  <si>
    <t>Büdingen</t>
  </si>
  <si>
    <t>Gelnhausen</t>
  </si>
  <si>
    <t>Bad Orb</t>
  </si>
  <si>
    <t>Bad Soden-Salmünster</t>
  </si>
  <si>
    <t>Marjoß</t>
  </si>
  <si>
    <t>Bad Vilbel</t>
  </si>
  <si>
    <t>Rüsselsheim</t>
  </si>
  <si>
    <t>Stockstadt</t>
  </si>
  <si>
    <t>Heppenheim</t>
  </si>
  <si>
    <t>Bad König</t>
  </si>
  <si>
    <t>Trendelburg</t>
  </si>
  <si>
    <t>Rotenburg (Fulda)</t>
  </si>
  <si>
    <t>Bad Soden (Taunus)</t>
  </si>
  <si>
    <t>Bad Wildungen-Reitzenhagen</t>
  </si>
  <si>
    <t>Gemünden (Wohra)-Schiffelbach</t>
  </si>
  <si>
    <t>Buchenberg (Vöhl)</t>
  </si>
  <si>
    <t>Korbach-Oberense</t>
  </si>
  <si>
    <t>Neukirchen (Knüll)</t>
  </si>
  <si>
    <t>Neukirchen (Knüll)-Christerode</t>
  </si>
  <si>
    <t>Ottrau-Schorbach</t>
  </si>
  <si>
    <t>Neue Solebohrung</t>
  </si>
  <si>
    <t>Karlsbrunnen</t>
  </si>
  <si>
    <t>Versuchsbohrung</t>
  </si>
  <si>
    <t>Untersuchungsbohrung</t>
  </si>
  <si>
    <t>Gesundbrunnen</t>
  </si>
  <si>
    <t>Molkerei</t>
  </si>
  <si>
    <t>Röddenhof</t>
  </si>
  <si>
    <t>Sauerbrunnen II</t>
  </si>
  <si>
    <t>Ihringshausen</t>
  </si>
  <si>
    <t>Kurmittelhausbrunnen</t>
  </si>
  <si>
    <t>Gradierwerksbrunnen</t>
  </si>
  <si>
    <t>Thermalbrunnen</t>
  </si>
  <si>
    <t>Donarquelle</t>
  </si>
  <si>
    <t>Reinhardsquelle</t>
  </si>
  <si>
    <t>Helenenquelle</t>
  </si>
  <si>
    <t>Talquelle</t>
  </si>
  <si>
    <t>Bilsteinquelle</t>
  </si>
  <si>
    <t>Dorfquelle</t>
  </si>
  <si>
    <t>Büraberg</t>
  </si>
  <si>
    <t>Wildsbergquelle</t>
  </si>
  <si>
    <t>Renghausen</t>
  </si>
  <si>
    <t>Braach</t>
  </si>
  <si>
    <t>Reilos</t>
  </si>
  <si>
    <t>Breitenbach</t>
  </si>
  <si>
    <t>Meckbach</t>
  </si>
  <si>
    <t>Linggbrunnen</t>
  </si>
  <si>
    <t>Vitalisbrunnen</t>
  </si>
  <si>
    <t>Neubohrung 1964/65</t>
  </si>
  <si>
    <t>Philippsthal</t>
  </si>
  <si>
    <t>Bonifatiusbrunnen</t>
  </si>
  <si>
    <t>Sprudelbrunnen</t>
  </si>
  <si>
    <t>Georgsbrunnen</t>
  </si>
  <si>
    <t>Schoellerquelle</t>
  </si>
  <si>
    <t>Schwalbach</t>
  </si>
  <si>
    <t>Karlssprudel</t>
  </si>
  <si>
    <t>Gertrudisbrunnen</t>
  </si>
  <si>
    <t>Friedrich-Christian-Heilquelle</t>
  </si>
  <si>
    <t>Prinz-Heinrich-Quelle</t>
  </si>
  <si>
    <t>Sauerborn</t>
  </si>
  <si>
    <t>Sauerbrunnen</t>
  </si>
  <si>
    <t>Heiligenborn</t>
  </si>
  <si>
    <t>Lubentiusbrunnen</t>
  </si>
  <si>
    <t>Alte Römerquelle</t>
  </si>
  <si>
    <t>Weinbrunnen</t>
  </si>
  <si>
    <t>Stahlbrunnen</t>
  </si>
  <si>
    <t>Champagnerbrunnen</t>
  </si>
  <si>
    <t>Schlangenquelle</t>
  </si>
  <si>
    <t>Graf-Adolf-Quelle</t>
  </si>
  <si>
    <t>Echterquelle</t>
  </si>
  <si>
    <t>Virchowquelle</t>
  </si>
  <si>
    <t>Salzborn</t>
  </si>
  <si>
    <t>Waldaffaquelle</t>
  </si>
  <si>
    <t>Bohrung Alms/Intra</t>
  </si>
  <si>
    <t>Kochbrunnen</t>
  </si>
  <si>
    <t>Große Adlerquelle</t>
  </si>
  <si>
    <t>Faulbrunnen</t>
  </si>
  <si>
    <t>Dreililienquelle</t>
  </si>
  <si>
    <t>Seedammbrunnen</t>
  </si>
  <si>
    <t>Solsprudel</t>
  </si>
  <si>
    <t>Kaiserbrunnen</t>
  </si>
  <si>
    <t>Löwenquelle</t>
  </si>
  <si>
    <t>Ludwigsbrunnen</t>
  </si>
  <si>
    <t>Gailsche Tonwerke</t>
  </si>
  <si>
    <t>Graf-Meinhardt-Sprudel</t>
  </si>
  <si>
    <t>Römerbrunnen</t>
  </si>
  <si>
    <t>Lithiumquelle</t>
  </si>
  <si>
    <t>Södergrundquelle</t>
  </si>
  <si>
    <t>Nibelungenquelle</t>
  </si>
  <si>
    <t>Klosterbrunnen</t>
  </si>
  <si>
    <t>Fischhälterquelle</t>
  </si>
  <si>
    <t>Konservenfabrik</t>
  </si>
  <si>
    <t>Solebohrung 1977</t>
  </si>
  <si>
    <t>Philippsquelle</t>
  </si>
  <si>
    <t>Martinusquelle</t>
  </si>
  <si>
    <t>König-Heinrich-Sprudel</t>
  </si>
  <si>
    <t>Pacificus-Sprudel</t>
  </si>
  <si>
    <t>Selzerbrunnen</t>
  </si>
  <si>
    <t>Friedrich-Karl-Sprudel</t>
  </si>
  <si>
    <t>Schwefelquelle</t>
  </si>
  <si>
    <t>Tiefbrunnen I Hähnlein-West</t>
  </si>
  <si>
    <t>Basinusquelle</t>
  </si>
  <si>
    <t>Odenwaldquelle</t>
  </si>
  <si>
    <t>Fafnirbrunnen</t>
  </si>
  <si>
    <t>Kurparkbrunnen</t>
  </si>
  <si>
    <t>Tiefbohrung</t>
  </si>
  <si>
    <t>Gehöft Abgunst</t>
  </si>
  <si>
    <t>Bohrung HKZ 1001</t>
  </si>
  <si>
    <t>Milchbrunnen I</t>
  </si>
  <si>
    <t>Winklerbrunnen II</t>
  </si>
  <si>
    <t>Warmbrunnen III</t>
  </si>
  <si>
    <t>Solbrunnen IV</t>
  </si>
  <si>
    <t>Sauerbrunnen V</t>
  </si>
  <si>
    <t>Schwefelbrunnen VIb</t>
  </si>
  <si>
    <t>Schlangenbadquelle X</t>
  </si>
  <si>
    <t>Wiesenbrunnen XVIII</t>
  </si>
  <si>
    <t>Champagnerbrunnen XIXa</t>
  </si>
  <si>
    <t>Warmer Champagnerbrunnen XIXb</t>
  </si>
  <si>
    <t>Alter Sprudel XXIV</t>
  </si>
  <si>
    <t>Neuer Sprudel XXVII</t>
  </si>
  <si>
    <t>Stahlquelle XXVIII</t>
  </si>
  <si>
    <t>Königsquelle</t>
  </si>
  <si>
    <t>Schlossquelle</t>
  </si>
  <si>
    <t>Badequelle</t>
  </si>
  <si>
    <t>Helenenbrunnen</t>
  </si>
  <si>
    <t>Stahlquelle</t>
  </si>
  <si>
    <t>Tempelquelle</t>
  </si>
  <si>
    <t>Schachtquelle</t>
  </si>
  <si>
    <t>Johanniterquelle</t>
  </si>
  <si>
    <t>Bathildisquelle</t>
  </si>
  <si>
    <t>Mühlbrunnen</t>
  </si>
  <si>
    <t>Domänenquelle</t>
  </si>
  <si>
    <t>Mineralquelle</t>
  </si>
  <si>
    <t>Gemeindebrunnen</t>
  </si>
  <si>
    <t>Brunnenbohrung</t>
  </si>
  <si>
    <t>Zechstein</t>
  </si>
  <si>
    <t>Buntsandstein</t>
  </si>
  <si>
    <t>Zechstein, Rotliegend</t>
  </si>
  <si>
    <t>Rotliegend</t>
  </si>
  <si>
    <t>Lorsbach-Formation</t>
  </si>
  <si>
    <t>33.04.1971</t>
  </si>
  <si>
    <t>Institut Fresenius, Taunustein</t>
  </si>
  <si>
    <t>Fresenius</t>
  </si>
  <si>
    <t>Hygiene-Institut, Marburg</t>
  </si>
  <si>
    <t>Fresenius, Wiesbaden</t>
  </si>
  <si>
    <t>Landwirtschaftliches Untersuchungsamt, Kassel-Harleshausen</t>
  </si>
  <si>
    <t>Prof. Dr. Büsing, Marburg</t>
  </si>
  <si>
    <t>Staatliches Chemisches Untersuchungsamt, Kassel</t>
  </si>
  <si>
    <t>&lt;2</t>
  </si>
  <si>
    <t>&lt;5</t>
  </si>
  <si>
    <t>&lt;0,1</t>
  </si>
  <si>
    <t>313, 63</t>
  </si>
  <si>
    <t>Cs</t>
  </si>
  <si>
    <t>Rb</t>
  </si>
  <si>
    <r>
      <t>(Li</t>
    </r>
    <r>
      <rPr>
        <vertAlign val="superscript"/>
        <sz val="10"/>
        <rFont val="Arial"/>
        <family val="2"/>
      </rPr>
      <t>+</t>
    </r>
    <r>
      <rPr>
        <sz val="10"/>
        <rFont val="Arial"/>
        <family val="2"/>
      </rPr>
      <t>)</t>
    </r>
  </si>
  <si>
    <r>
      <t>(Sr</t>
    </r>
    <r>
      <rPr>
        <vertAlign val="superscript"/>
        <sz val="10"/>
        <rFont val="Arial"/>
        <family val="2"/>
      </rPr>
      <t>2+</t>
    </r>
    <r>
      <rPr>
        <sz val="10"/>
        <rFont val="Arial"/>
        <family val="2"/>
      </rPr>
      <t>)</t>
    </r>
  </si>
  <si>
    <t>Bad Arolsen</t>
  </si>
  <si>
    <t>Oberweser-Oedelsheim</t>
  </si>
  <si>
    <t>Molkereibrunnen</t>
  </si>
  <si>
    <t>Diemelstadt-Neudorf</t>
  </si>
  <si>
    <t>Bad Karlshafen</t>
  </si>
  <si>
    <t>Schlossbrunnen</t>
  </si>
  <si>
    <t>Bad Arolsen-Braunsen</t>
  </si>
  <si>
    <t>Zierenberg-Oberelsungen</t>
  </si>
  <si>
    <t>Calden-Ehrsten</t>
  </si>
  <si>
    <t>Calden-Westuffeln</t>
  </si>
  <si>
    <t>Kassel-Bad Wilhelmshöhe</t>
  </si>
  <si>
    <t>Bad Emstal-Sand</t>
  </si>
  <si>
    <t>Edermünde-Grifte</t>
  </si>
  <si>
    <t>Edertal-Mehlen</t>
  </si>
  <si>
    <t>Fritzlar-Geismar</t>
  </si>
  <si>
    <t>Fritzlar-Ungedanken</t>
  </si>
  <si>
    <t>Bad Zwesten</t>
  </si>
  <si>
    <t>Brunnen Zuckerfabrik</t>
  </si>
  <si>
    <t>Malsfeld-Beiseförth</t>
  </si>
  <si>
    <t>Knüllwald-Rengshausen</t>
  </si>
  <si>
    <t>Spangenberg-Mörshausen</t>
  </si>
  <si>
    <t>Mörshausen</t>
  </si>
  <si>
    <t>Rotenburg (Fulda)-Braach</t>
  </si>
  <si>
    <t>Ludwigsau-Reilos</t>
  </si>
  <si>
    <t>Breitenbach (Herzberg)</t>
  </si>
  <si>
    <t>Ludwigsau-Meckbach</t>
  </si>
  <si>
    <t>Knüllwald-Nausis</t>
  </si>
  <si>
    <t>Philippsthal (Werra)</t>
  </si>
  <si>
    <t>Hauneck-Sieglos</t>
  </si>
  <si>
    <t>Eiterfeld-Buchenau</t>
  </si>
  <si>
    <t>Burghaun-Rothenkirchen</t>
  </si>
  <si>
    <t>Salzbrunnen</t>
  </si>
  <si>
    <t>Schlitz-Pfordt</t>
  </si>
  <si>
    <t>Biedenkopf-Kombach</t>
  </si>
  <si>
    <t>Dillenburg-Eibach</t>
  </si>
  <si>
    <t>Schöffengrund-Schwalbach</t>
  </si>
  <si>
    <t>Leun-Biskirchen</t>
  </si>
  <si>
    <t>Greifenstein-Nenderoth</t>
  </si>
  <si>
    <t>Mengerskirchen-Probbach</t>
  </si>
  <si>
    <t>Limburg-Lindenholzhausen</t>
  </si>
  <si>
    <t>Burgschwalbach-Zollhaus</t>
  </si>
  <si>
    <t>Selters (Taunus)-Niederselters</t>
  </si>
  <si>
    <t>Bad Camberg-Oberselters</t>
  </si>
  <si>
    <t>Aarbergen-Rückershausen</t>
  </si>
  <si>
    <t>Heidenrod-Grebenroth</t>
  </si>
  <si>
    <t>Walluf-Niederwalluf</t>
  </si>
  <si>
    <t>Wiesbaden-Schierstein</t>
  </si>
  <si>
    <t>Kronberg (Taunus)</t>
  </si>
  <si>
    <t>Bad Nauheim-Schwalheim</t>
  </si>
  <si>
    <t>Butzbach-Fauerbach</t>
  </si>
  <si>
    <t>Fauerbach</t>
  </si>
  <si>
    <t>Münzenberg-Oberhörgern</t>
  </si>
  <si>
    <t>Echzell-Grundschwalheim</t>
  </si>
  <si>
    <t>Florstadt-Staden</t>
  </si>
  <si>
    <t>Ortenberg-Selters</t>
  </si>
  <si>
    <t>Biebergemünd-Roßbach</t>
  </si>
  <si>
    <t>Ebersburg-Weyhers</t>
  </si>
  <si>
    <t>Karben-Großkarben</t>
  </si>
  <si>
    <t>Bad Vilbel-Gronau</t>
  </si>
  <si>
    <t>Frankfurt (Main)-Berkersheim</t>
  </si>
  <si>
    <t>Frankfurt (Main)-Gallus</t>
  </si>
  <si>
    <t>Frankfurt (Main)-Nied</t>
  </si>
  <si>
    <t>Trebur-Astheim</t>
  </si>
  <si>
    <t>Groß-Gerau-Dornheim</t>
  </si>
  <si>
    <t>Stockstadt (Rhein)</t>
  </si>
  <si>
    <t>Alsbach-Hähnlein</t>
  </si>
  <si>
    <t>Buntsandstein, Zechstein</t>
  </si>
  <si>
    <t>Buntsandstein, Muschelkalk</t>
  </si>
  <si>
    <t>Massenkalk</t>
  </si>
  <si>
    <t>Basalt</t>
  </si>
  <si>
    <t>Quelle im Bach</t>
  </si>
  <si>
    <t>Quelle Obermühle</t>
  </si>
  <si>
    <t>Dr. Hildegard Dietrich-Quelle</t>
  </si>
  <si>
    <t>Bohrung Edertal</t>
  </si>
  <si>
    <t>Salmquelle</t>
  </si>
  <si>
    <t>Tiefbrunnen B</t>
  </si>
  <si>
    <t>Oestrich-Winkel</t>
  </si>
  <si>
    <t>Rheinbrunnen</t>
  </si>
  <si>
    <t>Neue Reinhardsquelle</t>
  </si>
  <si>
    <t>Weiße Quelle</t>
  </si>
  <si>
    <t>Gemeindequelle</t>
  </si>
  <si>
    <t>Universität Göttingen</t>
  </si>
  <si>
    <t>Institut Fresenius, Wiesbaden</t>
  </si>
  <si>
    <t>Schützenhofquelle</t>
  </si>
  <si>
    <t>Driedorf-Hohenroth</t>
  </si>
  <si>
    <t>Hohenroth I</t>
  </si>
  <si>
    <t>Hohenroth II</t>
  </si>
  <si>
    <t>Basalt, Tuff</t>
  </si>
  <si>
    <t>Flörsheim (Main)-Bad Weilbach</t>
  </si>
  <si>
    <t>Will</t>
  </si>
  <si>
    <t>Creve</t>
  </si>
  <si>
    <t>Brunnen Muttergarten</t>
  </si>
  <si>
    <t>Eltville-Hattenheim</t>
  </si>
  <si>
    <t>Thews 1972, Tafel 1 #172</t>
  </si>
  <si>
    <t>Thews 1972, Tafel 1 #178</t>
  </si>
  <si>
    <t>Wiesbaden-Erbenheim</t>
  </si>
  <si>
    <t>Privatbrunnen</t>
  </si>
  <si>
    <t>Thews 1972, Tafel 1 #181</t>
  </si>
  <si>
    <t>Hochheim (Main)</t>
  </si>
  <si>
    <t>Eschborn</t>
  </si>
  <si>
    <t>Thews 1972, Tafel 1 #201</t>
  </si>
  <si>
    <t xml:space="preserve">Rüdesheim (Rhein) </t>
  </si>
  <si>
    <t>Eltville-Martinsthal</t>
  </si>
  <si>
    <t>Brunnen Heberleitung</t>
  </si>
  <si>
    <t>Versuchsbohrung Lach</t>
  </si>
  <si>
    <t>Brunnen Kellersgrube</t>
  </si>
  <si>
    <t>Versuchsbohrung Mittelheim</t>
  </si>
  <si>
    <t>Versuchsbohrung Oestrich</t>
  </si>
  <si>
    <t>Staatliches Chemisches Untersuchungsamt, Wiesbaden</t>
  </si>
  <si>
    <t>Chemisches Laboratorium Dr. Kleeberg, Geisenheim</t>
  </si>
  <si>
    <t>Prof. Dr. Meinecke, Wiesbaden</t>
  </si>
  <si>
    <t>Hessisches Landesamt für Bodenforschung, Wiesbaden</t>
  </si>
  <si>
    <t>Oestrich-Winkel-Mittelheim</t>
  </si>
  <si>
    <t>Majorquelle VII</t>
  </si>
  <si>
    <t>Rüdesheim (Rhein)-Assmannshausen</t>
  </si>
  <si>
    <t>Chemisches Untersuchungsamt, Darmstadt</t>
  </si>
  <si>
    <t>Kurbrunnen</t>
  </si>
  <si>
    <t xml:space="preserve">J. Hoffmann </t>
  </si>
  <si>
    <t>Laboratorium Fresenius, Wiesbaden</t>
  </si>
  <si>
    <t>J. Löwe</t>
  </si>
  <si>
    <t>Schwefelbrunnen</t>
  </si>
  <si>
    <t>Dr. H. Popp, Frankfurt</t>
  </si>
  <si>
    <t>Gladenbach-Mornshausen</t>
  </si>
  <si>
    <t>Götzenmühle</t>
  </si>
  <si>
    <t>Mappesmühle</t>
  </si>
  <si>
    <t>Chemisches Untersuchungsamt Oberhessen, Gießen</t>
  </si>
  <si>
    <t>Eierquelle</t>
  </si>
  <si>
    <t>Keuper</t>
  </si>
  <si>
    <t>Prof. Dr. Karl Höll, Hameln</t>
  </si>
  <si>
    <t>Dannenberg</t>
  </si>
  <si>
    <t>Edertal-Anraff</t>
  </si>
  <si>
    <t>Dr. B. Wagner, Bad Salzbrunn</t>
  </si>
  <si>
    <t>Landwirtschaftliche Versuchsanstalt, Kassel</t>
  </si>
  <si>
    <t>Bad Sooden-Allendorf</t>
  </si>
  <si>
    <t>Röhnsprudel</t>
  </si>
  <si>
    <t>Dr. O. Wilke, Fulda</t>
  </si>
  <si>
    <t>C. Pistor</t>
  </si>
  <si>
    <t>Altselters I</t>
  </si>
  <si>
    <t>Altselters II</t>
  </si>
  <si>
    <t>H. R. Beyer, Wetzlar</t>
  </si>
  <si>
    <t>Robert-Koch-Institut für Hygiene, Berlin</t>
  </si>
  <si>
    <t>Bundesanstalt für Gewässerkunde, Koblenz</t>
  </si>
  <si>
    <t>Neubrunnen</t>
  </si>
  <si>
    <t>Ehebrunnen</t>
  </si>
  <si>
    <t>Antoniussprudel</t>
  </si>
  <si>
    <t>Siedehausquelle</t>
  </si>
  <si>
    <t>Ludwigbrunnen</t>
  </si>
  <si>
    <t>Louisenbrunnen</t>
  </si>
  <si>
    <t>Landgrafenbrunnen</t>
  </si>
  <si>
    <t>Solebohrung I</t>
  </si>
  <si>
    <t>Solebohrung III</t>
  </si>
  <si>
    <t>Solebohrung V</t>
  </si>
  <si>
    <t>Solebohrung VI</t>
  </si>
  <si>
    <t>Kurhausbrunnen</t>
  </si>
  <si>
    <t>Sturmiusbrunnen</t>
  </si>
  <si>
    <t>Paulinenbrunnen</t>
  </si>
  <si>
    <t>Barbarossaquelle</t>
  </si>
  <si>
    <t>Ottoquelle</t>
  </si>
  <si>
    <t>Wilhelmsquelle</t>
  </si>
  <si>
    <t>Benediktussprudel</t>
  </si>
  <si>
    <t>Paulinenstiftbrunnen</t>
  </si>
  <si>
    <t>Ludwigsquelle</t>
  </si>
  <si>
    <t>Institut Fresenius, Taunusstein</t>
  </si>
  <si>
    <t>&lt;1</t>
  </si>
  <si>
    <t>&lt;0,5</t>
  </si>
  <si>
    <t>Heilbrunnen</t>
  </si>
  <si>
    <t>&lt;3</t>
  </si>
  <si>
    <t>&lt;50</t>
  </si>
  <si>
    <t>A. Finkenwirth</t>
  </si>
  <si>
    <t>Victoria-Louisen-Brunnen</t>
  </si>
  <si>
    <t>&lt;20</t>
  </si>
  <si>
    <t>&lt;10</t>
  </si>
  <si>
    <t>&lt;100</t>
  </si>
  <si>
    <t>Roland-Krug-Quelle</t>
  </si>
  <si>
    <t>Muschelkalk</t>
  </si>
  <si>
    <t>Hermann-Vollrath-Brunnen</t>
  </si>
  <si>
    <t>Martinybrunnen III</t>
  </si>
  <si>
    <t>Benjamin-Niesen-Quelle</t>
  </si>
  <si>
    <t>Adelheidbrunnen</t>
  </si>
  <si>
    <t>Lindenbrunnen</t>
  </si>
  <si>
    <t>Betriebsbrunnen</t>
  </si>
  <si>
    <t>Stadtwerke Wiesbaden AG, GWW Laboratorium</t>
  </si>
  <si>
    <t>&lt;1,0</t>
  </si>
  <si>
    <t xml:space="preserve">Romeis/Bad Kissingen </t>
  </si>
  <si>
    <t>Spuren</t>
  </si>
  <si>
    <t>Alter Löwensprudel</t>
  </si>
  <si>
    <t>E. Naumann; revidiert durch K. Keilhack, Institut Fresenius, Taunusstein</t>
  </si>
  <si>
    <t>Romeis, Bad Kissingen</t>
  </si>
  <si>
    <t>Laborunion, Lüdersfeld</t>
  </si>
  <si>
    <t>Staatliches Medizinal-, Lebensmittel- und Veterinäruntersuchungsamt Nordhessen, Kassel</t>
  </si>
  <si>
    <t>Fresenius, Taunusstein</t>
  </si>
  <si>
    <t>Martinybrunnen I</t>
  </si>
  <si>
    <t>Institut Dr. Nuss, Bad Kissingen</t>
  </si>
  <si>
    <t>Wilhelmsbrunnen VIa</t>
  </si>
  <si>
    <t>Badesprudel I</t>
  </si>
  <si>
    <t>Carl-Roth-Brunnen</t>
  </si>
  <si>
    <t>Fritz-Hamm-Sprudel</t>
  </si>
  <si>
    <t>Neuer Löwensprudel</t>
  </si>
  <si>
    <t>Institut für Hygiene und Umwelt, Lollar</t>
  </si>
  <si>
    <t>Immolab, Harburg (Schwaben)</t>
  </si>
  <si>
    <t>Bunte Schiefer</t>
  </si>
  <si>
    <t>Rn</t>
  </si>
  <si>
    <t>Radium</t>
  </si>
  <si>
    <t xml:space="preserve">Ra </t>
  </si>
  <si>
    <t>Schalstein</t>
  </si>
  <si>
    <t>Mengerskirchen-Dillhausen</t>
  </si>
  <si>
    <t>Mehlen II</t>
  </si>
  <si>
    <t>Wasserwerk Im Mörsch</t>
  </si>
  <si>
    <t>Rasdorf-Grüsselbach</t>
  </si>
  <si>
    <t>Drän</t>
  </si>
  <si>
    <t>Drainage</t>
  </si>
  <si>
    <t>Hohenroda-Mansbach</t>
  </si>
  <si>
    <t>Meiselgraben</t>
  </si>
  <si>
    <t>Staatliches Medizinaluntersuchungsamt, Fulda</t>
  </si>
  <si>
    <t>Mücke-Merlau</t>
  </si>
  <si>
    <t>B-186 OVAG</t>
  </si>
  <si>
    <t>Geologische Forschungsstelle der Oberhessischen Versorgungsbetriebe AG, Hungen</t>
  </si>
  <si>
    <t>Mücke-Niedergemünden</t>
  </si>
  <si>
    <t>Nieder-Gemünden</t>
  </si>
  <si>
    <t>Staatliches Chemisches Untersuchungsamt, Gießen</t>
  </si>
  <si>
    <t>Cornberg-Rockensüß</t>
  </si>
  <si>
    <t>Rockensüß</t>
  </si>
  <si>
    <t>Sontra-Hornel</t>
  </si>
  <si>
    <t>Hornel</t>
  </si>
  <si>
    <t>Sontra-Berneburg</t>
  </si>
  <si>
    <t>Berneburg</t>
  </si>
  <si>
    <t>Pfungstadt</t>
  </si>
  <si>
    <t>Pfungstadt I</t>
  </si>
  <si>
    <t>Naststätten</t>
  </si>
  <si>
    <t>Nastättener Sauerbrunnen</t>
  </si>
  <si>
    <t>Chemisches Labor Fresenius, Wiesbaden</t>
  </si>
  <si>
    <t>Edertal-Hemfurth-Edersee</t>
  </si>
  <si>
    <t>Brunnen Edersee</t>
  </si>
  <si>
    <t>Landwirtschaftliches Untersuchungsamt, Kassel-Herleshausen</t>
  </si>
  <si>
    <t>Hemfurth I</t>
  </si>
  <si>
    <t>Staatliches chemisches Untersuchungsamt, Kassel</t>
  </si>
  <si>
    <t>Klinik und Institut für Physikalische Medizin der Universität Gießen, Bad Neuheim</t>
  </si>
  <si>
    <t>Laboratoriu Fresenius, Wiesbaden</t>
  </si>
  <si>
    <t>Dr. Wagner, Staatliche Kurverwaltung, Bad Salzbrunn</t>
  </si>
  <si>
    <t>Bad Arolsen-Neuberich</t>
  </si>
  <si>
    <t>Neu-Berich</t>
  </si>
  <si>
    <t>Volksmaren</t>
  </si>
  <si>
    <t>Engelsgrund</t>
  </si>
  <si>
    <t>Breuna</t>
  </si>
  <si>
    <t>Bad Arolsen-Volkerdinghausen</t>
  </si>
  <si>
    <t>Versuchsbohrung I</t>
  </si>
  <si>
    <t>Wolfhagen</t>
  </si>
  <si>
    <t>Stadtwald I</t>
  </si>
  <si>
    <t>Stadtwald II</t>
  </si>
  <si>
    <t>Stadtwald III</t>
  </si>
  <si>
    <t>Diemelstadt-Dehausen</t>
  </si>
  <si>
    <t>Stinkbrunnen</t>
  </si>
  <si>
    <t>Warburg-Germete</t>
  </si>
  <si>
    <t>Franziskusquelle</t>
  </si>
  <si>
    <t>Sauerbrunnen I</t>
  </si>
  <si>
    <t>Sauerbrunnen III</t>
  </si>
  <si>
    <t>Bromskirchen-Neuludwigsdorf</t>
  </si>
  <si>
    <t>Neuludwigsdorf</t>
  </si>
  <si>
    <t>Battenberg (Eder)</t>
  </si>
  <si>
    <t>Firma Stark Brunnen II</t>
  </si>
  <si>
    <t>Chemischen Instituts Fresenius, Taunusstein</t>
  </si>
  <si>
    <t>Treisbach</t>
  </si>
  <si>
    <t>Prof. Knoll, Institut für Umwelt-Hygiene und Krankenhaus-Hygiene, Marburg</t>
  </si>
  <si>
    <t>Geisbachtal/Frauenberg II</t>
  </si>
  <si>
    <t>Bohrung Friedlos</t>
  </si>
  <si>
    <t>Geisbachtal/Frauenberg I</t>
  </si>
  <si>
    <t>Geisbachtal/Frauenberg III</t>
  </si>
  <si>
    <t>Chemisches Laboratorium Fresenius, Wiesbaden</t>
  </si>
  <si>
    <t>Liebenau-Lamerden</t>
  </si>
  <si>
    <t>Nördliche Steinmühle</t>
  </si>
  <si>
    <t>Institut des Geologischen Landesamtes Nordrhein-Westfalen</t>
  </si>
  <si>
    <t>Ortsansässiger Apotheker</t>
  </si>
  <si>
    <t>Öffentliches Untersuchungsamt der Stadt Hanau, Hanau</t>
  </si>
  <si>
    <t>Sprudel VI</t>
  </si>
  <si>
    <t>Alheim-Niederellenbach</t>
  </si>
  <si>
    <t>Staatliches Medizinal-, Lebensmittel- und Veterinäruntersuchungsamt Nordhessen</t>
  </si>
  <si>
    <t>Alheim-Licherode</t>
  </si>
  <si>
    <t>Alheim-Heinebach</t>
  </si>
  <si>
    <t>Malsfeld-Dagobertshausen</t>
  </si>
  <si>
    <t>Morschen-Altenmorschen</t>
  </si>
  <si>
    <t>Morschen-Eubach</t>
  </si>
  <si>
    <t>Morschen-Neumorschen</t>
  </si>
  <si>
    <t>Firma Vietmeyer, Quelle 1</t>
  </si>
  <si>
    <t>Prof Dr. Höll, Hannover</t>
  </si>
  <si>
    <t>Fuldataler Mineralbrunnen</t>
  </si>
  <si>
    <t>Laborarorium Fresenius, Wiesbaden</t>
  </si>
  <si>
    <t>Domänenwiese II</t>
  </si>
  <si>
    <t>Domänenwiese III</t>
  </si>
  <si>
    <t>Domänenwiese I</t>
  </si>
  <si>
    <t>Westuffeln III</t>
  </si>
  <si>
    <t>Marberg</t>
  </si>
  <si>
    <t>Staatlich-Chemisches Untersuchungsamt, Wiesbaden</t>
  </si>
  <si>
    <t>Schwimmbad</t>
  </si>
  <si>
    <t>Neu-Isenburg</t>
  </si>
  <si>
    <t>Brunnen 14</t>
  </si>
  <si>
    <t>Institut Kuhlmann</t>
  </si>
  <si>
    <t>Brunnen 16</t>
  </si>
  <si>
    <t>Henninger-Bräu AG IV</t>
  </si>
  <si>
    <t>Henninger Bräu</t>
  </si>
  <si>
    <t>Dr. Aufrecht, Öffliches Labor für angewandte Chemie, Mikroskopie und Bakteriologie, Berlin</t>
  </si>
  <si>
    <t>Hochheim (Main)-Wallau</t>
  </si>
  <si>
    <t>Kasernbachtal</t>
  </si>
  <si>
    <t>Kassel</t>
  </si>
  <si>
    <t>Laborunion Prof. Höll, Lüdersfeld</t>
  </si>
  <si>
    <t>Dr. Popp, Frankfurt (Main)</t>
  </si>
  <si>
    <t>Dr. W. Sonne, Chemisches Prüfungs- und Auskunftsstation für Gewerbe, Darmstadt</t>
  </si>
  <si>
    <t xml:space="preserve">Görnerquelle </t>
  </si>
  <si>
    <t xml:space="preserve">Georg-Viktor-Quelle </t>
  </si>
  <si>
    <t>Oberursel</t>
  </si>
  <si>
    <t>Brunnen IV</t>
  </si>
  <si>
    <t>Brunnen III</t>
  </si>
  <si>
    <t>Sulzbach</t>
  </si>
  <si>
    <t>Liederbach (Taunus)</t>
  </si>
  <si>
    <t>Schwalbach (Taunus)</t>
  </si>
  <si>
    <t>Brunnen 3</t>
  </si>
  <si>
    <t>Kronthalbrunnen</t>
  </si>
  <si>
    <t>Frankfurt (Main)-Gutleutviertel</t>
  </si>
  <si>
    <t>R. Fresenius</t>
  </si>
  <si>
    <t>Bundesanstalt für Bodenkunde, Hannover</t>
  </si>
  <si>
    <r>
      <rPr>
        <sz val="10"/>
        <rFont val="Arial"/>
        <family val="2"/>
      </rPr>
      <t>∆</t>
    </r>
    <r>
      <rPr>
        <vertAlign val="superscript"/>
        <sz val="10"/>
        <rFont val="Arial"/>
        <family val="2"/>
      </rPr>
      <t>13</t>
    </r>
    <r>
      <rPr>
        <sz val="10"/>
        <rFont val="Arial"/>
        <family val="2"/>
      </rPr>
      <t>C</t>
    </r>
  </si>
  <si>
    <t>11.11.1878</t>
  </si>
  <si>
    <t>Schöneck-Oberdorfelden</t>
  </si>
  <si>
    <t>Oberdorfelden</t>
  </si>
  <si>
    <t>Prof. Dr. Knoll, Marburg</t>
  </si>
  <si>
    <t>Hermannsquelle</t>
  </si>
  <si>
    <t>Ludwigquelle</t>
  </si>
  <si>
    <t>Frankfurt (Main)-Niedererlenbach</t>
  </si>
  <si>
    <t>Luisenbrunnen</t>
  </si>
  <si>
    <t>Hassiasprudel I</t>
  </si>
  <si>
    <t>Romanisquelle</t>
  </si>
  <si>
    <t>Ritter-Bechtram-Sprudel</t>
  </si>
  <si>
    <t>Bad Vilbel-Massenheim</t>
  </si>
  <si>
    <t>Brodscher Sprudel</t>
  </si>
  <si>
    <t>Hassiasprudel II</t>
  </si>
  <si>
    <t>Hessenquelle II</t>
  </si>
  <si>
    <t>Hessentalquelle</t>
  </si>
  <si>
    <t>Chattiaquelle</t>
  </si>
  <si>
    <t>Sportquelle</t>
  </si>
  <si>
    <t>Venusquelle</t>
  </si>
  <si>
    <t>Kaiser-Friedrich-Quelle I</t>
  </si>
  <si>
    <t>Kaiser-Friedrich-Quelle III</t>
  </si>
  <si>
    <t>Hauptbahnhof I</t>
  </si>
  <si>
    <t>Hauptbahnhof II</t>
  </si>
  <si>
    <t>R. Fresenius, Wiesbaden</t>
  </si>
  <si>
    <t>Frankfurt (Main)-Innenstadt</t>
  </si>
  <si>
    <t>Grindbrunnen (Untermainkai)</t>
  </si>
  <si>
    <t>Grindbrunnen (Westhafen)</t>
  </si>
  <si>
    <t>Dr. G. Lange, Hannover</t>
  </si>
  <si>
    <t>0-10</t>
  </si>
  <si>
    <t>&gt;400</t>
  </si>
  <si>
    <t>n.d.</t>
  </si>
  <si>
    <r>
      <rPr>
        <sz val="10"/>
        <color theme="0"/>
        <rFont val="Calibri"/>
        <family val="2"/>
      </rPr>
      <t>≥</t>
    </r>
    <r>
      <rPr>
        <sz val="10"/>
        <color theme="0"/>
        <rFont val="Arial"/>
        <family val="2"/>
      </rPr>
      <t>20</t>
    </r>
  </si>
  <si>
    <t>Heidelberg</t>
  </si>
  <si>
    <t>Grebenhain-Ilbeshausen</t>
  </si>
  <si>
    <t>Hasselborn 2/2A</t>
  </si>
  <si>
    <t>Gersfeld-Obernhausen</t>
  </si>
  <si>
    <t>Medizinaluntersuchungsamt, Fulda</t>
  </si>
  <si>
    <t>Stadtwiese/Stadtbruch</t>
  </si>
  <si>
    <t>Grebenau-Wallersdorf</t>
  </si>
  <si>
    <t>Steinau (Straße)-Marjoß</t>
  </si>
  <si>
    <t>Offenbach (Main)</t>
  </si>
  <si>
    <t>Hanau-Großauheim</t>
  </si>
  <si>
    <t>Wasserwerk VI TB1</t>
  </si>
  <si>
    <t>Wasserwerk VI TB2</t>
  </si>
  <si>
    <t>Wasserwerk VI TB3</t>
  </si>
  <si>
    <t>Hanau-Wilhelmsbad</t>
  </si>
  <si>
    <t>Wilhelmsbad</t>
  </si>
  <si>
    <t>Hildebrandt</t>
  </si>
  <si>
    <t>Wiag-Hessen IV</t>
  </si>
  <si>
    <t>Bensheim-Auerbach</t>
  </si>
  <si>
    <t>HLUG (o.J.), Aktenzeichen 6217/40</t>
  </si>
  <si>
    <t>Nidda-Bad Salzhausen</t>
  </si>
  <si>
    <t>Elisabethenquelle (alt)</t>
  </si>
  <si>
    <t>Adriansprudel</t>
  </si>
  <si>
    <t>Lunaquelle</t>
  </si>
  <si>
    <t>Roßbach 1</t>
  </si>
  <si>
    <t>Roßbach 2</t>
  </si>
  <si>
    <t>VB II Bundesbahn</t>
  </si>
  <si>
    <t>Arkose</t>
  </si>
  <si>
    <t>Neuer Brunnen</t>
  </si>
  <si>
    <t>Neuseltersquelle</t>
  </si>
  <si>
    <t>H. Fresenius, Wiesbaden</t>
  </si>
  <si>
    <t>Name</t>
  </si>
  <si>
    <t>Altenstadt I</t>
  </si>
  <si>
    <t>Dr. Pfeffer,  Hessisches Landesamt für Bodenforschung</t>
  </si>
  <si>
    <t>(FNU)</t>
  </si>
  <si>
    <t>Institut Fresenius 2017, https://lindenholzhausen.de/sauerborn</t>
  </si>
  <si>
    <t>Kaliwerk Wintershall</t>
  </si>
  <si>
    <t>Wasserwerk Hof Schönau Brunnen D</t>
  </si>
  <si>
    <t>Schürfung Mannbach</t>
  </si>
  <si>
    <t>Bad Soden-Salmünster-Romsthal</t>
  </si>
  <si>
    <t xml:space="preserve">Steinau (Straße) </t>
  </si>
  <si>
    <t xml:space="preserve">Tiefbrunnen </t>
  </si>
  <si>
    <t>Landwirtschaftliches Untersuchungsamt und Versuchsanstalt, Kassel-Harleshausen</t>
  </si>
  <si>
    <t>Zierenberg-Oelshausen</t>
  </si>
  <si>
    <t>Landwirtschaftliche Versuchsanstalt, Kassel-Herleshausen</t>
  </si>
  <si>
    <t>Römerquelle</t>
  </si>
  <si>
    <t>Dr. G Popp, Frankfurt</t>
  </si>
  <si>
    <t>Frankfurt (Main)-Niederrad</t>
  </si>
  <si>
    <t xml:space="preserve">Rotliegend </t>
  </si>
  <si>
    <t>Frankfurt (Main)-Osthafen</t>
  </si>
  <si>
    <t>E. Hintz &amp; L. Grünhut</t>
  </si>
  <si>
    <t>Gut Hohenau</t>
  </si>
  <si>
    <t>Ginsheim-Gustavsburg</t>
  </si>
  <si>
    <t xml:space="preserve">Trebur </t>
  </si>
  <si>
    <t>Trebur</t>
  </si>
  <si>
    <t>Hedderich</t>
  </si>
  <si>
    <t>Gut Unterau</t>
  </si>
  <si>
    <t>Mähn</t>
  </si>
  <si>
    <t>Beregnungsbrunnen Jung</t>
  </si>
  <si>
    <t>Beregnungsbrunnen Alt</t>
  </si>
  <si>
    <t>Friedrich</t>
  </si>
  <si>
    <t>Gut Röckenwörth</t>
  </si>
  <si>
    <t>Bellin</t>
  </si>
  <si>
    <t>Gut Oberau</t>
  </si>
  <si>
    <t>Gut Hohenau (Betriebsbrunnen)</t>
  </si>
  <si>
    <t>Dr. Sonne, Staatliche chemische Prüfungsanstalt für die Gewerbe, Darmstadt</t>
  </si>
  <si>
    <t>Chemisches Laboratorium Fresenius, Taunusstein</t>
  </si>
  <si>
    <t>Badesprudel II</t>
  </si>
  <si>
    <t>Dr. J. Skalweit, Lebensmittel-Untersuchungsamt, öffentliches chemisches Laboratorium der Stadt, Hannover</t>
  </si>
  <si>
    <t>Prof. H. Will, Gießen</t>
  </si>
  <si>
    <t>Huttenquelle</t>
  </si>
  <si>
    <t>Institut für gerichtliche Chemie und Mikroskopie, Prof. G. Popp und Dr. H. Popp</t>
  </si>
  <si>
    <t>Chemisch-technisches Laboratorium Dr. H Roth, Frankfurt</t>
  </si>
  <si>
    <t>*</t>
  </si>
  <si>
    <t>Trinksprudel I</t>
  </si>
  <si>
    <t>&lt; 5</t>
  </si>
  <si>
    <t>&lt; 2</t>
  </si>
  <si>
    <t>&lt; 1</t>
  </si>
  <si>
    <t>Trinksprudel II</t>
  </si>
  <si>
    <t>Trinksprudel Mischung</t>
  </si>
  <si>
    <t>Mischprobe aus Trinksprudel I+II</t>
  </si>
  <si>
    <t>Handbohrung Wettertal</t>
  </si>
  <si>
    <t>Schachtbrunnen</t>
  </si>
  <si>
    <t xml:space="preserve">Handbohrung  </t>
  </si>
  <si>
    <t>Bohrbrunnen</t>
  </si>
  <si>
    <t>Staatliches chemisches Untersuchungsamt, Gießen</t>
  </si>
  <si>
    <t>Straßenneubauamt Hessen-Mitte</t>
  </si>
  <si>
    <t>Zuckerfabrik</t>
  </si>
  <si>
    <t>Wassererschließung</t>
  </si>
  <si>
    <t>Bad Nauheim-Rödgen</t>
  </si>
  <si>
    <t>Bad Nauheim-Steinfurth</t>
  </si>
  <si>
    <t>Handbohrung 14a Wettertal</t>
  </si>
  <si>
    <t>Handbohrung</t>
  </si>
  <si>
    <t>Öffentliches chemisches Laboratorium, Landwirtschaftliche Untersuchungsstation, Fulda</t>
  </si>
  <si>
    <t>R. Schäffer, Institut für Angewandte Geowissenschaften, Darmstadt</t>
  </si>
  <si>
    <t>Münzenberg</t>
  </si>
  <si>
    <t>Rockenberg</t>
  </si>
  <si>
    <t>Flachbohrung</t>
  </si>
  <si>
    <t>Tiefbohrung II</t>
  </si>
  <si>
    <t>Mineralquelle Junkermühle</t>
  </si>
  <si>
    <t>Münzenberg-Trais</t>
  </si>
  <si>
    <t>Lich-Eberstadt</t>
  </si>
  <si>
    <t>Butzbach-Griedel</t>
  </si>
  <si>
    <t>Bad Nauheim-Niedermörlen</t>
  </si>
  <si>
    <t>Germaniabrunnen</t>
  </si>
  <si>
    <t>Steinquelle</t>
  </si>
  <si>
    <t>Staatliches Quellenforschungsinstitut, Bad Nauheim</t>
  </si>
  <si>
    <t>Bohrung 103</t>
  </si>
  <si>
    <t>Dr. W. Müller, Staatliches Quellenforschungsinstitut, Bad Nauheim</t>
  </si>
  <si>
    <t>Bohrung 27</t>
  </si>
  <si>
    <t>Baustoff- und Bodenprüfstelle beim Straßenbauamt Hessen-Mitte</t>
  </si>
  <si>
    <t>Rosbach (Höhe)-Niederrosbach</t>
  </si>
  <si>
    <t>Rosbach (Höhe)-Oberrosbach</t>
  </si>
  <si>
    <t>Bad Homburg (Höhe)</t>
  </si>
  <si>
    <t>Friedrichsdorf-Burgholzhausen</t>
  </si>
  <si>
    <t>Hungen-Traishorloff</t>
  </si>
  <si>
    <t>Grube Friedrich - Bohrung II</t>
  </si>
  <si>
    <t>Mineralquelle im Tagebau</t>
  </si>
  <si>
    <t>Hoffmann</t>
  </si>
  <si>
    <t>Wölfersheim-Berstadt</t>
  </si>
  <si>
    <t>Kreuzquelle</t>
  </si>
  <si>
    <t>Echzell-Bingenheim</t>
  </si>
  <si>
    <t>Niddatal-Bönstadt</t>
  </si>
  <si>
    <t>Karben-Kloppenheim</t>
  </si>
  <si>
    <t>Taunusbrunnen</t>
  </si>
  <si>
    <t>Karben-Rendel</t>
  </si>
  <si>
    <t>Scharmühle</t>
  </si>
  <si>
    <t>Ortenberg-Wippenbach</t>
  </si>
  <si>
    <t>Kapellenbrunnen</t>
  </si>
  <si>
    <t>Mineralquelle  Salzwiesen</t>
  </si>
  <si>
    <t>?</t>
  </si>
  <si>
    <t>Ulrichstein</t>
  </si>
  <si>
    <t>Forschungsbohrung</t>
  </si>
  <si>
    <t>Prof. Dr. Höll, Hannover</t>
  </si>
  <si>
    <t>Dr. Drechsler, Bad Nauheim</t>
  </si>
  <si>
    <t>Retschenhäuser Hof</t>
  </si>
  <si>
    <t xml:space="preserve">Zechstein </t>
  </si>
  <si>
    <t>n = 6</t>
  </si>
  <si>
    <t>n = 12</t>
  </si>
  <si>
    <t>n = 27</t>
  </si>
  <si>
    <t>n = 17</t>
  </si>
  <si>
    <t>n = 16</t>
  </si>
  <si>
    <t>n = 25</t>
  </si>
  <si>
    <t>n = 30 (Al, Sb, As, Pb, Cr, Co, Li, Ni, Rb, Se, Ag, Tl, Ti, U, V, Zn = 25)</t>
  </si>
  <si>
    <t>n = 68 (Hg = 67)</t>
  </si>
  <si>
    <t>n = 7 (Cu, U, V, O2 = 6; Redox, Si, Br, Al, Ba, Li, Rb, Sr, Ti, Zn = 5)</t>
  </si>
  <si>
    <t>n = 138 (Hg = 136; Co, Ni = 135)</t>
  </si>
  <si>
    <t>n = 55 (CO2 = 43)</t>
  </si>
  <si>
    <t>n =37 (Redox, Si, Br, Al, Sb, Ba, Be, Co, Li, Rb, Se, Ag, Sr, Tl, Ti, Zn)</t>
  </si>
  <si>
    <t>n = 109 (Ba = 93)</t>
  </si>
  <si>
    <t>n = 27 (Ba = 26)</t>
  </si>
  <si>
    <t>n = 39 (Cr, V = 37)</t>
  </si>
  <si>
    <t>n = 21</t>
  </si>
  <si>
    <t>n = 45 (As, Cr, V = 43</t>
  </si>
  <si>
    <t>n = 2</t>
  </si>
  <si>
    <t>Therme Heidelberg</t>
  </si>
  <si>
    <t>Weinheim</t>
  </si>
  <si>
    <t>Brühl (Baden)</t>
  </si>
  <si>
    <t>Bruchsal</t>
  </si>
  <si>
    <t>Muntzenheim (FR)</t>
  </si>
  <si>
    <t>Eschau (FR)</t>
  </si>
  <si>
    <t>Strasbourg-Cronenbourg (FR)</t>
  </si>
  <si>
    <t>Badenweiler</t>
  </si>
  <si>
    <t>Tiefbohrung III</t>
  </si>
  <si>
    <t>Freiburg (Breisgau)-Zähringen</t>
  </si>
  <si>
    <t>Marienbronn 101</t>
  </si>
  <si>
    <t>Lobsann (FR)</t>
  </si>
  <si>
    <t>Meistratzheim (FR)</t>
  </si>
  <si>
    <t>Sexau</t>
  </si>
  <si>
    <t>VB EM Sexau</t>
  </si>
  <si>
    <t>Insheim</t>
  </si>
  <si>
    <t>Geothermiebohrung GPK-2</t>
  </si>
  <si>
    <t>Ölbohrung LA-113</t>
  </si>
  <si>
    <t>Ölbohrung LA-107</t>
  </si>
  <si>
    <t>Ölbohrung LA-95</t>
  </si>
  <si>
    <t>Ölbohrung LA-134</t>
  </si>
  <si>
    <t>Ölbohrung LA-91</t>
  </si>
  <si>
    <t>Ölbohrung LA-53</t>
  </si>
  <si>
    <t>Ölbohrung LA-15</t>
  </si>
  <si>
    <t>Ölbohrung LA-7</t>
  </si>
  <si>
    <t>Ölbohrung LA-33</t>
  </si>
  <si>
    <t>Ölbohrung LA-42</t>
  </si>
  <si>
    <t>Ölbohrung NDL-101</t>
  </si>
  <si>
    <t>Ölbohrung NDL-102</t>
  </si>
  <si>
    <t>Rittershofen (FR)</t>
  </si>
  <si>
    <t>Bühl (Baden)</t>
  </si>
  <si>
    <t>Soultz-sous-Forêts (FR)</t>
  </si>
  <si>
    <t>Scheibenhard (FR)</t>
  </si>
  <si>
    <t>T: Basis Reservoir</t>
  </si>
  <si>
    <t>0.00092</t>
  </si>
  <si>
    <t>Thorium</t>
  </si>
  <si>
    <t xml:space="preserve">Th </t>
  </si>
  <si>
    <t>Kleine Adlerquelle</t>
  </si>
  <si>
    <t>Bohrung I</t>
  </si>
  <si>
    <t>Bohrung II</t>
  </si>
  <si>
    <t>Brühl I</t>
  </si>
  <si>
    <t>Bohrung Bühl</t>
  </si>
  <si>
    <t>Meistratzheim II</t>
  </si>
  <si>
    <t>Muntzenheim I</t>
  </si>
  <si>
    <t>Eschau I</t>
  </si>
  <si>
    <t>Cronenbourg I</t>
  </si>
  <si>
    <t>Bohrung Insheim</t>
  </si>
  <si>
    <t>Geothermiebohrung I</t>
  </si>
  <si>
    <t>Bohrung Rittershofen I</t>
  </si>
  <si>
    <t>Prof. Tillmans, Frankfurt</t>
  </si>
  <si>
    <t>Frankfurt (Main)-Sossenheim</t>
  </si>
  <si>
    <t>Sossenheimer Sprudel</t>
  </si>
  <si>
    <t>&lt;11</t>
  </si>
  <si>
    <t>Dr. Drechseler, Chemische Abteilung von Klinik und Institut für Physikalische Medizin und Balneologie der Universität Gießen, Bad Nauheim</t>
  </si>
  <si>
    <t>Brunnen II</t>
  </si>
  <si>
    <t>Theodorusquelle</t>
  </si>
  <si>
    <t>Nymphenquelle</t>
  </si>
  <si>
    <t>Fürstenbergquelle</t>
  </si>
  <si>
    <t>Nieste</t>
  </si>
  <si>
    <t>Hydroisotop, Schweitenkirchen</t>
  </si>
  <si>
    <r>
      <t>14</t>
    </r>
    <r>
      <rPr>
        <sz val="10"/>
        <rFont val="Arial"/>
        <family val="2"/>
      </rPr>
      <t>C</t>
    </r>
  </si>
  <si>
    <t>&lt;6</t>
  </si>
  <si>
    <t>R. Fresenius &amp; E. Hintz</t>
  </si>
  <si>
    <t>T. Günther &amp; R. Berg</t>
  </si>
  <si>
    <t>Uffelmann</t>
  </si>
  <si>
    <t>H. Hallwachs</t>
  </si>
  <si>
    <t>Bismarckquelle</t>
  </si>
  <si>
    <t>Dr. G. Popp &amp; H. Becker, Frankfurt (Main)</t>
  </si>
  <si>
    <t>R. Fresenius, Chemisches Laboratorium Fresenius, Wiesbaden</t>
  </si>
  <si>
    <t xml:space="preserve">T. Günther  </t>
  </si>
  <si>
    <t>Th. Dietrich</t>
  </si>
  <si>
    <t>T. Günther &amp; G. Taubert</t>
  </si>
  <si>
    <t>W. Sonne</t>
  </si>
  <si>
    <t>xx.xx.1892</t>
  </si>
  <si>
    <t>G. Popp &amp; H, Becker</t>
  </si>
  <si>
    <t>Th. Kyll</t>
  </si>
  <si>
    <t>R. Fresenius, Laboratorium Fresenius, Wiesbaden</t>
  </si>
  <si>
    <t>24.08.1863</t>
  </si>
  <si>
    <t>Oberselteser Mineralbrunnen</t>
  </si>
  <si>
    <t>E. Niederhäuser</t>
  </si>
  <si>
    <t>W. Sonne, Chemisches Prüfungs- und Auskunftsstation für Gewerbe, Darmstadt</t>
  </si>
  <si>
    <t>Elisabethenbrunnen</t>
  </si>
  <si>
    <t xml:space="preserve">H. Fresenius </t>
  </si>
  <si>
    <t>W. Sonne &amp; A. Rücker</t>
  </si>
  <si>
    <t>W. Sonne &amp; E. Franke</t>
  </si>
  <si>
    <t>HCO3+HS</t>
  </si>
  <si>
    <t>T. Günther</t>
  </si>
  <si>
    <t>C. Leber</t>
  </si>
  <si>
    <t>Dr. W. Sonne, Staatliche chemische Prüfungsanstalt für die Gewerbe, Darmstadt</t>
  </si>
  <si>
    <t>R. Fresenius &amp; H. Fresenius</t>
  </si>
  <si>
    <t>H. Fresenius</t>
  </si>
  <si>
    <t>Spiegelquelle</t>
  </si>
  <si>
    <t>G. Kerner</t>
  </si>
  <si>
    <t>Gemeindebadquelle</t>
  </si>
  <si>
    <t>Augusta-Viktoria-Bad</t>
  </si>
  <si>
    <t>Vier Jahreszeiten</t>
  </si>
  <si>
    <t>Himstedt et al. 1907, 268-269</t>
  </si>
  <si>
    <t>Kölner-Hof-Quelle</t>
  </si>
  <si>
    <t>A. Ebel</t>
  </si>
  <si>
    <t>Wilhelm-Heilanstalt-Quelle</t>
  </si>
  <si>
    <t>W. D'Orville &amp; W. Kalle</t>
  </si>
  <si>
    <t>Creuzburg-Wilhelmsglücksbrunn</t>
  </si>
  <si>
    <t>Großherzögin-Karolinenquelle</t>
  </si>
  <si>
    <t>Muschelkalk, Keuper</t>
  </si>
  <si>
    <t>E. Hintz, Wiesbaden</t>
  </si>
  <si>
    <t>Döbereiner</t>
  </si>
  <si>
    <t>Ph. Jochheim</t>
  </si>
  <si>
    <t>W. Casselmann</t>
  </si>
  <si>
    <t>J. v. Liebig</t>
  </si>
  <si>
    <t>Michelstadt-Steinbach</t>
  </si>
  <si>
    <t xml:space="preserve">Michelstadt </t>
  </si>
  <si>
    <t>Balserwiese</t>
  </si>
  <si>
    <t>Heuberg</t>
  </si>
  <si>
    <t>Michelstadt</t>
  </si>
  <si>
    <t>Michelstadt-Vielbrunn</t>
  </si>
  <si>
    <t>GruSchu 2019, Stadtwerke Michelstadt 2019</t>
  </si>
  <si>
    <t>Riedstadt-Wolfskehlen</t>
  </si>
  <si>
    <t>Kassel-Waldau</t>
  </si>
  <si>
    <t>Pfingstborn</t>
  </si>
  <si>
    <t>Dr. W. Sonne</t>
  </si>
  <si>
    <t>Wolfskehlen II</t>
  </si>
  <si>
    <t>Wolfskehlen IV</t>
  </si>
  <si>
    <t>Fritzlar</t>
  </si>
  <si>
    <t>Baunatal-Großenritte</t>
  </si>
  <si>
    <t>Gudensberg</t>
  </si>
  <si>
    <t>Buchenborn</t>
  </si>
  <si>
    <t>Felsberg</t>
  </si>
  <si>
    <t>Breuna-Oberlistingen</t>
  </si>
  <si>
    <t>Breuna-Wettesingen</t>
  </si>
  <si>
    <t>Wettesingen</t>
  </si>
  <si>
    <t>Oberlistingen</t>
  </si>
  <si>
    <t>Kassel-Niederzwehren</t>
  </si>
  <si>
    <t>Hessisch Lichtenau</t>
  </si>
  <si>
    <t>Firma Fröhlich &amp; Wolf</t>
  </si>
  <si>
    <t>Spangenberg-Nausis</t>
  </si>
  <si>
    <t>Sontra-Breitau</t>
  </si>
  <si>
    <t>Gemeindeborn</t>
  </si>
  <si>
    <t>Kressenteich</t>
  </si>
  <si>
    <t>Bebra</t>
  </si>
  <si>
    <t>Alter Lullusbrunnen</t>
  </si>
  <si>
    <t xml:space="preserve">Neuer Lullusbrunnen </t>
  </si>
  <si>
    <t>Bebra-Breitenbach</t>
  </si>
  <si>
    <t>Bad Hersfeld-Sorga</t>
  </si>
  <si>
    <t>Breitzbachsmühle</t>
  </si>
  <si>
    <t>Hünfeld</t>
  </si>
  <si>
    <t>Großenbacher Straße</t>
  </si>
  <si>
    <t>Hohenroda-Ransbach</t>
  </si>
  <si>
    <t>Ransbach IV</t>
  </si>
  <si>
    <t>Eichenzell-Kerzell</t>
  </si>
  <si>
    <t>Kerzell I</t>
  </si>
  <si>
    <t>Nielsen &amp; Rambow 1969, Tafel 14; Diederich et al. 1991, S. 82-83</t>
  </si>
  <si>
    <t>GruSchu 2019</t>
  </si>
  <si>
    <t>Pferdebadquelle</t>
  </si>
  <si>
    <t>Hessisches Landesamt für Umwelt und Geologie, Wiesbaden</t>
  </si>
  <si>
    <t>Quelle im Sillgraben</t>
  </si>
  <si>
    <t>Schwalbenbrunnen</t>
  </si>
  <si>
    <t>Großer Badesprudel</t>
  </si>
  <si>
    <t>Solesprudel</t>
  </si>
  <si>
    <r>
      <t>∆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H</t>
    </r>
  </si>
  <si>
    <t>Institut Fresenius, Wiesbaden/University of Cambridge</t>
  </si>
  <si>
    <t>Hessisches Landesamt für Umwelt und Geologie, Wiesbaden; University of Cambridge</t>
  </si>
  <si>
    <t>?; University of Cambridge</t>
  </si>
  <si>
    <t>Institut für Hygiene und Umweltmedizin/Universität Gießen; University of Cambridge</t>
  </si>
  <si>
    <t>Laboratorium Fresenius, Wiesbaden; University of Cambridge</t>
  </si>
  <si>
    <t>Kindersolbad II</t>
  </si>
  <si>
    <t>Gasquelle</t>
  </si>
  <si>
    <t>Bohrung XV</t>
  </si>
  <si>
    <t>Sprudel X</t>
  </si>
  <si>
    <t xml:space="preserve">Sprudel VII </t>
  </si>
  <si>
    <t>Großer Solsprudel</t>
  </si>
  <si>
    <t>Sprudel XII</t>
  </si>
  <si>
    <t>Friedrich-Wilhelm-Sprudel</t>
  </si>
  <si>
    <t>Sprudel XIV</t>
  </si>
  <si>
    <t>Ernst-Ludwig-Sprudel</t>
  </si>
  <si>
    <t>Schwalheimer Sauerbrunnen</t>
  </si>
  <si>
    <t>Neubohrung 1980</t>
  </si>
  <si>
    <t>Kinderbrunnen</t>
  </si>
  <si>
    <t>Liebesbrunnen</t>
  </si>
  <si>
    <t>Neuer Badesprudel</t>
  </si>
  <si>
    <t>Justus-von-Liebig-Brunnen</t>
  </si>
  <si>
    <t>Winklerquelle</t>
  </si>
  <si>
    <t>Alter Badestrudel</t>
  </si>
  <si>
    <t>Radke-Sprudel</t>
  </si>
  <si>
    <t>Alter Salzborn</t>
  </si>
  <si>
    <t>Neuer Trinksprudel I</t>
  </si>
  <si>
    <t>Neuer Trinksprudel II</t>
  </si>
  <si>
    <t>Bohrung IX</t>
  </si>
  <si>
    <t>Parkquelle</t>
  </si>
  <si>
    <t>Gronarissprudel</t>
  </si>
  <si>
    <t>Brückenbrunnen</t>
  </si>
  <si>
    <t>Thalbrunnen</t>
  </si>
  <si>
    <t>R: 5663 910 in Hölting 1973</t>
  </si>
  <si>
    <t>Hammerbrunnen</t>
  </si>
  <si>
    <t>Dorfbrunnen</t>
  </si>
  <si>
    <t xml:space="preserve"> Reinershäuser Brunnen</t>
  </si>
  <si>
    <t>Johannisbrunnen</t>
  </si>
  <si>
    <t>Victoria II</t>
  </si>
  <si>
    <t>Alte Steinbruchquelle</t>
  </si>
  <si>
    <t>Faulborn</t>
  </si>
  <si>
    <t>Alte Quelle</t>
  </si>
  <si>
    <t>Brunnen I</t>
  </si>
  <si>
    <t>Natron-Lithion-Quelle</t>
  </si>
  <si>
    <t>Wartberg</t>
  </si>
  <si>
    <t>Westuffeln I</t>
  </si>
  <si>
    <t>Westuffeln IV</t>
  </si>
  <si>
    <t>Brunnen Ried III</t>
  </si>
  <si>
    <t>Elfenquelle</t>
  </si>
  <si>
    <t>Grindbrunnen</t>
  </si>
  <si>
    <t>Schermulybrunnen, Faulbrunnen</t>
  </si>
  <si>
    <t>Brunnen Hessische Lehr- und Forstanstalt</t>
  </si>
  <si>
    <t>Sprudel V</t>
  </si>
  <si>
    <t>Sprudel IV</t>
  </si>
  <si>
    <t>Gelasprudel</t>
  </si>
  <si>
    <t>Helgenborn</t>
  </si>
  <si>
    <t>Kappesquelle</t>
  </si>
  <si>
    <t>Selteser Mineralbrunnen</t>
  </si>
  <si>
    <t>Selterssprudel</t>
  </si>
  <si>
    <t>Augusta-Victoria-Sprudel</t>
  </si>
  <si>
    <t>Eisenquelle</t>
  </si>
  <si>
    <t>Soleneubohrung</t>
  </si>
  <si>
    <t xml:space="preserve">Salzbrunnen I </t>
  </si>
  <si>
    <t>Salzbrunnen III</t>
  </si>
  <si>
    <t>Salzbrunnen V</t>
  </si>
  <si>
    <t>Lithionquelle</t>
  </si>
  <si>
    <t>Neue Römerquelle</t>
  </si>
  <si>
    <t>Marienquelle</t>
  </si>
  <si>
    <t>Kleine Schützenquelle</t>
  </si>
  <si>
    <t>Sonnenbergquelle?</t>
  </si>
  <si>
    <t>K: 180 in Griesshaber et al. 1992</t>
  </si>
  <si>
    <t>9 - 10</t>
  </si>
  <si>
    <r>
      <t>C</t>
    </r>
    <r>
      <rPr>
        <vertAlign val="subscript"/>
        <sz val="10"/>
        <rFont val="Arial"/>
        <family val="2"/>
      </rPr>
      <t>3</t>
    </r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8</t>
    </r>
  </si>
  <si>
    <t>&lt;0,03</t>
  </si>
  <si>
    <t>Katzenmühle</t>
  </si>
  <si>
    <t>Q in 1936</t>
  </si>
  <si>
    <t>Stadt Bad Soden 2020</t>
  </si>
  <si>
    <t>Glockenbrunnen XI</t>
  </si>
  <si>
    <t>Trendelburg-Gottsbüren</t>
  </si>
  <si>
    <t>Trendelburg I</t>
  </si>
  <si>
    <t>Trendelburg II</t>
  </si>
  <si>
    <t>BGR, Hannover</t>
  </si>
  <si>
    <t>Grebenstein-Kressenbrunnen</t>
  </si>
  <si>
    <t>Quelle Kressenbrunnen</t>
  </si>
  <si>
    <t>Calden</t>
  </si>
  <si>
    <t>Wilhelmsthal</t>
  </si>
  <si>
    <t>Wasserwerk</t>
  </si>
  <si>
    <t>Hofgeismar-Hombressen</t>
  </si>
  <si>
    <t>Lempetal</t>
  </si>
  <si>
    <t>Grebenstein-Frankenhausen</t>
  </si>
  <si>
    <t>Frankenhausen I</t>
  </si>
  <si>
    <t>Frankenhausen II</t>
  </si>
  <si>
    <t>Immenhausen</t>
  </si>
  <si>
    <t>Immenhausen I</t>
  </si>
  <si>
    <t>Immenhausen II</t>
  </si>
  <si>
    <t>Immenhausen III</t>
  </si>
  <si>
    <t>Vellmar</t>
  </si>
  <si>
    <t>Vellmar I</t>
  </si>
  <si>
    <t>Vellmar II</t>
  </si>
  <si>
    <t>Velmar III</t>
  </si>
  <si>
    <t>Fuldatal-Simmershausen</t>
  </si>
  <si>
    <t>Simmershausen I</t>
  </si>
  <si>
    <t>Simmershausen II</t>
  </si>
  <si>
    <t>Simmershausen III</t>
  </si>
  <si>
    <t>Simmershausen IV</t>
  </si>
  <si>
    <t>Espenau-Hohenkirchen</t>
  </si>
  <si>
    <t>Simmershausen VI</t>
  </si>
  <si>
    <t>Niestetal-Sandershausen</t>
  </si>
  <si>
    <t>Niestetal-Heiligenrode</t>
  </si>
  <si>
    <t>Niestetal I (SWK)</t>
  </si>
  <si>
    <t>Niestetal VII (SWK)</t>
  </si>
  <si>
    <t>Städtische Werke Kassel</t>
  </si>
  <si>
    <t>Niestetal I (GWN)</t>
  </si>
  <si>
    <t>Niestetal II (GWN)</t>
  </si>
  <si>
    <t>Niestetal III (GWN)</t>
  </si>
  <si>
    <t>Niestetal IV (GWN)</t>
  </si>
  <si>
    <t>Gemeindewerke Niestetal</t>
  </si>
  <si>
    <t>Niestetal II (SWK)</t>
  </si>
  <si>
    <t>Niestetal III (SWK)</t>
  </si>
  <si>
    <t>Niestetal VI (SWK)</t>
  </si>
  <si>
    <t>Kassel-Bettenhausen</t>
  </si>
  <si>
    <t xml:space="preserve">WEGU </t>
  </si>
  <si>
    <t>Kassel-Harleshausen</t>
  </si>
  <si>
    <t>Harleshausen</t>
  </si>
  <si>
    <t>Kassel-Rothenditmold</t>
  </si>
  <si>
    <t>Henschelwerk Mittelfeld</t>
  </si>
  <si>
    <t>Hessisches Landesamt für Bodenforschung, Wiesbaden; BGR, Hannover</t>
  </si>
  <si>
    <t>Tränkeweg I</t>
  </si>
  <si>
    <t>Tränkeweg II</t>
  </si>
  <si>
    <t>Tränkeweg III</t>
  </si>
  <si>
    <t>Tränkeweg IV</t>
  </si>
  <si>
    <t>Baunatal II</t>
  </si>
  <si>
    <t>Baunatal-Guntershausen</t>
  </si>
  <si>
    <t>Baunatal VII</t>
  </si>
  <si>
    <t>Guntershausen</t>
  </si>
  <si>
    <t>Baunatal-Rengershausen</t>
  </si>
  <si>
    <t xml:space="preserve">Baunatal V </t>
  </si>
  <si>
    <t xml:space="preserve">Baunatal VI </t>
  </si>
  <si>
    <t>Baunatal-Altenbauna</t>
  </si>
  <si>
    <t>VW-Werksbrunnen I</t>
  </si>
  <si>
    <t>VW-Werksbrunnen II</t>
  </si>
  <si>
    <t>VW-Werksbrunnen III</t>
  </si>
  <si>
    <t>VW-Werksbrunnen IV</t>
  </si>
  <si>
    <t>VW-Werksbrunnen V</t>
  </si>
  <si>
    <t>Baunatal I</t>
  </si>
  <si>
    <t>Großenritte I</t>
  </si>
  <si>
    <t>Großenritte II</t>
  </si>
  <si>
    <t>Baunatal III</t>
  </si>
  <si>
    <t>Großenritte III</t>
  </si>
  <si>
    <t>Baunatal IV</t>
  </si>
  <si>
    <t>Großenritte IV</t>
  </si>
  <si>
    <t>Schauenburg-Elgershausen</t>
  </si>
  <si>
    <t>Schauenburg-Hoof</t>
  </si>
  <si>
    <t>Hoof</t>
  </si>
  <si>
    <t>Schauenburg-Breitenbach</t>
  </si>
  <si>
    <t>Oelshausen I</t>
  </si>
  <si>
    <t>Oelshausen II</t>
  </si>
  <si>
    <t>Ehlen III</t>
  </si>
  <si>
    <t>Niedenstein-Kirchberg</t>
  </si>
  <si>
    <t>Kirchberg I</t>
  </si>
  <si>
    <t>Kirchberg II</t>
  </si>
  <si>
    <t>Kirchberg III</t>
  </si>
  <si>
    <t>Söhrewald-Wellerode</t>
  </si>
  <si>
    <t>Söhrewald I</t>
  </si>
  <si>
    <t>Söhrewald II</t>
  </si>
  <si>
    <t>Söhrewald-Eiterhagen</t>
  </si>
  <si>
    <t>Eiterhagen</t>
  </si>
  <si>
    <t>Lohfelden-Crumbach</t>
  </si>
  <si>
    <t>Am Herchenbach I</t>
  </si>
  <si>
    <t>Am Herchenbach II</t>
  </si>
  <si>
    <t>Lohfelden I</t>
  </si>
  <si>
    <t>Lohfelden II</t>
  </si>
  <si>
    <t>Lohfelden III</t>
  </si>
  <si>
    <t>Lohfelden IV</t>
  </si>
  <si>
    <t>Crumbach/Wellerode III</t>
  </si>
  <si>
    <t>Crumbach/Wellerode IV</t>
  </si>
  <si>
    <t>&lt;1,5</t>
  </si>
  <si>
    <t>Flugplatz I</t>
  </si>
  <si>
    <t>Flugplatz II</t>
  </si>
  <si>
    <t>Tiefbohrung I</t>
  </si>
  <si>
    <t>Borken Zechstein I</t>
  </si>
  <si>
    <t>Preußenelektra</t>
  </si>
  <si>
    <t>Gombeth</t>
  </si>
  <si>
    <t>Haarhausen V</t>
  </si>
  <si>
    <t>Haarhausen VIII</t>
  </si>
  <si>
    <t>Neuental-Zimmerrode</t>
  </si>
  <si>
    <t xml:space="preserve">Haarhausen VI </t>
  </si>
  <si>
    <t>Haarhausen IX</t>
  </si>
  <si>
    <t>Melsungen</t>
  </si>
  <si>
    <t>Paularsch</t>
  </si>
  <si>
    <t>Alter Köhlerplatz</t>
  </si>
  <si>
    <t>Stadtwald</t>
  </si>
  <si>
    <t>Hospital</t>
  </si>
  <si>
    <t>Steinköpfchen</t>
  </si>
  <si>
    <t>Salmsbach</t>
  </si>
  <si>
    <t>Melgershäuser Wiese</t>
  </si>
  <si>
    <t>Altes Gehege</t>
  </si>
  <si>
    <t>Melsungen-Kirchhof</t>
  </si>
  <si>
    <t>Melsungen-Kehrenbach</t>
  </si>
  <si>
    <t>Hospitalland</t>
  </si>
  <si>
    <t>Melsungen-Günsterrode</t>
  </si>
  <si>
    <t>Hessisch Lichtenau-Hirschhagen</t>
  </si>
  <si>
    <t>Rohrbach I</t>
  </si>
  <si>
    <t>Hessisch Lichtenau-Walburg</t>
  </si>
  <si>
    <t>Walburg</t>
  </si>
  <si>
    <t>Großalmerode</t>
  </si>
  <si>
    <t>Querenberg</t>
  </si>
  <si>
    <t>Neukirchen (Knüll)-Hauptschwenda</t>
  </si>
  <si>
    <t>Sommerleid</t>
  </si>
  <si>
    <t>Neukirchen (Knüll)-Rückershausen</t>
  </si>
  <si>
    <t>Goldbach</t>
  </si>
  <si>
    <t>Eichenwald</t>
  </si>
  <si>
    <t>Wiera I</t>
  </si>
  <si>
    <t>Allendorf</t>
  </si>
  <si>
    <t>Schützenwald</t>
  </si>
  <si>
    <t>Schwalmstadt-Wiera</t>
  </si>
  <si>
    <t>Schwalmstadt-Allendorf</t>
  </si>
  <si>
    <t>Schwalmstadt-Niedergrenzbach</t>
  </si>
  <si>
    <t>Frielendorf</t>
  </si>
  <si>
    <t>Todenhausen</t>
  </si>
  <si>
    <t>Lenderscheid</t>
  </si>
  <si>
    <t>Ligrabrunnen</t>
  </si>
  <si>
    <t>Frielendorf-Linsingen</t>
  </si>
  <si>
    <t>Frielendorf-Lenderscheid</t>
  </si>
  <si>
    <t>Willingshausen-Merzhagen</t>
  </si>
  <si>
    <t>Merzhagen</t>
  </si>
  <si>
    <t>Schorbach</t>
  </si>
  <si>
    <t>Firma Rügener</t>
  </si>
  <si>
    <t>Christerode</t>
  </si>
  <si>
    <t>Neumorschen</t>
  </si>
  <si>
    <t>Eubach IV</t>
  </si>
  <si>
    <t>Rangengrund III</t>
  </si>
  <si>
    <t>Vielbrunn</t>
  </si>
  <si>
    <t>Steinbach</t>
  </si>
  <si>
    <t>Hegeholz</t>
  </si>
  <si>
    <t>Dagobertshausen</t>
  </si>
  <si>
    <t>Clausbach</t>
  </si>
  <si>
    <t>Holländische Straße</t>
  </si>
  <si>
    <t>Wasserkuppe</t>
  </si>
  <si>
    <t>Staden</t>
  </si>
  <si>
    <t>Fuhrpark</t>
  </si>
  <si>
    <t>Rechtebach</t>
  </si>
  <si>
    <t>Mariannenaue</t>
  </si>
  <si>
    <t>Anraff I</t>
  </si>
  <si>
    <t>Wichte II</t>
  </si>
  <si>
    <t>Wichte I</t>
  </si>
  <si>
    <t>(%-mod. C)</t>
  </si>
  <si>
    <r>
      <t>(</t>
    </r>
    <r>
      <rPr>
        <sz val="10"/>
        <rFont val="Calibri"/>
        <family val="2"/>
      </rPr>
      <t>‰-VPDB</t>
    </r>
    <r>
      <rPr>
        <sz val="10"/>
        <rFont val="Arial"/>
        <family val="2"/>
      </rPr>
      <t>)</t>
    </r>
  </si>
  <si>
    <r>
      <t>(</t>
    </r>
    <r>
      <rPr>
        <sz val="10"/>
        <rFont val="Calibri"/>
        <family val="2"/>
      </rPr>
      <t>‰-VSMOW</t>
    </r>
    <r>
      <rPr>
        <sz val="10"/>
        <rFont val="Arial"/>
        <family val="2"/>
      </rPr>
      <t>)</t>
    </r>
  </si>
  <si>
    <r>
      <t>(</t>
    </r>
    <r>
      <rPr>
        <sz val="10"/>
        <rFont val="Calibri"/>
        <family val="2"/>
      </rPr>
      <t>‰-VCDT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</si>
  <si>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∆</t>
    </r>
    <r>
      <rPr>
        <vertAlign val="superscript"/>
        <sz val="10"/>
        <rFont val="Arial"/>
        <family val="2"/>
      </rPr>
      <t>34</t>
    </r>
    <r>
      <rPr>
        <sz val="10"/>
        <rFont val="Arial"/>
        <family val="2"/>
      </rPr>
      <t>S</t>
    </r>
  </si>
  <si>
    <t>Radium-224</t>
  </si>
  <si>
    <t>Radium-226</t>
  </si>
  <si>
    <t>Radium-228</t>
  </si>
  <si>
    <r>
      <t>224</t>
    </r>
    <r>
      <rPr>
        <sz val="10"/>
        <rFont val="Arial"/>
        <family val="2"/>
      </rPr>
      <t>Ra</t>
    </r>
  </si>
  <si>
    <r>
      <t>226</t>
    </r>
    <r>
      <rPr>
        <sz val="10"/>
        <rFont val="Arial"/>
        <family val="2"/>
      </rPr>
      <t>Ra</t>
    </r>
  </si>
  <si>
    <r>
      <t>228</t>
    </r>
    <r>
      <rPr>
        <sz val="10"/>
        <rFont val="Arial"/>
        <family val="2"/>
      </rPr>
      <t>Ra</t>
    </r>
  </si>
  <si>
    <t>10..05.2000</t>
  </si>
  <si>
    <t>T</t>
  </si>
  <si>
    <t>M</t>
  </si>
  <si>
    <t>B</t>
  </si>
  <si>
    <t>Na+Cl ≥ 14</t>
  </si>
  <si>
    <t>≥1</t>
  </si>
  <si>
    <t>&gt;10-100</t>
  </si>
  <si>
    <t>&gt;100-400</t>
  </si>
  <si>
    <r>
      <t>(mmol</t>
    </r>
    <r>
      <rPr>
        <vertAlign val="subscript"/>
        <sz val="10"/>
        <rFont val="Arial"/>
        <family val="2"/>
      </rPr>
      <t>eq</t>
    </r>
    <r>
      <rPr>
        <sz val="10"/>
        <rFont val="Arial"/>
        <family val="2"/>
      </rPr>
      <t>/L)</t>
    </r>
  </si>
  <si>
    <t>(eq-%)</t>
  </si>
  <si>
    <t>(%)</t>
  </si>
  <si>
    <t>(|%|)</t>
  </si>
  <si>
    <t>&lt;5%</t>
  </si>
  <si>
    <t>5- &lt;10%</t>
  </si>
  <si>
    <t>Groß-Umstadt</t>
  </si>
  <si>
    <t>Groß-Umstadt V</t>
  </si>
  <si>
    <t>Mörlenbach</t>
  </si>
  <si>
    <t>Weihrich IV</t>
  </si>
  <si>
    <t>(eq-% &gt; 20 %)</t>
  </si>
  <si>
    <t>(Municipality-Quarter)</t>
  </si>
  <si>
    <t>Alternative name</t>
  </si>
  <si>
    <t>(supplement, old name)</t>
  </si>
  <si>
    <t>Coordinates</t>
  </si>
  <si>
    <t>M E T A D A T A</t>
  </si>
  <si>
    <t>Altitude</t>
  </si>
  <si>
    <t>Final depth</t>
  </si>
  <si>
    <t xml:space="preserve">Static water </t>
  </si>
  <si>
    <t>level</t>
  </si>
  <si>
    <t>Geology</t>
  </si>
  <si>
    <t>Rock type</t>
  </si>
  <si>
    <t xml:space="preserve">R E F E R E N C E S </t>
  </si>
  <si>
    <t>Citation</t>
  </si>
  <si>
    <t>Observations</t>
  </si>
  <si>
    <t>P H Y S I C A L - C H E M I C A L     ( S U M -) P A R A M E T E R S</t>
  </si>
  <si>
    <t>Temperature</t>
  </si>
  <si>
    <t>Electric</t>
  </si>
  <si>
    <t>pH</t>
  </si>
  <si>
    <r>
      <t>potential E</t>
    </r>
    <r>
      <rPr>
        <vertAlign val="subscript"/>
        <sz val="10"/>
        <rFont val="Arial"/>
        <family val="2"/>
      </rPr>
      <t>H</t>
    </r>
  </si>
  <si>
    <t>Turbidity</t>
  </si>
  <si>
    <t>Discharge</t>
  </si>
  <si>
    <t>Total</t>
  </si>
  <si>
    <t>hardness</t>
  </si>
  <si>
    <t>Carbonate</t>
  </si>
  <si>
    <t>Total dissolved solids</t>
  </si>
  <si>
    <t>calculated</t>
  </si>
  <si>
    <t>stated</t>
  </si>
  <si>
    <t>Evaporation</t>
  </si>
  <si>
    <t>residue</t>
  </si>
  <si>
    <t xml:space="preserve">C H E M I C A L     P A R A M E T E R S     -     M A J O R     E L E M E N T S </t>
  </si>
  <si>
    <t>C H E M I C A L     P A R A M E T E R S     -     M I N O R     E L E M E N T S</t>
  </si>
  <si>
    <t>C H E M I C A L     P A R A M E T E R S     -     T R A C E     E L E M E N T S</t>
  </si>
  <si>
    <t>Sodium</t>
  </si>
  <si>
    <t>Chloride</t>
  </si>
  <si>
    <t>Sulphate</t>
  </si>
  <si>
    <t>Bicarbonate</t>
  </si>
  <si>
    <t>Potassium</t>
  </si>
  <si>
    <t>Iron</t>
  </si>
  <si>
    <t>Manganese</t>
  </si>
  <si>
    <t>Fluoride</t>
  </si>
  <si>
    <t>Bromide</t>
  </si>
  <si>
    <t>Iodide</t>
  </si>
  <si>
    <t>Nitrate</t>
  </si>
  <si>
    <t>Nitrite</t>
  </si>
  <si>
    <t>Silica</t>
  </si>
  <si>
    <t>Boric acid</t>
  </si>
  <si>
    <t>Silver</t>
  </si>
  <si>
    <t>Arsenic</t>
  </si>
  <si>
    <t>Cobalt</t>
  </si>
  <si>
    <t>Chromium</t>
  </si>
  <si>
    <t>Caesium</t>
  </si>
  <si>
    <t>Copper</t>
  </si>
  <si>
    <t>Mercury</t>
  </si>
  <si>
    <t>Molybdenum</t>
  </si>
  <si>
    <t>Lead</t>
  </si>
  <si>
    <t>Antimony</t>
  </si>
  <si>
    <t>Selenium</t>
  </si>
  <si>
    <t>Tin</t>
  </si>
  <si>
    <t>Titanium</t>
  </si>
  <si>
    <t>Uranium</t>
  </si>
  <si>
    <t>Zinc</t>
  </si>
  <si>
    <t>Oxigen</t>
  </si>
  <si>
    <t>Carbon dioxide</t>
  </si>
  <si>
    <t>Hydrosulphide</t>
  </si>
  <si>
    <t>Nitrogen</t>
  </si>
  <si>
    <t xml:space="preserve">Nitrogen </t>
  </si>
  <si>
    <t>Hydrogen</t>
  </si>
  <si>
    <t>Methane</t>
  </si>
  <si>
    <t>Ethane</t>
  </si>
  <si>
    <t>Propane</t>
  </si>
  <si>
    <t>Carbon monoxide</t>
  </si>
  <si>
    <t>Carbon</t>
  </si>
  <si>
    <t>Sulfur</t>
  </si>
  <si>
    <t>Lead-212</t>
  </si>
  <si>
    <t>Lead-214</t>
  </si>
  <si>
    <t>Potassium-40</t>
  </si>
  <si>
    <t>Iodine-131</t>
  </si>
  <si>
    <t>Caesium-137</t>
  </si>
  <si>
    <t>Caesium-134</t>
  </si>
  <si>
    <t>D I S S O L V E D     G A S E S</t>
  </si>
  <si>
    <t>F R E E     G A S E S</t>
  </si>
  <si>
    <t>I S O T O P E S</t>
  </si>
  <si>
    <t>Staatsbad Bad Schwalbach 2020</t>
  </si>
  <si>
    <t>Ca-K-Na-Mg</t>
  </si>
  <si>
    <t>SO4-NO3-HCO3</t>
  </si>
  <si>
    <t>Mg-Ca-Fe</t>
  </si>
  <si>
    <t>HCO3-NO3</t>
  </si>
  <si>
    <t>HCO3-CO3</t>
  </si>
  <si>
    <t>Anions</t>
  </si>
  <si>
    <t>Traces</t>
  </si>
  <si>
    <t>Quaternary</t>
  </si>
  <si>
    <t>Triassic</t>
  </si>
  <si>
    <t>Permian</t>
  </si>
  <si>
    <t>Triassic/Permian</t>
  </si>
  <si>
    <t xml:space="preserve">Silurian </t>
  </si>
  <si>
    <t>Silurian</t>
  </si>
  <si>
    <t>Silurian/Ordovician</t>
  </si>
  <si>
    <t>Artesian</t>
  </si>
  <si>
    <t>Free overrun</t>
  </si>
  <si>
    <t>Shaft</t>
  </si>
  <si>
    <t>Well</t>
  </si>
  <si>
    <t>Borehole</t>
  </si>
  <si>
    <t>Spring</t>
  </si>
  <si>
    <t>Hand drilling</t>
  </si>
  <si>
    <t>Quartzite</t>
  </si>
  <si>
    <t xml:space="preserve">Quartzite </t>
  </si>
  <si>
    <t>Sandstone</t>
  </si>
  <si>
    <t xml:space="preserve">Sandstone </t>
  </si>
  <si>
    <t>Quartzite, Sandstone</t>
  </si>
  <si>
    <t>Unconsolidated rock</t>
  </si>
  <si>
    <t>Dolomite</t>
  </si>
  <si>
    <t xml:space="preserve">Dolomite </t>
  </si>
  <si>
    <t>Limestone</t>
  </si>
  <si>
    <t>Sandstone, Limestone</t>
  </si>
  <si>
    <t>Arkose, Sandstone, Conglomerate</t>
  </si>
  <si>
    <t>Greenschist</t>
  </si>
  <si>
    <t>Sandstone, Limestone, Granite</t>
  </si>
  <si>
    <t>Granite</t>
  </si>
  <si>
    <t>Phyllite</t>
  </si>
  <si>
    <t>Chert</t>
  </si>
  <si>
    <t>Marl</t>
  </si>
  <si>
    <t>Limestone, Marl</t>
  </si>
  <si>
    <t>Marl, Dolomite</t>
  </si>
  <si>
    <t>Gypsum</t>
  </si>
  <si>
    <t>Tuff, Hawaiite</t>
  </si>
  <si>
    <t>(DD/MM/YYYY)</t>
  </si>
  <si>
    <r>
      <t>(mmol</t>
    </r>
    <r>
      <rPr>
        <vertAlign val="subscript"/>
        <sz val="10"/>
        <rFont val="Arial"/>
        <family val="2"/>
      </rPr>
      <t>eq</t>
    </r>
    <r>
      <rPr>
        <sz val="10"/>
        <rFont val="Arial"/>
        <family val="2"/>
      </rPr>
      <t>/L)</t>
    </r>
  </si>
  <si>
    <r>
      <rPr>
        <sz val="10"/>
        <rFont val="Calibri"/>
        <family val="2"/>
      </rPr>
      <t>≥</t>
    </r>
    <r>
      <rPr>
        <sz val="10"/>
        <rFont val="Arial"/>
        <family val="2"/>
      </rPr>
      <t>10%</t>
    </r>
  </si>
  <si>
    <t>Ferruginous Ca-Na-HCO3-acidulous water</t>
  </si>
  <si>
    <t>xx/xx/1906</t>
  </si>
  <si>
    <t>Carlé 1975, pg. 200-201</t>
  </si>
  <si>
    <t>Diederich et al. 1991, pg. 72-73</t>
  </si>
  <si>
    <t>Middle and Upper Buntsandstein (S3-S7)</t>
  </si>
  <si>
    <t>Pöschl 1999, pg. 312-313,327-329</t>
  </si>
  <si>
    <t>Q: Estimation</t>
  </si>
  <si>
    <t>Niederellenbach (old)</t>
  </si>
  <si>
    <t>&lt;0.01</t>
  </si>
  <si>
    <t>&lt;0.005</t>
  </si>
  <si>
    <t>Pliocene</t>
  </si>
  <si>
    <t>Iron-rich brine</t>
  </si>
  <si>
    <t>Diederich &amp; Matthess 1972, pg. 254-255; Diederich et al. 1991, pg. 80-81</t>
  </si>
  <si>
    <t>Altenstadt (Hesse)</t>
  </si>
  <si>
    <t>Hölting 1951, pg. 28-38; Schwille 1953, pg. 322-323; Scharpff 1974, Tab. 5 (Appendix)</t>
  </si>
  <si>
    <t>Ca-Mg-SO4-water</t>
  </si>
  <si>
    <t>Hölting 1976, pg. 170-171, 192-195; Hölting 1981, pg. 142-143; Diederich et al. 1991, pg. 64-65</t>
  </si>
  <si>
    <t>Fluoride-containing Ca-Mg-SO4-mineral water</t>
  </si>
  <si>
    <t>Käß &amp; Käß 2008, pg. 235-236</t>
  </si>
  <si>
    <t>&lt;0.05</t>
  </si>
  <si>
    <t>&lt;0.3</t>
  </si>
  <si>
    <t>&lt;0.02</t>
  </si>
  <si>
    <t>&lt;0.5</t>
  </si>
  <si>
    <t>&lt;0.1</t>
  </si>
  <si>
    <t>Hölting 1981, pg. 142-143; Diederich et al. 1991, pg. 64-65</t>
  </si>
  <si>
    <t>Na: calculated from ionic balance</t>
  </si>
  <si>
    <t>Hölting 1976, pg. 168-171, 173</t>
  </si>
  <si>
    <t>xx/xx/1899</t>
  </si>
  <si>
    <t>Himstedt et al. 1907, pg. 106</t>
  </si>
  <si>
    <t>Na-Cl-HCO3-acidulous water</t>
  </si>
  <si>
    <t>xx/xx/1945</t>
  </si>
  <si>
    <t>Carlé 1975, pg. 201; Diederich et al. 1991, pg. 72-73</t>
  </si>
  <si>
    <t>Hölting 1979, pg. 88; Hölting 1981, pg. 142-143</t>
  </si>
  <si>
    <t>Ferruginous Ca-Na-SO4-Cl-thermal water</t>
  </si>
  <si>
    <t>Fluoride-containing Ca-Na-So4-Cl-thermal water</t>
  </si>
  <si>
    <t>Käß &amp; Käß 2008, pg. 431-432</t>
  </si>
  <si>
    <t>xx/xx/1905</t>
  </si>
  <si>
    <t>Himstedt et al. 1907, pg. 280</t>
  </si>
  <si>
    <t>Ferruginous Na-Ca-SO4-HCO3-mineral water</t>
  </si>
  <si>
    <t>xx/xx/1939</t>
  </si>
  <si>
    <t>Carlé 1975, pg.234-235</t>
  </si>
  <si>
    <t>Na-Cl-SO4-HCO3-water</t>
  </si>
  <si>
    <t>Matthess 1967a, pg. 181; Nielsen &amp; Rambow 1969, pg. 360, Tafel 14; Diederich et al. 1991, pg. 68-69</t>
  </si>
  <si>
    <t>Fluoride-containing Na-Ca-SO4-HCO3-water</t>
  </si>
  <si>
    <t>Käß &amp; Käß 2008, pg. 530-534</t>
  </si>
  <si>
    <t>Penetration of a fault zone</t>
  </si>
  <si>
    <t>Matthess 1967a, pg. 176-177, 258-261</t>
  </si>
  <si>
    <t>Matthess 1967a, pg. 178-179, 254-256</t>
  </si>
  <si>
    <t>Matthess 1967a, pg. 176-177, 256-257</t>
  </si>
  <si>
    <t>Matthess 1967a, pg. 178-179, 257-258</t>
  </si>
  <si>
    <t>Lower Buntsandstein (S1-S2)</t>
  </si>
  <si>
    <t>Na-Cl-SO4-mineral water</t>
  </si>
  <si>
    <t>Matthess 1967a, pg. 181; Carlé 1975, pg.234-235; Diederich et al. 1991, pg. 68-69</t>
  </si>
  <si>
    <t>Na-Ca-SO4-Cl-water</t>
  </si>
  <si>
    <t>Nielsen &amp; Rambow 1969, pg. 361, Tafel 14; Hölting 1981, pg. 142-143; Diederich et al. 1991, pg. 68-69; Käß &amp; Käß 2008, pg. 530-534</t>
  </si>
  <si>
    <t>Na-Ca-SO4-Cl-mineral water</t>
  </si>
  <si>
    <t>Udluft 1953, pg. 313; Matthess 1967a, pg. 181; Nielsen &amp; Rambow 1969, pg. 360, Tafel 14; Carlé 1975, pg.234-235; Diederich et al. 1991, pg. 68-69</t>
  </si>
  <si>
    <t>Fluoride-containing Na-Cl-SO4-water</t>
  </si>
  <si>
    <t>Lower Buntsandstein (S1-S2), Zechstein</t>
  </si>
  <si>
    <t>Nielsen &amp; Rambow 1969, pg. 361, Tafel 14</t>
  </si>
  <si>
    <t>Without hydrochemical data, position: own estimation</t>
  </si>
  <si>
    <t>Metavolcanite</t>
  </si>
  <si>
    <t>Na-Cl-acidulous water</t>
  </si>
  <si>
    <t>xx/xx/19xx</t>
  </si>
  <si>
    <t>Carlé 1975, pg. 206; Griesshaber et al. 1992, pg. 217, 225</t>
  </si>
  <si>
    <t>xx/xx/1901</t>
  </si>
  <si>
    <t>Na-Cl-acidulous waters</t>
  </si>
  <si>
    <t>xx/xx/1947</t>
  </si>
  <si>
    <t>Carlé 1975, pg. 206-207</t>
  </si>
  <si>
    <t>Mittelbach &amp; Siebert 2014, pg. 29</t>
  </si>
  <si>
    <t>Without hydrochemical data</t>
  </si>
  <si>
    <t>2.8 ± 0.5</t>
  </si>
  <si>
    <t>before 1992</t>
  </si>
  <si>
    <t>Griesshaber et al. 1992, pg. 217, 233</t>
  </si>
  <si>
    <t>xx/xx/1861</t>
  </si>
  <si>
    <t>Carlé 1975, pg. 206; Diederich et al. 1991, pg. 74-75</t>
  </si>
  <si>
    <t>xx/xx/1997</t>
  </si>
  <si>
    <t>Käß &amp; Käß 2008, pg. 546-549</t>
  </si>
  <si>
    <t>xx/xx/2010</t>
  </si>
  <si>
    <t>Mittelbach &amp; Siebert 2014, pg. 30</t>
  </si>
  <si>
    <t>0.30 ± 0.02</t>
  </si>
  <si>
    <t>xx/xx/1904</t>
  </si>
  <si>
    <t>Ferruginous Na-Cl-acidulous water</t>
  </si>
  <si>
    <t>before 1975</t>
  </si>
  <si>
    <t>Nielsen &amp; Rambow 1969, pg. 363, Tafel 14; Carlé 1975, pg. 206</t>
  </si>
  <si>
    <t>9.5 ± 0.3</t>
  </si>
  <si>
    <t>1.79 ± 0.06</t>
  </si>
  <si>
    <t>xx/xx/1857</t>
  </si>
  <si>
    <t>Na-Ca-Cl-HCO3-acidulous water</t>
  </si>
  <si>
    <t>Carlé 1975, pg. 206; Käß &amp; Käß 2008, pg. 546-549</t>
  </si>
  <si>
    <t>Na-Ca-Cl-HCO3-acidulous thermal water</t>
  </si>
  <si>
    <t>Carlé 1975, pg. 206-208; Diederich et al. 1991, pg. 74-75</t>
  </si>
  <si>
    <t>Acidulous brine</t>
  </si>
  <si>
    <t>xx/xx/1856</t>
  </si>
  <si>
    <t>Himstedt et al. 1907, pg. 172; Carlé 1975, pg. 206</t>
  </si>
  <si>
    <t>Ferruginous acidulous brine</t>
  </si>
  <si>
    <t>Nielsen &amp; Rambow 1969, pg. 363, Tafel 14; Diederich et al. 1991, pg. 74-75; Griesshaber et al. 1992, pg. 233</t>
  </si>
  <si>
    <t>17.2 ± 0.3</t>
  </si>
  <si>
    <t>Fresenius &amp; Kußmaul 1990, pg. 299-230; Griesshaber et al. 1992, pg. 217, 225</t>
  </si>
  <si>
    <t>Without hydrochemical data; 13C: -6.70 in Griesshaber et al. 1992</t>
  </si>
  <si>
    <t>2.1 ± 1.4</t>
  </si>
  <si>
    <t>Na-Cl-acidulous brine</t>
  </si>
  <si>
    <t>&lt;0.03</t>
  </si>
  <si>
    <t>Three different water planes: Na-Cl-HCO3-acidulous water, middle: sulphurous mineral water, bottom: ferruginous acidulous brine</t>
  </si>
  <si>
    <t>xx/xx/1872</t>
  </si>
  <si>
    <t>Filled up to 257m</t>
  </si>
  <si>
    <t>Middle Buntsandstein (S3-S6)</t>
  </si>
  <si>
    <t>Brines</t>
  </si>
  <si>
    <t>Udluft 1953, pg. 312; Diederich et al. 1991, pg. 64-65</t>
  </si>
  <si>
    <t>Date of analysis: 07/10/1950 in Diederich et al. 1991</t>
  </si>
  <si>
    <t>Nielsen &amp; Rambow 1969, pg. 357, Tafel 14; Diederich et al. 1991, pg. 64-65</t>
  </si>
  <si>
    <t>Na-Cl-water</t>
  </si>
  <si>
    <t>Käß &amp; Käß 2008, pg. 568-570</t>
  </si>
  <si>
    <t>Na-Cl-thermal brine</t>
  </si>
  <si>
    <t>Ca-K-HCO3-Cl-water</t>
  </si>
  <si>
    <t>34S: allocation of borehole uncertain</t>
  </si>
  <si>
    <t>Acratothermal water</t>
  </si>
  <si>
    <t>xx/xx/1972</t>
  </si>
  <si>
    <t>Diederich et al. 1991, pg. 82-83</t>
  </si>
  <si>
    <t>Position: own estimation</t>
  </si>
  <si>
    <t>xx/xx/1998</t>
  </si>
  <si>
    <t>Scharpff 1974, Tab. 5 (Appendix); Scharpff 1976, Tab. 12 (Appendix)</t>
  </si>
  <si>
    <t>R: 3482620, H: 5580300 in Scharpff 1974; Na: calculated from ionic balance</t>
  </si>
  <si>
    <t>Pleistocene</t>
  </si>
  <si>
    <t>Scharpff 1974, Tab. 5 (Appendix), Scharpff 1976, pg. 183-184</t>
  </si>
  <si>
    <t>Na-Ca-Cl-HCO3-thermal water</t>
  </si>
  <si>
    <t>Scharpff 1974, Tab. 5 (Appendix), Scharpff (1976), pg. 125-126, 172, Tab. 13 (Appendix)</t>
  </si>
  <si>
    <t>Himstedt et al. 1907, pg. 198</t>
  </si>
  <si>
    <t>Date of analysis: 1903/1904</t>
  </si>
  <si>
    <t>Michels &amp; Schmidt 2000, pg. 21</t>
  </si>
  <si>
    <t>Na-Cl-acidulous thermal water</t>
  </si>
  <si>
    <t>Scharpff 1974, Tab. 5 (Appendix); Scharpff 1976, Tab. 13 (Appendix); Carlé 1975, pg. 204; Diederich et al. 1991, pg. 76-77; Michels &amp; Schmidt 2000, pg. 21</t>
  </si>
  <si>
    <t>Michels &amp; Schmidt 2000, pg. 21, Anlage 6.1</t>
  </si>
  <si>
    <t>Himstedt et al. 1907, pg. 197; Michels &amp; Schmidt 2000, pg. 34</t>
  </si>
  <si>
    <t>Date of analysis: 1903/1904 in Himstedt et al. 1907</t>
  </si>
  <si>
    <t>Michels &amp; Schmidt 2000, pg. 34</t>
  </si>
  <si>
    <t>Scharpff 1974, Tab. 5 (Appendix); Scharpff 1976, Tab. 13 (Appendix); Carlé 1975, pg. 204-205; Michels &amp; Schmidt 2000, pg. 34</t>
  </si>
  <si>
    <t>Michels &amp; Schmidt 2000, pg. 34, Anlage 6.2</t>
  </si>
  <si>
    <t>Thermaler Na-Cl-acidulous water</t>
  </si>
  <si>
    <t>Käß &amp; Käß 2008, pg. 706-710</t>
  </si>
  <si>
    <t>0.33 - 1.0</t>
  </si>
  <si>
    <t>&lt;0.2</t>
  </si>
  <si>
    <t>&lt;0.025</t>
  </si>
  <si>
    <t>0.45 ± 0.03</t>
  </si>
  <si>
    <t>Michels &amp; Schmidt 2000, pg. 47</t>
  </si>
  <si>
    <t>Scharpff 1974, Tab. 5 (Appendix); Scharpff 1976, Tab. 13 (Appendix); Carlé 1975, pg. 204-205; Diederich et al. 1991, pg. 76-77; Michels &amp; Schmidt 2000, pg. 47, Anlage 6.3</t>
  </si>
  <si>
    <t>Griesshaber et al. 1992, pg. 218; Michels &amp; Schmidt 2000, pg. 47</t>
  </si>
  <si>
    <t>Michels &amp; Schmidt 2000, pg. 60</t>
  </si>
  <si>
    <t>Scharpff 1974, Tab. 5 (Appendix); Scharpff 1976, Tab. 13 (Appendix); Carlé 1975, pg. 204; Michels &amp; Schmidt 2000, pg. 60</t>
  </si>
  <si>
    <t>Dr. Drechseler, Sektion waterchemie und Chemische Balneologie von Klinik und Institut für Physikalische Medizin und Balneologie der Universität Gießen, Bad Nauheim</t>
  </si>
  <si>
    <t>Michels &amp; Schmidt 2000, pg. 60, Anlage 6.4</t>
  </si>
  <si>
    <t>Himstedt et al. 1907, pg. 195-196; Michels &amp; Schmidt 2000, pg. 74</t>
  </si>
  <si>
    <t>Michels &amp; Schmidt 2000, pg. 74</t>
  </si>
  <si>
    <t>Ferruginous and radium-containing acidulous thermal brine</t>
  </si>
  <si>
    <t>Nielsen &amp; Rambow 1969, pg. 363, Tafel 14; Scharpff 1974, Tab. 5 (Appendix); Scharpff 1976, Tab. 13 (Appendix); Carlé 1975, pg. 204; Diederich et al. 1991, pg. 76-77; Michels &amp; Schmidt 2000, pg. 74</t>
  </si>
  <si>
    <t>11.4 ± 0.3</t>
  </si>
  <si>
    <t>Michels &amp; Schmidt 2000, pg. 74, Anlage 6.5</t>
  </si>
  <si>
    <t>&lt;0.024</t>
  </si>
  <si>
    <t>0.09 ± 0.01</t>
  </si>
  <si>
    <t>Schäffer &amp; Sass 2016, pg. 312, 317</t>
  </si>
  <si>
    <t>Himstedt et al. 1907, pg. 196; Michels &amp; Schmidt 2000, pg. 87</t>
  </si>
  <si>
    <t>Michels &amp; Schmidt 2000, pg. 87</t>
  </si>
  <si>
    <t>Scharpff 1974, Tab. 5 (Appendix); Scharpff 1976, Tab. 13 (Appendix); Carlé 1975, pg. 204-205; Diederich et al. 1991, pg. 76-77; Michels &amp; Schmidt 2000, pg. 87</t>
  </si>
  <si>
    <t>Acidulous thermal brine</t>
  </si>
  <si>
    <t>Käß &amp; Käß 2008, pg. 706-710; Michels &amp; Schmidt 2000, pg. 74, Anlage 6.6</t>
  </si>
  <si>
    <t>Himstedt et al. 1907, pg. 197; Michels &amp; Schmidt 2000, pg. 100</t>
  </si>
  <si>
    <t>Michels &amp; Schmidt 2000, pg. 100</t>
  </si>
  <si>
    <t>Scharpff 1974, Tab. 5 (Appendix); Scharpff 1976, Tab. 13 (Appendix); Carlé 1975, pg. 204; Diederich et al. 1991, pg. 76-77; Michels &amp; Schmidt 2000, pg. 100</t>
  </si>
  <si>
    <t>Fe-CO2-thermal brine</t>
  </si>
  <si>
    <t>Michels &amp; Schmidt 2000, pg. 100, Anlage 6.7</t>
  </si>
  <si>
    <t>Stahl &amp; Diederich 1975, pg. 309-310</t>
  </si>
  <si>
    <t>1.4 ± 1.1</t>
  </si>
  <si>
    <t>xx/xx/1892</t>
  </si>
  <si>
    <t>Himstedt et al. 1907, pg. 68</t>
  </si>
  <si>
    <t>Scharpff 1976, pg. 130, Tab. 13</t>
  </si>
  <si>
    <t>xx/xx/1903</t>
  </si>
  <si>
    <t>Himstedt et al. 1907, pg. 522</t>
  </si>
  <si>
    <t>Nielsen &amp; Rambow 1969, pg. 362, Tafel 14; Scharpff 1974, Tab. 5 (Appendix); Scharpff 1976, pg. 128-129, 210, Tab. 13 (Appendix); Carlé 1975, pg. 219; Diederich et al. 1991, pg. 76-77; Käß &amp; Käß 2008, pg. 706-710</t>
  </si>
  <si>
    <t>Schwalheimer Acidulous water</t>
  </si>
  <si>
    <t>Himstedt et al. 1907, pg. 67</t>
  </si>
  <si>
    <t>Scharpff 1974, Tab. 5 (Appendix); Scharpff 1976, pg. 129, 209, Tab. 13 (Appendix); Carlé 1975, pg. 219; Diederich et al. 1991, pg. 74-75; Käß &amp; Käß 2008, pg. 706-710</t>
  </si>
  <si>
    <t>Scharpff 1974, Tab. 5 (Appendix); Wiegand &amp; Scharpff 1981, pg. 130-131</t>
  </si>
  <si>
    <t>xx/xx/1896</t>
  </si>
  <si>
    <t>Carlé 1975, pg.224-225</t>
  </si>
  <si>
    <t>F, Na-Cl-acidulous water</t>
  </si>
  <si>
    <t>Käß &amp; Käß 2008, pg. 742-746</t>
  </si>
  <si>
    <t>Himstedt et al. 1907, pg. 211-212</t>
  </si>
  <si>
    <t>Ferruginous Ca-acidulous brine</t>
  </si>
  <si>
    <t>Ferruginous Na-Ca-Cl-acidulous water</t>
  </si>
  <si>
    <t>Nielsen &amp; Rambow 1969, pg. 362, Tafel 14; Diederich et al. 1991, pg. 78-79</t>
  </si>
  <si>
    <t>Fresenius &amp; Kußmaul 1990, pg. 299-230; Griesshaber et al. 1992, pg. 218, 225,233</t>
  </si>
  <si>
    <t>Date of hydrochemical analysis unknown; 3He/4He: 0.68 on pages 225 and 233, but 0.13 on page 218</t>
  </si>
  <si>
    <t>1.5 ± 1.1</t>
  </si>
  <si>
    <t>F, Na-Ca-Cl-SO4-acidulous water</t>
  </si>
  <si>
    <t>xx/xx/1951</t>
  </si>
  <si>
    <t>Carlé 1975, pg.224-225; Hölting 1981, pg. 142-143</t>
  </si>
  <si>
    <t>Diederich et al. 1991, pg. 78-79</t>
  </si>
  <si>
    <t>F, Na-Cl-acidulous brine</t>
  </si>
  <si>
    <t>xx/xx/1898</t>
  </si>
  <si>
    <t>Himstedt et al. 1907, pg. 227-228</t>
  </si>
  <si>
    <t>Position: map in Käß &amp; Käß 2008</t>
  </si>
  <si>
    <t>xx/xx/1956</t>
  </si>
  <si>
    <t>Prof. Dr. K. Höll, Laboratorium für wateruntersuchung, Hameln</t>
  </si>
  <si>
    <t>Kupfahl &amp; Müller-Haeckel 1965, pg. 188; Diederich et al. 1991, pg. 70-71</t>
  </si>
  <si>
    <t>xx/xx/1960</t>
  </si>
  <si>
    <t>Nielsen &amp; Rambow 1969, pg. 362, Tafel 14; Carlé 1975, pg.227-228</t>
  </si>
  <si>
    <t>Käß &amp; Käß 2008, pg. 850-854</t>
  </si>
  <si>
    <t>Kupfahl &amp; Müller-Haeckel 1965, pg. 186; Nielsen &amp; Rambow 1969, pg. 362, Tafel 14; Carlé 1975, pg.227-228</t>
  </si>
  <si>
    <t>Kurhausbrunnen (new)</t>
  </si>
  <si>
    <t>xx/xx/1865</t>
  </si>
  <si>
    <t>Himstedt et al. 1907, pg. 229-230</t>
  </si>
  <si>
    <t>Na-Cl-mineral water</t>
  </si>
  <si>
    <t>Carlé 1975, pg.227-228</t>
  </si>
  <si>
    <t>Ferruginous and sulphurous Na-Cl-HCO3-mineral water</t>
  </si>
  <si>
    <t>xx/xx/1863</t>
  </si>
  <si>
    <t>Himstedt et al. 1907, pg. 230; Carlé 1975, pg.227-228</t>
  </si>
  <si>
    <t>0.3 - 1.0</t>
  </si>
  <si>
    <t>Himstedt et al. 1907, pg. 228</t>
  </si>
  <si>
    <t>Kupfahl &amp; Müller-Haeckel 1965, pg. 188; Carlé 1975, pg.227-228; Diederich et al. 1991, pg. 70-71</t>
  </si>
  <si>
    <t>Fresenius &amp; Kußmaul 1990, pg. 299-230; Griesshaber et al. 1992, pg. 218</t>
  </si>
  <si>
    <t>Position: map in Käß &amp; Käß 2008; Without hydrochemical data</t>
  </si>
  <si>
    <t>0.8 ± 1.4</t>
  </si>
  <si>
    <t>xx/xx/1849</t>
  </si>
  <si>
    <t>Kupfahl &amp; Müller-Haeckel 1965, pg. 186; Carlé 1975, pg.227-228</t>
  </si>
  <si>
    <t>Ferruginous Ca-Mg-HCO3-acidulous water</t>
  </si>
  <si>
    <t>Carlé 1975, pg. 200</t>
  </si>
  <si>
    <t>Ca-Mg-HCO3-acidulous water</t>
  </si>
  <si>
    <t>xx/xx/1859</t>
  </si>
  <si>
    <t>Ferruginous acidulous water</t>
  </si>
  <si>
    <t>Mg-Ca-HCO3-acidulous water</t>
  </si>
  <si>
    <t>xx/xx/1866</t>
  </si>
  <si>
    <t>xx/xx/1853</t>
  </si>
  <si>
    <t>2.16 ± 0.06</t>
  </si>
  <si>
    <t>xx/xx/1934</t>
  </si>
  <si>
    <t>Ferruginous Mg-Ca-HCO3-acidulous water</t>
  </si>
  <si>
    <t>xx/xx/1928</t>
  </si>
  <si>
    <t>Carlé 1975, pg.200; Diederich et al. 1991, pg. 72-73; Griesshaber et al. 1992, pg. 233</t>
  </si>
  <si>
    <t>Mg-Ca-HCO3-CO2-mineral water</t>
  </si>
  <si>
    <t>Käß &amp; Käß 2008, pg. 914-916</t>
  </si>
  <si>
    <t>Himstedt et al. 1907, pg. 246; Michels et al. 1930a, pg. 67</t>
  </si>
  <si>
    <t>Ferruginous acidulous thermal brine</t>
  </si>
  <si>
    <t>Carlé 1975, pg. 208-209</t>
  </si>
  <si>
    <t>xx/xx/1981</t>
  </si>
  <si>
    <t>Golwer 2005, pg. 24</t>
  </si>
  <si>
    <t>xx/xx/1991</t>
  </si>
  <si>
    <t>Laboratorium für wateruntersuchungen Prof. Dr. Höll, Hannover</t>
  </si>
  <si>
    <t>Golwer 2005, pg. 14, 21, 24, 26</t>
  </si>
  <si>
    <t>Analysis: 04 - 06/12/2001; pH, Q: mean 1994-2003</t>
  </si>
  <si>
    <t>Fluoride-continaing and carbonated thermal brine</t>
  </si>
  <si>
    <t>Golwer 2009, pg. 138-139, 249-250</t>
  </si>
  <si>
    <t>&lt;0.08</t>
  </si>
  <si>
    <t>xx/xx/1839</t>
  </si>
  <si>
    <t>Liebig 1839c, pg. 61-62; Himstedt et al. 1907, pg. 245; Michels et al. 1930a, pg. 67</t>
  </si>
  <si>
    <t>Udluft 1957, pg. 175; Carlé 1975, pg. 208-209</t>
  </si>
  <si>
    <t>xx/xx/1858</t>
  </si>
  <si>
    <t>xx/xx/1949</t>
  </si>
  <si>
    <t>Carlé 1975, pg. 208-209; Diederich et al. 1991, pg. 74-75; Golwer 2005, pg. 23; Golwer 2009, pg. 163</t>
  </si>
  <si>
    <t>Himstedt et al. 1907, pg. 242; Michels et al. 1930a, pg. 67</t>
  </si>
  <si>
    <t>Na-Cl-HCO3-acidulous thermal water</t>
  </si>
  <si>
    <t>Ferruginous acbidulous thermal brine</t>
  </si>
  <si>
    <t>Nielsen &amp; Rambow 1969, pg. 363, Tafel 14; Carlé 1975, pg. 208-209; Diederich et al. 1991, pg. 74-75; Golwer 2005, pg. 23</t>
  </si>
  <si>
    <t>9.6 ± 0.3</t>
  </si>
  <si>
    <t>Fresenius &amp; Kußmaul 1990, pg. 299-230; Griesshaber et al. 1992, pg. 217</t>
  </si>
  <si>
    <t>0.6 ± 1.2</t>
  </si>
  <si>
    <t>0.19 ± 0.02</t>
  </si>
  <si>
    <t>Fluoride-containing and carbonated thermal brine</t>
  </si>
  <si>
    <t>Analysis: 04 - 06/12/2001; pH, Q: mean 1996-2003</t>
  </si>
  <si>
    <t>Fluoride-containing Na-Cl-acidulous water</t>
  </si>
  <si>
    <t>Abandoned 1972</t>
  </si>
  <si>
    <t>xx/xx/1941</t>
  </si>
  <si>
    <t>Carlé 1975, pg. 208-210; Golwer 2005, pg. 23; Schneider 2017, pg. 156</t>
  </si>
  <si>
    <t>Liebig 1839a, pg. 14-17; Himstedt et al. 1907, pg. 244-245; Michels et al. 1930a, pg. 67</t>
  </si>
  <si>
    <t>Himstedt et al. 1907, pg. 243-244; Michels et al. 1930a, pg. 67</t>
  </si>
  <si>
    <t>Nielsen &amp; Rambow 1969, pg. 363, Tafel 14; Carlé 1975, pg. 208-209</t>
  </si>
  <si>
    <t>9.8 ± 0.3</t>
  </si>
  <si>
    <t>Analysis: 04 - 06/12/2001; T, pH, Q: mean 1994-2003</t>
  </si>
  <si>
    <t>Fluoride-containing Na-Cl-acidulous thermal water</t>
  </si>
  <si>
    <t>Ferruginous Ca-Na-HCO3-Cl-acidulous water</t>
  </si>
  <si>
    <t>Warmbrunnen IIIb at R3464151, H5556254</t>
  </si>
  <si>
    <t>xx/xx/1887</t>
  </si>
  <si>
    <t>xx/xx/1940</t>
  </si>
  <si>
    <t>Carlé 1975, pg. 208-210; Golwer 2005, pg. 23</t>
  </si>
  <si>
    <t>Liebig 1839a, pg. 14-17; Himstedt et al. 1907, pg. 245; Michels et al. 1930a, pg. 67</t>
  </si>
  <si>
    <t>Liebig 1839a, pg. 14-17; Himstedt et al. 1907, pg. 244; Michels et al. 1930a, pg. 67</t>
  </si>
  <si>
    <t>Laboratorium für wateruntersuchungen Prof. Dr. Höll, Hannover; University of Cambridge</t>
  </si>
  <si>
    <t>Griesshaber et al. 1992, pg. 217, 225; Golwer 2005, pg. 14, 21, 24, 26</t>
  </si>
  <si>
    <t>pH, Q: mean 1994-1996</t>
  </si>
  <si>
    <t>Carlé 1975, pg. 208-209; Diederich et al. 1991, pg. 74-75</t>
  </si>
  <si>
    <t>Carlé 1975, pg. 225-226; Schäffer 2012, pg. 100</t>
  </si>
  <si>
    <t>Schäffer 2012, pg. 100; Schäffer et al. 2018, pg. 314-135</t>
  </si>
  <si>
    <t>Schäffer 2012, pg. 100</t>
  </si>
  <si>
    <t>&lt; 0.1</t>
  </si>
  <si>
    <t>xx/xx/1886</t>
  </si>
  <si>
    <t>xx/xx/1877</t>
  </si>
  <si>
    <t>Himstedt et al. 1907, pg. 249; Schäffer 2012, pg. 101; Schäffer et al. 2018, pg. 314-135</t>
  </si>
  <si>
    <t>Schäffer 2012, pg. 101</t>
  </si>
  <si>
    <t>Carlé 1975, pg. 225-226; Käß &amp; Käß 2008, pg. 944-949; Schäffer 2012, pg. 101</t>
  </si>
  <si>
    <t>Schäffer 2012, pg. 101; Schäffer et al. 2018, pg. 314-135</t>
  </si>
  <si>
    <t>Schäffer 2012, pg. 103; Schäffer et al. 2018, pg. 314-135</t>
  </si>
  <si>
    <t>xx/xx/1929</t>
  </si>
  <si>
    <t>Carlé 1975, pg. 225-226; Schäffer 2012, pg. 103</t>
  </si>
  <si>
    <t>Schäffer 2012, pg. 111-114; Schäffer et al. 2018, pg. 314-135</t>
  </si>
  <si>
    <t>mean of analysis on 12 &amp; 13/06/1972</t>
  </si>
  <si>
    <t>Griesshaber et al. 1992, pg. 233; Schäffer 2012, pg. 111-114</t>
  </si>
  <si>
    <t>Fresenius &amp; Kußmaul 1990, pg. 299-230; Griesshaber et al. 1992, pg. 218, 225</t>
  </si>
  <si>
    <t>6.9 ± 1.4</t>
  </si>
  <si>
    <t>Schäffer 2012, pg. 111-114</t>
  </si>
  <si>
    <t>Fe-acidulous thermal brine</t>
  </si>
  <si>
    <t>Käß &amp; Käß 2008, pg. 944-949; Schäffer 2012, pg. 114</t>
  </si>
  <si>
    <t>&lt;1.0</t>
  </si>
  <si>
    <t>Schäffer 2012, pg. 104-107; Schäffer et al. 2018, pg. 314-135</t>
  </si>
  <si>
    <t>Carlé 1975, pg. 225-226; Diederich et al. 1991, pg. 78-79; Schäffer 2012, pg. 104-107</t>
  </si>
  <si>
    <t>Nielsen &amp; Rambow 1969, pg. 362, Tafel 14; Schäffer 2012, pg. 104-107</t>
  </si>
  <si>
    <t>Käß &amp; Käß 2008, pg. 944-949; Schäffer 2012, pg. 104-107</t>
  </si>
  <si>
    <t>&lt; 0.2</t>
  </si>
  <si>
    <t>Schäffer 2012, pg. 104-107</t>
  </si>
  <si>
    <t>&lt; 0.20</t>
  </si>
  <si>
    <t>Himstedt et al. 1907, pg. 248-249; Schäffer 2012, pg. 101; Schäffer et al. 2018, pg. 314-135</t>
  </si>
  <si>
    <t>Q: very low</t>
  </si>
  <si>
    <t>Carlé 1975, pg. 225-226; Schäffer 2012, pg. 101; Schäffer et al. 2018, pg. 314-135</t>
  </si>
  <si>
    <t>xx/02/1928</t>
  </si>
  <si>
    <t>Schäffer 2012, pg. 103</t>
  </si>
  <si>
    <t>Carlé 1975, pg. 225-226; Diederich et al. 1991, pg. 78-79; Schäffer 2012, pg. 103</t>
  </si>
  <si>
    <t>Schäffer 2012, pg. 108; Schäffer et al. 2018, pg. 314-135</t>
  </si>
  <si>
    <t>Na-Cl-brine</t>
  </si>
  <si>
    <t>Käß &amp; Käß 2008, pg. 944-949; Schäffer 2012, pg. 110</t>
  </si>
  <si>
    <t>Schäffer 2012, pg. 110</t>
  </si>
  <si>
    <t>Schäffer 2012, pg. 110; Schäffer et al. 2018, pg. 314-135</t>
  </si>
  <si>
    <t>Ferruginous Na-Cl-water</t>
  </si>
  <si>
    <t>Diederich et al. 1991, pg. 78-79; Schäffer 2012, pg. 110</t>
  </si>
  <si>
    <t>Diederich &amp; Reul 1982, pg. 124-125</t>
  </si>
  <si>
    <t>SO4 and K: from analysis at different depth</t>
  </si>
  <si>
    <t>Radon- and fluoride-containing brines</t>
  </si>
  <si>
    <t>Käß &amp; Käß 2008, pg. 956-960</t>
  </si>
  <si>
    <t>Carlé 1975, pg. 237; Diederich et al. 1991, pg. 66-67</t>
  </si>
  <si>
    <t>Wildwaterschacht</t>
  </si>
  <si>
    <t>xx/xx/1950</t>
  </si>
  <si>
    <t>Carlé 1975, pg. 220</t>
  </si>
  <si>
    <t>Himstedt et al. 1907, pg. 377; Michels et al. 1930b, pg. 73-74; Carlé 1975, pg. 220-221; Giegerich 1986, pg. 41</t>
  </si>
  <si>
    <t>Carlé 1975, pg. 220-221; Golwer 1993, pg. 191</t>
  </si>
  <si>
    <t>Ca-Na-HCO3-Cl-acidulous water</t>
  </si>
  <si>
    <t>xx/xx/1930</t>
  </si>
  <si>
    <t>Carlé 1975, pg. 220-221; Golwer 1993, pg. 188, 191</t>
  </si>
  <si>
    <t>Ca-Na-Mg-HCO3-Cl-acidulous water</t>
  </si>
  <si>
    <t>Diederich et al. 1991, pg. 80-81</t>
  </si>
  <si>
    <t>Michels et al. 1930b, pg. 74-75; Carlé 1975, pg. 220-221</t>
  </si>
  <si>
    <t>Ferruginous Na-Ca-HCO3-Cl-acidulous water</t>
  </si>
  <si>
    <t>Nielsen &amp; Rambow 1969, pg. 362, Tafel 14; Scharpff 1974, Tab. 5 (Appendix); Carlé 1975, pg. 220-221; Giegerich 1986, pg. 41; Diederich et al. 1991, pg. 80-81</t>
  </si>
  <si>
    <t>Na-Ca-HCO3-acidulous water</t>
  </si>
  <si>
    <t>Golwer 1993, pg. 200</t>
  </si>
  <si>
    <t>Griesshaber et al. 1992, pg. 217, 225, 233</t>
  </si>
  <si>
    <t>Ca-Na-HCO3-acidulous water</t>
  </si>
  <si>
    <t>Käß &amp; Käß 2008, pg. 1040-1042</t>
  </si>
  <si>
    <t>Carlé 1975, pg. 220-221; Golwer 1993, pg. 194</t>
  </si>
  <si>
    <t>Carlé 1975, pg. 220-221</t>
  </si>
  <si>
    <t>Jochheim 1858, pg. 97; Himsetdt et al. 1907, pg. 377-378</t>
  </si>
  <si>
    <t>Carlé 1975, pg. 220-221; Giegerich 1986, pg. 41</t>
  </si>
  <si>
    <t>Nielsen &amp; Rambow 1969, pg. 362, Tafel 14; Scharpff 1974, Tab. 5 (Appendix)</t>
  </si>
  <si>
    <t>5.5 - 6.0</t>
  </si>
  <si>
    <t>Carlé 1975, pg.221; Diederich et al. 1991, pg. 78-79; Golwer 1993, pg. 195</t>
  </si>
  <si>
    <t>Fresenius &amp; Kußmaul 1990, pg. 299-230; Griesshaber et al. 1992, pg. 217, 225, 233</t>
  </si>
  <si>
    <t>Date of hydrochemical analysis unknown; 13C: -4.82 in Griesshaber et al. 1992; Ra: sum of Ra-224, Ra-226, Ra-228</t>
  </si>
  <si>
    <t>1.6 ± 1.0</t>
  </si>
  <si>
    <t>Scharpff 1974, Tab. 5 (Appendix); Golwer 1993, pg. 201</t>
  </si>
  <si>
    <t>Himstedt et al. 1907, pg. 77</t>
  </si>
  <si>
    <t>Hölting 1966, pg. 16, 17, 49; Carlé 1975, pg. 229-230</t>
  </si>
  <si>
    <t>Hölting 1973, pg.286-288, 300-301</t>
  </si>
  <si>
    <t>Meischner &amp; Steinmetz 2001, pg. 95</t>
  </si>
  <si>
    <t>Himstedt et al. 1907, pg. 78-79</t>
  </si>
  <si>
    <t>Mineral water ingress at 115m and from 124 to 131m below ground surface</t>
  </si>
  <si>
    <t>A west of main borehole</t>
  </si>
  <si>
    <t>Ca-Mg-Na-HCO3-acidulous water</t>
  </si>
  <si>
    <t>Allocation of 34S-value uncertain</t>
  </si>
  <si>
    <t>B east of main borehole</t>
  </si>
  <si>
    <t>Nielsen &amp; Rambow 1969, pg. 360, Tafel 14; Hölting 1973, pg.286-288, 300-301</t>
  </si>
  <si>
    <t>Mineral water ingress up to 31m below ground surface</t>
  </si>
  <si>
    <t>Käß &amp; Käß 2008, pg. 1096-1098</t>
  </si>
  <si>
    <t>Well deepening 1950/1951</t>
  </si>
  <si>
    <t>Na-Mg-Ca-HCO3-Cl-acidulous water</t>
  </si>
  <si>
    <t>Diederich et al. 1991, pg. 66-67</t>
  </si>
  <si>
    <t>T, Q: mean</t>
  </si>
  <si>
    <t>xx/xx/1895</t>
  </si>
  <si>
    <t>Hölting 1966, pg. 14, 49; Carlé 1975, pg. 229-230</t>
  </si>
  <si>
    <t>T: mean</t>
  </si>
  <si>
    <t>Na-Mg-HCO3-Cl-acidulous water</t>
  </si>
  <si>
    <t>Himstedt et al. 1907, pg. 78</t>
  </si>
  <si>
    <t>Hölting 1966, pg. 14, 15, 49; Nielsen &amp; Rambow 1969, pg. 360, Tafel 14; Hölting 1973, pg.286-288, 300-301; Carlé 1975, pg. 229-230</t>
  </si>
  <si>
    <t>Himstedt et al. 1907, pg. 80</t>
  </si>
  <si>
    <t>Udluft 1953, pg. 313; Udluft 1957, pg. 175; Hölting 1966, pg. 18, 19, 49; Nielsen &amp; Rambow 1969, pg. 360, Tafel 14; Carlé 1975, pg. 229-230</t>
  </si>
  <si>
    <t>Date of analysis: xx/xx/1951 in Udluft 1953</t>
  </si>
  <si>
    <t>Himstedt et al. 1907, pg. 79</t>
  </si>
  <si>
    <t>Hölting 1966, pg. 18, 49; Carlé 1975, pg. 229-230</t>
  </si>
  <si>
    <t>Q: mean</t>
  </si>
  <si>
    <t>Acidulous water</t>
  </si>
  <si>
    <t>Hölting 1966, pg. 24, 50; Hölting 1973, pg.286-288, 302-303; Carlé 1975, pg. 231-232</t>
  </si>
  <si>
    <t>Hölting 1966, pg. 25, 51; Hölting 1973, pg.286-288, 302-303</t>
  </si>
  <si>
    <t>Hölting 1966, pg. 24, 25, 50; Hölting 1973, pg.286-288, 302-303; Carlé 1975, pg. 231-232</t>
  </si>
  <si>
    <t>Hölting 1973, pg.286-288, 302-303; Diederich et al. 1991, pg. 66-67</t>
  </si>
  <si>
    <t>Hölting 1966, pg. 21, 22, 50; Nielsen &amp; Rambow 1969, pg. 360, Tafel 14; Carlé 1975, pg. 231</t>
  </si>
  <si>
    <t>Prozessquelle (left)</t>
  </si>
  <si>
    <t>Prozessquelle (right)</t>
  </si>
  <si>
    <t>xx/xx/1894</t>
  </si>
  <si>
    <t>Himstedt et al. 1907, pg. 66</t>
  </si>
  <si>
    <t>Influx mineral water at 48m</t>
  </si>
  <si>
    <t>Cool spring, Ca-Mg-HCO3-acidulous water</t>
  </si>
  <si>
    <t>Hölting 1966, pg. 20, 49; Hölting 1973, pg.286-288, 302-303; Carlé 1975, pg. 231</t>
  </si>
  <si>
    <t>Hölting 1966, pg. 22, 23, 50</t>
  </si>
  <si>
    <t>Fe: 6038 assumedly stated as µg/L in the original</t>
  </si>
  <si>
    <t>Ca-Mg-Na-HCO3-mineral water</t>
  </si>
  <si>
    <t>F,Na-Ca-Cl-HCO3-mineral water</t>
  </si>
  <si>
    <t>Käß &amp; Käß 2008, pg. 1138, 1139</t>
  </si>
  <si>
    <t>Na-Ca-Cl-HCO3-water</t>
  </si>
  <si>
    <t>Nielsen &amp; Rambow 1969, pg. 359, Tafel 14; Diederich et al. 1991, pg. 66-67; Käß &amp; Käß 2008, pg. 1138, 1139</t>
  </si>
  <si>
    <t>Na-Ca-Cl-HCO3-SO4-acidulous water</t>
  </si>
  <si>
    <t>xx/xx/1971</t>
  </si>
  <si>
    <t>Carlé 1975, pg. 232-233; Hölting 1981, pg. 142-143</t>
  </si>
  <si>
    <t>Filled borehole</t>
  </si>
  <si>
    <t>Hölting 1984, pg. 46-47, 62</t>
  </si>
  <si>
    <t>xx/09/1973</t>
  </si>
  <si>
    <t>Geyh &amp; Rambow 1997, pg. 59</t>
  </si>
  <si>
    <t>&lt;2.5</t>
  </si>
  <si>
    <t>52.6 ± 0.7</t>
  </si>
  <si>
    <t>xx/05/1982</t>
  </si>
  <si>
    <t>3.7 ± 0.8</t>
  </si>
  <si>
    <t>53.3 ± 0.5</t>
  </si>
  <si>
    <t>Geyh &amp; Rambow 1997, pg. 59; GruSchu 2019</t>
  </si>
  <si>
    <t>Date of isotopic analysis: xx/11/1990</t>
  </si>
  <si>
    <t>2.7 ± 1.0</t>
  </si>
  <si>
    <t>52.8 ± 0.5</t>
  </si>
  <si>
    <t>&lt;2.2</t>
  </si>
  <si>
    <t>45.2 ± 0.4</t>
  </si>
  <si>
    <t>&lt;1.3</t>
  </si>
  <si>
    <t>45.2 ± 0.6</t>
  </si>
  <si>
    <t>41.6 ± 0.6</t>
  </si>
  <si>
    <t>&lt;1.9</t>
  </si>
  <si>
    <t>41.5 ± 0.6</t>
  </si>
  <si>
    <t>45.2 ± 0.7</t>
  </si>
  <si>
    <t>43.5 ± 0.5</t>
  </si>
  <si>
    <t>&lt;1.2</t>
  </si>
  <si>
    <t>45.4 ± 0.6</t>
  </si>
  <si>
    <t>&lt;2.0</t>
  </si>
  <si>
    <t>44.0 ± 0.7</t>
  </si>
  <si>
    <t>Nielsen &amp; Rambow 1969, pg. 359, Tafel 14; Geyh &amp; Rambow 1997, pg. 59</t>
  </si>
  <si>
    <t>27.5 ± 0.3</t>
  </si>
  <si>
    <t>xx/11/1990</t>
  </si>
  <si>
    <t>25.9 ± 0.4</t>
  </si>
  <si>
    <t>Date of isotopic analysis: xx/07/1994</t>
  </si>
  <si>
    <t>27.7 ± 0.4</t>
  </si>
  <si>
    <t>19.4 ± 0.4</t>
  </si>
  <si>
    <t>&lt;1.1</t>
  </si>
  <si>
    <t>18.8 ± 0.3</t>
  </si>
  <si>
    <t>19.8 ± 0.3</t>
  </si>
  <si>
    <t>&lt;2.1</t>
  </si>
  <si>
    <t>21.2 ± 0.4</t>
  </si>
  <si>
    <t>26.6 ± 0.4</t>
  </si>
  <si>
    <t>24.3 ± 0.5</t>
  </si>
  <si>
    <t>24.4 ± 0.8</t>
  </si>
  <si>
    <t>2.1 ± 0.7</t>
  </si>
  <si>
    <t>61.5 ± 0.5</t>
  </si>
  <si>
    <t>Rengershausen (old)</t>
  </si>
  <si>
    <t>3.5 ± 0.6</t>
  </si>
  <si>
    <t>71.3 ± 1.2</t>
  </si>
  <si>
    <t>Rengershausen (new)</t>
  </si>
  <si>
    <t>42.5 ± 0.5</t>
  </si>
  <si>
    <t>46.9 ± 0.5</t>
  </si>
  <si>
    <t>&lt;1.4</t>
  </si>
  <si>
    <t>44.9 ± 0.5</t>
  </si>
  <si>
    <t>Nielsen &amp; Rambow 1969, pg. 360-361, Tafel 14</t>
  </si>
  <si>
    <t>Ca-HCO3-water</t>
  </si>
  <si>
    <t>Fe: high; HCO3: estimated from ionic balance</t>
  </si>
  <si>
    <t>Miocene</t>
  </si>
  <si>
    <t>HCO3: estimated from ionic balance</t>
  </si>
  <si>
    <t>Ca-Na-Mg-Cl-HCO3-water</t>
  </si>
  <si>
    <t>xx/xx/1958</t>
  </si>
  <si>
    <t>Hölting 1981, pg. 142-143</t>
  </si>
  <si>
    <t>xx/xx/1961</t>
  </si>
  <si>
    <t>Na-Cl-HCO3-mineral water</t>
  </si>
  <si>
    <t>xx/xx/1962</t>
  </si>
  <si>
    <t>Carlé 1975, pg. 213-214</t>
  </si>
  <si>
    <t>Na-Cl-HCO3-water</t>
  </si>
  <si>
    <t>Diederich et al. 1991, pg. 70-71</t>
  </si>
  <si>
    <t>before 1929</t>
  </si>
  <si>
    <t>Neumann-Redlin 1977; Diederich et al. 1991, pg. 64-65</t>
  </si>
  <si>
    <t>Neue Brine quelle</t>
  </si>
  <si>
    <t>xx/xx/1927</t>
  </si>
  <si>
    <t>Borken (Hesse)</t>
  </si>
  <si>
    <t>Nielsen &amp; Rambow 1969, pg. 359, Tafel 14; Geyh &amp; Rambow 1997, pg. 61</t>
  </si>
  <si>
    <t>43.2 ± 0.5</t>
  </si>
  <si>
    <t>Geyh &amp; Rambow 1997, pg. 61; GruSchu 2019</t>
  </si>
  <si>
    <t>Date of isotopic analysis: xx/05/1992</t>
  </si>
  <si>
    <t>46.5 ± 1.0</t>
  </si>
  <si>
    <t>Fluoride-containing Na-Ca-Cl-SO4-thermal water</t>
  </si>
  <si>
    <t>Borken (Hesse)-Gombeth</t>
  </si>
  <si>
    <t>Geyh &amp; Rambow 1997, pg. 61</t>
  </si>
  <si>
    <t>30.3 ± 0.6</t>
  </si>
  <si>
    <t>29.6 ± 0.4</t>
  </si>
  <si>
    <t>Borken (Hesse)-Haarhausen</t>
  </si>
  <si>
    <t>Date of isotopic analysis: xx/04/1990</t>
  </si>
  <si>
    <t>87.7 ± 0.8</t>
  </si>
  <si>
    <t>Date of isotopic analysis: xx/04/1990; several data from older analysis</t>
  </si>
  <si>
    <t>12.7 ± 1.0</t>
  </si>
  <si>
    <t>57.3 ± 0.5</t>
  </si>
  <si>
    <t>Today's water outlet probably dated back to former drilling before 1897 at unknown depth</t>
  </si>
  <si>
    <t>Diederich &amp; Finkenwirth 1974, pg. 76-79, 156; Diederich et al. 1991, pg. 68-69</t>
  </si>
  <si>
    <t>Nielsen &amp; Rambow 1969, pg. 358, Tafel 14; GruSchu 2019</t>
  </si>
  <si>
    <t>Hölting 1984, pg. 46-47, 59</t>
  </si>
  <si>
    <t>Incomplete hydrochemical data</t>
  </si>
  <si>
    <t>Hölting 1972, pg. 270, 272</t>
  </si>
  <si>
    <t>Na-Ca-Cl-HCO3-mineral water</t>
  </si>
  <si>
    <t>Carlé 1975, pg. 224</t>
  </si>
  <si>
    <t>Position: own estimation; Ca+Mg: 198</t>
  </si>
  <si>
    <t>Ferruginous Na-Ca-Cl-HCO3-water</t>
  </si>
  <si>
    <t>Scharpff 1974, Tab. 5 (Appendix); Diederich et al. 1991, pg. 78-79</t>
  </si>
  <si>
    <t>Scharpff 1974, Tab. 5 (Appendix)</t>
  </si>
  <si>
    <t>Depth: uncertain allocation from borehole database</t>
  </si>
  <si>
    <t>Schwille 1953, pg. 322-323; Nielsen &amp; Rambow 1969, pg. 362, Tafel 14; Scharpff 1974, Tab. 5 (Appendix)</t>
  </si>
  <si>
    <t>Na-Ca-Cl-SO4-mineral water</t>
  </si>
  <si>
    <t>Matthess 1967b, pg. 127-129; Nielsen &amp; Rambow 1969, pg. 361, Tafel 14; Carlé 1975, pg. 236; Diederich et al. 1991, pg. 68-69</t>
  </si>
  <si>
    <t>xx/xx/1897</t>
  </si>
  <si>
    <t>Scharpff 1974, Tab. 5 (Appendix); Diederich et al. 1991, pg. 76-77</t>
  </si>
  <si>
    <t>Scharpff 1974, Tab. 5 (Appendix); Wiegand &amp; Scharpff 1981, pg. 130-131, 177</t>
  </si>
  <si>
    <t>R: 3479450, H: 5590240 in Wiegand &amp; Scharpff 1981; Na: calculated from ionic balance</t>
  </si>
  <si>
    <t>Geyh &amp; Rambow 1997, pg. 57</t>
  </si>
  <si>
    <t>&lt;2.3</t>
  </si>
  <si>
    <t>29.4 ± 0.5</t>
  </si>
  <si>
    <t>&lt;1.8</t>
  </si>
  <si>
    <t>29.1 ± 0.4</t>
  </si>
  <si>
    <t>Geyh &amp; Rambow 1997, pg. 57; GruSchu 2019</t>
  </si>
  <si>
    <t>Date of isotopic analysis: xx/04/1991</t>
  </si>
  <si>
    <t>28.5 ± 0.4</t>
  </si>
  <si>
    <t>Rambow &amp; Rösing 1966, pg. 218-219, Diederich et al. 1991, pg. 64-65</t>
  </si>
  <si>
    <t>Nielsen &amp; Rambow 1969, pg. 358, Tafel 14; Hölting 1981, pg. 142-143; Rambow 1983, pg. 132, 134; Diederich et al. 1991, pg. 64-65</t>
  </si>
  <si>
    <t>&lt;0.9</t>
  </si>
  <si>
    <t>5.7 ± 0.6</t>
  </si>
  <si>
    <t>5.9 ± 0.4</t>
  </si>
  <si>
    <t>Ca-Mg-HCO3-SO4-acidulous water</t>
  </si>
  <si>
    <t>Diederich et al. 1991, pg. 64-65</t>
  </si>
  <si>
    <t>Ca-Mg-HCO3-mineral water</t>
  </si>
  <si>
    <t>Rambow 1983, pg. 131-134, 156</t>
  </si>
  <si>
    <t>Na and K calculated</t>
  </si>
  <si>
    <t>Rambow 1983, pg. 131-134, 147-148</t>
  </si>
  <si>
    <t>Rambow 1983, pg. 131, 134</t>
  </si>
  <si>
    <t>Diederich 1987, pg. 216-217</t>
  </si>
  <si>
    <t>1938 function of borehole</t>
  </si>
  <si>
    <t>xx/xx/1902</t>
  </si>
  <si>
    <t>Himstedt et al. 1907, pg. 271-272; Carlé 1975, pg. 145</t>
  </si>
  <si>
    <t>In Thuringia, approx. 2km from state border; Q in 1971</t>
  </si>
  <si>
    <t>Na-Cl-SO4-brine</t>
  </si>
  <si>
    <t>xx/xx/1840</t>
  </si>
  <si>
    <t>Carlé 1975, pg. 145</t>
  </si>
  <si>
    <t>In Thuringia, approx. 2km from state border; Position: own estimation</t>
  </si>
  <si>
    <t>Hölting 1982, pg. 177-179</t>
  </si>
  <si>
    <t>Steinbruchquelle (new)</t>
  </si>
  <si>
    <t>1964 deepened a few meters next to the old Steinbruchquelle</t>
  </si>
  <si>
    <t>1935 deepened</t>
  </si>
  <si>
    <t>Na-Cl-thermal water</t>
  </si>
  <si>
    <t>CO2: traces</t>
  </si>
  <si>
    <t>Stengel-Rutkowski 1970, pg. 446-447; Carlé 1975, pg. 214</t>
  </si>
  <si>
    <t>Westerwald volcanite (Miocene)</t>
  </si>
  <si>
    <t>assumedly Ca-HCO-type</t>
  </si>
  <si>
    <t>Stengel-Rutkowski 1980b, pg. 187, 191; GruSchu 2019</t>
  </si>
  <si>
    <t>Stengel-Rutkowski 1980b, pg. 187, 190, 191; GruSchu 2019</t>
  </si>
  <si>
    <t>Fe-acidulous water</t>
  </si>
  <si>
    <t>xx/xx/1936</t>
  </si>
  <si>
    <t>Nielsen &amp; Rambow 1969, pg. 362, Tafel 14; Carlé 1975, pg.239; Diederich et al. 1991, pg. 78-79</t>
  </si>
  <si>
    <t>Vogelsberg volcanite (Miocene)</t>
  </si>
  <si>
    <t>Scharpff 1974, pg. 131, Tab. 5 (Appendix)</t>
  </si>
  <si>
    <t>Ferruginous Mg-Na-Ca-HCO3-Cl-acidulous water</t>
  </si>
  <si>
    <t>xx/xx/1884</t>
  </si>
  <si>
    <t>Himstedt et al. 1907, pg. 67; Diederich et al. 1991, pg. 76-77</t>
  </si>
  <si>
    <t>Himstedt et al. 1907, pg. 522; Nielsen &amp; Rambow 1969, pg. 362, Tafel 14</t>
  </si>
  <si>
    <t>Carlé 1975, pg. 221-222</t>
  </si>
  <si>
    <t>Scharpff 1974, pg. 131, Tab. 5 (Appendix); Diederich et al. 1991, pg. 76-77</t>
  </si>
  <si>
    <t>Na-Ca-Mg-Cl-water</t>
  </si>
  <si>
    <t>xx/xx/1955</t>
  </si>
  <si>
    <t>Hölting 1981, pg. 142-143; Diederich et al. 1991, pg. 66-67</t>
  </si>
  <si>
    <t>Na calculated</t>
  </si>
  <si>
    <t>Zechstein (middle)</t>
  </si>
  <si>
    <t>Na-Ca-Cl-SO4-HCO3-mineral water</t>
  </si>
  <si>
    <t>Hölting 1973, pg. 298-299, 347; Carlé 1975, S, 233</t>
  </si>
  <si>
    <t>Hölting 1979, pg. 87; Hölting 1981, pg. 142-143</t>
  </si>
  <si>
    <t>Ca-SO4-HCO3-thermal water</t>
  </si>
  <si>
    <t>Hölting 1973, pg. 296-297, 350</t>
  </si>
  <si>
    <t>Hölting 1973, pg. 296-297, 353</t>
  </si>
  <si>
    <t>Na-Ca-HCO3-Cl-water</t>
  </si>
  <si>
    <t>Hölting 1973, pg. 355; Hölting 1981, pg. 142-143; Diederich et al. 1991, pg. 66-67</t>
  </si>
  <si>
    <t>before 1969</t>
  </si>
  <si>
    <t>Nielsen &amp; Rambow 1969, pg. 362, Tafel 14</t>
  </si>
  <si>
    <t>Diederich et al. 1991, pg. 68-69</t>
  </si>
  <si>
    <t>Nielsen &amp; Rambow 1969, pg. 363, Tafel 14; Carlé 1975, pg. 212; Thews 1977, pg. 190, 191, 203; Diederich et al. 1991, pg. 74-75</t>
  </si>
  <si>
    <t>12.9 ± 0.3</t>
  </si>
  <si>
    <t>Ca-Mg-HCO3-SO4-water</t>
  </si>
  <si>
    <t>Thews 1977, pg. 190, 191, 200, 201</t>
  </si>
  <si>
    <t>Position: mean of two wells</t>
  </si>
  <si>
    <t>Ca-Na-HCO3-SO4-water</t>
  </si>
  <si>
    <t>Thews 1977, pg. 190, 191, 201</t>
  </si>
  <si>
    <t>Thews 1977, pg. 190, 191, 203</t>
  </si>
  <si>
    <t>November 1933 deepening to 51m</t>
  </si>
  <si>
    <t>xx/05/1933</t>
  </si>
  <si>
    <t>Geyh &amp; Rambow 1997, pg. 58; GruSchu 2019</t>
  </si>
  <si>
    <t>39.6 ± 0.4</t>
  </si>
  <si>
    <t>xx/05/1973</t>
  </si>
  <si>
    <t>Rambow 1967, pg. 88; Nielsen &amp; Rambow 1969, pg. 359, Tafel 14; Geyh &amp; Rambow 1997, pg. 61</t>
  </si>
  <si>
    <t>12.4 ± 0.3</t>
  </si>
  <si>
    <t>13.1 ± 0.3</t>
  </si>
  <si>
    <t>xx/xx/1860</t>
  </si>
  <si>
    <t>Himstedt et al. 1907, pg. 417; Schwille 1953, pg. 322-323; Thews 1969, pg. 138-139; Thews 1970, pg. 193-195, 202, 203</t>
  </si>
  <si>
    <t>Thews 1969, pg. 138-139; Thews 1970, pg. 193-195, 202, 203</t>
  </si>
  <si>
    <t>Position: map in Thews 1970</t>
  </si>
  <si>
    <t>Na-HCO3-Cl-mineral water</t>
  </si>
  <si>
    <t>Thews 1969, pg. 138-139; Thews 1970, pg. 193-195, 202, 203; Carlé 1975, pg. 402</t>
  </si>
  <si>
    <t>Thews 1970, pg. 193-195, 204, 205; Carlé 1975, pg. 402; Diederich et al. 1991, pg. 80-81</t>
  </si>
  <si>
    <t>Position: map in Thews 1970; T on 14/05/1968</t>
  </si>
  <si>
    <t>Thews 1970, pg. 193-195, 202, 203; Carlé 1975, pg. 402, 403</t>
  </si>
  <si>
    <t>Thews 1969, pg. 138-139; Thews 1970, pg. 193-195, 204, 205; Carlé 1975, pg. 402; Diederich et al. 1991, pg. 80-81</t>
  </si>
  <si>
    <t>xx/xx/1810</t>
  </si>
  <si>
    <t>Thews 1969, pg. 138-139; Thews 1970, pg. 193, 194, 210, 211</t>
  </si>
  <si>
    <t>xx/xx/1851</t>
  </si>
  <si>
    <t>Thews 1970, pg. 193, 194, 210, 211</t>
  </si>
  <si>
    <t>xx/xx/1855</t>
  </si>
  <si>
    <t>Himstedt et al. 1907, pg. 416-417; Schwille 1953, pg. 322-323; Thews 1969, pg. 138-139; Thews 1970, pg. 193, 194, 210, 211</t>
  </si>
  <si>
    <t>Sulphurous Na-Ca-Mg-HCO3-Cl-water</t>
  </si>
  <si>
    <t>Thews 1969, pg. 138-139; Thews 1970, pg. 193, 194, 210, 211; Diederich et al. 1991, pg. 80-81</t>
  </si>
  <si>
    <t>Sulphurous Na-Ca-Mg-HCO3-mineral water</t>
  </si>
  <si>
    <t>Thews 1969, pg. 138-139; Thews 1970, pg. 193, 194, 210, 211; Carlé 1975 pg. 402</t>
  </si>
  <si>
    <t>Nielsen &amp; Rambow 1969, pg. 362, Tafel 14; Scharpff 1974, pg. 131-132, Tab. 5 (Appendix); Diederich et al. 1991, pg. 76-77</t>
  </si>
  <si>
    <t>Scharpff 1974, pg. 131-132, Tab. 5 (Appendix)</t>
  </si>
  <si>
    <t>Na-SO4-Cl-mineral water</t>
  </si>
  <si>
    <t>Sobotha 1956, pg. 100-101; Nielsen &amp; Rambow 1969, pg. 360, Tafael 14; Hölting 1972, pg. 267, 269, 272; Carlé 1975, pg. 232; Hölting 1981, pg. 142-143; Diederich et al. 1991, pg. 70-71</t>
  </si>
  <si>
    <t>Hölting 1972, pg. 269, 272</t>
  </si>
  <si>
    <t>Ca-Na-HCO3-Cl-water</t>
  </si>
  <si>
    <t>Golwer 1993, pg. 194, 201</t>
  </si>
  <si>
    <t>Diederich et al. 1991, pg. 80-81; Golwer 1993, pg. 194, 244</t>
  </si>
  <si>
    <t>Diederich et al. 1991, pg. 80-81; Golwer 1993, pg. 210</t>
  </si>
  <si>
    <t>Nielsen &amp; Rambow 1969, pg. 362, Tafel 14; Golwer 1993, pg. 210</t>
  </si>
  <si>
    <t>34S: Allocation to this borehole uncertain</t>
  </si>
  <si>
    <t>Destroyed during construction of Westhafen</t>
  </si>
  <si>
    <t>Sulphurous Na-Cl-HCO3-water</t>
  </si>
  <si>
    <t>Replacement for the old Grindbrunnen, 1960 given up</t>
  </si>
  <si>
    <t>Golwer 1993, pg. 210</t>
  </si>
  <si>
    <t>horizontally tapped spring</t>
  </si>
  <si>
    <t>Michels et al. 1930a, pg. 69; Schwille 1953, pg.322-323; Carlé 1975, pg. 402; Diederich et al. 1991, pg. 80-81; Golwer 2009, pg. 177</t>
  </si>
  <si>
    <t>in Schwille 1953 partially slightly different concentrations; Q on 06/01/1928</t>
  </si>
  <si>
    <t>Stahl &amp; Diederich 1957, pg. 309-310; Golwer 2009, pg. 178</t>
  </si>
  <si>
    <t>R: 3470340 in Stahl &amp; Diederich 1975; Without hydrochemical data</t>
  </si>
  <si>
    <t xml:space="preserve"> -71.2 (CH4) / -4.7 (CO2)</t>
  </si>
  <si>
    <t>Golwer 2009, pg. 177</t>
  </si>
  <si>
    <t>H2S-smell</t>
  </si>
  <si>
    <t>Michels et al. 1930a, pg. 69, 75; Schwille 1953, pg. 322-323; Golwer 2009, pg. 177</t>
  </si>
  <si>
    <t>R: 3470720 in Golwer 2009; in Schwille 1953 partially slightly different concentrations; Q on 06/01/1928</t>
  </si>
  <si>
    <t>Stahl &amp; Diederich 1975, pg. 309-310; Golwer 2009, pg. 178</t>
  </si>
  <si>
    <t>R: 3470720 in Golwer 2009; Without hydrochemical data</t>
  </si>
  <si>
    <t xml:space="preserve"> -68.3 (CH4) / -5.8 (CO2)</t>
  </si>
  <si>
    <t>R: 3470720 in Golwer 2009; H2S-smell</t>
  </si>
  <si>
    <t>Golwer 1933, pg. 195, 201</t>
  </si>
  <si>
    <t>Pliocene, Miocene</t>
  </si>
  <si>
    <t>before 1953</t>
  </si>
  <si>
    <t>Schwille 1953, pg. 322-323</t>
  </si>
  <si>
    <t>Position: own estimation ("bei Niederräder Eisenbachnbrücke")</t>
  </si>
  <si>
    <t>before 1930</t>
  </si>
  <si>
    <t>Michels et al. 1930b, pg. 77; Schwille 1953, pg. 322-323</t>
  </si>
  <si>
    <t>Position: geological map 1930</t>
  </si>
  <si>
    <t>1925: 47.6m deep, 1981 new drilling</t>
  </si>
  <si>
    <t>Ca-Mg-HCO3-water</t>
  </si>
  <si>
    <t>Michels 1925; Michels et al. 1930a, pg. 68-69, 77</t>
  </si>
  <si>
    <t>Friedberg (Hesse)</t>
  </si>
  <si>
    <t>Scharpff 1974, Tab. 5 (Appendix); Scharpff 1976, pg. 206-207; Tab. 12 (Appendix)</t>
  </si>
  <si>
    <t>Friedberg (Hesse)-Dorheim</t>
  </si>
  <si>
    <t>Nielsen &amp; Rambow 1969, pg. 362, Tafel 14; Scharpff 1974, Tab. 5 (Appendix), Scharpff (1976), pg. 130, 221, Tab. 13 (Appendix)</t>
  </si>
  <si>
    <t>Nielsen &amp; Rambow 1969, pg. 362, Tafel 14; Scharpff 1974, Tab. 5 (Appendix), Scharpff 1976, pg. 130, 221, Tab. 13 (Appendix)</t>
  </si>
  <si>
    <t>Friedberg (Hesse)-Ossenheim</t>
  </si>
  <si>
    <t>Geyh &amp; Rambow 1997, pg. 62; GruSchu 2019</t>
  </si>
  <si>
    <t>42.2 ± 0.7</t>
  </si>
  <si>
    <t>71.8 ± 1.0</t>
  </si>
  <si>
    <t>Date of isotopic analysis: xx/07/1993</t>
  </si>
  <si>
    <t>18.5 ± 0.4</t>
  </si>
  <si>
    <t>Position: incorrect data in Geyh &amp; Rambow 1997; Without hydrochemical data</t>
  </si>
  <si>
    <t>3.9 ± 0.9</t>
  </si>
  <si>
    <t>22.1 ± 0.2</t>
  </si>
  <si>
    <t>17.5 ± 0.3</t>
  </si>
  <si>
    <t>xx/05/1992</t>
  </si>
  <si>
    <t>16.1 ± 0.4</t>
  </si>
  <si>
    <t>Rambow 1967, pg. 90-91; Nielsen &amp; Rambow 1969, pg. 359, Tafel 14; Geyh &amp; Rambow 1997, pg. 61</t>
  </si>
  <si>
    <t>&lt;2.4</t>
  </si>
  <si>
    <t>23.1 ± 0.3</t>
  </si>
  <si>
    <t>22.1 ± 0.4</t>
  </si>
  <si>
    <t>Himstedt et al. 1907, pg. 52</t>
  </si>
  <si>
    <t>Nielsen &amp; Rambow 1969, pg. 359, Tafel 14; Carlé 1975, pg. 233; Hölting 1981, pg. 142-143</t>
  </si>
  <si>
    <t>Na-Ca-Cl-SO4-HCO3-acidulous water</t>
  </si>
  <si>
    <t>Nielsen &amp; Rambow 1969, pg. 359, Tafel 14; Hölting 1981, pg. 142-143; Diederich et al. 1991, pg. 66-67</t>
  </si>
  <si>
    <t>Date of isotopic analysis: xx/09/1973</t>
  </si>
  <si>
    <t>64.2 ± 1.1</t>
  </si>
  <si>
    <t>Date of isotopic analysis: xx/05/1982</t>
  </si>
  <si>
    <t>14.0 ± 1.2</t>
  </si>
  <si>
    <t>72.1 ± 0.7</t>
  </si>
  <si>
    <t>12.2 ± 0.6</t>
  </si>
  <si>
    <t>74.4 ± 0.8</t>
  </si>
  <si>
    <t>68.1 ± 0.7</t>
  </si>
  <si>
    <t>66.1 ± 0.8</t>
  </si>
  <si>
    <t>3.3 ± 1.0</t>
  </si>
  <si>
    <t>56.7 ± 0.5</t>
  </si>
  <si>
    <t>64.9 ± 0.7</t>
  </si>
  <si>
    <t>50.1 ± 1.1</t>
  </si>
  <si>
    <t>7.4 ± 0.6</t>
  </si>
  <si>
    <t>56.8 ± 0.9</t>
  </si>
  <si>
    <t>56.1 ± 0.6</t>
  </si>
  <si>
    <t>Thews 1977, pg. 190, 191, 198</t>
  </si>
  <si>
    <t>Thews 1972, Tafel 1 # 168; Thews 1977, pg. 190, 191, 198</t>
  </si>
  <si>
    <t>Wagner &amp; Michels 1930, pg. 110</t>
  </si>
  <si>
    <t>Nielsen &amp; Rambow 1969, pg. 364, Tafael 14; Carlé 1975, pg. 212-213; Diederich et al. 1991, pg. 72-73</t>
  </si>
  <si>
    <t>Thews 1977, pg. 190, 191, 196, 197</t>
  </si>
  <si>
    <t>Fresenius &amp; Kußmaul 1990, pg. 299-230; Griesshaber et al. 1992, pg. 217, 224, 233</t>
  </si>
  <si>
    <t>Date of hydrochemical analysis uncertain</t>
  </si>
  <si>
    <t>1.4 ± 2.0</t>
  </si>
  <si>
    <t>Himstedt et al. 1907, pg. 159; Nöring 1952, pg. 284-285; Carlé 1975, pg. 224-225; Reul 1977, pg. 182, 201</t>
  </si>
  <si>
    <t>Nöring 1952, pg. 285-286</t>
  </si>
  <si>
    <t>Nöring 1952, pg. 286</t>
  </si>
  <si>
    <t>Nöring 1952, pg. 282; Reul 1977, pg. 182</t>
  </si>
  <si>
    <t>Himstedt et al. 1907, pg. 159; Nöring 1952, pg. 283; Carlé 1975, pg. 224-225; Reul 1977, pg. 182</t>
  </si>
  <si>
    <t>In Nöring 1952 and Reul 1977 partially slightly different readings</t>
  </si>
  <si>
    <t>Reul 1977, pg. 183, 200-201</t>
  </si>
  <si>
    <t>Reul 1977, pg. 183, 241</t>
  </si>
  <si>
    <t>Reul 1977, pg. 183</t>
  </si>
  <si>
    <t>Diederich et al. 1991, pg. 78-79; Griesshaber et al. 1992, pg. 233</t>
  </si>
  <si>
    <t>1.1 ± 1.3</t>
  </si>
  <si>
    <t>Nöring 1952, pg. 287-288; Carlé 1975, pg. 224-225; Reul 1977, pg. 183, 201-202</t>
  </si>
  <si>
    <t>Ca-Mg-SO4-HCO3-water</t>
  </si>
  <si>
    <t>Hölting 1972, pg. 269, 270, 272; Hölting 1981, pg. 142-143; Diederich et al. 1991, pg. 70-71</t>
  </si>
  <si>
    <t>Rhön volcanite (Miocene)</t>
  </si>
  <si>
    <t>Ehrenberg et al. 1981, pg. 125</t>
  </si>
  <si>
    <t>Pickel &amp; Wiegand 1976, pg. 246-248; Stengel-Rutkowski 1980a, pg. 122; Diederich et al. 1991, pg. 76-77</t>
  </si>
  <si>
    <t>Pickel &amp; Wiegand 1976, pg. 247-249; Hölting 1979, pg. 86; Hölting 1981, pg. 142-143; Diederich et al. 1991, pg. 76-77</t>
  </si>
  <si>
    <t>0.9 ± 1.9</t>
  </si>
  <si>
    <t>Schmitt &amp; Thews 1974, pg. 60-61</t>
  </si>
  <si>
    <t>Hölting 1981, pg. 142-143; Diederich et al. 1991, pg. 70-71</t>
  </si>
  <si>
    <t>Ehrenberg et al. 1981, pg. 25, 26, 32, 33, 125</t>
  </si>
  <si>
    <t>55.8 ± 1.1</t>
  </si>
  <si>
    <t>56.9 ± 0.6</t>
  </si>
  <si>
    <t>52.1 ± 0.6</t>
  </si>
  <si>
    <t>2.7 ± 0.5</t>
  </si>
  <si>
    <t>70.7 ± 0.7</t>
  </si>
  <si>
    <t>5.0 ± 1.1</t>
  </si>
  <si>
    <t>64.6 ± 0.7</t>
  </si>
  <si>
    <t>2.7 ± 1.2</t>
  </si>
  <si>
    <t>73.1 ± 1.1</t>
  </si>
  <si>
    <t>Date of isotopic analysis: xx/03/1994</t>
  </si>
  <si>
    <t>65.6 ± 0.9</t>
  </si>
  <si>
    <t>Himstedt et al. 1907, pg. 63; Carlé 1975, pg.195; Diederich et al. 1991, pg. 70-71</t>
  </si>
  <si>
    <t>0.5 - 1.5</t>
  </si>
  <si>
    <t>&lt;0.04</t>
  </si>
  <si>
    <t>&lt;0.07</t>
  </si>
  <si>
    <t>15.1 ± 0.7</t>
  </si>
  <si>
    <t>60.6 ± 0.7</t>
  </si>
  <si>
    <t>xx/xx/1879</t>
  </si>
  <si>
    <t>Himstedt et al. 1907, pg. 228-229</t>
  </si>
  <si>
    <t>Kupfahl &amp; Müller-Haeckel 1965, pg. 186; Carlé 1975, pg. 226-227; Diederich et al. 1991, pg. 70-71</t>
  </si>
  <si>
    <t>Brine</t>
  </si>
  <si>
    <t>Too flat, recorded as a representative of the crystalline Odenwald</t>
  </si>
  <si>
    <t>Rambow 1967, pg. 87, 97-101; Nielsen &amp; Rambow 1969, pg. 359, Tafel 14; Geyh &amp; Rambow 1997, pg. 61</t>
  </si>
  <si>
    <t>&lt;1.5</t>
  </si>
  <si>
    <t>46.4 ± 0.4</t>
  </si>
  <si>
    <t>9.1 ± 1.2</t>
  </si>
  <si>
    <t>53.6 ± 0.6</t>
  </si>
  <si>
    <t>4.4 ± 0.7</t>
  </si>
  <si>
    <t>51.6 ± 0.8</t>
  </si>
  <si>
    <t>Ca-Na-HCO3-SO4-acidulous water</t>
  </si>
  <si>
    <t>Carlé 1975, pg. 194-195; Stengel-Rutkowski 1979, pg. 127-128; Diederich et al. 1991, pg. 72-73</t>
  </si>
  <si>
    <t>0.08 - 0.15</t>
  </si>
  <si>
    <t>Renftel &amp; Scharpff 1998, pg. 168, 198-199</t>
  </si>
  <si>
    <t>Al: supposedly 158 mg/L</t>
  </si>
  <si>
    <t>Renftel &amp; Scharpff 1998, pg. 168, 198-199, 259</t>
  </si>
  <si>
    <t>Na-HCO3-Cl-water</t>
  </si>
  <si>
    <t>Renftel &amp; Scharpff 1998, pg. 203-204, 244-245</t>
  </si>
  <si>
    <t>T: assumedly increased during pumping test due to pump</t>
  </si>
  <si>
    <t>xx/xx/1954</t>
  </si>
  <si>
    <t>Overrun 2.5m above surface</t>
  </si>
  <si>
    <t>Carlé 1975, pg. 407; Diederich et al. 1991, pg. 82-83</t>
  </si>
  <si>
    <t>Q: considerable</t>
  </si>
  <si>
    <t>Thermal Ca-Na-SO4-water</t>
  </si>
  <si>
    <t>Hölting 1979, pg. 90; Hölting 1981, pg. 142-143; Diederich et al. 1991, pg. 70-71</t>
  </si>
  <si>
    <t>Fresenius &amp; Kußmaul 1990, pg. 299-230</t>
  </si>
  <si>
    <t>0.9 ± 1.4</t>
  </si>
  <si>
    <t>Fluoride-containing Ca-Na-SO4-thermal water</t>
  </si>
  <si>
    <t>Käß &amp; Käß 2008, pg. 509-510</t>
  </si>
  <si>
    <t>Nielsen &amp; Rambow 1969, pg. 360, Tafel 14</t>
  </si>
  <si>
    <t>xx/03/1990</t>
  </si>
  <si>
    <t>&lt;2.6</t>
  </si>
  <si>
    <t>61.1 ± 0.7</t>
  </si>
  <si>
    <t>15.1 ± 1.3</t>
  </si>
  <si>
    <t>79.3 ± 0.8</t>
  </si>
  <si>
    <t>Thews 1969, pg. 140, 183; Thews 1972, Tafel 1 #199</t>
  </si>
  <si>
    <t>Rotliegend potentially drilled in the lowest 12m</t>
  </si>
  <si>
    <t>xx/05/1968</t>
  </si>
  <si>
    <t>Thews 1969, pg. 136-137, 168</t>
  </si>
  <si>
    <t>Na-Ca-Mg-HCO3-Cl-SO4-acidulous water</t>
  </si>
  <si>
    <t>Nielsen &amp; Rambow 1969, pg. 357, Tafel 14; Hölting 1981, pg. 142-143; Diederich et al. 1991, pg. 64-65</t>
  </si>
  <si>
    <t>8.4 ± 0.7</t>
  </si>
  <si>
    <t>Without hydrochemical data; 18O: 8.99 in Gey &amp; Rambow 1997</t>
  </si>
  <si>
    <t>7.0 ± 1.1</t>
  </si>
  <si>
    <t>9.7 ± 0.6</t>
  </si>
  <si>
    <t>xx/03/1994</t>
  </si>
  <si>
    <t>Without hydrochemical data; 18O: 8.80 in Gey &amp; Rambow 1997</t>
  </si>
  <si>
    <t>7.7 ± 1.1</t>
  </si>
  <si>
    <t>7.5 ± 0.3</t>
  </si>
  <si>
    <t>Ferruginous Ca-Mg-HCO3-Cl-acidulous water</t>
  </si>
  <si>
    <t>Nielsen &amp; Rambow 1969, pg. 357-358, Tafel 14; Diederich et al. 1991, pg. 64-65</t>
  </si>
  <si>
    <t>4.1 ± 1.2</t>
  </si>
  <si>
    <t>7.3 ± 1.1</t>
  </si>
  <si>
    <t>2.7 ± 0.7</t>
  </si>
  <si>
    <t>Ca-Mg-HCO3-Cl-acidulous water</t>
  </si>
  <si>
    <t>10.3 ± 9.9</t>
  </si>
  <si>
    <t>21.9 ± 1.1</t>
  </si>
  <si>
    <t>8.4 ± 1.1</t>
  </si>
  <si>
    <t>6.9 ± 2.2</t>
  </si>
  <si>
    <t>8.8 ± 0.8</t>
  </si>
  <si>
    <t>12.0 ± 0.3</t>
  </si>
  <si>
    <t>38.0 ± 0.7</t>
  </si>
  <si>
    <t>Diederich 1975a, pg. 196-197, 249</t>
  </si>
  <si>
    <t>Without any further hydrochemical data</t>
  </si>
  <si>
    <t>xx/xx/1917</t>
  </si>
  <si>
    <t>Depth: surface mining was max. 10 m deep</t>
  </si>
  <si>
    <t>before 1921</t>
  </si>
  <si>
    <t>Mg-Na-Ca-Cl-HCO3-acidulous water</t>
  </si>
  <si>
    <t>before 1858</t>
  </si>
  <si>
    <t>8.5 ± 1.4</t>
  </si>
  <si>
    <t>74.4 ± 1.0</t>
  </si>
  <si>
    <t>7.4 ± 1.1</t>
  </si>
  <si>
    <t>65.3 ± 1.9</t>
  </si>
  <si>
    <t>3.4 ± 0.6</t>
  </si>
  <si>
    <t>68.4 ± 0.8</t>
  </si>
  <si>
    <t>3.6 ± 1.0</t>
  </si>
  <si>
    <t>35.9 ± 0.7</t>
  </si>
  <si>
    <t>30.6 ± 0.5</t>
  </si>
  <si>
    <t>54.8 ± 0.5</t>
  </si>
  <si>
    <t>70.2 ± 0.7</t>
  </si>
  <si>
    <t>Ca-Na-Cl-HCO3-acidulous water</t>
  </si>
  <si>
    <t>xx/xx/1900</t>
  </si>
  <si>
    <t>Himstedt et al. 1907, pg. 56, 521; Carlé 1975, pg. 221-222</t>
  </si>
  <si>
    <t>R: incorrect in Scharpff 1974</t>
  </si>
  <si>
    <t>Himstedt et al. 1907, pg. 55, 521</t>
  </si>
  <si>
    <t>Na-Ca-HCO3-Cl-acidulous water</t>
  </si>
  <si>
    <t>Nielsen &amp; Rambow 1969, pg. 362, Tafel 14; Scharpff 1974, Tab. 5 (Appendix); Carlé 1975, pg. 221-222; Diederich et al. 1991, pg. 78-79; Griesshaber et al. 1992, pg. 218,225</t>
  </si>
  <si>
    <t>before 1907</t>
  </si>
  <si>
    <t>Himstedt et al. 1907, pg. 55</t>
  </si>
  <si>
    <t>Scharpff 1974, Tab. 5 (Appendix); Carlé 1975, pg. 221-222; Diederich et al. 1991, pg. 78-79</t>
  </si>
  <si>
    <t>xx/xx/1873</t>
  </si>
  <si>
    <t>Himstedt et al. 1907, pg. 56; Scharpff 1974, Tab. 5 (Appendix); Carlé 1975, pg.221-222</t>
  </si>
  <si>
    <t>Scharpff 1974, pg. 137; Tab. 5 (Appendix)</t>
  </si>
  <si>
    <t>Udluft 1969, pg. 143-144, 178-179</t>
  </si>
  <si>
    <t>Ferruginous brines</t>
  </si>
  <si>
    <t>Udluft 1969, pg. 148, 197-199; Carlé 1975, pg. 236-237; Diederich et al. 1991, pg. 66-67</t>
  </si>
  <si>
    <t>Fe,Na-Cl-brines</t>
  </si>
  <si>
    <t>Thermal brine</t>
  </si>
  <si>
    <t>Käß &amp; Käß 2008, pg. 1100-1103</t>
  </si>
  <si>
    <t>Geyh &amp; Rambow 1997, pg. 58</t>
  </si>
  <si>
    <t>26.4 ± 1.3</t>
  </si>
  <si>
    <t>57.9 ± 0.8</t>
  </si>
  <si>
    <t>37.0 ± 1.2</t>
  </si>
  <si>
    <t>58.8 ± 0.4</t>
  </si>
  <si>
    <t>xx/06/1976</t>
  </si>
  <si>
    <t>40.3 ± 1.7</t>
  </si>
  <si>
    <t>58.4 ± 1.8</t>
  </si>
  <si>
    <t>67.6 ± 0.6</t>
  </si>
  <si>
    <t>Na-Ca-Cl-acidulous water</t>
  </si>
  <si>
    <t>Nielsen &amp; Rambow 1969, pg. 358-359, Tafel 14; Geyh &amp; Rambow 1997, pg. 59</t>
  </si>
  <si>
    <t>4.4 ± 0.8</t>
  </si>
  <si>
    <t>51.0 ± 1.0</t>
  </si>
  <si>
    <t>24.3 ± 1.3</t>
  </si>
  <si>
    <t>52.9 ± 1.1</t>
  </si>
  <si>
    <t>40.4 ± 1.0</t>
  </si>
  <si>
    <t>56.5 ± 1.1</t>
  </si>
  <si>
    <t>64.2 ± 2.2</t>
  </si>
  <si>
    <t>77.2 ± 0.8</t>
  </si>
  <si>
    <t>2.3 ± 0.5</t>
  </si>
  <si>
    <t>54.6 ± 0.7</t>
  </si>
  <si>
    <t>34.6 ± 0.3</t>
  </si>
  <si>
    <t>Nielsen &amp; Rambow 1969, pg. 358, Tafel 14; Geyh &amp; Rambow 1997, pg. 58</t>
  </si>
  <si>
    <t>Ca-Na-(mg)-Cl-HCO3-SO4-water</t>
  </si>
  <si>
    <t>Nielsen &amp; Rambow 1969, pg. 359, Tafel 14; Rambow 1981, pg. 140-141</t>
  </si>
  <si>
    <t>6.6-8.9</t>
  </si>
  <si>
    <t>Ca-Na-(Mg)-Cl-HCO3-water</t>
  </si>
  <si>
    <t>Michelbach &amp; Siebert 2014, pg. 29</t>
  </si>
  <si>
    <t>in Michelbach &amp; Siebert 2014 spring in Silbergraben; Without hydrochemical data</t>
  </si>
  <si>
    <t>1.70 - 1.96</t>
  </si>
  <si>
    <t>Carlé 1975, pg. 212; Diederich et al. 1991, pg. 74-75; Griesshaber et al. 1992, pg. 233</t>
  </si>
  <si>
    <t>Nielsen &amp; Rambow 1969, pg. 363, Tafel 14; Thews 1977, pg. 190, 191, 203</t>
  </si>
  <si>
    <t>12.5 ± 0.3</t>
  </si>
  <si>
    <t>Fresenius &amp; Kußmaul 1990, pg. 299-230; Griesshaber et al. 1992, pg. 217, 224</t>
  </si>
  <si>
    <t>2.4 ± 1.7</t>
  </si>
  <si>
    <t>Michelbach &amp; Siebert 2014, pg. 30</t>
  </si>
  <si>
    <t>0.32 ± 0.05</t>
  </si>
  <si>
    <t>Ca-SO4-water</t>
  </si>
  <si>
    <t>Hölting 1981, pg. 142-143; Diederich et al. 1991, pg. 68-69</t>
  </si>
  <si>
    <t>Hölting 1979, pg. 89; Hölting 1981, pg. 142-143; Diederich et al. 1991, pg. 68-69</t>
  </si>
  <si>
    <t>Influx of alkali sulphurous solution from underlying argillaceous schist and greywacke of Lower Carboniferous assumed</t>
  </si>
  <si>
    <t>Hölting 1972, pg. 271, 272</t>
  </si>
  <si>
    <t>Himstedt et al. 1907, pg. 189-190; Carlé 1975, pg. 208; Golwer 2009, pg.170-173</t>
  </si>
  <si>
    <t>Michels et al. 1930a, pg. 64</t>
  </si>
  <si>
    <t>Ferruginous Na-Ca-Cl-HCO3-acidulous water</t>
  </si>
  <si>
    <t>xx/xx/1965</t>
  </si>
  <si>
    <t>Diederich et al. 1991, pg. 74-75; Golwer 2009, pg.170-171</t>
  </si>
  <si>
    <t>Arsenical Na-Ca-HCO3-acidulous water</t>
  </si>
  <si>
    <t>xx/xx/1854</t>
  </si>
  <si>
    <t>Himstedt et al. 1907, pg. 190-191; Carlé 1975, pg. 208; Golwer 2009, pg. 173</t>
  </si>
  <si>
    <t>3.6 ± 1.6</t>
  </si>
  <si>
    <t>1959 deepened to 13.25 m; 1968 deepened to 23.6 m</t>
  </si>
  <si>
    <t>Ferruginous Na-Cl-HCO3-acidulous water</t>
  </si>
  <si>
    <t>Himstedt et al. 1907, pg. 189; Carlé 1975, pg. 208; Golwer 2009, pg. 170, 173</t>
  </si>
  <si>
    <t>Michels et al. 1930a, pg. 64-65</t>
  </si>
  <si>
    <t>xx/xx/1889</t>
  </si>
  <si>
    <t>Himstedt et al. 1907, pg. 50-51; Carlé 1975, pg. 197</t>
  </si>
  <si>
    <t>CO2: rich</t>
  </si>
  <si>
    <t>Himstedt et al. 1907, pg. 51</t>
  </si>
  <si>
    <t>Carlé 1975, pg. 197</t>
  </si>
  <si>
    <t>Shallow well</t>
  </si>
  <si>
    <t>Muschelkalk (middle)</t>
  </si>
  <si>
    <t>Michel 1986, pg. 118-119</t>
  </si>
  <si>
    <t>Golwer 2009, pg. 138-139, 271-272</t>
  </si>
  <si>
    <t>Na-HCO3-Cl-acidulous water</t>
  </si>
  <si>
    <t>Carlé 1975, pg. 202</t>
  </si>
  <si>
    <t>Na-HCO3-acidulous water</t>
  </si>
  <si>
    <t>pH: at water temperature</t>
  </si>
  <si>
    <t>Geyh &amp; Rambow 1997, pg. 60</t>
  </si>
  <si>
    <t>11.1 ± 1.0</t>
  </si>
  <si>
    <t>71.8 ± 1.1</t>
  </si>
  <si>
    <t>Geyh &amp; Rambow 1997, pg. 60; GruSchu 2019</t>
  </si>
  <si>
    <t>7.2 ± 0.7</t>
  </si>
  <si>
    <t>70.1 ± 1.3</t>
  </si>
  <si>
    <t>60.1 ± 0.7</t>
  </si>
  <si>
    <t>1.7 ± 0.6</t>
  </si>
  <si>
    <t>52.7 ± 0.5</t>
  </si>
  <si>
    <t>60.3 ± 1.0</t>
  </si>
  <si>
    <t>1.3 ± 0.5</t>
  </si>
  <si>
    <t>58.6 ± 0.8</t>
  </si>
  <si>
    <t>7.9 ± 0.8</t>
  </si>
  <si>
    <t>50.9 ± 0.6</t>
  </si>
  <si>
    <t>52.1 ± 0.8</t>
  </si>
  <si>
    <t>Iodine-containing Na-Ca-HCO3-Cl-acidulous water</t>
  </si>
  <si>
    <t>Carlé 1975, pg. 196</t>
  </si>
  <si>
    <t>Carlé 1975, pg. 196; Diederich et al. 1991, pg. 72-73</t>
  </si>
  <si>
    <t>Himstedt et al. 1907, pg. 69; Carlé 1975, pg. 197</t>
  </si>
  <si>
    <t>0.34 - 0.56</t>
  </si>
  <si>
    <t>Himstedt et al. 1907, pg. 70; Carlé 1975, pg. 196; Diederich et al. 1991, pg. 72-73</t>
  </si>
  <si>
    <t>10.3 ± 1.9</t>
  </si>
  <si>
    <t>Diederich &amp; Finkenwirth 1974, pg. 78-79, 169-171; Diederich et al. 1991, pg. 68-69</t>
  </si>
  <si>
    <t>Diederich &amp; Finkenwirth 1974, pg. 171; Hölting 1981, pg. 142-143; Diederich et al. 1991, pg. 68-69</t>
  </si>
  <si>
    <t>Pöschl 1999, pg. 314-315,327-329</t>
  </si>
  <si>
    <t>Ferruginous Ca-Mg-Na-HCO3-SO4-acidulous water</t>
  </si>
  <si>
    <t>Nielsen &amp; Rambow 1969, pg. 360, Tafel 14; Diederich et al. 1991, pg. 68-69</t>
  </si>
  <si>
    <t>Description unclear</t>
  </si>
  <si>
    <t>Fluoride-containing Ca-Mg-Na-HO3-SO4-acidulous water</t>
  </si>
  <si>
    <t>Ferruginous Ca-Na-HCO3-SO4-acidulous water</t>
  </si>
  <si>
    <t>xx/xx/1953</t>
  </si>
  <si>
    <t>Carlé 1975, pg. 233-234; Hölting 1981, 142-143</t>
  </si>
  <si>
    <t>Pöschl 1999, pg. 320</t>
  </si>
  <si>
    <t>Ferruginous Ca-Mg-HCO3-SO4-acidulous water</t>
  </si>
  <si>
    <t>Nielsen &amp; Rambow 1969, pg. 360, Tafel 14; Carlé 1975, pg. 234</t>
  </si>
  <si>
    <t>Sample de-iced for analysis</t>
  </si>
  <si>
    <t>Date of isotopic analysis: xx/04/1992</t>
  </si>
  <si>
    <t>3.8 ± 0.6</t>
  </si>
  <si>
    <t>56.8 ± 0.8</t>
  </si>
  <si>
    <t>13.5 ± 1.2</t>
  </si>
  <si>
    <t>80.2 ± 0.8</t>
  </si>
  <si>
    <t>3.9 ± 1.1</t>
  </si>
  <si>
    <t>82.5 ± 1.2</t>
  </si>
  <si>
    <t>14.1 ± 0.9</t>
  </si>
  <si>
    <t>66.2 ± 0.7</t>
  </si>
  <si>
    <t>50.6 ± 0.5</t>
  </si>
  <si>
    <t>50.2 ± 0.7</t>
  </si>
  <si>
    <t>10.0 ± 0.7</t>
  </si>
  <si>
    <t>49.6 ± 0.5</t>
  </si>
  <si>
    <t>9.8 ± 1.2</t>
  </si>
  <si>
    <t>62.9 ± 0.6</t>
  </si>
  <si>
    <t>Ferruginous Ca-HCO3-acidulous water</t>
  </si>
  <si>
    <t>xx/xx/1885</t>
  </si>
  <si>
    <t>Himstedt et al. 1907, pg. 64; Carlé 1975, pg. 195</t>
  </si>
  <si>
    <t>Hessenwater, Zentrallabor</t>
  </si>
  <si>
    <t>&lt;0.006</t>
  </si>
  <si>
    <t>SO4: own data</t>
  </si>
  <si>
    <t>&lt;0.4</t>
  </si>
  <si>
    <t>Middle Buntsandstein (S3-S6), Muschelkalk</t>
  </si>
  <si>
    <t>Diederich 1986, pg. 92-93</t>
  </si>
  <si>
    <t>Diederich 1986, pg. 92-93, 108-109</t>
  </si>
  <si>
    <t>traces</t>
  </si>
  <si>
    <t>Scharpff 1974, Tab. 5 (Appendix); Wiegand &amp; Scharpff 1981, pg. 130-132; Diederich et al. 1991, pg. 76-77</t>
  </si>
  <si>
    <t>xx/09/1958</t>
  </si>
  <si>
    <t>Dillmann &amp; Stengel-Rutkowski 1978, pg. 102-103</t>
  </si>
  <si>
    <t>xx/04/1990</t>
  </si>
  <si>
    <t>23.2 ± 1.0</t>
  </si>
  <si>
    <t>77.6 ± 1.1</t>
  </si>
  <si>
    <t>&lt;0.001</t>
  </si>
  <si>
    <t>3.2 ± 0.7</t>
  </si>
  <si>
    <t>74.1 ± 0.8</t>
  </si>
  <si>
    <t>Rumohr 1999, pg. 124-125, 129</t>
  </si>
  <si>
    <t>Rumohr 1999, pg. 126-127, 132</t>
  </si>
  <si>
    <t>6.6 ± 1.7</t>
  </si>
  <si>
    <t>78.6 ± 0.8</t>
  </si>
  <si>
    <t>Hölting &amp; Laemmlen 1974, pg. 279,280, 293</t>
  </si>
  <si>
    <t>Hölting &amp; Laemmlen 1974, pg. 273-279, 293</t>
  </si>
  <si>
    <t>45.4 ± 0.7</t>
  </si>
  <si>
    <t>83.2 ± 1.0</t>
  </si>
  <si>
    <t>xx/xx/1890</t>
  </si>
  <si>
    <t>xx/xx/1931</t>
  </si>
  <si>
    <t>Nielsen &amp; Rambow 1969, pg. 362, Tafel 14; Scharpff 1974, Tab. 5 (Anlage); Carlé 1975, pg.222-223; Diederich et al. 1991, pg. 76-77</t>
  </si>
  <si>
    <t>34S: valuation of different mineral springs of Bad Salzhausen</t>
  </si>
  <si>
    <t>11.3-12.7</t>
  </si>
  <si>
    <t>Käß &amp; Käß 2008, pg. 836-841</t>
  </si>
  <si>
    <t>Diederich et al. 1991, pg. 78-79; Käß &amp; Käß 2008, pg. 836-841</t>
  </si>
  <si>
    <t>Nielsen &amp; Rambow 1969, pg. 362, Tafel 14; Scharpff 1974, Tab. 5 (Anlage); Carlé 1975, pg.222-223</t>
  </si>
  <si>
    <t>Borehole drilled in 1960</t>
  </si>
  <si>
    <t>Carlé 1975, pg.222-223; Diederich et al. 1991, pg. 78-79; Käß &amp; Käß 2008, pg. 836-841</t>
  </si>
  <si>
    <t>Nielsen &amp; Rambow 1969, pg. 362, Tafel 14; Scharpff 1974, Tab. 5 (Anlage)</t>
  </si>
  <si>
    <t>Scharpff 1974, Tab. 5 (Anlage); Carlé 1975, pg.222-223</t>
  </si>
  <si>
    <t>xx/xx/1957</t>
  </si>
  <si>
    <t>&lt;0.015</t>
  </si>
  <si>
    <t>Hölting 1979, pg. 85; Diederich et al. 1991, pg. 78-79</t>
  </si>
  <si>
    <t>Scharpff 1974, pg. 133, Tab. 5 (Appendix)</t>
  </si>
  <si>
    <t>58.9 ± 0.7</t>
  </si>
  <si>
    <t>66.3 ± 1.0</t>
  </si>
  <si>
    <t>56.1 ± 0.8</t>
  </si>
  <si>
    <t>3.0 ± 1.0</t>
  </si>
  <si>
    <t>61.0 ± 0.7</t>
  </si>
  <si>
    <t>59.9 ± 0.8</t>
  </si>
  <si>
    <t>&lt;1.6</t>
  </si>
  <si>
    <t>49.1 ± 0.6</t>
  </si>
  <si>
    <t>Lorenz 2014, pg. 5, 9; Unger Ingenieure 2016</t>
  </si>
  <si>
    <t>&lt;0.22</t>
  </si>
  <si>
    <t>&lt;0.6</t>
  </si>
  <si>
    <t>64.3 ± 2.0</t>
  </si>
  <si>
    <t>44.1 ± 0.5</t>
  </si>
  <si>
    <t>Lorenz 2015, pg. 4-5; Unger Ingenieure 2016</t>
  </si>
  <si>
    <t>Sampling isotopic measurements on 06/02/2015</t>
  </si>
  <si>
    <t>26.2 ± 0.5</t>
  </si>
  <si>
    <t>xx/04/1991</t>
  </si>
  <si>
    <t>Depth: 390m in Geyh &amp; Rambow 1997; Without hydrochemical data</t>
  </si>
  <si>
    <t>46.6 ± 0.7</t>
  </si>
  <si>
    <t>5.1 ± 1.1</t>
  </si>
  <si>
    <t>75.3 ± 1.0</t>
  </si>
  <si>
    <t>4.8 ± 1.2</t>
  </si>
  <si>
    <t>84.5 ± 0.7</t>
  </si>
  <si>
    <t>6.5 ± 0.6</t>
  </si>
  <si>
    <t>67.1 ± 1.6</t>
  </si>
  <si>
    <t>37.6 ± 0.7</t>
  </si>
  <si>
    <t>Sampling isotopic measurements on 02/07/2014</t>
  </si>
  <si>
    <t>36.3 ± 1.6</t>
  </si>
  <si>
    <t>6.4 ± 1.0</t>
  </si>
  <si>
    <t>63.6 ± 0.7</t>
  </si>
  <si>
    <t>10.7 ± 0.7</t>
  </si>
  <si>
    <t>82.4 ± 0.9</t>
  </si>
  <si>
    <t>68.6 ± 1.5</t>
  </si>
  <si>
    <t>5.3 ± 1.2</t>
  </si>
  <si>
    <t>76.4 ± 1.1</t>
  </si>
  <si>
    <t>Golwer 2009, pg. 138-139</t>
  </si>
  <si>
    <t>Artesian overrun 6m above surface; Rotliegend or pre-Middle Oligocene reprocessed horizon</t>
  </si>
  <si>
    <t>Thews 1977, pg. 190, 191, 199, 200</t>
  </si>
  <si>
    <t>Geology: Rotliegend or pre-Middle Oligocene reprocessed horizon</t>
  </si>
  <si>
    <t>Thews 1977, pg. 190, 191, 198, 199</t>
  </si>
  <si>
    <t>Himstedt et al. 1907, pg. 107; Michels et al. 1930b, pg. 75-76</t>
  </si>
  <si>
    <t>xx/xx/1924</t>
  </si>
  <si>
    <t>Schwille 1953, pg. 322-323; Carlé 1975, pg. 400, 401; Hölting 1981, pg. 142-143; Golwer 1993, pg.204</t>
  </si>
  <si>
    <t>Sealed since 1956</t>
  </si>
  <si>
    <t>Nielsen &amp; Rambow 1969, pg. 362, Tafel 14; Diederich et al. 1991, pg. 80-81; Golwer 1993, pg. 204</t>
  </si>
  <si>
    <t>Golwer 1993, pg. 204-205</t>
  </si>
  <si>
    <t>&lt;0.003</t>
  </si>
  <si>
    <t>1.3 ± 1.2</t>
  </si>
  <si>
    <t>Carlé 1975, pg. 223</t>
  </si>
  <si>
    <t>Nielsen &amp; Rambow 1969, pg. 362, Tafel 14; Scharpff 1974, Tab. 5 (Appendix); Diederich et al. 1991, pg. 78-79</t>
  </si>
  <si>
    <t>Without hydrochemical data; 13C: -8.15 in Griesshaber et al. 1992</t>
  </si>
  <si>
    <t>5.5 ± 1.3</t>
  </si>
  <si>
    <t>Scharpff 1974, Tab. 5 (Appendix); Carlé 1975, pg. 224</t>
  </si>
  <si>
    <t>CO2 from an analysis 1903</t>
  </si>
  <si>
    <t>Hölting &amp; Laemmlen 1974, pg. 283, 284, 293</t>
  </si>
  <si>
    <t>Complete rock sequence with Hydrobien-Layer, Cerithien-Layer, Cyrenen marl and Meletta-Layer and Rupelton</t>
  </si>
  <si>
    <t>Salt water</t>
  </si>
  <si>
    <t>Diedrich &amp; Matthess 1972, pg. 207-209, 249</t>
  </si>
  <si>
    <t>xx/xx/1920</t>
  </si>
  <si>
    <t>Lower and middle Heuchel chalk</t>
  </si>
  <si>
    <t>Diederich 1975a, pg. 194-195</t>
  </si>
  <si>
    <t>Rosbacher Acidulous water (Habermühle)</t>
  </si>
  <si>
    <t>Jochheim 1858, pg. 113-114; Scharpff 1974, Tab. 5 (Appendix)</t>
  </si>
  <si>
    <t>Rosbacher Acidulous water (Quelle II)</t>
  </si>
  <si>
    <t>Himstedt et al. 1907, pg. 216-217, 524; Carlé 1975, pg. 219; Diederich et al. 1991, pg. 74-75</t>
  </si>
  <si>
    <t>Nielsen &amp; Rambow 1969, pg. 362, Tafel 14; Scharpff 1974, Tab. 5 (Appendix), Scharpff 1976, Tab. 13 (Appendix)</t>
  </si>
  <si>
    <t>Diederich et al. 1991, pg. 74-75</t>
  </si>
  <si>
    <t>Allocation uncertain as no precisely given position in Diederich et al. 1991</t>
  </si>
  <si>
    <t>Fritsche et al. 2001, pg. 14</t>
  </si>
  <si>
    <t>Fritsche et al. 2001, pg. 8, 14</t>
  </si>
  <si>
    <t>Mixed water of four shaft wells; coordinates mean; Height: ca. 84-86m; Total depth 8,70-18,0m</t>
  </si>
  <si>
    <t>Thews 1977, pg. 190, 191, 193</t>
  </si>
  <si>
    <t>Schwille 1953, pg. 321-322</t>
  </si>
  <si>
    <t>Na-HCO3-SO4-Cl-water</t>
  </si>
  <si>
    <t>Thews 1977, pg. 190-192</t>
  </si>
  <si>
    <t>xx/xx/1875</t>
  </si>
  <si>
    <t>Himstadt et al. 1907, pg. 126; Wagner &amp; Michels 1930, pg. 110</t>
  </si>
  <si>
    <t>Na-Cl-HCO3-thermal water</t>
  </si>
  <si>
    <t>Schwille 1953, pg. 321-322; Carlé 1975, pg. 213; Diederich et al. 1991, pg. 72-73</t>
  </si>
  <si>
    <t>in Schwille 1953 partially slightly different concentrations</t>
  </si>
  <si>
    <t>Amendment 1957</t>
  </si>
  <si>
    <t>Nielsen &amp; Rambow 1969, pg. 363, Tafel 14; Thews 1977, pg. 188-191</t>
  </si>
  <si>
    <t>13.4 ± 0.3</t>
  </si>
  <si>
    <t>0.28 ± 0.02</t>
  </si>
  <si>
    <t>Grundwatermessstelle 52a</t>
  </si>
  <si>
    <t>Na-Ca-Cl-water</t>
  </si>
  <si>
    <t>Schmitt &amp; Thews 1974, pg. 60-61, 157-158; Diederich et al. 1991, pg. 80-81</t>
  </si>
  <si>
    <t>Rüsselsheim-Bauschheim</t>
  </si>
  <si>
    <t>55.4 ± 0.7</t>
  </si>
  <si>
    <t>54.1 ± 0.5</t>
  </si>
  <si>
    <t>53.3 ± 0.6</t>
  </si>
  <si>
    <t>36.5 ± 0.7</t>
  </si>
  <si>
    <t>34.8 ± 0.6</t>
  </si>
  <si>
    <t>xx/02/1991</t>
  </si>
  <si>
    <t>35.4 ± 0.6</t>
  </si>
  <si>
    <t>29.7 ± 0.9</t>
  </si>
  <si>
    <t>27.6 ± 0.3</t>
  </si>
  <si>
    <t>Rambow 1967, pg. 85, 91-97; Nielsen &amp; Rambow 1969, pg. 359, Tafel 14; Geyh &amp; Rambow 1997, pg. 60</t>
  </si>
  <si>
    <t>26.9 ± 0.6</t>
  </si>
  <si>
    <t>27.6 ± 0.7</t>
  </si>
  <si>
    <t>27.3 ± 0.6</t>
  </si>
  <si>
    <t>28.3 ± 0.8</t>
  </si>
  <si>
    <t>5.1 ± 0.8</t>
  </si>
  <si>
    <t>39.7 ± 1.0</t>
  </si>
  <si>
    <t>42.3 ± 0.4</t>
  </si>
  <si>
    <t>35.4 ± 0.4</t>
  </si>
  <si>
    <t>36.8 ± 0.9</t>
  </si>
  <si>
    <t>Stengel-Rutkowski 1971, pg. 337, 338; Griesshaber et al. 1992, pg. 217; Käß &amp; Käß 2008, pg. 886-887</t>
  </si>
  <si>
    <t>Käß &amp; Käß 2008, pg. 885-886; Mittelbach &amp; Siebert 2014, pg. 29</t>
  </si>
  <si>
    <t>2.15 - 2.70</t>
  </si>
  <si>
    <t>Fusion of three water captation zones</t>
  </si>
  <si>
    <t>xx/xx/1852</t>
  </si>
  <si>
    <t>Himstadt et al. 1907, pg. 28</t>
  </si>
  <si>
    <t>Diederich et al. 1991, pg. 72-73; Käß &amp; Käß 2008, pg. 886-887</t>
  </si>
  <si>
    <t>1.53 - 2.18</t>
  </si>
  <si>
    <t>22.81m longer adit</t>
  </si>
  <si>
    <t>Adit</t>
  </si>
  <si>
    <t>Himstadt et al. 1907, pg. 28; Käß &amp; Käß 2008, pg. 885-886</t>
  </si>
  <si>
    <t>Mineral water von Pfordt</t>
  </si>
  <si>
    <t>Position borehole, position overrun: R3542940, H5613270; 76m halite encountered</t>
  </si>
  <si>
    <t>Na-Cl-SO4-water</t>
  </si>
  <si>
    <t>xx/xx/1964</t>
  </si>
  <si>
    <t>Carlé 1975, pg. 197; Hölting 1981, pg. 142-143; Diederich et al. 1991, pg. 70-71</t>
  </si>
  <si>
    <t>Golwer 1993, pg. 178-179, 238</t>
  </si>
  <si>
    <t>Golwer 2009, pg. 138-139, 250-251</t>
  </si>
  <si>
    <t>Date of isotopic analysis: xx/06/1993</t>
  </si>
  <si>
    <t>5.2 ± 1.2</t>
  </si>
  <si>
    <t>55.2 ± 0.5</t>
  </si>
  <si>
    <t>40.6 ± 0.6</t>
  </si>
  <si>
    <t>10.2 ± 0.7</t>
  </si>
  <si>
    <t>68.9 ± 1.1</t>
  </si>
  <si>
    <t>68.6 ± 0.7</t>
  </si>
  <si>
    <t>37.4 ± 0.5</t>
  </si>
  <si>
    <t>36.1 ± 0.7</t>
  </si>
  <si>
    <t>28.3 ± 0.7</t>
  </si>
  <si>
    <t>27.0 ± 0.4</t>
  </si>
  <si>
    <t>Nielsen &amp; Rambow 1969, pg. 360, Tafel 14; GruSchu 2019</t>
  </si>
  <si>
    <t>Hölting 1981, pg. 142-143; Diederich et al. 1991, pg. 68-69; Geyh &amp; Rambow 1997, pg. 61</t>
  </si>
  <si>
    <t>32.4 ± 0.7</t>
  </si>
  <si>
    <t>in Lower Saxony; Position: own estimation; CO2: very rich</t>
  </si>
  <si>
    <t>SO4: from other analysis</t>
  </si>
  <si>
    <t>Hölting 1969c, pg. 374; Carlé 1975, pg. 405; Diederich et al. 1991, pg. 80-81</t>
  </si>
  <si>
    <t>Position: own estimation; Date: assumed after Hölting 1969c, pg. 374</t>
  </si>
  <si>
    <t>Golwer 2009, pg. 138-139, 276</t>
  </si>
  <si>
    <t>Grundwatermessstelle 527/258</t>
  </si>
  <si>
    <t>Grundwatermessstelle 527/259</t>
  </si>
  <si>
    <t>Ferruginous Mg-Na-Ca-Cl-water</t>
  </si>
  <si>
    <t>Steuer 1907, pg. 51-52; Hölting 1969, pg. 374; Diederich et al. 1991, pg. 80-81</t>
  </si>
  <si>
    <t>Ca+Mg calculated from total hardness</t>
  </si>
  <si>
    <t>Grundwatermessstelle 527/281</t>
  </si>
  <si>
    <t>Several allocation as 527/281</t>
  </si>
  <si>
    <t>Nielsen &amp; Rambow 1969, pg. 357, Tafel 14; Diederich et al. 1991, pg. 82-83</t>
  </si>
  <si>
    <t>15.0 ± 1.3</t>
  </si>
  <si>
    <t>81.7 ± 0.8</t>
  </si>
  <si>
    <t>11.8 ± 1.5</t>
  </si>
  <si>
    <t>90.2 ± 1.0</t>
  </si>
  <si>
    <t>Leßmann et al. 2001, pg. 62, 117</t>
  </si>
  <si>
    <t>25.4 ± 0.2</t>
  </si>
  <si>
    <t>29.0 ± 0.5</t>
  </si>
  <si>
    <t>20.3 ± 0.3</t>
  </si>
  <si>
    <t>45.0 ± 0.5</t>
  </si>
  <si>
    <t>34.5 ± 0.3</t>
  </si>
  <si>
    <t>28.5 ± 0.6</t>
  </si>
  <si>
    <t>&lt;1.7</t>
  </si>
  <si>
    <t>25.6 ± 0.4</t>
  </si>
  <si>
    <t>30.9 ± 0.3</t>
  </si>
  <si>
    <t>18.1 ± 0.4</t>
  </si>
  <si>
    <t>21.7 ± 0.3</t>
  </si>
  <si>
    <t>Nielsen &amp; Rambow 1969, pg. 358, Tafel 14; Hölting 1982, pg. 181-183, 208-209</t>
  </si>
  <si>
    <t>Hölting 1982, pg. 181-183, 208-209; Diederich et al. 1991, pg. 64-65</t>
  </si>
  <si>
    <t>Hölting 1982, pg. 181-183, 208-209</t>
  </si>
  <si>
    <t>Ca-Na-HCO3-SO4-Cl-water</t>
  </si>
  <si>
    <t>Nielsen &amp; Rambow 1969, pg. 358, Tafel 14; Hölting 1981, pg. 142-143; Diederich et al. 1991, pg. 64-65</t>
  </si>
  <si>
    <t>Nielsen &amp; Rambow 1969, pg. 364, Tafael 14; Thews 1977, pg. 190, 191, 204; Diederich et al. 1991, pg. 74-75</t>
  </si>
  <si>
    <t>Nielsen &amp; Rambow 1969, pg. 358, Tafel 14; Hölting 1982, pg. 181-183</t>
  </si>
  <si>
    <t>Wetter (Hesse)</t>
  </si>
  <si>
    <t>Hölting 1972, pg. 263-265; Carlé 1975, pg. 233; Hölting 1981, pg. 142-143</t>
  </si>
  <si>
    <t>Hölting 1972, pg. 263-265</t>
  </si>
  <si>
    <t>Fe: filtered</t>
  </si>
  <si>
    <t>Na-SO4-Cl-water</t>
  </si>
  <si>
    <t>Hölting 1972, pg. 263-265; Diederich et al. 1991, pg. 70-71</t>
  </si>
  <si>
    <t>Hölting 1985, pg. 119-123, 138</t>
  </si>
  <si>
    <t>Wetter (Hesse)-Treisbach</t>
  </si>
  <si>
    <t>Metavolcanite (U1-U3)</t>
  </si>
  <si>
    <t>Hölting 1992, pg. 74-77, 111</t>
  </si>
  <si>
    <t>Himstedt et al. 1907, pg. 268</t>
  </si>
  <si>
    <t>Fresenius 1961, pg. 1223; Carlé 1975, pg. 210-211; Diederich et al. 1991, pg. 74-75</t>
  </si>
  <si>
    <t>Himstedt et al. 1907, pg. 270-271</t>
  </si>
  <si>
    <t>xx/xx/1948</t>
  </si>
  <si>
    <t>Date of analysis: 04/05/1951 in Diederich et al. 1991</t>
  </si>
  <si>
    <t>xx/10/1986</t>
  </si>
  <si>
    <t>Rosenberg &amp; Mittelbach 1996, pg. 180; Käß &amp; Käß 2008, pg. 1070-1072</t>
  </si>
  <si>
    <t>2.5 ± 1.0</t>
  </si>
  <si>
    <t>Mittelbach &amp; Siebert 2014, pg. 17-19, 24</t>
  </si>
  <si>
    <t>Fresenius 1887, pg. 14-16, 26; Himstedt et al. 1907, pg. 267; Mittelbach &amp; Sibert 2014, pg. 7</t>
  </si>
  <si>
    <t>Position: own data</t>
  </si>
  <si>
    <t>Himstedt et al. 1907, pg. 265-266</t>
  </si>
  <si>
    <t>Carlé 1975, pg. 210-211; Diederich et al. 1991, pg. 74-75</t>
  </si>
  <si>
    <t>xx/07/1956</t>
  </si>
  <si>
    <t>Fresenius 1956, pg. 14</t>
  </si>
  <si>
    <t>Filled up to 60m before 1975</t>
  </si>
  <si>
    <t>4.0 - 6.0</t>
  </si>
  <si>
    <t>Mittelbach &amp; Siebert 2014, pg. 31</t>
  </si>
  <si>
    <t>Carlé 1975, pg. 210; Mittelbach &amp; Siebert 2014, pg. 17-19, 24</t>
  </si>
  <si>
    <t>xx/11/1885</t>
  </si>
  <si>
    <t xml:space="preserve">Himstedt et al. 1907, pg. 265; Udluft 1953, pg. 312  </t>
  </si>
  <si>
    <t>10.1 ± 0.3</t>
  </si>
  <si>
    <t>Griesshaber et al. 1992, pg. 217, 224, 233</t>
  </si>
  <si>
    <t>6.0 - 10</t>
  </si>
  <si>
    <t>0.06 ± 0.01</t>
  </si>
  <si>
    <t>Himstedt et al. 1907, pg. 269; Mittelbach &amp; Sibert 2014, pg. 7</t>
  </si>
  <si>
    <t>1.1 ± 1.0</t>
  </si>
  <si>
    <t>Fresenius 1887, pg. 26; Himstedt et al. 1907, pg. 266</t>
  </si>
  <si>
    <t>Griesshaber et al. 1992, pg. 233; Rosenberg &amp; Mittelbach 1996, pg. 180; Käß &amp; Käß 2008, pg. 1070-1072</t>
  </si>
  <si>
    <t>1.7 ± 1.0</t>
  </si>
  <si>
    <t>0.5 ± 0.6</t>
  </si>
  <si>
    <t>Himstedt et al. 1907, pg. 267; Mittelbach &amp; Sibert 2014, pg. 7</t>
  </si>
  <si>
    <t>xx/xx/1871</t>
  </si>
  <si>
    <t>Himstedt et al. 1907, pg. 269-270; Mittelbach &amp; Sibert 2014, pg. 7</t>
  </si>
  <si>
    <t>Evaporation residue: approx.</t>
  </si>
  <si>
    <t>xx/xx/1933</t>
  </si>
  <si>
    <t>Schwille 1953, pg. 322, 323; Carlé 195, pg. 400; Thews 1977, pg. 190,191, 204, 205; Diederich et al. 1991, pg. 74-75</t>
  </si>
  <si>
    <t>Date of analysis with ?</t>
  </si>
  <si>
    <t>35.8 ± 0.6</t>
  </si>
  <si>
    <t>Na-Ca-Mg-Cl-SO4-acidulous water</t>
  </si>
  <si>
    <t>Rambow &amp; Rösing 1966, pg. 234; Hölting 1981, pg. 142-143; Diederich et al. 1991, pg. 64-65</t>
  </si>
  <si>
    <t>Rambow &amp; Rösing 1966, pg. 228-229</t>
  </si>
  <si>
    <t>4.8 ± 1.1</t>
  </si>
  <si>
    <t>73.0 ± 0.9</t>
  </si>
  <si>
    <t>&lt;0.06</t>
  </si>
  <si>
    <t>&lt;0.10</t>
  </si>
  <si>
    <t>Quaternary unconsolidated rock</t>
  </si>
  <si>
    <t>Ludwig 2013, pg. 163</t>
  </si>
  <si>
    <t>Quaternary unconsolidated rock with salt water influence</t>
  </si>
  <si>
    <t>Ludwig 2013, pg. 164</t>
  </si>
  <si>
    <t>Tertiary and quaternary sediments of Werra-Talaue</t>
  </si>
  <si>
    <t>Ludwig 2013, pg. 165</t>
  </si>
  <si>
    <t>Tertiary basische volcanites</t>
  </si>
  <si>
    <t>Ludwig 2013, pg. 160</t>
  </si>
  <si>
    <t>Tertiary sedimentary aquifer</t>
  </si>
  <si>
    <t>Ludwig 2013, pg. 161</t>
  </si>
  <si>
    <t>Tertiary sedimentary aquifer with salt water influence</t>
  </si>
  <si>
    <t>Ludwig 2013, pg. 162</t>
  </si>
  <si>
    <t>Ludwig 2013, pg. 159</t>
  </si>
  <si>
    <t>Buntsandstein South German Scarpland</t>
  </si>
  <si>
    <t>Ludwig 2013, pg. 158</t>
  </si>
  <si>
    <t>Buntsandstein Central German Basin Range</t>
  </si>
  <si>
    <t>Ludwig 2013, pg. 157</t>
  </si>
  <si>
    <t>Ludwig 2013, pg. 156</t>
  </si>
  <si>
    <t>Rotliegend-rocks</t>
  </si>
  <si>
    <t>Ludwig 2013, pg. 155</t>
  </si>
  <si>
    <t>Palaeozoic with loess coverage</t>
  </si>
  <si>
    <t>Ludwig 2013, pg. 154</t>
  </si>
  <si>
    <t>Carboniferous plutonic and metamorphic rocks</t>
  </si>
  <si>
    <t>Plutonic rock, Metamorphic rock</t>
  </si>
  <si>
    <t>Carboniferous</t>
  </si>
  <si>
    <t>Ludwig 2013, pg. 153</t>
  </si>
  <si>
    <t>Carboniferous schist, Kulm greywacke</t>
  </si>
  <si>
    <t>Ludwig 2013, pg. 152</t>
  </si>
  <si>
    <t>Devonian/Carboniferous Metabasalte; Pillowlaven, Hyaloclastite</t>
  </si>
  <si>
    <t>Ludwig 2013, pg. 151</t>
  </si>
  <si>
    <t>Devonian schist, Greywacken, Limestone</t>
  </si>
  <si>
    <t>Devonian</t>
  </si>
  <si>
    <t>Ludwig 2013, pg. 150</t>
  </si>
  <si>
    <t>Devonian quarzite</t>
  </si>
  <si>
    <t>Ludwig 2013, pg. 149</t>
  </si>
  <si>
    <t>Pre-Devonian Phyllite, Sericit gneiss</t>
  </si>
  <si>
    <t>Phyllite, Gneiss</t>
  </si>
  <si>
    <t>Ludwig 2013, pg. 148</t>
  </si>
  <si>
    <t>Stober &amp; Jodocy 2011, pg. 46-47</t>
  </si>
  <si>
    <t>xx/xx/1992</t>
  </si>
  <si>
    <t>Sanjuan et al. 2016, pg. 33-35</t>
  </si>
  <si>
    <t>T: Basis Reservoir; HCO3: own calculation from alkalinity</t>
  </si>
  <si>
    <t>Sanjuan et al. 2016, pg. 33-36</t>
  </si>
  <si>
    <t>Stober &amp; Bucher 2015, pg. 474</t>
  </si>
  <si>
    <t>T: Basis Reservoir; 2H, 18O, 34S: each mean of two very similar values</t>
  </si>
  <si>
    <t>Landau (Rhineland-Palatinate)</t>
  </si>
  <si>
    <t>8.27 - 8.90</t>
  </si>
  <si>
    <t>85.3 - 86.3</t>
  </si>
  <si>
    <t>0.17 - 0.19</t>
  </si>
  <si>
    <t>0.052 - 0.053</t>
  </si>
  <si>
    <t>0.29 - 0.31</t>
  </si>
  <si>
    <t>0.13 - 0.14</t>
  </si>
  <si>
    <t>2.19 - 2.25</t>
  </si>
  <si>
    <t>0.027 - 0.028</t>
  </si>
  <si>
    <t>Priabonium (Eocene)</t>
  </si>
  <si>
    <t>HCO3: own calculation from alkalinity</t>
  </si>
  <si>
    <t>Chattium (Oligocene)</t>
  </si>
  <si>
    <t>Chattium, Rupelium (Oligocene)</t>
  </si>
  <si>
    <t>Rupelium (Oligocene)</t>
  </si>
  <si>
    <t>Stober &amp; Jacody 2011, pg. 46-47; Stober &amp; Bucher 2015, pg. 474</t>
  </si>
  <si>
    <t>xx/xx/1980</t>
  </si>
  <si>
    <t>Stober &amp; Bucher 2015, pg. 474; Sanjuan et al. 2016, pg. 33-35</t>
  </si>
  <si>
    <t xml:space="preserve">pH: 7.19 in Stober &amp; Bucher 2015; Mg: 130 in Stober &amp; Bucher 2015; HCO3: below detection limit, 134.2 calculated from alkalinity in Sanjuan et al. 2016 </t>
  </si>
  <si>
    <t>Na-Cl mineral water</t>
  </si>
  <si>
    <t>Sampling 09 and 10/10/1973</t>
  </si>
  <si>
    <t>Ca-Na-SO4-Cl-water</t>
  </si>
  <si>
    <t>Captation zone of several boreholes, borehole II 14.25 m and borehole IX 12.6 m still existing</t>
  </si>
  <si>
    <t>Na: 285 mg/L in Carlé 1975; HCO3: 1971 mg/L in Carlé 1975</t>
  </si>
  <si>
    <t>HCO3: 661 mg/L in Diederich et al 1991</t>
  </si>
  <si>
    <t>Na = Na+K</t>
  </si>
  <si>
    <t>CO2: 2790 mg/L in Carlé 1975</t>
  </si>
  <si>
    <t>Ca = Ca+Mg</t>
  </si>
  <si>
    <t>Depth: 401 m in Hölting 1981</t>
  </si>
  <si>
    <t>Depth: 27 m in Carlé 1975</t>
  </si>
  <si>
    <t>Depth: 42 m in Carlé 1975</t>
  </si>
  <si>
    <t>T: 12°C in Griesshaber et al. 1992</t>
  </si>
  <si>
    <t>Depth: 47 m in Carlé 1975; Co+Ni: 12 µg/L</t>
  </si>
  <si>
    <t>Q: 2.17 L/S in Michels &amp; Schmidt 2000</t>
  </si>
  <si>
    <t>Q: 0.72 L/s in Michels &amp; Schmidt 2000</t>
  </si>
  <si>
    <t>CO2: 14873 mg/L assumedly wrong in the original</t>
  </si>
  <si>
    <t>Q: 10.2 L/s in Michels &amp; Schmidt 2000; Ag, Sn: traces</t>
  </si>
  <si>
    <t>Q: 4.78 L/s in Michels &amp; Schmidt 2000</t>
  </si>
  <si>
    <t>Date of analysis 1903/1904</t>
  </si>
  <si>
    <t xml:space="preserve"> T: 12.5-13.0°C</t>
  </si>
  <si>
    <t>T: 10-12°C</t>
  </si>
  <si>
    <t>Depth: 24 m in Käß &amp; Käß 2008;  T: 10-12°C; Q: 0.3-1.0 L/s</t>
  </si>
  <si>
    <t>Position: map in Käß &amp; Käß 2008; Na: 15068 mg/L in Carlé 1975</t>
  </si>
  <si>
    <t>Position: map in Käß &amp; Käß 2008; T: 10-12°C</t>
  </si>
  <si>
    <t>T: 7-9°C</t>
  </si>
  <si>
    <t>T: 30.5°C in Michels et al. 1930a</t>
  </si>
  <si>
    <t>T: 15°C in Michels et al. 1930a</t>
  </si>
  <si>
    <t>T: 24.3°C in Michels et al. 1930a</t>
  </si>
  <si>
    <t>T: 17°C in Michels et al. 1930a</t>
  </si>
  <si>
    <t>T: 20.6°C in Michels et al. 1930a</t>
  </si>
  <si>
    <t>T: 24°C in Michels et al. 1930a</t>
  </si>
  <si>
    <t>T: 18.7°C in Michels et al. 1930a</t>
  </si>
  <si>
    <t>Q: approx. 1.67 L/s</t>
  </si>
  <si>
    <t>Q approx. 4 L/s</t>
  </si>
  <si>
    <t>Q: approx. 2.5 L/s</t>
  </si>
  <si>
    <t>Depth: 2-4 m</t>
  </si>
  <si>
    <t>Depth: 25 m Carlé 1975</t>
  </si>
  <si>
    <t>Ca: 3.74 mg/L in Meischner &amp; Steinmetz 2001</t>
  </si>
  <si>
    <t>Depth: 5 m in Carlé 1975</t>
  </si>
  <si>
    <t>Height: 245 m in Hölting 1973; Depth: 2 m Carlé 1975</t>
  </si>
  <si>
    <t>Ca: calculated from total hardness</t>
  </si>
  <si>
    <t>In Lower Saxony, less than 50 m from state border</t>
  </si>
  <si>
    <t>In Lower Saxony, less than 100 m from state border</t>
  </si>
  <si>
    <t>1.25 km from state border in Rhineland-Palatinate</t>
  </si>
  <si>
    <t>T: 14.0-14.2°C; Without hydrochemical data</t>
  </si>
  <si>
    <t>Cl: 1813 mg/L in Carlé 1975; HCO3: 253.3 mg/L in Carlé 1975; CO2: traces</t>
  </si>
  <si>
    <t>Depth: 50 m in Carlé 1975; T: 8-11.0°C; Ca+Mg: 354 mg/L</t>
  </si>
  <si>
    <t>Position: map in Thews 1970; T: 18.75°C in Thews 1969</t>
  </si>
  <si>
    <t>Position: map in Thews 1970; Fe: 0.56 mg/L in Carlé 1975</t>
  </si>
  <si>
    <t>Depth: from several authors 40 m</t>
  </si>
  <si>
    <t>Does not fulfil criteria, included in database due to position in Frankfurt/Main; Static water level 1925; Q in 1925: first 20 L/S then declined; H2S: rotten smell</t>
  </si>
  <si>
    <t>Date of isotopic analysis: xx/07/1993; HCO3: 134 mg/L in Geyh &amp; Rambow 1997</t>
  </si>
  <si>
    <t>Date of isotopic analysis: xx/07/1993; HCO3: 122 mg/L in Geyh &amp; Rambow 1997</t>
  </si>
  <si>
    <t>T: 7.6-10.0°C</t>
  </si>
  <si>
    <t>In Nöring and Reul partially different readings with clearly higher ionic balance deviation: Na 10665.6 mg/L; Mg 291.8 mg/L; Ca 1480.9 mg/L; Cl 19589.1 mg/L; SO4 1279.1 mg/L; HCO3 4444.8 mg/L; CO2: 405.8 mg/L</t>
  </si>
  <si>
    <t>H2S: approx. 0.02 mg/L</t>
  </si>
  <si>
    <t>alternatively Löhnberg-Oberhausen; T: measured approx. 15 m beneath water table, 12°C in Carlé 1975</t>
  </si>
  <si>
    <t>Depth: 270 m in Geyh &amp; Rambow 1997; Date of isotopic analysis: xx/07/1994</t>
  </si>
  <si>
    <t>Total depth 830-930 m in borehole database 1550,5 m</t>
  </si>
  <si>
    <t>T: 8.75-10°C; Carlé slightly different records with similar ionic balance deviation: Mg 24.8 mg/L; SO4 163.8 mg/L; HCO3 543.8 mg/L; Stengel-Rutkowski 1979 slightly different records with notedly worse ionic balance deviation; CO2: rich &gt;100 mg/L, in table &gt;1000 mg/L</t>
  </si>
  <si>
    <t>Date of isotopic analysis: xx/04/1991; HCO3: 110 mg/L in Geyh &amp; Rambow 1997</t>
  </si>
  <si>
    <t>Date of isotopic analysis: xx/04/1991; HCO3: 122 mg/L in Geyh &amp; Rambow 1997</t>
  </si>
  <si>
    <t>T: 13°C in Carlé 1975</t>
  </si>
  <si>
    <t>T: approx. 10°C</t>
  </si>
  <si>
    <t>Analysis: 16/11/1953 in Diederich et al. 1991, xx/xx/1956 in Carlé; T: 13.1°C in Carlé 1975</t>
  </si>
  <si>
    <t>Depth: 187 m in Geyh &amp; Rambow 1997; Date of isotopic analysis: xx/09/1973</t>
  </si>
  <si>
    <t>Depth: 187 m in Geyh &amp; Rambow 1997; Date of isotopic analysis: xx/05/1982; Mg: analysis on 09/03/1982</t>
  </si>
  <si>
    <t>T: recorded in borehole in 10 m depth</t>
  </si>
  <si>
    <t>Depth: approx. 6 m</t>
  </si>
  <si>
    <t>T in 10 m depth in well</t>
  </si>
  <si>
    <t>Date of isotopic analysis: xx/04/1992; HCO3: 122 mg/L in Geyh &amp; Rambow 1997</t>
  </si>
  <si>
    <t>Depth: 18 m in Carlé; 34S: valuation of different mineral springs of Bad Salzhausen</t>
  </si>
  <si>
    <t>Depth: 216 m in Geyh &amp; Rambow 1997; Without hydrochemical data</t>
  </si>
  <si>
    <t>Depth: 216 m in Geyh &amp; Rambow 1997; Date of isotopic analysis: xx/11/1990</t>
  </si>
  <si>
    <t>Date of isotopic analysis: xx/05/1992; HCO3: 73 mg/L in Geyh &amp; Rambow 1997</t>
  </si>
  <si>
    <t>T: 18.8-19.2°C</t>
  </si>
  <si>
    <t>in Carlé slightly different records, great deviation: Ca 523 mg/L, HCO3 1138 mg7L</t>
  </si>
  <si>
    <t>Sampling after pumping test on 31/08/1960 - 12/10/1960; Na = Na+K</t>
  </si>
  <si>
    <t>in Wagner &amp; Michels 1930 partially deviant records: T 32°C, HCO3 314 mg/L, Li 2.84 mg/L, H2SiO3 31.5 mg/L, Ba 640 mg/L</t>
  </si>
  <si>
    <t>Date of isotopic analysis: xx/01/1992; HCO3: 158 in Geyh &amp; Rambow 1997; SO4: &lt;10 mg/L, calculated from ionic balance</t>
  </si>
  <si>
    <t>Date of isotopic analysis: xx/01/1992; SO4: &lt;10 mg/L, calculated from ionic balance</t>
  </si>
  <si>
    <t>Bailed sample taken from 30.2 m</t>
  </si>
  <si>
    <t>Bailed sample taken from 26.3 m</t>
  </si>
  <si>
    <t>Several allocation as 527/259 in Diederich et al. 1991 only "Grundwassermessstelle" (observation well); CO2: &lt;15 mg/L</t>
  </si>
  <si>
    <t>Depth: 155 m in Diederich et al. 1991; Na: transposed digits in Diederich et al. 1991; TDS: 3054 mg/L in Diederich et al. 1991; further undated and incomplete analysis in Carlé 1975, pg. 400</t>
  </si>
  <si>
    <t>in North Rhine-Westphalia, ca. 400 m from Hessian state border</t>
  </si>
  <si>
    <t>Ca: 30.2 mg/L in Rosenberg &amp; Mittelbach 1996 and Käß &amp; Käß 2008; SO4: 68 mg/L in Griesshaber et al. 1992; HCO3: 567 mg/L in Griesshaber et al. 1992</t>
  </si>
  <si>
    <t>Redox</t>
  </si>
  <si>
    <r>
      <t>131</t>
    </r>
    <r>
      <rPr>
        <sz val="10"/>
        <rFont val="Arial"/>
        <family val="2"/>
      </rPr>
      <t>I</t>
    </r>
  </si>
  <si>
    <t>ID</t>
  </si>
  <si>
    <t>Carlé 1975, S. 331; Diederich et al. 1991, S. 82-83</t>
  </si>
  <si>
    <t>Odenwaldtherme</t>
  </si>
  <si>
    <t>Gustavbrunnen</t>
  </si>
  <si>
    <t>Carlé 1975, S. 331; Käß &amp; Käß 2008, S. 586</t>
  </si>
  <si>
    <t>Käß &amp; Käß 2008, S. 584-588</t>
  </si>
  <si>
    <t>1992 deepened</t>
  </si>
  <si>
    <t>1975 renewed catchment</t>
  </si>
  <si>
    <t>xx/xx/20xx</t>
  </si>
  <si>
    <t>Water infux mainly from lower Buntsandstein and Zechstein</t>
  </si>
  <si>
    <t>Ca-K</t>
  </si>
  <si>
    <t>Lützelbach</t>
  </si>
  <si>
    <t>Lützel-Wiebelsbach</t>
  </si>
  <si>
    <t>xx.06.2006</t>
  </si>
  <si>
    <t>HLUG, Wiesbaden</t>
  </si>
  <si>
    <t>Erbach</t>
  </si>
  <si>
    <t>Tiefbrunnen</t>
  </si>
  <si>
    <t>Brunnen VI</t>
  </si>
  <si>
    <t>Brombachtal-Langenbrombach</t>
  </si>
  <si>
    <t>Date analysis: or xx/06/2005</t>
  </si>
  <si>
    <t>Michels 1955, pg. 114; Fresenius 1956, pg. 15; Carlé 1975, pg. 210-211; Diederich et al. 1991, pg. 74-75</t>
  </si>
  <si>
    <t>Michels 1955, pg. 115; Udluft 1957, pg. 175; Carlé 1975, pg. 210-211</t>
  </si>
  <si>
    <t>Michels 1955, pg. 115; Nielsen &amp; Rambow 1969, pg. 363, Tafel 14; Diederich et al. 1991, pg. 74-75</t>
  </si>
  <si>
    <t>Town</t>
  </si>
  <si>
    <t>Well or Spring Name</t>
  </si>
  <si>
    <t>Observations on water containment system</t>
  </si>
  <si>
    <t>(m asl)</t>
  </si>
  <si>
    <t>Depth of filter screen</t>
  </si>
  <si>
    <t xml:space="preserve">top </t>
  </si>
  <si>
    <t>bottom</t>
  </si>
  <si>
    <t>(m bgl)</t>
  </si>
  <si>
    <t>Oxygen</t>
  </si>
  <si>
    <t>consumed</t>
  </si>
  <si>
    <r>
      <t>(mg/L KMnO</t>
    </r>
    <r>
      <rPr>
        <vertAlign val="subscript"/>
        <sz val="10"/>
        <rFont val="Arial"/>
        <family val="2"/>
      </rPr>
      <t>4</t>
    </r>
    <r>
      <rPr>
        <sz val="10"/>
        <rFont val="Arial"/>
        <family val="2"/>
      </rPr>
      <t>)</t>
    </r>
  </si>
  <si>
    <t>Electrical</t>
  </si>
  <si>
    <t>balance</t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</si>
  <si>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(free)</t>
    </r>
  </si>
  <si>
    <t>(Bq/L)</t>
  </si>
  <si>
    <t>Cations</t>
  </si>
  <si>
    <t>Hydraulic</t>
  </si>
  <si>
    <t>conductivity</t>
  </si>
  <si>
    <t>Date of analysis</t>
  </si>
  <si>
    <t>Two filter screens: 41-53, 56-58</t>
  </si>
  <si>
    <t>Several filter screens: 12.3-30.3, 36.3-40.4, 43.3-47.3, 50.3-54.3, 57.3-61.3, 66.3-92.3</t>
  </si>
  <si>
    <t>Several filter screens: 56-70, 74-80, 83-89, 94-102, 108-114</t>
  </si>
  <si>
    <t>Several filter screens: 255.5-315.5, 350.5-400.5, 420.5-450.5</t>
  </si>
  <si>
    <t>Three filter screens: 87.5-107, 115-135, 155-296</t>
  </si>
  <si>
    <t>Period</t>
  </si>
  <si>
    <t>Permian/Carboniferous</t>
  </si>
  <si>
    <t>Neogene</t>
  </si>
  <si>
    <t>Paleogene</t>
  </si>
  <si>
    <t>Neogene/Paleogene</t>
  </si>
  <si>
    <t>Carboniferous/Devonian</t>
  </si>
  <si>
    <t>Paleogene/Permian</t>
  </si>
  <si>
    <t>Quaternary/Neogene/Paleogene</t>
  </si>
  <si>
    <t>Local stratigraphic unit</t>
  </si>
  <si>
    <t>Conglomerate</t>
  </si>
  <si>
    <t>Pelite</t>
  </si>
  <si>
    <t>Dolerite</t>
  </si>
  <si>
    <t>Slate</t>
  </si>
  <si>
    <t>Unconsolidated rocks</t>
  </si>
  <si>
    <t>Carbonate bearing silt</t>
  </si>
  <si>
    <t xml:space="preserve">Slate, Sandstone </t>
  </si>
  <si>
    <t>Slate, Limestone</t>
  </si>
  <si>
    <t xml:space="preserve">Limestone, Slate </t>
  </si>
  <si>
    <t>Quartzite, Slate</t>
  </si>
  <si>
    <t xml:space="preserve">Slate  </t>
  </si>
  <si>
    <t>Slate, Volcanic rocks</t>
  </si>
  <si>
    <t>Sandstone, Slate</t>
  </si>
  <si>
    <t>Pelite, Sandstone, Conglomerate</t>
  </si>
  <si>
    <t>Sandstone, Pelite</t>
  </si>
  <si>
    <t>Pelite, Sandstone</t>
  </si>
  <si>
    <t>Marl, Pelite, Limestone</t>
  </si>
  <si>
    <t>Limestone, Arkose, Pelite</t>
  </si>
  <si>
    <t>Graywacke, Dolerite</t>
  </si>
  <si>
    <t>Graywacke, Slate</t>
  </si>
  <si>
    <t>Slate, Graywacke</t>
  </si>
  <si>
    <t>Slate, Graywacke, Dolerite</t>
  </si>
  <si>
    <t>Slate, Graywacke, Limestone</t>
  </si>
  <si>
    <t>Halite rock, Dolomite</t>
  </si>
  <si>
    <t>Gneiss, Greenschist</t>
  </si>
  <si>
    <t>Gneiss</t>
  </si>
  <si>
    <t>Gneiss, Phyllite</t>
  </si>
  <si>
    <t>Pelite, Halite rock</t>
  </si>
  <si>
    <t>Dolomite, Pelite</t>
  </si>
  <si>
    <t>Slate, Pelite</t>
  </si>
  <si>
    <t>Unconsolidated rocks, Carbonate bearing silt</t>
  </si>
  <si>
    <t>Unconsolidated rocks, Marl</t>
  </si>
  <si>
    <t xml:space="preserve">Unconsolidated rocks, Marl </t>
  </si>
  <si>
    <t>Pelite, Sandstone, Conglomerate, Arkose</t>
  </si>
  <si>
    <t>Volcanic rock</t>
  </si>
  <si>
    <t>Dolomite, Limestone, Marl, Evaporite rocks</t>
  </si>
  <si>
    <t>Meta-Basalt</t>
  </si>
  <si>
    <t>conductivity at 25 °C</t>
  </si>
  <si>
    <t>Density</t>
  </si>
  <si>
    <t>temperature</t>
  </si>
  <si>
    <t>Density measurement</t>
  </si>
  <si>
    <t>07.10.1874</t>
  </si>
  <si>
    <t>Fresenius &amp; Schmidt 1875, pg. 9; Golwer 1993, pg. 210; Golwer 2009, pg. 177</t>
  </si>
  <si>
    <t>Dolomite, Pelite, Limestone, Anhydrite</t>
  </si>
  <si>
    <t>Solling-Formation (S6)</t>
  </si>
  <si>
    <t>Leine-Formation (Z3)</t>
  </si>
  <si>
    <t>Staßfurt-Formation (Z2)</t>
  </si>
  <si>
    <t>Werra-Formation (Z1)</t>
  </si>
  <si>
    <t>Röt-Formation (S7)</t>
  </si>
  <si>
    <t>Hardegsen-Formation (S5)</t>
  </si>
  <si>
    <t>Detfurth-Formation (S4)</t>
  </si>
  <si>
    <t>Volpriehausen-Formation (S3)</t>
  </si>
  <si>
    <t>Dainrode-Formation</t>
  </si>
  <si>
    <t>Lelbach-Formation</t>
  </si>
  <si>
    <t>Bromberg-Formation, Laisa-Formation, Hardt-Formation</t>
  </si>
  <si>
    <t>Adorf-Layers</t>
  </si>
  <si>
    <t>Wissenbach-Schist</t>
  </si>
  <si>
    <t>Ems-Quartzite</t>
  </si>
  <si>
    <t>Hunsrück-Schist</t>
  </si>
  <si>
    <t>Taunus-Quartzite</t>
  </si>
  <si>
    <t>Hermeskeil-Layers</t>
  </si>
  <si>
    <t>Böllstein-Gneiss</t>
  </si>
  <si>
    <t>Volpriehausen-Formation (S3), Sollinig-Formation (S6), Röt-Formation (S7)</t>
  </si>
  <si>
    <t>Volpriehausen-Formation (S3), Detfurth-Formation (S4)</t>
  </si>
  <si>
    <t>Solling-Formation (S6), Hardegsen-Formation (S5)</t>
  </si>
  <si>
    <t>Hardegsen-Formation (S5), Detfurth-Formation (S4)</t>
  </si>
  <si>
    <t>Detfurth-Formation (S4), Volpriehausen-Formation (S3)</t>
  </si>
  <si>
    <t>Solling-Formation (S6), Hardegsen-Formation (S5), Detfurth-Formation (S4), Volpriehausen-Formation (S3)</t>
  </si>
  <si>
    <t>Röt-Formation (S7), Solling-Formation (S6), Zechstein</t>
  </si>
  <si>
    <t>Röt-Formation (S7), Solling-Formation (S6)</t>
  </si>
  <si>
    <t>Hardegsen-Formation (S5), Detfurth-Formation (S4), Volpriehausen-Formation (S3)</t>
  </si>
  <si>
    <t>Solling-Formation (S6), Hardegsen-Formation (S5), Detfurth-Formation (S4)</t>
  </si>
  <si>
    <t>Staßfurt-Formation (Z2), Leine Formation (Z3)</t>
  </si>
  <si>
    <t>Cerithien-Layers (Oligocene/Miocene)</t>
  </si>
  <si>
    <t>Rockenberg-Formation (Oligocene/Miocene)</t>
  </si>
  <si>
    <t>Odenwald plutonic rocks</t>
  </si>
  <si>
    <t>Triassic/Permian/Carbonifereous</t>
  </si>
  <si>
    <t>Buntsandstein, Zechstein, Rotliegend, Odenwald plutonic rocks</t>
  </si>
  <si>
    <t>Frankfurt-Formation, Wiesbaden-Formation (Miocene)</t>
  </si>
  <si>
    <t>Werra-Formation (Z1), Bromberg-Formation, Laisa-Formation, Hardt-Formation</t>
  </si>
  <si>
    <t>Maybe also basement</t>
  </si>
  <si>
    <t>Rupelton-Formation (Oligocene)</t>
  </si>
  <si>
    <t>Cyrenenmergel-Group (Oligocene)</t>
  </si>
  <si>
    <t>Granodiorite</t>
  </si>
  <si>
    <t>Pechelbronn-Formation (Oligocene), Rotliegend</t>
  </si>
  <si>
    <t>Brökelschiefer (Z5-Z7)</t>
  </si>
  <si>
    <t>also Carbonifereous units (undifferentiated); T: 12,0°C in Geyh &amp; Rambow 1997; HCO3: 214 mg/L in Geyh &amp; Rambow 1997; CO2: 10 mg/L in Geyh &amp; Rambow 1997; isotope date from Leine-Formation (Z3)</t>
  </si>
  <si>
    <t>Metarhyolite, Lorsbach-Formation</t>
  </si>
  <si>
    <t>Muscovite-Biotite-Gneiss</t>
  </si>
  <si>
    <t>Bernburg-Formation (S2)</t>
  </si>
  <si>
    <t>Volpriehausen-Formation (S3), Bernburg-Formation (S2)</t>
  </si>
  <si>
    <t>Calvörde-Formation (S1), Bernburg-Formation (S2)</t>
  </si>
  <si>
    <t>Calvörde-Formation (S1)</t>
  </si>
  <si>
    <t>Bernburg-Formation (S2), Calvörde-Formation (S1)</t>
  </si>
  <si>
    <t>Viktoria-Melita-Sprudel</t>
  </si>
  <si>
    <t xml:space="preserve">Fresenius 1886, pg. 18; Fresenius 1961, pg. 1223 </t>
  </si>
  <si>
    <t>between 1907-1930</t>
  </si>
  <si>
    <t>Schottler 1921, pg. 81 and map; Scharpff 1974, Tab. 5 (Appendix)</t>
  </si>
  <si>
    <t>Jochheim 1858, pg. 135; Schottler 1921 (map); Scharpff 1974, Tab. 5 (Appendix); Diederich et al. 1991, pg. 76-77</t>
  </si>
  <si>
    <t>Köbrich 1926, pg. 198-201; Hölting 1981, pg. 142-143; Diederich et al. 1991, pg. 70-71</t>
  </si>
  <si>
    <t>Köbrich 1926, pg. 210-211; Kupfahl &amp; Müller-Haeckel 1965, pg. 189-190, 246-247; Diederich et al. 1991, pg. 70-71</t>
  </si>
  <si>
    <t>Stengel-Rutkowski 1987, pg. 334; Diederich et al. 1991, pg. 72-73</t>
  </si>
  <si>
    <t>Himstedt et al. 1907, pg. 81; Stengel-Rutkowski 1987, pg. 334</t>
  </si>
  <si>
    <t>Stengel-Rutkowski 1987, S. 334; Diederich et al. 1991, pg. 72-73</t>
  </si>
  <si>
    <t>Date of analysis: 21/09/1968 in Diederich et al. 1991; Fe: Analysis of 1906</t>
  </si>
  <si>
    <t>Grebenrother Säuerling</t>
  </si>
  <si>
    <t>Carlé 1975, pg. 199; Stengel-Rutkowski 1987, S. 344; Diederich et al. 1991, pg. 72-73</t>
  </si>
  <si>
    <t>Fe, CO2: 09/08/1983</t>
  </si>
  <si>
    <t>Nastätter Säuerling</t>
  </si>
  <si>
    <t>in Rhineland-Palatinate approx. 100 m behind the state border; CO2: 1430 in Stengel-Rutkowski 1987</t>
  </si>
  <si>
    <t>Depth: 8-12 m</t>
  </si>
  <si>
    <t>Carlé 1975, pg. 200; Stengel-Rutkowski 1987, pg. 334; Diederich et al. 1991, pg. 72-73</t>
  </si>
  <si>
    <t>Depth: 8-12 m; T: 10°C in Griesshaber et al. 1992; K: 14 mg/L in Griesshaber et al. 1991</t>
  </si>
  <si>
    <t>Himstedt et al. 1907, pg. 337; Stengel-Rutkowski 1987, pg. 334</t>
  </si>
  <si>
    <t>Himstedt et al. 1907, pg. 339-340; Stengel-Rutkowski 1987, pg. 334</t>
  </si>
  <si>
    <t>Depth: 8-12 m; T: 7-9°C</t>
  </si>
  <si>
    <t>Himstedt et al. 1907, pg. 337-338; Stengel-Rutkowski 1987, pg. 334</t>
  </si>
  <si>
    <t>Himstedt et al. 1907, pg. 338; Stengel-Rutkowski 1987, S. 334</t>
  </si>
  <si>
    <t>Stengel-Rutkowski 1987, pg. 334; Griesshaber et al. 1992, pg. 217, 224; Käß &amp; Käß 2008, pg. 913-915; Mittelbach &amp; Siebert 2014, pg. 30</t>
  </si>
  <si>
    <t>Himstedt et al. 1907, pg. 339; Stengel-Rutkowski 1987, pg. 334</t>
  </si>
  <si>
    <t>Himstedt et al. 1907, pg. 338-339; Stengel-Rutkowski 1987, pg. 334</t>
  </si>
  <si>
    <t>Himstedt et al. 1907, pg. 340; Carlé 1975, pg. 200; Stengel-Rutkowski 1987, pg. 334</t>
  </si>
  <si>
    <t>Bliesquelle at same position; Depth: 8-12 m</t>
  </si>
  <si>
    <t>Rosenbrunnen at same position; Depth: 8-12 m</t>
  </si>
  <si>
    <t>Untere Quelle</t>
  </si>
  <si>
    <t>Prof. Büsing</t>
  </si>
  <si>
    <t>Na calculated from ionic balance</t>
  </si>
  <si>
    <t>Obere Quelle</t>
  </si>
  <si>
    <t>Dolertie</t>
  </si>
  <si>
    <t>Stengel-Rutkowski 1967, S. 196-197; Carlé 1975, pg. 213-214</t>
  </si>
  <si>
    <t>Borehole filled</t>
  </si>
  <si>
    <t>Stengel-Rutkowski 1967, pg. 196-197; Hölting 1981, pg. 142-143; Diederich et al. 1991, pg. 70-71</t>
  </si>
  <si>
    <t>K: Analysis from 18/08/1965</t>
  </si>
  <si>
    <t>Stengel-Rutkowski 1967, S. 198-199; Stengel-Rutkowski 1970, pg. 446-447; Diederich et al. 1991, pg. 70-71</t>
  </si>
  <si>
    <t>Stengel-Rutkowski 1967, S. 198-199; Diederich et al. 1991, pg. 70-71</t>
  </si>
  <si>
    <t>Stengel-Rutkowski 1967, pg. 202; Carlé 1975, pg.197</t>
  </si>
  <si>
    <t>Himstedt et al. 1907, pg. 76; Udluft 1952, pg. 274</t>
  </si>
  <si>
    <t>Udluft 1951, pg. 172; Udluft 1952, pg. 274; Udluft 153, pg. 313; Udluft 1957, pg. 175; Hölting 1966, pg. 17, 18, 49; Carlé 1975, pg. 229-230; Hölting 1981, pg. 142-143</t>
  </si>
  <si>
    <t>Seyfried 1912, pg. 24; Schäffer 2012, pg. 101</t>
  </si>
  <si>
    <t>Himstedt et al. 1907, pg. 248; Seyfried 1912, pg. 24; Schäffer 2012, pg. 100; Schäffer et al. 2018, pg. 314-135</t>
  </si>
  <si>
    <t>Seyfried 1912, S. 25; Schäffer 2012, pg. 103; Schäffer et al. 2018, pg. 314-135</t>
  </si>
  <si>
    <t>Himstedt et al. 1907, pg. 211; Seyfried 1912, pg. 23</t>
  </si>
  <si>
    <t>K. Greiner, Pharmazeutisches Institut, Gießen</t>
  </si>
  <si>
    <t>Prof. Th. Dietrich, Marburg</t>
  </si>
  <si>
    <t>Himstedt et al. 1907, pg. 210; Seyfried 1912, pg. 23</t>
  </si>
  <si>
    <t>G. Thielicke, Chemisches Laboratorium Hessisches Landesamt für Bodenforschung, Wiesbaden</t>
  </si>
  <si>
    <t>Scharpff 1970, pg. 292; Scharpff 1974, Tab. 5 (Appendix); Scharpff 1976, pg. 132, Tab. 12 (Appendix)</t>
  </si>
  <si>
    <t>Scharpff 1970, pg. 292; Scharpff 1974, Tab. 5 (Appendix); Scharpff 1976, pg. 136-137; Tab. 12 (Appendix)</t>
  </si>
  <si>
    <t>Scharpff 1970, S. 292; Scharpff 1974, Tab. 5 (Appendix); Scharpff 1976, pg. 131-132, Tab. 12 (Appendix)</t>
  </si>
  <si>
    <t>Drilled 1960/61, developed only up to 10.3 m</t>
  </si>
  <si>
    <t>Pickel 1970, pg. 321; Pöschl 1999, pg. 319; Hölting 1981, pg. 142-143</t>
  </si>
  <si>
    <t>Mineralbrunnen Malsfeld I</t>
  </si>
  <si>
    <t>Drilled in 1951</t>
  </si>
  <si>
    <t>Drilled in 1961</t>
  </si>
  <si>
    <t>Mineralbrunnen Malsfeld II</t>
  </si>
  <si>
    <t>Pickel 1970, pg. 321; Pöschl 1999, pg. 318</t>
  </si>
  <si>
    <t>Pickel 1970, pg. 321; Diederich et al. 1991, pg. 68-69; Pöschl 1999, pg. 322</t>
  </si>
  <si>
    <t>R: 3539340, H: 5661420 in Pickel 1970</t>
  </si>
  <si>
    <t>Neumann-Redlin 1976, pg. 167-168; Käß &amp; Käß 2008, pg. 568-570</t>
  </si>
  <si>
    <t>Drilled in 1928</t>
  </si>
  <si>
    <t>Alte Solebohrung</t>
  </si>
  <si>
    <t>Kindersolbad I, Konkordia-Schacht</t>
  </si>
  <si>
    <t>Depth: own estimation; Na: calculate from electrical balance; CO2: a lot of</t>
  </si>
  <si>
    <t>Auguste-Victoria-Brunnen</t>
  </si>
  <si>
    <t>Date of analysis: xx/xx/1904 and H. Fresenius in Michels 1972a; Mg 45.0 mg/L, Ca 344.9 mg/L, Fe 2.9 mg/L in Michels 1972</t>
  </si>
  <si>
    <t>Nielsen &amp; Rambow 1969, pg. 360, Tafel 14; Hölting 1973, pg.286-288, 300-301; Hölting 1991, pg. 149</t>
  </si>
  <si>
    <t>Hölting 1966, pg. 17, 18, 49; Nielsen &amp; Rambow 1969, pg. 360, Tafel 14; Hölting 1973, pg.286-288, 300-301; Carlé 1975, pg. 229-230; Hölting 1991, pg. 149</t>
  </si>
  <si>
    <t>Hölting 1973, pg.286-288, 300-301; Diederich et al. 1991, pg. 66-67; Hölting 1991, pg. 149</t>
  </si>
  <si>
    <t>Himstedt et al. 1907, pg. 226; Ensslin 1926, pg. 252</t>
  </si>
  <si>
    <t>Himstedt et al. 1907, pg. 224; Ensslin 1926, pg. 252</t>
  </si>
  <si>
    <t>Himstedt et al. 1907, pg. 223; Ensslin 1926, pg. 252</t>
  </si>
  <si>
    <t>Himstedt et al. 1907, pg. 225; Ensslin 1926, pg. 252</t>
  </si>
  <si>
    <t>Fresenius 1886, pg. 14-17; Fresenius 1887, pg. 26; Michels 1972, pg. 76</t>
  </si>
  <si>
    <t>Himstedt et al. 1907, pg. 176; Michels 1972, pg. 75-76</t>
  </si>
  <si>
    <t>Himstedt et al. 1907, pg. 171; Michels 1927, pg. 48; Martin 1964, pg. 195; Carlé 1975, pg. 206-207; Käß &amp; Käß 2008, pg. 546-549</t>
  </si>
  <si>
    <t>Himstedt et al. 1907, pg. 170; Michels 1927, pg. 48; Martin 1964, pg. 195</t>
  </si>
  <si>
    <t>Himstedt et al. 1907, pg. 171-172; Michels 1927, pg. 48; Martin 1964, pg. 195</t>
  </si>
  <si>
    <t>Himstedt et al. 1907, pg. 172-173; Michels 1927, pg. 48; Martin 1964, pg. 195</t>
  </si>
  <si>
    <t>Himstedt et al. 1907, pg. 169; Michels 1927, pg. 48; Martin 1964, pg. 195</t>
  </si>
  <si>
    <t>Himstedt et al. 1907, pg. 168; Michels 1927, pg. 48; Martin 1964, pg. 195</t>
  </si>
  <si>
    <t>Depth: sampling depth; T: from T-Log; HCO3 + CO3: 79.3 and calculated from the electrical balance</t>
  </si>
  <si>
    <t>Leßmann et al. 2001, pg. 62, 117; Leßmann 2001, pg. 84</t>
  </si>
  <si>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>H: Result of the mixture of shallow and deep groundwater</t>
    </r>
  </si>
  <si>
    <t>Ludwig et al. 2011, pg. 172; Ludwig 2011, pg. 23, 108, A-7, A-8</t>
  </si>
  <si>
    <t>Molkenstoffel, Vorloquelle</t>
  </si>
  <si>
    <t>Meischner &amp; Steinmetz 2001, pg. 94; Hemfler &amp; Steinmetz 2006, pg. 27</t>
  </si>
  <si>
    <t>Carlé 1975, pg. 231; Hemfler &amp; Steinmetz 2006, pg. 27</t>
  </si>
  <si>
    <t>Spring tapped in a depth of 2.5 m in 1890, drilling in 1929</t>
  </si>
  <si>
    <t>Stadtbrunnen, Sauerbrunnen</t>
  </si>
  <si>
    <t>Waldquelle</t>
  </si>
  <si>
    <t>Georg-Viktor-Quelle Brunnen A</t>
  </si>
  <si>
    <t>Georg-Viktor-Quelle Brunnen B</t>
  </si>
  <si>
    <t>Meischner &amp; Steinmetz 2001, pg. 94; Hemfler &amp; Steinmetz 2006, pg. 35</t>
  </si>
  <si>
    <t>Meischner &amp; Steinmetz 2001, pg. 94; Hemfler &amp; Steinmetz 2006, pg. 37</t>
  </si>
  <si>
    <t>Hölting 1973, pg.286-288, 300-301; Hemfler &amp; Steinmetz 2006, pg. 39</t>
  </si>
  <si>
    <t>Meischner &amp; Steinmetz 2001, pg. 95; Hemfler &amp; Steinmetz 2006, pg. 41</t>
  </si>
  <si>
    <t>Meischner &amp; Steinmetz 2001, pg. 94; Hemfler &amp; Steinmetz 2006, pg. 43</t>
  </si>
  <si>
    <t>Meischner &amp; Steinmetz 2001, pg. 95; Hemfler &amp; Steinmetz 2006, pg. 45</t>
  </si>
  <si>
    <t>Hölting 1966, pg. 23, 24, 50; Nielsen &amp; Rambow 1969, pg. 360, Tafel 14; Hölting 1973, pg.286-288, 302-303; Carlé 1975, pg. 231; Hemfler &amp; Steinmetz 2006, pg. 47</t>
  </si>
  <si>
    <t>Hölting 1966, pg. 23, 51; Hölting 1973, pg.286-288, 302-303; Carlé 1975, pg. 231; Hemfler &amp; Steinmetz 2006, pg. 48</t>
  </si>
  <si>
    <t>Meischner &amp; Steinmetz 2001, pg. 95; Hemfler &amp; Steinmetz 2006, S. 53</t>
  </si>
  <si>
    <t>Käß &amp; Käß 2008; Ca: 1.95 mg/L in Meischner &amp; Steinmetz 2001</t>
  </si>
  <si>
    <t>Meischner &amp; Steinmetz 2001, pg. 95; Hemfler &amp; Steinmetz 2006, pg. 55</t>
  </si>
  <si>
    <t>Naturquelle</t>
  </si>
  <si>
    <t>Meischner &amp; Steinmetz 2001, pg. 95; Hemfler &amp; Steinmetz 2006, pg. 57</t>
  </si>
  <si>
    <t>Hölting 1966, pg. 21, 50; Hemfler &amp; Steinmetz 2006, pg. 59</t>
  </si>
  <si>
    <t>Hölting 1966, pg. 21, 50; Hölting 1973, pg.286-288, 302-303; Carlé 1975, pg. 231; Hemfler &amp; Steinmetz 2006, pg. 59</t>
  </si>
  <si>
    <t>Hölting 1966, pg. 19, 49; Carlé 1975, pg. 231; Hölting 1981, pg. 142-143; Hemfler &amp; Steinmetz 2006, pg. 61</t>
  </si>
  <si>
    <t>Hölting 1966, pg. 20, 21, 50; Hölting 1973, pg.286-288, 302-303; Carlé 1975, pg. 231; Hemfler &amp; Steinmetz 2006, pg. 63</t>
  </si>
  <si>
    <t>Meischner &amp; Steinmetz 2001, pg. 95; Hemfler &amp; Steinmetz 2006, pg. 65</t>
  </si>
  <si>
    <t>Meischner &amp; Steinmetz 2001, pg. 95; Hemfler &amp; Steinmetz 2006, pg. 67</t>
  </si>
  <si>
    <t>Meischner &amp; Steinmetz 2001, pg. 94; Hemfler &amp; Steinmetz 2006, pg. 71</t>
  </si>
  <si>
    <t>Meischner &amp; Steinmetz 2001, pg. 94; Hemfler &amp; Steinmetz 2006, pg. 73</t>
  </si>
  <si>
    <t>Meischner &amp; Steinmetz 2001, pg. 94; Hemfler &amp; Steinmetz 2006, pg. 75</t>
  </si>
  <si>
    <t>Meischner &amp; Steinmetz 2001, pg. 94; Hemfler &amp; Steinmetz 2006, pg. 77</t>
  </si>
  <si>
    <t>Meischner &amp; Steinmetz 2001, pg. 94; Hemfler &amp; Steinmetz 2006, pg. 79</t>
  </si>
  <si>
    <t>Quelle im Mühlgraben</t>
  </si>
  <si>
    <t>Meischner &amp; Steinmetz 2001, pg. 94; Hemfler &amp; Steinmetz 2006, pg. 81</t>
  </si>
  <si>
    <t>SO4: 1,00 in Hemfler &amp; Steinmetz 2006; NO3: 0,13 in Hemfler &amp; Steinmetz 2006</t>
  </si>
  <si>
    <t>Diederich et al. 1991, pg. 66-67; Hemfler &amp; Steinmetz 2006, pg. 85</t>
  </si>
  <si>
    <t>Na-Ca-Mg-HCO3-Cl-acidulous water</t>
  </si>
  <si>
    <t>Hölting 1966, pg. 15, 16, 49; Hölting 1973, pg. 286-288, 300-301; Carlé 1975, pg. 229-230; Hemfler &amp; Steinmetz 2006, pg. 29</t>
  </si>
  <si>
    <t>Hemfler &amp; Steinmetz 2006, pg. 29; Käß &amp; Käß 2008, pg. 1096-1098</t>
  </si>
  <si>
    <t>Nielsen &amp; Rambow 1969, pg. 360, Tafel 14; Hölting 1973, pg.286-288, 300-301; Diederich et al. 1991, pg. 66-67; Hölting 1991, pg. 149; Hemfler &amp; Steinmetz 2006, pg. 31</t>
  </si>
  <si>
    <t>Hölting 1966, pg. 15, 16, 49; Meischner &amp; Steinmetz 2001, pg. 95; Hemfler &amp; Steinmetz 2006, pg. 33</t>
  </si>
  <si>
    <t>Wagner et al. 2005; Käß &amp; Käß 2008, pg. 1070-1072</t>
  </si>
  <si>
    <t>Shaft with a diameter of about 15 m, tapping of three spring groups</t>
  </si>
  <si>
    <t>Scherrer 1934, S. 593-594; Carlé 1975, pg. 200; Diederich et al. 1991, pg. 72-73; Griesshaber et al. 1992, pg. 217, 224</t>
  </si>
  <si>
    <t>Himstadt et al. 1907, pg. 104; Scherrer 1934, S. 595; Carlé 1975, pg. 201-202; Diederich et al. 1991, pg. 72-73</t>
  </si>
  <si>
    <t xml:space="preserve">sealed  </t>
  </si>
  <si>
    <t>Institut Fresenius</t>
  </si>
  <si>
    <t>Assmann &amp; Pickel 1980, pg. 219; Diederich et al. 1991, pg. 66-67</t>
  </si>
  <si>
    <t>Hessisches Landwirtschaftliches Untersuchungsamt, Kassel</t>
  </si>
  <si>
    <t>Frick &amp; Pickel 1973, pg. 220; Diederich et al. 1991, S. 64-65</t>
  </si>
  <si>
    <t>Pickel &amp; Schubuth 1978a, pg. 435-439; Diederich et al. 1991, pg. 66-67</t>
  </si>
  <si>
    <t>Pickel &amp; Schubuth 1978a, pg. 435-438; Pickel &amp; Schubuth 1978b, pg. 60; Diederich et al. 1991, S. 66-67</t>
  </si>
  <si>
    <t>Udluft 1969, pg. 197-199; Pickel 1975, pg. 279; Käß &amp; Käß 2008, pg. 1100-1103</t>
  </si>
  <si>
    <t>Czysz 1995, pg. 10; Rosenberg &amp; Mittelbach 1996, pg. 180</t>
  </si>
  <si>
    <t>Zn: 10-100 µg/L; Al, Co, Cu, Ni, Pb, Sb, Tl: 1-10 µg/L</t>
  </si>
  <si>
    <t>Date of analysis: after Fresenius 1951 and Fresenius 1954 maybe 11.04.1950, 01.08.1950, 01.04.1952 or 29.09.1953</t>
  </si>
  <si>
    <t>Q: 2.0-6.0 L/s in Käß &amp; Käß 2008</t>
  </si>
  <si>
    <t>Griesshaber et al. 1992, pg.  233; Rosenberg &amp; Mittelbach 1996, pg. 180; Käß &amp; Käß 2008, pg. 1070-1072</t>
  </si>
  <si>
    <t>Drilles 8 m NE of Salmquelle in 1965</t>
  </si>
  <si>
    <t>Today drainage only</t>
  </si>
  <si>
    <t>New tapping, drilled in 1964</t>
  </si>
  <si>
    <t>E. Zimmermann</t>
  </si>
  <si>
    <t>T: original value 14.9 but most probably an error by transposed digits</t>
  </si>
  <si>
    <t>Legend line 1</t>
  </si>
  <si>
    <t>Column with formula</t>
  </si>
  <si>
    <t>Legend lines 2-5</t>
  </si>
  <si>
    <t>Metadata</t>
  </si>
  <si>
    <t>References</t>
  </si>
  <si>
    <t>Physical-chemial (sum-)parameters</t>
  </si>
  <si>
    <t>Chemical parameters - major elements</t>
  </si>
  <si>
    <t>Chemical parameters - minor elements</t>
  </si>
  <si>
    <t>Chemical parameters - trace elements</t>
  </si>
  <si>
    <t>Dissolved gases</t>
  </si>
  <si>
    <t>Free gases</t>
  </si>
  <si>
    <t>Isotopes</t>
  </si>
  <si>
    <t>Evaluation</t>
  </si>
  <si>
    <t>Elctrical balance and water type</t>
  </si>
  <si>
    <t>(white)</t>
  </si>
  <si>
    <t>Legend lines 6-1040</t>
  </si>
  <si>
    <t xml:space="preserve">Columns F to S (coordinates, altitude, final depth and geological information): own additions of the data set which were not given in the original reference. </t>
  </si>
  <si>
    <t>Columns AT to AZ (electrical balance and major elements): own calculations, e.g. bicarbonate from the carbonate hardness or single ions from the electrical balance itself</t>
  </si>
  <si>
    <t>Comments or explanations available within column AE "Oberservations", for example additional information, contradicting values in different literature sources or missing data</t>
  </si>
  <si>
    <t>Column AT: Deviation of the electrical balances larger than ±5%</t>
  </si>
  <si>
    <t>Water containment system, sealing</t>
  </si>
  <si>
    <t>A</t>
  </si>
  <si>
    <t>not specified</t>
  </si>
  <si>
    <t>n.s.</t>
  </si>
  <si>
    <t>Number</t>
  </si>
  <si>
    <t>Brunnen</t>
  </si>
  <si>
    <t>Fault Zone</t>
  </si>
  <si>
    <t>Coordinates R</t>
  </si>
  <si>
    <t>Coordinates H</t>
  </si>
  <si>
    <t>Above sea level</t>
  </si>
  <si>
    <t>shaft</t>
  </si>
  <si>
    <t>Below Ground level</t>
  </si>
  <si>
    <t>Above Ground level</t>
  </si>
  <si>
    <t>Placeholder 1</t>
  </si>
  <si>
    <t>Placeholder 2</t>
  </si>
  <si>
    <t>Placeholder 3</t>
  </si>
  <si>
    <t>Total dissolved solids calculated</t>
  </si>
  <si>
    <t>Database_number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</si>
</sst>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00"/>
    <numFmt numFmtId="168" formatCode="#,##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vertAlign val="subscript"/>
      <sz val="10"/>
      <name val="Arial"/>
      <family val="2"/>
    </font>
    <font>
      <vertAlign val="superscript"/>
      <sz val="10"/>
      <name val="Arial"/>
      <family val="2"/>
    </font>
    <font>
      <vertAlign val="superscript"/>
      <sz val="10"/>
      <name val="Calibri"/>
      <family val="2"/>
    </font>
    <font>
      <sz val="10"/>
      <name val="Calibri"/>
      <family val="2"/>
    </font>
    <font>
      <sz val="10"/>
      <color theme="1"/>
      <name val="Arial"/>
      <family val="2"/>
    </font>
    <font>
      <sz val="10"/>
      <color rgb="FFC00000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sz val="10"/>
      <color theme="0"/>
      <name val="Arial"/>
      <family val="2"/>
    </font>
    <font>
      <sz val="10"/>
      <color theme="0"/>
      <name val="Calibri"/>
      <family val="2"/>
    </font>
    <font>
      <sz val="10"/>
      <color rgb="FFFFFF00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sz val="10"/>
      <name val="Times New Roman"/>
      <family val="1"/>
    </font>
    <font>
      <sz val="11"/>
      <color rgb="FF000000"/>
      <name val="Calibri"/>
      <family val="2"/>
    </font>
    <font>
      <i/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8A07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90">
    <xf numFmtId="0" fontId="0" fillId="0" borderId="0"/>
    <xf numFmtId="0" fontId="13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1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358">
    <xf numFmtId="0" fontId="0" fillId="0" borderId="0" xfId="0"/>
    <xf numFmtId="0" fontId="13" fillId="2" borderId="2" xfId="0" applyFont="1" applyFill="1" applyBorder="1" applyAlignment="1">
      <alignment horizontal="center"/>
    </xf>
    <xf numFmtId="0" fontId="13" fillId="0" borderId="0" xfId="0" applyFont="1"/>
    <xf numFmtId="0" fontId="13" fillId="2" borderId="0" xfId="0" applyFont="1" applyFill="1" applyAlignment="1">
      <alignment horizontal="center"/>
    </xf>
    <xf numFmtId="0" fontId="0" fillId="5" borderId="0" xfId="0" applyFill="1"/>
    <xf numFmtId="0" fontId="13" fillId="5" borderId="0" xfId="0" applyFont="1" applyFill="1" applyAlignment="1">
      <alignment horizontal="center"/>
    </xf>
    <xf numFmtId="0" fontId="0" fillId="0" borderId="1" xfId="0" applyBorder="1"/>
    <xf numFmtId="0" fontId="0" fillId="0" borderId="7" xfId="0" applyBorder="1"/>
    <xf numFmtId="0" fontId="13" fillId="4" borderId="7" xfId="0" applyFont="1" applyFill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0" fontId="13" fillId="5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/>
    </xf>
    <xf numFmtId="0" fontId="13" fillId="5" borderId="9" xfId="0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13" fillId="6" borderId="2" xfId="0" applyFont="1" applyFill="1" applyBorder="1" applyAlignment="1">
      <alignment horizontal="center"/>
    </xf>
    <xf numFmtId="0" fontId="13" fillId="6" borderId="7" xfId="0" applyFont="1" applyFill="1" applyBorder="1" applyAlignment="1">
      <alignment horizontal="center"/>
    </xf>
    <xf numFmtId="0" fontId="13" fillId="6" borderId="9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8" borderId="0" xfId="0" applyFont="1" applyFill="1" applyAlignment="1">
      <alignment horizontal="center"/>
    </xf>
    <xf numFmtId="0" fontId="13" fillId="8" borderId="2" xfId="0" applyFont="1" applyFill="1" applyBorder="1" applyAlignment="1">
      <alignment horizontal="center"/>
    </xf>
    <xf numFmtId="0" fontId="13" fillId="8" borderId="0" xfId="0" applyFont="1" applyFill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/>
    </xf>
    <xf numFmtId="0" fontId="13" fillId="8" borderId="9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13" fillId="9" borderId="0" xfId="0" applyFont="1" applyFill="1" applyAlignment="1">
      <alignment horizontal="center"/>
    </xf>
    <xf numFmtId="0" fontId="0" fillId="9" borderId="2" xfId="0" applyFill="1" applyBorder="1" applyAlignment="1">
      <alignment horizontal="center"/>
    </xf>
    <xf numFmtId="0" fontId="13" fillId="9" borderId="7" xfId="0" applyFont="1" applyFill="1" applyBorder="1" applyAlignment="1">
      <alignment horizontal="center"/>
    </xf>
    <xf numFmtId="0" fontId="13" fillId="9" borderId="9" xfId="0" applyFont="1" applyFill="1" applyBorder="1" applyAlignment="1">
      <alignment horizontal="center"/>
    </xf>
    <xf numFmtId="0" fontId="13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13" fillId="10" borderId="9" xfId="0" applyFont="1" applyFill="1" applyBorder="1" applyAlignment="1">
      <alignment horizontal="center"/>
    </xf>
    <xf numFmtId="0" fontId="15" fillId="2" borderId="0" xfId="0" applyFont="1" applyFill="1" applyAlignment="1">
      <alignment horizontal="center"/>
    </xf>
    <xf numFmtId="0" fontId="0" fillId="7" borderId="0" xfId="0" applyFill="1"/>
    <xf numFmtId="0" fontId="13" fillId="7" borderId="2" xfId="0" applyFont="1" applyFill="1" applyBorder="1" applyAlignment="1">
      <alignment horizontal="center"/>
    </xf>
    <xf numFmtId="0" fontId="13" fillId="7" borderId="7" xfId="0" applyFont="1" applyFill="1" applyBorder="1" applyAlignment="1">
      <alignment horizontal="center"/>
    </xf>
    <xf numFmtId="0" fontId="13" fillId="7" borderId="9" xfId="0" applyFont="1" applyFill="1" applyBorder="1" applyAlignment="1">
      <alignment horizontal="center"/>
    </xf>
    <xf numFmtId="0" fontId="13" fillId="11" borderId="2" xfId="0" applyFont="1" applyFill="1" applyBorder="1" applyAlignment="1">
      <alignment horizontal="center"/>
    </xf>
    <xf numFmtId="0" fontId="0" fillId="11" borderId="7" xfId="0" applyFill="1" applyBorder="1"/>
    <xf numFmtId="0" fontId="0" fillId="11" borderId="9" xfId="0" applyFill="1" applyBorder="1"/>
    <xf numFmtId="0" fontId="13" fillId="11" borderId="0" xfId="0" applyFont="1" applyFill="1"/>
    <xf numFmtId="0" fontId="13" fillId="11" borderId="0" xfId="0" applyFont="1" applyFill="1" applyAlignment="1">
      <alignment horizontal="center"/>
    </xf>
    <xf numFmtId="0" fontId="13" fillId="11" borderId="7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11" borderId="2" xfId="0" applyFill="1" applyBorder="1"/>
    <xf numFmtId="0" fontId="0" fillId="0" borderId="2" xfId="0" applyBorder="1" applyAlignment="1">
      <alignment horizontal="center"/>
    </xf>
    <xf numFmtId="0" fontId="0" fillId="11" borderId="0" xfId="0" applyFill="1"/>
    <xf numFmtId="2" fontId="0" fillId="0" borderId="2" xfId="0" applyNumberFormat="1" applyBorder="1"/>
    <xf numFmtId="2" fontId="0" fillId="0" borderId="0" xfId="0" applyNumberFormat="1"/>
    <xf numFmtId="0" fontId="0" fillId="5" borderId="0" xfId="0" applyFill="1" applyAlignment="1">
      <alignment horizontal="center"/>
    </xf>
    <xf numFmtId="164" fontId="0" fillId="0" borderId="0" xfId="0" applyNumberFormat="1"/>
    <xf numFmtId="0" fontId="13" fillId="0" borderId="2" xfId="0" applyFont="1" applyBorder="1"/>
    <xf numFmtId="0" fontId="13" fillId="11" borderId="2" xfId="0" applyFont="1" applyFill="1" applyBorder="1"/>
    <xf numFmtId="0" fontId="13" fillId="0" borderId="0" xfId="1"/>
    <xf numFmtId="164" fontId="0" fillId="0" borderId="2" xfId="0" applyNumberFormat="1" applyBorder="1"/>
    <xf numFmtId="2" fontId="13" fillId="0" borderId="0" xfId="1" applyNumberFormat="1"/>
    <xf numFmtId="0" fontId="0" fillId="0" borderId="2" xfId="0" applyBorder="1"/>
    <xf numFmtId="2" fontId="13" fillId="0" borderId="2" xfId="1" applyNumberFormat="1" applyBorder="1"/>
    <xf numFmtId="164" fontId="13" fillId="0" borderId="0" xfId="1" applyNumberFormat="1" applyAlignment="1">
      <alignment horizontal="center"/>
    </xf>
    <xf numFmtId="164" fontId="13" fillId="0" borderId="0" xfId="1" applyNumberFormat="1"/>
    <xf numFmtId="0" fontId="13" fillId="11" borderId="0" xfId="1" applyFill="1"/>
    <xf numFmtId="0" fontId="13" fillId="0" borderId="0" xfId="0" applyFont="1" applyAlignment="1">
      <alignment horizontal="center"/>
    </xf>
    <xf numFmtId="14" fontId="13" fillId="11" borderId="0" xfId="1" applyNumberFormat="1" applyFill="1" applyAlignment="1">
      <alignment horizontal="center"/>
    </xf>
    <xf numFmtId="0" fontId="13" fillId="0" borderId="2" xfId="1" applyBorder="1"/>
    <xf numFmtId="14" fontId="13" fillId="0" borderId="0" xfId="1" applyNumberFormat="1" applyAlignment="1">
      <alignment horizontal="center"/>
    </xf>
    <xf numFmtId="0" fontId="13" fillId="11" borderId="2" xfId="1" applyFill="1" applyBorder="1"/>
    <xf numFmtId="165" fontId="0" fillId="0" borderId="0" xfId="0" applyNumberFormat="1"/>
    <xf numFmtId="2" fontId="13" fillId="0" borderId="0" xfId="1" applyNumberFormat="1" applyAlignment="1">
      <alignment horizontal="center"/>
    </xf>
    <xf numFmtId="1" fontId="0" fillId="0" borderId="0" xfId="0" applyNumberFormat="1" applyAlignment="1">
      <alignment horizontal="center"/>
    </xf>
    <xf numFmtId="1" fontId="13" fillId="11" borderId="0" xfId="0" applyNumberFormat="1" applyFont="1" applyFill="1" applyAlignment="1">
      <alignment horizontal="center"/>
    </xf>
    <xf numFmtId="1" fontId="13" fillId="11" borderId="7" xfId="0" applyNumberFormat="1" applyFont="1" applyFill="1" applyBorder="1" applyAlignment="1">
      <alignment horizontal="center"/>
    </xf>
    <xf numFmtId="1" fontId="13" fillId="0" borderId="0" xfId="0" applyNumberFormat="1" applyFont="1" applyAlignment="1">
      <alignment horizontal="center"/>
    </xf>
    <xf numFmtId="1" fontId="13" fillId="0" borderId="0" xfId="1" applyNumberFormat="1" applyAlignment="1">
      <alignment horizontal="center"/>
    </xf>
    <xf numFmtId="1" fontId="13" fillId="11" borderId="0" xfId="1" applyNumberFormat="1" applyFill="1" applyAlignment="1">
      <alignment horizontal="center"/>
    </xf>
    <xf numFmtId="2" fontId="13" fillId="11" borderId="0" xfId="1" applyNumberFormat="1" applyFill="1"/>
    <xf numFmtId="0" fontId="13" fillId="0" borderId="0" xfId="1" applyAlignment="1">
      <alignment horizontal="left"/>
    </xf>
    <xf numFmtId="0" fontId="13" fillId="0" borderId="0" xfId="1" applyAlignment="1">
      <alignment horizontal="right"/>
    </xf>
    <xf numFmtId="0" fontId="13" fillId="0" borderId="2" xfId="1" applyBorder="1" applyAlignment="1">
      <alignment horizontal="right"/>
    </xf>
    <xf numFmtId="0" fontId="13" fillId="0" borderId="0" xfId="1" applyAlignment="1">
      <alignment horizontal="center"/>
    </xf>
    <xf numFmtId="0" fontId="13" fillId="0" borderId="0" xfId="1" applyAlignment="1">
      <alignment horizontal="center" vertical="center"/>
    </xf>
    <xf numFmtId="0" fontId="12" fillId="0" borderId="0" xfId="1" applyFont="1" applyAlignment="1">
      <alignment horizontal="center" vertical="center"/>
    </xf>
    <xf numFmtId="14" fontId="13" fillId="0" borderId="0" xfId="0" applyNumberFormat="1" applyFont="1" applyAlignment="1">
      <alignment horizontal="center"/>
    </xf>
    <xf numFmtId="0" fontId="13" fillId="11" borderId="0" xfId="1" applyFill="1" applyAlignment="1">
      <alignment horizontal="center"/>
    </xf>
    <xf numFmtId="14" fontId="13" fillId="0" borderId="0" xfId="0" applyNumberFormat="1" applyFont="1"/>
    <xf numFmtId="16" fontId="13" fillId="0" borderId="0" xfId="1" applyNumberFormat="1" applyAlignment="1">
      <alignment horizontal="center"/>
    </xf>
    <xf numFmtId="0" fontId="13" fillId="0" borderId="0" xfId="0" applyFont="1" applyAlignment="1">
      <alignment horizontal="right"/>
    </xf>
    <xf numFmtId="0" fontId="13" fillId="0" borderId="2" xfId="0" applyFont="1" applyBorder="1" applyAlignment="1">
      <alignment horizontal="right"/>
    </xf>
    <xf numFmtId="0" fontId="21" fillId="0" borderId="0" xfId="3" applyFont="1" applyAlignment="1">
      <alignment horizontal="right"/>
    </xf>
    <xf numFmtId="0" fontId="13" fillId="0" borderId="0" xfId="3" applyFont="1" applyAlignment="1">
      <alignment horizontal="right"/>
    </xf>
    <xf numFmtId="1" fontId="13" fillId="0" borderId="0" xfId="1" applyNumberFormat="1" applyAlignment="1">
      <alignment horizontal="right"/>
    </xf>
    <xf numFmtId="164" fontId="13" fillId="0" borderId="0" xfId="1" applyNumberFormat="1" applyAlignment="1">
      <alignment horizontal="right"/>
    </xf>
    <xf numFmtId="0" fontId="13" fillId="0" borderId="0" xfId="0" applyFont="1" applyAlignment="1">
      <alignment horizontal="center" vertical="center"/>
    </xf>
    <xf numFmtId="0" fontId="13" fillId="0" borderId="0" xfId="2" applyFont="1" applyAlignment="1">
      <alignment horizontal="center"/>
    </xf>
    <xf numFmtId="1" fontId="13" fillId="0" borderId="0" xfId="2" applyNumberFormat="1" applyFont="1" applyAlignment="1">
      <alignment horizontal="center"/>
    </xf>
    <xf numFmtId="164" fontId="13" fillId="11" borderId="0" xfId="0" applyNumberFormat="1" applyFont="1" applyFill="1" applyAlignment="1">
      <alignment horizontal="center"/>
    </xf>
    <xf numFmtId="0" fontId="13" fillId="0" borderId="0" xfId="7"/>
    <xf numFmtId="0" fontId="13" fillId="4" borderId="0" xfId="0" applyFont="1" applyFill="1" applyAlignment="1">
      <alignment horizontal="center"/>
    </xf>
    <xf numFmtId="0" fontId="13" fillId="4" borderId="2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13" fillId="11" borderId="0" xfId="0" applyFont="1" applyFill="1" applyAlignment="1">
      <alignment horizontal="right"/>
    </xf>
    <xf numFmtId="14" fontId="13" fillId="11" borderId="0" xfId="0" applyNumberFormat="1" applyFont="1" applyFill="1" applyAlignment="1">
      <alignment horizontal="center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center"/>
    </xf>
    <xf numFmtId="1" fontId="13" fillId="0" borderId="0" xfId="0" applyNumberFormat="1" applyFont="1" applyAlignment="1">
      <alignment horizontal="left" vertical="top" shrinkToFit="1"/>
    </xf>
    <xf numFmtId="0" fontId="0" fillId="11" borderId="0" xfId="0" applyFill="1" applyAlignment="1">
      <alignment horizontal="center"/>
    </xf>
    <xf numFmtId="0" fontId="13" fillId="0" borderId="2" xfId="7" applyBorder="1"/>
    <xf numFmtId="165" fontId="13" fillId="0" borderId="0" xfId="1" applyNumberFormat="1" applyAlignment="1">
      <alignment horizontal="center"/>
    </xf>
    <xf numFmtId="0" fontId="13" fillId="0" borderId="0" xfId="3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 wrapText="1"/>
    </xf>
    <xf numFmtId="164" fontId="13" fillId="0" borderId="0" xfId="0" applyNumberFormat="1" applyFont="1" applyAlignment="1">
      <alignment horizontal="right"/>
    </xf>
    <xf numFmtId="164" fontId="13" fillId="11" borderId="0" xfId="1" applyNumberFormat="1" applyFill="1" applyAlignment="1">
      <alignment horizontal="center"/>
    </xf>
    <xf numFmtId="0" fontId="13" fillId="6" borderId="10" xfId="0" applyFont="1" applyFill="1" applyBorder="1" applyAlignment="1">
      <alignment horizontal="center"/>
    </xf>
    <xf numFmtId="1" fontId="0" fillId="0" borderId="0" xfId="0" applyNumberFormat="1"/>
    <xf numFmtId="0" fontId="22" fillId="13" borderId="7" xfId="0" applyFont="1" applyFill="1" applyBorder="1"/>
    <xf numFmtId="0" fontId="22" fillId="13" borderId="7" xfId="0" applyFont="1" applyFill="1" applyBorder="1" applyAlignment="1">
      <alignment horizontal="center"/>
    </xf>
    <xf numFmtId="0" fontId="22" fillId="13" borderId="7" xfId="0" applyFont="1" applyFill="1" applyBorder="1" applyAlignment="1">
      <alignment horizontal="center" vertical="center"/>
    </xf>
    <xf numFmtId="0" fontId="22" fillId="13" borderId="9" xfId="0" applyFon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4" fontId="13" fillId="11" borderId="0" xfId="1" applyNumberFormat="1" applyFill="1"/>
    <xf numFmtId="0" fontId="22" fillId="13" borderId="9" xfId="0" applyFont="1" applyFill="1" applyBorder="1"/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0" fontId="13" fillId="11" borderId="0" xfId="1" applyFill="1" applyAlignment="1">
      <alignment horizontal="right"/>
    </xf>
    <xf numFmtId="14" fontId="0" fillId="11" borderId="0" xfId="0" applyNumberFormat="1" applyFill="1" applyAlignment="1">
      <alignment horizontal="center"/>
    </xf>
    <xf numFmtId="2" fontId="13" fillId="0" borderId="0" xfId="0" applyNumberFormat="1" applyFont="1" applyAlignment="1">
      <alignment horizontal="right"/>
    </xf>
    <xf numFmtId="0" fontId="20" fillId="0" borderId="0" xfId="0" applyFont="1"/>
    <xf numFmtId="0" fontId="18" fillId="0" borderId="0" xfId="3" applyFont="1" applyAlignment="1">
      <alignment horizontal="center"/>
    </xf>
    <xf numFmtId="0" fontId="13" fillId="11" borderId="0" xfId="0" applyFont="1" applyFill="1" applyAlignment="1">
      <alignment horizontal="center" wrapText="1"/>
    </xf>
    <xf numFmtId="1" fontId="0" fillId="11" borderId="0" xfId="0" applyNumberForma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164" fontId="0" fillId="11" borderId="0" xfId="0" applyNumberFormat="1" applyFill="1"/>
    <xf numFmtId="1" fontId="13" fillId="0" borderId="0" xfId="0" applyNumberFormat="1" applyFont="1"/>
    <xf numFmtId="1" fontId="13" fillId="11" borderId="0" xfId="0" applyNumberFormat="1" applyFont="1" applyFill="1"/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/>
    <xf numFmtId="164" fontId="18" fillId="0" borderId="0" xfId="0" applyNumberFormat="1" applyFont="1" applyAlignment="1">
      <alignment horizontal="center"/>
    </xf>
    <xf numFmtId="2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6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 vertical="center"/>
    </xf>
    <xf numFmtId="165" fontId="18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0" fontId="18" fillId="0" borderId="2" xfId="0" applyFont="1" applyBorder="1" applyAlignment="1">
      <alignment horizontal="left"/>
    </xf>
    <xf numFmtId="0" fontId="18" fillId="11" borderId="0" xfId="0" applyFont="1" applyFill="1" applyAlignment="1">
      <alignment horizontal="center"/>
    </xf>
    <xf numFmtId="0" fontId="18" fillId="11" borderId="2" xfId="0" applyFont="1" applyFill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11" borderId="2" xfId="0" applyFont="1" applyFill="1" applyBorder="1" applyAlignment="1">
      <alignment horizontal="left"/>
    </xf>
    <xf numFmtId="1" fontId="18" fillId="0" borderId="0" xfId="0" applyNumberFormat="1" applyFont="1" applyAlignment="1">
      <alignment horizontal="right"/>
    </xf>
    <xf numFmtId="164" fontId="18" fillId="0" borderId="0" xfId="0" applyNumberFormat="1" applyFont="1" applyAlignment="1">
      <alignment horizontal="right"/>
    </xf>
    <xf numFmtId="2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right"/>
    </xf>
    <xf numFmtId="0" fontId="18" fillId="11" borderId="0" xfId="0" applyFont="1" applyFill="1" applyAlignment="1">
      <alignment horizontal="right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right" wrapText="1"/>
    </xf>
    <xf numFmtId="1" fontId="13" fillId="0" borderId="0" xfId="0" applyNumberFormat="1" applyFont="1" applyAlignment="1">
      <alignment horizontal="right"/>
    </xf>
    <xf numFmtId="165" fontId="13" fillId="0" borderId="0" xfId="0" applyNumberFormat="1" applyFont="1" applyAlignment="1">
      <alignment horizontal="right"/>
    </xf>
    <xf numFmtId="1" fontId="18" fillId="0" borderId="0" xfId="0" applyNumberFormat="1" applyFont="1" applyAlignment="1">
      <alignment horizontal="right" vertical="center"/>
    </xf>
    <xf numFmtId="164" fontId="18" fillId="0" borderId="0" xfId="0" applyNumberFormat="1" applyFont="1" applyAlignment="1">
      <alignment horizontal="right" vertical="center"/>
    </xf>
    <xf numFmtId="164" fontId="24" fillId="0" borderId="0" xfId="0" applyNumberFormat="1" applyFont="1" applyAlignment="1">
      <alignment horizontal="right"/>
    </xf>
    <xf numFmtId="1" fontId="18" fillId="0" borderId="2" xfId="0" applyNumberFormat="1" applyFont="1" applyBorder="1" applyAlignment="1">
      <alignment horizontal="right"/>
    </xf>
    <xf numFmtId="0" fontId="18" fillId="0" borderId="2" xfId="0" applyFont="1" applyBorder="1" applyAlignment="1">
      <alignment horizontal="right"/>
    </xf>
    <xf numFmtId="0" fontId="18" fillId="0" borderId="2" xfId="0" applyFont="1" applyBorder="1" applyAlignment="1">
      <alignment horizontal="right" vertical="center"/>
    </xf>
    <xf numFmtId="164" fontId="13" fillId="0" borderId="2" xfId="0" applyNumberFormat="1" applyFont="1" applyBorder="1" applyAlignment="1">
      <alignment horizontal="right"/>
    </xf>
    <xf numFmtId="2" fontId="13" fillId="0" borderId="2" xfId="0" applyNumberFormat="1" applyFont="1" applyBorder="1" applyAlignment="1">
      <alignment horizontal="right" vertical="center"/>
    </xf>
    <xf numFmtId="165" fontId="18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 vertical="center"/>
    </xf>
    <xf numFmtId="1" fontId="19" fillId="0" borderId="0" xfId="0" applyNumberFormat="1" applyFont="1" applyAlignment="1">
      <alignment horizontal="right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1" fontId="0" fillId="11" borderId="0" xfId="0" applyNumberFormat="1" applyFill="1"/>
    <xf numFmtId="165" fontId="13" fillId="0" borderId="0" xfId="1" applyNumberFormat="1"/>
    <xf numFmtId="0" fontId="13" fillId="0" borderId="13" xfId="7" applyBorder="1"/>
    <xf numFmtId="2" fontId="13" fillId="0" borderId="0" xfId="0" applyNumberFormat="1" applyFont="1"/>
    <xf numFmtId="166" fontId="0" fillId="0" borderId="0" xfId="0" applyNumberFormat="1"/>
    <xf numFmtId="0" fontId="26" fillId="0" borderId="0" xfId="0" applyFont="1" applyAlignment="1">
      <alignment vertical="center" wrapText="1"/>
    </xf>
    <xf numFmtId="0" fontId="25" fillId="0" borderId="0" xfId="0" applyFont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13" fillId="0" borderId="0" xfId="0" applyFont="1" applyAlignment="1">
      <alignment horizontal="right" vertical="center" wrapText="1"/>
    </xf>
    <xf numFmtId="0" fontId="13" fillId="11" borderId="0" xfId="1" applyFill="1" applyAlignment="1">
      <alignment horizontal="center" vertical="center"/>
    </xf>
    <xf numFmtId="164" fontId="13" fillId="0" borderId="0" xfId="1" applyNumberFormat="1" applyAlignment="1">
      <alignment horizontal="center" vertical="center"/>
    </xf>
    <xf numFmtId="164" fontId="13" fillId="0" borderId="0" xfId="0" applyNumberFormat="1" applyFont="1"/>
    <xf numFmtId="1" fontId="13" fillId="0" borderId="0" xfId="1" applyNumberFormat="1"/>
    <xf numFmtId="2" fontId="0" fillId="11" borderId="0" xfId="0" applyNumberFormat="1" applyFill="1" applyAlignment="1">
      <alignment horizontal="center"/>
    </xf>
    <xf numFmtId="0" fontId="20" fillId="0" borderId="2" xfId="0" applyFont="1" applyBorder="1"/>
    <xf numFmtId="167" fontId="0" fillId="0" borderId="0" xfId="0" applyNumberFormat="1" applyAlignment="1">
      <alignment horizontal="center"/>
    </xf>
    <xf numFmtId="3" fontId="0" fillId="0" borderId="0" xfId="0" applyNumberFormat="1"/>
    <xf numFmtId="2" fontId="13" fillId="0" borderId="0" xfId="1" applyNumberFormat="1" applyAlignment="1">
      <alignment horizontal="center" vertical="center"/>
    </xf>
    <xf numFmtId="2" fontId="13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165" fontId="13" fillId="11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wrapText="1"/>
    </xf>
    <xf numFmtId="2" fontId="0" fillId="11" borderId="0" xfId="0" applyNumberFormat="1" applyFill="1"/>
    <xf numFmtId="1" fontId="13" fillId="11" borderId="0" xfId="1" applyNumberFormat="1" applyFill="1"/>
    <xf numFmtId="164" fontId="13" fillId="11" borderId="0" xfId="1" applyNumberFormat="1" applyFill="1" applyAlignment="1">
      <alignment horizontal="right"/>
    </xf>
    <xf numFmtId="167" fontId="13" fillId="0" borderId="0" xfId="1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3" fillId="7" borderId="0" xfId="1" applyFill="1" applyAlignment="1">
      <alignment horizontal="center"/>
    </xf>
    <xf numFmtId="1" fontId="13" fillId="7" borderId="0" xfId="1" applyNumberFormat="1" applyFill="1" applyAlignment="1">
      <alignment horizontal="center"/>
    </xf>
    <xf numFmtId="1" fontId="13" fillId="7" borderId="0" xfId="2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0" fontId="13" fillId="7" borderId="0" xfId="0" applyFont="1" applyFill="1"/>
    <xf numFmtId="49" fontId="13" fillId="0" borderId="0" xfId="0" applyNumberFormat="1" applyFont="1" applyAlignment="1">
      <alignment horizontal="center"/>
    </xf>
    <xf numFmtId="49" fontId="13" fillId="0" borderId="0" xfId="1" applyNumberFormat="1" applyAlignment="1">
      <alignment horizontal="center"/>
    </xf>
    <xf numFmtId="0" fontId="13" fillId="7" borderId="0" xfId="1" applyFill="1"/>
    <xf numFmtId="164" fontId="0" fillId="11" borderId="2" xfId="0" applyNumberFormat="1" applyFill="1" applyBorder="1"/>
    <xf numFmtId="1" fontId="0" fillId="0" borderId="2" xfId="0" applyNumberFormat="1" applyBorder="1"/>
    <xf numFmtId="0" fontId="18" fillId="11" borderId="2" xfId="0" applyFont="1" applyFill="1" applyBorder="1" applyAlignment="1">
      <alignment horizontal="right"/>
    </xf>
    <xf numFmtId="164" fontId="13" fillId="0" borderId="2" xfId="1" applyNumberFormat="1" applyBorder="1"/>
    <xf numFmtId="3" fontId="0" fillId="0" borderId="2" xfId="0" applyNumberFormat="1" applyBorder="1"/>
    <xf numFmtId="164" fontId="13" fillId="11" borderId="2" xfId="1" applyNumberFormat="1" applyFill="1" applyBorder="1"/>
    <xf numFmtId="0" fontId="13" fillId="11" borderId="2" xfId="1" applyFill="1" applyBorder="1" applyAlignment="1">
      <alignment horizontal="right"/>
    </xf>
    <xf numFmtId="164" fontId="13" fillId="11" borderId="2" xfId="0" applyNumberFormat="1" applyFont="1" applyFill="1" applyBorder="1" applyAlignment="1">
      <alignment horizontal="right"/>
    </xf>
    <xf numFmtId="164" fontId="0" fillId="7" borderId="2" xfId="0" applyNumberFormat="1" applyFill="1" applyBorder="1"/>
    <xf numFmtId="0" fontId="0" fillId="7" borderId="2" xfId="0" applyFill="1" applyBorder="1"/>
    <xf numFmtId="1" fontId="0" fillId="7" borderId="2" xfId="0" applyNumberFormat="1" applyFill="1" applyBorder="1"/>
    <xf numFmtId="164" fontId="13" fillId="7" borderId="2" xfId="1" applyNumberFormat="1" applyFill="1" applyBorder="1"/>
    <xf numFmtId="2" fontId="13" fillId="0" borderId="2" xfId="0" applyNumberFormat="1" applyFont="1" applyBorder="1"/>
    <xf numFmtId="1" fontId="0" fillId="11" borderId="2" xfId="0" applyNumberFormat="1" applyFill="1" applyBorder="1"/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49" fontId="13" fillId="0" borderId="0" xfId="0" applyNumberFormat="1" applyFont="1" applyAlignment="1">
      <alignment horizontal="right"/>
    </xf>
    <xf numFmtId="2" fontId="0" fillId="11" borderId="0" xfId="0" applyNumberFormat="1" applyFill="1" applyAlignment="1">
      <alignment horizontal="right"/>
    </xf>
    <xf numFmtId="2" fontId="13" fillId="0" borderId="0" xfId="1" applyNumberFormat="1" applyAlignment="1">
      <alignment horizontal="right"/>
    </xf>
    <xf numFmtId="0" fontId="19" fillId="0" borderId="0" xfId="0" applyFont="1" applyAlignment="1">
      <alignment horizontal="right"/>
    </xf>
    <xf numFmtId="0" fontId="0" fillId="2" borderId="0" xfId="0" applyFill="1" applyAlignment="1">
      <alignment horizontal="center"/>
    </xf>
    <xf numFmtId="0" fontId="15" fillId="2" borderId="2" xfId="0" applyFont="1" applyFill="1" applyBorder="1" applyAlignment="1">
      <alignment horizontal="center"/>
    </xf>
    <xf numFmtId="1" fontId="13" fillId="0" borderId="2" xfId="0" applyNumberFormat="1" applyFont="1" applyBorder="1"/>
    <xf numFmtId="2" fontId="13" fillId="11" borderId="0" xfId="0" applyNumberFormat="1" applyFont="1" applyFill="1"/>
    <xf numFmtId="0" fontId="13" fillId="4" borderId="10" xfId="0" applyFont="1" applyFill="1" applyBorder="1" applyAlignment="1">
      <alignment horizontal="center"/>
    </xf>
    <xf numFmtId="0" fontId="13" fillId="0" borderId="0" xfId="7" applyAlignment="1">
      <alignment horizontal="center"/>
    </xf>
    <xf numFmtId="0" fontId="13" fillId="0" borderId="7" xfId="0" applyFont="1" applyBorder="1"/>
    <xf numFmtId="0" fontId="13" fillId="0" borderId="7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3" fillId="0" borderId="9" xfId="0" applyFont="1" applyBorder="1"/>
    <xf numFmtId="2" fontId="0" fillId="0" borderId="12" xfId="0" applyNumberFormat="1" applyBorder="1"/>
    <xf numFmtId="164" fontId="0" fillId="0" borderId="12" xfId="0" applyNumberFormat="1" applyBorder="1"/>
    <xf numFmtId="2" fontId="13" fillId="0" borderId="2" xfId="1" applyNumberFormat="1" applyBorder="1" applyAlignment="1">
      <alignment horizontal="center"/>
    </xf>
    <xf numFmtId="2" fontId="13" fillId="11" borderId="2" xfId="1" applyNumberFormat="1" applyFill="1" applyBorder="1" applyAlignment="1">
      <alignment horizontal="center"/>
    </xf>
    <xf numFmtId="2" fontId="13" fillId="7" borderId="2" xfId="1" applyNumberFormat="1" applyFill="1" applyBorder="1" applyAlignment="1">
      <alignment horizontal="center"/>
    </xf>
    <xf numFmtId="0" fontId="18" fillId="7" borderId="2" xfId="0" applyFont="1" applyFill="1" applyBorder="1" applyAlignment="1">
      <alignment horizontal="right"/>
    </xf>
    <xf numFmtId="9" fontId="13" fillId="0" borderId="7" xfId="0" applyNumberFormat="1" applyFont="1" applyBorder="1" applyAlignment="1">
      <alignment horizontal="center"/>
    </xf>
    <xf numFmtId="9" fontId="13" fillId="0" borderId="7" xfId="0" applyNumberFormat="1" applyFont="1" applyBorder="1" applyAlignment="1">
      <alignment horizontal="center" vertical="center"/>
    </xf>
    <xf numFmtId="9" fontId="17" fillId="0" borderId="7" xfId="0" applyNumberFormat="1" applyFont="1" applyBorder="1" applyAlignment="1">
      <alignment horizontal="center" vertical="center"/>
    </xf>
    <xf numFmtId="2" fontId="13" fillId="3" borderId="2" xfId="1" applyNumberFormat="1" applyFill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3" fillId="0" borderId="8" xfId="0" applyFont="1" applyBorder="1"/>
    <xf numFmtId="0" fontId="13" fillId="9" borderId="2" xfId="0" applyFont="1" applyFill="1" applyBorder="1" applyAlignment="1">
      <alignment horizontal="center"/>
    </xf>
    <xf numFmtId="0" fontId="0" fillId="12" borderId="0" xfId="0" applyFill="1"/>
    <xf numFmtId="0" fontId="13" fillId="0" borderId="0" xfId="7" applyAlignment="1">
      <alignment horizontal="right"/>
    </xf>
    <xf numFmtId="0" fontId="13" fillId="0" borderId="0" xfId="7" applyAlignment="1">
      <alignment horizontal="left"/>
    </xf>
    <xf numFmtId="0" fontId="28" fillId="0" borderId="0" xfId="1" applyFont="1"/>
    <xf numFmtId="1" fontId="13" fillId="0" borderId="2" xfId="1" applyNumberFormat="1" applyBorder="1"/>
    <xf numFmtId="0" fontId="13" fillId="7" borderId="0" xfId="7" applyFill="1" applyAlignment="1">
      <alignment horizontal="right"/>
    </xf>
    <xf numFmtId="0" fontId="13" fillId="7" borderId="0" xfId="7" applyFill="1" applyAlignment="1">
      <alignment horizontal="left"/>
    </xf>
    <xf numFmtId="0" fontId="13" fillId="7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1" fontId="13" fillId="7" borderId="0" xfId="188" applyNumberFormat="1" applyFont="1" applyFill="1" applyAlignment="1">
      <alignment horizontal="center"/>
    </xf>
    <xf numFmtId="0" fontId="13" fillId="0" borderId="0" xfId="189" applyFont="1" applyAlignment="1">
      <alignment horizontal="center"/>
    </xf>
    <xf numFmtId="0" fontId="13" fillId="0" borderId="0" xfId="189" applyFont="1" applyAlignment="1">
      <alignment horizontal="right"/>
    </xf>
    <xf numFmtId="1" fontId="13" fillId="0" borderId="0" xfId="188" applyNumberFormat="1" applyFont="1" applyAlignment="1">
      <alignment horizontal="center"/>
    </xf>
    <xf numFmtId="0" fontId="18" fillId="0" borderId="0" xfId="189" applyFont="1" applyAlignment="1">
      <alignment horizontal="center"/>
    </xf>
    <xf numFmtId="0" fontId="21" fillId="0" borderId="0" xfId="189" applyFont="1" applyAlignment="1">
      <alignment horizontal="right"/>
    </xf>
    <xf numFmtId="0" fontId="13" fillId="0" borderId="0" xfId="188" applyFont="1" applyAlignment="1">
      <alignment horizontal="center"/>
    </xf>
    <xf numFmtId="0" fontId="13" fillId="11" borderId="0" xfId="188" applyFont="1" applyFill="1" applyAlignment="1">
      <alignment horizontal="center"/>
    </xf>
    <xf numFmtId="0" fontId="13" fillId="7" borderId="0" xfId="188" applyFont="1" applyFill="1" applyAlignment="1">
      <alignment horizontal="center"/>
    </xf>
    <xf numFmtId="1" fontId="13" fillId="11" borderId="0" xfId="188" applyNumberFormat="1" applyFont="1" applyFill="1" applyAlignment="1">
      <alignment horizontal="center"/>
    </xf>
    <xf numFmtId="0" fontId="1" fillId="0" borderId="0" xfId="189"/>
    <xf numFmtId="0" fontId="13" fillId="0" borderId="0" xfId="189" applyFont="1"/>
    <xf numFmtId="0" fontId="13" fillId="13" borderId="9" xfId="0" applyFont="1" applyFill="1" applyBorder="1" applyAlignment="1">
      <alignment horizontal="center"/>
    </xf>
    <xf numFmtId="168" fontId="0" fillId="0" borderId="0" xfId="0" applyNumberFormat="1" applyAlignment="1">
      <alignment horizontal="right"/>
    </xf>
    <xf numFmtId="11" fontId="0" fillId="0" borderId="0" xfId="0" applyNumberFormat="1" applyAlignment="1">
      <alignment horizontal="center"/>
    </xf>
    <xf numFmtId="11" fontId="13" fillId="0" borderId="0" xfId="1" applyNumberFormat="1" applyAlignment="1">
      <alignment horizontal="center"/>
    </xf>
    <xf numFmtId="0" fontId="13" fillId="2" borderId="7" xfId="0" applyFont="1" applyFill="1" applyBorder="1" applyAlignment="1">
      <alignment horizontal="center" vertical="center"/>
    </xf>
    <xf numFmtId="0" fontId="13" fillId="7" borderId="14" xfId="0" applyFont="1" applyFill="1" applyBorder="1"/>
    <xf numFmtId="0" fontId="13" fillId="7" borderId="15" xfId="0" applyFont="1" applyFill="1" applyBorder="1"/>
    <xf numFmtId="0" fontId="0" fillId="7" borderId="16" xfId="0" applyFill="1" applyBorder="1"/>
    <xf numFmtId="0" fontId="0" fillId="7" borderId="15" xfId="0" applyFill="1" applyBorder="1"/>
    <xf numFmtId="0" fontId="0" fillId="7" borderId="8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13" fillId="7" borderId="14" xfId="0" applyFont="1" applyFill="1" applyBorder="1" applyAlignment="1">
      <alignment horizontal="center"/>
    </xf>
    <xf numFmtId="0" fontId="0" fillId="7" borderId="15" xfId="0" applyFill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13" fillId="7" borderId="15" xfId="0" applyFont="1" applyFill="1" applyBorder="1" applyAlignment="1">
      <alignment horizontal="center"/>
    </xf>
    <xf numFmtId="0" fontId="13" fillId="7" borderId="16" xfId="0" applyFont="1" applyFill="1" applyBorder="1" applyAlignment="1">
      <alignment horizontal="center"/>
    </xf>
    <xf numFmtId="0" fontId="13" fillId="7" borderId="3" xfId="0" applyFont="1" applyFill="1" applyBorder="1" applyAlignment="1">
      <alignment horizontal="center"/>
    </xf>
    <xf numFmtId="0" fontId="13" fillId="7" borderId="8" xfId="0" applyFont="1" applyFill="1" applyBorder="1" applyAlignment="1">
      <alignment horizontal="center"/>
    </xf>
    <xf numFmtId="0" fontId="13" fillId="11" borderId="6" xfId="0" applyFont="1" applyFill="1" applyBorder="1"/>
    <xf numFmtId="0" fontId="0" fillId="15" borderId="2" xfId="0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13" fillId="7" borderId="3" xfId="0" applyFont="1" applyFill="1" applyBorder="1" applyAlignment="1">
      <alignment horizontal="left"/>
    </xf>
    <xf numFmtId="0" fontId="13" fillId="7" borderId="0" xfId="0" applyFont="1" applyFill="1" applyAlignment="1">
      <alignment horizontal="left"/>
    </xf>
    <xf numFmtId="0" fontId="13" fillId="7" borderId="2" xfId="0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0" fontId="13" fillId="14" borderId="2" xfId="0" applyFont="1" applyFill="1" applyBorder="1"/>
    <xf numFmtId="0" fontId="13" fillId="14" borderId="0" xfId="0" applyFont="1" applyFill="1" applyAlignment="1">
      <alignment horizontal="center"/>
    </xf>
    <xf numFmtId="0" fontId="12" fillId="0" borderId="0" xfId="0" applyFont="1"/>
    <xf numFmtId="0" fontId="0" fillId="4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2" borderId="0" xfId="0" applyFill="1"/>
    <xf numFmtId="0" fontId="0" fillId="13" borderId="0" xfId="0" applyFill="1"/>
    <xf numFmtId="0" fontId="29" fillId="15" borderId="0" xfId="0" applyFont="1" applyFill="1" applyAlignment="1">
      <alignment horizontal="center"/>
    </xf>
    <xf numFmtId="0" fontId="0" fillId="3" borderId="0" xfId="0" applyFill="1"/>
    <xf numFmtId="0" fontId="13" fillId="7" borderId="16" xfId="0" applyFont="1" applyFill="1" applyBorder="1" applyAlignment="1">
      <alignment horizontal="center" vertical="top" wrapText="1"/>
    </xf>
    <xf numFmtId="0" fontId="13" fillId="7" borderId="3" xfId="0" applyFont="1" applyFill="1" applyBorder="1" applyAlignment="1">
      <alignment horizontal="center"/>
    </xf>
    <xf numFmtId="0" fontId="13" fillId="7" borderId="2" xfId="0" applyFont="1" applyFill="1" applyBorder="1" applyAlignment="1">
      <alignment horizontal="center"/>
    </xf>
    <xf numFmtId="0" fontId="13" fillId="7" borderId="11" xfId="0" applyFon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13" fillId="7" borderId="6" xfId="0" applyFont="1" applyFill="1" applyBorder="1" applyAlignment="1">
      <alignment horizontal="center"/>
    </xf>
    <xf numFmtId="0" fontId="13" fillId="7" borderId="10" xfId="0" applyFont="1" applyFill="1" applyBorder="1" applyAlignment="1">
      <alignment horizontal="center"/>
    </xf>
    <xf numFmtId="0" fontId="13" fillId="7" borderId="14" xfId="0" applyFont="1" applyFill="1" applyBorder="1" applyAlignment="1">
      <alignment horizontal="center" vertical="top" wrapText="1"/>
    </xf>
    <xf numFmtId="0" fontId="13" fillId="7" borderId="15" xfId="0" applyFont="1" applyFill="1" applyBorder="1" applyAlignment="1">
      <alignment horizontal="center" vertical="top" wrapText="1"/>
    </xf>
    <xf numFmtId="0" fontId="13" fillId="7" borderId="16" xfId="0" applyFont="1" applyFill="1" applyBorder="1" applyAlignment="1">
      <alignment horizontal="center" vertical="top" wrapText="1"/>
    </xf>
    <xf numFmtId="0" fontId="13" fillId="4" borderId="0" xfId="0" applyFont="1" applyFill="1" applyAlignment="1">
      <alignment horizontal="center"/>
    </xf>
    <xf numFmtId="0" fontId="13" fillId="7" borderId="14" xfId="0" applyFont="1" applyFill="1" applyBorder="1" applyAlignment="1">
      <alignment horizontal="left" wrapText="1"/>
    </xf>
    <xf numFmtId="0" fontId="13" fillId="7" borderId="15" xfId="0" applyFont="1" applyFill="1" applyBorder="1" applyAlignment="1">
      <alignment horizontal="left" wrapText="1"/>
    </xf>
    <xf numFmtId="0" fontId="12" fillId="14" borderId="1" xfId="0" applyFont="1" applyFill="1" applyBorder="1" applyAlignment="1">
      <alignment horizontal="center"/>
    </xf>
    <xf numFmtId="0" fontId="12" fillId="14" borderId="4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5" borderId="4" xfId="0" applyFont="1" applyFill="1" applyBorder="1" applyAlignment="1">
      <alignment horizontal="center"/>
    </xf>
    <xf numFmtId="0" fontId="12" fillId="9" borderId="5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2" fillId="9" borderId="4" xfId="0" applyFont="1" applyFill="1" applyBorder="1" applyAlignment="1">
      <alignment horizontal="center"/>
    </xf>
    <xf numFmtId="0" fontId="12" fillId="10" borderId="5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4" xfId="0" applyFont="1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12" fillId="6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2" fillId="7" borderId="5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3" fillId="7" borderId="16" xfId="0" applyFont="1" applyFill="1" applyBorder="1"/>
  </cellXfs>
  <cellStyles count="190">
    <cellStyle name="Standard" xfId="0" builtinId="0"/>
    <cellStyle name="Standard 10" xfId="14" xr:uid="{00000000-0005-0000-0000-000001000000}"/>
    <cellStyle name="Standard 10 2" xfId="38" xr:uid="{00000000-0005-0000-0000-000002000000}"/>
    <cellStyle name="Standard 10 2 2" xfId="84" xr:uid="{00000000-0005-0000-0000-000003000000}"/>
    <cellStyle name="Standard 10 2 2 2" xfId="176" xr:uid="{00000000-0005-0000-0000-000004000000}"/>
    <cellStyle name="Standard 10 2 3" xfId="130" xr:uid="{00000000-0005-0000-0000-000005000000}"/>
    <cellStyle name="Standard 10 3" xfId="61" xr:uid="{00000000-0005-0000-0000-000006000000}"/>
    <cellStyle name="Standard 10 3 2" xfId="153" xr:uid="{00000000-0005-0000-0000-000007000000}"/>
    <cellStyle name="Standard 10 4" xfId="107" xr:uid="{00000000-0005-0000-0000-000008000000}"/>
    <cellStyle name="Standard 2" xfId="1" xr:uid="{00000000-0005-0000-0000-000009000000}"/>
    <cellStyle name="Standard 3" xfId="2" xr:uid="{00000000-0005-0000-0000-00000A000000}"/>
    <cellStyle name="Standard 3 2" xfId="4" xr:uid="{00000000-0005-0000-0000-00000B000000}"/>
    <cellStyle name="Standard 3 2 2" xfId="10" xr:uid="{00000000-0005-0000-0000-00000C000000}"/>
    <cellStyle name="Standard 3 2 2 2" xfId="23" xr:uid="{00000000-0005-0000-0000-00000D000000}"/>
    <cellStyle name="Standard 3 2 2 2 2" xfId="46" xr:uid="{00000000-0005-0000-0000-00000E000000}"/>
    <cellStyle name="Standard 3 2 2 2 2 2" xfId="92" xr:uid="{00000000-0005-0000-0000-00000F000000}"/>
    <cellStyle name="Standard 3 2 2 2 2 2 2" xfId="184" xr:uid="{00000000-0005-0000-0000-000010000000}"/>
    <cellStyle name="Standard 3 2 2 2 2 3" xfId="138" xr:uid="{00000000-0005-0000-0000-000011000000}"/>
    <cellStyle name="Standard 3 2 2 2 3" xfId="69" xr:uid="{00000000-0005-0000-0000-000012000000}"/>
    <cellStyle name="Standard 3 2 2 2 3 2" xfId="161" xr:uid="{00000000-0005-0000-0000-000013000000}"/>
    <cellStyle name="Standard 3 2 2 2 4" xfId="115" xr:uid="{00000000-0005-0000-0000-000014000000}"/>
    <cellStyle name="Standard 3 2 2 3" xfId="34" xr:uid="{00000000-0005-0000-0000-000015000000}"/>
    <cellStyle name="Standard 3 2 2 3 2" xfId="80" xr:uid="{00000000-0005-0000-0000-000016000000}"/>
    <cellStyle name="Standard 3 2 2 3 2 2" xfId="172" xr:uid="{00000000-0005-0000-0000-000017000000}"/>
    <cellStyle name="Standard 3 2 2 3 3" xfId="126" xr:uid="{00000000-0005-0000-0000-000018000000}"/>
    <cellStyle name="Standard 3 2 2 4" xfId="57" xr:uid="{00000000-0005-0000-0000-000019000000}"/>
    <cellStyle name="Standard 3 2 2 4 2" xfId="149" xr:uid="{00000000-0005-0000-0000-00001A000000}"/>
    <cellStyle name="Standard 3 2 2 5" xfId="103" xr:uid="{00000000-0005-0000-0000-00001B000000}"/>
    <cellStyle name="Standard 3 2 3" xfId="18" xr:uid="{00000000-0005-0000-0000-00001C000000}"/>
    <cellStyle name="Standard 3 2 3 2" xfId="41" xr:uid="{00000000-0005-0000-0000-00001D000000}"/>
    <cellStyle name="Standard 3 2 3 2 2" xfId="87" xr:uid="{00000000-0005-0000-0000-00001E000000}"/>
    <cellStyle name="Standard 3 2 3 2 2 2" xfId="179" xr:uid="{00000000-0005-0000-0000-00001F000000}"/>
    <cellStyle name="Standard 3 2 3 2 3" xfId="133" xr:uid="{00000000-0005-0000-0000-000020000000}"/>
    <cellStyle name="Standard 3 2 3 3" xfId="64" xr:uid="{00000000-0005-0000-0000-000021000000}"/>
    <cellStyle name="Standard 3 2 3 3 2" xfId="156" xr:uid="{00000000-0005-0000-0000-000022000000}"/>
    <cellStyle name="Standard 3 2 3 4" xfId="110" xr:uid="{00000000-0005-0000-0000-000023000000}"/>
    <cellStyle name="Standard 3 2 4" xfId="29" xr:uid="{00000000-0005-0000-0000-000024000000}"/>
    <cellStyle name="Standard 3 2 4 2" xfId="75" xr:uid="{00000000-0005-0000-0000-000025000000}"/>
    <cellStyle name="Standard 3 2 4 2 2" xfId="167" xr:uid="{00000000-0005-0000-0000-000026000000}"/>
    <cellStyle name="Standard 3 2 4 3" xfId="121" xr:uid="{00000000-0005-0000-0000-000027000000}"/>
    <cellStyle name="Standard 3 2 5" xfId="52" xr:uid="{00000000-0005-0000-0000-000028000000}"/>
    <cellStyle name="Standard 3 2 5 2" xfId="144" xr:uid="{00000000-0005-0000-0000-000029000000}"/>
    <cellStyle name="Standard 3 2 6" xfId="98" xr:uid="{00000000-0005-0000-0000-00002A000000}"/>
    <cellStyle name="Standard 3 3" xfId="8" xr:uid="{00000000-0005-0000-0000-00002B000000}"/>
    <cellStyle name="Standard 3 3 2" xfId="21" xr:uid="{00000000-0005-0000-0000-00002C000000}"/>
    <cellStyle name="Standard 3 3 2 2" xfId="44" xr:uid="{00000000-0005-0000-0000-00002D000000}"/>
    <cellStyle name="Standard 3 3 2 2 2" xfId="90" xr:uid="{00000000-0005-0000-0000-00002E000000}"/>
    <cellStyle name="Standard 3 3 2 2 2 2" xfId="182" xr:uid="{00000000-0005-0000-0000-00002F000000}"/>
    <cellStyle name="Standard 3 3 2 2 3" xfId="136" xr:uid="{00000000-0005-0000-0000-000030000000}"/>
    <cellStyle name="Standard 3 3 2 3" xfId="67" xr:uid="{00000000-0005-0000-0000-000031000000}"/>
    <cellStyle name="Standard 3 3 2 3 2" xfId="159" xr:uid="{00000000-0005-0000-0000-000032000000}"/>
    <cellStyle name="Standard 3 3 2 4" xfId="113" xr:uid="{00000000-0005-0000-0000-000033000000}"/>
    <cellStyle name="Standard 3 3 3" xfId="32" xr:uid="{00000000-0005-0000-0000-000034000000}"/>
    <cellStyle name="Standard 3 3 3 2" xfId="78" xr:uid="{00000000-0005-0000-0000-000035000000}"/>
    <cellStyle name="Standard 3 3 3 2 2" xfId="170" xr:uid="{00000000-0005-0000-0000-000036000000}"/>
    <cellStyle name="Standard 3 3 3 3" xfId="124" xr:uid="{00000000-0005-0000-0000-000037000000}"/>
    <cellStyle name="Standard 3 3 4" xfId="55" xr:uid="{00000000-0005-0000-0000-000038000000}"/>
    <cellStyle name="Standard 3 3 4 2" xfId="147" xr:uid="{00000000-0005-0000-0000-000039000000}"/>
    <cellStyle name="Standard 3 3 5" xfId="101" xr:uid="{00000000-0005-0000-0000-00003A000000}"/>
    <cellStyle name="Standard 3 4" xfId="16" xr:uid="{00000000-0005-0000-0000-00003B000000}"/>
    <cellStyle name="Standard 3 4 2" xfId="39" xr:uid="{00000000-0005-0000-0000-00003C000000}"/>
    <cellStyle name="Standard 3 4 2 2" xfId="85" xr:uid="{00000000-0005-0000-0000-00003D000000}"/>
    <cellStyle name="Standard 3 4 2 2 2" xfId="177" xr:uid="{00000000-0005-0000-0000-00003E000000}"/>
    <cellStyle name="Standard 3 4 2 3" xfId="131" xr:uid="{00000000-0005-0000-0000-00003F000000}"/>
    <cellStyle name="Standard 3 4 3" xfId="62" xr:uid="{00000000-0005-0000-0000-000040000000}"/>
    <cellStyle name="Standard 3 4 3 2" xfId="154" xr:uid="{00000000-0005-0000-0000-000041000000}"/>
    <cellStyle name="Standard 3 4 4" xfId="108" xr:uid="{00000000-0005-0000-0000-000042000000}"/>
    <cellStyle name="Standard 3 5" xfId="27" xr:uid="{00000000-0005-0000-0000-000043000000}"/>
    <cellStyle name="Standard 3 5 2" xfId="73" xr:uid="{00000000-0005-0000-0000-000044000000}"/>
    <cellStyle name="Standard 3 5 2 2" xfId="165" xr:uid="{00000000-0005-0000-0000-000045000000}"/>
    <cellStyle name="Standard 3 5 3" xfId="119" xr:uid="{00000000-0005-0000-0000-000046000000}"/>
    <cellStyle name="Standard 3 6" xfId="50" xr:uid="{00000000-0005-0000-0000-000047000000}"/>
    <cellStyle name="Standard 3 6 2" xfId="142" xr:uid="{00000000-0005-0000-0000-000048000000}"/>
    <cellStyle name="Standard 3 7" xfId="96" xr:uid="{00000000-0005-0000-0000-000049000000}"/>
    <cellStyle name="Standard 3 8" xfId="188" xr:uid="{00000000-0005-0000-0000-00004A000000}"/>
    <cellStyle name="Standard 4" xfId="3" xr:uid="{00000000-0005-0000-0000-00004B000000}"/>
    <cellStyle name="Standard 4 2" xfId="5" xr:uid="{00000000-0005-0000-0000-00004C000000}"/>
    <cellStyle name="Standard 4 2 2" xfId="11" xr:uid="{00000000-0005-0000-0000-00004D000000}"/>
    <cellStyle name="Standard 4 2 2 2" xfId="24" xr:uid="{00000000-0005-0000-0000-00004E000000}"/>
    <cellStyle name="Standard 4 2 2 2 2" xfId="47" xr:uid="{00000000-0005-0000-0000-00004F000000}"/>
    <cellStyle name="Standard 4 2 2 2 2 2" xfId="93" xr:uid="{00000000-0005-0000-0000-000050000000}"/>
    <cellStyle name="Standard 4 2 2 2 2 2 2" xfId="185" xr:uid="{00000000-0005-0000-0000-000051000000}"/>
    <cellStyle name="Standard 4 2 2 2 2 3" xfId="139" xr:uid="{00000000-0005-0000-0000-000052000000}"/>
    <cellStyle name="Standard 4 2 2 2 3" xfId="70" xr:uid="{00000000-0005-0000-0000-000053000000}"/>
    <cellStyle name="Standard 4 2 2 2 3 2" xfId="162" xr:uid="{00000000-0005-0000-0000-000054000000}"/>
    <cellStyle name="Standard 4 2 2 2 4" xfId="116" xr:uid="{00000000-0005-0000-0000-000055000000}"/>
    <cellStyle name="Standard 4 2 2 3" xfId="35" xr:uid="{00000000-0005-0000-0000-000056000000}"/>
    <cellStyle name="Standard 4 2 2 3 2" xfId="81" xr:uid="{00000000-0005-0000-0000-000057000000}"/>
    <cellStyle name="Standard 4 2 2 3 2 2" xfId="173" xr:uid="{00000000-0005-0000-0000-000058000000}"/>
    <cellStyle name="Standard 4 2 2 3 3" xfId="127" xr:uid="{00000000-0005-0000-0000-000059000000}"/>
    <cellStyle name="Standard 4 2 2 4" xfId="58" xr:uid="{00000000-0005-0000-0000-00005A000000}"/>
    <cellStyle name="Standard 4 2 2 4 2" xfId="150" xr:uid="{00000000-0005-0000-0000-00005B000000}"/>
    <cellStyle name="Standard 4 2 2 5" xfId="104" xr:uid="{00000000-0005-0000-0000-00005C000000}"/>
    <cellStyle name="Standard 4 2 3" xfId="19" xr:uid="{00000000-0005-0000-0000-00005D000000}"/>
    <cellStyle name="Standard 4 2 3 2" xfId="42" xr:uid="{00000000-0005-0000-0000-00005E000000}"/>
    <cellStyle name="Standard 4 2 3 2 2" xfId="88" xr:uid="{00000000-0005-0000-0000-00005F000000}"/>
    <cellStyle name="Standard 4 2 3 2 2 2" xfId="180" xr:uid="{00000000-0005-0000-0000-000060000000}"/>
    <cellStyle name="Standard 4 2 3 2 3" xfId="134" xr:uid="{00000000-0005-0000-0000-000061000000}"/>
    <cellStyle name="Standard 4 2 3 3" xfId="65" xr:uid="{00000000-0005-0000-0000-000062000000}"/>
    <cellStyle name="Standard 4 2 3 3 2" xfId="157" xr:uid="{00000000-0005-0000-0000-000063000000}"/>
    <cellStyle name="Standard 4 2 3 4" xfId="111" xr:uid="{00000000-0005-0000-0000-000064000000}"/>
    <cellStyle name="Standard 4 2 4" xfId="30" xr:uid="{00000000-0005-0000-0000-000065000000}"/>
    <cellStyle name="Standard 4 2 4 2" xfId="76" xr:uid="{00000000-0005-0000-0000-000066000000}"/>
    <cellStyle name="Standard 4 2 4 2 2" xfId="168" xr:uid="{00000000-0005-0000-0000-000067000000}"/>
    <cellStyle name="Standard 4 2 4 3" xfId="122" xr:uid="{00000000-0005-0000-0000-000068000000}"/>
    <cellStyle name="Standard 4 2 5" xfId="53" xr:uid="{00000000-0005-0000-0000-000069000000}"/>
    <cellStyle name="Standard 4 2 5 2" xfId="145" xr:uid="{00000000-0005-0000-0000-00006A000000}"/>
    <cellStyle name="Standard 4 2 6" xfId="99" xr:uid="{00000000-0005-0000-0000-00006B000000}"/>
    <cellStyle name="Standard 4 3" xfId="9" xr:uid="{00000000-0005-0000-0000-00006C000000}"/>
    <cellStyle name="Standard 4 3 2" xfId="22" xr:uid="{00000000-0005-0000-0000-00006D000000}"/>
    <cellStyle name="Standard 4 3 2 2" xfId="45" xr:uid="{00000000-0005-0000-0000-00006E000000}"/>
    <cellStyle name="Standard 4 3 2 2 2" xfId="91" xr:uid="{00000000-0005-0000-0000-00006F000000}"/>
    <cellStyle name="Standard 4 3 2 2 2 2" xfId="183" xr:uid="{00000000-0005-0000-0000-000070000000}"/>
    <cellStyle name="Standard 4 3 2 2 3" xfId="137" xr:uid="{00000000-0005-0000-0000-000071000000}"/>
    <cellStyle name="Standard 4 3 2 3" xfId="68" xr:uid="{00000000-0005-0000-0000-000072000000}"/>
    <cellStyle name="Standard 4 3 2 3 2" xfId="160" xr:uid="{00000000-0005-0000-0000-000073000000}"/>
    <cellStyle name="Standard 4 3 2 4" xfId="114" xr:uid="{00000000-0005-0000-0000-000074000000}"/>
    <cellStyle name="Standard 4 3 3" xfId="33" xr:uid="{00000000-0005-0000-0000-000075000000}"/>
    <cellStyle name="Standard 4 3 3 2" xfId="79" xr:uid="{00000000-0005-0000-0000-000076000000}"/>
    <cellStyle name="Standard 4 3 3 2 2" xfId="171" xr:uid="{00000000-0005-0000-0000-000077000000}"/>
    <cellStyle name="Standard 4 3 3 3" xfId="125" xr:uid="{00000000-0005-0000-0000-000078000000}"/>
    <cellStyle name="Standard 4 3 4" xfId="56" xr:uid="{00000000-0005-0000-0000-000079000000}"/>
    <cellStyle name="Standard 4 3 4 2" xfId="148" xr:uid="{00000000-0005-0000-0000-00007A000000}"/>
    <cellStyle name="Standard 4 3 5" xfId="102" xr:uid="{00000000-0005-0000-0000-00007B000000}"/>
    <cellStyle name="Standard 4 4" xfId="17" xr:uid="{00000000-0005-0000-0000-00007C000000}"/>
    <cellStyle name="Standard 4 4 2" xfId="40" xr:uid="{00000000-0005-0000-0000-00007D000000}"/>
    <cellStyle name="Standard 4 4 2 2" xfId="86" xr:uid="{00000000-0005-0000-0000-00007E000000}"/>
    <cellStyle name="Standard 4 4 2 2 2" xfId="178" xr:uid="{00000000-0005-0000-0000-00007F000000}"/>
    <cellStyle name="Standard 4 4 2 3" xfId="132" xr:uid="{00000000-0005-0000-0000-000080000000}"/>
    <cellStyle name="Standard 4 4 3" xfId="63" xr:uid="{00000000-0005-0000-0000-000081000000}"/>
    <cellStyle name="Standard 4 4 3 2" xfId="155" xr:uid="{00000000-0005-0000-0000-000082000000}"/>
    <cellStyle name="Standard 4 4 4" xfId="109" xr:uid="{00000000-0005-0000-0000-000083000000}"/>
    <cellStyle name="Standard 4 5" xfId="28" xr:uid="{00000000-0005-0000-0000-000084000000}"/>
    <cellStyle name="Standard 4 5 2" xfId="74" xr:uid="{00000000-0005-0000-0000-000085000000}"/>
    <cellStyle name="Standard 4 5 2 2" xfId="166" xr:uid="{00000000-0005-0000-0000-000086000000}"/>
    <cellStyle name="Standard 4 5 3" xfId="120" xr:uid="{00000000-0005-0000-0000-000087000000}"/>
    <cellStyle name="Standard 4 6" xfId="51" xr:uid="{00000000-0005-0000-0000-000088000000}"/>
    <cellStyle name="Standard 4 6 2" xfId="143" xr:uid="{00000000-0005-0000-0000-000089000000}"/>
    <cellStyle name="Standard 4 7" xfId="97" xr:uid="{00000000-0005-0000-0000-00008A000000}"/>
    <cellStyle name="Standard 4 8" xfId="189" xr:uid="{00000000-0005-0000-0000-00008B000000}"/>
    <cellStyle name="Standard 5" xfId="7" xr:uid="{00000000-0005-0000-0000-00008C000000}"/>
    <cellStyle name="Standard 6" xfId="6" xr:uid="{00000000-0005-0000-0000-00008D000000}"/>
    <cellStyle name="Standard 6 2" xfId="20" xr:uid="{00000000-0005-0000-0000-00008E000000}"/>
    <cellStyle name="Standard 6 2 2" xfId="43" xr:uid="{00000000-0005-0000-0000-00008F000000}"/>
    <cellStyle name="Standard 6 2 2 2" xfId="89" xr:uid="{00000000-0005-0000-0000-000090000000}"/>
    <cellStyle name="Standard 6 2 2 2 2" xfId="181" xr:uid="{00000000-0005-0000-0000-000091000000}"/>
    <cellStyle name="Standard 6 2 2 3" xfId="135" xr:uid="{00000000-0005-0000-0000-000092000000}"/>
    <cellStyle name="Standard 6 2 3" xfId="66" xr:uid="{00000000-0005-0000-0000-000093000000}"/>
    <cellStyle name="Standard 6 2 3 2" xfId="158" xr:uid="{00000000-0005-0000-0000-000094000000}"/>
    <cellStyle name="Standard 6 2 4" xfId="112" xr:uid="{00000000-0005-0000-0000-000095000000}"/>
    <cellStyle name="Standard 6 3" xfId="31" xr:uid="{00000000-0005-0000-0000-000096000000}"/>
    <cellStyle name="Standard 6 3 2" xfId="77" xr:uid="{00000000-0005-0000-0000-000097000000}"/>
    <cellStyle name="Standard 6 3 2 2" xfId="169" xr:uid="{00000000-0005-0000-0000-000098000000}"/>
    <cellStyle name="Standard 6 3 3" xfId="123" xr:uid="{00000000-0005-0000-0000-000099000000}"/>
    <cellStyle name="Standard 6 4" xfId="54" xr:uid="{00000000-0005-0000-0000-00009A000000}"/>
    <cellStyle name="Standard 6 4 2" xfId="146" xr:uid="{00000000-0005-0000-0000-00009B000000}"/>
    <cellStyle name="Standard 6 5" xfId="100" xr:uid="{00000000-0005-0000-0000-00009C000000}"/>
    <cellStyle name="Standard 7" xfId="12" xr:uid="{00000000-0005-0000-0000-00009D000000}"/>
    <cellStyle name="Standard 7 2" xfId="25" xr:uid="{00000000-0005-0000-0000-00009E000000}"/>
    <cellStyle name="Standard 7 2 2" xfId="48" xr:uid="{00000000-0005-0000-0000-00009F000000}"/>
    <cellStyle name="Standard 7 2 2 2" xfId="94" xr:uid="{00000000-0005-0000-0000-0000A0000000}"/>
    <cellStyle name="Standard 7 2 2 2 2" xfId="186" xr:uid="{00000000-0005-0000-0000-0000A1000000}"/>
    <cellStyle name="Standard 7 2 2 3" xfId="140" xr:uid="{00000000-0005-0000-0000-0000A2000000}"/>
    <cellStyle name="Standard 7 2 3" xfId="71" xr:uid="{00000000-0005-0000-0000-0000A3000000}"/>
    <cellStyle name="Standard 7 2 3 2" xfId="163" xr:uid="{00000000-0005-0000-0000-0000A4000000}"/>
    <cellStyle name="Standard 7 2 4" xfId="117" xr:uid="{00000000-0005-0000-0000-0000A5000000}"/>
    <cellStyle name="Standard 7 3" xfId="36" xr:uid="{00000000-0005-0000-0000-0000A6000000}"/>
    <cellStyle name="Standard 7 3 2" xfId="82" xr:uid="{00000000-0005-0000-0000-0000A7000000}"/>
    <cellStyle name="Standard 7 3 2 2" xfId="174" xr:uid="{00000000-0005-0000-0000-0000A8000000}"/>
    <cellStyle name="Standard 7 3 3" xfId="128" xr:uid="{00000000-0005-0000-0000-0000A9000000}"/>
    <cellStyle name="Standard 7 4" xfId="59" xr:uid="{00000000-0005-0000-0000-0000AA000000}"/>
    <cellStyle name="Standard 7 4 2" xfId="151" xr:uid="{00000000-0005-0000-0000-0000AB000000}"/>
    <cellStyle name="Standard 7 5" xfId="105" xr:uid="{00000000-0005-0000-0000-0000AC000000}"/>
    <cellStyle name="Standard 8" xfId="13" xr:uid="{00000000-0005-0000-0000-0000AD000000}"/>
    <cellStyle name="Standard 8 2" xfId="26" xr:uid="{00000000-0005-0000-0000-0000AE000000}"/>
    <cellStyle name="Standard 8 2 2" xfId="49" xr:uid="{00000000-0005-0000-0000-0000AF000000}"/>
    <cellStyle name="Standard 8 2 2 2" xfId="95" xr:uid="{00000000-0005-0000-0000-0000B0000000}"/>
    <cellStyle name="Standard 8 2 2 2 2" xfId="187" xr:uid="{00000000-0005-0000-0000-0000B1000000}"/>
    <cellStyle name="Standard 8 2 2 3" xfId="141" xr:uid="{00000000-0005-0000-0000-0000B2000000}"/>
    <cellStyle name="Standard 8 2 3" xfId="72" xr:uid="{00000000-0005-0000-0000-0000B3000000}"/>
    <cellStyle name="Standard 8 2 3 2" xfId="164" xr:uid="{00000000-0005-0000-0000-0000B4000000}"/>
    <cellStyle name="Standard 8 2 4" xfId="118" xr:uid="{00000000-0005-0000-0000-0000B5000000}"/>
    <cellStyle name="Standard 8 3" xfId="37" xr:uid="{00000000-0005-0000-0000-0000B6000000}"/>
    <cellStyle name="Standard 8 3 2" xfId="83" xr:uid="{00000000-0005-0000-0000-0000B7000000}"/>
    <cellStyle name="Standard 8 3 2 2" xfId="175" xr:uid="{00000000-0005-0000-0000-0000B8000000}"/>
    <cellStyle name="Standard 8 3 3" xfId="129" xr:uid="{00000000-0005-0000-0000-0000B9000000}"/>
    <cellStyle name="Standard 8 4" xfId="60" xr:uid="{00000000-0005-0000-0000-0000BA000000}"/>
    <cellStyle name="Standard 8 4 2" xfId="152" xr:uid="{00000000-0005-0000-0000-0000BB000000}"/>
    <cellStyle name="Standard 8 5" xfId="106" xr:uid="{00000000-0005-0000-0000-0000BC000000}"/>
    <cellStyle name="Standard 9" xfId="15" xr:uid="{00000000-0005-0000-0000-0000BD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FFFF99"/>
      <color rgb="FFB8A074"/>
      <color rgb="FF808080"/>
      <color rgb="FF00FF00"/>
      <color rgb="FFFF6600"/>
      <color rgb="FF00FFFF"/>
      <color rgb="FF663300"/>
      <color rgb="FF6600FF"/>
      <color rgb="FFFFFFFF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2"/>
  <sheetViews>
    <sheetView workbookViewId="0">
      <selection activeCell="B1" sqref="B1"/>
    </sheetView>
  </sheetViews>
  <sheetFormatPr baseColWidth="10" defaultRowHeight="12.75" x14ac:dyDescent="0.2"/>
  <cols>
    <col min="1" max="1" width="2" customWidth="1"/>
    <col min="2" max="2" width="18.140625" bestFit="1" customWidth="1"/>
    <col min="3" max="3" width="32.140625" bestFit="1" customWidth="1"/>
  </cols>
  <sheetData>
    <row r="2" spans="2:3" x14ac:dyDescent="0.2">
      <c r="B2" s="308" t="s">
        <v>3065</v>
      </c>
    </row>
    <row r="3" spans="2:3" x14ac:dyDescent="0.2">
      <c r="B3" s="259"/>
      <c r="C3" s="2" t="s">
        <v>3066</v>
      </c>
    </row>
    <row r="4" spans="2:3" x14ac:dyDescent="0.2">
      <c r="C4" s="2"/>
    </row>
    <row r="5" spans="2:3" x14ac:dyDescent="0.2">
      <c r="B5" s="308" t="s">
        <v>3067</v>
      </c>
      <c r="C5" s="2"/>
    </row>
    <row r="6" spans="2:3" x14ac:dyDescent="0.2">
      <c r="B6" s="37"/>
      <c r="C6" s="2" t="s">
        <v>3068</v>
      </c>
    </row>
    <row r="7" spans="2:3" x14ac:dyDescent="0.2">
      <c r="B7" s="51"/>
      <c r="C7" s="2" t="s">
        <v>3069</v>
      </c>
    </row>
    <row r="8" spans="2:3" x14ac:dyDescent="0.2">
      <c r="B8" s="309"/>
      <c r="C8" s="2" t="s">
        <v>3070</v>
      </c>
    </row>
    <row r="9" spans="2:3" x14ac:dyDescent="0.2">
      <c r="B9" s="310"/>
      <c r="C9" s="2" t="s">
        <v>3071</v>
      </c>
    </row>
    <row r="10" spans="2:3" x14ac:dyDescent="0.2">
      <c r="B10" s="4"/>
      <c r="C10" s="2" t="s">
        <v>3072</v>
      </c>
    </row>
    <row r="11" spans="2:3" x14ac:dyDescent="0.2">
      <c r="B11" s="311"/>
      <c r="C11" s="2" t="s">
        <v>3073</v>
      </c>
    </row>
    <row r="12" spans="2:3" x14ac:dyDescent="0.2">
      <c r="B12" s="312"/>
      <c r="C12" s="2" t="s">
        <v>3074</v>
      </c>
    </row>
    <row r="13" spans="2:3" x14ac:dyDescent="0.2">
      <c r="B13" s="313"/>
      <c r="C13" s="2" t="s">
        <v>3075</v>
      </c>
    </row>
    <row r="14" spans="2:3" x14ac:dyDescent="0.2">
      <c r="B14" s="314"/>
      <c r="C14" s="2" t="s">
        <v>3076</v>
      </c>
    </row>
    <row r="15" spans="2:3" x14ac:dyDescent="0.2">
      <c r="B15" s="315"/>
      <c r="C15" s="2" t="s">
        <v>3077</v>
      </c>
    </row>
    <row r="16" spans="2:3" x14ac:dyDescent="0.2">
      <c r="B16" s="316" t="s">
        <v>3079</v>
      </c>
      <c r="C16" s="2" t="s">
        <v>3078</v>
      </c>
    </row>
    <row r="17" spans="2:3" x14ac:dyDescent="0.2">
      <c r="C17" s="2"/>
    </row>
    <row r="18" spans="2:3" x14ac:dyDescent="0.2">
      <c r="B18" s="308" t="s">
        <v>3080</v>
      </c>
      <c r="C18" s="2"/>
    </row>
    <row r="19" spans="2:3" x14ac:dyDescent="0.2">
      <c r="B19" s="37"/>
      <c r="C19" s="2" t="s">
        <v>3081</v>
      </c>
    </row>
    <row r="20" spans="2:3" x14ac:dyDescent="0.2">
      <c r="B20" s="37"/>
      <c r="C20" s="2" t="s">
        <v>3082</v>
      </c>
    </row>
    <row r="21" spans="2:3" x14ac:dyDescent="0.2">
      <c r="B21" s="51"/>
      <c r="C21" s="2" t="s">
        <v>3083</v>
      </c>
    </row>
    <row r="22" spans="2:3" x14ac:dyDescent="0.2">
      <c r="B22" s="317"/>
      <c r="C22" s="2" t="s">
        <v>3084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M1036"/>
  <sheetViews>
    <sheetView tabSelected="1" zoomScale="115" zoomScaleNormal="115" workbookViewId="0">
      <pane ySplit="1" topLeftCell="A1026" activePane="bottomLeft" state="frozen"/>
      <selection pane="bottomLeft" activeCell="GI6" sqref="GI6:GI1036"/>
    </sheetView>
  </sheetViews>
  <sheetFormatPr baseColWidth="10" defaultColWidth="11.42578125" defaultRowHeight="12.75" x14ac:dyDescent="0.2"/>
  <cols>
    <col min="1" max="1" width="5.7109375" style="50" customWidth="1"/>
    <col min="2" max="3" width="28.5703125" customWidth="1"/>
    <col min="4" max="4" width="26.42578125" customWidth="1"/>
    <col min="5" max="5" width="30.7109375" customWidth="1"/>
    <col min="6" max="10" width="11.42578125" style="19" customWidth="1"/>
    <col min="11" max="11" width="19.5703125" style="19" customWidth="1"/>
    <col min="12" max="14" width="11.42578125" style="19" customWidth="1"/>
    <col min="15" max="16" width="14.28515625" style="19" customWidth="1"/>
    <col min="17" max="17" width="31.42578125" customWidth="1"/>
    <col min="18" max="18" width="41.5703125" customWidth="1"/>
    <col min="19" max="19" width="36.28515625" customWidth="1"/>
    <col min="20" max="23" width="2.85546875" customWidth="1"/>
    <col min="24" max="25" width="14.28515625" customWidth="1"/>
    <col min="26" max="26" width="28.5703125" style="61" customWidth="1"/>
    <col min="27" max="27" width="14.28515625" style="19" customWidth="1"/>
    <col min="28" max="28" width="3.140625" style="73" customWidth="1"/>
    <col min="29" max="29" width="21.42578125" customWidth="1"/>
    <col min="30" max="30" width="35.7109375" customWidth="1"/>
    <col min="31" max="31" width="28.5703125" style="61" customWidth="1"/>
    <col min="32" max="32" width="11.42578125" style="19" customWidth="1"/>
    <col min="33" max="33" width="19" style="19" customWidth="1"/>
    <col min="34" max="34" width="11.42578125" style="19" customWidth="1"/>
    <col min="35" max="35" width="11.42578125" style="66" customWidth="1"/>
    <col min="36" max="36" width="11.42578125" style="19" customWidth="1"/>
    <col min="37" max="37" width="19.85546875" style="19" bestFit="1" customWidth="1"/>
    <col min="38" max="38" width="11.42578125" style="19" customWidth="1"/>
    <col min="39" max="39" width="11.42578125" style="66" customWidth="1"/>
    <col min="40" max="41" width="11.42578125" customWidth="1"/>
    <col min="42" max="42" width="12.140625" style="19" customWidth="1"/>
    <col min="43" max="43" width="11.42578125" customWidth="1"/>
    <col min="44" max="45" width="12.140625" customWidth="1"/>
    <col min="46" max="46" width="12.140625" style="61" customWidth="1"/>
    <col min="47" max="51" width="11.42578125" customWidth="1"/>
    <col min="52" max="52" width="17.140625" style="61" customWidth="1"/>
    <col min="53" max="65" width="11.42578125" customWidth="1"/>
    <col min="66" max="66" width="11.42578125" style="61" customWidth="1"/>
    <col min="67" max="89" width="11.42578125" customWidth="1"/>
    <col min="90" max="90" width="11.42578125" style="61" customWidth="1"/>
    <col min="91" max="91" width="11.42578125" customWidth="1"/>
    <col min="92" max="92" width="11.42578125" style="103" customWidth="1"/>
    <col min="93" max="94" width="11.42578125" customWidth="1"/>
    <col min="95" max="95" width="11.42578125" style="61" customWidth="1"/>
    <col min="96" max="104" width="11.42578125" customWidth="1"/>
    <col min="105" max="105" width="11.42578125" style="61" customWidth="1"/>
    <col min="106" max="112" width="11.42578125" customWidth="1"/>
    <col min="113" max="114" width="11.42578125" style="19" customWidth="1"/>
    <col min="115" max="122" width="11.42578125" customWidth="1"/>
    <col min="123" max="123" width="11.42578125" style="61" customWidth="1"/>
    <col min="124" max="124" width="11.42578125" style="50" customWidth="1"/>
    <col min="125" max="128" width="11.42578125" customWidth="1"/>
    <col min="129" max="129" width="11.42578125" style="61" customWidth="1"/>
    <col min="130" max="131" width="11.42578125" customWidth="1"/>
    <col min="132" max="132" width="11.42578125" style="61" customWidth="1"/>
    <col min="134" max="135" width="11.42578125" customWidth="1"/>
    <col min="136" max="136" width="11.42578125" style="61" customWidth="1"/>
    <col min="137" max="138" width="11.42578125" customWidth="1"/>
    <col min="139" max="140" width="11.42578125" style="61" customWidth="1"/>
    <col min="141" max="150" width="7.140625" customWidth="1"/>
    <col min="151" max="151" width="7.140625" style="61" customWidth="1"/>
    <col min="152" max="152" width="8.5703125" customWidth="1"/>
    <col min="153" max="161" width="7.140625" customWidth="1"/>
    <col min="162" max="162" width="8.5703125" style="61" customWidth="1"/>
    <col min="163" max="172" width="7.140625" customWidth="1"/>
    <col min="173" max="173" width="7.140625" style="61" customWidth="1"/>
    <col min="174" max="174" width="7.85546875" customWidth="1"/>
    <col min="175" max="178" width="7.140625" customWidth="1"/>
    <col min="179" max="179" width="7.140625" style="61" customWidth="1"/>
    <col min="180" max="188" width="7.140625" customWidth="1"/>
    <col min="189" max="189" width="10" customWidth="1"/>
    <col min="190" max="190" width="7.140625" customWidth="1"/>
    <col min="191" max="191" width="11.42578125" customWidth="1"/>
  </cols>
  <sheetData>
    <row r="1" spans="1:195" s="7" customFormat="1" ht="16.5" thickBot="1" x14ac:dyDescent="0.35">
      <c r="A1" s="300"/>
      <c r="B1" s="287" t="s">
        <v>2785</v>
      </c>
      <c r="C1" s="287" t="s">
        <v>2786</v>
      </c>
      <c r="D1" s="357" t="s">
        <v>3090</v>
      </c>
      <c r="E1" s="357" t="s">
        <v>3091</v>
      </c>
      <c r="F1" s="297" t="s">
        <v>3092</v>
      </c>
      <c r="G1" s="40" t="s">
        <v>3093</v>
      </c>
      <c r="H1" s="289" t="s">
        <v>8</v>
      </c>
      <c r="I1" s="290" t="s">
        <v>9</v>
      </c>
      <c r="J1" s="295" t="s">
        <v>3094</v>
      </c>
      <c r="K1" s="318" t="s">
        <v>3095</v>
      </c>
      <c r="L1" s="295" t="s">
        <v>1239</v>
      </c>
      <c r="M1" s="297" t="s">
        <v>3096</v>
      </c>
      <c r="N1" s="40" t="s">
        <v>3097</v>
      </c>
      <c r="O1" s="295" t="s">
        <v>3098</v>
      </c>
      <c r="P1" s="295" t="s">
        <v>3099</v>
      </c>
      <c r="Q1" s="297" t="s">
        <v>1243</v>
      </c>
      <c r="R1" s="39" t="s">
        <v>3100</v>
      </c>
      <c r="S1" s="40" t="s">
        <v>2809</v>
      </c>
      <c r="T1" s="297" t="s">
        <v>1215</v>
      </c>
      <c r="U1" s="39" t="s">
        <v>1216</v>
      </c>
      <c r="V1" s="39" t="s">
        <v>1217</v>
      </c>
      <c r="W1" s="39" t="s">
        <v>3086</v>
      </c>
      <c r="X1" s="39" t="s">
        <v>2800</v>
      </c>
      <c r="Y1" s="40" t="s">
        <v>1321</v>
      </c>
      <c r="Z1" s="40"/>
      <c r="AA1" s="46" t="s">
        <v>1358</v>
      </c>
      <c r="AB1" s="75" t="s">
        <v>10</v>
      </c>
      <c r="AC1" s="42"/>
      <c r="AD1" s="42"/>
      <c r="AE1" s="43"/>
      <c r="AF1" s="8" t="s">
        <v>1248</v>
      </c>
      <c r="AG1" s="8" t="s">
        <v>1249</v>
      </c>
      <c r="AH1" s="8" t="s">
        <v>1250</v>
      </c>
      <c r="AI1" s="8" t="s">
        <v>2760</v>
      </c>
      <c r="AJ1" s="8" t="s">
        <v>7</v>
      </c>
      <c r="AK1" s="8" t="s">
        <v>0</v>
      </c>
      <c r="AL1" s="8" t="s">
        <v>678</v>
      </c>
      <c r="AM1" s="8" t="s">
        <v>4</v>
      </c>
      <c r="AN1" s="8" t="s">
        <v>64</v>
      </c>
      <c r="AO1" s="8" t="s">
        <v>64</v>
      </c>
      <c r="AP1" s="8" t="s">
        <v>2795</v>
      </c>
      <c r="AQ1" s="8" t="s">
        <v>5</v>
      </c>
      <c r="AR1" s="8" t="s">
        <v>5</v>
      </c>
      <c r="AS1" s="8" t="s">
        <v>3101</v>
      </c>
      <c r="AT1" s="14" t="s">
        <v>1224</v>
      </c>
      <c r="AU1" s="24" t="s">
        <v>1265</v>
      </c>
      <c r="AV1" s="24" t="s">
        <v>18</v>
      </c>
      <c r="AW1" s="24" t="s">
        <v>20</v>
      </c>
      <c r="AX1" s="24" t="s">
        <v>1266</v>
      </c>
      <c r="AY1" s="24" t="s">
        <v>1267</v>
      </c>
      <c r="AZ1" s="25" t="s">
        <v>1268</v>
      </c>
      <c r="BA1" s="9" t="s">
        <v>35</v>
      </c>
      <c r="BB1" s="9" t="s">
        <v>1269</v>
      </c>
      <c r="BC1" s="9" t="s">
        <v>38</v>
      </c>
      <c r="BD1" s="9" t="s">
        <v>16</v>
      </c>
      <c r="BE1" s="9" t="s">
        <v>1270</v>
      </c>
      <c r="BF1" s="9" t="s">
        <v>1271</v>
      </c>
      <c r="BG1" s="9" t="s">
        <v>1272</v>
      </c>
      <c r="BH1" s="9" t="s">
        <v>5</v>
      </c>
      <c r="BI1" s="9" t="s">
        <v>5</v>
      </c>
      <c r="BJ1" s="9" t="s">
        <v>1275</v>
      </c>
      <c r="BK1" s="9" t="s">
        <v>5</v>
      </c>
      <c r="BL1" s="9" t="s">
        <v>5</v>
      </c>
      <c r="BM1" s="9" t="s">
        <v>1277</v>
      </c>
      <c r="BN1" s="12" t="s">
        <v>5</v>
      </c>
      <c r="BO1" s="29" t="s">
        <v>6</v>
      </c>
      <c r="BP1" s="29" t="s">
        <v>6</v>
      </c>
      <c r="BQ1" s="29" t="s">
        <v>6</v>
      </c>
      <c r="BR1" s="29" t="s">
        <v>6</v>
      </c>
      <c r="BS1" s="29" t="s">
        <v>6</v>
      </c>
      <c r="BT1" s="29" t="s">
        <v>6</v>
      </c>
      <c r="BU1" s="29" t="s">
        <v>6</v>
      </c>
      <c r="BV1" s="29" t="s">
        <v>6</v>
      </c>
      <c r="BW1" s="29" t="s">
        <v>6</v>
      </c>
      <c r="BX1" s="29" t="s">
        <v>6</v>
      </c>
      <c r="BY1" s="29" t="s">
        <v>6</v>
      </c>
      <c r="BZ1" s="29" t="s">
        <v>6</v>
      </c>
      <c r="CA1" s="29" t="s">
        <v>6</v>
      </c>
      <c r="CB1" s="29" t="s">
        <v>6</v>
      </c>
      <c r="CC1" s="29" t="s">
        <v>6</v>
      </c>
      <c r="CD1" s="29" t="s">
        <v>6</v>
      </c>
      <c r="CE1" s="29" t="s">
        <v>6</v>
      </c>
      <c r="CF1" s="29" t="s">
        <v>6</v>
      </c>
      <c r="CG1" s="29" t="s">
        <v>6</v>
      </c>
      <c r="CH1" s="29" t="s">
        <v>6</v>
      </c>
      <c r="CI1" s="29" t="s">
        <v>6</v>
      </c>
      <c r="CJ1" s="29" t="s">
        <v>6</v>
      </c>
      <c r="CK1" s="29" t="s">
        <v>6</v>
      </c>
      <c r="CL1" s="30" t="s">
        <v>6</v>
      </c>
      <c r="CM1" s="34" t="s">
        <v>1294</v>
      </c>
      <c r="CN1" s="34" t="s">
        <v>5</v>
      </c>
      <c r="CO1" s="34" t="s">
        <v>5</v>
      </c>
      <c r="CP1" s="34" t="s">
        <v>5</v>
      </c>
      <c r="CQ1" s="35" t="s">
        <v>5</v>
      </c>
      <c r="CR1" s="17" t="s">
        <v>77</v>
      </c>
      <c r="CS1" s="17" t="s">
        <v>77</v>
      </c>
      <c r="CT1" s="17" t="s">
        <v>77</v>
      </c>
      <c r="CU1" s="17" t="s">
        <v>77</v>
      </c>
      <c r="CV1" s="17" t="s">
        <v>77</v>
      </c>
      <c r="CW1" s="17" t="s">
        <v>77</v>
      </c>
      <c r="CX1" s="17" t="s">
        <v>77</v>
      </c>
      <c r="CY1" s="17" t="s">
        <v>77</v>
      </c>
      <c r="CZ1" s="17" t="s">
        <v>77</v>
      </c>
      <c r="DA1" s="18" t="s">
        <v>77</v>
      </c>
      <c r="DB1" s="284" t="s">
        <v>1205</v>
      </c>
      <c r="DC1" s="284" t="s">
        <v>87</v>
      </c>
      <c r="DD1" s="284" t="s">
        <v>1</v>
      </c>
      <c r="DE1" s="284" t="s">
        <v>1204</v>
      </c>
      <c r="DF1" s="284" t="s">
        <v>1203</v>
      </c>
      <c r="DG1" s="284" t="s">
        <v>1205</v>
      </c>
      <c r="DH1" s="284" t="s">
        <v>1206</v>
      </c>
      <c r="DI1" s="284" t="s">
        <v>2799</v>
      </c>
      <c r="DJ1" s="284" t="s">
        <v>2799</v>
      </c>
      <c r="DK1" s="284" t="s">
        <v>2799</v>
      </c>
      <c r="DL1" s="284" t="s">
        <v>2799</v>
      </c>
      <c r="DM1" s="284" t="s">
        <v>2799</v>
      </c>
      <c r="DN1" s="284" t="s">
        <v>2799</v>
      </c>
      <c r="DO1" s="284" t="s">
        <v>2799</v>
      </c>
      <c r="DP1" s="284" t="s">
        <v>2799</v>
      </c>
      <c r="DQ1" s="284" t="s">
        <v>2799</v>
      </c>
      <c r="DR1" s="284" t="s">
        <v>2799</v>
      </c>
      <c r="DS1" s="284" t="s">
        <v>2799</v>
      </c>
      <c r="DT1" s="280"/>
      <c r="DU1" s="122" t="s">
        <v>641</v>
      </c>
      <c r="DV1" s="122" t="s">
        <v>1220</v>
      </c>
      <c r="DW1" s="122" t="s">
        <v>1221</v>
      </c>
      <c r="DX1" s="122" t="s">
        <v>642</v>
      </c>
      <c r="DY1" s="124" t="s">
        <v>3087</v>
      </c>
      <c r="DZ1" s="122" t="s">
        <v>463</v>
      </c>
      <c r="EA1" s="123" t="s">
        <v>644</v>
      </c>
      <c r="EB1" s="124" t="s">
        <v>3087</v>
      </c>
      <c r="EC1" s="122" t="s">
        <v>456</v>
      </c>
      <c r="ED1" s="122" t="s">
        <v>1219</v>
      </c>
      <c r="EE1" s="121" t="s">
        <v>1218</v>
      </c>
      <c r="EF1" s="124" t="s">
        <v>3087</v>
      </c>
      <c r="EG1" s="122" t="s">
        <v>456</v>
      </c>
      <c r="EH1" s="122" t="s">
        <v>1219</v>
      </c>
      <c r="EI1" s="124" t="s">
        <v>3087</v>
      </c>
      <c r="EJ1" s="127"/>
      <c r="EK1" s="243" t="s">
        <v>5</v>
      </c>
      <c r="EL1" s="243" t="s">
        <v>5</v>
      </c>
      <c r="EM1" s="243" t="s">
        <v>5</v>
      </c>
      <c r="EN1" s="243" t="s">
        <v>5</v>
      </c>
      <c r="EO1" s="243" t="s">
        <v>5</v>
      </c>
      <c r="EP1" s="243" t="s">
        <v>5</v>
      </c>
      <c r="EQ1" s="243" t="s">
        <v>5</v>
      </c>
      <c r="ER1" s="243" t="s">
        <v>5</v>
      </c>
      <c r="ES1" s="243" t="s">
        <v>5</v>
      </c>
      <c r="ET1" s="243" t="s">
        <v>5</v>
      </c>
      <c r="EU1" s="244" t="s">
        <v>5</v>
      </c>
      <c r="EV1" s="242" t="s">
        <v>1359</v>
      </c>
      <c r="EW1" s="242" t="s">
        <v>1359</v>
      </c>
      <c r="EX1" s="242" t="s">
        <v>1359</v>
      </c>
      <c r="EY1" s="242" t="s">
        <v>1359</v>
      </c>
      <c r="EZ1" s="242" t="s">
        <v>1359</v>
      </c>
      <c r="FA1" s="242" t="s">
        <v>1359</v>
      </c>
      <c r="FB1" s="242" t="s">
        <v>1359</v>
      </c>
      <c r="FC1" s="242" t="s">
        <v>1222</v>
      </c>
      <c r="FD1" s="242" t="s">
        <v>1359</v>
      </c>
      <c r="FE1" s="242" t="s">
        <v>1359</v>
      </c>
      <c r="FF1" s="245" t="s">
        <v>1359</v>
      </c>
      <c r="FG1" s="243" t="s">
        <v>1223</v>
      </c>
      <c r="FH1" s="243" t="s">
        <v>1223</v>
      </c>
      <c r="FI1" s="243" t="s">
        <v>1223</v>
      </c>
      <c r="FJ1" s="243" t="s">
        <v>1223</v>
      </c>
      <c r="FK1" s="243" t="s">
        <v>1223</v>
      </c>
      <c r="FL1" s="243" t="s">
        <v>1223</v>
      </c>
      <c r="FM1" s="243" t="s">
        <v>1223</v>
      </c>
      <c r="FN1" s="243" t="s">
        <v>1223</v>
      </c>
      <c r="FO1" s="243" t="s">
        <v>1223</v>
      </c>
      <c r="FP1" s="243" t="s">
        <v>1223</v>
      </c>
      <c r="FQ1" s="244" t="s">
        <v>1223</v>
      </c>
      <c r="FR1" s="243" t="s">
        <v>1224</v>
      </c>
      <c r="FS1" s="254" t="s">
        <v>1225</v>
      </c>
      <c r="FT1" s="253" t="s">
        <v>643</v>
      </c>
      <c r="FU1" s="252" t="s">
        <v>1226</v>
      </c>
      <c r="FV1" s="243" t="s">
        <v>1227</v>
      </c>
      <c r="FW1" s="256" t="s">
        <v>1360</v>
      </c>
      <c r="FX1" s="257" t="s">
        <v>1232</v>
      </c>
      <c r="FZ1" s="242" t="s">
        <v>1232</v>
      </c>
      <c r="GA1" s="242"/>
      <c r="GB1" s="242" t="s">
        <v>1232</v>
      </c>
      <c r="GD1" s="242" t="s">
        <v>1232</v>
      </c>
      <c r="GF1" s="242" t="s">
        <v>1232</v>
      </c>
      <c r="GI1" s="7" t="s">
        <v>3102</v>
      </c>
    </row>
    <row r="2" spans="1:195" x14ac:dyDescent="0.2">
      <c r="A2" s="50">
        <f>A1+1</f>
        <v>1</v>
      </c>
      <c r="B2" s="58" t="s">
        <v>336</v>
      </c>
      <c r="C2" s="58" t="s">
        <v>437</v>
      </c>
      <c r="D2" s="58"/>
      <c r="E2" s="58"/>
      <c r="F2" s="83">
        <v>3432860</v>
      </c>
      <c r="G2" s="83">
        <v>5570300</v>
      </c>
      <c r="H2" s="77">
        <f t="shared" ref="H2:H65" si="0">(MOD(F2,1000000)*0.9996)+125.57</f>
        <v>432812.42600000004</v>
      </c>
      <c r="I2" s="77">
        <f t="shared" ref="I2:I65" si="1">G2*0.9996+439.79</f>
        <v>5568511.6699999999</v>
      </c>
      <c r="J2" s="83">
        <v>173</v>
      </c>
      <c r="K2" s="83" t="s">
        <v>1332</v>
      </c>
      <c r="L2" s="83">
        <v>3</v>
      </c>
      <c r="M2" s="83"/>
      <c r="O2" s="83"/>
      <c r="P2" s="83"/>
      <c r="Q2" s="100" t="s">
        <v>1337</v>
      </c>
      <c r="R2" s="100" t="s">
        <v>2875</v>
      </c>
      <c r="S2" s="183" t="s">
        <v>2640</v>
      </c>
      <c r="T2" s="241" t="str">
        <f t="shared" ref="T2:T65" si="2">IF(EA2=1,"T","-")</f>
        <v>-</v>
      </c>
      <c r="U2" s="241" t="str">
        <f t="shared" ref="U2:U65" si="3">IF(ED2=1,"M","-")</f>
        <v>M</v>
      </c>
      <c r="V2" s="241" t="str">
        <f t="shared" ref="V2:V65" si="4">IF(EE2=1,"B","-")</f>
        <v>-</v>
      </c>
      <c r="W2" s="241" t="str">
        <f>IF(EH2=1,"A","-")</f>
        <v>A</v>
      </c>
      <c r="X2" s="260" t="str">
        <f t="shared" ref="X2:X33" si="5">GI2</f>
        <v/>
      </c>
      <c r="Y2" s="261" t="str">
        <f t="shared" ref="Y2:Y33" si="6">GJ2</f>
        <v/>
      </c>
      <c r="Z2" s="111" t="s">
        <v>1361</v>
      </c>
      <c r="AA2" s="83" t="s">
        <v>1362</v>
      </c>
      <c r="AB2" s="77">
        <v>1</v>
      </c>
      <c r="AC2" s="58" t="s">
        <v>411</v>
      </c>
      <c r="AD2" s="58" t="s">
        <v>1363</v>
      </c>
      <c r="AE2" s="68"/>
      <c r="AF2" s="83">
        <v>12</v>
      </c>
      <c r="AG2" s="83"/>
      <c r="AH2" s="83"/>
      <c r="AI2" s="83"/>
      <c r="AJ2" s="83"/>
      <c r="AK2" s="83"/>
      <c r="AL2" s="83"/>
      <c r="AM2" s="83">
        <v>0.5</v>
      </c>
      <c r="AN2" s="58"/>
      <c r="AO2" s="58"/>
      <c r="AP2" s="83"/>
      <c r="AQ2" s="58"/>
      <c r="AR2" s="58"/>
      <c r="AS2" s="193">
        <f t="shared" ref="AS2:AS30" si="7">SUM(AU2:BN2)+SUM(BO2:CL2)/1000</f>
        <v>2279.7000000000003</v>
      </c>
      <c r="AT2" s="248" t="str">
        <f t="shared" ref="AT2:AT30" si="8">FR2</f>
        <v/>
      </c>
      <c r="AU2" s="58">
        <v>228</v>
      </c>
      <c r="AV2" s="58">
        <v>54.3</v>
      </c>
      <c r="AW2" s="58">
        <v>258</v>
      </c>
      <c r="AX2" s="58">
        <v>36.6</v>
      </c>
      <c r="AY2" s="58">
        <v>12.7</v>
      </c>
      <c r="AZ2" s="68">
        <v>1633</v>
      </c>
      <c r="BA2" s="58">
        <v>0.3</v>
      </c>
      <c r="BB2" s="58">
        <v>12.5</v>
      </c>
      <c r="BC2" s="58">
        <v>0.8</v>
      </c>
      <c r="BD2" s="58">
        <v>0.4</v>
      </c>
      <c r="BE2" s="58">
        <v>10</v>
      </c>
      <c r="BF2" s="58">
        <v>2</v>
      </c>
      <c r="BG2" s="58"/>
      <c r="BH2" s="58"/>
      <c r="BI2" s="58"/>
      <c r="BJ2" s="58"/>
      <c r="BK2" s="58"/>
      <c r="BL2" s="58"/>
      <c r="BM2" s="58">
        <v>31.1</v>
      </c>
      <c r="BN2" s="68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2"/>
      <c r="CM2" s="81"/>
      <c r="CN2" s="81">
        <v>2300.9</v>
      </c>
      <c r="CO2" s="81"/>
      <c r="CP2" s="58"/>
      <c r="CQ2" s="68"/>
      <c r="CR2" s="58"/>
      <c r="CS2" s="58"/>
      <c r="CT2" s="58"/>
      <c r="CU2" s="58"/>
      <c r="CV2" s="58"/>
      <c r="CW2" s="58"/>
      <c r="CX2" s="58"/>
      <c r="CY2" s="58"/>
      <c r="CZ2" s="58"/>
      <c r="DA2" s="68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103"/>
      <c r="DQ2" s="103"/>
      <c r="DR2" s="103"/>
      <c r="DS2" s="104"/>
      <c r="DT2" s="50">
        <f t="shared" ref="DT2:DT65" si="9">IF(AB2=1,1,0)</f>
        <v>1</v>
      </c>
      <c r="DU2" s="73">
        <f t="shared" ref="DU2:DU65" si="10">IF(L2&lt;10,1,IF(L2=10,1,0))</f>
        <v>1</v>
      </c>
      <c r="DV2" s="73">
        <f t="shared" ref="DV2:DV65" si="11">IF(DU2=1,0,IF(L2&lt;100,1,IF(L2=100,1,0)))</f>
        <v>0</v>
      </c>
      <c r="DW2" s="73">
        <f t="shared" ref="DW2:DW65" si="12">IF(DU2+DV2=1,0,IF(L2&lt;400,1,IF(L2=400,1,0)))</f>
        <v>0</v>
      </c>
      <c r="DX2" s="73">
        <f t="shared" ref="DX2:DX65" si="13">IF(DU2+DV2+DW2=1,0,IF(L2&lt;10000,1,0))</f>
        <v>0</v>
      </c>
      <c r="DY2" s="125">
        <f t="shared" ref="DY2:DY65" si="14">IF(DU2+DV2+DW2+DX2=1,0,1)</f>
        <v>0</v>
      </c>
      <c r="DZ2" s="73">
        <f t="shared" ref="DZ2:DZ65" si="15">IF(AF2&lt;20,1,IF(AF2=20,1,0))</f>
        <v>1</v>
      </c>
      <c r="EA2" s="19">
        <f t="shared" ref="EA2:EA65" si="16">IF(DZ2=1,0,IF(AF2&lt;100,1,0))</f>
        <v>0</v>
      </c>
      <c r="EB2" s="50">
        <f t="shared" ref="EB2:EB65" si="17">IF(DZ2+EA2=1,0,1)</f>
        <v>0</v>
      </c>
      <c r="EC2" s="19">
        <f t="shared" ref="EC2:EC65" si="18">IF(EE2+ED2=1,0,IF(AS2&gt;0,1,0))</f>
        <v>0</v>
      </c>
      <c r="ED2" s="19">
        <f t="shared" ref="ED2:ED65" si="19">IF(EE2=1,0,IF(AS2&gt;1000,1,IF(AS2=1000,1,0)))</f>
        <v>1</v>
      </c>
      <c r="EE2" s="19">
        <f t="shared" ref="EE2:EE65" si="20">IF(AU2+AX2&gt;14000,1,IF(AU2+AX2=14000,1,0))</f>
        <v>0</v>
      </c>
      <c r="EF2" s="50">
        <f t="shared" ref="EF2:EF65" si="21">IF(EE2+ED2+EC2=1,0,1)</f>
        <v>0</v>
      </c>
      <c r="EG2" s="19">
        <f t="shared" ref="EG2:EG65" si="22">IF(CN2&lt;1000,1,0)</f>
        <v>0</v>
      </c>
      <c r="EH2" s="19">
        <f t="shared" ref="EH2:EH65" si="23">IF(EG2=1,0,IF(CN2&lt;100000,1,0))</f>
        <v>1</v>
      </c>
      <c r="EI2" s="50">
        <f t="shared" ref="EI2:EI65" si="24">IF(EG2+EH2=1,0,1)</f>
        <v>0</v>
      </c>
      <c r="EJ2" s="125">
        <f t="shared" ref="EJ2:EJ65" si="25">SUM(DW2:DX2,EA2,EE2,ED2,EH2)</f>
        <v>2</v>
      </c>
      <c r="EK2">
        <f t="shared" ref="EK2:EK65" si="26">IF(ISNUMBER(AU2),AU2,"")</f>
        <v>228</v>
      </c>
      <c r="EL2">
        <f t="shared" ref="EL2:EL65" si="27">IF(ISNUMBER(BB2),BB2,"")</f>
        <v>12.5</v>
      </c>
      <c r="EM2">
        <f t="shared" ref="EM2:EM65" si="28">IF(ISNUMBER(AV2),AV2,"")</f>
        <v>54.3</v>
      </c>
      <c r="EN2">
        <f t="shared" ref="EN2:EN65" si="29">IF(ISNUMBER(AW2),AW2,"")</f>
        <v>258</v>
      </c>
      <c r="EO2">
        <f t="shared" ref="EO2:EO65" si="30">IF(ISNUMBER(BF2),BF2,"")</f>
        <v>2</v>
      </c>
      <c r="EP2">
        <f t="shared" ref="EP2:EP65" si="31">IF(ISNUMBER(BE2),BE2,"")</f>
        <v>10</v>
      </c>
      <c r="EQ2">
        <f t="shared" ref="EQ2:EQ65" si="32">IF(ISNUMBER(AZ2),AZ2,"")</f>
        <v>1633</v>
      </c>
      <c r="ER2" t="str">
        <f t="shared" ref="ER2:ER65" si="33">IF(ISNUMBER(BL2),BL2,"")</f>
        <v/>
      </c>
      <c r="ES2" t="str">
        <f t="shared" ref="ES2:ES65" si="34">IF(ISNUMBER(BJ2),BJ2,"")</f>
        <v/>
      </c>
      <c r="ET2">
        <f t="shared" ref="ET2:ET65" si="35">IF(ISNUMBER(AY2),AY2,"")</f>
        <v>12.7</v>
      </c>
      <c r="EU2" s="61">
        <f t="shared" ref="EU2:EU65" si="36">IF(ISNUMBER(AX2),AX2,"")</f>
        <v>36.6</v>
      </c>
      <c r="EV2" s="53" t="e">
        <f>IF(ISNUMBER(EK2),EK2*#REF!,"")</f>
        <v>#REF!</v>
      </c>
      <c r="EW2" s="53" t="e">
        <f>IF(ISNUMBER(EL2),EL2*#REF!,"")</f>
        <v>#REF!</v>
      </c>
      <c r="EX2" s="53" t="e">
        <f>IF(ISNUMBER(EM2),EM2*#REF!,"")</f>
        <v>#REF!</v>
      </c>
      <c r="EY2" s="53" t="e">
        <f>IF(ISNUMBER(EN2),EN2*#REF!,"")</f>
        <v>#REF!</v>
      </c>
      <c r="EZ2" s="53" t="e">
        <f>IF(ISNUMBER(EO2),EO2*#REF!,"")</f>
        <v>#REF!</v>
      </c>
      <c r="FA2" s="53" t="e">
        <f>IF(ISNUMBER(EP2),EP2*#REF!,"")</f>
        <v>#REF!</v>
      </c>
      <c r="FB2" s="53" t="e">
        <f>IF(ISNUMBER(EQ2),EQ2*#REF!,"")</f>
        <v>#REF!</v>
      </c>
      <c r="FC2" s="53" t="str">
        <f>IF(ISNUMBER(ER2),ER2*#REF!,"")</f>
        <v/>
      </c>
      <c r="FD2" s="53" t="str">
        <f>IF(ISNUMBER(ES2),ES2*#REF!,"")</f>
        <v/>
      </c>
      <c r="FE2" s="53" t="e">
        <f>IF(ISNUMBER(ET2),ET2*#REF!,"")</f>
        <v>#REF!</v>
      </c>
      <c r="FF2" s="246" t="e">
        <f>IF(ISNUMBER(EU2),EU2*#REF!,"")</f>
        <v>#REF!</v>
      </c>
      <c r="FG2" s="55" t="str">
        <f t="shared" ref="FG2:FG65" si="37">IF(ISNUMBER(EV2),EV2/SUM($EV2:$FA2)*100,"")</f>
        <v/>
      </c>
      <c r="FH2" s="55" t="str">
        <f t="shared" ref="FH2:FH65" si="38">IF(ISNUMBER(EW2),EW2/SUM($EV2:$FA2)*100,"")</f>
        <v/>
      </c>
      <c r="FI2" s="55" t="str">
        <f t="shared" ref="FI2:FI65" si="39">IF(ISNUMBER(EX2),EX2/SUM($EV2:$FA2)*100,"")</f>
        <v/>
      </c>
      <c r="FJ2" s="55" t="str">
        <f t="shared" ref="FJ2:FJ65" si="40">IF(ISNUMBER(EY2),EY2/SUM($EV2:$FA2)*100,"")</f>
        <v/>
      </c>
      <c r="FK2" s="55" t="str">
        <f t="shared" ref="FK2:FK65" si="41">IF(ISNUMBER(EZ2),EZ2/SUM($EV2:$FA2)*100,"")</f>
        <v/>
      </c>
      <c r="FL2" s="55" t="str">
        <f t="shared" ref="FL2:FL65" si="42">IF(ISNUMBER(FA2),FA2/SUM($EV2:$FA2)*100,"")</f>
        <v/>
      </c>
      <c r="FM2" s="55" t="str">
        <f t="shared" ref="FM2:FM65" si="43">IF(ISNUMBER(FB2),FB2/SUM($FB2:$FF2)*100,"")</f>
        <v/>
      </c>
      <c r="FN2" s="55" t="str">
        <f t="shared" ref="FN2:FN65" si="44">IF(ISNUMBER(FC2),FC2/SUM($FB2:$FF2)*100,"")</f>
        <v/>
      </c>
      <c r="FO2" s="55" t="str">
        <f t="shared" ref="FO2:FO65" si="45">IF(ISNUMBER(FD2),FD2/SUM($FB2:$FF2)*100,"")</f>
        <v/>
      </c>
      <c r="FP2" s="55" t="str">
        <f t="shared" ref="FP2:FP65" si="46">IF(ISNUMBER(FE2),FE2/SUM($FB2:$FF2)*100,"")</f>
        <v/>
      </c>
      <c r="FQ2" s="247" t="str">
        <f t="shared" ref="FQ2:FQ65" si="47">IF(ISNUMBER(FF2),FF2/SUM($FB2:$FF2)*100,"")</f>
        <v/>
      </c>
      <c r="FR2" s="53" t="str">
        <f>IFERROR((SUM(EV2:FA2)-SUM(FB2:FF2))/SUM(EV2:FF2)*100,"")</f>
        <v/>
      </c>
      <c r="FS2" s="53" t="e">
        <f t="shared" ref="FS2:FS65" si="48">ABS(AT2)</f>
        <v>#VALUE!</v>
      </c>
      <c r="FT2" s="19" t="e">
        <f t="shared" ref="FT2:FT65" si="49">IF(FS2=0,1,0)</f>
        <v>#VALUE!</v>
      </c>
      <c r="FU2" s="19" t="e">
        <f t="shared" ref="FU2:FU65" si="50">IF(FT2=1,0,IF(FS2&lt;5,1,0))</f>
        <v>#VALUE!</v>
      </c>
      <c r="FV2" s="19" t="e">
        <f t="shared" ref="FV2:FV65" si="51">IF(FT2+FU2=1,0,IF(FS2&lt;10,1,0))</f>
        <v>#VALUE!</v>
      </c>
      <c r="FW2" s="50" t="e">
        <f t="shared" ref="FW2:FW65" si="52">IF(FT2+FU2+FV2=1,0,1)</f>
        <v>#VALUE!</v>
      </c>
      <c r="FX2" s="120">
        <f t="shared" ref="FX2:FX65" si="53">IF(ISNUMBER(FG2),IF(FG2&gt;20,FG2,0),0)</f>
        <v>0</v>
      </c>
      <c r="FY2" s="120">
        <f t="shared" ref="FY2:FY65" si="54">IF(ISNUMBER(FJ2),IF(FJ2&gt;20,FJ2,0),0)</f>
        <v>0</v>
      </c>
      <c r="FZ2" s="120">
        <f t="shared" ref="FZ2:FZ65" si="55">IF(ISNUMBER(FI2),IF(FI2&gt;20,FI2,0),0)</f>
        <v>0</v>
      </c>
      <c r="GA2" s="120">
        <f t="shared" ref="GA2:GA65" si="56">IF(ISNUMBER(FQ2),IF(FQ2&gt;20,FQ2,0),0)</f>
        <v>0</v>
      </c>
      <c r="GB2" s="120">
        <f t="shared" ref="GB2:GB65" si="57">IF(ISNUMBER(FM2),IF(FM2&gt;20,FM2,0),0)</f>
        <v>0</v>
      </c>
      <c r="GC2" s="120">
        <f t="shared" ref="GC2:GC65" si="58">IF(ISNUMBER(FP2),IF(FP2&gt;20,FP2,0),0)</f>
        <v>0</v>
      </c>
      <c r="GD2" s="120">
        <f t="shared" ref="GD2:GD65" si="59">IF(ISNUMBER(FH2),IF(FH2&gt;20,FH2,0),0)</f>
        <v>0</v>
      </c>
      <c r="GE2" s="120">
        <f t="shared" ref="GE2:GE65" si="60">IF(ISNUMBER(FL2),IF(FL2&gt;20,FL2,0),0)</f>
        <v>0</v>
      </c>
      <c r="GF2" s="120">
        <f t="shared" ref="GF2:GF65" si="61">IF(ISNUMBER(FK2),IF(FK2&gt;20,FK2,0),0)</f>
        <v>0</v>
      </c>
      <c r="GG2">
        <f t="shared" ref="GG2:GG65" si="62">IF(GD2&gt;20,GD2,IF(GE2&gt;20,GE2,IF(GF2&gt;20,GF2,0)))</f>
        <v>0</v>
      </c>
      <c r="GH2">
        <f t="shared" ref="GH2:GH65" si="63">IF(ISNUMBER(FO2),IF(FO2&gt;20,FO2,0),0)</f>
        <v>0</v>
      </c>
      <c r="GI2" t="str">
        <f t="shared" ref="GI2:GI65" si="64">IF(ISNUMBER(FR2),IF(GG2&gt;0,"K/Fe/Mn",IF(FY2+FZ2=0,"Na",IF(FX2+FZ2=0,"Ca",IF(FX2+FY2=0,"Mg",IF(FZ2=0,IF(FX2&gt;FY2,"Na-Ca","Ca-Na"),IF(FY2=0,IF(FX2&gt;FZ2,"Na-Mg","Mg-Na"),IF(FX2=0,IF(FY2&gt;FZ2,"Ca-Mg","Mg-Ca"),IF(FX2&gt;FY2,IF(FX2&gt;FZ2,IF(FY2&gt;FZ2,"Na-Ca-Mg","Na-Mg-Ca"),"Mg-Na-Ca"),IF(FY2&gt;FX2,IF(FY2&gt;FZ2,IF(FX2&gt;FZ2,"Ca-Na-Mg","Ca-Mg-Na"),"Mg-Ca-Na"),"x"))))))))),"")</f>
        <v/>
      </c>
      <c r="GJ2" t="str">
        <f t="shared" ref="GJ2:GJ65" si="65">IF(ISNUMBER(FR2),IF(GH2&gt;0,"NO3",IF(GB2+GC2=0,"Cl",IF(GA2+GC2=0,"HCO3",IF(GA2+GB2=0,"SO4",IF(GC2=0,IF(GA2&gt;GB2,"Cl-HCO3","HCO3-Cl"),IF(GB2=0,IF(GA2&gt;GC2,"Cl-SO4","SO4-Cl"),IF(GA2=0,IF(GB2&gt;GC2,"HCO3-SO4","SO4-HCO3"),IF(GA2&gt;GB2,IF(GA2&gt;GC2,IF(GB2&gt;GC2,"Cl-HCO3-SO4","Cl-SO4-HCO3"),"SO4-Cl-HCO3"),IF(GB2&gt;GA2,IF(GB2&gt;GC2,IF(GA2&gt;GC2,"HCO3-Cl-SO4","HCO3-SO4-Cl"),"SO4-HCO3-Cl"),"x"))))))))),"")</f>
        <v/>
      </c>
      <c r="GL2" s="58"/>
      <c r="GM2" s="58"/>
    </row>
    <row r="3" spans="1:195" x14ac:dyDescent="0.2">
      <c r="A3" s="50">
        <f t="shared" ref="A3:A65" si="66">A2+1</f>
        <v>2</v>
      </c>
      <c r="B3" s="2" t="s">
        <v>336</v>
      </c>
      <c r="C3" s="2" t="s">
        <v>437</v>
      </c>
      <c r="D3" s="2"/>
      <c r="E3" s="2"/>
      <c r="F3" s="83">
        <v>3432860</v>
      </c>
      <c r="G3" s="83">
        <v>5570300</v>
      </c>
      <c r="H3" s="77">
        <f t="shared" si="0"/>
        <v>432812.42600000004</v>
      </c>
      <c r="I3" s="77">
        <f t="shared" si="1"/>
        <v>5568511.6699999999</v>
      </c>
      <c r="J3" s="83">
        <v>173</v>
      </c>
      <c r="K3" s="19" t="s">
        <v>1332</v>
      </c>
      <c r="L3" s="19">
        <v>3</v>
      </c>
      <c r="Q3" s="100" t="s">
        <v>1337</v>
      </c>
      <c r="R3" s="100" t="s">
        <v>2875</v>
      </c>
      <c r="S3" s="100" t="s">
        <v>2640</v>
      </c>
      <c r="T3" s="241" t="str">
        <f t="shared" si="2"/>
        <v>-</v>
      </c>
      <c r="U3" s="241" t="str">
        <f t="shared" si="3"/>
        <v>M</v>
      </c>
      <c r="V3" s="241" t="str">
        <f t="shared" si="4"/>
        <v>-</v>
      </c>
      <c r="W3" s="241" t="str">
        <f t="shared" ref="W3:W66" si="67">IF(EH3=1,"A","-")</f>
        <v>A</v>
      </c>
      <c r="X3" s="260" t="str">
        <f t="shared" si="5"/>
        <v/>
      </c>
      <c r="Y3" s="261" t="str">
        <f t="shared" si="6"/>
        <v/>
      </c>
      <c r="Z3" s="111" t="s">
        <v>1361</v>
      </c>
      <c r="AA3" s="131">
        <v>25102</v>
      </c>
      <c r="AB3" s="73">
        <v>2</v>
      </c>
      <c r="AC3" s="58" t="s">
        <v>404</v>
      </c>
      <c r="AD3" s="2" t="s">
        <v>2921</v>
      </c>
      <c r="AE3" s="57" t="s">
        <v>2922</v>
      </c>
      <c r="AF3" s="66">
        <v>12.6</v>
      </c>
      <c r="AI3" s="269"/>
      <c r="AR3">
        <v>1529.4</v>
      </c>
      <c r="AS3" s="193">
        <f t="shared" si="7"/>
        <v>2040.1</v>
      </c>
      <c r="AT3" s="248" t="str">
        <f t="shared" si="8"/>
        <v/>
      </c>
      <c r="AU3">
        <v>202.6</v>
      </c>
      <c r="AV3">
        <v>55.4</v>
      </c>
      <c r="AW3">
        <v>242.7</v>
      </c>
      <c r="AX3">
        <v>36.1</v>
      </c>
      <c r="AY3">
        <v>23.2</v>
      </c>
      <c r="AZ3" s="61">
        <v>1470.1</v>
      </c>
      <c r="BE3" s="51">
        <v>10</v>
      </c>
      <c r="BO3" s="90"/>
      <c r="BP3" s="27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0"/>
      <c r="CC3" s="90"/>
      <c r="CD3" s="90"/>
      <c r="CE3" s="90"/>
      <c r="CF3" s="90"/>
      <c r="CG3" s="90"/>
      <c r="CH3" s="90"/>
      <c r="CI3" s="90"/>
      <c r="CJ3" s="90"/>
      <c r="CK3" s="90"/>
      <c r="CL3" s="91"/>
      <c r="CM3" s="90"/>
      <c r="CN3" s="90">
        <v>2340</v>
      </c>
      <c r="CO3" s="90"/>
      <c r="DB3" s="103"/>
      <c r="DC3" s="103"/>
      <c r="DD3" s="103"/>
      <c r="DE3" s="103"/>
      <c r="DF3" s="103"/>
      <c r="DG3" s="103"/>
      <c r="DH3" s="103"/>
      <c r="DI3" s="103"/>
      <c r="DJ3" s="103"/>
      <c r="DK3" s="103"/>
      <c r="DL3" s="103"/>
      <c r="DM3" s="103"/>
      <c r="DN3" s="103"/>
      <c r="DO3" s="103"/>
      <c r="DP3" s="103"/>
      <c r="DQ3" s="103"/>
      <c r="DR3" s="103"/>
      <c r="DS3" s="104"/>
      <c r="DT3" s="50">
        <f t="shared" si="9"/>
        <v>0</v>
      </c>
      <c r="DU3" s="73">
        <f t="shared" si="10"/>
        <v>1</v>
      </c>
      <c r="DV3" s="73">
        <f t="shared" si="11"/>
        <v>0</v>
      </c>
      <c r="DW3" s="73">
        <f t="shared" si="12"/>
        <v>0</v>
      </c>
      <c r="DX3" s="73">
        <f t="shared" si="13"/>
        <v>0</v>
      </c>
      <c r="DY3" s="125">
        <f t="shared" si="14"/>
        <v>0</v>
      </c>
      <c r="DZ3" s="73">
        <f t="shared" si="15"/>
        <v>1</v>
      </c>
      <c r="EA3" s="19">
        <f t="shared" si="16"/>
        <v>0</v>
      </c>
      <c r="EB3" s="50">
        <f t="shared" si="17"/>
        <v>0</v>
      </c>
      <c r="EC3" s="19">
        <f t="shared" si="18"/>
        <v>0</v>
      </c>
      <c r="ED3" s="19">
        <f t="shared" si="19"/>
        <v>1</v>
      </c>
      <c r="EE3" s="19">
        <f t="shared" si="20"/>
        <v>0</v>
      </c>
      <c r="EF3" s="50">
        <f t="shared" si="21"/>
        <v>0</v>
      </c>
      <c r="EG3" s="19">
        <f t="shared" si="22"/>
        <v>0</v>
      </c>
      <c r="EH3" s="19">
        <f t="shared" si="23"/>
        <v>1</v>
      </c>
      <c r="EI3" s="50">
        <f t="shared" si="24"/>
        <v>0</v>
      </c>
      <c r="EJ3" s="125">
        <f t="shared" si="25"/>
        <v>2</v>
      </c>
      <c r="EK3">
        <f t="shared" si="26"/>
        <v>202.6</v>
      </c>
      <c r="EL3" t="str">
        <f t="shared" si="27"/>
        <v/>
      </c>
      <c r="EM3">
        <f t="shared" si="28"/>
        <v>55.4</v>
      </c>
      <c r="EN3">
        <f t="shared" si="29"/>
        <v>242.7</v>
      </c>
      <c r="EO3" t="str">
        <f t="shared" si="30"/>
        <v/>
      </c>
      <c r="EP3">
        <f t="shared" si="31"/>
        <v>10</v>
      </c>
      <c r="EQ3">
        <f t="shared" si="32"/>
        <v>1470.1</v>
      </c>
      <c r="ER3" t="str">
        <f t="shared" si="33"/>
        <v/>
      </c>
      <c r="ES3" t="str">
        <f t="shared" si="34"/>
        <v/>
      </c>
      <c r="ET3">
        <f t="shared" si="35"/>
        <v>23.2</v>
      </c>
      <c r="EU3" s="61">
        <f t="shared" si="36"/>
        <v>36.1</v>
      </c>
      <c r="EV3" s="53" t="e">
        <f>IF(ISNUMBER(EK3),EK3*#REF!,"")</f>
        <v>#REF!</v>
      </c>
      <c r="EW3" s="53" t="str">
        <f>IF(ISNUMBER(EL3),EL3*#REF!,"")</f>
        <v/>
      </c>
      <c r="EX3" s="53" t="e">
        <f>IF(ISNUMBER(EM3),EM3*#REF!,"")</f>
        <v>#REF!</v>
      </c>
      <c r="EY3" s="53" t="e">
        <f>IF(ISNUMBER(EN3),EN3*#REF!,"")</f>
        <v>#REF!</v>
      </c>
      <c r="EZ3" s="53" t="str">
        <f>IF(ISNUMBER(EO3),EO3*#REF!,"")</f>
        <v/>
      </c>
      <c r="FA3" s="53" t="e">
        <f>IF(ISNUMBER(EP3),EP3*#REF!,"")</f>
        <v>#REF!</v>
      </c>
      <c r="FB3" s="53" t="e">
        <f>IF(ISNUMBER(EQ3),EQ3*#REF!,"")</f>
        <v>#REF!</v>
      </c>
      <c r="FC3" s="53" t="str">
        <f>IF(ISNUMBER(ER3),ER3*#REF!,"")</f>
        <v/>
      </c>
      <c r="FD3" s="53" t="str">
        <f>IF(ISNUMBER(ES3),ES3*#REF!,"")</f>
        <v/>
      </c>
      <c r="FE3" s="53" t="e">
        <f>IF(ISNUMBER(ET3),ET3*#REF!,"")</f>
        <v>#REF!</v>
      </c>
      <c r="FF3" s="52" t="e">
        <f>IF(ISNUMBER(EU3),EU3*#REF!,"")</f>
        <v>#REF!</v>
      </c>
      <c r="FG3" s="55" t="str">
        <f t="shared" si="37"/>
        <v/>
      </c>
      <c r="FH3" s="55" t="str">
        <f t="shared" si="38"/>
        <v/>
      </c>
      <c r="FI3" s="55" t="str">
        <f t="shared" si="39"/>
        <v/>
      </c>
      <c r="FJ3" s="55" t="str">
        <f t="shared" si="40"/>
        <v/>
      </c>
      <c r="FK3" s="55" t="str">
        <f t="shared" si="41"/>
        <v/>
      </c>
      <c r="FL3" s="55" t="str">
        <f t="shared" si="42"/>
        <v/>
      </c>
      <c r="FM3" s="55" t="str">
        <f t="shared" si="43"/>
        <v/>
      </c>
      <c r="FN3" s="55" t="str">
        <f t="shared" si="44"/>
        <v/>
      </c>
      <c r="FO3" s="55" t="str">
        <f t="shared" si="45"/>
        <v/>
      </c>
      <c r="FP3" s="55" t="str">
        <f t="shared" si="46"/>
        <v/>
      </c>
      <c r="FQ3" s="59" t="str">
        <f t="shared" si="47"/>
        <v/>
      </c>
      <c r="FR3" s="53" t="str">
        <f t="shared" ref="FR3:FR66" si="68">IFERROR((SUM(EV3:FA3)-SUM(FB3:FF3))/SUM(EV3:FF3)*100,"")</f>
        <v/>
      </c>
      <c r="FS3" s="53" t="e">
        <f t="shared" si="48"/>
        <v>#VALUE!</v>
      </c>
      <c r="FT3" s="19" t="e">
        <f t="shared" si="49"/>
        <v>#VALUE!</v>
      </c>
      <c r="FU3" s="19" t="e">
        <f t="shared" si="50"/>
        <v>#VALUE!</v>
      </c>
      <c r="FV3" s="19" t="e">
        <f t="shared" si="51"/>
        <v>#VALUE!</v>
      </c>
      <c r="FW3" s="50" t="e">
        <f t="shared" si="52"/>
        <v>#VALUE!</v>
      </c>
      <c r="FX3" s="120">
        <f t="shared" si="53"/>
        <v>0</v>
      </c>
      <c r="FY3" s="120">
        <f t="shared" si="54"/>
        <v>0</v>
      </c>
      <c r="FZ3" s="120">
        <f t="shared" si="55"/>
        <v>0</v>
      </c>
      <c r="GA3" s="120">
        <f t="shared" si="56"/>
        <v>0</v>
      </c>
      <c r="GB3" s="120">
        <f t="shared" si="57"/>
        <v>0</v>
      </c>
      <c r="GC3" s="120">
        <f t="shared" si="58"/>
        <v>0</v>
      </c>
      <c r="GD3" s="120">
        <f t="shared" si="59"/>
        <v>0</v>
      </c>
      <c r="GE3" s="120">
        <f t="shared" si="60"/>
        <v>0</v>
      </c>
      <c r="GF3" s="120">
        <f t="shared" si="61"/>
        <v>0</v>
      </c>
      <c r="GG3">
        <f t="shared" si="62"/>
        <v>0</v>
      </c>
      <c r="GH3">
        <f t="shared" si="63"/>
        <v>0</v>
      </c>
      <c r="GI3" t="str">
        <f t="shared" si="64"/>
        <v/>
      </c>
      <c r="GJ3" t="str">
        <f t="shared" si="65"/>
        <v/>
      </c>
      <c r="GL3" s="58"/>
      <c r="GM3" s="58"/>
    </row>
    <row r="4" spans="1:195" x14ac:dyDescent="0.2">
      <c r="A4" s="50">
        <f t="shared" si="66"/>
        <v>3</v>
      </c>
      <c r="B4" s="2" t="s">
        <v>570</v>
      </c>
      <c r="C4" s="2" t="s">
        <v>1202</v>
      </c>
      <c r="D4" s="2"/>
      <c r="E4" s="2"/>
      <c r="F4" s="19">
        <v>3541130</v>
      </c>
      <c r="G4" s="19">
        <v>5655320</v>
      </c>
      <c r="H4" s="77">
        <f t="shared" si="0"/>
        <v>541039.11800000002</v>
      </c>
      <c r="I4" s="77">
        <f t="shared" si="1"/>
        <v>5653497.6620000005</v>
      </c>
      <c r="J4" s="19">
        <v>330.94</v>
      </c>
      <c r="K4" s="19" t="s">
        <v>1333</v>
      </c>
      <c r="L4" s="19">
        <v>168</v>
      </c>
      <c r="O4" s="19">
        <v>250.94</v>
      </c>
      <c r="Q4" s="2" t="s">
        <v>1339</v>
      </c>
      <c r="R4" s="2" t="s">
        <v>1365</v>
      </c>
      <c r="S4" s="2" t="s">
        <v>1324</v>
      </c>
      <c r="T4" s="241" t="str">
        <f t="shared" si="2"/>
        <v>-</v>
      </c>
      <c r="U4" s="241" t="str">
        <f t="shared" si="3"/>
        <v>-</v>
      </c>
      <c r="V4" s="241" t="str">
        <f t="shared" si="4"/>
        <v>-</v>
      </c>
      <c r="W4" s="241" t="str">
        <f t="shared" si="67"/>
        <v>-</v>
      </c>
      <c r="X4" s="260" t="str">
        <f t="shared" si="5"/>
        <v/>
      </c>
      <c r="Y4" s="261" t="str">
        <f t="shared" si="6"/>
        <v/>
      </c>
      <c r="Z4" s="56"/>
      <c r="AA4" s="48">
        <v>34807</v>
      </c>
      <c r="AB4" s="73">
        <v>1</v>
      </c>
      <c r="AC4" s="2" t="s">
        <v>568</v>
      </c>
      <c r="AD4" s="2" t="s">
        <v>1366</v>
      </c>
      <c r="AE4" s="57" t="s">
        <v>1367</v>
      </c>
      <c r="AF4" s="66">
        <v>11.1</v>
      </c>
      <c r="AG4" s="19">
        <v>226</v>
      </c>
      <c r="AH4" s="19">
        <v>7.27</v>
      </c>
      <c r="AM4" s="45">
        <v>2</v>
      </c>
      <c r="AN4">
        <v>5.9</v>
      </c>
      <c r="AO4">
        <v>4.9000000000000004</v>
      </c>
      <c r="AS4" s="193">
        <f t="shared" si="7"/>
        <v>186.83700000000002</v>
      </c>
      <c r="AT4" s="248" t="str">
        <f t="shared" si="8"/>
        <v/>
      </c>
      <c r="AU4">
        <v>8.1</v>
      </c>
      <c r="AV4">
        <v>11.9</v>
      </c>
      <c r="AW4">
        <v>22.7</v>
      </c>
      <c r="AX4">
        <v>9.5</v>
      </c>
      <c r="AY4">
        <v>21.8</v>
      </c>
      <c r="AZ4" s="61">
        <v>106.8</v>
      </c>
      <c r="BB4">
        <v>2.5</v>
      </c>
      <c r="BE4">
        <v>0.03</v>
      </c>
      <c r="BF4">
        <v>7.0000000000000001E-3</v>
      </c>
      <c r="BJ4">
        <v>3.5</v>
      </c>
      <c r="CM4">
        <v>6.4</v>
      </c>
      <c r="CN4" s="129">
        <v>2</v>
      </c>
      <c r="DB4" s="103"/>
      <c r="DC4" s="103"/>
      <c r="DD4" s="103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4"/>
      <c r="DT4" s="50">
        <f t="shared" si="9"/>
        <v>1</v>
      </c>
      <c r="DU4" s="73">
        <f t="shared" si="10"/>
        <v>0</v>
      </c>
      <c r="DV4" s="73">
        <f t="shared" si="11"/>
        <v>0</v>
      </c>
      <c r="DW4" s="73">
        <f t="shared" si="12"/>
        <v>1</v>
      </c>
      <c r="DX4" s="73">
        <f t="shared" si="13"/>
        <v>0</v>
      </c>
      <c r="DY4" s="125">
        <f t="shared" si="14"/>
        <v>0</v>
      </c>
      <c r="DZ4" s="73">
        <f t="shared" si="15"/>
        <v>1</v>
      </c>
      <c r="EA4" s="19">
        <f t="shared" si="16"/>
        <v>0</v>
      </c>
      <c r="EB4" s="50">
        <f t="shared" si="17"/>
        <v>0</v>
      </c>
      <c r="EC4" s="19">
        <f t="shared" si="18"/>
        <v>1</v>
      </c>
      <c r="ED4" s="19">
        <f t="shared" si="19"/>
        <v>0</v>
      </c>
      <c r="EE4" s="19">
        <f t="shared" si="20"/>
        <v>0</v>
      </c>
      <c r="EF4" s="50">
        <f t="shared" si="21"/>
        <v>0</v>
      </c>
      <c r="EG4" s="19">
        <f t="shared" si="22"/>
        <v>1</v>
      </c>
      <c r="EH4" s="19">
        <f t="shared" si="23"/>
        <v>0</v>
      </c>
      <c r="EI4" s="50">
        <f t="shared" si="24"/>
        <v>0</v>
      </c>
      <c r="EJ4" s="125">
        <f t="shared" si="25"/>
        <v>1</v>
      </c>
      <c r="EK4">
        <f t="shared" si="26"/>
        <v>8.1</v>
      </c>
      <c r="EL4">
        <f t="shared" si="27"/>
        <v>2.5</v>
      </c>
      <c r="EM4">
        <f t="shared" si="28"/>
        <v>11.9</v>
      </c>
      <c r="EN4">
        <f t="shared" si="29"/>
        <v>22.7</v>
      </c>
      <c r="EO4">
        <f t="shared" si="30"/>
        <v>7.0000000000000001E-3</v>
      </c>
      <c r="EP4">
        <f t="shared" si="31"/>
        <v>0.03</v>
      </c>
      <c r="EQ4">
        <f t="shared" si="32"/>
        <v>106.8</v>
      </c>
      <c r="ER4" t="str">
        <f t="shared" si="33"/>
        <v/>
      </c>
      <c r="ES4">
        <f t="shared" si="34"/>
        <v>3.5</v>
      </c>
      <c r="ET4">
        <f t="shared" si="35"/>
        <v>21.8</v>
      </c>
      <c r="EU4" s="61">
        <f t="shared" si="36"/>
        <v>9.5</v>
      </c>
      <c r="EV4" s="53" t="e">
        <f>IF(ISNUMBER(EK4),EK4*#REF!,"")</f>
        <v>#REF!</v>
      </c>
      <c r="EW4" s="53" t="e">
        <f>IF(ISNUMBER(EL4),EL4*#REF!,"")</f>
        <v>#REF!</v>
      </c>
      <c r="EX4" s="53" t="e">
        <f>IF(ISNUMBER(EM4),EM4*#REF!,"")</f>
        <v>#REF!</v>
      </c>
      <c r="EY4" s="53" t="e">
        <f>IF(ISNUMBER(EN4),EN4*#REF!,"")</f>
        <v>#REF!</v>
      </c>
      <c r="EZ4" s="53" t="e">
        <f>IF(ISNUMBER(EO4),EO4*#REF!,"")</f>
        <v>#REF!</v>
      </c>
      <c r="FA4" s="53" t="e">
        <f>IF(ISNUMBER(EP4),EP4*#REF!,"")</f>
        <v>#REF!</v>
      </c>
      <c r="FB4" s="53" t="e">
        <f>IF(ISNUMBER(EQ4),EQ4*#REF!,"")</f>
        <v>#REF!</v>
      </c>
      <c r="FC4" s="53" t="str">
        <f>IF(ISNUMBER(ER4),ER4*#REF!,"")</f>
        <v/>
      </c>
      <c r="FD4" s="53" t="e">
        <f>IF(ISNUMBER(ES4),ES4*#REF!,"")</f>
        <v>#REF!</v>
      </c>
      <c r="FE4" s="53" t="e">
        <f>IF(ISNUMBER(ET4),ET4*#REF!,"")</f>
        <v>#REF!</v>
      </c>
      <c r="FF4" s="52" t="e">
        <f>IF(ISNUMBER(EU4),EU4*#REF!,"")</f>
        <v>#REF!</v>
      </c>
      <c r="FG4" s="55" t="str">
        <f t="shared" si="37"/>
        <v/>
      </c>
      <c r="FH4" s="55" t="str">
        <f t="shared" si="38"/>
        <v/>
      </c>
      <c r="FI4" s="55" t="str">
        <f t="shared" si="39"/>
        <v/>
      </c>
      <c r="FJ4" s="55" t="str">
        <f t="shared" si="40"/>
        <v/>
      </c>
      <c r="FK4" s="55" t="str">
        <f t="shared" si="41"/>
        <v/>
      </c>
      <c r="FL4" s="55" t="str">
        <f t="shared" si="42"/>
        <v/>
      </c>
      <c r="FM4" s="55" t="str">
        <f t="shared" si="43"/>
        <v/>
      </c>
      <c r="FN4" s="55" t="str">
        <f t="shared" si="44"/>
        <v/>
      </c>
      <c r="FO4" s="55" t="str">
        <f t="shared" si="45"/>
        <v/>
      </c>
      <c r="FP4" s="55" t="str">
        <f t="shared" si="46"/>
        <v/>
      </c>
      <c r="FQ4" s="59" t="str">
        <f t="shared" si="47"/>
        <v/>
      </c>
      <c r="FR4" s="53" t="str">
        <f t="shared" si="68"/>
        <v/>
      </c>
      <c r="FS4" s="53" t="e">
        <f t="shared" si="48"/>
        <v>#VALUE!</v>
      </c>
      <c r="FT4" s="19" t="e">
        <f t="shared" si="49"/>
        <v>#VALUE!</v>
      </c>
      <c r="FU4" s="19" t="e">
        <f t="shared" si="50"/>
        <v>#VALUE!</v>
      </c>
      <c r="FV4" s="19" t="e">
        <f t="shared" si="51"/>
        <v>#VALUE!</v>
      </c>
      <c r="FW4" s="50" t="e">
        <f t="shared" si="52"/>
        <v>#VALUE!</v>
      </c>
      <c r="FX4" s="120">
        <f t="shared" si="53"/>
        <v>0</v>
      </c>
      <c r="FY4" s="120">
        <f t="shared" si="54"/>
        <v>0</v>
      </c>
      <c r="FZ4" s="120">
        <f t="shared" si="55"/>
        <v>0</v>
      </c>
      <c r="GA4" s="120">
        <f t="shared" si="56"/>
        <v>0</v>
      </c>
      <c r="GB4" s="120">
        <f t="shared" si="57"/>
        <v>0</v>
      </c>
      <c r="GC4" s="120">
        <f t="shared" si="58"/>
        <v>0</v>
      </c>
      <c r="GD4" s="120">
        <f t="shared" si="59"/>
        <v>0</v>
      </c>
      <c r="GE4" s="120">
        <f t="shared" si="60"/>
        <v>0</v>
      </c>
      <c r="GF4" s="120">
        <f t="shared" si="61"/>
        <v>0</v>
      </c>
      <c r="GG4">
        <f t="shared" si="62"/>
        <v>0</v>
      </c>
      <c r="GH4">
        <f t="shared" si="63"/>
        <v>0</v>
      </c>
      <c r="GI4" t="str">
        <f t="shared" si="64"/>
        <v/>
      </c>
      <c r="GJ4" t="str">
        <f t="shared" si="65"/>
        <v/>
      </c>
      <c r="GL4" s="58"/>
      <c r="GM4" s="58"/>
    </row>
    <row r="5" spans="1:195" x14ac:dyDescent="0.2">
      <c r="A5" s="50">
        <f t="shared" si="66"/>
        <v>4</v>
      </c>
      <c r="B5" s="2" t="s">
        <v>569</v>
      </c>
      <c r="C5" s="2" t="s">
        <v>1368</v>
      </c>
      <c r="D5" s="2"/>
      <c r="E5" s="2"/>
      <c r="F5" s="19">
        <v>3540430</v>
      </c>
      <c r="G5" s="19">
        <v>5654890</v>
      </c>
      <c r="H5" s="77">
        <f t="shared" si="0"/>
        <v>540339.39799999993</v>
      </c>
      <c r="I5" s="77">
        <f t="shared" si="1"/>
        <v>5653067.8340000007</v>
      </c>
      <c r="J5" s="266">
        <v>290</v>
      </c>
      <c r="K5" s="19" t="s">
        <v>1333</v>
      </c>
      <c r="L5" s="19">
        <v>120</v>
      </c>
      <c r="O5" s="66">
        <v>282.39999999999998</v>
      </c>
      <c r="P5" s="66"/>
      <c r="Q5" s="2" t="s">
        <v>1339</v>
      </c>
      <c r="R5" s="2" t="s">
        <v>1365</v>
      </c>
      <c r="S5" s="2" t="s">
        <v>1324</v>
      </c>
      <c r="T5" s="241" t="str">
        <f t="shared" si="2"/>
        <v>-</v>
      </c>
      <c r="U5" s="241" t="str">
        <f t="shared" si="3"/>
        <v>-</v>
      </c>
      <c r="V5" s="241" t="str">
        <f t="shared" si="4"/>
        <v>-</v>
      </c>
      <c r="W5" s="241" t="str">
        <f t="shared" si="67"/>
        <v>-</v>
      </c>
      <c r="X5" s="260">
        <f t="shared" si="5"/>
        <v>6</v>
      </c>
      <c r="Y5" s="261" t="str">
        <f t="shared" si="6"/>
        <v/>
      </c>
      <c r="Z5" s="56"/>
      <c r="AA5" s="48">
        <v>34338</v>
      </c>
      <c r="AB5" s="73">
        <v>1</v>
      </c>
      <c r="AC5" s="2" t="s">
        <v>568</v>
      </c>
      <c r="AD5" s="2" t="s">
        <v>1366</v>
      </c>
      <c r="AE5" s="56"/>
      <c r="AF5" s="66">
        <v>9.1999999999999993</v>
      </c>
      <c r="AG5" s="19">
        <v>137</v>
      </c>
      <c r="AH5" s="19">
        <v>7.69</v>
      </c>
      <c r="AN5">
        <v>2.6</v>
      </c>
      <c r="AO5">
        <v>2.8</v>
      </c>
      <c r="AS5" s="193">
        <f t="shared" si="7"/>
        <v>98.600000000000009</v>
      </c>
      <c r="AT5" s="248" t="str">
        <f t="shared" si="8"/>
        <v/>
      </c>
      <c r="AU5">
        <v>6.2</v>
      </c>
      <c r="AV5">
        <v>5.4</v>
      </c>
      <c r="AW5">
        <v>9.6999999999999993</v>
      </c>
      <c r="AX5">
        <v>5.8</v>
      </c>
      <c r="AY5">
        <v>5.3</v>
      </c>
      <c r="AZ5" s="61">
        <v>61</v>
      </c>
      <c r="BB5">
        <v>4.2</v>
      </c>
      <c r="BE5" s="2" t="s">
        <v>1369</v>
      </c>
      <c r="BF5" t="s">
        <v>1370</v>
      </c>
      <c r="BH5" s="2"/>
      <c r="BJ5" s="55">
        <v>1</v>
      </c>
      <c r="CM5">
        <v>8.4</v>
      </c>
      <c r="CN5" s="103">
        <v>8.1</v>
      </c>
      <c r="DB5" s="103"/>
      <c r="DC5" s="103"/>
      <c r="DD5" s="103"/>
      <c r="DE5" s="103"/>
      <c r="DF5" s="103"/>
      <c r="DG5" s="103"/>
      <c r="DH5" s="103"/>
      <c r="DI5" s="103"/>
      <c r="DJ5" s="103"/>
      <c r="DK5" s="103"/>
      <c r="DL5" s="103"/>
      <c r="DM5" s="103"/>
      <c r="DN5" s="103"/>
      <c r="DO5" s="103"/>
      <c r="DP5" s="103"/>
      <c r="DQ5" s="103"/>
      <c r="DR5" s="103"/>
      <c r="DS5" s="104"/>
      <c r="DT5" s="50">
        <f t="shared" si="9"/>
        <v>1</v>
      </c>
      <c r="DU5" s="73">
        <f t="shared" si="10"/>
        <v>0</v>
      </c>
      <c r="DV5" s="73">
        <f t="shared" si="11"/>
        <v>0</v>
      </c>
      <c r="DW5" s="73">
        <f t="shared" si="12"/>
        <v>1</v>
      </c>
      <c r="DX5" s="73">
        <f t="shared" si="13"/>
        <v>0</v>
      </c>
      <c r="DY5" s="125">
        <f t="shared" si="14"/>
        <v>0</v>
      </c>
      <c r="DZ5" s="73">
        <f t="shared" si="15"/>
        <v>1</v>
      </c>
      <c r="EA5" s="19">
        <f t="shared" si="16"/>
        <v>0</v>
      </c>
      <c r="EB5" s="50">
        <f t="shared" si="17"/>
        <v>0</v>
      </c>
      <c r="EC5" s="19">
        <f t="shared" si="18"/>
        <v>1</v>
      </c>
      <c r="ED5" s="19">
        <f t="shared" si="19"/>
        <v>0</v>
      </c>
      <c r="EE5" s="19">
        <f t="shared" si="20"/>
        <v>0</v>
      </c>
      <c r="EF5" s="50">
        <f t="shared" si="21"/>
        <v>0</v>
      </c>
      <c r="EG5" s="19">
        <f t="shared" si="22"/>
        <v>1</v>
      </c>
      <c r="EH5" s="19">
        <f t="shared" si="23"/>
        <v>0</v>
      </c>
      <c r="EI5" s="50">
        <f t="shared" si="24"/>
        <v>0</v>
      </c>
      <c r="EJ5" s="125">
        <f t="shared" si="25"/>
        <v>1</v>
      </c>
      <c r="EK5">
        <f t="shared" si="26"/>
        <v>6.2</v>
      </c>
      <c r="EL5">
        <f t="shared" si="27"/>
        <v>4.2</v>
      </c>
      <c r="EM5">
        <f t="shared" si="28"/>
        <v>5.4</v>
      </c>
      <c r="EN5">
        <f t="shared" si="29"/>
        <v>9.6999999999999993</v>
      </c>
      <c r="EO5" t="str">
        <f t="shared" si="30"/>
        <v/>
      </c>
      <c r="EP5" t="str">
        <f t="shared" si="31"/>
        <v/>
      </c>
      <c r="EQ5">
        <f t="shared" si="32"/>
        <v>61</v>
      </c>
      <c r="ER5" t="str">
        <f t="shared" si="33"/>
        <v/>
      </c>
      <c r="ES5">
        <f t="shared" si="34"/>
        <v>1</v>
      </c>
      <c r="ET5">
        <f t="shared" si="35"/>
        <v>5.3</v>
      </c>
      <c r="EU5" s="61">
        <f t="shared" si="36"/>
        <v>5.8</v>
      </c>
      <c r="EV5" s="53" t="e">
        <f>IF(ISNUMBER(EK5),EK5*#REF!,"")</f>
        <v>#REF!</v>
      </c>
      <c r="EW5" s="53" t="e">
        <f>IF(ISNUMBER(EL5),EL5*#REF!,"")</f>
        <v>#REF!</v>
      </c>
      <c r="EX5" s="53" t="e">
        <f>IF(ISNUMBER(EM5),EM5*#REF!,"")</f>
        <v>#REF!</v>
      </c>
      <c r="EY5" s="53" t="e">
        <f>IF(ISNUMBER(EN5),EN5*#REF!,"")</f>
        <v>#REF!</v>
      </c>
      <c r="EZ5" s="53" t="str">
        <f>IF(ISNUMBER(EO5),EO5*#REF!,"")</f>
        <v/>
      </c>
      <c r="FA5" s="53" t="str">
        <f>IF(ISNUMBER(EP5),EP5*#REF!,"")</f>
        <v/>
      </c>
      <c r="FB5" s="53" t="e">
        <f>IF(ISNUMBER(EQ5),EQ5*#REF!,"")</f>
        <v>#REF!</v>
      </c>
      <c r="FC5" s="53" t="str">
        <f>IF(ISNUMBER(ER5),ER5*#REF!,"")</f>
        <v/>
      </c>
      <c r="FD5" s="53" t="e">
        <f>IF(ISNUMBER(ES5),ES5*#REF!,"")</f>
        <v>#REF!</v>
      </c>
      <c r="FE5" s="53" t="e">
        <f>IF(ISNUMBER(ET5),ET5*#REF!,"")</f>
        <v>#REF!</v>
      </c>
      <c r="FF5" s="52" t="e">
        <f>IF(ISNUMBER(EU5),EU5*#REF!,"")</f>
        <v>#REF!</v>
      </c>
      <c r="FG5" s="55" t="str">
        <f t="shared" si="37"/>
        <v/>
      </c>
      <c r="FH5" s="55" t="str">
        <f t="shared" si="38"/>
        <v/>
      </c>
      <c r="FI5" s="55" t="str">
        <f t="shared" si="39"/>
        <v/>
      </c>
      <c r="FJ5" s="55" t="str">
        <f t="shared" si="40"/>
        <v/>
      </c>
      <c r="FK5" s="55" t="str">
        <f t="shared" si="41"/>
        <v/>
      </c>
      <c r="FL5" s="55" t="str">
        <f t="shared" si="42"/>
        <v/>
      </c>
      <c r="FM5" s="55" t="str">
        <f t="shared" si="43"/>
        <v/>
      </c>
      <c r="FN5" s="55" t="str">
        <f t="shared" si="44"/>
        <v/>
      </c>
      <c r="FO5" s="55" t="str">
        <f t="shared" si="45"/>
        <v/>
      </c>
      <c r="FP5" s="55" t="str">
        <f t="shared" si="46"/>
        <v/>
      </c>
      <c r="FQ5" s="59" t="str">
        <f t="shared" si="47"/>
        <v/>
      </c>
      <c r="FR5" s="53" t="str">
        <f t="shared" si="68"/>
        <v/>
      </c>
      <c r="FS5" s="53" t="e">
        <f t="shared" si="48"/>
        <v>#VALUE!</v>
      </c>
      <c r="FT5" s="19" t="e">
        <f t="shared" si="49"/>
        <v>#VALUE!</v>
      </c>
      <c r="FU5" s="19" t="e">
        <f t="shared" si="50"/>
        <v>#VALUE!</v>
      </c>
      <c r="FV5" s="19" t="e">
        <f t="shared" si="51"/>
        <v>#VALUE!</v>
      </c>
      <c r="FW5" s="50" t="e">
        <f t="shared" si="52"/>
        <v>#VALUE!</v>
      </c>
      <c r="FX5" s="120">
        <f t="shared" si="53"/>
        <v>0</v>
      </c>
      <c r="FY5" s="120">
        <f t="shared" si="54"/>
        <v>0</v>
      </c>
      <c r="FZ5" s="120">
        <f t="shared" si="55"/>
        <v>0</v>
      </c>
      <c r="GA5" s="120">
        <f t="shared" si="56"/>
        <v>0</v>
      </c>
      <c r="GB5" s="120">
        <f t="shared" si="57"/>
        <v>0</v>
      </c>
      <c r="GC5" s="120">
        <f t="shared" si="58"/>
        <v>0</v>
      </c>
      <c r="GD5" s="120">
        <f t="shared" si="59"/>
        <v>0</v>
      </c>
      <c r="GE5" s="120">
        <f t="shared" si="60"/>
        <v>0</v>
      </c>
      <c r="GF5" s="120">
        <f t="shared" si="61"/>
        <v>0</v>
      </c>
      <c r="GG5">
        <f t="shared" si="62"/>
        <v>0</v>
      </c>
      <c r="GH5">
        <f t="shared" si="63"/>
        <v>0</v>
      </c>
      <c r="GI5">
        <v>6</v>
      </c>
      <c r="GJ5" t="str">
        <f t="shared" si="65"/>
        <v/>
      </c>
      <c r="GL5" s="58"/>
      <c r="GM5" s="58"/>
    </row>
    <row r="6" spans="1:195" x14ac:dyDescent="0.2">
      <c r="A6" s="50">
        <f t="shared" si="66"/>
        <v>5</v>
      </c>
      <c r="B6" s="2" t="s">
        <v>567</v>
      </c>
      <c r="C6" s="2" t="s">
        <v>1201</v>
      </c>
      <c r="D6" s="2"/>
      <c r="E6" s="2"/>
      <c r="F6" s="19">
        <v>3541680</v>
      </c>
      <c r="G6" s="19">
        <v>5656370</v>
      </c>
      <c r="H6" s="77">
        <f t="shared" si="0"/>
        <v>541588.89799999993</v>
      </c>
      <c r="I6" s="77">
        <f t="shared" si="1"/>
        <v>5654547.2420000006</v>
      </c>
      <c r="J6" s="19">
        <v>296.52999999999997</v>
      </c>
      <c r="K6" s="19" t="s">
        <v>1333</v>
      </c>
      <c r="L6" s="19">
        <v>178.5</v>
      </c>
      <c r="O6" s="19">
        <v>224.52999999999997</v>
      </c>
      <c r="Q6" s="2" t="s">
        <v>1339</v>
      </c>
      <c r="R6" s="2" t="s">
        <v>1365</v>
      </c>
      <c r="S6" s="2" t="s">
        <v>1324</v>
      </c>
      <c r="T6" s="241" t="str">
        <f t="shared" si="2"/>
        <v>-</v>
      </c>
      <c r="U6" s="241" t="str">
        <f t="shared" si="3"/>
        <v>-</v>
      </c>
      <c r="V6" s="241" t="str">
        <f t="shared" si="4"/>
        <v>-</v>
      </c>
      <c r="W6" s="241" t="str">
        <f t="shared" si="67"/>
        <v>-</v>
      </c>
      <c r="X6" s="260">
        <f t="shared" si="5"/>
        <v>6</v>
      </c>
      <c r="Y6" s="261" t="str">
        <f t="shared" si="6"/>
        <v/>
      </c>
      <c r="Z6" s="56"/>
      <c r="AA6" s="48">
        <v>34807</v>
      </c>
      <c r="AB6" s="73">
        <v>1</v>
      </c>
      <c r="AC6" s="2" t="s">
        <v>568</v>
      </c>
      <c r="AD6" s="2" t="s">
        <v>1366</v>
      </c>
      <c r="AE6" s="57" t="s">
        <v>1367</v>
      </c>
      <c r="AF6" s="66">
        <v>11.3</v>
      </c>
      <c r="AG6" s="19">
        <v>254</v>
      </c>
      <c r="AH6" s="19">
        <v>7.56</v>
      </c>
      <c r="AM6" s="45">
        <v>1</v>
      </c>
      <c r="AN6">
        <v>7.1</v>
      </c>
      <c r="AO6">
        <v>6.2</v>
      </c>
      <c r="AS6" s="193">
        <f t="shared" si="7"/>
        <v>214.04699999999997</v>
      </c>
      <c r="AT6" s="248" t="str">
        <f t="shared" si="8"/>
        <v/>
      </c>
      <c r="AU6">
        <v>6.9</v>
      </c>
      <c r="AV6">
        <v>14.7</v>
      </c>
      <c r="AW6">
        <v>26.3</v>
      </c>
      <c r="AX6">
        <v>9.6999999999999993</v>
      </c>
      <c r="AY6" s="55">
        <v>17</v>
      </c>
      <c r="AZ6" s="61">
        <v>135.1</v>
      </c>
      <c r="BB6">
        <v>2.2000000000000002</v>
      </c>
      <c r="BE6">
        <v>0.1</v>
      </c>
      <c r="BF6">
        <v>4.7E-2</v>
      </c>
      <c r="BJ6" s="55">
        <v>2</v>
      </c>
      <c r="CM6">
        <v>6.6</v>
      </c>
      <c r="CN6" s="103">
        <v>2.6</v>
      </c>
      <c r="DB6" s="103"/>
      <c r="DC6" s="103"/>
      <c r="DD6" s="103"/>
      <c r="DE6" s="103"/>
      <c r="DF6" s="103"/>
      <c r="DG6" s="103"/>
      <c r="DH6" s="103"/>
      <c r="DI6" s="103"/>
      <c r="DJ6" s="103"/>
      <c r="DK6" s="103"/>
      <c r="DL6" s="103"/>
      <c r="DM6" s="103"/>
      <c r="DN6" s="103"/>
      <c r="DO6" s="103"/>
      <c r="DP6" s="103"/>
      <c r="DQ6" s="103"/>
      <c r="DR6" s="103"/>
      <c r="DS6" s="104"/>
      <c r="DT6" s="50">
        <f t="shared" si="9"/>
        <v>1</v>
      </c>
      <c r="DU6" s="73">
        <f t="shared" si="10"/>
        <v>0</v>
      </c>
      <c r="DV6" s="73">
        <f t="shared" si="11"/>
        <v>0</v>
      </c>
      <c r="DW6" s="73">
        <f t="shared" si="12"/>
        <v>1</v>
      </c>
      <c r="DX6" s="73">
        <f t="shared" si="13"/>
        <v>0</v>
      </c>
      <c r="DY6" s="125">
        <f t="shared" si="14"/>
        <v>0</v>
      </c>
      <c r="DZ6" s="73">
        <f t="shared" si="15"/>
        <v>1</v>
      </c>
      <c r="EA6" s="19">
        <f t="shared" si="16"/>
        <v>0</v>
      </c>
      <c r="EB6" s="50">
        <f t="shared" si="17"/>
        <v>0</v>
      </c>
      <c r="EC6" s="19">
        <f t="shared" si="18"/>
        <v>1</v>
      </c>
      <c r="ED6" s="19">
        <f t="shared" si="19"/>
        <v>0</v>
      </c>
      <c r="EE6" s="19">
        <f t="shared" si="20"/>
        <v>0</v>
      </c>
      <c r="EF6" s="50">
        <f t="shared" si="21"/>
        <v>0</v>
      </c>
      <c r="EG6" s="19">
        <f t="shared" si="22"/>
        <v>1</v>
      </c>
      <c r="EH6" s="19">
        <f t="shared" si="23"/>
        <v>0</v>
      </c>
      <c r="EI6" s="50">
        <f t="shared" si="24"/>
        <v>0</v>
      </c>
      <c r="EJ6" s="125">
        <f t="shared" si="25"/>
        <v>1</v>
      </c>
      <c r="EK6">
        <f t="shared" si="26"/>
        <v>6.9</v>
      </c>
      <c r="EL6">
        <f t="shared" si="27"/>
        <v>2.2000000000000002</v>
      </c>
      <c r="EM6">
        <f t="shared" si="28"/>
        <v>14.7</v>
      </c>
      <c r="EN6">
        <f t="shared" si="29"/>
        <v>26.3</v>
      </c>
      <c r="EO6">
        <f t="shared" si="30"/>
        <v>4.7E-2</v>
      </c>
      <c r="EP6">
        <f t="shared" si="31"/>
        <v>0.1</v>
      </c>
      <c r="EQ6">
        <f t="shared" si="32"/>
        <v>135.1</v>
      </c>
      <c r="ER6" t="str">
        <f t="shared" si="33"/>
        <v/>
      </c>
      <c r="ES6">
        <f t="shared" si="34"/>
        <v>2</v>
      </c>
      <c r="ET6">
        <f t="shared" si="35"/>
        <v>17</v>
      </c>
      <c r="EU6" s="61">
        <f t="shared" si="36"/>
        <v>9.6999999999999993</v>
      </c>
      <c r="EV6" s="53" t="e">
        <f>IF(ISNUMBER(EK6),EK6*#REF!,"")</f>
        <v>#REF!</v>
      </c>
      <c r="EW6" s="53" t="e">
        <f>IF(ISNUMBER(EL6),EL6*#REF!,"")</f>
        <v>#REF!</v>
      </c>
      <c r="EX6" s="53" t="e">
        <f>IF(ISNUMBER(EM6),EM6*#REF!,"")</f>
        <v>#REF!</v>
      </c>
      <c r="EY6" s="53" t="e">
        <f>IF(ISNUMBER(EN6),EN6*#REF!,"")</f>
        <v>#REF!</v>
      </c>
      <c r="EZ6" s="53" t="e">
        <f>IF(ISNUMBER(EO6),EO6*#REF!,"")</f>
        <v>#REF!</v>
      </c>
      <c r="FA6" s="53" t="e">
        <f>IF(ISNUMBER(EP6),EP6*#REF!,"")</f>
        <v>#REF!</v>
      </c>
      <c r="FB6" s="53" t="e">
        <f>IF(ISNUMBER(EQ6),EQ6*#REF!,"")</f>
        <v>#REF!</v>
      </c>
      <c r="FC6" s="53" t="str">
        <f>IF(ISNUMBER(ER6),ER6*#REF!,"")</f>
        <v/>
      </c>
      <c r="FD6" s="53" t="e">
        <f>IF(ISNUMBER(ES6),ES6*#REF!,"")</f>
        <v>#REF!</v>
      </c>
      <c r="FE6" s="53" t="e">
        <f>IF(ISNUMBER(ET6),ET6*#REF!,"")</f>
        <v>#REF!</v>
      </c>
      <c r="FF6" s="52" t="e">
        <f>IF(ISNUMBER(EU6),EU6*#REF!,"")</f>
        <v>#REF!</v>
      </c>
      <c r="FG6" s="55" t="str">
        <f t="shared" si="37"/>
        <v/>
      </c>
      <c r="FH6" s="55" t="str">
        <f t="shared" si="38"/>
        <v/>
      </c>
      <c r="FI6" s="55" t="str">
        <f t="shared" si="39"/>
        <v/>
      </c>
      <c r="FJ6" s="55" t="str">
        <f t="shared" si="40"/>
        <v/>
      </c>
      <c r="FK6" s="55" t="str">
        <f t="shared" si="41"/>
        <v/>
      </c>
      <c r="FL6" s="55" t="str">
        <f t="shared" si="42"/>
        <v/>
      </c>
      <c r="FM6" s="55" t="str">
        <f t="shared" si="43"/>
        <v/>
      </c>
      <c r="FN6" s="55" t="str">
        <f t="shared" si="44"/>
        <v/>
      </c>
      <c r="FO6" s="55" t="str">
        <f t="shared" si="45"/>
        <v/>
      </c>
      <c r="FP6" s="55" t="str">
        <f t="shared" si="46"/>
        <v/>
      </c>
      <c r="FQ6" s="59" t="str">
        <f t="shared" si="47"/>
        <v/>
      </c>
      <c r="FR6" s="53" t="str">
        <f t="shared" si="68"/>
        <v/>
      </c>
      <c r="FS6" s="53" t="e">
        <f t="shared" si="48"/>
        <v>#VALUE!</v>
      </c>
      <c r="FT6" s="19" t="e">
        <f t="shared" si="49"/>
        <v>#VALUE!</v>
      </c>
      <c r="FU6" s="19" t="e">
        <f t="shared" si="50"/>
        <v>#VALUE!</v>
      </c>
      <c r="FV6" s="19" t="e">
        <f t="shared" si="51"/>
        <v>#VALUE!</v>
      </c>
      <c r="FW6" s="50" t="e">
        <f t="shared" si="52"/>
        <v>#VALUE!</v>
      </c>
      <c r="FX6" s="120">
        <f t="shared" si="53"/>
        <v>0</v>
      </c>
      <c r="FY6" s="120">
        <f t="shared" si="54"/>
        <v>0</v>
      </c>
      <c r="FZ6" s="120">
        <f t="shared" si="55"/>
        <v>0</v>
      </c>
      <c r="GA6" s="120">
        <f t="shared" si="56"/>
        <v>0</v>
      </c>
      <c r="GB6" s="120">
        <f t="shared" si="57"/>
        <v>0</v>
      </c>
      <c r="GC6" s="120">
        <f t="shared" si="58"/>
        <v>0</v>
      </c>
      <c r="GD6" s="120">
        <f t="shared" si="59"/>
        <v>0</v>
      </c>
      <c r="GE6" s="120">
        <f t="shared" si="60"/>
        <v>0</v>
      </c>
      <c r="GF6" s="120">
        <f t="shared" si="61"/>
        <v>0</v>
      </c>
      <c r="GG6">
        <f t="shared" si="62"/>
        <v>0</v>
      </c>
      <c r="GH6">
        <f t="shared" si="63"/>
        <v>0</v>
      </c>
      <c r="GI6">
        <v>6</v>
      </c>
      <c r="GJ6" t="str">
        <f t="shared" si="65"/>
        <v/>
      </c>
      <c r="GL6" s="58"/>
      <c r="GM6" s="58"/>
    </row>
    <row r="7" spans="1:195" x14ac:dyDescent="0.2">
      <c r="A7" s="50">
        <f t="shared" si="66"/>
        <v>6</v>
      </c>
      <c r="B7" s="2" t="s">
        <v>358</v>
      </c>
      <c r="C7" t="s">
        <v>237</v>
      </c>
      <c r="F7" s="271">
        <v>3467360</v>
      </c>
      <c r="G7" s="271">
        <v>5512640</v>
      </c>
      <c r="H7" s="77">
        <f t="shared" si="0"/>
        <v>467298.62600000005</v>
      </c>
      <c r="I7" s="77">
        <f t="shared" si="1"/>
        <v>5510874.7340000002</v>
      </c>
      <c r="J7" s="19">
        <v>92</v>
      </c>
      <c r="K7" s="19" t="s">
        <v>1334</v>
      </c>
      <c r="L7" s="19">
        <v>435</v>
      </c>
      <c r="Q7" t="s">
        <v>2822</v>
      </c>
      <c r="R7" s="2" t="s">
        <v>1371</v>
      </c>
      <c r="S7" s="2" t="s">
        <v>2811</v>
      </c>
      <c r="T7" s="241" t="str">
        <f t="shared" si="2"/>
        <v>-</v>
      </c>
      <c r="U7" s="241" t="str">
        <f t="shared" si="3"/>
        <v>-</v>
      </c>
      <c r="V7" s="241" t="str">
        <f t="shared" si="4"/>
        <v>B</v>
      </c>
      <c r="W7" s="241" t="str">
        <f t="shared" si="67"/>
        <v>-</v>
      </c>
      <c r="X7" s="260">
        <f t="shared" si="5"/>
        <v>6</v>
      </c>
      <c r="Y7" s="261" t="str">
        <f t="shared" si="6"/>
        <v/>
      </c>
      <c r="Z7" s="61" t="s">
        <v>1372</v>
      </c>
      <c r="AA7" s="48">
        <v>23111</v>
      </c>
      <c r="AB7" s="73">
        <v>1</v>
      </c>
      <c r="AD7" s="2" t="s">
        <v>1373</v>
      </c>
      <c r="AF7" s="66">
        <v>17.2</v>
      </c>
      <c r="AI7" s="269"/>
      <c r="AR7">
        <v>11249.1</v>
      </c>
      <c r="AS7" s="193">
        <f t="shared" si="7"/>
        <v>18180.5</v>
      </c>
      <c r="AT7" s="248" t="str">
        <f t="shared" si="8"/>
        <v/>
      </c>
      <c r="AU7">
        <v>5100</v>
      </c>
      <c r="AV7">
        <v>224</v>
      </c>
      <c r="AW7">
        <v>1360</v>
      </c>
      <c r="AX7">
        <v>11100</v>
      </c>
      <c r="AY7">
        <v>0</v>
      </c>
      <c r="AZ7" s="61">
        <v>144.5</v>
      </c>
      <c r="BE7">
        <v>252</v>
      </c>
      <c r="BO7" s="90"/>
      <c r="BP7" s="270"/>
      <c r="BQ7" s="90"/>
      <c r="BR7" s="90"/>
      <c r="BS7" s="90"/>
      <c r="BT7" s="90"/>
      <c r="BU7" s="90"/>
      <c r="BV7" s="90"/>
      <c r="BW7" s="90"/>
      <c r="BX7" s="90"/>
      <c r="BY7" s="90"/>
      <c r="BZ7" s="90"/>
      <c r="CA7" s="90"/>
      <c r="CB7" s="90"/>
      <c r="CC7" s="90"/>
      <c r="CD7" s="90"/>
      <c r="CE7" s="90"/>
      <c r="CF7" s="90"/>
      <c r="CG7" s="90"/>
      <c r="CH7" s="90"/>
      <c r="CI7" s="90"/>
      <c r="CJ7" s="90"/>
      <c r="CK7" s="90"/>
      <c r="CL7" s="91"/>
      <c r="CM7" s="90"/>
      <c r="CN7" s="90">
        <v>230</v>
      </c>
      <c r="CO7" s="90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4"/>
      <c r="DT7" s="50">
        <f t="shared" si="9"/>
        <v>1</v>
      </c>
      <c r="DU7" s="73">
        <f t="shared" si="10"/>
        <v>0</v>
      </c>
      <c r="DV7" s="73">
        <f t="shared" si="11"/>
        <v>0</v>
      </c>
      <c r="DW7" s="73">
        <f t="shared" si="12"/>
        <v>0</v>
      </c>
      <c r="DX7" s="73">
        <f t="shared" si="13"/>
        <v>1</v>
      </c>
      <c r="DY7" s="125">
        <f t="shared" si="14"/>
        <v>0</v>
      </c>
      <c r="DZ7" s="73">
        <f t="shared" si="15"/>
        <v>1</v>
      </c>
      <c r="EA7" s="19">
        <f t="shared" si="16"/>
        <v>0</v>
      </c>
      <c r="EB7" s="50">
        <f t="shared" si="17"/>
        <v>0</v>
      </c>
      <c r="EC7" s="19">
        <f t="shared" si="18"/>
        <v>0</v>
      </c>
      <c r="ED7" s="19">
        <f t="shared" si="19"/>
        <v>0</v>
      </c>
      <c r="EE7" s="19">
        <f t="shared" si="20"/>
        <v>1</v>
      </c>
      <c r="EF7" s="50">
        <f t="shared" si="21"/>
        <v>0</v>
      </c>
      <c r="EG7" s="19">
        <f t="shared" si="22"/>
        <v>1</v>
      </c>
      <c r="EH7" s="19">
        <f t="shared" si="23"/>
        <v>0</v>
      </c>
      <c r="EI7" s="50">
        <f t="shared" si="24"/>
        <v>0</v>
      </c>
      <c r="EJ7" s="125">
        <f t="shared" si="25"/>
        <v>2</v>
      </c>
      <c r="EK7">
        <f t="shared" si="26"/>
        <v>5100</v>
      </c>
      <c r="EL7" t="str">
        <f t="shared" si="27"/>
        <v/>
      </c>
      <c r="EM7">
        <f t="shared" si="28"/>
        <v>224</v>
      </c>
      <c r="EN7">
        <f t="shared" si="29"/>
        <v>1360</v>
      </c>
      <c r="EO7" t="str">
        <f t="shared" si="30"/>
        <v/>
      </c>
      <c r="EP7">
        <f t="shared" si="31"/>
        <v>252</v>
      </c>
      <c r="EQ7">
        <f t="shared" si="32"/>
        <v>144.5</v>
      </c>
      <c r="ER7" t="str">
        <f t="shared" si="33"/>
        <v/>
      </c>
      <c r="ES7" t="str">
        <f t="shared" si="34"/>
        <v/>
      </c>
      <c r="ET7">
        <f t="shared" si="35"/>
        <v>0</v>
      </c>
      <c r="EU7" s="61">
        <f t="shared" si="36"/>
        <v>11100</v>
      </c>
      <c r="EV7" s="53" t="e">
        <f>IF(ISNUMBER(EK7),EK7*#REF!,"")</f>
        <v>#REF!</v>
      </c>
      <c r="EW7" s="53" t="str">
        <f>IF(ISNUMBER(EL7),EL7*#REF!,"")</f>
        <v/>
      </c>
      <c r="EX7" s="53" t="e">
        <f>IF(ISNUMBER(EM7),EM7*#REF!,"")</f>
        <v>#REF!</v>
      </c>
      <c r="EY7" s="53" t="e">
        <f>IF(ISNUMBER(EN7),EN7*#REF!,"")</f>
        <v>#REF!</v>
      </c>
      <c r="EZ7" s="53" t="str">
        <f>IF(ISNUMBER(EO7),EO7*#REF!,"")</f>
        <v/>
      </c>
      <c r="FA7" s="53" t="e">
        <f>IF(ISNUMBER(EP7),EP7*#REF!,"")</f>
        <v>#REF!</v>
      </c>
      <c r="FB7" s="53" t="e">
        <f>IF(ISNUMBER(EQ7),EQ7*#REF!,"")</f>
        <v>#REF!</v>
      </c>
      <c r="FC7" s="53" t="str">
        <f>IF(ISNUMBER(ER7),ER7*#REF!,"")</f>
        <v/>
      </c>
      <c r="FD7" s="53" t="str">
        <f>IF(ISNUMBER(ES7),ES7*#REF!,"")</f>
        <v/>
      </c>
      <c r="FE7" s="53" t="e">
        <f>IF(ISNUMBER(ET7),ET7*#REF!,"")</f>
        <v>#REF!</v>
      </c>
      <c r="FF7" s="52" t="e">
        <f>IF(ISNUMBER(EU7),EU7*#REF!,"")</f>
        <v>#REF!</v>
      </c>
      <c r="FG7" s="55" t="str">
        <f t="shared" si="37"/>
        <v/>
      </c>
      <c r="FH7" s="55" t="str">
        <f t="shared" si="38"/>
        <v/>
      </c>
      <c r="FI7" s="55" t="str">
        <f t="shared" si="39"/>
        <v/>
      </c>
      <c r="FJ7" s="55" t="str">
        <f t="shared" si="40"/>
        <v/>
      </c>
      <c r="FK7" s="55" t="str">
        <f t="shared" si="41"/>
        <v/>
      </c>
      <c r="FL7" s="55" t="str">
        <f t="shared" si="42"/>
        <v/>
      </c>
      <c r="FM7" s="55" t="str">
        <f t="shared" si="43"/>
        <v/>
      </c>
      <c r="FN7" s="55" t="str">
        <f t="shared" si="44"/>
        <v/>
      </c>
      <c r="FO7" s="55" t="str">
        <f t="shared" si="45"/>
        <v/>
      </c>
      <c r="FP7" s="55" t="str">
        <f t="shared" si="46"/>
        <v/>
      </c>
      <c r="FQ7" s="59" t="str">
        <f t="shared" si="47"/>
        <v/>
      </c>
      <c r="FR7" s="53" t="str">
        <f t="shared" si="68"/>
        <v/>
      </c>
      <c r="FS7" s="53" t="e">
        <f t="shared" si="48"/>
        <v>#VALUE!</v>
      </c>
      <c r="FT7" s="19" t="e">
        <f t="shared" si="49"/>
        <v>#VALUE!</v>
      </c>
      <c r="FU7" s="19" t="e">
        <f t="shared" si="50"/>
        <v>#VALUE!</v>
      </c>
      <c r="FV7" s="19" t="e">
        <f t="shared" si="51"/>
        <v>#VALUE!</v>
      </c>
      <c r="FW7" s="50" t="e">
        <f t="shared" si="52"/>
        <v>#VALUE!</v>
      </c>
      <c r="FX7" s="120">
        <f t="shared" si="53"/>
        <v>0</v>
      </c>
      <c r="FY7" s="120">
        <f t="shared" si="54"/>
        <v>0</v>
      </c>
      <c r="FZ7" s="120">
        <f t="shared" si="55"/>
        <v>0</v>
      </c>
      <c r="GA7" s="120">
        <f t="shared" si="56"/>
        <v>0</v>
      </c>
      <c r="GB7" s="120">
        <f t="shared" si="57"/>
        <v>0</v>
      </c>
      <c r="GC7" s="120">
        <f t="shared" si="58"/>
        <v>0</v>
      </c>
      <c r="GD7" s="120">
        <f t="shared" si="59"/>
        <v>0</v>
      </c>
      <c r="GE7" s="120">
        <f t="shared" si="60"/>
        <v>0</v>
      </c>
      <c r="GF7" s="120">
        <f t="shared" si="61"/>
        <v>0</v>
      </c>
      <c r="GG7">
        <f t="shared" si="62"/>
        <v>0</v>
      </c>
      <c r="GH7">
        <f t="shared" si="63"/>
        <v>0</v>
      </c>
      <c r="GI7">
        <v>6</v>
      </c>
      <c r="GJ7" t="str">
        <f t="shared" si="65"/>
        <v/>
      </c>
      <c r="GL7" s="58"/>
      <c r="GM7" s="58"/>
    </row>
    <row r="8" spans="1:195" x14ac:dyDescent="0.2">
      <c r="A8" s="50">
        <f t="shared" si="66"/>
        <v>7</v>
      </c>
      <c r="B8" s="2" t="s">
        <v>1374</v>
      </c>
      <c r="C8" s="2" t="s">
        <v>676</v>
      </c>
      <c r="D8" s="2"/>
      <c r="E8" s="2"/>
      <c r="F8" s="271">
        <v>3495542</v>
      </c>
      <c r="G8" s="271">
        <v>5572886</v>
      </c>
      <c r="H8" s="77">
        <f t="shared" si="0"/>
        <v>495469.35320000001</v>
      </c>
      <c r="I8" s="77">
        <f t="shared" si="1"/>
        <v>5571096.6356000006</v>
      </c>
      <c r="J8" s="19">
        <v>138.94</v>
      </c>
      <c r="K8" s="66" t="s">
        <v>1334</v>
      </c>
      <c r="L8" s="19">
        <v>372</v>
      </c>
      <c r="M8" s="66">
        <v>294</v>
      </c>
      <c r="N8" s="66">
        <v>294</v>
      </c>
      <c r="Q8" s="2" t="s">
        <v>1347</v>
      </c>
      <c r="R8" s="2" t="s">
        <v>275</v>
      </c>
      <c r="S8" s="2" t="s">
        <v>1325</v>
      </c>
      <c r="T8" s="241" t="str">
        <f t="shared" si="2"/>
        <v>-</v>
      </c>
      <c r="U8" s="241" t="str">
        <f t="shared" si="3"/>
        <v>-</v>
      </c>
      <c r="V8" s="241" t="str">
        <f t="shared" si="4"/>
        <v>-</v>
      </c>
      <c r="W8" s="241" t="str">
        <f t="shared" si="67"/>
        <v>-</v>
      </c>
      <c r="X8" s="260">
        <f t="shared" si="5"/>
        <v>6</v>
      </c>
      <c r="Y8" s="261" t="str">
        <f t="shared" si="6"/>
        <v/>
      </c>
      <c r="Z8" s="56"/>
      <c r="AA8" s="48">
        <v>17989</v>
      </c>
      <c r="AB8" s="73">
        <v>1</v>
      </c>
      <c r="AC8" s="2" t="s">
        <v>677</v>
      </c>
      <c r="AD8" s="2" t="s">
        <v>1375</v>
      </c>
      <c r="AE8" s="57" t="s">
        <v>2678</v>
      </c>
      <c r="AF8" s="66">
        <v>18</v>
      </c>
      <c r="AI8" s="269"/>
      <c r="AQ8">
        <v>394</v>
      </c>
      <c r="AS8" s="193">
        <f t="shared" si="7"/>
        <v>620.21</v>
      </c>
      <c r="AT8" s="249" t="str">
        <f t="shared" si="8"/>
        <v/>
      </c>
      <c r="AU8" s="51">
        <v>174.7</v>
      </c>
      <c r="AV8">
        <v>3.65</v>
      </c>
      <c r="AW8">
        <v>4.01</v>
      </c>
      <c r="AX8">
        <v>74.45</v>
      </c>
      <c r="AY8">
        <v>9.6</v>
      </c>
      <c r="AZ8" s="61">
        <v>353.8</v>
      </c>
      <c r="BB8" s="51"/>
      <c r="BO8" s="90"/>
      <c r="BP8" s="270"/>
      <c r="BQ8" s="90"/>
      <c r="BR8" s="90"/>
      <c r="BS8" s="90"/>
      <c r="BT8" s="90"/>
      <c r="BU8" s="90"/>
      <c r="BV8" s="90"/>
      <c r="BW8" s="90"/>
      <c r="BX8" s="90"/>
      <c r="BY8" s="90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1"/>
      <c r="CM8" s="90"/>
      <c r="CN8" s="90" t="s">
        <v>3088</v>
      </c>
      <c r="CO8" s="90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4"/>
      <c r="DT8" s="50">
        <f t="shared" si="9"/>
        <v>1</v>
      </c>
      <c r="DU8" s="73">
        <f t="shared" si="10"/>
        <v>0</v>
      </c>
      <c r="DV8" s="73">
        <f t="shared" si="11"/>
        <v>0</v>
      </c>
      <c r="DW8" s="73">
        <f t="shared" si="12"/>
        <v>1</v>
      </c>
      <c r="DX8" s="73">
        <f t="shared" si="13"/>
        <v>0</v>
      </c>
      <c r="DY8" s="125">
        <f t="shared" si="14"/>
        <v>0</v>
      </c>
      <c r="DZ8" s="73">
        <f t="shared" si="15"/>
        <v>1</v>
      </c>
      <c r="EA8" s="19">
        <f t="shared" si="16"/>
        <v>0</v>
      </c>
      <c r="EB8" s="50">
        <f t="shared" si="17"/>
        <v>0</v>
      </c>
      <c r="EC8" s="19">
        <f t="shared" si="18"/>
        <v>1</v>
      </c>
      <c r="ED8" s="19">
        <f t="shared" si="19"/>
        <v>0</v>
      </c>
      <c r="EE8" s="19">
        <f t="shared" si="20"/>
        <v>0</v>
      </c>
      <c r="EF8" s="50">
        <f t="shared" si="21"/>
        <v>0</v>
      </c>
      <c r="EG8" s="19">
        <f t="shared" si="22"/>
        <v>0</v>
      </c>
      <c r="EH8" s="19">
        <f t="shared" si="23"/>
        <v>0</v>
      </c>
      <c r="EI8" s="50">
        <f t="shared" si="24"/>
        <v>1</v>
      </c>
      <c r="EJ8" s="125">
        <f t="shared" si="25"/>
        <v>1</v>
      </c>
      <c r="EK8">
        <f t="shared" si="26"/>
        <v>174.7</v>
      </c>
      <c r="EL8" t="str">
        <f t="shared" si="27"/>
        <v/>
      </c>
      <c r="EM8">
        <f t="shared" si="28"/>
        <v>3.65</v>
      </c>
      <c r="EN8">
        <f t="shared" si="29"/>
        <v>4.01</v>
      </c>
      <c r="EO8" t="str">
        <f t="shared" si="30"/>
        <v/>
      </c>
      <c r="EP8" t="str">
        <f t="shared" si="31"/>
        <v/>
      </c>
      <c r="EQ8">
        <f t="shared" si="32"/>
        <v>353.8</v>
      </c>
      <c r="ER8" t="str">
        <f t="shared" si="33"/>
        <v/>
      </c>
      <c r="ES8" t="str">
        <f t="shared" si="34"/>
        <v/>
      </c>
      <c r="ET8">
        <f t="shared" si="35"/>
        <v>9.6</v>
      </c>
      <c r="EU8" s="61">
        <f t="shared" si="36"/>
        <v>74.45</v>
      </c>
      <c r="EV8" s="53" t="e">
        <f>IF(ISNUMBER(EK8),EK8*#REF!,"")</f>
        <v>#REF!</v>
      </c>
      <c r="EW8" s="53" t="str">
        <f>IF(ISNUMBER(EL8),EL8*#REF!,"")</f>
        <v/>
      </c>
      <c r="EX8" s="53" t="e">
        <f>IF(ISNUMBER(EM8),EM8*#REF!,"")</f>
        <v>#REF!</v>
      </c>
      <c r="EY8" s="53" t="e">
        <f>IF(ISNUMBER(EN8),EN8*#REF!,"")</f>
        <v>#REF!</v>
      </c>
      <c r="EZ8" s="53" t="str">
        <f>IF(ISNUMBER(EO8),EO8*#REF!,"")</f>
        <v/>
      </c>
      <c r="FA8" s="53" t="str">
        <f>IF(ISNUMBER(EP8),EP8*#REF!,"")</f>
        <v/>
      </c>
      <c r="FB8" s="53" t="e">
        <f>IF(ISNUMBER(EQ8),EQ8*#REF!,"")</f>
        <v>#REF!</v>
      </c>
      <c r="FC8" s="53" t="str">
        <f>IF(ISNUMBER(ER8),ER8*#REF!,"")</f>
        <v/>
      </c>
      <c r="FD8" s="53" t="str">
        <f>IF(ISNUMBER(ES8),ES8*#REF!,"")</f>
        <v/>
      </c>
      <c r="FE8" s="53" t="e">
        <f>IF(ISNUMBER(ET8),ET8*#REF!,"")</f>
        <v>#REF!</v>
      </c>
      <c r="FF8" s="52" t="e">
        <f>IF(ISNUMBER(EU8),EU8*#REF!,"")</f>
        <v>#REF!</v>
      </c>
      <c r="FG8" s="55" t="str">
        <f t="shared" si="37"/>
        <v/>
      </c>
      <c r="FH8" s="55" t="str">
        <f t="shared" si="38"/>
        <v/>
      </c>
      <c r="FI8" s="55" t="str">
        <f t="shared" si="39"/>
        <v/>
      </c>
      <c r="FJ8" s="55" t="str">
        <f t="shared" si="40"/>
        <v/>
      </c>
      <c r="FK8" s="55" t="str">
        <f t="shared" si="41"/>
        <v/>
      </c>
      <c r="FL8" s="55" t="str">
        <f t="shared" si="42"/>
        <v/>
      </c>
      <c r="FM8" s="55" t="str">
        <f t="shared" si="43"/>
        <v/>
      </c>
      <c r="FN8" s="55" t="str">
        <f t="shared" si="44"/>
        <v/>
      </c>
      <c r="FO8" s="55" t="str">
        <f t="shared" si="45"/>
        <v/>
      </c>
      <c r="FP8" s="55" t="str">
        <f t="shared" si="46"/>
        <v/>
      </c>
      <c r="FQ8" s="59" t="str">
        <f t="shared" si="47"/>
        <v/>
      </c>
      <c r="FR8" s="53" t="str">
        <f t="shared" si="68"/>
        <v/>
      </c>
      <c r="FS8" s="53" t="e">
        <f t="shared" si="48"/>
        <v>#VALUE!</v>
      </c>
      <c r="FT8" s="19" t="e">
        <f t="shared" si="49"/>
        <v>#VALUE!</v>
      </c>
      <c r="FU8" s="19" t="e">
        <f t="shared" si="50"/>
        <v>#VALUE!</v>
      </c>
      <c r="FV8" s="19" t="e">
        <f t="shared" si="51"/>
        <v>#VALUE!</v>
      </c>
      <c r="FW8" s="50" t="e">
        <f t="shared" si="52"/>
        <v>#VALUE!</v>
      </c>
      <c r="FX8" s="120">
        <f t="shared" si="53"/>
        <v>0</v>
      </c>
      <c r="FY8" s="120">
        <f t="shared" si="54"/>
        <v>0</v>
      </c>
      <c r="FZ8" s="120">
        <f t="shared" si="55"/>
        <v>0</v>
      </c>
      <c r="GA8" s="120">
        <f t="shared" si="56"/>
        <v>0</v>
      </c>
      <c r="GB8" s="120">
        <f t="shared" si="57"/>
        <v>0</v>
      </c>
      <c r="GC8" s="120">
        <f t="shared" si="58"/>
        <v>0</v>
      </c>
      <c r="GD8" s="120">
        <f t="shared" si="59"/>
        <v>0</v>
      </c>
      <c r="GE8" s="120">
        <f t="shared" si="60"/>
        <v>0</v>
      </c>
      <c r="GF8" s="120">
        <f t="shared" si="61"/>
        <v>0</v>
      </c>
      <c r="GG8">
        <f t="shared" si="62"/>
        <v>0</v>
      </c>
      <c r="GH8">
        <f t="shared" si="63"/>
        <v>0</v>
      </c>
      <c r="GI8">
        <v>6</v>
      </c>
      <c r="GJ8" t="str">
        <f t="shared" si="65"/>
        <v/>
      </c>
      <c r="GL8" s="58"/>
      <c r="GM8" s="58"/>
    </row>
    <row r="9" spans="1:195" ht="15" x14ac:dyDescent="0.25">
      <c r="A9" s="50">
        <f t="shared" si="66"/>
        <v>8</v>
      </c>
      <c r="B9" s="2" t="s">
        <v>293</v>
      </c>
      <c r="C9" s="2" t="s">
        <v>298</v>
      </c>
      <c r="D9" s="2"/>
      <c r="E9" s="2"/>
      <c r="F9" s="19">
        <v>3501500</v>
      </c>
      <c r="G9" s="19">
        <v>5693580</v>
      </c>
      <c r="H9" s="77">
        <f t="shared" si="0"/>
        <v>501424.97000000003</v>
      </c>
      <c r="I9" s="77">
        <f t="shared" si="1"/>
        <v>5691742.358</v>
      </c>
      <c r="J9" s="66">
        <v>291.5</v>
      </c>
      <c r="K9" s="19" t="s">
        <v>1334</v>
      </c>
      <c r="L9" s="19">
        <v>401</v>
      </c>
      <c r="Q9" s="2" t="s">
        <v>2819</v>
      </c>
      <c r="R9" s="2" t="s">
        <v>2903</v>
      </c>
      <c r="S9" s="2" t="s">
        <v>1325</v>
      </c>
      <c r="T9" s="241" t="str">
        <f t="shared" si="2"/>
        <v>-</v>
      </c>
      <c r="U9" s="241" t="str">
        <f t="shared" si="3"/>
        <v>M</v>
      </c>
      <c r="V9" s="241" t="str">
        <f t="shared" si="4"/>
        <v>-</v>
      </c>
      <c r="W9" s="241" t="str">
        <f t="shared" si="67"/>
        <v>-</v>
      </c>
      <c r="X9" s="260">
        <f t="shared" si="5"/>
        <v>6</v>
      </c>
      <c r="Y9" s="261" t="str">
        <f t="shared" si="6"/>
        <v/>
      </c>
      <c r="Z9" s="56" t="s">
        <v>1376</v>
      </c>
      <c r="AA9" s="48">
        <v>26473</v>
      </c>
      <c r="AB9" s="73">
        <v>1</v>
      </c>
      <c r="AC9" s="58" t="s">
        <v>411</v>
      </c>
      <c r="AD9" s="2" t="s">
        <v>1377</v>
      </c>
      <c r="AE9" s="57" t="s">
        <v>2681</v>
      </c>
      <c r="AF9" s="66">
        <v>14.3</v>
      </c>
      <c r="AI9" s="272"/>
      <c r="AN9">
        <v>64.400000000000006</v>
      </c>
      <c r="AO9">
        <v>13.2</v>
      </c>
      <c r="AP9" s="19">
        <v>1.7</v>
      </c>
      <c r="AQ9">
        <v>1647</v>
      </c>
      <c r="AR9">
        <v>1762</v>
      </c>
      <c r="AS9" s="193">
        <f t="shared" si="7"/>
        <v>1790.1490000000001</v>
      </c>
      <c r="AT9" s="248" t="str">
        <f t="shared" si="8"/>
        <v/>
      </c>
      <c r="AU9">
        <v>55</v>
      </c>
      <c r="AV9">
        <v>85.2</v>
      </c>
      <c r="AW9">
        <v>320.2</v>
      </c>
      <c r="AX9">
        <v>13.2</v>
      </c>
      <c r="AY9">
        <v>985.6</v>
      </c>
      <c r="AZ9" s="61">
        <v>286.60000000000002</v>
      </c>
      <c r="BA9">
        <v>0.16</v>
      </c>
      <c r="BB9">
        <v>3.27</v>
      </c>
      <c r="BC9" s="55">
        <v>6</v>
      </c>
      <c r="BD9" s="53">
        <v>0.3</v>
      </c>
      <c r="BE9">
        <v>1.95</v>
      </c>
      <c r="BF9">
        <v>0.04</v>
      </c>
      <c r="BG9">
        <v>1.5</v>
      </c>
      <c r="BH9">
        <v>2.9000000000000001E-2</v>
      </c>
      <c r="BI9" s="71">
        <v>0.01</v>
      </c>
      <c r="BJ9" s="55">
        <v>3</v>
      </c>
      <c r="BK9">
        <v>7.0000000000000007E-2</v>
      </c>
      <c r="BM9">
        <v>27.3</v>
      </c>
      <c r="BN9" s="61">
        <v>0.57999999999999996</v>
      </c>
      <c r="BO9" s="90">
        <v>3</v>
      </c>
      <c r="BP9" s="273">
        <v>50</v>
      </c>
      <c r="BQ9" s="90">
        <v>22</v>
      </c>
      <c r="BR9" s="90"/>
      <c r="BS9" s="90"/>
      <c r="BT9" s="90"/>
      <c r="BU9" s="90">
        <v>5</v>
      </c>
      <c r="BV9" s="90"/>
      <c r="BW9" s="90"/>
      <c r="BX9" s="90">
        <v>2</v>
      </c>
      <c r="BY9" s="90"/>
      <c r="BZ9" s="90">
        <v>5</v>
      </c>
      <c r="CA9" s="90">
        <v>9</v>
      </c>
      <c r="CB9" s="90">
        <v>13</v>
      </c>
      <c r="CC9" s="90"/>
      <c r="CD9" s="90"/>
      <c r="CE9" s="90"/>
      <c r="CF9" s="90"/>
      <c r="CG9" s="90"/>
      <c r="CH9" s="90">
        <v>2</v>
      </c>
      <c r="CI9" s="90"/>
      <c r="CJ9" s="90"/>
      <c r="CK9" s="90"/>
      <c r="CL9" s="91">
        <v>29</v>
      </c>
      <c r="CM9" s="90"/>
      <c r="CN9" s="90">
        <v>46</v>
      </c>
      <c r="CO9" s="90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4"/>
      <c r="DT9" s="50">
        <f t="shared" si="9"/>
        <v>1</v>
      </c>
      <c r="DU9" s="73">
        <f t="shared" si="10"/>
        <v>0</v>
      </c>
      <c r="DV9" s="73">
        <f t="shared" si="11"/>
        <v>0</v>
      </c>
      <c r="DW9" s="73">
        <f t="shared" si="12"/>
        <v>0</v>
      </c>
      <c r="DX9" s="73">
        <f t="shared" si="13"/>
        <v>1</v>
      </c>
      <c r="DY9" s="125">
        <f t="shared" si="14"/>
        <v>0</v>
      </c>
      <c r="DZ9" s="73">
        <f t="shared" si="15"/>
        <v>1</v>
      </c>
      <c r="EA9" s="19">
        <f t="shared" si="16"/>
        <v>0</v>
      </c>
      <c r="EB9" s="50">
        <f t="shared" si="17"/>
        <v>0</v>
      </c>
      <c r="EC9" s="19">
        <f t="shared" si="18"/>
        <v>0</v>
      </c>
      <c r="ED9" s="19">
        <f t="shared" si="19"/>
        <v>1</v>
      </c>
      <c r="EE9" s="19">
        <f t="shared" si="20"/>
        <v>0</v>
      </c>
      <c r="EF9" s="50">
        <f t="shared" si="21"/>
        <v>0</v>
      </c>
      <c r="EG9" s="19">
        <f t="shared" si="22"/>
        <v>1</v>
      </c>
      <c r="EH9" s="19">
        <f t="shared" si="23"/>
        <v>0</v>
      </c>
      <c r="EI9" s="50">
        <f t="shared" si="24"/>
        <v>0</v>
      </c>
      <c r="EJ9" s="125">
        <f t="shared" si="25"/>
        <v>2</v>
      </c>
      <c r="EK9">
        <f t="shared" si="26"/>
        <v>55</v>
      </c>
      <c r="EL9">
        <f t="shared" si="27"/>
        <v>3.27</v>
      </c>
      <c r="EM9">
        <f t="shared" si="28"/>
        <v>85.2</v>
      </c>
      <c r="EN9">
        <f t="shared" si="29"/>
        <v>320.2</v>
      </c>
      <c r="EO9">
        <f t="shared" si="30"/>
        <v>0.04</v>
      </c>
      <c r="EP9">
        <f t="shared" si="31"/>
        <v>1.95</v>
      </c>
      <c r="EQ9">
        <f t="shared" si="32"/>
        <v>286.60000000000002</v>
      </c>
      <c r="ER9" t="str">
        <f t="shared" si="33"/>
        <v/>
      </c>
      <c r="ES9">
        <f t="shared" si="34"/>
        <v>3</v>
      </c>
      <c r="ET9">
        <f t="shared" si="35"/>
        <v>985.6</v>
      </c>
      <c r="EU9" s="61">
        <f t="shared" si="36"/>
        <v>13.2</v>
      </c>
      <c r="EV9" s="53" t="e">
        <f>IF(ISNUMBER(EK9),EK9*#REF!,"")</f>
        <v>#REF!</v>
      </c>
      <c r="EW9" s="53" t="e">
        <f>IF(ISNUMBER(EL9),EL9*#REF!,"")</f>
        <v>#REF!</v>
      </c>
      <c r="EX9" s="53" t="e">
        <f>IF(ISNUMBER(EM9),EM9*#REF!,"")</f>
        <v>#REF!</v>
      </c>
      <c r="EY9" s="53" t="e">
        <f>IF(ISNUMBER(EN9),EN9*#REF!,"")</f>
        <v>#REF!</v>
      </c>
      <c r="EZ9" s="53" t="e">
        <f>IF(ISNUMBER(EO9),EO9*#REF!,"")</f>
        <v>#REF!</v>
      </c>
      <c r="FA9" s="53" t="e">
        <f>IF(ISNUMBER(EP9),EP9*#REF!,"")</f>
        <v>#REF!</v>
      </c>
      <c r="FB9" s="53" t="e">
        <f>IF(ISNUMBER(EQ9),EQ9*#REF!,"")</f>
        <v>#REF!</v>
      </c>
      <c r="FC9" s="53" t="str">
        <f>IF(ISNUMBER(ER9),ER9*#REF!,"")</f>
        <v/>
      </c>
      <c r="FD9" s="53" t="e">
        <f>IF(ISNUMBER(ES9),ES9*#REF!,"")</f>
        <v>#REF!</v>
      </c>
      <c r="FE9" s="53" t="e">
        <f>IF(ISNUMBER(ET9),ET9*#REF!,"")</f>
        <v>#REF!</v>
      </c>
      <c r="FF9" s="52" t="e">
        <f>IF(ISNUMBER(EU9),EU9*#REF!,"")</f>
        <v>#REF!</v>
      </c>
      <c r="FG9" s="55" t="str">
        <f t="shared" si="37"/>
        <v/>
      </c>
      <c r="FH9" s="55" t="str">
        <f t="shared" si="38"/>
        <v/>
      </c>
      <c r="FI9" s="55" t="str">
        <f t="shared" si="39"/>
        <v/>
      </c>
      <c r="FJ9" s="55" t="str">
        <f t="shared" si="40"/>
        <v/>
      </c>
      <c r="FK9" s="55" t="str">
        <f t="shared" si="41"/>
        <v/>
      </c>
      <c r="FL9" s="55" t="str">
        <f t="shared" si="42"/>
        <v/>
      </c>
      <c r="FM9" s="55" t="str">
        <f t="shared" si="43"/>
        <v/>
      </c>
      <c r="FN9" s="55" t="str">
        <f t="shared" si="44"/>
        <v/>
      </c>
      <c r="FO9" s="55" t="str">
        <f t="shared" si="45"/>
        <v/>
      </c>
      <c r="FP9" s="55" t="str">
        <f t="shared" si="46"/>
        <v/>
      </c>
      <c r="FQ9" s="59" t="str">
        <f t="shared" si="47"/>
        <v/>
      </c>
      <c r="FR9" s="53" t="str">
        <f t="shared" si="68"/>
        <v/>
      </c>
      <c r="FS9" s="53" t="e">
        <f t="shared" si="48"/>
        <v>#VALUE!</v>
      </c>
      <c r="FT9" s="19" t="e">
        <f t="shared" si="49"/>
        <v>#VALUE!</v>
      </c>
      <c r="FU9" s="19" t="e">
        <f t="shared" si="50"/>
        <v>#VALUE!</v>
      </c>
      <c r="FV9" s="19" t="e">
        <f t="shared" si="51"/>
        <v>#VALUE!</v>
      </c>
      <c r="FW9" s="50" t="e">
        <f t="shared" si="52"/>
        <v>#VALUE!</v>
      </c>
      <c r="FX9" s="120">
        <f t="shared" si="53"/>
        <v>0</v>
      </c>
      <c r="FY9" s="120">
        <f t="shared" si="54"/>
        <v>0</v>
      </c>
      <c r="FZ9" s="120">
        <f t="shared" si="55"/>
        <v>0</v>
      </c>
      <c r="GA9" s="120">
        <f t="shared" si="56"/>
        <v>0</v>
      </c>
      <c r="GB9" s="120">
        <f t="shared" si="57"/>
        <v>0</v>
      </c>
      <c r="GC9" s="120">
        <f t="shared" si="58"/>
        <v>0</v>
      </c>
      <c r="GD9" s="120">
        <f t="shared" si="59"/>
        <v>0</v>
      </c>
      <c r="GE9" s="120">
        <f t="shared" si="60"/>
        <v>0</v>
      </c>
      <c r="GF9" s="120">
        <f t="shared" si="61"/>
        <v>0</v>
      </c>
      <c r="GG9">
        <f t="shared" si="62"/>
        <v>0</v>
      </c>
      <c r="GH9">
        <f t="shared" si="63"/>
        <v>0</v>
      </c>
      <c r="GI9">
        <v>6</v>
      </c>
      <c r="GJ9" t="str">
        <f t="shared" si="65"/>
        <v/>
      </c>
      <c r="GL9" s="58"/>
      <c r="GM9" s="58"/>
    </row>
    <row r="10" spans="1:195" x14ac:dyDescent="0.2">
      <c r="A10" s="50">
        <f t="shared" si="66"/>
        <v>9</v>
      </c>
      <c r="B10" s="2" t="s">
        <v>293</v>
      </c>
      <c r="C10" s="2" t="s">
        <v>298</v>
      </c>
      <c r="D10" s="2"/>
      <c r="E10" s="2"/>
      <c r="F10" s="66">
        <v>3501500</v>
      </c>
      <c r="G10" s="66">
        <v>5693580</v>
      </c>
      <c r="H10" s="77">
        <f t="shared" si="0"/>
        <v>501424.97000000003</v>
      </c>
      <c r="I10" s="77">
        <f t="shared" si="1"/>
        <v>5691742.358</v>
      </c>
      <c r="J10" s="66">
        <v>291.5</v>
      </c>
      <c r="K10" s="66" t="s">
        <v>1334</v>
      </c>
      <c r="L10" s="66">
        <v>401</v>
      </c>
      <c r="M10" s="66"/>
      <c r="O10" s="66"/>
      <c r="P10" s="66"/>
      <c r="Q10" s="2" t="s">
        <v>2819</v>
      </c>
      <c r="R10" s="2" t="s">
        <v>2903</v>
      </c>
      <c r="S10" s="2" t="s">
        <v>1325</v>
      </c>
      <c r="T10" s="241" t="str">
        <f t="shared" si="2"/>
        <v>-</v>
      </c>
      <c r="U10" s="241" t="str">
        <f t="shared" si="3"/>
        <v>M</v>
      </c>
      <c r="V10" s="241" t="str">
        <f t="shared" si="4"/>
        <v>-</v>
      </c>
      <c r="W10" s="241" t="str">
        <f t="shared" si="67"/>
        <v>-</v>
      </c>
      <c r="X10" s="260">
        <f t="shared" si="5"/>
        <v>6</v>
      </c>
      <c r="Y10" s="261" t="str">
        <f t="shared" si="6"/>
        <v/>
      </c>
      <c r="Z10" s="56" t="s">
        <v>1378</v>
      </c>
      <c r="AA10" s="86">
        <v>36263</v>
      </c>
      <c r="AB10" s="76">
        <v>2</v>
      </c>
      <c r="AC10" s="2" t="s">
        <v>455</v>
      </c>
      <c r="AD10" s="2" t="s">
        <v>1379</v>
      </c>
      <c r="AE10" s="56"/>
      <c r="AF10" s="66">
        <v>15.1</v>
      </c>
      <c r="AG10" s="19">
        <v>1873</v>
      </c>
      <c r="AH10" s="19">
        <v>7.11</v>
      </c>
      <c r="AI10" s="66">
        <v>44</v>
      </c>
      <c r="AJ10" s="114">
        <v>1</v>
      </c>
      <c r="AK10" s="19">
        <v>20</v>
      </c>
      <c r="AM10" s="66">
        <v>3.8</v>
      </c>
      <c r="AR10">
        <v>1692.5609999999999</v>
      </c>
      <c r="AS10" s="193">
        <f t="shared" si="7"/>
        <v>1692.5470000000003</v>
      </c>
      <c r="AT10" s="248" t="str">
        <f t="shared" si="8"/>
        <v/>
      </c>
      <c r="AU10">
        <v>54.6</v>
      </c>
      <c r="AV10">
        <v>84.2</v>
      </c>
      <c r="AW10">
        <v>290</v>
      </c>
      <c r="AX10">
        <v>8.4</v>
      </c>
      <c r="AY10">
        <v>930</v>
      </c>
      <c r="AZ10" s="61">
        <v>281</v>
      </c>
      <c r="BA10">
        <v>3.9E-2</v>
      </c>
      <c r="BB10">
        <v>3.3</v>
      </c>
      <c r="BC10">
        <v>6.2</v>
      </c>
      <c r="BD10">
        <v>0.06</v>
      </c>
      <c r="BE10">
        <v>3.3</v>
      </c>
      <c r="BF10">
        <v>3.5999999999999997E-2</v>
      </c>
      <c r="BG10">
        <v>1.7</v>
      </c>
      <c r="BH10" s="2" t="s">
        <v>1380</v>
      </c>
      <c r="BI10" s="2">
        <v>5.0000000000000001E-3</v>
      </c>
      <c r="BJ10" s="2" t="s">
        <v>1381</v>
      </c>
      <c r="BK10" s="2" t="s">
        <v>1382</v>
      </c>
      <c r="BM10">
        <v>29.2</v>
      </c>
      <c r="BN10" s="61">
        <v>0.48</v>
      </c>
      <c r="BO10" s="90" t="s">
        <v>456</v>
      </c>
      <c r="BP10" s="90"/>
      <c r="BQ10" s="90">
        <v>3</v>
      </c>
      <c r="BR10" s="90">
        <v>10</v>
      </c>
      <c r="BS10" s="90"/>
      <c r="BT10" s="90" t="s">
        <v>1383</v>
      </c>
      <c r="BU10" s="90" t="s">
        <v>285</v>
      </c>
      <c r="BV10" s="90" t="s">
        <v>285</v>
      </c>
      <c r="BW10" s="90"/>
      <c r="BX10" s="90" t="s">
        <v>285</v>
      </c>
      <c r="BY10" s="90" t="s">
        <v>1384</v>
      </c>
      <c r="BZ10" s="90">
        <v>4</v>
      </c>
      <c r="CA10" s="90" t="s">
        <v>285</v>
      </c>
      <c r="CB10" s="90" t="s">
        <v>285</v>
      </c>
      <c r="CC10" s="90"/>
      <c r="CD10" s="90" t="s">
        <v>456</v>
      </c>
      <c r="CE10" s="90" t="s">
        <v>456</v>
      </c>
      <c r="CF10" s="90" t="s">
        <v>456</v>
      </c>
      <c r="CG10" s="90"/>
      <c r="CH10" s="90"/>
      <c r="CI10" s="90"/>
      <c r="CJ10" s="90"/>
      <c r="CK10" s="90">
        <v>5</v>
      </c>
      <c r="CL10" s="91">
        <v>5</v>
      </c>
      <c r="CM10" s="90" t="s">
        <v>1384</v>
      </c>
      <c r="CN10" s="90">
        <v>32</v>
      </c>
      <c r="CO10" s="90">
        <v>0.01</v>
      </c>
      <c r="DB10" s="103"/>
      <c r="DC10" s="103"/>
      <c r="DD10" s="103"/>
      <c r="DE10" s="103"/>
      <c r="DF10" s="103"/>
      <c r="DG10" s="103"/>
      <c r="DH10" s="103"/>
      <c r="DI10" s="103">
        <v>16.399999999999999</v>
      </c>
      <c r="DJ10" s="103">
        <v>2.6</v>
      </c>
      <c r="DK10" s="103"/>
      <c r="DL10" s="103"/>
      <c r="DM10" s="103"/>
      <c r="DN10" s="103"/>
      <c r="DO10" s="103"/>
      <c r="DP10" s="103"/>
      <c r="DQ10" s="103"/>
      <c r="DR10" s="103"/>
      <c r="DS10" s="104"/>
      <c r="DT10" s="50">
        <f t="shared" si="9"/>
        <v>0</v>
      </c>
      <c r="DU10" s="73">
        <f t="shared" si="10"/>
        <v>0</v>
      </c>
      <c r="DV10" s="73">
        <f t="shared" si="11"/>
        <v>0</v>
      </c>
      <c r="DW10" s="73">
        <f t="shared" si="12"/>
        <v>0</v>
      </c>
      <c r="DX10" s="73">
        <f t="shared" si="13"/>
        <v>1</v>
      </c>
      <c r="DY10" s="125">
        <f t="shared" si="14"/>
        <v>0</v>
      </c>
      <c r="DZ10" s="73">
        <f t="shared" si="15"/>
        <v>1</v>
      </c>
      <c r="EA10" s="19">
        <f t="shared" si="16"/>
        <v>0</v>
      </c>
      <c r="EB10" s="50">
        <f t="shared" si="17"/>
        <v>0</v>
      </c>
      <c r="EC10" s="19">
        <f t="shared" si="18"/>
        <v>0</v>
      </c>
      <c r="ED10" s="19">
        <f t="shared" si="19"/>
        <v>1</v>
      </c>
      <c r="EE10" s="19">
        <f t="shared" si="20"/>
        <v>0</v>
      </c>
      <c r="EF10" s="50">
        <f t="shared" si="21"/>
        <v>0</v>
      </c>
      <c r="EG10" s="19">
        <f t="shared" si="22"/>
        <v>1</v>
      </c>
      <c r="EH10" s="19">
        <f t="shared" si="23"/>
        <v>0</v>
      </c>
      <c r="EI10" s="50">
        <f t="shared" si="24"/>
        <v>0</v>
      </c>
      <c r="EJ10" s="125">
        <f t="shared" si="25"/>
        <v>2</v>
      </c>
      <c r="EK10">
        <f t="shared" si="26"/>
        <v>54.6</v>
      </c>
      <c r="EL10">
        <f t="shared" si="27"/>
        <v>3.3</v>
      </c>
      <c r="EM10">
        <f t="shared" si="28"/>
        <v>84.2</v>
      </c>
      <c r="EN10">
        <f t="shared" si="29"/>
        <v>290</v>
      </c>
      <c r="EO10">
        <f t="shared" si="30"/>
        <v>3.5999999999999997E-2</v>
      </c>
      <c r="EP10">
        <f t="shared" si="31"/>
        <v>3.3</v>
      </c>
      <c r="EQ10">
        <f t="shared" si="32"/>
        <v>281</v>
      </c>
      <c r="ER10" t="str">
        <f t="shared" si="33"/>
        <v/>
      </c>
      <c r="ES10" t="str">
        <f t="shared" si="34"/>
        <v/>
      </c>
      <c r="ET10">
        <f t="shared" si="35"/>
        <v>930</v>
      </c>
      <c r="EU10" s="61">
        <f t="shared" si="36"/>
        <v>8.4</v>
      </c>
      <c r="EV10" s="53" t="e">
        <f>IF(ISNUMBER(EK10),EK10*#REF!,"")</f>
        <v>#REF!</v>
      </c>
      <c r="EW10" s="53" t="e">
        <f>IF(ISNUMBER(EL10),EL10*#REF!,"")</f>
        <v>#REF!</v>
      </c>
      <c r="EX10" s="53" t="e">
        <f>IF(ISNUMBER(EM10),EM10*#REF!,"")</f>
        <v>#REF!</v>
      </c>
      <c r="EY10" s="53" t="e">
        <f>IF(ISNUMBER(EN10),EN10*#REF!,"")</f>
        <v>#REF!</v>
      </c>
      <c r="EZ10" s="53" t="e">
        <f>IF(ISNUMBER(EO10),EO10*#REF!,"")</f>
        <v>#REF!</v>
      </c>
      <c r="FA10" s="53" t="e">
        <f>IF(ISNUMBER(EP10),EP10*#REF!,"")</f>
        <v>#REF!</v>
      </c>
      <c r="FB10" s="53" t="e">
        <f>IF(ISNUMBER(EQ10),EQ10*#REF!,"")</f>
        <v>#REF!</v>
      </c>
      <c r="FC10" s="53" t="str">
        <f>IF(ISNUMBER(ER10),ER10*#REF!,"")</f>
        <v/>
      </c>
      <c r="FD10" s="53" t="str">
        <f>IF(ISNUMBER(ES10),ES10*#REF!,"")</f>
        <v/>
      </c>
      <c r="FE10" s="53" t="e">
        <f>IF(ISNUMBER(ET10),ET10*#REF!,"")</f>
        <v>#REF!</v>
      </c>
      <c r="FF10" s="52" t="e">
        <f>IF(ISNUMBER(EU10),EU10*#REF!,"")</f>
        <v>#REF!</v>
      </c>
      <c r="FG10" s="55" t="str">
        <f t="shared" si="37"/>
        <v/>
      </c>
      <c r="FH10" s="55" t="str">
        <f t="shared" si="38"/>
        <v/>
      </c>
      <c r="FI10" s="55" t="str">
        <f t="shared" si="39"/>
        <v/>
      </c>
      <c r="FJ10" s="55" t="str">
        <f t="shared" si="40"/>
        <v/>
      </c>
      <c r="FK10" s="55" t="str">
        <f t="shared" si="41"/>
        <v/>
      </c>
      <c r="FL10" s="55" t="str">
        <f t="shared" si="42"/>
        <v/>
      </c>
      <c r="FM10" s="55" t="str">
        <f t="shared" si="43"/>
        <v/>
      </c>
      <c r="FN10" s="55" t="str">
        <f t="shared" si="44"/>
        <v/>
      </c>
      <c r="FO10" s="55" t="str">
        <f t="shared" si="45"/>
        <v/>
      </c>
      <c r="FP10" s="55" t="str">
        <f t="shared" si="46"/>
        <v/>
      </c>
      <c r="FQ10" s="59" t="str">
        <f t="shared" si="47"/>
        <v/>
      </c>
      <c r="FR10" s="53" t="str">
        <f t="shared" si="68"/>
        <v/>
      </c>
      <c r="FS10" s="53" t="e">
        <f t="shared" si="48"/>
        <v>#VALUE!</v>
      </c>
      <c r="FT10" s="19" t="e">
        <f t="shared" si="49"/>
        <v>#VALUE!</v>
      </c>
      <c r="FU10" s="19" t="e">
        <f t="shared" si="50"/>
        <v>#VALUE!</v>
      </c>
      <c r="FV10" s="19" t="e">
        <f t="shared" si="51"/>
        <v>#VALUE!</v>
      </c>
      <c r="FW10" s="50" t="e">
        <f t="shared" si="52"/>
        <v>#VALUE!</v>
      </c>
      <c r="FX10" s="120">
        <f t="shared" si="53"/>
        <v>0</v>
      </c>
      <c r="FY10" s="120">
        <f t="shared" si="54"/>
        <v>0</v>
      </c>
      <c r="FZ10" s="120">
        <f t="shared" si="55"/>
        <v>0</v>
      </c>
      <c r="GA10" s="120">
        <f t="shared" si="56"/>
        <v>0</v>
      </c>
      <c r="GB10" s="120">
        <f t="shared" si="57"/>
        <v>0</v>
      </c>
      <c r="GC10" s="120">
        <f t="shared" si="58"/>
        <v>0</v>
      </c>
      <c r="GD10" s="120">
        <f t="shared" si="59"/>
        <v>0</v>
      </c>
      <c r="GE10" s="120">
        <f t="shared" si="60"/>
        <v>0</v>
      </c>
      <c r="GF10" s="120">
        <f t="shared" si="61"/>
        <v>0</v>
      </c>
      <c r="GG10">
        <f t="shared" si="62"/>
        <v>0</v>
      </c>
      <c r="GH10">
        <f t="shared" si="63"/>
        <v>0</v>
      </c>
      <c r="GI10">
        <v>6</v>
      </c>
      <c r="GJ10" t="str">
        <f t="shared" si="65"/>
        <v/>
      </c>
      <c r="GL10" s="58"/>
      <c r="GM10" s="58"/>
    </row>
    <row r="11" spans="1:195" ht="15" x14ac:dyDescent="0.25">
      <c r="A11" s="50">
        <f t="shared" si="66"/>
        <v>10</v>
      </c>
      <c r="B11" s="2" t="s">
        <v>299</v>
      </c>
      <c r="C11" s="2" t="s">
        <v>161</v>
      </c>
      <c r="D11" s="2"/>
      <c r="E11" s="2"/>
      <c r="F11" s="271">
        <v>3502944.6877700002</v>
      </c>
      <c r="G11" s="271">
        <v>5690625.4081600001</v>
      </c>
      <c r="H11" s="77">
        <f t="shared" si="0"/>
        <v>502869.07989489223</v>
      </c>
      <c r="I11" s="77">
        <f t="shared" si="1"/>
        <v>5688788.9479967365</v>
      </c>
      <c r="J11" s="266">
        <v>238</v>
      </c>
      <c r="K11" s="66" t="s">
        <v>1334</v>
      </c>
      <c r="L11" s="66">
        <v>450</v>
      </c>
      <c r="M11" s="66"/>
      <c r="O11" s="66"/>
      <c r="P11" s="66"/>
      <c r="Q11" s="2" t="s">
        <v>774</v>
      </c>
      <c r="R11" s="2" t="s">
        <v>272</v>
      </c>
      <c r="S11" s="2" t="s">
        <v>1325</v>
      </c>
      <c r="T11" s="241" t="str">
        <f t="shared" si="2"/>
        <v>-</v>
      </c>
      <c r="U11" s="241" t="str">
        <f t="shared" si="3"/>
        <v>M</v>
      </c>
      <c r="V11" s="241" t="str">
        <f t="shared" si="4"/>
        <v>-</v>
      </c>
      <c r="W11" s="241" t="str">
        <f t="shared" si="67"/>
        <v>-</v>
      </c>
      <c r="X11" s="260">
        <f t="shared" si="5"/>
        <v>6</v>
      </c>
      <c r="Y11" s="261" t="str">
        <f t="shared" si="6"/>
        <v/>
      </c>
      <c r="Z11" s="56"/>
      <c r="AA11" s="86">
        <v>29504</v>
      </c>
      <c r="AB11" s="76">
        <v>1</v>
      </c>
      <c r="AC11" s="2"/>
      <c r="AD11" s="2" t="s">
        <v>1385</v>
      </c>
      <c r="AE11" s="57" t="s">
        <v>1386</v>
      </c>
      <c r="AF11" s="66">
        <v>15</v>
      </c>
      <c r="AI11" s="272"/>
      <c r="AN11">
        <v>44.8</v>
      </c>
      <c r="AO11">
        <v>9.5</v>
      </c>
      <c r="AR11">
        <v>1160</v>
      </c>
      <c r="AS11" s="193">
        <f t="shared" si="7"/>
        <v>1189.0999999999999</v>
      </c>
      <c r="AT11" s="249" t="str">
        <f t="shared" si="8"/>
        <v/>
      </c>
      <c r="AU11" s="51">
        <v>32</v>
      </c>
      <c r="AV11">
        <v>52.1</v>
      </c>
      <c r="AW11">
        <v>233.9</v>
      </c>
      <c r="AX11">
        <v>14.2</v>
      </c>
      <c r="AY11">
        <v>649.9</v>
      </c>
      <c r="AZ11" s="61">
        <v>207</v>
      </c>
      <c r="BO11" s="90"/>
      <c r="BP11" s="273"/>
      <c r="BQ11" s="90"/>
      <c r="BR11" s="90"/>
      <c r="BS11" s="90"/>
      <c r="BT11" s="90"/>
      <c r="BU11" s="90"/>
      <c r="BV11" s="90"/>
      <c r="BW11" s="90"/>
      <c r="BX11" s="90"/>
      <c r="BY11" s="90"/>
      <c r="BZ11" s="90"/>
      <c r="CA11" s="90"/>
      <c r="CB11" s="90"/>
      <c r="CC11" s="90"/>
      <c r="CD11" s="90"/>
      <c r="CE11" s="90"/>
      <c r="CF11" s="90"/>
      <c r="CG11" s="90"/>
      <c r="CH11" s="90"/>
      <c r="CI11" s="90"/>
      <c r="CJ11" s="90"/>
      <c r="CK11" s="90"/>
      <c r="CL11" s="91"/>
      <c r="CM11" s="90"/>
      <c r="CN11" s="90">
        <v>24.2</v>
      </c>
      <c r="CO11" s="90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4"/>
      <c r="DT11" s="50">
        <f t="shared" si="9"/>
        <v>1</v>
      </c>
      <c r="DU11" s="73">
        <f t="shared" si="10"/>
        <v>0</v>
      </c>
      <c r="DV11" s="73">
        <f t="shared" si="11"/>
        <v>0</v>
      </c>
      <c r="DW11" s="73">
        <f t="shared" si="12"/>
        <v>0</v>
      </c>
      <c r="DX11" s="73">
        <f t="shared" si="13"/>
        <v>1</v>
      </c>
      <c r="DY11" s="125">
        <f t="shared" si="14"/>
        <v>0</v>
      </c>
      <c r="DZ11" s="73">
        <f t="shared" si="15"/>
        <v>1</v>
      </c>
      <c r="EA11" s="19">
        <f t="shared" si="16"/>
        <v>0</v>
      </c>
      <c r="EB11" s="50">
        <f t="shared" si="17"/>
        <v>0</v>
      </c>
      <c r="EC11" s="19">
        <f t="shared" si="18"/>
        <v>0</v>
      </c>
      <c r="ED11" s="19">
        <f t="shared" si="19"/>
        <v>1</v>
      </c>
      <c r="EE11" s="19">
        <f t="shared" si="20"/>
        <v>0</v>
      </c>
      <c r="EF11" s="50">
        <f t="shared" si="21"/>
        <v>0</v>
      </c>
      <c r="EG11" s="19">
        <f t="shared" si="22"/>
        <v>1</v>
      </c>
      <c r="EH11" s="19">
        <f t="shared" si="23"/>
        <v>0</v>
      </c>
      <c r="EI11" s="50">
        <f t="shared" si="24"/>
        <v>0</v>
      </c>
      <c r="EJ11" s="125">
        <f t="shared" si="25"/>
        <v>2</v>
      </c>
      <c r="EK11">
        <f t="shared" si="26"/>
        <v>32</v>
      </c>
      <c r="EL11" t="str">
        <f t="shared" si="27"/>
        <v/>
      </c>
      <c r="EM11">
        <f t="shared" si="28"/>
        <v>52.1</v>
      </c>
      <c r="EN11">
        <f t="shared" si="29"/>
        <v>233.9</v>
      </c>
      <c r="EO11" t="str">
        <f t="shared" si="30"/>
        <v/>
      </c>
      <c r="EP11" t="str">
        <f t="shared" si="31"/>
        <v/>
      </c>
      <c r="EQ11">
        <f t="shared" si="32"/>
        <v>207</v>
      </c>
      <c r="ER11" t="str">
        <f t="shared" si="33"/>
        <v/>
      </c>
      <c r="ES11" t="str">
        <f t="shared" si="34"/>
        <v/>
      </c>
      <c r="ET11">
        <f t="shared" si="35"/>
        <v>649.9</v>
      </c>
      <c r="EU11" s="61">
        <f t="shared" si="36"/>
        <v>14.2</v>
      </c>
      <c r="EV11" s="53" t="e">
        <f>IF(ISNUMBER(EK11),EK11*#REF!,"")</f>
        <v>#REF!</v>
      </c>
      <c r="EW11" s="53" t="str">
        <f>IF(ISNUMBER(EL11),EL11*#REF!,"")</f>
        <v/>
      </c>
      <c r="EX11" s="53" t="e">
        <f>IF(ISNUMBER(EM11),EM11*#REF!,"")</f>
        <v>#REF!</v>
      </c>
      <c r="EY11" s="53" t="e">
        <f>IF(ISNUMBER(EN11),EN11*#REF!,"")</f>
        <v>#REF!</v>
      </c>
      <c r="EZ11" s="53" t="str">
        <f>IF(ISNUMBER(EO11),EO11*#REF!,"")</f>
        <v/>
      </c>
      <c r="FA11" s="53" t="str">
        <f>IF(ISNUMBER(EP11),EP11*#REF!,"")</f>
        <v/>
      </c>
      <c r="FB11" s="53" t="e">
        <f>IF(ISNUMBER(EQ11),EQ11*#REF!,"")</f>
        <v>#REF!</v>
      </c>
      <c r="FC11" s="53" t="str">
        <f>IF(ISNUMBER(ER11),ER11*#REF!,"")</f>
        <v/>
      </c>
      <c r="FD11" s="53" t="str">
        <f>IF(ISNUMBER(ES11),ES11*#REF!,"")</f>
        <v/>
      </c>
      <c r="FE11" s="53" t="e">
        <f>IF(ISNUMBER(ET11),ET11*#REF!,"")</f>
        <v>#REF!</v>
      </c>
      <c r="FF11" s="52" t="e">
        <f>IF(ISNUMBER(EU11),EU11*#REF!,"")</f>
        <v>#REF!</v>
      </c>
      <c r="FG11" s="55" t="str">
        <f t="shared" si="37"/>
        <v/>
      </c>
      <c r="FH11" s="55" t="str">
        <f t="shared" si="38"/>
        <v/>
      </c>
      <c r="FI11" s="55" t="str">
        <f t="shared" si="39"/>
        <v/>
      </c>
      <c r="FJ11" s="55" t="str">
        <f t="shared" si="40"/>
        <v/>
      </c>
      <c r="FK11" s="55" t="str">
        <f t="shared" si="41"/>
        <v/>
      </c>
      <c r="FL11" s="55" t="str">
        <f t="shared" si="42"/>
        <v/>
      </c>
      <c r="FM11" s="55" t="str">
        <f t="shared" si="43"/>
        <v/>
      </c>
      <c r="FN11" s="55" t="str">
        <f t="shared" si="44"/>
        <v/>
      </c>
      <c r="FO11" s="55" t="str">
        <f t="shared" si="45"/>
        <v/>
      </c>
      <c r="FP11" s="55" t="str">
        <f t="shared" si="46"/>
        <v/>
      </c>
      <c r="FQ11" s="59" t="str">
        <f t="shared" si="47"/>
        <v/>
      </c>
      <c r="FR11" s="53" t="str">
        <f t="shared" si="68"/>
        <v/>
      </c>
      <c r="FS11" s="53" t="e">
        <f t="shared" si="48"/>
        <v>#VALUE!</v>
      </c>
      <c r="FT11" s="19" t="e">
        <f t="shared" si="49"/>
        <v>#VALUE!</v>
      </c>
      <c r="FU11" s="19" t="e">
        <f t="shared" si="50"/>
        <v>#VALUE!</v>
      </c>
      <c r="FV11" s="19" t="e">
        <f t="shared" si="51"/>
        <v>#VALUE!</v>
      </c>
      <c r="FW11" s="50" t="e">
        <f t="shared" si="52"/>
        <v>#VALUE!</v>
      </c>
      <c r="FX11" s="120">
        <f t="shared" si="53"/>
        <v>0</v>
      </c>
      <c r="FY11" s="120">
        <f t="shared" si="54"/>
        <v>0</v>
      </c>
      <c r="FZ11" s="120">
        <f t="shared" si="55"/>
        <v>0</v>
      </c>
      <c r="GA11" s="120">
        <f t="shared" si="56"/>
        <v>0</v>
      </c>
      <c r="GB11" s="120">
        <f t="shared" si="57"/>
        <v>0</v>
      </c>
      <c r="GC11" s="120">
        <f t="shared" si="58"/>
        <v>0</v>
      </c>
      <c r="GD11" s="120">
        <f t="shared" si="59"/>
        <v>0</v>
      </c>
      <c r="GE11" s="120">
        <f t="shared" si="60"/>
        <v>0</v>
      </c>
      <c r="GF11" s="120">
        <f t="shared" si="61"/>
        <v>0</v>
      </c>
      <c r="GG11">
        <f t="shared" si="62"/>
        <v>0</v>
      </c>
      <c r="GH11">
        <f t="shared" si="63"/>
        <v>0</v>
      </c>
      <c r="GI11">
        <v>6</v>
      </c>
      <c r="GJ11" t="str">
        <f t="shared" si="65"/>
        <v/>
      </c>
      <c r="GL11" s="58"/>
      <c r="GM11" s="58"/>
    </row>
    <row r="12" spans="1:195" x14ac:dyDescent="0.2">
      <c r="A12" s="50">
        <f t="shared" si="66"/>
        <v>11</v>
      </c>
      <c r="B12" s="2" t="s">
        <v>532</v>
      </c>
      <c r="C12" t="s">
        <v>533</v>
      </c>
      <c r="F12" s="19">
        <v>3505300</v>
      </c>
      <c r="G12" s="19">
        <v>5693350</v>
      </c>
      <c r="H12" s="77">
        <f t="shared" si="0"/>
        <v>505223.45</v>
      </c>
      <c r="I12" s="77">
        <f t="shared" si="1"/>
        <v>5691512.4500000002</v>
      </c>
      <c r="J12" s="19">
        <v>274</v>
      </c>
      <c r="K12" s="66" t="s">
        <v>1333</v>
      </c>
      <c r="L12" s="19">
        <v>102</v>
      </c>
      <c r="O12" s="19">
        <v>248.2</v>
      </c>
      <c r="Q12" s="2" t="s">
        <v>1339</v>
      </c>
      <c r="R12" s="2" t="s">
        <v>2869</v>
      </c>
      <c r="S12" s="2" t="s">
        <v>1324</v>
      </c>
      <c r="T12" s="241" t="str">
        <f t="shared" si="2"/>
        <v>-</v>
      </c>
      <c r="U12" s="241" t="str">
        <f t="shared" si="3"/>
        <v>-</v>
      </c>
      <c r="V12" s="241" t="str">
        <f t="shared" si="4"/>
        <v>-</v>
      </c>
      <c r="W12" s="241" t="str">
        <f t="shared" si="67"/>
        <v>-</v>
      </c>
      <c r="X12" s="260">
        <f t="shared" si="5"/>
        <v>6</v>
      </c>
      <c r="Y12" s="261" t="str">
        <f t="shared" si="6"/>
        <v/>
      </c>
      <c r="Z12" s="56"/>
      <c r="AA12" s="48">
        <v>27250</v>
      </c>
      <c r="AB12" s="73">
        <v>1</v>
      </c>
      <c r="AC12" s="2" t="s">
        <v>528</v>
      </c>
      <c r="AD12" s="2" t="s">
        <v>1387</v>
      </c>
      <c r="AF12" s="66">
        <v>9</v>
      </c>
      <c r="AH12" s="19">
        <v>6.1</v>
      </c>
      <c r="AM12" s="66">
        <v>16.7</v>
      </c>
      <c r="AN12">
        <v>5.3</v>
      </c>
      <c r="AO12">
        <v>2.4</v>
      </c>
      <c r="AP12" s="19">
        <v>3.8</v>
      </c>
      <c r="AS12" s="193">
        <f t="shared" si="7"/>
        <v>169.124</v>
      </c>
      <c r="AT12" s="248" t="str">
        <f t="shared" si="8"/>
        <v/>
      </c>
      <c r="AU12">
        <v>12.4</v>
      </c>
      <c r="AV12">
        <v>9.1</v>
      </c>
      <c r="AW12">
        <v>22.8</v>
      </c>
      <c r="AX12">
        <v>22.7</v>
      </c>
      <c r="AY12">
        <v>30.8</v>
      </c>
      <c r="AZ12" s="224">
        <f>AO12*21.76</f>
        <v>52.224000000000004</v>
      </c>
      <c r="BJ12">
        <v>19.100000000000001</v>
      </c>
      <c r="CM12">
        <v>12.5</v>
      </c>
      <c r="CN12" s="103">
        <v>30.8</v>
      </c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4"/>
      <c r="DT12" s="50">
        <f t="shared" si="9"/>
        <v>1</v>
      </c>
      <c r="DU12" s="73">
        <f t="shared" si="10"/>
        <v>0</v>
      </c>
      <c r="DV12" s="73">
        <f t="shared" si="11"/>
        <v>0</v>
      </c>
      <c r="DW12" s="73">
        <f t="shared" si="12"/>
        <v>1</v>
      </c>
      <c r="DX12" s="73">
        <f t="shared" si="13"/>
        <v>0</v>
      </c>
      <c r="DY12" s="125">
        <f t="shared" si="14"/>
        <v>0</v>
      </c>
      <c r="DZ12" s="73">
        <f t="shared" si="15"/>
        <v>1</v>
      </c>
      <c r="EA12" s="19">
        <f t="shared" si="16"/>
        <v>0</v>
      </c>
      <c r="EB12" s="50">
        <f t="shared" si="17"/>
        <v>0</v>
      </c>
      <c r="EC12" s="19">
        <f t="shared" si="18"/>
        <v>1</v>
      </c>
      <c r="ED12" s="19">
        <f t="shared" si="19"/>
        <v>0</v>
      </c>
      <c r="EE12" s="19">
        <f t="shared" si="20"/>
        <v>0</v>
      </c>
      <c r="EF12" s="50">
        <f t="shared" si="21"/>
        <v>0</v>
      </c>
      <c r="EG12" s="19">
        <f t="shared" si="22"/>
        <v>1</v>
      </c>
      <c r="EH12" s="19">
        <f t="shared" si="23"/>
        <v>0</v>
      </c>
      <c r="EI12" s="50">
        <f t="shared" si="24"/>
        <v>0</v>
      </c>
      <c r="EJ12" s="125">
        <f t="shared" si="25"/>
        <v>1</v>
      </c>
      <c r="EK12">
        <f t="shared" si="26"/>
        <v>12.4</v>
      </c>
      <c r="EL12" t="str">
        <f t="shared" si="27"/>
        <v/>
      </c>
      <c r="EM12">
        <f t="shared" si="28"/>
        <v>9.1</v>
      </c>
      <c r="EN12">
        <f t="shared" si="29"/>
        <v>22.8</v>
      </c>
      <c r="EO12" t="str">
        <f t="shared" si="30"/>
        <v/>
      </c>
      <c r="EP12" t="str">
        <f t="shared" si="31"/>
        <v/>
      </c>
      <c r="EQ12">
        <f t="shared" si="32"/>
        <v>52.224000000000004</v>
      </c>
      <c r="ER12" t="str">
        <f t="shared" si="33"/>
        <v/>
      </c>
      <c r="ES12">
        <f t="shared" si="34"/>
        <v>19.100000000000001</v>
      </c>
      <c r="ET12">
        <f t="shared" si="35"/>
        <v>30.8</v>
      </c>
      <c r="EU12" s="61">
        <f t="shared" si="36"/>
        <v>22.7</v>
      </c>
      <c r="EV12" s="53" t="e">
        <f>IF(ISNUMBER(EK12),EK12*#REF!,"")</f>
        <v>#REF!</v>
      </c>
      <c r="EW12" s="53" t="str">
        <f>IF(ISNUMBER(EL12),EL12*#REF!,"")</f>
        <v/>
      </c>
      <c r="EX12" s="53" t="e">
        <f>IF(ISNUMBER(EM12),EM12*#REF!,"")</f>
        <v>#REF!</v>
      </c>
      <c r="EY12" s="53" t="e">
        <f>IF(ISNUMBER(EN12),EN12*#REF!,"")</f>
        <v>#REF!</v>
      </c>
      <c r="EZ12" s="53" t="str">
        <f>IF(ISNUMBER(EO12),EO12*#REF!,"")</f>
        <v/>
      </c>
      <c r="FA12" s="53" t="str">
        <f>IF(ISNUMBER(EP12),EP12*#REF!,"")</f>
        <v/>
      </c>
      <c r="FB12" s="53" t="e">
        <f>IF(ISNUMBER(EQ12),EQ12*#REF!,"")</f>
        <v>#REF!</v>
      </c>
      <c r="FC12" s="53" t="str">
        <f>IF(ISNUMBER(ER12),ER12*#REF!,"")</f>
        <v/>
      </c>
      <c r="FD12" s="53" t="e">
        <f>IF(ISNUMBER(ES12),ES12*#REF!,"")</f>
        <v>#REF!</v>
      </c>
      <c r="FE12" s="53" t="e">
        <f>IF(ISNUMBER(ET12),ET12*#REF!,"")</f>
        <v>#REF!</v>
      </c>
      <c r="FF12" s="52" t="e">
        <f>IF(ISNUMBER(EU12),EU12*#REF!,"")</f>
        <v>#REF!</v>
      </c>
      <c r="FG12" s="55" t="str">
        <f t="shared" si="37"/>
        <v/>
      </c>
      <c r="FH12" s="55" t="str">
        <f t="shared" si="38"/>
        <v/>
      </c>
      <c r="FI12" s="55" t="str">
        <f t="shared" si="39"/>
        <v/>
      </c>
      <c r="FJ12" s="55" t="str">
        <f t="shared" si="40"/>
        <v/>
      </c>
      <c r="FK12" s="55" t="str">
        <f t="shared" si="41"/>
        <v/>
      </c>
      <c r="FL12" s="55" t="str">
        <f t="shared" si="42"/>
        <v/>
      </c>
      <c r="FM12" s="55" t="str">
        <f t="shared" si="43"/>
        <v/>
      </c>
      <c r="FN12" s="55" t="str">
        <f t="shared" si="44"/>
        <v/>
      </c>
      <c r="FO12" s="55" t="str">
        <f t="shared" si="45"/>
        <v/>
      </c>
      <c r="FP12" s="55" t="str">
        <f t="shared" si="46"/>
        <v/>
      </c>
      <c r="FQ12" s="59" t="str">
        <f t="shared" si="47"/>
        <v/>
      </c>
      <c r="FR12" s="53" t="str">
        <f t="shared" si="68"/>
        <v/>
      </c>
      <c r="FS12" s="53" t="e">
        <f t="shared" si="48"/>
        <v>#VALUE!</v>
      </c>
      <c r="FT12" s="19" t="e">
        <f t="shared" si="49"/>
        <v>#VALUE!</v>
      </c>
      <c r="FU12" s="19" t="e">
        <f t="shared" si="50"/>
        <v>#VALUE!</v>
      </c>
      <c r="FV12" s="19" t="e">
        <f t="shared" si="51"/>
        <v>#VALUE!</v>
      </c>
      <c r="FW12" s="50" t="e">
        <f t="shared" si="52"/>
        <v>#VALUE!</v>
      </c>
      <c r="FX12" s="120">
        <f t="shared" si="53"/>
        <v>0</v>
      </c>
      <c r="FY12" s="120">
        <f t="shared" si="54"/>
        <v>0</v>
      </c>
      <c r="FZ12" s="120">
        <f t="shared" si="55"/>
        <v>0</v>
      </c>
      <c r="GA12" s="120">
        <f t="shared" si="56"/>
        <v>0</v>
      </c>
      <c r="GB12" s="120">
        <f t="shared" si="57"/>
        <v>0</v>
      </c>
      <c r="GC12" s="120">
        <f t="shared" si="58"/>
        <v>0</v>
      </c>
      <c r="GD12" s="120">
        <f t="shared" si="59"/>
        <v>0</v>
      </c>
      <c r="GE12" s="120">
        <f t="shared" si="60"/>
        <v>0</v>
      </c>
      <c r="GF12" s="120">
        <f t="shared" si="61"/>
        <v>0</v>
      </c>
      <c r="GG12">
        <f t="shared" si="62"/>
        <v>0</v>
      </c>
      <c r="GH12">
        <f t="shared" si="63"/>
        <v>0</v>
      </c>
      <c r="GI12">
        <v>6</v>
      </c>
      <c r="GJ12" t="str">
        <f t="shared" si="65"/>
        <v/>
      </c>
      <c r="GL12" s="58"/>
      <c r="GM12" s="58"/>
    </row>
    <row r="13" spans="1:195" x14ac:dyDescent="0.2">
      <c r="A13" s="50">
        <f t="shared" si="66"/>
        <v>12</v>
      </c>
      <c r="B13" s="2" t="s">
        <v>537</v>
      </c>
      <c r="C13" s="2" t="s">
        <v>538</v>
      </c>
      <c r="D13" s="2"/>
      <c r="E13" s="2"/>
      <c r="F13" s="19">
        <v>3503600</v>
      </c>
      <c r="G13" s="19">
        <v>5687500</v>
      </c>
      <c r="H13" s="77">
        <f t="shared" si="0"/>
        <v>503524.13</v>
      </c>
      <c r="I13" s="77">
        <f t="shared" si="1"/>
        <v>5685664.79</v>
      </c>
      <c r="J13" s="19">
        <v>340</v>
      </c>
      <c r="K13" s="19" t="s">
        <v>1334</v>
      </c>
      <c r="L13" s="19">
        <v>404</v>
      </c>
      <c r="Q13" s="2" t="s">
        <v>1339</v>
      </c>
      <c r="R13" s="2" t="s">
        <v>2869</v>
      </c>
      <c r="S13" s="2" t="s">
        <v>1324</v>
      </c>
      <c r="T13" s="241" t="str">
        <f t="shared" si="2"/>
        <v>-</v>
      </c>
      <c r="U13" s="241" t="str">
        <f t="shared" si="3"/>
        <v>-</v>
      </c>
      <c r="V13" s="241" t="str">
        <f t="shared" si="4"/>
        <v>-</v>
      </c>
      <c r="W13" s="241" t="str">
        <f t="shared" si="67"/>
        <v>-</v>
      </c>
      <c r="X13" s="260">
        <f t="shared" si="5"/>
        <v>6</v>
      </c>
      <c r="Y13" s="261" t="str">
        <f t="shared" si="6"/>
        <v/>
      </c>
      <c r="Z13" s="56"/>
      <c r="AA13" s="48">
        <v>24518</v>
      </c>
      <c r="AB13" s="73">
        <v>1</v>
      </c>
      <c r="AC13" s="2" t="s">
        <v>528</v>
      </c>
      <c r="AD13" s="2" t="s">
        <v>1387</v>
      </c>
      <c r="AF13" s="66">
        <v>11.2</v>
      </c>
      <c r="AH13" s="19">
        <v>7.2</v>
      </c>
      <c r="AN13">
        <v>4.0999999999999996</v>
      </c>
      <c r="AO13">
        <v>3.4</v>
      </c>
      <c r="AP13" s="19">
        <v>3</v>
      </c>
      <c r="AS13" s="193">
        <f t="shared" si="7"/>
        <v>166.28400000000002</v>
      </c>
      <c r="AT13" s="249" t="str">
        <f t="shared" si="8"/>
        <v/>
      </c>
      <c r="AU13" s="51">
        <v>18</v>
      </c>
      <c r="AV13">
        <v>4.8</v>
      </c>
      <c r="AW13">
        <v>21.4</v>
      </c>
      <c r="AX13">
        <v>12</v>
      </c>
      <c r="AY13">
        <v>26</v>
      </c>
      <c r="AZ13" s="224">
        <f>AO13*21.76</f>
        <v>73.984000000000009</v>
      </c>
      <c r="BF13">
        <v>0.1</v>
      </c>
      <c r="BJ13">
        <v>10</v>
      </c>
      <c r="CM13">
        <v>8.4</v>
      </c>
      <c r="CN13" s="103">
        <v>4</v>
      </c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4"/>
      <c r="DT13" s="50">
        <f t="shared" si="9"/>
        <v>1</v>
      </c>
      <c r="DU13" s="73">
        <f t="shared" si="10"/>
        <v>0</v>
      </c>
      <c r="DV13" s="73">
        <f t="shared" si="11"/>
        <v>0</v>
      </c>
      <c r="DW13" s="73">
        <f t="shared" si="12"/>
        <v>0</v>
      </c>
      <c r="DX13" s="73">
        <f t="shared" si="13"/>
        <v>1</v>
      </c>
      <c r="DY13" s="125">
        <f t="shared" si="14"/>
        <v>0</v>
      </c>
      <c r="DZ13" s="73">
        <f t="shared" si="15"/>
        <v>1</v>
      </c>
      <c r="EA13" s="19">
        <f t="shared" si="16"/>
        <v>0</v>
      </c>
      <c r="EB13" s="50">
        <f t="shared" si="17"/>
        <v>0</v>
      </c>
      <c r="EC13" s="19">
        <f t="shared" si="18"/>
        <v>1</v>
      </c>
      <c r="ED13" s="19">
        <f t="shared" si="19"/>
        <v>0</v>
      </c>
      <c r="EE13" s="19">
        <f t="shared" si="20"/>
        <v>0</v>
      </c>
      <c r="EF13" s="50">
        <f t="shared" si="21"/>
        <v>0</v>
      </c>
      <c r="EG13" s="19">
        <f t="shared" si="22"/>
        <v>1</v>
      </c>
      <c r="EH13" s="19">
        <f t="shared" si="23"/>
        <v>0</v>
      </c>
      <c r="EI13" s="50">
        <f t="shared" si="24"/>
        <v>0</v>
      </c>
      <c r="EJ13" s="125">
        <f t="shared" si="25"/>
        <v>1</v>
      </c>
      <c r="EK13">
        <f t="shared" si="26"/>
        <v>18</v>
      </c>
      <c r="EL13" t="str">
        <f t="shared" si="27"/>
        <v/>
      </c>
      <c r="EM13">
        <f t="shared" si="28"/>
        <v>4.8</v>
      </c>
      <c r="EN13">
        <f t="shared" si="29"/>
        <v>21.4</v>
      </c>
      <c r="EO13">
        <f t="shared" si="30"/>
        <v>0.1</v>
      </c>
      <c r="EP13" t="str">
        <f t="shared" si="31"/>
        <v/>
      </c>
      <c r="EQ13">
        <f t="shared" si="32"/>
        <v>73.984000000000009</v>
      </c>
      <c r="ER13" t="str">
        <f t="shared" si="33"/>
        <v/>
      </c>
      <c r="ES13">
        <f t="shared" si="34"/>
        <v>10</v>
      </c>
      <c r="ET13">
        <f t="shared" si="35"/>
        <v>26</v>
      </c>
      <c r="EU13" s="61">
        <f t="shared" si="36"/>
        <v>12</v>
      </c>
      <c r="EV13" s="53" t="e">
        <f>IF(ISNUMBER(EK13),EK13*#REF!,"")</f>
        <v>#REF!</v>
      </c>
      <c r="EW13" s="53" t="str">
        <f>IF(ISNUMBER(EL13),EL13*#REF!,"")</f>
        <v/>
      </c>
      <c r="EX13" s="53" t="e">
        <f>IF(ISNUMBER(EM13),EM13*#REF!,"")</f>
        <v>#REF!</v>
      </c>
      <c r="EY13" s="53" t="e">
        <f>IF(ISNUMBER(EN13),EN13*#REF!,"")</f>
        <v>#REF!</v>
      </c>
      <c r="EZ13" s="53" t="e">
        <f>IF(ISNUMBER(EO13),EO13*#REF!,"")</f>
        <v>#REF!</v>
      </c>
      <c r="FA13" s="53" t="str">
        <f>IF(ISNUMBER(EP13),EP13*#REF!,"")</f>
        <v/>
      </c>
      <c r="FB13" s="53" t="e">
        <f>IF(ISNUMBER(EQ13),EQ13*#REF!,"")</f>
        <v>#REF!</v>
      </c>
      <c r="FC13" s="53" t="str">
        <f>IF(ISNUMBER(ER13),ER13*#REF!,"")</f>
        <v/>
      </c>
      <c r="FD13" s="53" t="e">
        <f>IF(ISNUMBER(ES13),ES13*#REF!,"")</f>
        <v>#REF!</v>
      </c>
      <c r="FE13" s="53" t="e">
        <f>IF(ISNUMBER(ET13),ET13*#REF!,"")</f>
        <v>#REF!</v>
      </c>
      <c r="FF13" s="52" t="e">
        <f>IF(ISNUMBER(EU13),EU13*#REF!,"")</f>
        <v>#REF!</v>
      </c>
      <c r="FG13" s="55" t="str">
        <f t="shared" si="37"/>
        <v/>
      </c>
      <c r="FH13" s="55" t="str">
        <f t="shared" si="38"/>
        <v/>
      </c>
      <c r="FI13" s="55" t="str">
        <f t="shared" si="39"/>
        <v/>
      </c>
      <c r="FJ13" s="55" t="str">
        <f t="shared" si="40"/>
        <v/>
      </c>
      <c r="FK13" s="55" t="str">
        <f t="shared" si="41"/>
        <v/>
      </c>
      <c r="FL13" s="55" t="str">
        <f t="shared" si="42"/>
        <v/>
      </c>
      <c r="FM13" s="55" t="str">
        <f t="shared" si="43"/>
        <v/>
      </c>
      <c r="FN13" s="55" t="str">
        <f t="shared" si="44"/>
        <v/>
      </c>
      <c r="FO13" s="55" t="str">
        <f t="shared" si="45"/>
        <v/>
      </c>
      <c r="FP13" s="55" t="str">
        <f t="shared" si="46"/>
        <v/>
      </c>
      <c r="FQ13" s="59" t="str">
        <f t="shared" si="47"/>
        <v/>
      </c>
      <c r="FR13" s="53" t="str">
        <f t="shared" si="68"/>
        <v/>
      </c>
      <c r="FS13" s="53" t="e">
        <f t="shared" si="48"/>
        <v>#VALUE!</v>
      </c>
      <c r="FT13" s="19" t="e">
        <f t="shared" si="49"/>
        <v>#VALUE!</v>
      </c>
      <c r="FU13" s="19" t="e">
        <f t="shared" si="50"/>
        <v>#VALUE!</v>
      </c>
      <c r="FV13" s="19" t="e">
        <f t="shared" si="51"/>
        <v>#VALUE!</v>
      </c>
      <c r="FW13" s="50" t="e">
        <f t="shared" si="52"/>
        <v>#VALUE!</v>
      </c>
      <c r="FX13" s="120">
        <f t="shared" si="53"/>
        <v>0</v>
      </c>
      <c r="FY13" s="120">
        <f t="shared" si="54"/>
        <v>0</v>
      </c>
      <c r="FZ13" s="120">
        <f t="shared" si="55"/>
        <v>0</v>
      </c>
      <c r="GA13" s="120">
        <f t="shared" si="56"/>
        <v>0</v>
      </c>
      <c r="GB13" s="120">
        <f t="shared" si="57"/>
        <v>0</v>
      </c>
      <c r="GC13" s="120">
        <f t="shared" si="58"/>
        <v>0</v>
      </c>
      <c r="GD13" s="120">
        <f t="shared" si="59"/>
        <v>0</v>
      </c>
      <c r="GE13" s="120">
        <f t="shared" si="60"/>
        <v>0</v>
      </c>
      <c r="GF13" s="120">
        <f t="shared" si="61"/>
        <v>0</v>
      </c>
      <c r="GG13">
        <f t="shared" si="62"/>
        <v>0</v>
      </c>
      <c r="GH13">
        <f t="shared" si="63"/>
        <v>0</v>
      </c>
      <c r="GI13">
        <v>6</v>
      </c>
      <c r="GJ13" t="str">
        <f t="shared" si="65"/>
        <v/>
      </c>
      <c r="GL13" s="58"/>
      <c r="GM13" s="58"/>
    </row>
    <row r="14" spans="1:195" ht="15" x14ac:dyDescent="0.25">
      <c r="A14" s="50">
        <f t="shared" si="66"/>
        <v>13</v>
      </c>
      <c r="B14" s="2" t="s">
        <v>335</v>
      </c>
      <c r="C14" s="2" t="s">
        <v>877</v>
      </c>
      <c r="D14" s="2"/>
      <c r="E14" s="2"/>
      <c r="F14" s="268">
        <v>3446100</v>
      </c>
      <c r="G14" s="268">
        <v>5576900</v>
      </c>
      <c r="H14" s="209">
        <f t="shared" si="0"/>
        <v>446047.13</v>
      </c>
      <c r="I14" s="209">
        <f t="shared" si="1"/>
        <v>5575109.0300000003</v>
      </c>
      <c r="J14" s="211">
        <v>175</v>
      </c>
      <c r="K14" s="19" t="s">
        <v>1332</v>
      </c>
      <c r="L14" s="19">
        <v>12</v>
      </c>
      <c r="Q14" s="58" t="s">
        <v>2824</v>
      </c>
      <c r="R14" s="58" t="s">
        <v>2875</v>
      </c>
      <c r="S14" s="2" t="s">
        <v>2640</v>
      </c>
      <c r="T14" s="241" t="str">
        <f t="shared" si="2"/>
        <v>-</v>
      </c>
      <c r="U14" s="241" t="str">
        <f t="shared" si="3"/>
        <v>M</v>
      </c>
      <c r="V14" s="241" t="str">
        <f t="shared" si="4"/>
        <v>-</v>
      </c>
      <c r="W14" s="241" t="str">
        <f t="shared" si="67"/>
        <v>-</v>
      </c>
      <c r="X14" s="260">
        <f t="shared" si="5"/>
        <v>6</v>
      </c>
      <c r="Y14" s="261" t="str">
        <f t="shared" si="6"/>
        <v/>
      </c>
      <c r="Z14" s="56"/>
      <c r="AA14" s="86" t="s">
        <v>1388</v>
      </c>
      <c r="AB14" s="73">
        <v>1</v>
      </c>
      <c r="AC14" s="2" t="s">
        <v>878</v>
      </c>
      <c r="AD14" s="2" t="s">
        <v>1389</v>
      </c>
      <c r="AE14" s="56"/>
      <c r="AF14" s="66">
        <v>13.7</v>
      </c>
      <c r="AJ14" s="19">
        <v>0.99995999999999996</v>
      </c>
      <c r="AK14" s="19">
        <v>21.1</v>
      </c>
      <c r="AM14" s="66">
        <v>1.39</v>
      </c>
      <c r="AS14" s="193">
        <f t="shared" si="7"/>
        <v>2684.1690000000003</v>
      </c>
      <c r="AT14" s="248" t="str">
        <f t="shared" si="8"/>
        <v/>
      </c>
      <c r="AU14">
        <v>684.6</v>
      </c>
      <c r="AV14" s="103">
        <v>37.590000000000003</v>
      </c>
      <c r="AW14" s="103">
        <v>82.08</v>
      </c>
      <c r="AX14" s="103">
        <v>620.9</v>
      </c>
      <c r="AY14">
        <v>15.19</v>
      </c>
      <c r="AZ14" s="59">
        <v>1201</v>
      </c>
      <c r="BA14">
        <v>1.0920000000000001</v>
      </c>
      <c r="BB14">
        <v>17.53</v>
      </c>
      <c r="BC14">
        <v>1.1739999999999999</v>
      </c>
      <c r="BD14">
        <v>1.212</v>
      </c>
      <c r="BE14">
        <v>3.2000000000000001E-2</v>
      </c>
      <c r="BF14">
        <v>0.121</v>
      </c>
      <c r="BH14">
        <v>2.4E-2</v>
      </c>
      <c r="BI14">
        <v>4.0000000000000001E-3</v>
      </c>
      <c r="BJ14">
        <v>4.3860000000000001</v>
      </c>
      <c r="BM14">
        <v>17.100000000000001</v>
      </c>
      <c r="BR14">
        <v>134</v>
      </c>
      <c r="CN14" s="103">
        <v>982.4</v>
      </c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4"/>
      <c r="DT14" s="50">
        <f t="shared" si="9"/>
        <v>1</v>
      </c>
      <c r="DU14" s="73">
        <f t="shared" si="10"/>
        <v>0</v>
      </c>
      <c r="DV14" s="73">
        <f t="shared" si="11"/>
        <v>1</v>
      </c>
      <c r="DW14" s="73">
        <f t="shared" si="12"/>
        <v>0</v>
      </c>
      <c r="DX14" s="73">
        <f t="shared" si="13"/>
        <v>0</v>
      </c>
      <c r="DY14" s="125">
        <f t="shared" si="14"/>
        <v>0</v>
      </c>
      <c r="DZ14" s="73">
        <f t="shared" si="15"/>
        <v>1</v>
      </c>
      <c r="EA14" s="19">
        <f t="shared" si="16"/>
        <v>0</v>
      </c>
      <c r="EB14" s="50">
        <f t="shared" si="17"/>
        <v>0</v>
      </c>
      <c r="EC14" s="19">
        <f t="shared" si="18"/>
        <v>0</v>
      </c>
      <c r="ED14" s="19">
        <f t="shared" si="19"/>
        <v>1</v>
      </c>
      <c r="EE14" s="19">
        <f t="shared" si="20"/>
        <v>0</v>
      </c>
      <c r="EF14" s="50">
        <f t="shared" si="21"/>
        <v>0</v>
      </c>
      <c r="EG14" s="19">
        <f t="shared" si="22"/>
        <v>1</v>
      </c>
      <c r="EH14" s="19">
        <f t="shared" si="23"/>
        <v>0</v>
      </c>
      <c r="EI14" s="50">
        <f t="shared" si="24"/>
        <v>0</v>
      </c>
      <c r="EJ14" s="125">
        <f t="shared" si="25"/>
        <v>1</v>
      </c>
      <c r="EK14">
        <f t="shared" si="26"/>
        <v>684.6</v>
      </c>
      <c r="EL14">
        <f t="shared" si="27"/>
        <v>17.53</v>
      </c>
      <c r="EM14">
        <f t="shared" si="28"/>
        <v>37.590000000000003</v>
      </c>
      <c r="EN14">
        <f t="shared" si="29"/>
        <v>82.08</v>
      </c>
      <c r="EO14">
        <f t="shared" si="30"/>
        <v>0.121</v>
      </c>
      <c r="EP14">
        <f t="shared" si="31"/>
        <v>3.2000000000000001E-2</v>
      </c>
      <c r="EQ14">
        <f t="shared" si="32"/>
        <v>1201</v>
      </c>
      <c r="ER14" t="str">
        <f t="shared" si="33"/>
        <v/>
      </c>
      <c r="ES14">
        <f t="shared" si="34"/>
        <v>4.3860000000000001</v>
      </c>
      <c r="ET14">
        <f t="shared" si="35"/>
        <v>15.19</v>
      </c>
      <c r="EU14" s="61">
        <f t="shared" si="36"/>
        <v>620.9</v>
      </c>
      <c r="EV14" s="53" t="e">
        <f>IF(ISNUMBER(EK14),EK14*#REF!,"")</f>
        <v>#REF!</v>
      </c>
      <c r="EW14" s="53" t="e">
        <f>IF(ISNUMBER(EL14),EL14*#REF!,"")</f>
        <v>#REF!</v>
      </c>
      <c r="EX14" s="53" t="e">
        <f>IF(ISNUMBER(EM14),EM14*#REF!,"")</f>
        <v>#REF!</v>
      </c>
      <c r="EY14" s="53" t="e">
        <f>IF(ISNUMBER(EN14),EN14*#REF!,"")</f>
        <v>#REF!</v>
      </c>
      <c r="EZ14" s="53" t="e">
        <f>IF(ISNUMBER(EO14),EO14*#REF!,"")</f>
        <v>#REF!</v>
      </c>
      <c r="FA14" s="53" t="e">
        <f>IF(ISNUMBER(EP14),EP14*#REF!,"")</f>
        <v>#REF!</v>
      </c>
      <c r="FB14" s="53" t="e">
        <f>IF(ISNUMBER(EQ14),EQ14*#REF!,"")</f>
        <v>#REF!</v>
      </c>
      <c r="FC14" s="53" t="str">
        <f>IF(ISNUMBER(ER14),ER14*#REF!,"")</f>
        <v/>
      </c>
      <c r="FD14" s="53" t="e">
        <f>IF(ISNUMBER(ES14),ES14*#REF!,"")</f>
        <v>#REF!</v>
      </c>
      <c r="FE14" s="53" t="e">
        <f>IF(ISNUMBER(ET14),ET14*#REF!,"")</f>
        <v>#REF!</v>
      </c>
      <c r="FF14" s="52" t="e">
        <f>IF(ISNUMBER(EU14),EU14*#REF!,"")</f>
        <v>#REF!</v>
      </c>
      <c r="FG14" s="55" t="str">
        <f t="shared" si="37"/>
        <v/>
      </c>
      <c r="FH14" s="55" t="str">
        <f t="shared" si="38"/>
        <v/>
      </c>
      <c r="FI14" s="55" t="str">
        <f t="shared" si="39"/>
        <v/>
      </c>
      <c r="FJ14" s="55" t="str">
        <f t="shared" si="40"/>
        <v/>
      </c>
      <c r="FK14" s="55" t="str">
        <f t="shared" si="41"/>
        <v/>
      </c>
      <c r="FL14" s="55" t="str">
        <f t="shared" si="42"/>
        <v/>
      </c>
      <c r="FM14" s="55" t="str">
        <f t="shared" si="43"/>
        <v/>
      </c>
      <c r="FN14" s="55" t="str">
        <f t="shared" si="44"/>
        <v/>
      </c>
      <c r="FO14" s="55" t="str">
        <f t="shared" si="45"/>
        <v/>
      </c>
      <c r="FP14" s="55" t="str">
        <f t="shared" si="46"/>
        <v/>
      </c>
      <c r="FQ14" s="59" t="str">
        <f t="shared" si="47"/>
        <v/>
      </c>
      <c r="FR14" s="53" t="str">
        <f t="shared" si="68"/>
        <v/>
      </c>
      <c r="FS14" s="53" t="e">
        <f t="shared" si="48"/>
        <v>#VALUE!</v>
      </c>
      <c r="FT14" s="19" t="e">
        <f t="shared" si="49"/>
        <v>#VALUE!</v>
      </c>
      <c r="FU14" s="19" t="e">
        <f t="shared" si="50"/>
        <v>#VALUE!</v>
      </c>
      <c r="FV14" s="19" t="e">
        <f t="shared" si="51"/>
        <v>#VALUE!</v>
      </c>
      <c r="FW14" s="50" t="e">
        <f t="shared" si="52"/>
        <v>#VALUE!</v>
      </c>
      <c r="FX14" s="120">
        <f t="shared" si="53"/>
        <v>0</v>
      </c>
      <c r="FY14" s="120">
        <f t="shared" si="54"/>
        <v>0</v>
      </c>
      <c r="FZ14" s="120">
        <f t="shared" si="55"/>
        <v>0</v>
      </c>
      <c r="GA14" s="120">
        <f t="shared" si="56"/>
        <v>0</v>
      </c>
      <c r="GB14" s="120">
        <f t="shared" si="57"/>
        <v>0</v>
      </c>
      <c r="GC14" s="120">
        <f t="shared" si="58"/>
        <v>0</v>
      </c>
      <c r="GD14" s="120">
        <f t="shared" si="59"/>
        <v>0</v>
      </c>
      <c r="GE14" s="120">
        <f t="shared" si="60"/>
        <v>0</v>
      </c>
      <c r="GF14" s="120">
        <f t="shared" si="61"/>
        <v>0</v>
      </c>
      <c r="GG14">
        <f t="shared" si="62"/>
        <v>0</v>
      </c>
      <c r="GH14">
        <f t="shared" si="63"/>
        <v>0</v>
      </c>
      <c r="GI14">
        <v>6</v>
      </c>
      <c r="GJ14" t="str">
        <f t="shared" si="65"/>
        <v/>
      </c>
      <c r="GL14" s="58"/>
      <c r="GM14" s="262"/>
    </row>
    <row r="15" spans="1:195" ht="15" x14ac:dyDescent="0.25">
      <c r="A15" s="50">
        <f t="shared" si="66"/>
        <v>14</v>
      </c>
      <c r="B15" s="2" t="s">
        <v>335</v>
      </c>
      <c r="C15" s="2" t="s">
        <v>877</v>
      </c>
      <c r="D15" s="2"/>
      <c r="E15" s="2"/>
      <c r="F15" s="268">
        <v>3446100</v>
      </c>
      <c r="G15" s="268">
        <v>5576900</v>
      </c>
      <c r="H15" s="209">
        <f t="shared" si="0"/>
        <v>446047.13</v>
      </c>
      <c r="I15" s="209">
        <f t="shared" si="1"/>
        <v>5575109.0300000003</v>
      </c>
      <c r="J15" s="211">
        <v>175</v>
      </c>
      <c r="K15" s="19" t="s">
        <v>1332</v>
      </c>
      <c r="L15" s="19">
        <v>12</v>
      </c>
      <c r="Q15" s="58" t="s">
        <v>2824</v>
      </c>
      <c r="R15" s="58" t="s">
        <v>2875</v>
      </c>
      <c r="S15" s="2" t="s">
        <v>2640</v>
      </c>
      <c r="T15" s="241" t="str">
        <f t="shared" si="2"/>
        <v>-</v>
      </c>
      <c r="U15" s="241" t="str">
        <f t="shared" si="3"/>
        <v>M</v>
      </c>
      <c r="V15" s="241" t="str">
        <f t="shared" si="4"/>
        <v>-</v>
      </c>
      <c r="W15" s="241" t="str">
        <f t="shared" si="67"/>
        <v>A</v>
      </c>
      <c r="X15" s="260">
        <f t="shared" si="5"/>
        <v>6</v>
      </c>
      <c r="Y15" s="261" t="str">
        <f t="shared" si="6"/>
        <v/>
      </c>
      <c r="Z15" s="56" t="s">
        <v>1390</v>
      </c>
      <c r="AA15" s="66" t="s">
        <v>1391</v>
      </c>
      <c r="AB15" s="76">
        <v>2</v>
      </c>
      <c r="AD15" s="2" t="s">
        <v>1392</v>
      </c>
      <c r="AE15" s="56"/>
      <c r="AF15" s="66">
        <v>13.3</v>
      </c>
      <c r="AI15" s="272"/>
      <c r="AM15" s="66">
        <v>1</v>
      </c>
      <c r="AR15">
        <v>2972.9</v>
      </c>
      <c r="AS15" s="193">
        <f t="shared" si="7"/>
        <v>2989.97</v>
      </c>
      <c r="AT15" s="248" t="str">
        <f t="shared" si="8"/>
        <v/>
      </c>
      <c r="AU15">
        <v>763.1</v>
      </c>
      <c r="AV15" s="103">
        <v>44.73</v>
      </c>
      <c r="AW15" s="103">
        <v>106.3</v>
      </c>
      <c r="AX15" s="103">
        <v>801.2</v>
      </c>
      <c r="AY15">
        <v>20.100000000000001</v>
      </c>
      <c r="AZ15" s="61">
        <v>1210</v>
      </c>
      <c r="BB15" s="58">
        <v>24.58</v>
      </c>
      <c r="BC15" s="58"/>
      <c r="BD15" s="58"/>
      <c r="BE15" s="58">
        <v>1.59</v>
      </c>
      <c r="BF15" s="58">
        <v>0.25</v>
      </c>
      <c r="BG15" s="58"/>
      <c r="BH15" s="58"/>
      <c r="BI15" s="58"/>
      <c r="BJ15" s="58">
        <v>1</v>
      </c>
      <c r="BK15" s="58"/>
      <c r="BM15" s="58">
        <v>17.12</v>
      </c>
      <c r="BO15" s="90"/>
      <c r="BP15" s="273"/>
      <c r="BQ15" s="90"/>
      <c r="BR15" s="90"/>
      <c r="BS15" s="90"/>
      <c r="BT15" s="90"/>
      <c r="BU15" s="90"/>
      <c r="BV15" s="90"/>
      <c r="BW15" s="90"/>
      <c r="BX15" s="90"/>
      <c r="BY15" s="90"/>
      <c r="BZ15" s="90"/>
      <c r="CA15" s="90"/>
      <c r="CB15" s="90"/>
      <c r="CC15" s="90"/>
      <c r="CD15" s="90"/>
      <c r="CE15" s="90"/>
      <c r="CF15" s="90"/>
      <c r="CG15" s="90"/>
      <c r="CH15" s="90"/>
      <c r="CI15" s="90"/>
      <c r="CJ15" s="90"/>
      <c r="CK15" s="90"/>
      <c r="CL15" s="91"/>
      <c r="CM15" s="90"/>
      <c r="CN15" s="90">
        <v>1552</v>
      </c>
      <c r="CO15" s="90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4"/>
      <c r="DT15" s="50">
        <f t="shared" si="9"/>
        <v>0</v>
      </c>
      <c r="DU15" s="73">
        <f t="shared" si="10"/>
        <v>0</v>
      </c>
      <c r="DV15" s="73">
        <f t="shared" si="11"/>
        <v>1</v>
      </c>
      <c r="DW15" s="73">
        <f t="shared" si="12"/>
        <v>0</v>
      </c>
      <c r="DX15" s="73">
        <f t="shared" si="13"/>
        <v>0</v>
      </c>
      <c r="DY15" s="125">
        <f t="shared" si="14"/>
        <v>0</v>
      </c>
      <c r="DZ15" s="73">
        <f t="shared" si="15"/>
        <v>1</v>
      </c>
      <c r="EA15" s="19">
        <f t="shared" si="16"/>
        <v>0</v>
      </c>
      <c r="EB15" s="50">
        <f t="shared" si="17"/>
        <v>0</v>
      </c>
      <c r="EC15" s="19">
        <f t="shared" si="18"/>
        <v>0</v>
      </c>
      <c r="ED15" s="19">
        <f t="shared" si="19"/>
        <v>1</v>
      </c>
      <c r="EE15" s="19">
        <f t="shared" si="20"/>
        <v>0</v>
      </c>
      <c r="EF15" s="50">
        <f t="shared" si="21"/>
        <v>0</v>
      </c>
      <c r="EG15" s="19">
        <f t="shared" si="22"/>
        <v>0</v>
      </c>
      <c r="EH15" s="19">
        <f t="shared" si="23"/>
        <v>1</v>
      </c>
      <c r="EI15" s="50">
        <f t="shared" si="24"/>
        <v>0</v>
      </c>
      <c r="EJ15" s="125">
        <f t="shared" si="25"/>
        <v>2</v>
      </c>
      <c r="EK15">
        <f t="shared" si="26"/>
        <v>763.1</v>
      </c>
      <c r="EL15">
        <f t="shared" si="27"/>
        <v>24.58</v>
      </c>
      <c r="EM15">
        <f t="shared" si="28"/>
        <v>44.73</v>
      </c>
      <c r="EN15">
        <f t="shared" si="29"/>
        <v>106.3</v>
      </c>
      <c r="EO15">
        <f t="shared" si="30"/>
        <v>0.25</v>
      </c>
      <c r="EP15">
        <f t="shared" si="31"/>
        <v>1.59</v>
      </c>
      <c r="EQ15">
        <f t="shared" si="32"/>
        <v>1210</v>
      </c>
      <c r="ER15" t="str">
        <f t="shared" si="33"/>
        <v/>
      </c>
      <c r="ES15">
        <f t="shared" si="34"/>
        <v>1</v>
      </c>
      <c r="ET15">
        <f t="shared" si="35"/>
        <v>20.100000000000001</v>
      </c>
      <c r="EU15" s="61">
        <f t="shared" si="36"/>
        <v>801.2</v>
      </c>
      <c r="EV15" s="53" t="e">
        <f>IF(ISNUMBER(EK15),EK15*#REF!,"")</f>
        <v>#REF!</v>
      </c>
      <c r="EW15" s="53" t="e">
        <f>IF(ISNUMBER(EL15),EL15*#REF!,"")</f>
        <v>#REF!</v>
      </c>
      <c r="EX15" s="53" t="e">
        <f>IF(ISNUMBER(EM15),EM15*#REF!,"")</f>
        <v>#REF!</v>
      </c>
      <c r="EY15" s="53" t="e">
        <f>IF(ISNUMBER(EN15),EN15*#REF!,"")</f>
        <v>#REF!</v>
      </c>
      <c r="EZ15" s="53" t="e">
        <f>IF(ISNUMBER(EO15),EO15*#REF!,"")</f>
        <v>#REF!</v>
      </c>
      <c r="FA15" s="53" t="e">
        <f>IF(ISNUMBER(EP15),EP15*#REF!,"")</f>
        <v>#REF!</v>
      </c>
      <c r="FB15" s="53" t="e">
        <f>IF(ISNUMBER(EQ15),EQ15*#REF!,"")</f>
        <v>#REF!</v>
      </c>
      <c r="FC15" s="53" t="str">
        <f>IF(ISNUMBER(ER15),ER15*#REF!,"")</f>
        <v/>
      </c>
      <c r="FD15" s="53" t="e">
        <f>IF(ISNUMBER(ES15),ES15*#REF!,"")</f>
        <v>#REF!</v>
      </c>
      <c r="FE15" s="53" t="e">
        <f>IF(ISNUMBER(ET15),ET15*#REF!,"")</f>
        <v>#REF!</v>
      </c>
      <c r="FF15" s="52" t="e">
        <f>IF(ISNUMBER(EU15),EU15*#REF!,"")</f>
        <v>#REF!</v>
      </c>
      <c r="FG15" s="55" t="str">
        <f t="shared" si="37"/>
        <v/>
      </c>
      <c r="FH15" s="55" t="str">
        <f t="shared" si="38"/>
        <v/>
      </c>
      <c r="FI15" s="55" t="str">
        <f t="shared" si="39"/>
        <v/>
      </c>
      <c r="FJ15" s="55" t="str">
        <f t="shared" si="40"/>
        <v/>
      </c>
      <c r="FK15" s="55" t="str">
        <f t="shared" si="41"/>
        <v/>
      </c>
      <c r="FL15" s="55" t="str">
        <f t="shared" si="42"/>
        <v/>
      </c>
      <c r="FM15" s="55" t="str">
        <f t="shared" si="43"/>
        <v/>
      </c>
      <c r="FN15" s="55" t="str">
        <f t="shared" si="44"/>
        <v/>
      </c>
      <c r="FO15" s="55" t="str">
        <f t="shared" si="45"/>
        <v/>
      </c>
      <c r="FP15" s="55" t="str">
        <f t="shared" si="46"/>
        <v/>
      </c>
      <c r="FQ15" s="59" t="str">
        <f t="shared" si="47"/>
        <v/>
      </c>
      <c r="FR15" s="53" t="str">
        <f t="shared" si="68"/>
        <v/>
      </c>
      <c r="FS15" s="53" t="e">
        <f t="shared" si="48"/>
        <v>#VALUE!</v>
      </c>
      <c r="FT15" s="19" t="e">
        <f t="shared" si="49"/>
        <v>#VALUE!</v>
      </c>
      <c r="FU15" s="19" t="e">
        <f t="shared" si="50"/>
        <v>#VALUE!</v>
      </c>
      <c r="FV15" s="19" t="e">
        <f t="shared" si="51"/>
        <v>#VALUE!</v>
      </c>
      <c r="FW15" s="50" t="e">
        <f t="shared" si="52"/>
        <v>#VALUE!</v>
      </c>
      <c r="FX15" s="120">
        <f t="shared" si="53"/>
        <v>0</v>
      </c>
      <c r="FY15" s="120">
        <f t="shared" si="54"/>
        <v>0</v>
      </c>
      <c r="FZ15" s="120">
        <f t="shared" si="55"/>
        <v>0</v>
      </c>
      <c r="GA15" s="120">
        <f t="shared" si="56"/>
        <v>0</v>
      </c>
      <c r="GB15" s="120">
        <f t="shared" si="57"/>
        <v>0</v>
      </c>
      <c r="GC15" s="120">
        <f t="shared" si="58"/>
        <v>0</v>
      </c>
      <c r="GD15" s="120">
        <f t="shared" si="59"/>
        <v>0</v>
      </c>
      <c r="GE15" s="120">
        <f t="shared" si="60"/>
        <v>0</v>
      </c>
      <c r="GF15" s="120">
        <f t="shared" si="61"/>
        <v>0</v>
      </c>
      <c r="GG15">
        <f t="shared" si="62"/>
        <v>0</v>
      </c>
      <c r="GH15">
        <f t="shared" si="63"/>
        <v>0</v>
      </c>
      <c r="GI15">
        <v>6</v>
      </c>
      <c r="GJ15" t="str">
        <f t="shared" si="65"/>
        <v/>
      </c>
      <c r="GL15" s="58"/>
      <c r="GM15" s="262"/>
    </row>
    <row r="16" spans="1:195" ht="15" x14ac:dyDescent="0.25">
      <c r="A16" s="50">
        <f t="shared" si="66"/>
        <v>15</v>
      </c>
      <c r="B16" t="s">
        <v>304</v>
      </c>
      <c r="C16" t="s">
        <v>458</v>
      </c>
      <c r="D16" s="2" t="s">
        <v>169</v>
      </c>
      <c r="E16" s="2"/>
      <c r="F16" s="19">
        <v>3517670</v>
      </c>
      <c r="G16" s="19">
        <v>5679115</v>
      </c>
      <c r="H16" s="77">
        <f t="shared" si="0"/>
        <v>517588.50200000004</v>
      </c>
      <c r="I16" s="77">
        <f t="shared" si="1"/>
        <v>5677283.1440000003</v>
      </c>
      <c r="J16" s="19">
        <v>280.2</v>
      </c>
      <c r="K16" s="19" t="s">
        <v>1334</v>
      </c>
      <c r="L16" s="19">
        <v>795.5</v>
      </c>
      <c r="M16" s="19">
        <v>753</v>
      </c>
      <c r="N16" s="19">
        <v>795.5</v>
      </c>
      <c r="Q16" s="2" t="s">
        <v>1343</v>
      </c>
      <c r="R16" s="2" t="s">
        <v>2863</v>
      </c>
      <c r="S16" t="s">
        <v>1325</v>
      </c>
      <c r="T16" s="241" t="str">
        <f t="shared" si="2"/>
        <v>T</v>
      </c>
      <c r="U16" s="241" t="str">
        <f t="shared" si="3"/>
        <v>M</v>
      </c>
      <c r="V16" s="241" t="str">
        <f t="shared" si="4"/>
        <v>-</v>
      </c>
      <c r="W16" s="241" t="str">
        <f t="shared" si="67"/>
        <v>-</v>
      </c>
      <c r="X16" s="260">
        <f t="shared" si="5"/>
        <v>6</v>
      </c>
      <c r="Y16" s="261" t="str">
        <f t="shared" si="6"/>
        <v/>
      </c>
      <c r="AA16" s="48">
        <v>27878</v>
      </c>
      <c r="AB16" s="73">
        <v>1</v>
      </c>
      <c r="AC16" s="2" t="s">
        <v>777</v>
      </c>
      <c r="AD16" s="2" t="s">
        <v>1393</v>
      </c>
      <c r="AF16" s="19">
        <v>26.9</v>
      </c>
      <c r="AN16">
        <v>114.6</v>
      </c>
      <c r="AO16">
        <v>17.8</v>
      </c>
      <c r="AR16">
        <v>3897.9</v>
      </c>
      <c r="AS16" s="193">
        <f t="shared" si="7"/>
        <v>3991.799512</v>
      </c>
      <c r="AT16" s="248" t="str">
        <f t="shared" si="8"/>
        <v/>
      </c>
      <c r="AU16" s="55">
        <v>425.08140200000003</v>
      </c>
      <c r="AV16" s="55">
        <v>71.821275</v>
      </c>
      <c r="AW16" s="55">
        <v>701.96617000000003</v>
      </c>
      <c r="AX16" s="55">
        <v>503.43260000000004</v>
      </c>
      <c r="AY16" s="55">
        <v>1902.0394799999999</v>
      </c>
      <c r="AZ16" s="59">
        <v>387.45858499999997</v>
      </c>
      <c r="CN16" s="90" t="s">
        <v>3088</v>
      </c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4"/>
      <c r="DT16" s="50">
        <f t="shared" si="9"/>
        <v>1</v>
      </c>
      <c r="DU16" s="73">
        <f t="shared" si="10"/>
        <v>0</v>
      </c>
      <c r="DV16" s="73">
        <f t="shared" si="11"/>
        <v>0</v>
      </c>
      <c r="DW16" s="73">
        <f t="shared" si="12"/>
        <v>0</v>
      </c>
      <c r="DX16" s="73">
        <f t="shared" si="13"/>
        <v>1</v>
      </c>
      <c r="DY16" s="125">
        <f t="shared" si="14"/>
        <v>0</v>
      </c>
      <c r="DZ16" s="73">
        <f t="shared" si="15"/>
        <v>0</v>
      </c>
      <c r="EA16" s="19">
        <f t="shared" si="16"/>
        <v>1</v>
      </c>
      <c r="EB16" s="50">
        <f t="shared" si="17"/>
        <v>0</v>
      </c>
      <c r="EC16" s="19">
        <f t="shared" si="18"/>
        <v>0</v>
      </c>
      <c r="ED16" s="19">
        <f t="shared" si="19"/>
        <v>1</v>
      </c>
      <c r="EE16" s="19">
        <f t="shared" si="20"/>
        <v>0</v>
      </c>
      <c r="EF16" s="50">
        <f t="shared" si="21"/>
        <v>0</v>
      </c>
      <c r="EG16" s="19">
        <f t="shared" si="22"/>
        <v>0</v>
      </c>
      <c r="EH16" s="19">
        <f t="shared" si="23"/>
        <v>0</v>
      </c>
      <c r="EI16" s="50">
        <f t="shared" si="24"/>
        <v>1</v>
      </c>
      <c r="EJ16" s="125">
        <f t="shared" si="25"/>
        <v>3</v>
      </c>
      <c r="EK16">
        <f t="shared" si="26"/>
        <v>425.08140200000003</v>
      </c>
      <c r="EL16" t="str">
        <f t="shared" si="27"/>
        <v/>
      </c>
      <c r="EM16">
        <f t="shared" si="28"/>
        <v>71.821275</v>
      </c>
      <c r="EN16">
        <f t="shared" si="29"/>
        <v>701.96617000000003</v>
      </c>
      <c r="EO16" t="str">
        <f t="shared" si="30"/>
        <v/>
      </c>
      <c r="EP16" t="str">
        <f t="shared" si="31"/>
        <v/>
      </c>
      <c r="EQ16">
        <f t="shared" si="32"/>
        <v>387.45858499999997</v>
      </c>
      <c r="ER16" t="str">
        <f t="shared" si="33"/>
        <v/>
      </c>
      <c r="ES16" t="str">
        <f t="shared" si="34"/>
        <v/>
      </c>
      <c r="ET16">
        <f t="shared" si="35"/>
        <v>1902.0394799999999</v>
      </c>
      <c r="EU16" s="61">
        <f t="shared" si="36"/>
        <v>503.43260000000004</v>
      </c>
      <c r="EV16" s="53" t="e">
        <f>IF(ISNUMBER(EK16),EK16*#REF!,"")</f>
        <v>#REF!</v>
      </c>
      <c r="EW16" s="53" t="str">
        <f>IF(ISNUMBER(EL16),EL16*#REF!,"")</f>
        <v/>
      </c>
      <c r="EX16" s="53" t="e">
        <f>IF(ISNUMBER(EM16),EM16*#REF!,"")</f>
        <v>#REF!</v>
      </c>
      <c r="EY16" s="53" t="e">
        <f>IF(ISNUMBER(EN16),EN16*#REF!,"")</f>
        <v>#REF!</v>
      </c>
      <c r="EZ16" s="53" t="str">
        <f>IF(ISNUMBER(EO16),EO16*#REF!,"")</f>
        <v/>
      </c>
      <c r="FA16" s="53" t="str">
        <f>IF(ISNUMBER(EP16),EP16*#REF!,"")</f>
        <v/>
      </c>
      <c r="FB16" s="53" t="e">
        <f>IF(ISNUMBER(EQ16),EQ16*#REF!,"")</f>
        <v>#REF!</v>
      </c>
      <c r="FC16" s="53" t="str">
        <f>IF(ISNUMBER(ER16),ER16*#REF!,"")</f>
        <v/>
      </c>
      <c r="FD16" s="53" t="str">
        <f>IF(ISNUMBER(ES16),ES16*#REF!,"")</f>
        <v/>
      </c>
      <c r="FE16" s="53" t="e">
        <f>IF(ISNUMBER(ET16),ET16*#REF!,"")</f>
        <v>#REF!</v>
      </c>
      <c r="FF16" s="52" t="e">
        <f>IF(ISNUMBER(EU16),EU16*#REF!,"")</f>
        <v>#REF!</v>
      </c>
      <c r="FG16" s="55" t="str">
        <f t="shared" si="37"/>
        <v/>
      </c>
      <c r="FH16" s="55" t="str">
        <f t="shared" si="38"/>
        <v/>
      </c>
      <c r="FI16" s="55" t="str">
        <f t="shared" si="39"/>
        <v/>
      </c>
      <c r="FJ16" s="55" t="str">
        <f t="shared" si="40"/>
        <v/>
      </c>
      <c r="FK16" s="55" t="str">
        <f t="shared" si="41"/>
        <v/>
      </c>
      <c r="FL16" s="55" t="str">
        <f t="shared" si="42"/>
        <v/>
      </c>
      <c r="FM16" s="55" t="str">
        <f t="shared" si="43"/>
        <v/>
      </c>
      <c r="FN16" s="55" t="str">
        <f t="shared" si="44"/>
        <v/>
      </c>
      <c r="FO16" s="55" t="str">
        <f t="shared" si="45"/>
        <v/>
      </c>
      <c r="FP16" s="55" t="str">
        <f t="shared" si="46"/>
        <v/>
      </c>
      <c r="FQ16" s="59" t="str">
        <f t="shared" si="47"/>
        <v/>
      </c>
      <c r="FR16" s="53" t="str">
        <f t="shared" si="68"/>
        <v/>
      </c>
      <c r="FS16" s="53" t="e">
        <f t="shared" si="48"/>
        <v>#VALUE!</v>
      </c>
      <c r="FT16" s="19" t="e">
        <f t="shared" si="49"/>
        <v>#VALUE!</v>
      </c>
      <c r="FU16" s="19" t="e">
        <f t="shared" si="50"/>
        <v>#VALUE!</v>
      </c>
      <c r="FV16" s="19" t="e">
        <f t="shared" si="51"/>
        <v>#VALUE!</v>
      </c>
      <c r="FW16" s="50" t="e">
        <f t="shared" si="52"/>
        <v>#VALUE!</v>
      </c>
      <c r="FX16" s="120">
        <f t="shared" si="53"/>
        <v>0</v>
      </c>
      <c r="FY16" s="120">
        <f t="shared" si="54"/>
        <v>0</v>
      </c>
      <c r="FZ16" s="120">
        <f t="shared" si="55"/>
        <v>0</v>
      </c>
      <c r="GA16" s="120">
        <f t="shared" si="56"/>
        <v>0</v>
      </c>
      <c r="GB16" s="120">
        <f t="shared" si="57"/>
        <v>0</v>
      </c>
      <c r="GC16" s="120">
        <f t="shared" si="58"/>
        <v>0</v>
      </c>
      <c r="GD16" s="120">
        <f t="shared" si="59"/>
        <v>0</v>
      </c>
      <c r="GE16" s="120">
        <f t="shared" si="60"/>
        <v>0</v>
      </c>
      <c r="GF16" s="120">
        <f t="shared" si="61"/>
        <v>0</v>
      </c>
      <c r="GG16">
        <f t="shared" si="62"/>
        <v>0</v>
      </c>
      <c r="GH16">
        <f t="shared" si="63"/>
        <v>0</v>
      </c>
      <c r="GI16">
        <v>6</v>
      </c>
      <c r="GJ16" t="str">
        <f t="shared" si="65"/>
        <v/>
      </c>
      <c r="GL16" s="58"/>
      <c r="GM16" s="262"/>
    </row>
    <row r="17" spans="1:195" ht="15" x14ac:dyDescent="0.25">
      <c r="A17" s="50">
        <f t="shared" si="66"/>
        <v>16</v>
      </c>
      <c r="B17" s="2" t="s">
        <v>304</v>
      </c>
      <c r="C17" s="2" t="s">
        <v>458</v>
      </c>
      <c r="D17" s="2" t="s">
        <v>169</v>
      </c>
      <c r="E17" s="2"/>
      <c r="F17" s="19">
        <v>3517670</v>
      </c>
      <c r="G17" s="19">
        <v>5679115</v>
      </c>
      <c r="H17" s="77">
        <f t="shared" si="0"/>
        <v>517588.50200000004</v>
      </c>
      <c r="I17" s="77">
        <f t="shared" si="1"/>
        <v>5677283.1440000003</v>
      </c>
      <c r="J17" s="19">
        <v>280.2</v>
      </c>
      <c r="K17" s="19" t="s">
        <v>1334</v>
      </c>
      <c r="L17" s="19">
        <v>795.5</v>
      </c>
      <c r="M17" s="19">
        <v>753</v>
      </c>
      <c r="N17" s="19">
        <v>795.5</v>
      </c>
      <c r="O17" s="19">
        <v>198</v>
      </c>
      <c r="Q17" s="2" t="s">
        <v>1343</v>
      </c>
      <c r="R17" s="2" t="s">
        <v>2863</v>
      </c>
      <c r="S17" s="2" t="s">
        <v>1325</v>
      </c>
      <c r="T17" s="241" t="str">
        <f t="shared" si="2"/>
        <v>T</v>
      </c>
      <c r="U17" s="241" t="str">
        <f t="shared" si="3"/>
        <v>M</v>
      </c>
      <c r="V17" s="241" t="str">
        <f t="shared" si="4"/>
        <v>-</v>
      </c>
      <c r="W17" s="241" t="str">
        <f t="shared" si="67"/>
        <v>-</v>
      </c>
      <c r="X17" s="260">
        <f t="shared" si="5"/>
        <v>6</v>
      </c>
      <c r="Y17" s="261" t="str">
        <f t="shared" si="6"/>
        <v/>
      </c>
      <c r="Z17" s="56" t="s">
        <v>1394</v>
      </c>
      <c r="AA17" s="48">
        <v>27893</v>
      </c>
      <c r="AB17" s="73">
        <v>2</v>
      </c>
      <c r="AC17" s="2" t="s">
        <v>777</v>
      </c>
      <c r="AD17" s="2" t="s">
        <v>3053</v>
      </c>
      <c r="AE17" s="56"/>
      <c r="AF17" s="66">
        <v>26.8</v>
      </c>
      <c r="AI17" s="272"/>
      <c r="AR17">
        <v>4030.7</v>
      </c>
      <c r="AS17" s="193">
        <f t="shared" si="7"/>
        <v>4030.2000000000003</v>
      </c>
      <c r="AT17" s="248" t="str">
        <f t="shared" si="8"/>
        <v/>
      </c>
      <c r="AU17">
        <v>416</v>
      </c>
      <c r="AV17">
        <v>68.099999999999994</v>
      </c>
      <c r="AW17" s="55">
        <v>705</v>
      </c>
      <c r="AX17">
        <v>503.4</v>
      </c>
      <c r="AY17" s="55">
        <v>1887</v>
      </c>
      <c r="AZ17" s="61">
        <v>387.48</v>
      </c>
      <c r="BB17">
        <v>11.4</v>
      </c>
      <c r="BC17">
        <v>12.73</v>
      </c>
      <c r="BD17">
        <v>0.16</v>
      </c>
      <c r="BE17">
        <v>10.55</v>
      </c>
      <c r="BF17">
        <v>0.08</v>
      </c>
      <c r="BH17">
        <v>0</v>
      </c>
      <c r="BI17">
        <v>0</v>
      </c>
      <c r="BJ17">
        <v>0</v>
      </c>
      <c r="BK17">
        <v>0</v>
      </c>
      <c r="BM17">
        <v>27.3</v>
      </c>
      <c r="BN17" s="59">
        <v>1</v>
      </c>
      <c r="BO17" s="90">
        <v>0</v>
      </c>
      <c r="BP17" s="273"/>
      <c r="BQ17" s="90"/>
      <c r="BR17" s="90"/>
      <c r="BS17" s="90"/>
      <c r="BT17" s="90">
        <v>0</v>
      </c>
      <c r="BU17" s="90"/>
      <c r="BV17" s="90"/>
      <c r="BW17" s="90"/>
      <c r="BX17" s="90">
        <v>0</v>
      </c>
      <c r="BY17" s="90">
        <v>0</v>
      </c>
      <c r="BZ17" s="90"/>
      <c r="CA17" s="90"/>
      <c r="CB17" s="90">
        <v>0</v>
      </c>
      <c r="CC17" s="90"/>
      <c r="CD17" s="90"/>
      <c r="CE17" s="90"/>
      <c r="CF17" s="90"/>
      <c r="CG17" s="90"/>
      <c r="CH17" s="90"/>
      <c r="CI17" s="90"/>
      <c r="CJ17" s="90"/>
      <c r="CK17" s="90"/>
      <c r="CL17" s="91">
        <v>0</v>
      </c>
      <c r="CM17" s="90"/>
      <c r="CN17" s="90">
        <v>156.19999999999999</v>
      </c>
      <c r="CO17" s="90">
        <v>0</v>
      </c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4"/>
      <c r="DT17" s="50">
        <f t="shared" si="9"/>
        <v>0</v>
      </c>
      <c r="DU17" s="73">
        <f t="shared" si="10"/>
        <v>0</v>
      </c>
      <c r="DV17" s="73">
        <f t="shared" si="11"/>
        <v>0</v>
      </c>
      <c r="DW17" s="73">
        <f t="shared" si="12"/>
        <v>0</v>
      </c>
      <c r="DX17" s="73">
        <f t="shared" si="13"/>
        <v>1</v>
      </c>
      <c r="DY17" s="125">
        <f t="shared" si="14"/>
        <v>0</v>
      </c>
      <c r="DZ17" s="73">
        <f t="shared" si="15"/>
        <v>0</v>
      </c>
      <c r="EA17" s="19">
        <f t="shared" si="16"/>
        <v>1</v>
      </c>
      <c r="EB17" s="50">
        <f t="shared" si="17"/>
        <v>0</v>
      </c>
      <c r="EC17" s="19">
        <f t="shared" si="18"/>
        <v>0</v>
      </c>
      <c r="ED17" s="19">
        <f t="shared" si="19"/>
        <v>1</v>
      </c>
      <c r="EE17" s="19">
        <f t="shared" si="20"/>
        <v>0</v>
      </c>
      <c r="EF17" s="50">
        <f t="shared" si="21"/>
        <v>0</v>
      </c>
      <c r="EG17" s="19">
        <f t="shared" si="22"/>
        <v>1</v>
      </c>
      <c r="EH17" s="19">
        <f t="shared" si="23"/>
        <v>0</v>
      </c>
      <c r="EI17" s="50">
        <f t="shared" si="24"/>
        <v>0</v>
      </c>
      <c r="EJ17" s="125">
        <f t="shared" si="25"/>
        <v>3</v>
      </c>
      <c r="EK17">
        <f t="shared" si="26"/>
        <v>416</v>
      </c>
      <c r="EL17">
        <f t="shared" si="27"/>
        <v>11.4</v>
      </c>
      <c r="EM17">
        <f t="shared" si="28"/>
        <v>68.099999999999994</v>
      </c>
      <c r="EN17">
        <f t="shared" si="29"/>
        <v>705</v>
      </c>
      <c r="EO17">
        <f t="shared" si="30"/>
        <v>0.08</v>
      </c>
      <c r="EP17">
        <f t="shared" si="31"/>
        <v>10.55</v>
      </c>
      <c r="EQ17">
        <f t="shared" si="32"/>
        <v>387.48</v>
      </c>
      <c r="ER17" t="str">
        <f t="shared" si="33"/>
        <v/>
      </c>
      <c r="ES17">
        <f t="shared" si="34"/>
        <v>0</v>
      </c>
      <c r="ET17">
        <f t="shared" si="35"/>
        <v>1887</v>
      </c>
      <c r="EU17" s="61">
        <f t="shared" si="36"/>
        <v>503.4</v>
      </c>
      <c r="EV17" s="53" t="e">
        <f>IF(ISNUMBER(EK17),EK17*#REF!,"")</f>
        <v>#REF!</v>
      </c>
      <c r="EW17" s="53" t="e">
        <f>IF(ISNUMBER(EL17),EL17*#REF!,"")</f>
        <v>#REF!</v>
      </c>
      <c r="EX17" s="53" t="e">
        <f>IF(ISNUMBER(EM17),EM17*#REF!,"")</f>
        <v>#REF!</v>
      </c>
      <c r="EY17" s="53" t="e">
        <f>IF(ISNUMBER(EN17),EN17*#REF!,"")</f>
        <v>#REF!</v>
      </c>
      <c r="EZ17" s="53" t="e">
        <f>IF(ISNUMBER(EO17),EO17*#REF!,"")</f>
        <v>#REF!</v>
      </c>
      <c r="FA17" s="53" t="e">
        <f>IF(ISNUMBER(EP17),EP17*#REF!,"")</f>
        <v>#REF!</v>
      </c>
      <c r="FB17" s="53" t="e">
        <f>IF(ISNUMBER(EQ17),EQ17*#REF!,"")</f>
        <v>#REF!</v>
      </c>
      <c r="FC17" s="53" t="str">
        <f>IF(ISNUMBER(ER17),ER17*#REF!,"")</f>
        <v/>
      </c>
      <c r="FD17" s="53" t="e">
        <f>IF(ISNUMBER(ES17),ES17*#REF!,"")</f>
        <v>#REF!</v>
      </c>
      <c r="FE17" s="53" t="e">
        <f>IF(ISNUMBER(ET17),ET17*#REF!,"")</f>
        <v>#REF!</v>
      </c>
      <c r="FF17" s="52" t="e">
        <f>IF(ISNUMBER(EU17),EU17*#REF!,"")</f>
        <v>#REF!</v>
      </c>
      <c r="FG17" s="55" t="str">
        <f t="shared" si="37"/>
        <v/>
      </c>
      <c r="FH17" s="55" t="str">
        <f t="shared" si="38"/>
        <v/>
      </c>
      <c r="FI17" s="55" t="str">
        <f t="shared" si="39"/>
        <v/>
      </c>
      <c r="FJ17" s="55" t="str">
        <f t="shared" si="40"/>
        <v/>
      </c>
      <c r="FK17" s="55" t="str">
        <f t="shared" si="41"/>
        <v/>
      </c>
      <c r="FL17" s="55" t="str">
        <f t="shared" si="42"/>
        <v/>
      </c>
      <c r="FM17" s="55" t="str">
        <f t="shared" si="43"/>
        <v/>
      </c>
      <c r="FN17" s="55" t="str">
        <f t="shared" si="44"/>
        <v/>
      </c>
      <c r="FO17" s="55" t="str">
        <f t="shared" si="45"/>
        <v/>
      </c>
      <c r="FP17" s="55" t="str">
        <f t="shared" si="46"/>
        <v/>
      </c>
      <c r="FQ17" s="59" t="str">
        <f t="shared" si="47"/>
        <v/>
      </c>
      <c r="FR17" s="53" t="str">
        <f t="shared" si="68"/>
        <v/>
      </c>
      <c r="FS17" s="53" t="e">
        <f t="shared" si="48"/>
        <v>#VALUE!</v>
      </c>
      <c r="FT17" s="19" t="e">
        <f t="shared" si="49"/>
        <v>#VALUE!</v>
      </c>
      <c r="FU17" s="19" t="e">
        <f t="shared" si="50"/>
        <v>#VALUE!</v>
      </c>
      <c r="FV17" s="19" t="e">
        <f t="shared" si="51"/>
        <v>#VALUE!</v>
      </c>
      <c r="FW17" s="50" t="e">
        <f t="shared" si="52"/>
        <v>#VALUE!</v>
      </c>
      <c r="FX17" s="120">
        <f t="shared" si="53"/>
        <v>0</v>
      </c>
      <c r="FY17" s="120">
        <f t="shared" si="54"/>
        <v>0</v>
      </c>
      <c r="FZ17" s="120">
        <f t="shared" si="55"/>
        <v>0</v>
      </c>
      <c r="GA17" s="120">
        <f t="shared" si="56"/>
        <v>0</v>
      </c>
      <c r="GB17" s="120">
        <f t="shared" si="57"/>
        <v>0</v>
      </c>
      <c r="GC17" s="120">
        <f t="shared" si="58"/>
        <v>0</v>
      </c>
      <c r="GD17" s="120">
        <f t="shared" si="59"/>
        <v>0</v>
      </c>
      <c r="GE17" s="120">
        <f t="shared" si="60"/>
        <v>0</v>
      </c>
      <c r="GF17" s="120">
        <f t="shared" si="61"/>
        <v>0</v>
      </c>
      <c r="GG17">
        <f t="shared" si="62"/>
        <v>0</v>
      </c>
      <c r="GH17">
        <f t="shared" si="63"/>
        <v>0</v>
      </c>
      <c r="GI17">
        <v>6</v>
      </c>
      <c r="GJ17" t="str">
        <f t="shared" si="65"/>
        <v/>
      </c>
      <c r="GL17" s="58"/>
      <c r="GM17" s="262"/>
    </row>
    <row r="18" spans="1:195" ht="15" x14ac:dyDescent="0.25">
      <c r="A18" s="50">
        <f t="shared" si="66"/>
        <v>17</v>
      </c>
      <c r="B18" s="2" t="s">
        <v>304</v>
      </c>
      <c r="C18" t="s">
        <v>458</v>
      </c>
      <c r="D18" s="2" t="s">
        <v>169</v>
      </c>
      <c r="E18" s="2"/>
      <c r="F18" s="19">
        <v>3517670</v>
      </c>
      <c r="G18" s="19">
        <v>5679115</v>
      </c>
      <c r="H18" s="77">
        <f t="shared" si="0"/>
        <v>517588.50200000004</v>
      </c>
      <c r="I18" s="77">
        <f t="shared" si="1"/>
        <v>5677283.1440000003</v>
      </c>
      <c r="J18" s="19">
        <v>280.2</v>
      </c>
      <c r="K18" s="19" t="s">
        <v>1334</v>
      </c>
      <c r="L18" s="19">
        <v>795.5</v>
      </c>
      <c r="M18" s="19">
        <v>753</v>
      </c>
      <c r="N18" s="19">
        <v>795.5</v>
      </c>
      <c r="O18" s="19">
        <v>198</v>
      </c>
      <c r="Q18" s="2" t="s">
        <v>1343</v>
      </c>
      <c r="R18" s="2" t="s">
        <v>2863</v>
      </c>
      <c r="S18" s="2" t="s">
        <v>1325</v>
      </c>
      <c r="T18" s="241" t="str">
        <f t="shared" si="2"/>
        <v>T</v>
      </c>
      <c r="U18" s="241" t="str">
        <f t="shared" si="3"/>
        <v>M</v>
      </c>
      <c r="V18" s="241" t="str">
        <f t="shared" si="4"/>
        <v>-</v>
      </c>
      <c r="W18" s="241" t="str">
        <f t="shared" si="67"/>
        <v>-</v>
      </c>
      <c r="X18" s="260">
        <f t="shared" si="5"/>
        <v>6</v>
      </c>
      <c r="Y18" s="261" t="str">
        <f t="shared" si="6"/>
        <v/>
      </c>
      <c r="Z18" s="56" t="s">
        <v>1395</v>
      </c>
      <c r="AA18" s="48">
        <v>35326</v>
      </c>
      <c r="AB18" s="73">
        <v>3</v>
      </c>
      <c r="AC18" t="s">
        <v>596</v>
      </c>
      <c r="AD18" s="2" t="s">
        <v>1396</v>
      </c>
      <c r="AF18" s="66">
        <v>27</v>
      </c>
      <c r="AG18" s="19">
        <v>4610</v>
      </c>
      <c r="AH18" s="19">
        <v>6.6</v>
      </c>
      <c r="AM18" s="66">
        <v>4</v>
      </c>
      <c r="AR18">
        <v>4068.2</v>
      </c>
      <c r="AS18" s="193">
        <f t="shared" si="7"/>
        <v>4068.7000000000003</v>
      </c>
      <c r="AT18" s="248" t="str">
        <f t="shared" si="8"/>
        <v/>
      </c>
      <c r="AU18">
        <v>404</v>
      </c>
      <c r="AV18">
        <v>89.8</v>
      </c>
      <c r="AW18">
        <v>685</v>
      </c>
      <c r="AX18">
        <v>507</v>
      </c>
      <c r="AY18">
        <v>1960</v>
      </c>
      <c r="AZ18" s="61">
        <v>366</v>
      </c>
      <c r="BA18">
        <v>0.18</v>
      </c>
      <c r="BB18">
        <v>14.9</v>
      </c>
      <c r="BC18">
        <v>11</v>
      </c>
      <c r="BD18">
        <v>0.28999999999999998</v>
      </c>
      <c r="BE18">
        <v>4.3</v>
      </c>
      <c r="BF18">
        <v>0.14000000000000001</v>
      </c>
      <c r="BG18">
        <v>2.4</v>
      </c>
      <c r="BH18">
        <v>0.19</v>
      </c>
      <c r="BM18">
        <v>22.3</v>
      </c>
      <c r="BN18" s="61">
        <v>1.2</v>
      </c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  <c r="CA18" s="90"/>
      <c r="CB18" s="90"/>
      <c r="CC18" s="90"/>
      <c r="CD18" s="90"/>
      <c r="CE18" s="90"/>
      <c r="CF18" s="90"/>
      <c r="CG18" s="90"/>
      <c r="CH18" s="90"/>
      <c r="CI18" s="90"/>
      <c r="CJ18" s="90"/>
      <c r="CK18" s="90"/>
      <c r="CL18" s="91"/>
      <c r="CM18" s="90"/>
      <c r="CN18" s="90">
        <v>154</v>
      </c>
      <c r="CO18" s="90"/>
      <c r="DB18" s="103"/>
      <c r="DC18" s="103"/>
      <c r="DD18" s="103"/>
      <c r="DE18" s="103"/>
      <c r="DF18" s="103"/>
      <c r="DG18" s="103"/>
      <c r="DH18" s="103"/>
      <c r="DI18" s="103">
        <v>0.62</v>
      </c>
      <c r="DJ18" s="103"/>
      <c r="DK18" s="103"/>
      <c r="DL18" s="103"/>
      <c r="DM18" s="103"/>
      <c r="DN18" s="103"/>
      <c r="DO18" s="103"/>
      <c r="DP18" s="103"/>
      <c r="DQ18" s="103"/>
      <c r="DR18" s="103"/>
      <c r="DS18" s="104"/>
      <c r="DT18" s="50">
        <f t="shared" si="9"/>
        <v>0</v>
      </c>
      <c r="DU18" s="73">
        <f t="shared" si="10"/>
        <v>0</v>
      </c>
      <c r="DV18" s="73">
        <f t="shared" si="11"/>
        <v>0</v>
      </c>
      <c r="DW18" s="73">
        <f t="shared" si="12"/>
        <v>0</v>
      </c>
      <c r="DX18" s="73">
        <f t="shared" si="13"/>
        <v>1</v>
      </c>
      <c r="DY18" s="125">
        <f t="shared" si="14"/>
        <v>0</v>
      </c>
      <c r="DZ18" s="73">
        <f t="shared" si="15"/>
        <v>0</v>
      </c>
      <c r="EA18" s="19">
        <f t="shared" si="16"/>
        <v>1</v>
      </c>
      <c r="EB18" s="50">
        <f t="shared" si="17"/>
        <v>0</v>
      </c>
      <c r="EC18" s="19">
        <f t="shared" si="18"/>
        <v>0</v>
      </c>
      <c r="ED18" s="19">
        <f t="shared" si="19"/>
        <v>1</v>
      </c>
      <c r="EE18" s="19">
        <f t="shared" si="20"/>
        <v>0</v>
      </c>
      <c r="EF18" s="50">
        <f t="shared" si="21"/>
        <v>0</v>
      </c>
      <c r="EG18" s="19">
        <f t="shared" si="22"/>
        <v>1</v>
      </c>
      <c r="EH18" s="19">
        <f t="shared" si="23"/>
        <v>0</v>
      </c>
      <c r="EI18" s="50">
        <f t="shared" si="24"/>
        <v>0</v>
      </c>
      <c r="EJ18" s="125">
        <f t="shared" si="25"/>
        <v>3</v>
      </c>
      <c r="EK18">
        <f t="shared" si="26"/>
        <v>404</v>
      </c>
      <c r="EL18">
        <f t="shared" si="27"/>
        <v>14.9</v>
      </c>
      <c r="EM18">
        <f t="shared" si="28"/>
        <v>89.8</v>
      </c>
      <c r="EN18">
        <f t="shared" si="29"/>
        <v>685</v>
      </c>
      <c r="EO18">
        <f t="shared" si="30"/>
        <v>0.14000000000000001</v>
      </c>
      <c r="EP18">
        <f t="shared" si="31"/>
        <v>4.3</v>
      </c>
      <c r="EQ18">
        <f t="shared" si="32"/>
        <v>366</v>
      </c>
      <c r="ER18" t="str">
        <f t="shared" si="33"/>
        <v/>
      </c>
      <c r="ES18" t="str">
        <f t="shared" si="34"/>
        <v/>
      </c>
      <c r="ET18">
        <f t="shared" si="35"/>
        <v>1960</v>
      </c>
      <c r="EU18" s="61">
        <f t="shared" si="36"/>
        <v>507</v>
      </c>
      <c r="EV18" s="53" t="e">
        <f>IF(ISNUMBER(EK18),EK18*#REF!,"")</f>
        <v>#REF!</v>
      </c>
      <c r="EW18" s="53" t="e">
        <f>IF(ISNUMBER(EL18),EL18*#REF!,"")</f>
        <v>#REF!</v>
      </c>
      <c r="EX18" s="53" t="e">
        <f>IF(ISNUMBER(EM18),EM18*#REF!,"")</f>
        <v>#REF!</v>
      </c>
      <c r="EY18" s="53" t="e">
        <f>IF(ISNUMBER(EN18),EN18*#REF!,"")</f>
        <v>#REF!</v>
      </c>
      <c r="EZ18" s="53" t="e">
        <f>IF(ISNUMBER(EO18),EO18*#REF!,"")</f>
        <v>#REF!</v>
      </c>
      <c r="FA18" s="53" t="e">
        <f>IF(ISNUMBER(EP18),EP18*#REF!,"")</f>
        <v>#REF!</v>
      </c>
      <c r="FB18" s="53" t="e">
        <f>IF(ISNUMBER(EQ18),EQ18*#REF!,"")</f>
        <v>#REF!</v>
      </c>
      <c r="FC18" s="53" t="str">
        <f>IF(ISNUMBER(ER18),ER18*#REF!,"")</f>
        <v/>
      </c>
      <c r="FD18" s="53" t="str">
        <f>IF(ISNUMBER(ES18),ES18*#REF!,"")</f>
        <v/>
      </c>
      <c r="FE18" s="53" t="e">
        <f>IF(ISNUMBER(ET18),ET18*#REF!,"")</f>
        <v>#REF!</v>
      </c>
      <c r="FF18" s="52" t="e">
        <f>IF(ISNUMBER(EU18),EU18*#REF!,"")</f>
        <v>#REF!</v>
      </c>
      <c r="FG18" s="55" t="str">
        <f t="shared" si="37"/>
        <v/>
      </c>
      <c r="FH18" s="55" t="str">
        <f t="shared" si="38"/>
        <v/>
      </c>
      <c r="FI18" s="55" t="str">
        <f t="shared" si="39"/>
        <v/>
      </c>
      <c r="FJ18" s="55" t="str">
        <f t="shared" si="40"/>
        <v/>
      </c>
      <c r="FK18" s="55" t="str">
        <f t="shared" si="41"/>
        <v/>
      </c>
      <c r="FL18" s="55" t="str">
        <f t="shared" si="42"/>
        <v/>
      </c>
      <c r="FM18" s="55" t="str">
        <f t="shared" si="43"/>
        <v/>
      </c>
      <c r="FN18" s="55" t="str">
        <f t="shared" si="44"/>
        <v/>
      </c>
      <c r="FO18" s="55" t="str">
        <f t="shared" si="45"/>
        <v/>
      </c>
      <c r="FP18" s="55" t="str">
        <f t="shared" si="46"/>
        <v/>
      </c>
      <c r="FQ18" s="59" t="str">
        <f t="shared" si="47"/>
        <v/>
      </c>
      <c r="FR18" s="53" t="str">
        <f t="shared" si="68"/>
        <v/>
      </c>
      <c r="FS18" s="53" t="e">
        <f t="shared" si="48"/>
        <v>#VALUE!</v>
      </c>
      <c r="FT18" s="19" t="e">
        <f t="shared" si="49"/>
        <v>#VALUE!</v>
      </c>
      <c r="FU18" s="19" t="e">
        <f t="shared" si="50"/>
        <v>#VALUE!</v>
      </c>
      <c r="FV18" s="19" t="e">
        <f t="shared" si="51"/>
        <v>#VALUE!</v>
      </c>
      <c r="FW18" s="50" t="e">
        <f t="shared" si="52"/>
        <v>#VALUE!</v>
      </c>
      <c r="FX18" s="120">
        <f t="shared" si="53"/>
        <v>0</v>
      </c>
      <c r="FY18" s="120">
        <f t="shared" si="54"/>
        <v>0</v>
      </c>
      <c r="FZ18" s="120">
        <f t="shared" si="55"/>
        <v>0</v>
      </c>
      <c r="GA18" s="120">
        <f t="shared" si="56"/>
        <v>0</v>
      </c>
      <c r="GB18" s="120">
        <f t="shared" si="57"/>
        <v>0</v>
      </c>
      <c r="GC18" s="120">
        <f t="shared" si="58"/>
        <v>0</v>
      </c>
      <c r="GD18" s="120">
        <f t="shared" si="59"/>
        <v>0</v>
      </c>
      <c r="GE18" s="120">
        <f t="shared" si="60"/>
        <v>0</v>
      </c>
      <c r="GF18" s="120">
        <f t="shared" si="61"/>
        <v>0</v>
      </c>
      <c r="GG18">
        <f t="shared" si="62"/>
        <v>0</v>
      </c>
      <c r="GH18">
        <f t="shared" si="63"/>
        <v>0</v>
      </c>
      <c r="GI18">
        <v>6</v>
      </c>
      <c r="GJ18" t="str">
        <f t="shared" si="65"/>
        <v/>
      </c>
      <c r="GL18" s="58"/>
      <c r="GM18" s="262"/>
    </row>
    <row r="19" spans="1:195" x14ac:dyDescent="0.2">
      <c r="A19" s="50">
        <f t="shared" si="66"/>
        <v>18</v>
      </c>
      <c r="B19" s="58" t="s">
        <v>114</v>
      </c>
      <c r="C19" s="58" t="s">
        <v>938</v>
      </c>
      <c r="D19" s="58"/>
      <c r="E19" s="58"/>
      <c r="F19" s="19">
        <v>3549410</v>
      </c>
      <c r="G19" s="19">
        <v>5636460</v>
      </c>
      <c r="H19" s="77">
        <f t="shared" si="0"/>
        <v>549315.80599999998</v>
      </c>
      <c r="I19" s="77">
        <f t="shared" si="1"/>
        <v>5634645.2060000002</v>
      </c>
      <c r="J19" s="19">
        <v>200.89</v>
      </c>
      <c r="K19" s="83" t="s">
        <v>1333</v>
      </c>
      <c r="L19" s="83">
        <v>420</v>
      </c>
      <c r="M19" s="83"/>
      <c r="O19" s="83"/>
      <c r="P19" s="83"/>
      <c r="Q19" s="58" t="s">
        <v>1344</v>
      </c>
      <c r="R19" s="58" t="s">
        <v>2863</v>
      </c>
      <c r="S19" s="58" t="s">
        <v>1325</v>
      </c>
      <c r="T19" s="241" t="str">
        <f t="shared" si="2"/>
        <v>-</v>
      </c>
      <c r="U19" s="241" t="str">
        <f t="shared" si="3"/>
        <v>M</v>
      </c>
      <c r="V19" s="241" t="str">
        <f t="shared" si="4"/>
        <v>-</v>
      </c>
      <c r="W19" s="241" t="str">
        <f t="shared" si="67"/>
        <v>-</v>
      </c>
      <c r="X19" s="260">
        <f t="shared" si="5"/>
        <v>6</v>
      </c>
      <c r="Y19" s="261" t="str">
        <f t="shared" si="6"/>
        <v/>
      </c>
      <c r="AA19" s="48" t="s">
        <v>1397</v>
      </c>
      <c r="AB19" s="73">
        <v>1</v>
      </c>
      <c r="AC19" t="s">
        <v>694</v>
      </c>
      <c r="AD19" t="s">
        <v>1398</v>
      </c>
      <c r="AE19" s="56"/>
      <c r="AF19" s="66">
        <v>10.5</v>
      </c>
      <c r="AJ19" s="19">
        <v>1.0033700000000001</v>
      </c>
      <c r="AK19" s="19">
        <v>15</v>
      </c>
      <c r="AS19" s="193">
        <f t="shared" si="7"/>
        <v>4469.1244000000006</v>
      </c>
      <c r="AT19" s="248" t="str">
        <f t="shared" si="8"/>
        <v/>
      </c>
      <c r="AU19">
        <v>960.4</v>
      </c>
      <c r="AV19">
        <v>37.630000000000003</v>
      </c>
      <c r="AW19">
        <v>308.89999999999998</v>
      </c>
      <c r="AX19">
        <v>353.2</v>
      </c>
      <c r="AY19">
        <v>1934</v>
      </c>
      <c r="AZ19" s="61">
        <v>769.8</v>
      </c>
      <c r="BA19">
        <v>0.246</v>
      </c>
      <c r="BB19">
        <v>16.809999999999999</v>
      </c>
      <c r="BC19">
        <v>6.5010000000000003</v>
      </c>
      <c r="BE19">
        <v>55.51</v>
      </c>
      <c r="BF19">
        <v>0.29699999999999999</v>
      </c>
      <c r="BH19">
        <v>0.13600000000000001</v>
      </c>
      <c r="BI19">
        <v>3.0000000000000001E-3</v>
      </c>
      <c r="BJ19">
        <v>3.7639999999999998</v>
      </c>
      <c r="BM19">
        <v>14.65</v>
      </c>
      <c r="BN19" s="61">
        <v>2.952</v>
      </c>
      <c r="BQ19">
        <v>21.4</v>
      </c>
      <c r="CL19" s="61">
        <v>4304</v>
      </c>
      <c r="CN19" s="103">
        <v>10.1</v>
      </c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4"/>
      <c r="DT19" s="50">
        <f t="shared" si="9"/>
        <v>1</v>
      </c>
      <c r="DU19" s="73">
        <f t="shared" si="10"/>
        <v>0</v>
      </c>
      <c r="DV19" s="73">
        <f t="shared" si="11"/>
        <v>0</v>
      </c>
      <c r="DW19" s="73">
        <f t="shared" si="12"/>
        <v>0</v>
      </c>
      <c r="DX19" s="73">
        <f t="shared" si="13"/>
        <v>1</v>
      </c>
      <c r="DY19" s="125">
        <f t="shared" si="14"/>
        <v>0</v>
      </c>
      <c r="DZ19" s="73">
        <f t="shared" si="15"/>
        <v>1</v>
      </c>
      <c r="EA19" s="19">
        <f t="shared" si="16"/>
        <v>0</v>
      </c>
      <c r="EB19" s="50">
        <f t="shared" si="17"/>
        <v>0</v>
      </c>
      <c r="EC19" s="19">
        <f t="shared" si="18"/>
        <v>0</v>
      </c>
      <c r="ED19" s="19">
        <f t="shared" si="19"/>
        <v>1</v>
      </c>
      <c r="EE19" s="19">
        <f t="shared" si="20"/>
        <v>0</v>
      </c>
      <c r="EF19" s="50">
        <f t="shared" si="21"/>
        <v>0</v>
      </c>
      <c r="EG19" s="19">
        <f t="shared" si="22"/>
        <v>1</v>
      </c>
      <c r="EH19" s="19">
        <f t="shared" si="23"/>
        <v>0</v>
      </c>
      <c r="EI19" s="50">
        <f t="shared" si="24"/>
        <v>0</v>
      </c>
      <c r="EJ19" s="125">
        <f t="shared" si="25"/>
        <v>2</v>
      </c>
      <c r="EK19">
        <f t="shared" si="26"/>
        <v>960.4</v>
      </c>
      <c r="EL19">
        <f t="shared" si="27"/>
        <v>16.809999999999999</v>
      </c>
      <c r="EM19">
        <f t="shared" si="28"/>
        <v>37.630000000000003</v>
      </c>
      <c r="EN19">
        <f t="shared" si="29"/>
        <v>308.89999999999998</v>
      </c>
      <c r="EO19">
        <f t="shared" si="30"/>
        <v>0.29699999999999999</v>
      </c>
      <c r="EP19">
        <f t="shared" si="31"/>
        <v>55.51</v>
      </c>
      <c r="EQ19">
        <f t="shared" si="32"/>
        <v>769.8</v>
      </c>
      <c r="ER19" t="str">
        <f t="shared" si="33"/>
        <v/>
      </c>
      <c r="ES19">
        <f t="shared" si="34"/>
        <v>3.7639999999999998</v>
      </c>
      <c r="ET19">
        <f t="shared" si="35"/>
        <v>1934</v>
      </c>
      <c r="EU19" s="61">
        <f t="shared" si="36"/>
        <v>353.2</v>
      </c>
      <c r="EV19" s="53" t="e">
        <f>IF(ISNUMBER(EK19),EK19*#REF!,"")</f>
        <v>#REF!</v>
      </c>
      <c r="EW19" s="53" t="e">
        <f>IF(ISNUMBER(EL19),EL19*#REF!,"")</f>
        <v>#REF!</v>
      </c>
      <c r="EX19" s="53" t="e">
        <f>IF(ISNUMBER(EM19),EM19*#REF!,"")</f>
        <v>#REF!</v>
      </c>
      <c r="EY19" s="53" t="e">
        <f>IF(ISNUMBER(EN19),EN19*#REF!,"")</f>
        <v>#REF!</v>
      </c>
      <c r="EZ19" s="53" t="e">
        <f>IF(ISNUMBER(EO19),EO19*#REF!,"")</f>
        <v>#REF!</v>
      </c>
      <c r="FA19" s="53" t="e">
        <f>IF(ISNUMBER(EP19),EP19*#REF!,"")</f>
        <v>#REF!</v>
      </c>
      <c r="FB19" s="53" t="e">
        <f>IF(ISNUMBER(EQ19),EQ19*#REF!,"")</f>
        <v>#REF!</v>
      </c>
      <c r="FC19" s="53" t="str">
        <f>IF(ISNUMBER(ER19),ER19*#REF!,"")</f>
        <v/>
      </c>
      <c r="FD19" s="53" t="e">
        <f>IF(ISNUMBER(ES19),ES19*#REF!,"")</f>
        <v>#REF!</v>
      </c>
      <c r="FE19" s="53" t="e">
        <f>IF(ISNUMBER(ET19),ET19*#REF!,"")</f>
        <v>#REF!</v>
      </c>
      <c r="FF19" s="52" t="e">
        <f>IF(ISNUMBER(EU19),EU19*#REF!,"")</f>
        <v>#REF!</v>
      </c>
      <c r="FG19" s="55" t="str">
        <f t="shared" si="37"/>
        <v/>
      </c>
      <c r="FH19" s="55" t="str">
        <f t="shared" si="38"/>
        <v/>
      </c>
      <c r="FI19" s="55" t="str">
        <f t="shared" si="39"/>
        <v/>
      </c>
      <c r="FJ19" s="55" t="str">
        <f t="shared" si="40"/>
        <v/>
      </c>
      <c r="FK19" s="55" t="str">
        <f t="shared" si="41"/>
        <v/>
      </c>
      <c r="FL19" s="55" t="str">
        <f t="shared" si="42"/>
        <v/>
      </c>
      <c r="FM19" s="55" t="str">
        <f t="shared" si="43"/>
        <v/>
      </c>
      <c r="FN19" s="55" t="str">
        <f t="shared" si="44"/>
        <v/>
      </c>
      <c r="FO19" s="55" t="str">
        <f t="shared" si="45"/>
        <v/>
      </c>
      <c r="FP19" s="55" t="str">
        <f t="shared" si="46"/>
        <v/>
      </c>
      <c r="FQ19" s="59" t="str">
        <f t="shared" si="47"/>
        <v/>
      </c>
      <c r="FR19" s="53" t="str">
        <f t="shared" si="68"/>
        <v/>
      </c>
      <c r="FS19" s="53" t="e">
        <f t="shared" si="48"/>
        <v>#VALUE!</v>
      </c>
      <c r="FT19" s="19" t="e">
        <f t="shared" si="49"/>
        <v>#VALUE!</v>
      </c>
      <c r="FU19" s="19" t="e">
        <f t="shared" si="50"/>
        <v>#VALUE!</v>
      </c>
      <c r="FV19" s="19" t="e">
        <f t="shared" si="51"/>
        <v>#VALUE!</v>
      </c>
      <c r="FW19" s="50" t="e">
        <f t="shared" si="52"/>
        <v>#VALUE!</v>
      </c>
      <c r="FX19" s="120">
        <f t="shared" si="53"/>
        <v>0</v>
      </c>
      <c r="FY19" s="120">
        <f t="shared" si="54"/>
        <v>0</v>
      </c>
      <c r="FZ19" s="120">
        <f t="shared" si="55"/>
        <v>0</v>
      </c>
      <c r="GA19" s="120">
        <f t="shared" si="56"/>
        <v>0</v>
      </c>
      <c r="GB19" s="120">
        <f t="shared" si="57"/>
        <v>0</v>
      </c>
      <c r="GC19" s="120">
        <f t="shared" si="58"/>
        <v>0</v>
      </c>
      <c r="GD19" s="120">
        <f t="shared" si="59"/>
        <v>0</v>
      </c>
      <c r="GE19" s="120">
        <f t="shared" si="60"/>
        <v>0</v>
      </c>
      <c r="GF19" s="120">
        <f t="shared" si="61"/>
        <v>0</v>
      </c>
      <c r="GG19">
        <f t="shared" si="62"/>
        <v>0</v>
      </c>
      <c r="GH19">
        <f t="shared" si="63"/>
        <v>0</v>
      </c>
      <c r="GI19">
        <v>6</v>
      </c>
      <c r="GJ19" t="str">
        <f t="shared" si="65"/>
        <v/>
      </c>
    </row>
    <row r="20" spans="1:195" x14ac:dyDescent="0.2">
      <c r="A20" s="50">
        <f t="shared" si="66"/>
        <v>19</v>
      </c>
      <c r="B20" s="58" t="s">
        <v>114</v>
      </c>
      <c r="C20" s="58" t="s">
        <v>938</v>
      </c>
      <c r="D20" s="58"/>
      <c r="E20" s="58"/>
      <c r="F20" s="19">
        <v>3549410</v>
      </c>
      <c r="G20" s="19">
        <v>5636460</v>
      </c>
      <c r="H20" s="77">
        <f t="shared" si="0"/>
        <v>549315.80599999998</v>
      </c>
      <c r="I20" s="77">
        <f t="shared" si="1"/>
        <v>5634645.2060000002</v>
      </c>
      <c r="J20" s="19">
        <v>200.89</v>
      </c>
      <c r="K20" s="83" t="s">
        <v>1333</v>
      </c>
      <c r="L20" s="83">
        <v>420</v>
      </c>
      <c r="M20" s="83"/>
      <c r="O20" s="83"/>
      <c r="P20" s="83"/>
      <c r="Q20" s="58" t="s">
        <v>1344</v>
      </c>
      <c r="R20" s="58" t="s">
        <v>2863</v>
      </c>
      <c r="S20" s="58" t="s">
        <v>1325</v>
      </c>
      <c r="T20" s="241" t="str">
        <f t="shared" si="2"/>
        <v>-</v>
      </c>
      <c r="U20" s="241" t="str">
        <f t="shared" si="3"/>
        <v>M</v>
      </c>
      <c r="V20" s="241" t="str">
        <f t="shared" si="4"/>
        <v>-</v>
      </c>
      <c r="W20" s="241" t="str">
        <f t="shared" si="67"/>
        <v>-</v>
      </c>
      <c r="X20" s="260">
        <f t="shared" si="5"/>
        <v>6</v>
      </c>
      <c r="Y20" s="261" t="str">
        <f t="shared" si="6"/>
        <v/>
      </c>
      <c r="Z20" s="68" t="s">
        <v>1399</v>
      </c>
      <c r="AA20" s="83" t="s">
        <v>1400</v>
      </c>
      <c r="AB20" s="77">
        <v>2</v>
      </c>
      <c r="AC20" s="58"/>
      <c r="AD20" s="58" t="s">
        <v>1401</v>
      </c>
      <c r="AE20" s="68"/>
      <c r="AF20" s="66" t="s">
        <v>3088</v>
      </c>
      <c r="AG20" s="83"/>
      <c r="AH20" s="83"/>
      <c r="AI20" s="83"/>
      <c r="AJ20" s="83"/>
      <c r="AK20" s="83"/>
      <c r="AL20" s="83"/>
      <c r="AM20" s="83">
        <v>0.5</v>
      </c>
      <c r="AN20" s="58"/>
      <c r="AO20" s="58"/>
      <c r="AP20" s="83"/>
      <c r="AQ20" s="58"/>
      <c r="AR20" s="58">
        <v>3061</v>
      </c>
      <c r="AS20" s="193">
        <f t="shared" si="7"/>
        <v>3054</v>
      </c>
      <c r="AT20" s="248" t="str">
        <f t="shared" si="8"/>
        <v/>
      </c>
      <c r="AU20" s="58">
        <v>646</v>
      </c>
      <c r="AV20" s="58">
        <v>24</v>
      </c>
      <c r="AW20" s="58">
        <v>242</v>
      </c>
      <c r="AX20" s="58">
        <v>240</v>
      </c>
      <c r="AY20" s="58">
        <v>1314</v>
      </c>
      <c r="AZ20" s="68">
        <v>557</v>
      </c>
      <c r="BA20" s="58"/>
      <c r="BB20" s="58">
        <v>16</v>
      </c>
      <c r="BC20" s="58"/>
      <c r="BD20" s="58"/>
      <c r="BE20" s="58">
        <v>15</v>
      </c>
      <c r="BF20" s="58"/>
      <c r="BG20" s="58"/>
      <c r="BH20" s="58"/>
      <c r="BI20" s="58"/>
      <c r="BJ20" s="58"/>
      <c r="BK20" s="58"/>
      <c r="BL20" s="58"/>
      <c r="BM20" s="58"/>
      <c r="BN20" s="68"/>
      <c r="BO20" s="81"/>
      <c r="BP20" s="81"/>
      <c r="BQ20" s="81"/>
      <c r="BR20" s="81"/>
      <c r="BS20" s="81"/>
      <c r="BT20" s="81"/>
      <c r="BU20" s="81"/>
      <c r="BV20" s="81"/>
      <c r="BW20" s="81"/>
      <c r="BX20" s="81"/>
      <c r="BY20" s="81"/>
      <c r="BZ20" s="81"/>
      <c r="CA20" s="81"/>
      <c r="CB20" s="81"/>
      <c r="CC20" s="81"/>
      <c r="CD20" s="81"/>
      <c r="CE20" s="81"/>
      <c r="CF20" s="81"/>
      <c r="CG20" s="81"/>
      <c r="CH20" s="81"/>
      <c r="CI20" s="81"/>
      <c r="CJ20" s="81"/>
      <c r="CK20" s="81"/>
      <c r="CL20" s="82"/>
      <c r="CM20" s="81"/>
      <c r="CN20" s="90" t="s">
        <v>3088</v>
      </c>
      <c r="CO20" s="81"/>
      <c r="CP20" s="58"/>
      <c r="CQ20" s="68"/>
      <c r="CR20" s="58"/>
      <c r="CS20" s="58"/>
      <c r="CT20" s="58"/>
      <c r="CU20" s="58"/>
      <c r="CV20" s="58"/>
      <c r="CW20" s="58"/>
      <c r="CX20" s="58"/>
      <c r="CY20" s="58"/>
      <c r="CZ20" s="58"/>
      <c r="DA20" s="68"/>
      <c r="DB20" s="81"/>
      <c r="DC20" s="81"/>
      <c r="DD20" s="81"/>
      <c r="DE20" s="81"/>
      <c r="DF20" s="81"/>
      <c r="DG20" s="81"/>
      <c r="DH20" s="81"/>
      <c r="DI20" s="81"/>
      <c r="DJ20" s="81"/>
      <c r="DK20" s="103"/>
      <c r="DL20" s="103"/>
      <c r="DM20" s="103"/>
      <c r="DN20" s="81"/>
      <c r="DO20" s="81"/>
      <c r="DP20" s="103"/>
      <c r="DQ20" s="103"/>
      <c r="DR20" s="103"/>
      <c r="DS20" s="104"/>
      <c r="DT20" s="50">
        <f t="shared" si="9"/>
        <v>0</v>
      </c>
      <c r="DU20" s="73">
        <f t="shared" si="10"/>
        <v>0</v>
      </c>
      <c r="DV20" s="73">
        <f t="shared" si="11"/>
        <v>0</v>
      </c>
      <c r="DW20" s="73">
        <f t="shared" si="12"/>
        <v>0</v>
      </c>
      <c r="DX20" s="73">
        <f t="shared" si="13"/>
        <v>1</v>
      </c>
      <c r="DY20" s="125">
        <f t="shared" si="14"/>
        <v>0</v>
      </c>
      <c r="DZ20" s="73">
        <f t="shared" si="15"/>
        <v>0</v>
      </c>
      <c r="EA20" s="19">
        <f t="shared" si="16"/>
        <v>0</v>
      </c>
      <c r="EB20" s="50">
        <f t="shared" si="17"/>
        <v>1</v>
      </c>
      <c r="EC20" s="19">
        <f t="shared" si="18"/>
        <v>0</v>
      </c>
      <c r="ED20" s="19">
        <f t="shared" si="19"/>
        <v>1</v>
      </c>
      <c r="EE20" s="19">
        <f t="shared" si="20"/>
        <v>0</v>
      </c>
      <c r="EF20" s="50">
        <f t="shared" si="21"/>
        <v>0</v>
      </c>
      <c r="EG20" s="19">
        <f t="shared" si="22"/>
        <v>0</v>
      </c>
      <c r="EH20" s="19">
        <f t="shared" si="23"/>
        <v>0</v>
      </c>
      <c r="EI20" s="50">
        <f t="shared" si="24"/>
        <v>1</v>
      </c>
      <c r="EJ20" s="125">
        <f t="shared" si="25"/>
        <v>2</v>
      </c>
      <c r="EK20">
        <f t="shared" si="26"/>
        <v>646</v>
      </c>
      <c r="EL20">
        <f t="shared" si="27"/>
        <v>16</v>
      </c>
      <c r="EM20">
        <f t="shared" si="28"/>
        <v>24</v>
      </c>
      <c r="EN20">
        <f t="shared" si="29"/>
        <v>242</v>
      </c>
      <c r="EO20" t="str">
        <f t="shared" si="30"/>
        <v/>
      </c>
      <c r="EP20">
        <f t="shared" si="31"/>
        <v>15</v>
      </c>
      <c r="EQ20">
        <f t="shared" si="32"/>
        <v>557</v>
      </c>
      <c r="ER20" t="str">
        <f t="shared" si="33"/>
        <v/>
      </c>
      <c r="ES20" t="str">
        <f t="shared" si="34"/>
        <v/>
      </c>
      <c r="ET20">
        <f t="shared" si="35"/>
        <v>1314</v>
      </c>
      <c r="EU20" s="61">
        <f t="shared" si="36"/>
        <v>240</v>
      </c>
      <c r="EV20" s="53" t="e">
        <f>IF(ISNUMBER(EK20),EK20*#REF!,"")</f>
        <v>#REF!</v>
      </c>
      <c r="EW20" s="53" t="e">
        <f>IF(ISNUMBER(EL20),EL20*#REF!,"")</f>
        <v>#REF!</v>
      </c>
      <c r="EX20" s="53" t="e">
        <f>IF(ISNUMBER(EM20),EM20*#REF!,"")</f>
        <v>#REF!</v>
      </c>
      <c r="EY20" s="53" t="e">
        <f>IF(ISNUMBER(EN20),EN20*#REF!,"")</f>
        <v>#REF!</v>
      </c>
      <c r="EZ20" s="53" t="str">
        <f>IF(ISNUMBER(EO20),EO20*#REF!,"")</f>
        <v/>
      </c>
      <c r="FA20" s="53" t="e">
        <f>IF(ISNUMBER(EP20),EP20*#REF!,"")</f>
        <v>#REF!</v>
      </c>
      <c r="FB20" s="53" t="e">
        <f>IF(ISNUMBER(EQ20),EQ20*#REF!,"")</f>
        <v>#REF!</v>
      </c>
      <c r="FC20" s="53" t="str">
        <f>IF(ISNUMBER(ER20),ER20*#REF!,"")</f>
        <v/>
      </c>
      <c r="FD20" s="53" t="str">
        <f>IF(ISNUMBER(ES20),ES20*#REF!,"")</f>
        <v/>
      </c>
      <c r="FE20" s="53" t="e">
        <f>IF(ISNUMBER(ET20),ET20*#REF!,"")</f>
        <v>#REF!</v>
      </c>
      <c r="FF20" s="52" t="e">
        <f>IF(ISNUMBER(EU20),EU20*#REF!,"")</f>
        <v>#REF!</v>
      </c>
      <c r="FG20" s="55" t="str">
        <f t="shared" si="37"/>
        <v/>
      </c>
      <c r="FH20" s="55" t="str">
        <f t="shared" si="38"/>
        <v/>
      </c>
      <c r="FI20" s="55" t="str">
        <f t="shared" si="39"/>
        <v/>
      </c>
      <c r="FJ20" s="55" t="str">
        <f t="shared" si="40"/>
        <v/>
      </c>
      <c r="FK20" s="55" t="str">
        <f t="shared" si="41"/>
        <v/>
      </c>
      <c r="FL20" s="55" t="str">
        <f t="shared" si="42"/>
        <v/>
      </c>
      <c r="FM20" s="55" t="str">
        <f t="shared" si="43"/>
        <v/>
      </c>
      <c r="FN20" s="55" t="str">
        <f t="shared" si="44"/>
        <v/>
      </c>
      <c r="FO20" s="55" t="str">
        <f t="shared" si="45"/>
        <v/>
      </c>
      <c r="FP20" s="55" t="str">
        <f t="shared" si="46"/>
        <v/>
      </c>
      <c r="FQ20" s="59" t="str">
        <f t="shared" si="47"/>
        <v/>
      </c>
      <c r="FR20" s="53" t="str">
        <f t="shared" si="68"/>
        <v/>
      </c>
      <c r="FS20" s="53" t="e">
        <f t="shared" si="48"/>
        <v>#VALUE!</v>
      </c>
      <c r="FT20" s="19" t="e">
        <f t="shared" si="49"/>
        <v>#VALUE!</v>
      </c>
      <c r="FU20" s="19" t="e">
        <f t="shared" si="50"/>
        <v>#VALUE!</v>
      </c>
      <c r="FV20" s="19" t="e">
        <f t="shared" si="51"/>
        <v>#VALUE!</v>
      </c>
      <c r="FW20" s="50" t="e">
        <f t="shared" si="52"/>
        <v>#VALUE!</v>
      </c>
      <c r="FX20" s="120">
        <f t="shared" si="53"/>
        <v>0</v>
      </c>
      <c r="FY20" s="120">
        <f t="shared" si="54"/>
        <v>0</v>
      </c>
      <c r="FZ20" s="120">
        <f t="shared" si="55"/>
        <v>0</v>
      </c>
      <c r="GA20" s="120">
        <f t="shared" si="56"/>
        <v>0</v>
      </c>
      <c r="GB20" s="120">
        <f t="shared" si="57"/>
        <v>0</v>
      </c>
      <c r="GC20" s="120">
        <f t="shared" si="58"/>
        <v>0</v>
      </c>
      <c r="GD20" s="120">
        <f t="shared" si="59"/>
        <v>0</v>
      </c>
      <c r="GE20" s="120">
        <f t="shared" si="60"/>
        <v>0</v>
      </c>
      <c r="GF20" s="120">
        <f t="shared" si="61"/>
        <v>0</v>
      </c>
      <c r="GG20">
        <f t="shared" si="62"/>
        <v>0</v>
      </c>
      <c r="GH20">
        <f t="shared" si="63"/>
        <v>0</v>
      </c>
      <c r="GI20">
        <v>6</v>
      </c>
      <c r="GJ20" t="str">
        <f t="shared" si="65"/>
        <v/>
      </c>
    </row>
    <row r="21" spans="1:195" x14ac:dyDescent="0.2">
      <c r="A21" s="50">
        <f t="shared" si="66"/>
        <v>20</v>
      </c>
      <c r="B21" s="2" t="s">
        <v>114</v>
      </c>
      <c r="C21" t="s">
        <v>938</v>
      </c>
      <c r="F21" s="19">
        <v>3549410</v>
      </c>
      <c r="G21" s="19">
        <v>5636460</v>
      </c>
      <c r="H21" s="77">
        <f t="shared" si="0"/>
        <v>549315.80599999998</v>
      </c>
      <c r="I21" s="77">
        <f t="shared" si="1"/>
        <v>5634645.2060000002</v>
      </c>
      <c r="J21" s="19">
        <v>200.89</v>
      </c>
      <c r="K21" s="19" t="s">
        <v>1333</v>
      </c>
      <c r="L21" s="19">
        <v>420</v>
      </c>
      <c r="Q21" s="58" t="s">
        <v>1344</v>
      </c>
      <c r="R21" s="58" t="s">
        <v>2863</v>
      </c>
      <c r="S21" s="58" t="s">
        <v>1325</v>
      </c>
      <c r="T21" s="241" t="str">
        <f t="shared" si="2"/>
        <v>-</v>
      </c>
      <c r="U21" s="241" t="str">
        <f t="shared" si="3"/>
        <v>M</v>
      </c>
      <c r="V21" s="241" t="str">
        <f t="shared" si="4"/>
        <v>-</v>
      </c>
      <c r="W21" s="241" t="str">
        <f t="shared" si="67"/>
        <v>-</v>
      </c>
      <c r="X21" s="260">
        <f t="shared" si="5"/>
        <v>6</v>
      </c>
      <c r="Y21" s="261" t="str">
        <f t="shared" si="6"/>
        <v/>
      </c>
      <c r="Z21" s="68" t="s">
        <v>1402</v>
      </c>
      <c r="AA21" s="48">
        <v>22012</v>
      </c>
      <c r="AB21" s="73">
        <v>3</v>
      </c>
      <c r="AC21" t="s">
        <v>560</v>
      </c>
      <c r="AD21" s="2" t="s">
        <v>1403</v>
      </c>
      <c r="AF21" s="66">
        <v>11.2</v>
      </c>
      <c r="AH21" s="19">
        <v>7.1</v>
      </c>
      <c r="AM21" s="66">
        <v>0.5</v>
      </c>
      <c r="AR21">
        <v>1422</v>
      </c>
      <c r="AS21" s="193">
        <f t="shared" si="7"/>
        <v>1399.9500000000003</v>
      </c>
      <c r="AT21" s="248" t="str">
        <f t="shared" si="8"/>
        <v/>
      </c>
      <c r="AU21">
        <v>254.3</v>
      </c>
      <c r="AV21">
        <v>11.8</v>
      </c>
      <c r="AW21">
        <v>135.30000000000001</v>
      </c>
      <c r="AX21">
        <v>111</v>
      </c>
      <c r="AY21">
        <v>489</v>
      </c>
      <c r="AZ21" s="61">
        <v>365.6</v>
      </c>
      <c r="BB21">
        <v>12.2</v>
      </c>
      <c r="BE21">
        <v>5.7</v>
      </c>
      <c r="BF21">
        <v>0.15</v>
      </c>
      <c r="BM21">
        <v>14.9</v>
      </c>
      <c r="CN21" s="103">
        <v>22.1</v>
      </c>
      <c r="DB21" s="103"/>
      <c r="DC21" s="103"/>
      <c r="DD21" s="103"/>
      <c r="DE21" s="103"/>
      <c r="DF21" s="103"/>
      <c r="DG21" s="103"/>
      <c r="DH21" s="103">
        <v>15.1</v>
      </c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4"/>
      <c r="DT21" s="50">
        <f t="shared" si="9"/>
        <v>0</v>
      </c>
      <c r="DU21" s="73">
        <f t="shared" si="10"/>
        <v>0</v>
      </c>
      <c r="DV21" s="73">
        <f t="shared" si="11"/>
        <v>0</v>
      </c>
      <c r="DW21" s="73">
        <f t="shared" si="12"/>
        <v>0</v>
      </c>
      <c r="DX21" s="73">
        <f t="shared" si="13"/>
        <v>1</v>
      </c>
      <c r="DY21" s="125">
        <f t="shared" si="14"/>
        <v>0</v>
      </c>
      <c r="DZ21" s="73">
        <f t="shared" si="15"/>
        <v>1</v>
      </c>
      <c r="EA21" s="19">
        <f t="shared" si="16"/>
        <v>0</v>
      </c>
      <c r="EB21" s="50">
        <f t="shared" si="17"/>
        <v>0</v>
      </c>
      <c r="EC21" s="19">
        <f t="shared" si="18"/>
        <v>0</v>
      </c>
      <c r="ED21" s="19">
        <f t="shared" si="19"/>
        <v>1</v>
      </c>
      <c r="EE21" s="19">
        <f t="shared" si="20"/>
        <v>0</v>
      </c>
      <c r="EF21" s="50">
        <f t="shared" si="21"/>
        <v>0</v>
      </c>
      <c r="EG21" s="19">
        <f t="shared" si="22"/>
        <v>1</v>
      </c>
      <c r="EH21" s="19">
        <f t="shared" si="23"/>
        <v>0</v>
      </c>
      <c r="EI21" s="50">
        <f t="shared" si="24"/>
        <v>0</v>
      </c>
      <c r="EJ21" s="125">
        <f t="shared" si="25"/>
        <v>2</v>
      </c>
      <c r="EK21">
        <f t="shared" si="26"/>
        <v>254.3</v>
      </c>
      <c r="EL21">
        <f t="shared" si="27"/>
        <v>12.2</v>
      </c>
      <c r="EM21">
        <f t="shared" si="28"/>
        <v>11.8</v>
      </c>
      <c r="EN21">
        <f t="shared" si="29"/>
        <v>135.30000000000001</v>
      </c>
      <c r="EO21">
        <f t="shared" si="30"/>
        <v>0.15</v>
      </c>
      <c r="EP21">
        <f t="shared" si="31"/>
        <v>5.7</v>
      </c>
      <c r="EQ21">
        <f t="shared" si="32"/>
        <v>365.6</v>
      </c>
      <c r="ER21" t="str">
        <f t="shared" si="33"/>
        <v/>
      </c>
      <c r="ES21" t="str">
        <f t="shared" si="34"/>
        <v/>
      </c>
      <c r="ET21">
        <f t="shared" si="35"/>
        <v>489</v>
      </c>
      <c r="EU21" s="61">
        <f t="shared" si="36"/>
        <v>111</v>
      </c>
      <c r="EV21" s="53" t="e">
        <f>IF(ISNUMBER(EK21),EK21*#REF!,"")</f>
        <v>#REF!</v>
      </c>
      <c r="EW21" s="53" t="e">
        <f>IF(ISNUMBER(EL21),EL21*#REF!,"")</f>
        <v>#REF!</v>
      </c>
      <c r="EX21" s="53" t="e">
        <f>IF(ISNUMBER(EM21),EM21*#REF!,"")</f>
        <v>#REF!</v>
      </c>
      <c r="EY21" s="53" t="e">
        <f>IF(ISNUMBER(EN21),EN21*#REF!,"")</f>
        <v>#REF!</v>
      </c>
      <c r="EZ21" s="53" t="e">
        <f>IF(ISNUMBER(EO21),EO21*#REF!,"")</f>
        <v>#REF!</v>
      </c>
      <c r="FA21" s="53" t="e">
        <f>IF(ISNUMBER(EP21),EP21*#REF!,"")</f>
        <v>#REF!</v>
      </c>
      <c r="FB21" s="53" t="e">
        <f>IF(ISNUMBER(EQ21),EQ21*#REF!,"")</f>
        <v>#REF!</v>
      </c>
      <c r="FC21" s="53" t="str">
        <f>IF(ISNUMBER(ER21),ER21*#REF!,"")</f>
        <v/>
      </c>
      <c r="FD21" s="53" t="str">
        <f>IF(ISNUMBER(ES21),ES21*#REF!,"")</f>
        <v/>
      </c>
      <c r="FE21" s="53" t="e">
        <f>IF(ISNUMBER(ET21),ET21*#REF!,"")</f>
        <v>#REF!</v>
      </c>
      <c r="FF21" s="52" t="e">
        <f>IF(ISNUMBER(EU21),EU21*#REF!,"")</f>
        <v>#REF!</v>
      </c>
      <c r="FG21" s="55" t="str">
        <f t="shared" si="37"/>
        <v/>
      </c>
      <c r="FH21" s="55" t="str">
        <f t="shared" si="38"/>
        <v/>
      </c>
      <c r="FI21" s="55" t="str">
        <f t="shared" si="39"/>
        <v/>
      </c>
      <c r="FJ21" s="55" t="str">
        <f t="shared" si="40"/>
        <v/>
      </c>
      <c r="FK21" s="55" t="str">
        <f t="shared" si="41"/>
        <v/>
      </c>
      <c r="FL21" s="55" t="str">
        <f t="shared" si="42"/>
        <v/>
      </c>
      <c r="FM21" s="55" t="str">
        <f t="shared" si="43"/>
        <v/>
      </c>
      <c r="FN21" s="55" t="str">
        <f t="shared" si="44"/>
        <v/>
      </c>
      <c r="FO21" s="55" t="str">
        <f t="shared" si="45"/>
        <v/>
      </c>
      <c r="FP21" s="55" t="str">
        <f t="shared" si="46"/>
        <v/>
      </c>
      <c r="FQ21" s="59" t="str">
        <f t="shared" si="47"/>
        <v/>
      </c>
      <c r="FR21" s="53" t="str">
        <f t="shared" si="68"/>
        <v/>
      </c>
      <c r="FS21" s="53" t="e">
        <f t="shared" si="48"/>
        <v>#VALUE!</v>
      </c>
      <c r="FT21" s="19" t="e">
        <f t="shared" si="49"/>
        <v>#VALUE!</v>
      </c>
      <c r="FU21" s="19" t="e">
        <f t="shared" si="50"/>
        <v>#VALUE!</v>
      </c>
      <c r="FV21" s="19" t="e">
        <f t="shared" si="51"/>
        <v>#VALUE!</v>
      </c>
      <c r="FW21" s="50" t="e">
        <f t="shared" si="52"/>
        <v>#VALUE!</v>
      </c>
      <c r="FX21" s="120">
        <f t="shared" si="53"/>
        <v>0</v>
      </c>
      <c r="FY21" s="120">
        <f t="shared" si="54"/>
        <v>0</v>
      </c>
      <c r="FZ21" s="120">
        <f t="shared" si="55"/>
        <v>0</v>
      </c>
      <c r="GA21" s="120">
        <f t="shared" si="56"/>
        <v>0</v>
      </c>
      <c r="GB21" s="120">
        <f t="shared" si="57"/>
        <v>0</v>
      </c>
      <c r="GC21" s="120">
        <f t="shared" si="58"/>
        <v>0</v>
      </c>
      <c r="GD21" s="120">
        <f t="shared" si="59"/>
        <v>0</v>
      </c>
      <c r="GE21" s="120">
        <f t="shared" si="60"/>
        <v>0</v>
      </c>
      <c r="GF21" s="120">
        <f t="shared" si="61"/>
        <v>0</v>
      </c>
      <c r="GG21">
        <f t="shared" si="62"/>
        <v>0</v>
      </c>
      <c r="GH21">
        <f t="shared" si="63"/>
        <v>0</v>
      </c>
      <c r="GI21">
        <v>6</v>
      </c>
      <c r="GJ21" t="str">
        <f t="shared" si="65"/>
        <v/>
      </c>
    </row>
    <row r="22" spans="1:195" x14ac:dyDescent="0.2">
      <c r="A22" s="50">
        <f t="shared" si="66"/>
        <v>21</v>
      </c>
      <c r="B22" s="2" t="s">
        <v>114</v>
      </c>
      <c r="C22" t="s">
        <v>938</v>
      </c>
      <c r="F22" s="19">
        <v>3549410</v>
      </c>
      <c r="G22" s="19">
        <v>5636460</v>
      </c>
      <c r="H22" s="77">
        <f t="shared" si="0"/>
        <v>549315.80599999998</v>
      </c>
      <c r="I22" s="77">
        <f t="shared" si="1"/>
        <v>5634645.2060000002</v>
      </c>
      <c r="J22" s="19">
        <v>200.89</v>
      </c>
      <c r="K22" s="19" t="s">
        <v>1333</v>
      </c>
      <c r="L22" s="19">
        <v>420</v>
      </c>
      <c r="O22" s="19" t="s">
        <v>1331</v>
      </c>
      <c r="Q22" s="58" t="s">
        <v>1344</v>
      </c>
      <c r="R22" s="58" t="s">
        <v>2863</v>
      </c>
      <c r="S22" s="58" t="s">
        <v>1325</v>
      </c>
      <c r="T22" s="241" t="str">
        <f t="shared" si="2"/>
        <v>-</v>
      </c>
      <c r="U22" s="241" t="str">
        <f t="shared" si="3"/>
        <v>M</v>
      </c>
      <c r="V22" s="241" t="str">
        <f t="shared" si="4"/>
        <v>-</v>
      </c>
      <c r="W22" s="241" t="str">
        <f t="shared" si="67"/>
        <v>-</v>
      </c>
      <c r="X22" s="260">
        <f t="shared" si="5"/>
        <v>6</v>
      </c>
      <c r="Y22" s="261" t="str">
        <f t="shared" si="6"/>
        <v/>
      </c>
      <c r="Z22" s="68" t="s">
        <v>1404</v>
      </c>
      <c r="AA22" s="48">
        <v>33408</v>
      </c>
      <c r="AB22" s="73">
        <v>4</v>
      </c>
      <c r="AC22" s="2" t="s">
        <v>479</v>
      </c>
      <c r="AD22" s="2" t="s">
        <v>1405</v>
      </c>
      <c r="AE22" s="56"/>
      <c r="AF22" s="66">
        <v>11.2</v>
      </c>
      <c r="AG22" s="19">
        <v>1678</v>
      </c>
      <c r="AH22" s="19">
        <v>5.15</v>
      </c>
      <c r="AM22" s="66">
        <v>0.5</v>
      </c>
      <c r="AR22">
        <v>1334.153</v>
      </c>
      <c r="AS22" s="193">
        <f t="shared" si="7"/>
        <v>1334.05</v>
      </c>
      <c r="AT22" s="248" t="str">
        <f t="shared" si="8"/>
        <v/>
      </c>
      <c r="AU22">
        <v>208</v>
      </c>
      <c r="AV22">
        <v>9.6</v>
      </c>
      <c r="AW22">
        <v>168</v>
      </c>
      <c r="AX22">
        <v>130</v>
      </c>
      <c r="AY22">
        <v>433</v>
      </c>
      <c r="AZ22" s="61">
        <v>350</v>
      </c>
      <c r="BB22">
        <v>8.8000000000000007</v>
      </c>
      <c r="BC22">
        <v>4.4000000000000004</v>
      </c>
      <c r="BE22">
        <v>0.01</v>
      </c>
      <c r="BF22">
        <v>1.4E-2</v>
      </c>
      <c r="BG22">
        <v>2.66</v>
      </c>
      <c r="BM22">
        <v>18.3</v>
      </c>
      <c r="BN22" s="61">
        <v>1.2</v>
      </c>
      <c r="BO22" s="90"/>
      <c r="BP22" s="90"/>
      <c r="BQ22" s="90">
        <v>4</v>
      </c>
      <c r="BR22" s="90">
        <v>40</v>
      </c>
      <c r="BS22" s="90"/>
      <c r="BT22" s="90"/>
      <c r="BU22" s="90">
        <v>6</v>
      </c>
      <c r="BV22" s="90"/>
      <c r="BW22" s="90"/>
      <c r="BX22" s="90">
        <v>4</v>
      </c>
      <c r="BY22" s="90"/>
      <c r="BZ22" s="90">
        <v>12</v>
      </c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1"/>
      <c r="CM22" s="90"/>
      <c r="CN22" s="90">
        <v>22</v>
      </c>
      <c r="CO22" s="90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4"/>
      <c r="DT22" s="50">
        <f t="shared" si="9"/>
        <v>0</v>
      </c>
      <c r="DU22" s="73">
        <f t="shared" si="10"/>
        <v>0</v>
      </c>
      <c r="DV22" s="73">
        <f t="shared" si="11"/>
        <v>0</v>
      </c>
      <c r="DW22" s="73">
        <f t="shared" si="12"/>
        <v>0</v>
      </c>
      <c r="DX22" s="73">
        <f t="shared" si="13"/>
        <v>1</v>
      </c>
      <c r="DY22" s="125">
        <f t="shared" si="14"/>
        <v>0</v>
      </c>
      <c r="DZ22" s="73">
        <f t="shared" si="15"/>
        <v>1</v>
      </c>
      <c r="EA22" s="19">
        <f t="shared" si="16"/>
        <v>0</v>
      </c>
      <c r="EB22" s="50">
        <f t="shared" si="17"/>
        <v>0</v>
      </c>
      <c r="EC22" s="19">
        <f t="shared" si="18"/>
        <v>0</v>
      </c>
      <c r="ED22" s="19">
        <f t="shared" si="19"/>
        <v>1</v>
      </c>
      <c r="EE22" s="19">
        <f t="shared" si="20"/>
        <v>0</v>
      </c>
      <c r="EF22" s="50">
        <f t="shared" si="21"/>
        <v>0</v>
      </c>
      <c r="EG22" s="19">
        <f t="shared" si="22"/>
        <v>1</v>
      </c>
      <c r="EH22" s="19">
        <f t="shared" si="23"/>
        <v>0</v>
      </c>
      <c r="EI22" s="50">
        <f t="shared" si="24"/>
        <v>0</v>
      </c>
      <c r="EJ22" s="125">
        <f t="shared" si="25"/>
        <v>2</v>
      </c>
      <c r="EK22">
        <f t="shared" si="26"/>
        <v>208</v>
      </c>
      <c r="EL22">
        <f t="shared" si="27"/>
        <v>8.8000000000000007</v>
      </c>
      <c r="EM22">
        <f t="shared" si="28"/>
        <v>9.6</v>
      </c>
      <c r="EN22">
        <f t="shared" si="29"/>
        <v>168</v>
      </c>
      <c r="EO22">
        <f t="shared" si="30"/>
        <v>1.4E-2</v>
      </c>
      <c r="EP22">
        <f t="shared" si="31"/>
        <v>0.01</v>
      </c>
      <c r="EQ22">
        <f t="shared" si="32"/>
        <v>350</v>
      </c>
      <c r="ER22" t="str">
        <f t="shared" si="33"/>
        <v/>
      </c>
      <c r="ES22" t="str">
        <f t="shared" si="34"/>
        <v/>
      </c>
      <c r="ET22">
        <f t="shared" si="35"/>
        <v>433</v>
      </c>
      <c r="EU22" s="61">
        <f t="shared" si="36"/>
        <v>130</v>
      </c>
      <c r="EV22" s="53" t="e">
        <f>IF(ISNUMBER(EK22),EK22*#REF!,"")</f>
        <v>#REF!</v>
      </c>
      <c r="EW22" s="53" t="e">
        <f>IF(ISNUMBER(EL22),EL22*#REF!,"")</f>
        <v>#REF!</v>
      </c>
      <c r="EX22" s="53" t="e">
        <f>IF(ISNUMBER(EM22),EM22*#REF!,"")</f>
        <v>#REF!</v>
      </c>
      <c r="EY22" s="53" t="e">
        <f>IF(ISNUMBER(EN22),EN22*#REF!,"")</f>
        <v>#REF!</v>
      </c>
      <c r="EZ22" s="53" t="e">
        <f>IF(ISNUMBER(EO22),EO22*#REF!,"")</f>
        <v>#REF!</v>
      </c>
      <c r="FA22" s="53" t="e">
        <f>IF(ISNUMBER(EP22),EP22*#REF!,"")</f>
        <v>#REF!</v>
      </c>
      <c r="FB22" s="53" t="e">
        <f>IF(ISNUMBER(EQ22),EQ22*#REF!,"")</f>
        <v>#REF!</v>
      </c>
      <c r="FC22" s="53" t="str">
        <f>IF(ISNUMBER(ER22),ER22*#REF!,"")</f>
        <v/>
      </c>
      <c r="FD22" s="53" t="str">
        <f>IF(ISNUMBER(ES22),ES22*#REF!,"")</f>
        <v/>
      </c>
      <c r="FE22" s="53" t="e">
        <f>IF(ISNUMBER(ET22),ET22*#REF!,"")</f>
        <v>#REF!</v>
      </c>
      <c r="FF22" s="52" t="e">
        <f>IF(ISNUMBER(EU22),EU22*#REF!,"")</f>
        <v>#REF!</v>
      </c>
      <c r="FG22" s="55" t="str">
        <f t="shared" si="37"/>
        <v/>
      </c>
      <c r="FH22" s="55" t="str">
        <f t="shared" si="38"/>
        <v/>
      </c>
      <c r="FI22" s="55" t="str">
        <f t="shared" si="39"/>
        <v/>
      </c>
      <c r="FJ22" s="55" t="str">
        <f t="shared" si="40"/>
        <v/>
      </c>
      <c r="FK22" s="55" t="str">
        <f t="shared" si="41"/>
        <v/>
      </c>
      <c r="FL22" s="55" t="str">
        <f t="shared" si="42"/>
        <v/>
      </c>
      <c r="FM22" s="55" t="str">
        <f t="shared" si="43"/>
        <v/>
      </c>
      <c r="FN22" s="55" t="str">
        <f t="shared" si="44"/>
        <v/>
      </c>
      <c r="FO22" s="55" t="str">
        <f t="shared" si="45"/>
        <v/>
      </c>
      <c r="FP22" s="55" t="str">
        <f t="shared" si="46"/>
        <v/>
      </c>
      <c r="FQ22" s="59" t="str">
        <f t="shared" si="47"/>
        <v/>
      </c>
      <c r="FR22" s="53" t="str">
        <f t="shared" si="68"/>
        <v/>
      </c>
      <c r="FS22" s="53" t="e">
        <f t="shared" si="48"/>
        <v>#VALUE!</v>
      </c>
      <c r="FT22" s="19" t="e">
        <f t="shared" si="49"/>
        <v>#VALUE!</v>
      </c>
      <c r="FU22" s="19" t="e">
        <f t="shared" si="50"/>
        <v>#VALUE!</v>
      </c>
      <c r="FV22" s="19" t="e">
        <f t="shared" si="51"/>
        <v>#VALUE!</v>
      </c>
      <c r="FW22" s="50" t="e">
        <f t="shared" si="52"/>
        <v>#VALUE!</v>
      </c>
      <c r="FX22" s="120">
        <f t="shared" si="53"/>
        <v>0</v>
      </c>
      <c r="FY22" s="120">
        <f t="shared" si="54"/>
        <v>0</v>
      </c>
      <c r="FZ22" s="120">
        <f t="shared" si="55"/>
        <v>0</v>
      </c>
      <c r="GA22" s="120">
        <f t="shared" si="56"/>
        <v>0</v>
      </c>
      <c r="GB22" s="120">
        <f t="shared" si="57"/>
        <v>0</v>
      </c>
      <c r="GC22" s="120">
        <f t="shared" si="58"/>
        <v>0</v>
      </c>
      <c r="GD22" s="120">
        <f t="shared" si="59"/>
        <v>0</v>
      </c>
      <c r="GE22" s="120">
        <f t="shared" si="60"/>
        <v>0</v>
      </c>
      <c r="GF22" s="120">
        <f t="shared" si="61"/>
        <v>0</v>
      </c>
      <c r="GG22">
        <f t="shared" si="62"/>
        <v>0</v>
      </c>
      <c r="GH22">
        <f t="shared" si="63"/>
        <v>0</v>
      </c>
      <c r="GI22">
        <v>6</v>
      </c>
      <c r="GJ22" t="str">
        <f t="shared" si="65"/>
        <v/>
      </c>
    </row>
    <row r="23" spans="1:195" x14ac:dyDescent="0.2">
      <c r="A23" s="50">
        <f t="shared" si="66"/>
        <v>22</v>
      </c>
      <c r="B23" s="2" t="s">
        <v>114</v>
      </c>
      <c r="C23" s="109" t="s">
        <v>557</v>
      </c>
      <c r="D23" s="109"/>
      <c r="E23" s="109" t="s">
        <v>1406</v>
      </c>
      <c r="F23" s="19">
        <v>3550750</v>
      </c>
      <c r="G23" s="19">
        <v>5640610</v>
      </c>
      <c r="H23" s="77">
        <f t="shared" si="0"/>
        <v>550655.27</v>
      </c>
      <c r="I23" s="77">
        <f t="shared" si="1"/>
        <v>5638793.5460000001</v>
      </c>
      <c r="J23" s="19">
        <v>255</v>
      </c>
      <c r="K23" s="19" t="s">
        <v>1333</v>
      </c>
      <c r="L23" s="19">
        <v>153</v>
      </c>
      <c r="O23" s="19">
        <v>114.7</v>
      </c>
      <c r="Q23" s="2" t="s">
        <v>1339</v>
      </c>
      <c r="R23" t="s">
        <v>2880</v>
      </c>
      <c r="S23" s="2" t="s">
        <v>1324</v>
      </c>
      <c r="T23" s="241" t="str">
        <f t="shared" si="2"/>
        <v>-</v>
      </c>
      <c r="U23" s="241" t="str">
        <f t="shared" si="3"/>
        <v>-</v>
      </c>
      <c r="V23" s="241" t="str">
        <f t="shared" si="4"/>
        <v>-</v>
      </c>
      <c r="W23" s="241" t="str">
        <f t="shared" si="67"/>
        <v>-</v>
      </c>
      <c r="X23" s="260">
        <f t="shared" si="5"/>
        <v>6</v>
      </c>
      <c r="Y23" s="261" t="str">
        <f t="shared" si="6"/>
        <v/>
      </c>
      <c r="Z23" s="56"/>
      <c r="AA23" s="48">
        <v>23741</v>
      </c>
      <c r="AB23" s="73">
        <v>1</v>
      </c>
      <c r="AD23" s="2" t="s">
        <v>1407</v>
      </c>
      <c r="AE23" s="56"/>
      <c r="AF23" s="66" t="s">
        <v>3088</v>
      </c>
      <c r="AN23">
        <v>11.8</v>
      </c>
      <c r="AO23">
        <v>10.65</v>
      </c>
      <c r="AS23" s="193">
        <f t="shared" si="7"/>
        <v>374.24400000000003</v>
      </c>
      <c r="AT23" s="250" t="str">
        <f t="shared" si="8"/>
        <v/>
      </c>
      <c r="AU23" s="37">
        <v>17</v>
      </c>
      <c r="AV23">
        <v>18</v>
      </c>
      <c r="AW23">
        <v>55.1</v>
      </c>
      <c r="AX23">
        <v>14.2</v>
      </c>
      <c r="AY23">
        <v>35.200000000000003</v>
      </c>
      <c r="AZ23" s="224">
        <f>AO23*21.76</f>
        <v>231.74400000000003</v>
      </c>
      <c r="BJ23">
        <v>3</v>
      </c>
      <c r="CN23" s="90" t="s">
        <v>3088</v>
      </c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4"/>
      <c r="DT23" s="50">
        <f t="shared" si="9"/>
        <v>1</v>
      </c>
      <c r="DU23" s="73">
        <f t="shared" si="10"/>
        <v>0</v>
      </c>
      <c r="DV23" s="73">
        <f t="shared" si="11"/>
        <v>0</v>
      </c>
      <c r="DW23" s="73">
        <f t="shared" si="12"/>
        <v>1</v>
      </c>
      <c r="DX23" s="73">
        <f t="shared" si="13"/>
        <v>0</v>
      </c>
      <c r="DY23" s="125">
        <f t="shared" si="14"/>
        <v>0</v>
      </c>
      <c r="DZ23" s="73">
        <f t="shared" si="15"/>
        <v>0</v>
      </c>
      <c r="EA23" s="19">
        <f t="shared" si="16"/>
        <v>0</v>
      </c>
      <c r="EB23" s="50">
        <f t="shared" si="17"/>
        <v>1</v>
      </c>
      <c r="EC23" s="19">
        <f t="shared" si="18"/>
        <v>1</v>
      </c>
      <c r="ED23" s="19">
        <f t="shared" si="19"/>
        <v>0</v>
      </c>
      <c r="EE23" s="19">
        <f t="shared" si="20"/>
        <v>0</v>
      </c>
      <c r="EF23" s="50">
        <f t="shared" si="21"/>
        <v>0</v>
      </c>
      <c r="EG23" s="19">
        <f t="shared" si="22"/>
        <v>0</v>
      </c>
      <c r="EH23" s="19">
        <f t="shared" si="23"/>
        <v>0</v>
      </c>
      <c r="EI23" s="50">
        <f t="shared" si="24"/>
        <v>1</v>
      </c>
      <c r="EJ23" s="125">
        <f t="shared" si="25"/>
        <v>1</v>
      </c>
      <c r="EK23">
        <f t="shared" si="26"/>
        <v>17</v>
      </c>
      <c r="EL23" t="str">
        <f t="shared" si="27"/>
        <v/>
      </c>
      <c r="EM23">
        <f t="shared" si="28"/>
        <v>18</v>
      </c>
      <c r="EN23">
        <f t="shared" si="29"/>
        <v>55.1</v>
      </c>
      <c r="EO23" t="str">
        <f t="shared" si="30"/>
        <v/>
      </c>
      <c r="EP23" t="str">
        <f t="shared" si="31"/>
        <v/>
      </c>
      <c r="EQ23">
        <f t="shared" si="32"/>
        <v>231.74400000000003</v>
      </c>
      <c r="ER23" t="str">
        <f t="shared" si="33"/>
        <v/>
      </c>
      <c r="ES23">
        <f t="shared" si="34"/>
        <v>3</v>
      </c>
      <c r="ET23">
        <f t="shared" si="35"/>
        <v>35.200000000000003</v>
      </c>
      <c r="EU23" s="61">
        <f t="shared" si="36"/>
        <v>14.2</v>
      </c>
      <c r="EV23" s="53" t="e">
        <f>IF(ISNUMBER(EK23),EK23*#REF!,"")</f>
        <v>#REF!</v>
      </c>
      <c r="EW23" s="53" t="str">
        <f>IF(ISNUMBER(EL23),EL23*#REF!,"")</f>
        <v/>
      </c>
      <c r="EX23" s="53" t="e">
        <f>IF(ISNUMBER(EM23),EM23*#REF!,"")</f>
        <v>#REF!</v>
      </c>
      <c r="EY23" s="53" t="e">
        <f>IF(ISNUMBER(EN23),EN23*#REF!,"")</f>
        <v>#REF!</v>
      </c>
      <c r="EZ23" s="53" t="str">
        <f>IF(ISNUMBER(EO23),EO23*#REF!,"")</f>
        <v/>
      </c>
      <c r="FA23" s="53" t="str">
        <f>IF(ISNUMBER(EP23),EP23*#REF!,"")</f>
        <v/>
      </c>
      <c r="FB23" s="53" t="e">
        <f>IF(ISNUMBER(EQ23),EQ23*#REF!,"")</f>
        <v>#REF!</v>
      </c>
      <c r="FC23" s="53" t="str">
        <f>IF(ISNUMBER(ER23),ER23*#REF!,"")</f>
        <v/>
      </c>
      <c r="FD23" s="53" t="e">
        <f>IF(ISNUMBER(ES23),ES23*#REF!,"")</f>
        <v>#REF!</v>
      </c>
      <c r="FE23" s="53" t="e">
        <f>IF(ISNUMBER(ET23),ET23*#REF!,"")</f>
        <v>#REF!</v>
      </c>
      <c r="FF23" s="52" t="e">
        <f>IF(ISNUMBER(EU23),EU23*#REF!,"")</f>
        <v>#REF!</v>
      </c>
      <c r="FG23" s="55" t="str">
        <f t="shared" si="37"/>
        <v/>
      </c>
      <c r="FH23" s="55" t="str">
        <f t="shared" si="38"/>
        <v/>
      </c>
      <c r="FI23" s="55" t="str">
        <f t="shared" si="39"/>
        <v/>
      </c>
      <c r="FJ23" s="55" t="str">
        <f t="shared" si="40"/>
        <v/>
      </c>
      <c r="FK23" s="55" t="str">
        <f t="shared" si="41"/>
        <v/>
      </c>
      <c r="FL23" s="55" t="str">
        <f t="shared" si="42"/>
        <v/>
      </c>
      <c r="FM23" s="55" t="str">
        <f t="shared" si="43"/>
        <v/>
      </c>
      <c r="FN23" s="55" t="str">
        <f t="shared" si="44"/>
        <v/>
      </c>
      <c r="FO23" s="55" t="str">
        <f t="shared" si="45"/>
        <v/>
      </c>
      <c r="FP23" s="55" t="str">
        <f t="shared" si="46"/>
        <v/>
      </c>
      <c r="FQ23" s="59" t="str">
        <f t="shared" si="47"/>
        <v/>
      </c>
      <c r="FR23" s="53" t="str">
        <f t="shared" si="68"/>
        <v/>
      </c>
      <c r="FS23" s="53" t="e">
        <f t="shared" si="48"/>
        <v>#VALUE!</v>
      </c>
      <c r="FT23" s="19" t="e">
        <f t="shared" si="49"/>
        <v>#VALUE!</v>
      </c>
      <c r="FU23" s="19" t="e">
        <f t="shared" si="50"/>
        <v>#VALUE!</v>
      </c>
      <c r="FV23" s="19" t="e">
        <f t="shared" si="51"/>
        <v>#VALUE!</v>
      </c>
      <c r="FW23" s="50" t="e">
        <f t="shared" si="52"/>
        <v>#VALUE!</v>
      </c>
      <c r="FX23" s="120">
        <f t="shared" si="53"/>
        <v>0</v>
      </c>
      <c r="FY23" s="120">
        <f t="shared" si="54"/>
        <v>0</v>
      </c>
      <c r="FZ23" s="120">
        <f t="shared" si="55"/>
        <v>0</v>
      </c>
      <c r="GA23" s="120">
        <f t="shared" si="56"/>
        <v>0</v>
      </c>
      <c r="GB23" s="120">
        <f t="shared" si="57"/>
        <v>0</v>
      </c>
      <c r="GC23" s="120">
        <f t="shared" si="58"/>
        <v>0</v>
      </c>
      <c r="GD23" s="120">
        <f t="shared" si="59"/>
        <v>0</v>
      </c>
      <c r="GE23" s="120">
        <f t="shared" si="60"/>
        <v>0</v>
      </c>
      <c r="GF23" s="120">
        <f t="shared" si="61"/>
        <v>0</v>
      </c>
      <c r="GG23">
        <f t="shared" si="62"/>
        <v>0</v>
      </c>
      <c r="GH23">
        <f t="shared" si="63"/>
        <v>0</v>
      </c>
      <c r="GI23">
        <v>6</v>
      </c>
      <c r="GJ23" t="str">
        <f t="shared" si="65"/>
        <v/>
      </c>
    </row>
    <row r="24" spans="1:195" x14ac:dyDescent="0.2">
      <c r="A24" s="50">
        <f t="shared" si="66"/>
        <v>23</v>
      </c>
      <c r="B24" s="2" t="s">
        <v>114</v>
      </c>
      <c r="C24" s="109" t="s">
        <v>558</v>
      </c>
      <c r="D24" s="109"/>
      <c r="E24" s="109"/>
      <c r="F24" s="19">
        <v>3547890</v>
      </c>
      <c r="G24" s="19">
        <v>5638480</v>
      </c>
      <c r="H24" s="77">
        <f t="shared" si="0"/>
        <v>547796.41399999999</v>
      </c>
      <c r="I24" s="77">
        <f t="shared" si="1"/>
        <v>5636664.398</v>
      </c>
      <c r="J24" s="19">
        <v>240</v>
      </c>
      <c r="K24" s="19" t="s">
        <v>1333</v>
      </c>
      <c r="L24" s="19">
        <v>130.69999999999999</v>
      </c>
      <c r="O24" s="19">
        <v>105.8</v>
      </c>
      <c r="Q24" s="2" t="s">
        <v>1339</v>
      </c>
      <c r="R24" s="2" t="s">
        <v>2909</v>
      </c>
      <c r="S24" s="2" t="s">
        <v>1324</v>
      </c>
      <c r="T24" s="241" t="str">
        <f t="shared" si="2"/>
        <v>-</v>
      </c>
      <c r="U24" s="241" t="str">
        <f t="shared" si="3"/>
        <v>-</v>
      </c>
      <c r="V24" s="241" t="str">
        <f t="shared" si="4"/>
        <v>-</v>
      </c>
      <c r="W24" s="241" t="str">
        <f t="shared" si="67"/>
        <v>-</v>
      </c>
      <c r="X24" s="260">
        <f t="shared" si="5"/>
        <v>6</v>
      </c>
      <c r="Y24" s="261" t="str">
        <f t="shared" si="6"/>
        <v/>
      </c>
      <c r="Z24" s="56"/>
      <c r="AA24" s="48">
        <v>23797</v>
      </c>
      <c r="AB24" s="73">
        <v>1</v>
      </c>
      <c r="AD24" s="2" t="s">
        <v>1408</v>
      </c>
      <c r="AF24" s="66" t="s">
        <v>3088</v>
      </c>
      <c r="AN24">
        <v>17.899999999999999</v>
      </c>
      <c r="AO24">
        <v>10.199999999999999</v>
      </c>
      <c r="AS24" s="193">
        <f t="shared" si="7"/>
        <v>530.05200000000002</v>
      </c>
      <c r="AT24" s="250" t="str">
        <f t="shared" si="8"/>
        <v/>
      </c>
      <c r="AU24" s="37">
        <v>21.5</v>
      </c>
      <c r="AV24">
        <v>28.2</v>
      </c>
      <c r="AW24">
        <v>82.4</v>
      </c>
      <c r="AX24">
        <v>12</v>
      </c>
      <c r="AY24">
        <v>160</v>
      </c>
      <c r="AZ24" s="224">
        <f>AO24*21.76</f>
        <v>221.952</v>
      </c>
      <c r="BJ24">
        <v>4</v>
      </c>
      <c r="CN24" s="90" t="s">
        <v>3088</v>
      </c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4"/>
      <c r="DT24" s="50">
        <f t="shared" si="9"/>
        <v>1</v>
      </c>
      <c r="DU24" s="73">
        <f t="shared" si="10"/>
        <v>0</v>
      </c>
      <c r="DV24" s="73">
        <f t="shared" si="11"/>
        <v>0</v>
      </c>
      <c r="DW24" s="73">
        <f t="shared" si="12"/>
        <v>1</v>
      </c>
      <c r="DX24" s="73">
        <f t="shared" si="13"/>
        <v>0</v>
      </c>
      <c r="DY24" s="125">
        <f t="shared" si="14"/>
        <v>0</v>
      </c>
      <c r="DZ24" s="73">
        <f t="shared" si="15"/>
        <v>0</v>
      </c>
      <c r="EA24" s="19">
        <f t="shared" si="16"/>
        <v>0</v>
      </c>
      <c r="EB24" s="50">
        <f t="shared" si="17"/>
        <v>1</v>
      </c>
      <c r="EC24" s="19">
        <f t="shared" si="18"/>
        <v>1</v>
      </c>
      <c r="ED24" s="19">
        <f t="shared" si="19"/>
        <v>0</v>
      </c>
      <c r="EE24" s="19">
        <f t="shared" si="20"/>
        <v>0</v>
      </c>
      <c r="EF24" s="50">
        <f t="shared" si="21"/>
        <v>0</v>
      </c>
      <c r="EG24" s="19">
        <f t="shared" si="22"/>
        <v>0</v>
      </c>
      <c r="EH24" s="19">
        <f t="shared" si="23"/>
        <v>0</v>
      </c>
      <c r="EI24" s="50">
        <f t="shared" si="24"/>
        <v>1</v>
      </c>
      <c r="EJ24" s="125">
        <f t="shared" si="25"/>
        <v>1</v>
      </c>
      <c r="EK24">
        <f t="shared" si="26"/>
        <v>21.5</v>
      </c>
      <c r="EL24" t="str">
        <f t="shared" si="27"/>
        <v/>
      </c>
      <c r="EM24">
        <f t="shared" si="28"/>
        <v>28.2</v>
      </c>
      <c r="EN24">
        <f t="shared" si="29"/>
        <v>82.4</v>
      </c>
      <c r="EO24" t="str">
        <f t="shared" si="30"/>
        <v/>
      </c>
      <c r="EP24" t="str">
        <f t="shared" si="31"/>
        <v/>
      </c>
      <c r="EQ24">
        <f t="shared" si="32"/>
        <v>221.952</v>
      </c>
      <c r="ER24" t="str">
        <f t="shared" si="33"/>
        <v/>
      </c>
      <c r="ES24">
        <f t="shared" si="34"/>
        <v>4</v>
      </c>
      <c r="ET24">
        <f t="shared" si="35"/>
        <v>160</v>
      </c>
      <c r="EU24" s="61">
        <f t="shared" si="36"/>
        <v>12</v>
      </c>
      <c r="EV24" s="53" t="e">
        <f>IF(ISNUMBER(EK24),EK24*#REF!,"")</f>
        <v>#REF!</v>
      </c>
      <c r="EW24" s="53" t="str">
        <f>IF(ISNUMBER(EL24),EL24*#REF!,"")</f>
        <v/>
      </c>
      <c r="EX24" s="53" t="e">
        <f>IF(ISNUMBER(EM24),EM24*#REF!,"")</f>
        <v>#REF!</v>
      </c>
      <c r="EY24" s="53" t="e">
        <f>IF(ISNUMBER(EN24),EN24*#REF!,"")</f>
        <v>#REF!</v>
      </c>
      <c r="EZ24" s="53" t="str">
        <f>IF(ISNUMBER(EO24),EO24*#REF!,"")</f>
        <v/>
      </c>
      <c r="FA24" s="53" t="str">
        <f>IF(ISNUMBER(EP24),EP24*#REF!,"")</f>
        <v/>
      </c>
      <c r="FB24" s="53" t="e">
        <f>IF(ISNUMBER(EQ24),EQ24*#REF!,"")</f>
        <v>#REF!</v>
      </c>
      <c r="FC24" s="53" t="str">
        <f>IF(ISNUMBER(ER24),ER24*#REF!,"")</f>
        <v/>
      </c>
      <c r="FD24" s="53" t="e">
        <f>IF(ISNUMBER(ES24),ES24*#REF!,"")</f>
        <v>#REF!</v>
      </c>
      <c r="FE24" s="53" t="e">
        <f>IF(ISNUMBER(ET24),ET24*#REF!,"")</f>
        <v>#REF!</v>
      </c>
      <c r="FF24" s="52" t="e">
        <f>IF(ISNUMBER(EU24),EU24*#REF!,"")</f>
        <v>#REF!</v>
      </c>
      <c r="FG24" s="55" t="str">
        <f t="shared" si="37"/>
        <v/>
      </c>
      <c r="FH24" s="55" t="str">
        <f t="shared" si="38"/>
        <v/>
      </c>
      <c r="FI24" s="55" t="str">
        <f t="shared" si="39"/>
        <v/>
      </c>
      <c r="FJ24" s="55" t="str">
        <f t="shared" si="40"/>
        <v/>
      </c>
      <c r="FK24" s="55" t="str">
        <f t="shared" si="41"/>
        <v/>
      </c>
      <c r="FL24" s="55" t="str">
        <f t="shared" si="42"/>
        <v/>
      </c>
      <c r="FM24" s="55" t="str">
        <f t="shared" si="43"/>
        <v/>
      </c>
      <c r="FN24" s="55" t="str">
        <f t="shared" si="44"/>
        <v/>
      </c>
      <c r="FO24" s="55" t="str">
        <f t="shared" si="45"/>
        <v/>
      </c>
      <c r="FP24" s="55" t="str">
        <f t="shared" si="46"/>
        <v/>
      </c>
      <c r="FQ24" s="59" t="str">
        <f t="shared" si="47"/>
        <v/>
      </c>
      <c r="FR24" s="53" t="str">
        <f t="shared" si="68"/>
        <v/>
      </c>
      <c r="FS24" s="53" t="e">
        <f t="shared" si="48"/>
        <v>#VALUE!</v>
      </c>
      <c r="FT24" s="19" t="e">
        <f t="shared" si="49"/>
        <v>#VALUE!</v>
      </c>
      <c r="FU24" s="19" t="e">
        <f t="shared" si="50"/>
        <v>#VALUE!</v>
      </c>
      <c r="FV24" s="19" t="e">
        <f t="shared" si="51"/>
        <v>#VALUE!</v>
      </c>
      <c r="FW24" s="50" t="e">
        <f t="shared" si="52"/>
        <v>#VALUE!</v>
      </c>
      <c r="FX24" s="120">
        <f t="shared" si="53"/>
        <v>0</v>
      </c>
      <c r="FY24" s="120">
        <f t="shared" si="54"/>
        <v>0</v>
      </c>
      <c r="FZ24" s="120">
        <f t="shared" si="55"/>
        <v>0</v>
      </c>
      <c r="GA24" s="120">
        <f t="shared" si="56"/>
        <v>0</v>
      </c>
      <c r="GB24" s="120">
        <f t="shared" si="57"/>
        <v>0</v>
      </c>
      <c r="GC24" s="120">
        <f t="shared" si="58"/>
        <v>0</v>
      </c>
      <c r="GD24" s="120">
        <f t="shared" si="59"/>
        <v>0</v>
      </c>
      <c r="GE24" s="120">
        <f t="shared" si="60"/>
        <v>0</v>
      </c>
      <c r="GF24" s="120">
        <f t="shared" si="61"/>
        <v>0</v>
      </c>
      <c r="GG24">
        <f t="shared" si="62"/>
        <v>0</v>
      </c>
      <c r="GH24">
        <f t="shared" si="63"/>
        <v>0</v>
      </c>
      <c r="GI24">
        <v>6</v>
      </c>
      <c r="GJ24" t="str">
        <f t="shared" si="65"/>
        <v/>
      </c>
    </row>
    <row r="25" spans="1:195" x14ac:dyDescent="0.2">
      <c r="A25" s="50">
        <f t="shared" si="66"/>
        <v>24</v>
      </c>
      <c r="B25" s="2" t="s">
        <v>114</v>
      </c>
      <c r="C25" s="109" t="s">
        <v>556</v>
      </c>
      <c r="D25" s="109"/>
      <c r="E25" s="109"/>
      <c r="F25" s="19">
        <v>3548050</v>
      </c>
      <c r="G25" s="19">
        <v>5638510</v>
      </c>
      <c r="H25" s="77">
        <f t="shared" si="0"/>
        <v>547956.35</v>
      </c>
      <c r="I25" s="77">
        <f t="shared" si="1"/>
        <v>5636694.3859999999</v>
      </c>
      <c r="J25" s="19">
        <v>235</v>
      </c>
      <c r="K25" s="19" t="s">
        <v>1333</v>
      </c>
      <c r="L25" s="19">
        <v>100</v>
      </c>
      <c r="O25" s="19">
        <v>216.7</v>
      </c>
      <c r="Q25" s="2" t="s">
        <v>1339</v>
      </c>
      <c r="R25" s="2" t="s">
        <v>2881</v>
      </c>
      <c r="S25" s="2" t="s">
        <v>1324</v>
      </c>
      <c r="T25" s="241" t="str">
        <f t="shared" si="2"/>
        <v>-</v>
      </c>
      <c r="U25" s="241" t="str">
        <f t="shared" si="3"/>
        <v>-</v>
      </c>
      <c r="V25" s="241" t="str">
        <f t="shared" si="4"/>
        <v>-</v>
      </c>
      <c r="W25" s="241" t="str">
        <f t="shared" si="67"/>
        <v>-</v>
      </c>
      <c r="X25" s="260">
        <f t="shared" si="5"/>
        <v>6</v>
      </c>
      <c r="Y25" s="261" t="str">
        <f t="shared" si="6"/>
        <v/>
      </c>
      <c r="Z25" s="56"/>
      <c r="AA25" s="48">
        <v>23797</v>
      </c>
      <c r="AB25" s="73">
        <v>1</v>
      </c>
      <c r="AD25" s="2" t="s">
        <v>1409</v>
      </c>
      <c r="AF25" s="66" t="s">
        <v>3088</v>
      </c>
      <c r="AN25">
        <v>10.6</v>
      </c>
      <c r="AO25">
        <v>9.9</v>
      </c>
      <c r="AS25" s="193">
        <f t="shared" si="7"/>
        <v>331.12400000000002</v>
      </c>
      <c r="AT25" s="250" t="str">
        <f t="shared" si="8"/>
        <v/>
      </c>
      <c r="AU25" s="37">
        <v>13</v>
      </c>
      <c r="AV25">
        <v>15.6</v>
      </c>
      <c r="AW25">
        <v>50.1</v>
      </c>
      <c r="AX25">
        <v>12</v>
      </c>
      <c r="AY25">
        <v>19</v>
      </c>
      <c r="AZ25" s="224">
        <f>AO25*21.76</f>
        <v>215.42400000000004</v>
      </c>
      <c r="BJ25">
        <v>6</v>
      </c>
      <c r="CN25" s="90" t="s">
        <v>3088</v>
      </c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4"/>
      <c r="DT25" s="50">
        <f t="shared" si="9"/>
        <v>1</v>
      </c>
      <c r="DU25" s="73">
        <f t="shared" si="10"/>
        <v>0</v>
      </c>
      <c r="DV25" s="73">
        <f t="shared" si="11"/>
        <v>1</v>
      </c>
      <c r="DW25" s="73">
        <f t="shared" si="12"/>
        <v>0</v>
      </c>
      <c r="DX25" s="73">
        <f t="shared" si="13"/>
        <v>0</v>
      </c>
      <c r="DY25" s="125">
        <f t="shared" si="14"/>
        <v>0</v>
      </c>
      <c r="DZ25" s="73">
        <f t="shared" si="15"/>
        <v>0</v>
      </c>
      <c r="EA25" s="19">
        <f t="shared" si="16"/>
        <v>0</v>
      </c>
      <c r="EB25" s="50">
        <f t="shared" si="17"/>
        <v>1</v>
      </c>
      <c r="EC25" s="19">
        <f t="shared" si="18"/>
        <v>1</v>
      </c>
      <c r="ED25" s="19">
        <f t="shared" si="19"/>
        <v>0</v>
      </c>
      <c r="EE25" s="19">
        <f t="shared" si="20"/>
        <v>0</v>
      </c>
      <c r="EF25" s="50">
        <f t="shared" si="21"/>
        <v>0</v>
      </c>
      <c r="EG25" s="19">
        <f t="shared" si="22"/>
        <v>0</v>
      </c>
      <c r="EH25" s="19">
        <f t="shared" si="23"/>
        <v>0</v>
      </c>
      <c r="EI25" s="50">
        <f t="shared" si="24"/>
        <v>1</v>
      </c>
      <c r="EJ25" s="125">
        <f t="shared" si="25"/>
        <v>0</v>
      </c>
      <c r="EK25">
        <f t="shared" si="26"/>
        <v>13</v>
      </c>
      <c r="EL25" t="str">
        <f t="shared" si="27"/>
        <v/>
      </c>
      <c r="EM25">
        <f t="shared" si="28"/>
        <v>15.6</v>
      </c>
      <c r="EN25">
        <f t="shared" si="29"/>
        <v>50.1</v>
      </c>
      <c r="EO25" t="str">
        <f t="shared" si="30"/>
        <v/>
      </c>
      <c r="EP25" t="str">
        <f t="shared" si="31"/>
        <v/>
      </c>
      <c r="EQ25">
        <f t="shared" si="32"/>
        <v>215.42400000000004</v>
      </c>
      <c r="ER25" t="str">
        <f t="shared" si="33"/>
        <v/>
      </c>
      <c r="ES25">
        <f t="shared" si="34"/>
        <v>6</v>
      </c>
      <c r="ET25">
        <f t="shared" si="35"/>
        <v>19</v>
      </c>
      <c r="EU25" s="61">
        <f t="shared" si="36"/>
        <v>12</v>
      </c>
      <c r="EV25" s="53" t="e">
        <f>IF(ISNUMBER(EK25),EK25*#REF!,"")</f>
        <v>#REF!</v>
      </c>
      <c r="EW25" s="53" t="str">
        <f>IF(ISNUMBER(EL25),EL25*#REF!,"")</f>
        <v/>
      </c>
      <c r="EX25" s="53" t="e">
        <f>IF(ISNUMBER(EM25),EM25*#REF!,"")</f>
        <v>#REF!</v>
      </c>
      <c r="EY25" s="53" t="e">
        <f>IF(ISNUMBER(EN25),EN25*#REF!,"")</f>
        <v>#REF!</v>
      </c>
      <c r="EZ25" s="53" t="str">
        <f>IF(ISNUMBER(EO25),EO25*#REF!,"")</f>
        <v/>
      </c>
      <c r="FA25" s="53" t="str">
        <f>IF(ISNUMBER(EP25),EP25*#REF!,"")</f>
        <v/>
      </c>
      <c r="FB25" s="53" t="e">
        <f>IF(ISNUMBER(EQ25),EQ25*#REF!,"")</f>
        <v>#REF!</v>
      </c>
      <c r="FC25" s="53" t="str">
        <f>IF(ISNUMBER(ER25),ER25*#REF!,"")</f>
        <v/>
      </c>
      <c r="FD25" s="53" t="e">
        <f>IF(ISNUMBER(ES25),ES25*#REF!,"")</f>
        <v>#REF!</v>
      </c>
      <c r="FE25" s="53" t="e">
        <f>IF(ISNUMBER(ET25),ET25*#REF!,"")</f>
        <v>#REF!</v>
      </c>
      <c r="FF25" s="52" t="e">
        <f>IF(ISNUMBER(EU25),EU25*#REF!,"")</f>
        <v>#REF!</v>
      </c>
      <c r="FG25" s="55" t="str">
        <f t="shared" si="37"/>
        <v/>
      </c>
      <c r="FH25" s="55" t="str">
        <f t="shared" si="38"/>
        <v/>
      </c>
      <c r="FI25" s="55" t="str">
        <f t="shared" si="39"/>
        <v/>
      </c>
      <c r="FJ25" s="55" t="str">
        <f t="shared" si="40"/>
        <v/>
      </c>
      <c r="FK25" s="55" t="str">
        <f t="shared" si="41"/>
        <v/>
      </c>
      <c r="FL25" s="55" t="str">
        <f t="shared" si="42"/>
        <v/>
      </c>
      <c r="FM25" s="55" t="str">
        <f t="shared" si="43"/>
        <v/>
      </c>
      <c r="FN25" s="55" t="str">
        <f t="shared" si="44"/>
        <v/>
      </c>
      <c r="FO25" s="55" t="str">
        <f t="shared" si="45"/>
        <v/>
      </c>
      <c r="FP25" s="55" t="str">
        <f t="shared" si="46"/>
        <v/>
      </c>
      <c r="FQ25" s="59" t="str">
        <f t="shared" si="47"/>
        <v/>
      </c>
      <c r="FR25" s="53" t="str">
        <f t="shared" si="68"/>
        <v/>
      </c>
      <c r="FS25" s="53" t="e">
        <f t="shared" si="48"/>
        <v>#VALUE!</v>
      </c>
      <c r="FT25" s="19" t="e">
        <f t="shared" si="49"/>
        <v>#VALUE!</v>
      </c>
      <c r="FU25" s="19" t="e">
        <f t="shared" si="50"/>
        <v>#VALUE!</v>
      </c>
      <c r="FV25" s="19" t="e">
        <f t="shared" si="51"/>
        <v>#VALUE!</v>
      </c>
      <c r="FW25" s="50" t="e">
        <f t="shared" si="52"/>
        <v>#VALUE!</v>
      </c>
      <c r="FX25" s="120">
        <f t="shared" si="53"/>
        <v>0</v>
      </c>
      <c r="FY25" s="120">
        <f t="shared" si="54"/>
        <v>0</v>
      </c>
      <c r="FZ25" s="120">
        <f t="shared" si="55"/>
        <v>0</v>
      </c>
      <c r="GA25" s="120">
        <f t="shared" si="56"/>
        <v>0</v>
      </c>
      <c r="GB25" s="120">
        <f t="shared" si="57"/>
        <v>0</v>
      </c>
      <c r="GC25" s="120">
        <f t="shared" si="58"/>
        <v>0</v>
      </c>
      <c r="GD25" s="120">
        <f t="shared" si="59"/>
        <v>0</v>
      </c>
      <c r="GE25" s="120">
        <f t="shared" si="60"/>
        <v>0</v>
      </c>
      <c r="GF25" s="120">
        <f t="shared" si="61"/>
        <v>0</v>
      </c>
      <c r="GG25">
        <f t="shared" si="62"/>
        <v>0</v>
      </c>
      <c r="GH25">
        <f t="shared" si="63"/>
        <v>0</v>
      </c>
      <c r="GI25">
        <v>6</v>
      </c>
      <c r="GJ25" t="str">
        <f t="shared" si="65"/>
        <v/>
      </c>
    </row>
    <row r="26" spans="1:195" x14ac:dyDescent="0.2">
      <c r="A26" s="50">
        <f t="shared" si="66"/>
        <v>25</v>
      </c>
      <c r="B26" s="2" t="s">
        <v>114</v>
      </c>
      <c r="C26" s="109" t="s">
        <v>559</v>
      </c>
      <c r="D26" s="109"/>
      <c r="E26" s="109"/>
      <c r="F26" s="19">
        <v>3547630</v>
      </c>
      <c r="G26" s="19">
        <v>5638480</v>
      </c>
      <c r="H26" s="77">
        <f t="shared" si="0"/>
        <v>547536.51799999992</v>
      </c>
      <c r="I26" s="77">
        <f t="shared" si="1"/>
        <v>5636664.398</v>
      </c>
      <c r="J26" s="19">
        <v>244</v>
      </c>
      <c r="K26" s="19" t="s">
        <v>1333</v>
      </c>
      <c r="L26" s="19">
        <v>110</v>
      </c>
      <c r="O26" s="19">
        <v>221.1</v>
      </c>
      <c r="Q26" s="2" t="s">
        <v>1339</v>
      </c>
      <c r="R26" s="2" t="s">
        <v>2909</v>
      </c>
      <c r="S26" s="2" t="s">
        <v>1324</v>
      </c>
      <c r="T26" s="241" t="str">
        <f t="shared" si="2"/>
        <v>-</v>
      </c>
      <c r="U26" s="241" t="str">
        <f t="shared" si="3"/>
        <v>-</v>
      </c>
      <c r="V26" s="241" t="str">
        <f t="shared" si="4"/>
        <v>-</v>
      </c>
      <c r="W26" s="241" t="str">
        <f t="shared" si="67"/>
        <v>-</v>
      </c>
      <c r="X26" s="260">
        <f t="shared" si="5"/>
        <v>6</v>
      </c>
      <c r="Y26" s="261" t="str">
        <f t="shared" si="6"/>
        <v/>
      </c>
      <c r="Z26" s="56"/>
      <c r="AA26" s="48">
        <v>23797</v>
      </c>
      <c r="AB26" s="73">
        <v>1</v>
      </c>
      <c r="AD26" s="2" t="s">
        <v>1410</v>
      </c>
      <c r="AF26" s="66" t="s">
        <v>3088</v>
      </c>
      <c r="AN26">
        <v>12.3</v>
      </c>
      <c r="AO26">
        <v>9.3000000000000007</v>
      </c>
      <c r="AS26" s="193">
        <f t="shared" si="7"/>
        <v>357.66800000000001</v>
      </c>
      <c r="AT26" s="250" t="str">
        <f t="shared" si="8"/>
        <v/>
      </c>
      <c r="AU26" s="37">
        <v>10</v>
      </c>
      <c r="AV26">
        <v>19.2</v>
      </c>
      <c r="AW26">
        <v>55.7</v>
      </c>
      <c r="AX26">
        <v>2</v>
      </c>
      <c r="AY26">
        <v>65.400000000000006</v>
      </c>
      <c r="AZ26" s="224">
        <f>AO26*21.76</f>
        <v>202.36800000000002</v>
      </c>
      <c r="BJ26">
        <v>3</v>
      </c>
      <c r="CN26" s="90" t="s">
        <v>3088</v>
      </c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4"/>
      <c r="DT26" s="50">
        <f t="shared" si="9"/>
        <v>1</v>
      </c>
      <c r="DU26" s="73">
        <f t="shared" si="10"/>
        <v>0</v>
      </c>
      <c r="DV26" s="73">
        <f t="shared" si="11"/>
        <v>0</v>
      </c>
      <c r="DW26" s="73">
        <f t="shared" si="12"/>
        <v>1</v>
      </c>
      <c r="DX26" s="73">
        <f t="shared" si="13"/>
        <v>0</v>
      </c>
      <c r="DY26" s="125">
        <f t="shared" si="14"/>
        <v>0</v>
      </c>
      <c r="DZ26" s="73">
        <f t="shared" si="15"/>
        <v>0</v>
      </c>
      <c r="EA26" s="19">
        <f t="shared" si="16"/>
        <v>0</v>
      </c>
      <c r="EB26" s="50">
        <f t="shared" si="17"/>
        <v>1</v>
      </c>
      <c r="EC26" s="19">
        <f t="shared" si="18"/>
        <v>1</v>
      </c>
      <c r="ED26" s="19">
        <f t="shared" si="19"/>
        <v>0</v>
      </c>
      <c r="EE26" s="19">
        <f t="shared" si="20"/>
        <v>0</v>
      </c>
      <c r="EF26" s="50">
        <f t="shared" si="21"/>
        <v>0</v>
      </c>
      <c r="EG26" s="19">
        <f t="shared" si="22"/>
        <v>0</v>
      </c>
      <c r="EH26" s="19">
        <f t="shared" si="23"/>
        <v>0</v>
      </c>
      <c r="EI26" s="50">
        <f t="shared" si="24"/>
        <v>1</v>
      </c>
      <c r="EJ26" s="125">
        <f t="shared" si="25"/>
        <v>1</v>
      </c>
      <c r="EK26">
        <f t="shared" si="26"/>
        <v>10</v>
      </c>
      <c r="EL26" t="str">
        <f t="shared" si="27"/>
        <v/>
      </c>
      <c r="EM26">
        <f t="shared" si="28"/>
        <v>19.2</v>
      </c>
      <c r="EN26">
        <f t="shared" si="29"/>
        <v>55.7</v>
      </c>
      <c r="EO26" t="str">
        <f t="shared" si="30"/>
        <v/>
      </c>
      <c r="EP26" t="str">
        <f t="shared" si="31"/>
        <v/>
      </c>
      <c r="EQ26">
        <f t="shared" si="32"/>
        <v>202.36800000000002</v>
      </c>
      <c r="ER26" t="str">
        <f t="shared" si="33"/>
        <v/>
      </c>
      <c r="ES26">
        <f t="shared" si="34"/>
        <v>3</v>
      </c>
      <c r="ET26">
        <f t="shared" si="35"/>
        <v>65.400000000000006</v>
      </c>
      <c r="EU26" s="61">
        <f t="shared" si="36"/>
        <v>2</v>
      </c>
      <c r="EV26" s="53" t="e">
        <f>IF(ISNUMBER(EK26),EK26*#REF!,"")</f>
        <v>#REF!</v>
      </c>
      <c r="EW26" s="53" t="str">
        <f>IF(ISNUMBER(EL26),EL26*#REF!,"")</f>
        <v/>
      </c>
      <c r="EX26" s="53" t="e">
        <f>IF(ISNUMBER(EM26),EM26*#REF!,"")</f>
        <v>#REF!</v>
      </c>
      <c r="EY26" s="53" t="e">
        <f>IF(ISNUMBER(EN26),EN26*#REF!,"")</f>
        <v>#REF!</v>
      </c>
      <c r="EZ26" s="53" t="str">
        <f>IF(ISNUMBER(EO26),EO26*#REF!,"")</f>
        <v/>
      </c>
      <c r="FA26" s="53" t="str">
        <f>IF(ISNUMBER(EP26),EP26*#REF!,"")</f>
        <v/>
      </c>
      <c r="FB26" s="53" t="e">
        <f>IF(ISNUMBER(EQ26),EQ26*#REF!,"")</f>
        <v>#REF!</v>
      </c>
      <c r="FC26" s="53" t="str">
        <f>IF(ISNUMBER(ER26),ER26*#REF!,"")</f>
        <v/>
      </c>
      <c r="FD26" s="53" t="e">
        <f>IF(ISNUMBER(ES26),ES26*#REF!,"")</f>
        <v>#REF!</v>
      </c>
      <c r="FE26" s="53" t="e">
        <f>IF(ISNUMBER(ET26),ET26*#REF!,"")</f>
        <v>#REF!</v>
      </c>
      <c r="FF26" s="52" t="e">
        <f>IF(ISNUMBER(EU26),EU26*#REF!,"")</f>
        <v>#REF!</v>
      </c>
      <c r="FG26" s="55" t="str">
        <f t="shared" si="37"/>
        <v/>
      </c>
      <c r="FH26" s="55" t="str">
        <f t="shared" si="38"/>
        <v/>
      </c>
      <c r="FI26" s="55" t="str">
        <f t="shared" si="39"/>
        <v/>
      </c>
      <c r="FJ26" s="55" t="str">
        <f t="shared" si="40"/>
        <v/>
      </c>
      <c r="FK26" s="55" t="str">
        <f t="shared" si="41"/>
        <v/>
      </c>
      <c r="FL26" s="55" t="str">
        <f t="shared" si="42"/>
        <v/>
      </c>
      <c r="FM26" s="55" t="str">
        <f t="shared" si="43"/>
        <v/>
      </c>
      <c r="FN26" s="55" t="str">
        <f t="shared" si="44"/>
        <v/>
      </c>
      <c r="FO26" s="55" t="str">
        <f t="shared" si="45"/>
        <v/>
      </c>
      <c r="FP26" s="55" t="str">
        <f t="shared" si="46"/>
        <v/>
      </c>
      <c r="FQ26" s="59" t="str">
        <f t="shared" si="47"/>
        <v/>
      </c>
      <c r="FR26" s="53" t="str">
        <f t="shared" si="68"/>
        <v/>
      </c>
      <c r="FS26" s="53" t="e">
        <f t="shared" si="48"/>
        <v>#VALUE!</v>
      </c>
      <c r="FT26" s="19" t="e">
        <f t="shared" si="49"/>
        <v>#VALUE!</v>
      </c>
      <c r="FU26" s="19" t="e">
        <f t="shared" si="50"/>
        <v>#VALUE!</v>
      </c>
      <c r="FV26" s="19" t="e">
        <f t="shared" si="51"/>
        <v>#VALUE!</v>
      </c>
      <c r="FW26" s="50" t="e">
        <f t="shared" si="52"/>
        <v>#VALUE!</v>
      </c>
      <c r="FX26" s="120">
        <f t="shared" si="53"/>
        <v>0</v>
      </c>
      <c r="FY26" s="120">
        <f t="shared" si="54"/>
        <v>0</v>
      </c>
      <c r="FZ26" s="120">
        <f t="shared" si="55"/>
        <v>0</v>
      </c>
      <c r="GA26" s="120">
        <f t="shared" si="56"/>
        <v>0</v>
      </c>
      <c r="GB26" s="120">
        <f t="shared" si="57"/>
        <v>0</v>
      </c>
      <c r="GC26" s="120">
        <f t="shared" si="58"/>
        <v>0</v>
      </c>
      <c r="GD26" s="120">
        <f t="shared" si="59"/>
        <v>0</v>
      </c>
      <c r="GE26" s="120">
        <f t="shared" si="60"/>
        <v>0</v>
      </c>
      <c r="GF26" s="120">
        <f t="shared" si="61"/>
        <v>0</v>
      </c>
      <c r="GG26">
        <f t="shared" si="62"/>
        <v>0</v>
      </c>
      <c r="GH26">
        <f t="shared" si="63"/>
        <v>0</v>
      </c>
      <c r="GI26">
        <v>6</v>
      </c>
      <c r="GJ26" t="str">
        <f t="shared" si="65"/>
        <v/>
      </c>
    </row>
    <row r="27" spans="1:195" x14ac:dyDescent="0.2">
      <c r="A27" s="50">
        <f t="shared" si="66"/>
        <v>26</v>
      </c>
      <c r="B27" s="2" t="s">
        <v>114</v>
      </c>
      <c r="C27" t="s">
        <v>183</v>
      </c>
      <c r="F27" s="19">
        <v>3550390</v>
      </c>
      <c r="G27" s="19">
        <v>5636900</v>
      </c>
      <c r="H27" s="77">
        <f t="shared" si="0"/>
        <v>550295.41399999999</v>
      </c>
      <c r="I27" s="77">
        <f t="shared" si="1"/>
        <v>5635085.0300000003</v>
      </c>
      <c r="J27" s="19">
        <v>200</v>
      </c>
      <c r="K27" s="19" t="s">
        <v>1333</v>
      </c>
      <c r="L27" s="19">
        <v>52</v>
      </c>
      <c r="Q27" s="2" t="s">
        <v>1339</v>
      </c>
      <c r="R27" s="2" t="s">
        <v>1411</v>
      </c>
      <c r="S27" t="s">
        <v>1324</v>
      </c>
      <c r="T27" s="241" t="str">
        <f t="shared" si="2"/>
        <v>-</v>
      </c>
      <c r="U27" s="241" t="str">
        <f t="shared" si="3"/>
        <v>M</v>
      </c>
      <c r="V27" s="241" t="str">
        <f t="shared" si="4"/>
        <v>-</v>
      </c>
      <c r="W27" s="241" t="str">
        <f t="shared" si="67"/>
        <v>-</v>
      </c>
      <c r="X27" s="260">
        <f t="shared" si="5"/>
        <v>6</v>
      </c>
      <c r="Y27" s="261" t="str">
        <f t="shared" si="6"/>
        <v/>
      </c>
      <c r="Z27" s="61" t="s">
        <v>1412</v>
      </c>
      <c r="AA27" s="48">
        <v>10861</v>
      </c>
      <c r="AB27" s="73">
        <v>1</v>
      </c>
      <c r="AC27" t="s">
        <v>560</v>
      </c>
      <c r="AD27" s="2" t="s">
        <v>1413</v>
      </c>
      <c r="AE27" s="56"/>
      <c r="AF27" s="66">
        <v>10.9</v>
      </c>
      <c r="AH27" s="19">
        <v>6.95</v>
      </c>
      <c r="AM27" s="66">
        <v>2.2200000000000002</v>
      </c>
      <c r="AR27">
        <v>4252</v>
      </c>
      <c r="AS27" s="193">
        <f t="shared" si="7"/>
        <v>4251.744999999999</v>
      </c>
      <c r="AT27" s="248" t="str">
        <f t="shared" si="8"/>
        <v/>
      </c>
      <c r="AU27">
        <v>1147</v>
      </c>
      <c r="AV27">
        <v>51.59</v>
      </c>
      <c r="AW27">
        <v>224.4</v>
      </c>
      <c r="AX27">
        <v>1447</v>
      </c>
      <c r="AY27">
        <v>849.1</v>
      </c>
      <c r="AZ27" s="61">
        <v>395.5</v>
      </c>
      <c r="BA27">
        <v>0.124</v>
      </c>
      <c r="BB27">
        <v>29.91</v>
      </c>
      <c r="BC27">
        <v>4.2169999999999996</v>
      </c>
      <c r="BE27">
        <v>0.59</v>
      </c>
      <c r="BF27">
        <v>0.106</v>
      </c>
      <c r="BH27">
        <v>0.45400000000000001</v>
      </c>
      <c r="BI27">
        <v>0.17199999999999999</v>
      </c>
      <c r="BJ27">
        <v>79.069999999999993</v>
      </c>
      <c r="BM27">
        <v>21.06</v>
      </c>
      <c r="BN27" s="61">
        <v>1.115</v>
      </c>
      <c r="BP27">
        <v>337</v>
      </c>
      <c r="CN27" s="103">
        <v>0</v>
      </c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4"/>
      <c r="DT27" s="50">
        <f t="shared" si="9"/>
        <v>1</v>
      </c>
      <c r="DU27" s="73">
        <f t="shared" si="10"/>
        <v>0</v>
      </c>
      <c r="DV27" s="73">
        <f t="shared" si="11"/>
        <v>1</v>
      </c>
      <c r="DW27" s="73">
        <f t="shared" si="12"/>
        <v>0</v>
      </c>
      <c r="DX27" s="73">
        <f t="shared" si="13"/>
        <v>0</v>
      </c>
      <c r="DY27" s="125">
        <f t="shared" si="14"/>
        <v>0</v>
      </c>
      <c r="DZ27" s="73">
        <f t="shared" si="15"/>
        <v>1</v>
      </c>
      <c r="EA27" s="19">
        <f t="shared" si="16"/>
        <v>0</v>
      </c>
      <c r="EB27" s="50">
        <f t="shared" si="17"/>
        <v>0</v>
      </c>
      <c r="EC27" s="19">
        <f t="shared" si="18"/>
        <v>0</v>
      </c>
      <c r="ED27" s="19">
        <f t="shared" si="19"/>
        <v>1</v>
      </c>
      <c r="EE27" s="19">
        <f t="shared" si="20"/>
        <v>0</v>
      </c>
      <c r="EF27" s="50">
        <f t="shared" si="21"/>
        <v>0</v>
      </c>
      <c r="EG27" s="19">
        <f t="shared" si="22"/>
        <v>1</v>
      </c>
      <c r="EH27" s="19">
        <f t="shared" si="23"/>
        <v>0</v>
      </c>
      <c r="EI27" s="50">
        <f t="shared" si="24"/>
        <v>0</v>
      </c>
      <c r="EJ27" s="125">
        <f t="shared" si="25"/>
        <v>1</v>
      </c>
      <c r="EK27">
        <f t="shared" si="26"/>
        <v>1147</v>
      </c>
      <c r="EL27">
        <f t="shared" si="27"/>
        <v>29.91</v>
      </c>
      <c r="EM27">
        <f t="shared" si="28"/>
        <v>51.59</v>
      </c>
      <c r="EN27">
        <f t="shared" si="29"/>
        <v>224.4</v>
      </c>
      <c r="EO27">
        <f t="shared" si="30"/>
        <v>0.106</v>
      </c>
      <c r="EP27">
        <f t="shared" si="31"/>
        <v>0.59</v>
      </c>
      <c r="EQ27">
        <f t="shared" si="32"/>
        <v>395.5</v>
      </c>
      <c r="ER27" t="str">
        <f t="shared" si="33"/>
        <v/>
      </c>
      <c r="ES27">
        <f t="shared" si="34"/>
        <v>79.069999999999993</v>
      </c>
      <c r="ET27">
        <f t="shared" si="35"/>
        <v>849.1</v>
      </c>
      <c r="EU27" s="61">
        <f t="shared" si="36"/>
        <v>1447</v>
      </c>
      <c r="EV27" s="53" t="e">
        <f>IF(ISNUMBER(EK27),EK27*#REF!,"")</f>
        <v>#REF!</v>
      </c>
      <c r="EW27" s="53" t="e">
        <f>IF(ISNUMBER(EL27),EL27*#REF!,"")</f>
        <v>#REF!</v>
      </c>
      <c r="EX27" s="53" t="e">
        <f>IF(ISNUMBER(EM27),EM27*#REF!,"")</f>
        <v>#REF!</v>
      </c>
      <c r="EY27" s="53" t="e">
        <f>IF(ISNUMBER(EN27),EN27*#REF!,"")</f>
        <v>#REF!</v>
      </c>
      <c r="EZ27" s="53" t="e">
        <f>IF(ISNUMBER(EO27),EO27*#REF!,"")</f>
        <v>#REF!</v>
      </c>
      <c r="FA27" s="53" t="e">
        <f>IF(ISNUMBER(EP27),EP27*#REF!,"")</f>
        <v>#REF!</v>
      </c>
      <c r="FB27" s="53" t="e">
        <f>IF(ISNUMBER(EQ27),EQ27*#REF!,"")</f>
        <v>#REF!</v>
      </c>
      <c r="FC27" s="53" t="str">
        <f>IF(ISNUMBER(ER27),ER27*#REF!,"")</f>
        <v/>
      </c>
      <c r="FD27" s="53" t="e">
        <f>IF(ISNUMBER(ES27),ES27*#REF!,"")</f>
        <v>#REF!</v>
      </c>
      <c r="FE27" s="53" t="e">
        <f>IF(ISNUMBER(ET27),ET27*#REF!,"")</f>
        <v>#REF!</v>
      </c>
      <c r="FF27" s="52" t="e">
        <f>IF(ISNUMBER(EU27),EU27*#REF!,"")</f>
        <v>#REF!</v>
      </c>
      <c r="FG27" s="55" t="str">
        <f t="shared" si="37"/>
        <v/>
      </c>
      <c r="FH27" s="55" t="str">
        <f t="shared" si="38"/>
        <v/>
      </c>
      <c r="FI27" s="55" t="str">
        <f t="shared" si="39"/>
        <v/>
      </c>
      <c r="FJ27" s="55" t="str">
        <f t="shared" si="40"/>
        <v/>
      </c>
      <c r="FK27" s="55" t="str">
        <f t="shared" si="41"/>
        <v/>
      </c>
      <c r="FL27" s="55" t="str">
        <f t="shared" si="42"/>
        <v/>
      </c>
      <c r="FM27" s="55" t="str">
        <f t="shared" si="43"/>
        <v/>
      </c>
      <c r="FN27" s="55" t="str">
        <f t="shared" si="44"/>
        <v/>
      </c>
      <c r="FO27" s="55" t="str">
        <f t="shared" si="45"/>
        <v/>
      </c>
      <c r="FP27" s="55" t="str">
        <f t="shared" si="46"/>
        <v/>
      </c>
      <c r="FQ27" s="59" t="str">
        <f t="shared" si="47"/>
        <v/>
      </c>
      <c r="FR27" s="53" t="str">
        <f t="shared" si="68"/>
        <v/>
      </c>
      <c r="FS27" s="53" t="e">
        <f t="shared" si="48"/>
        <v>#VALUE!</v>
      </c>
      <c r="FT27" s="19" t="e">
        <f t="shared" si="49"/>
        <v>#VALUE!</v>
      </c>
      <c r="FU27" s="19" t="e">
        <f t="shared" si="50"/>
        <v>#VALUE!</v>
      </c>
      <c r="FV27" s="19" t="e">
        <f t="shared" si="51"/>
        <v>#VALUE!</v>
      </c>
      <c r="FW27" s="50" t="e">
        <f t="shared" si="52"/>
        <v>#VALUE!</v>
      </c>
      <c r="FX27" s="120">
        <f t="shared" si="53"/>
        <v>0</v>
      </c>
      <c r="FY27" s="120">
        <f t="shared" si="54"/>
        <v>0</v>
      </c>
      <c r="FZ27" s="120">
        <f t="shared" si="55"/>
        <v>0</v>
      </c>
      <c r="GA27" s="120">
        <f t="shared" si="56"/>
        <v>0</v>
      </c>
      <c r="GB27" s="120">
        <f t="shared" si="57"/>
        <v>0</v>
      </c>
      <c r="GC27" s="120">
        <f t="shared" si="58"/>
        <v>0</v>
      </c>
      <c r="GD27" s="120">
        <f t="shared" si="59"/>
        <v>0</v>
      </c>
      <c r="GE27" s="120">
        <f t="shared" si="60"/>
        <v>0</v>
      </c>
      <c r="GF27" s="120">
        <f t="shared" si="61"/>
        <v>0</v>
      </c>
      <c r="GG27">
        <f t="shared" si="62"/>
        <v>0</v>
      </c>
      <c r="GH27">
        <f t="shared" si="63"/>
        <v>0</v>
      </c>
      <c r="GI27">
        <v>6</v>
      </c>
      <c r="GJ27" t="str">
        <f t="shared" si="65"/>
        <v/>
      </c>
    </row>
    <row r="28" spans="1:195" ht="15" x14ac:dyDescent="0.25">
      <c r="A28" s="50">
        <f t="shared" si="66"/>
        <v>27</v>
      </c>
      <c r="B28" t="s">
        <v>114</v>
      </c>
      <c r="C28" t="s">
        <v>939</v>
      </c>
      <c r="D28" t="s">
        <v>185</v>
      </c>
      <c r="F28" s="19">
        <v>3549460</v>
      </c>
      <c r="G28" s="19">
        <v>5636480</v>
      </c>
      <c r="H28" s="77">
        <f t="shared" si="0"/>
        <v>549365.78599999996</v>
      </c>
      <c r="I28" s="77">
        <f t="shared" si="1"/>
        <v>5634665.1979999999</v>
      </c>
      <c r="J28" s="19">
        <v>201</v>
      </c>
      <c r="K28" s="19" t="s">
        <v>1334</v>
      </c>
      <c r="L28" s="19">
        <v>412</v>
      </c>
      <c r="O28" s="19" t="s">
        <v>1331</v>
      </c>
      <c r="Q28" s="58" t="s">
        <v>1344</v>
      </c>
      <c r="R28" s="58" t="s">
        <v>2863</v>
      </c>
      <c r="S28" s="58" t="s">
        <v>1325</v>
      </c>
      <c r="T28" s="241" t="str">
        <f t="shared" si="2"/>
        <v>-</v>
      </c>
      <c r="U28" s="241" t="str">
        <f t="shared" si="3"/>
        <v>M</v>
      </c>
      <c r="V28" s="241" t="str">
        <f t="shared" si="4"/>
        <v>-</v>
      </c>
      <c r="W28" s="241" t="str">
        <f t="shared" si="67"/>
        <v>-</v>
      </c>
      <c r="X28" s="260">
        <f t="shared" si="5"/>
        <v>6</v>
      </c>
      <c r="Y28" s="261" t="str">
        <f t="shared" si="6"/>
        <v/>
      </c>
      <c r="Z28" s="68" t="s">
        <v>1414</v>
      </c>
      <c r="AA28" s="48">
        <v>24708</v>
      </c>
      <c r="AB28" s="73">
        <v>1</v>
      </c>
      <c r="AC28" t="s">
        <v>461</v>
      </c>
      <c r="AD28" s="2" t="s">
        <v>1415</v>
      </c>
      <c r="AE28" s="56"/>
      <c r="AF28" s="66">
        <v>19.100000000000001</v>
      </c>
      <c r="AI28" s="272"/>
      <c r="AM28" s="66">
        <v>1</v>
      </c>
      <c r="AN28">
        <v>102.8</v>
      </c>
      <c r="AO28">
        <v>14.1</v>
      </c>
      <c r="AR28">
        <v>6606</v>
      </c>
      <c r="AS28" s="193">
        <f t="shared" si="7"/>
        <v>6559.7000000000007</v>
      </c>
      <c r="AT28" s="248" t="str">
        <f t="shared" si="8"/>
        <v/>
      </c>
      <c r="AU28">
        <v>1476</v>
      </c>
      <c r="AV28">
        <v>117</v>
      </c>
      <c r="AW28">
        <v>543.29999999999995</v>
      </c>
      <c r="AX28">
        <v>1628</v>
      </c>
      <c r="AY28">
        <v>2475</v>
      </c>
      <c r="AZ28" s="61">
        <v>306.8</v>
      </c>
      <c r="BE28">
        <v>13.6</v>
      </c>
      <c r="BO28" s="90"/>
      <c r="BP28" s="273"/>
      <c r="BQ28" s="90"/>
      <c r="BR28" s="90"/>
      <c r="BS28" s="90"/>
      <c r="BT28" s="90"/>
      <c r="BU28" s="90"/>
      <c r="BV28" s="90"/>
      <c r="BW28" s="90"/>
      <c r="BX28" s="90"/>
      <c r="BY28" s="90"/>
      <c r="BZ28" s="90"/>
      <c r="CA28" s="90"/>
      <c r="CB28" s="90"/>
      <c r="CC28" s="90"/>
      <c r="CD28" s="90"/>
      <c r="CE28" s="90"/>
      <c r="CF28" s="90"/>
      <c r="CG28" s="90"/>
      <c r="CH28" s="90"/>
      <c r="CI28" s="90"/>
      <c r="CJ28" s="90"/>
      <c r="CK28" s="90"/>
      <c r="CL28" s="91"/>
      <c r="CM28" s="90"/>
      <c r="CN28" s="90">
        <v>70.099999999999994</v>
      </c>
      <c r="CO28" s="90"/>
      <c r="DB28" s="103"/>
      <c r="DC28" s="103"/>
      <c r="DD28" s="103"/>
      <c r="DE28" s="103"/>
      <c r="DF28" s="103"/>
      <c r="DG28" s="103"/>
      <c r="DH28" s="103">
        <v>11.3</v>
      </c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4"/>
      <c r="DT28" s="50">
        <f t="shared" si="9"/>
        <v>1</v>
      </c>
      <c r="DU28" s="73">
        <f t="shared" si="10"/>
        <v>0</v>
      </c>
      <c r="DV28" s="73">
        <f t="shared" si="11"/>
        <v>0</v>
      </c>
      <c r="DW28" s="73">
        <f t="shared" si="12"/>
        <v>0</v>
      </c>
      <c r="DX28" s="73">
        <f t="shared" si="13"/>
        <v>1</v>
      </c>
      <c r="DY28" s="125">
        <f t="shared" si="14"/>
        <v>0</v>
      </c>
      <c r="DZ28" s="73">
        <f t="shared" si="15"/>
        <v>1</v>
      </c>
      <c r="EA28" s="19">
        <f t="shared" si="16"/>
        <v>0</v>
      </c>
      <c r="EB28" s="50">
        <f t="shared" si="17"/>
        <v>0</v>
      </c>
      <c r="EC28" s="19">
        <f t="shared" si="18"/>
        <v>0</v>
      </c>
      <c r="ED28" s="19">
        <f t="shared" si="19"/>
        <v>1</v>
      </c>
      <c r="EE28" s="19">
        <f t="shared" si="20"/>
        <v>0</v>
      </c>
      <c r="EF28" s="50">
        <f t="shared" si="21"/>
        <v>0</v>
      </c>
      <c r="EG28" s="19">
        <f t="shared" si="22"/>
        <v>1</v>
      </c>
      <c r="EH28" s="19">
        <f t="shared" si="23"/>
        <v>0</v>
      </c>
      <c r="EI28" s="50">
        <f t="shared" si="24"/>
        <v>0</v>
      </c>
      <c r="EJ28" s="125">
        <f t="shared" si="25"/>
        <v>2</v>
      </c>
      <c r="EK28">
        <f t="shared" si="26"/>
        <v>1476</v>
      </c>
      <c r="EL28" t="str">
        <f t="shared" si="27"/>
        <v/>
      </c>
      <c r="EM28">
        <f t="shared" si="28"/>
        <v>117</v>
      </c>
      <c r="EN28">
        <f t="shared" si="29"/>
        <v>543.29999999999995</v>
      </c>
      <c r="EO28" t="str">
        <f t="shared" si="30"/>
        <v/>
      </c>
      <c r="EP28">
        <f t="shared" si="31"/>
        <v>13.6</v>
      </c>
      <c r="EQ28">
        <f t="shared" si="32"/>
        <v>306.8</v>
      </c>
      <c r="ER28" t="str">
        <f t="shared" si="33"/>
        <v/>
      </c>
      <c r="ES28" t="str">
        <f t="shared" si="34"/>
        <v/>
      </c>
      <c r="ET28">
        <f t="shared" si="35"/>
        <v>2475</v>
      </c>
      <c r="EU28" s="61">
        <f t="shared" si="36"/>
        <v>1628</v>
      </c>
      <c r="EV28" s="53" t="e">
        <f>IF(ISNUMBER(EK28),EK28*#REF!,"")</f>
        <v>#REF!</v>
      </c>
      <c r="EW28" s="53" t="str">
        <f>IF(ISNUMBER(EL28),EL28*#REF!,"")</f>
        <v/>
      </c>
      <c r="EX28" s="53" t="e">
        <f>IF(ISNUMBER(EM28),EM28*#REF!,"")</f>
        <v>#REF!</v>
      </c>
      <c r="EY28" s="53" t="e">
        <f>IF(ISNUMBER(EN28),EN28*#REF!,"")</f>
        <v>#REF!</v>
      </c>
      <c r="EZ28" s="53" t="str">
        <f>IF(ISNUMBER(EO28),EO28*#REF!,"")</f>
        <v/>
      </c>
      <c r="FA28" s="53" t="e">
        <f>IF(ISNUMBER(EP28),EP28*#REF!,"")</f>
        <v>#REF!</v>
      </c>
      <c r="FB28" s="53" t="e">
        <f>IF(ISNUMBER(EQ28),EQ28*#REF!,"")</f>
        <v>#REF!</v>
      </c>
      <c r="FC28" s="53" t="str">
        <f>IF(ISNUMBER(ER28),ER28*#REF!,"")</f>
        <v/>
      </c>
      <c r="FD28" s="53" t="str">
        <f>IF(ISNUMBER(ES28),ES28*#REF!,"")</f>
        <v/>
      </c>
      <c r="FE28" s="53" t="e">
        <f>IF(ISNUMBER(ET28),ET28*#REF!,"")</f>
        <v>#REF!</v>
      </c>
      <c r="FF28" s="52" t="e">
        <f>IF(ISNUMBER(EU28),EU28*#REF!,"")</f>
        <v>#REF!</v>
      </c>
      <c r="FG28" s="55" t="str">
        <f t="shared" si="37"/>
        <v/>
      </c>
      <c r="FH28" s="55" t="str">
        <f t="shared" si="38"/>
        <v/>
      </c>
      <c r="FI28" s="55" t="str">
        <f t="shared" si="39"/>
        <v/>
      </c>
      <c r="FJ28" s="55" t="str">
        <f t="shared" si="40"/>
        <v/>
      </c>
      <c r="FK28" s="55" t="str">
        <f t="shared" si="41"/>
        <v/>
      </c>
      <c r="FL28" s="55" t="str">
        <f t="shared" si="42"/>
        <v/>
      </c>
      <c r="FM28" s="55" t="str">
        <f t="shared" si="43"/>
        <v/>
      </c>
      <c r="FN28" s="55" t="str">
        <f t="shared" si="44"/>
        <v/>
      </c>
      <c r="FO28" s="55" t="str">
        <f t="shared" si="45"/>
        <v/>
      </c>
      <c r="FP28" s="55" t="str">
        <f t="shared" si="46"/>
        <v/>
      </c>
      <c r="FQ28" s="59" t="str">
        <f t="shared" si="47"/>
        <v/>
      </c>
      <c r="FR28" s="53" t="str">
        <f t="shared" si="68"/>
        <v/>
      </c>
      <c r="FS28" s="53" t="e">
        <f t="shared" si="48"/>
        <v>#VALUE!</v>
      </c>
      <c r="FT28" s="19" t="e">
        <f t="shared" si="49"/>
        <v>#VALUE!</v>
      </c>
      <c r="FU28" s="19" t="e">
        <f t="shared" si="50"/>
        <v>#VALUE!</v>
      </c>
      <c r="FV28" s="19" t="e">
        <f t="shared" si="51"/>
        <v>#VALUE!</v>
      </c>
      <c r="FW28" s="50" t="e">
        <f t="shared" si="52"/>
        <v>#VALUE!</v>
      </c>
      <c r="FX28" s="120">
        <f t="shared" si="53"/>
        <v>0</v>
      </c>
      <c r="FY28" s="120">
        <f t="shared" si="54"/>
        <v>0</v>
      </c>
      <c r="FZ28" s="120">
        <f t="shared" si="55"/>
        <v>0</v>
      </c>
      <c r="GA28" s="120">
        <f t="shared" si="56"/>
        <v>0</v>
      </c>
      <c r="GB28" s="120">
        <f t="shared" si="57"/>
        <v>0</v>
      </c>
      <c r="GC28" s="120">
        <f t="shared" si="58"/>
        <v>0</v>
      </c>
      <c r="GD28" s="120">
        <f t="shared" si="59"/>
        <v>0</v>
      </c>
      <c r="GE28" s="120">
        <f t="shared" si="60"/>
        <v>0</v>
      </c>
      <c r="GF28" s="120">
        <f t="shared" si="61"/>
        <v>0</v>
      </c>
      <c r="GG28">
        <f t="shared" si="62"/>
        <v>0</v>
      </c>
      <c r="GH28">
        <f t="shared" si="63"/>
        <v>0</v>
      </c>
      <c r="GI28">
        <v>6</v>
      </c>
      <c r="GJ28" t="str">
        <f t="shared" si="65"/>
        <v/>
      </c>
    </row>
    <row r="29" spans="1:195" x14ac:dyDescent="0.2">
      <c r="A29" s="50">
        <f t="shared" si="66"/>
        <v>28</v>
      </c>
      <c r="B29" s="2" t="s">
        <v>114</v>
      </c>
      <c r="C29" t="s">
        <v>184</v>
      </c>
      <c r="F29" s="19">
        <v>3549190</v>
      </c>
      <c r="G29" s="19">
        <v>5636330</v>
      </c>
      <c r="H29" s="77">
        <f t="shared" si="0"/>
        <v>549095.89399999997</v>
      </c>
      <c r="I29" s="77">
        <f t="shared" si="1"/>
        <v>5634515.2580000004</v>
      </c>
      <c r="J29" s="19">
        <v>202</v>
      </c>
      <c r="K29" s="19" t="s">
        <v>1333</v>
      </c>
      <c r="L29" s="19">
        <v>437.2</v>
      </c>
      <c r="Q29" s="58" t="s">
        <v>1344</v>
      </c>
      <c r="R29" s="58" t="s">
        <v>2863</v>
      </c>
      <c r="S29" s="58" t="s">
        <v>1325</v>
      </c>
      <c r="T29" s="241" t="str">
        <f t="shared" si="2"/>
        <v>-</v>
      </c>
      <c r="U29" s="241" t="str">
        <f t="shared" si="3"/>
        <v>M</v>
      </c>
      <c r="V29" s="241" t="str">
        <f t="shared" si="4"/>
        <v>-</v>
      </c>
      <c r="W29" s="241" t="str">
        <f t="shared" si="67"/>
        <v>-</v>
      </c>
      <c r="X29" s="260">
        <f t="shared" si="5"/>
        <v>6</v>
      </c>
      <c r="Y29" s="261" t="str">
        <f t="shared" si="6"/>
        <v/>
      </c>
      <c r="Z29" s="68" t="s">
        <v>1416</v>
      </c>
      <c r="AA29" s="48">
        <v>18310</v>
      </c>
      <c r="AB29" s="73">
        <v>1</v>
      </c>
      <c r="AC29" t="s">
        <v>560</v>
      </c>
      <c r="AD29" s="2" t="s">
        <v>1417</v>
      </c>
      <c r="AF29" s="66">
        <v>18.8</v>
      </c>
      <c r="AH29" s="19">
        <v>6.7</v>
      </c>
      <c r="AM29" s="66">
        <v>1.1000000000000001</v>
      </c>
      <c r="AR29">
        <v>7657</v>
      </c>
      <c r="AS29" s="193">
        <f t="shared" si="7"/>
        <v>7627.0283999999992</v>
      </c>
      <c r="AT29" s="248" t="str">
        <f t="shared" si="8"/>
        <v/>
      </c>
      <c r="AU29">
        <v>1705</v>
      </c>
      <c r="AV29">
        <v>149.80000000000001</v>
      </c>
      <c r="AW29">
        <v>559.20000000000005</v>
      </c>
      <c r="AX29">
        <v>1727</v>
      </c>
      <c r="AY29">
        <v>2957</v>
      </c>
      <c r="AZ29" s="61">
        <v>404.7</v>
      </c>
      <c r="BA29">
        <v>0.5</v>
      </c>
      <c r="BB29">
        <v>79.8</v>
      </c>
      <c r="BC29">
        <v>10.9</v>
      </c>
      <c r="BE29">
        <v>5.4</v>
      </c>
      <c r="BF29">
        <v>0.06</v>
      </c>
      <c r="BH29">
        <v>0.2</v>
      </c>
      <c r="BI29">
        <v>3.0000000000000001E-3</v>
      </c>
      <c r="BM29">
        <v>24.7</v>
      </c>
      <c r="BN29" s="61">
        <v>2.7</v>
      </c>
      <c r="BQ29" s="90">
        <v>53.5</v>
      </c>
      <c r="BX29" s="90">
        <v>7</v>
      </c>
      <c r="CH29">
        <v>4.9000000000000004</v>
      </c>
      <c r="CN29" s="103">
        <v>30</v>
      </c>
      <c r="DB29" s="103"/>
      <c r="DC29" s="103"/>
      <c r="DD29" s="103"/>
      <c r="DE29" s="103"/>
      <c r="DF29" s="103"/>
      <c r="DG29" s="103"/>
      <c r="DH29" s="103">
        <v>11.4</v>
      </c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4"/>
      <c r="DT29" s="50">
        <f t="shared" si="9"/>
        <v>1</v>
      </c>
      <c r="DU29" s="73">
        <f t="shared" si="10"/>
        <v>0</v>
      </c>
      <c r="DV29" s="73">
        <f t="shared" si="11"/>
        <v>0</v>
      </c>
      <c r="DW29" s="73">
        <f t="shared" si="12"/>
        <v>0</v>
      </c>
      <c r="DX29" s="73">
        <f t="shared" si="13"/>
        <v>1</v>
      </c>
      <c r="DY29" s="125">
        <f t="shared" si="14"/>
        <v>0</v>
      </c>
      <c r="DZ29" s="73">
        <f t="shared" si="15"/>
        <v>1</v>
      </c>
      <c r="EA29" s="19">
        <f t="shared" si="16"/>
        <v>0</v>
      </c>
      <c r="EB29" s="50">
        <f t="shared" si="17"/>
        <v>0</v>
      </c>
      <c r="EC29" s="19">
        <f t="shared" si="18"/>
        <v>0</v>
      </c>
      <c r="ED29" s="19">
        <f t="shared" si="19"/>
        <v>1</v>
      </c>
      <c r="EE29" s="19">
        <f t="shared" si="20"/>
        <v>0</v>
      </c>
      <c r="EF29" s="50">
        <f t="shared" si="21"/>
        <v>0</v>
      </c>
      <c r="EG29" s="19">
        <f t="shared" si="22"/>
        <v>1</v>
      </c>
      <c r="EH29" s="19">
        <f t="shared" si="23"/>
        <v>0</v>
      </c>
      <c r="EI29" s="50">
        <f t="shared" si="24"/>
        <v>0</v>
      </c>
      <c r="EJ29" s="125">
        <f t="shared" si="25"/>
        <v>2</v>
      </c>
      <c r="EK29">
        <f t="shared" si="26"/>
        <v>1705</v>
      </c>
      <c r="EL29">
        <f t="shared" si="27"/>
        <v>79.8</v>
      </c>
      <c r="EM29">
        <f t="shared" si="28"/>
        <v>149.80000000000001</v>
      </c>
      <c r="EN29">
        <f t="shared" si="29"/>
        <v>559.20000000000005</v>
      </c>
      <c r="EO29">
        <f t="shared" si="30"/>
        <v>0.06</v>
      </c>
      <c r="EP29">
        <f t="shared" si="31"/>
        <v>5.4</v>
      </c>
      <c r="EQ29">
        <f t="shared" si="32"/>
        <v>404.7</v>
      </c>
      <c r="ER29" t="str">
        <f t="shared" si="33"/>
        <v/>
      </c>
      <c r="ES29" t="str">
        <f t="shared" si="34"/>
        <v/>
      </c>
      <c r="ET29">
        <f t="shared" si="35"/>
        <v>2957</v>
      </c>
      <c r="EU29" s="61">
        <f t="shared" si="36"/>
        <v>1727</v>
      </c>
      <c r="EV29" s="53" t="e">
        <f>IF(ISNUMBER(EK29),EK29*#REF!,"")</f>
        <v>#REF!</v>
      </c>
      <c r="EW29" s="53" t="e">
        <f>IF(ISNUMBER(EL29),EL29*#REF!,"")</f>
        <v>#REF!</v>
      </c>
      <c r="EX29" s="53" t="e">
        <f>IF(ISNUMBER(EM29),EM29*#REF!,"")</f>
        <v>#REF!</v>
      </c>
      <c r="EY29" s="53" t="e">
        <f>IF(ISNUMBER(EN29),EN29*#REF!,"")</f>
        <v>#REF!</v>
      </c>
      <c r="EZ29" s="53" t="e">
        <f>IF(ISNUMBER(EO29),EO29*#REF!,"")</f>
        <v>#REF!</v>
      </c>
      <c r="FA29" s="53" t="e">
        <f>IF(ISNUMBER(EP29),EP29*#REF!,"")</f>
        <v>#REF!</v>
      </c>
      <c r="FB29" s="53" t="e">
        <f>IF(ISNUMBER(EQ29),EQ29*#REF!,"")</f>
        <v>#REF!</v>
      </c>
      <c r="FC29" s="53" t="str">
        <f>IF(ISNUMBER(ER29),ER29*#REF!,"")</f>
        <v/>
      </c>
      <c r="FD29" s="53" t="str">
        <f>IF(ISNUMBER(ES29),ES29*#REF!,"")</f>
        <v/>
      </c>
      <c r="FE29" s="53" t="e">
        <f>IF(ISNUMBER(ET29),ET29*#REF!,"")</f>
        <v>#REF!</v>
      </c>
      <c r="FF29" s="52" t="e">
        <f>IF(ISNUMBER(EU29),EU29*#REF!,"")</f>
        <v>#REF!</v>
      </c>
      <c r="FG29" s="55" t="str">
        <f t="shared" si="37"/>
        <v/>
      </c>
      <c r="FH29" s="55" t="str">
        <f t="shared" si="38"/>
        <v/>
      </c>
      <c r="FI29" s="55" t="str">
        <f t="shared" si="39"/>
        <v/>
      </c>
      <c r="FJ29" s="55" t="str">
        <f t="shared" si="40"/>
        <v/>
      </c>
      <c r="FK29" s="55" t="str">
        <f t="shared" si="41"/>
        <v/>
      </c>
      <c r="FL29" s="55" t="str">
        <f t="shared" si="42"/>
        <v/>
      </c>
      <c r="FM29" s="55" t="str">
        <f t="shared" si="43"/>
        <v/>
      </c>
      <c r="FN29" s="55" t="str">
        <f t="shared" si="44"/>
        <v/>
      </c>
      <c r="FO29" s="55" t="str">
        <f t="shared" si="45"/>
        <v/>
      </c>
      <c r="FP29" s="55" t="str">
        <f t="shared" si="46"/>
        <v/>
      </c>
      <c r="FQ29" s="59" t="str">
        <f t="shared" si="47"/>
        <v/>
      </c>
      <c r="FR29" s="53" t="str">
        <f t="shared" si="68"/>
        <v/>
      </c>
      <c r="FS29" s="53" t="e">
        <f t="shared" si="48"/>
        <v>#VALUE!</v>
      </c>
      <c r="FT29" s="19" t="e">
        <f t="shared" si="49"/>
        <v>#VALUE!</v>
      </c>
      <c r="FU29" s="19" t="e">
        <f t="shared" si="50"/>
        <v>#VALUE!</v>
      </c>
      <c r="FV29" s="19" t="e">
        <f t="shared" si="51"/>
        <v>#VALUE!</v>
      </c>
      <c r="FW29" s="50" t="e">
        <f t="shared" si="52"/>
        <v>#VALUE!</v>
      </c>
      <c r="FX29" s="120">
        <f t="shared" si="53"/>
        <v>0</v>
      </c>
      <c r="FY29" s="120">
        <f t="shared" si="54"/>
        <v>0</v>
      </c>
      <c r="FZ29" s="120">
        <f t="shared" si="55"/>
        <v>0</v>
      </c>
      <c r="GA29" s="120">
        <f t="shared" si="56"/>
        <v>0</v>
      </c>
      <c r="GB29" s="120">
        <f t="shared" si="57"/>
        <v>0</v>
      </c>
      <c r="GC29" s="120">
        <f t="shared" si="58"/>
        <v>0</v>
      </c>
      <c r="GD29" s="120">
        <f t="shared" si="59"/>
        <v>0</v>
      </c>
      <c r="GE29" s="120">
        <f t="shared" si="60"/>
        <v>0</v>
      </c>
      <c r="GF29" s="120">
        <f t="shared" si="61"/>
        <v>0</v>
      </c>
      <c r="GG29">
        <f t="shared" si="62"/>
        <v>0</v>
      </c>
      <c r="GH29">
        <f t="shared" si="63"/>
        <v>0</v>
      </c>
      <c r="GI29">
        <v>6</v>
      </c>
      <c r="GJ29" t="str">
        <f t="shared" si="65"/>
        <v/>
      </c>
    </row>
    <row r="30" spans="1:195" x14ac:dyDescent="0.2">
      <c r="A30" s="50">
        <f t="shared" si="66"/>
        <v>29</v>
      </c>
      <c r="B30" s="2" t="s">
        <v>114</v>
      </c>
      <c r="C30" t="s">
        <v>184</v>
      </c>
      <c r="F30" s="19">
        <v>3549190</v>
      </c>
      <c r="G30" s="19">
        <v>5636330</v>
      </c>
      <c r="H30" s="77">
        <f t="shared" si="0"/>
        <v>549095.89399999997</v>
      </c>
      <c r="I30" s="77">
        <f t="shared" si="1"/>
        <v>5634515.2580000004</v>
      </c>
      <c r="J30" s="19">
        <v>202</v>
      </c>
      <c r="K30" s="19" t="s">
        <v>1333</v>
      </c>
      <c r="L30" s="19">
        <v>437.2</v>
      </c>
      <c r="O30" s="19" t="s">
        <v>1331</v>
      </c>
      <c r="Q30" s="58" t="s">
        <v>1344</v>
      </c>
      <c r="R30" s="58" t="s">
        <v>2863</v>
      </c>
      <c r="S30" s="58" t="s">
        <v>1325</v>
      </c>
      <c r="T30" s="241" t="str">
        <f t="shared" si="2"/>
        <v>-</v>
      </c>
      <c r="U30" s="241" t="str">
        <f t="shared" si="3"/>
        <v>M</v>
      </c>
      <c r="V30" s="241" t="str">
        <f t="shared" si="4"/>
        <v>-</v>
      </c>
      <c r="W30" s="241" t="str">
        <f t="shared" si="67"/>
        <v>-</v>
      </c>
      <c r="X30" s="260">
        <f t="shared" si="5"/>
        <v>6</v>
      </c>
      <c r="Y30" s="261" t="str">
        <f t="shared" si="6"/>
        <v/>
      </c>
      <c r="Z30" s="68" t="s">
        <v>1418</v>
      </c>
      <c r="AA30" s="48">
        <v>34724</v>
      </c>
      <c r="AB30" s="73">
        <v>2</v>
      </c>
      <c r="AC30" s="2" t="s">
        <v>480</v>
      </c>
      <c r="AD30" s="2" t="s">
        <v>1405</v>
      </c>
      <c r="AE30" s="56"/>
      <c r="AF30" s="66">
        <v>18.8</v>
      </c>
      <c r="AG30" s="19">
        <v>11240</v>
      </c>
      <c r="AH30" s="19">
        <v>6.78</v>
      </c>
      <c r="AI30" s="66">
        <v>183</v>
      </c>
      <c r="AM30" s="66">
        <v>1.5</v>
      </c>
      <c r="AR30">
        <v>13252.74</v>
      </c>
      <c r="AS30" s="193">
        <f t="shared" si="7"/>
        <v>13252.709500000001</v>
      </c>
      <c r="AT30" s="248" t="str">
        <f t="shared" si="8"/>
        <v/>
      </c>
      <c r="AU30">
        <v>3800</v>
      </c>
      <c r="AV30">
        <v>172</v>
      </c>
      <c r="AW30">
        <v>680</v>
      </c>
      <c r="AX30">
        <v>5360</v>
      </c>
      <c r="AY30">
        <v>2820</v>
      </c>
      <c r="AZ30" s="61">
        <v>330</v>
      </c>
      <c r="BA30">
        <v>0.28999999999999998</v>
      </c>
      <c r="BB30">
        <v>66</v>
      </c>
      <c r="BD30">
        <v>0.14000000000000001</v>
      </c>
      <c r="BE30">
        <v>4.7</v>
      </c>
      <c r="BF30">
        <v>0.12</v>
      </c>
      <c r="BG30">
        <v>2.5</v>
      </c>
      <c r="BH30">
        <v>1.9</v>
      </c>
      <c r="BI30" s="2" t="s">
        <v>1382</v>
      </c>
      <c r="BJ30" s="2" t="s">
        <v>1380</v>
      </c>
      <c r="BK30" s="2" t="s">
        <v>1370</v>
      </c>
      <c r="BM30">
        <v>11.7</v>
      </c>
      <c r="BN30" s="61">
        <v>3.3</v>
      </c>
      <c r="BO30" s="90" t="s">
        <v>456</v>
      </c>
      <c r="BP30" s="90">
        <v>2</v>
      </c>
      <c r="BQ30" s="90">
        <v>31</v>
      </c>
      <c r="BR30" s="90" t="s">
        <v>460</v>
      </c>
      <c r="BS30" s="90"/>
      <c r="BT30" s="90" t="s">
        <v>1383</v>
      </c>
      <c r="BU30" s="90" t="s">
        <v>456</v>
      </c>
      <c r="BV30" s="90" t="s">
        <v>456</v>
      </c>
      <c r="BW30" s="90"/>
      <c r="BX30" s="90">
        <v>1.5</v>
      </c>
      <c r="BY30" s="90" t="s">
        <v>1383</v>
      </c>
      <c r="BZ30" s="90">
        <v>5</v>
      </c>
      <c r="CA30" s="90" t="s">
        <v>456</v>
      </c>
      <c r="CB30" s="90" t="s">
        <v>456</v>
      </c>
      <c r="CC30" s="90"/>
      <c r="CD30" s="90" t="s">
        <v>456</v>
      </c>
      <c r="CE30" s="90" t="s">
        <v>456</v>
      </c>
      <c r="CF30" s="90" t="s">
        <v>456</v>
      </c>
      <c r="CG30" s="90"/>
      <c r="CH30" s="90"/>
      <c r="CI30" s="90"/>
      <c r="CJ30" s="90"/>
      <c r="CK30" s="90" t="s">
        <v>456</v>
      </c>
      <c r="CL30" s="91">
        <v>20</v>
      </c>
      <c r="CM30" s="90">
        <v>0.2</v>
      </c>
      <c r="CN30" s="90">
        <v>73</v>
      </c>
      <c r="CO30" s="90" t="s">
        <v>1370</v>
      </c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4"/>
      <c r="DT30" s="50">
        <f t="shared" si="9"/>
        <v>0</v>
      </c>
      <c r="DU30" s="73">
        <f t="shared" si="10"/>
        <v>0</v>
      </c>
      <c r="DV30" s="73">
        <f t="shared" si="11"/>
        <v>0</v>
      </c>
      <c r="DW30" s="73">
        <f t="shared" si="12"/>
        <v>0</v>
      </c>
      <c r="DX30" s="73">
        <f t="shared" si="13"/>
        <v>1</v>
      </c>
      <c r="DY30" s="125">
        <f t="shared" si="14"/>
        <v>0</v>
      </c>
      <c r="DZ30" s="73">
        <f t="shared" si="15"/>
        <v>1</v>
      </c>
      <c r="EA30" s="19">
        <f t="shared" si="16"/>
        <v>0</v>
      </c>
      <c r="EB30" s="50">
        <f t="shared" si="17"/>
        <v>0</v>
      </c>
      <c r="EC30" s="19">
        <f t="shared" si="18"/>
        <v>0</v>
      </c>
      <c r="ED30" s="19">
        <f t="shared" si="19"/>
        <v>1</v>
      </c>
      <c r="EE30" s="19">
        <f t="shared" si="20"/>
        <v>0</v>
      </c>
      <c r="EF30" s="50">
        <f t="shared" si="21"/>
        <v>0</v>
      </c>
      <c r="EG30" s="19">
        <f t="shared" si="22"/>
        <v>1</v>
      </c>
      <c r="EH30" s="19">
        <f t="shared" si="23"/>
        <v>0</v>
      </c>
      <c r="EI30" s="50">
        <f t="shared" si="24"/>
        <v>0</v>
      </c>
      <c r="EJ30" s="125">
        <f t="shared" si="25"/>
        <v>2</v>
      </c>
      <c r="EK30">
        <f t="shared" si="26"/>
        <v>3800</v>
      </c>
      <c r="EL30">
        <f t="shared" si="27"/>
        <v>66</v>
      </c>
      <c r="EM30">
        <f t="shared" si="28"/>
        <v>172</v>
      </c>
      <c r="EN30">
        <f t="shared" si="29"/>
        <v>680</v>
      </c>
      <c r="EO30">
        <f t="shared" si="30"/>
        <v>0.12</v>
      </c>
      <c r="EP30">
        <f t="shared" si="31"/>
        <v>4.7</v>
      </c>
      <c r="EQ30">
        <f t="shared" si="32"/>
        <v>330</v>
      </c>
      <c r="ER30" t="str">
        <f t="shared" si="33"/>
        <v/>
      </c>
      <c r="ES30" t="str">
        <f t="shared" si="34"/>
        <v/>
      </c>
      <c r="ET30">
        <f t="shared" si="35"/>
        <v>2820</v>
      </c>
      <c r="EU30" s="61">
        <f t="shared" si="36"/>
        <v>5360</v>
      </c>
      <c r="EV30" s="53" t="e">
        <f>IF(ISNUMBER(EK30),EK30*#REF!,"")</f>
        <v>#REF!</v>
      </c>
      <c r="EW30" s="53" t="e">
        <f>IF(ISNUMBER(EL30),EL30*#REF!,"")</f>
        <v>#REF!</v>
      </c>
      <c r="EX30" s="53" t="e">
        <f>IF(ISNUMBER(EM30),EM30*#REF!,"")</f>
        <v>#REF!</v>
      </c>
      <c r="EY30" s="53" t="e">
        <f>IF(ISNUMBER(EN30),EN30*#REF!,"")</f>
        <v>#REF!</v>
      </c>
      <c r="EZ30" s="53" t="e">
        <f>IF(ISNUMBER(EO30),EO30*#REF!,"")</f>
        <v>#REF!</v>
      </c>
      <c r="FA30" s="53" t="e">
        <f>IF(ISNUMBER(EP30),EP30*#REF!,"")</f>
        <v>#REF!</v>
      </c>
      <c r="FB30" s="53" t="e">
        <f>IF(ISNUMBER(EQ30),EQ30*#REF!,"")</f>
        <v>#REF!</v>
      </c>
      <c r="FC30" s="53" t="str">
        <f>IF(ISNUMBER(ER30),ER30*#REF!,"")</f>
        <v/>
      </c>
      <c r="FD30" s="53" t="str">
        <f>IF(ISNUMBER(ES30),ES30*#REF!,"")</f>
        <v/>
      </c>
      <c r="FE30" s="53" t="e">
        <f>IF(ISNUMBER(ET30),ET30*#REF!,"")</f>
        <v>#REF!</v>
      </c>
      <c r="FF30" s="52" t="e">
        <f>IF(ISNUMBER(EU30),EU30*#REF!,"")</f>
        <v>#REF!</v>
      </c>
      <c r="FG30" s="55" t="str">
        <f t="shared" si="37"/>
        <v/>
      </c>
      <c r="FH30" s="55" t="str">
        <f t="shared" si="38"/>
        <v/>
      </c>
      <c r="FI30" s="55" t="str">
        <f t="shared" si="39"/>
        <v/>
      </c>
      <c r="FJ30" s="55" t="str">
        <f t="shared" si="40"/>
        <v/>
      </c>
      <c r="FK30" s="55" t="str">
        <f t="shared" si="41"/>
        <v/>
      </c>
      <c r="FL30" s="55" t="str">
        <f t="shared" si="42"/>
        <v/>
      </c>
      <c r="FM30" s="55" t="str">
        <f t="shared" si="43"/>
        <v/>
      </c>
      <c r="FN30" s="55" t="str">
        <f t="shared" si="44"/>
        <v/>
      </c>
      <c r="FO30" s="55" t="str">
        <f t="shared" si="45"/>
        <v/>
      </c>
      <c r="FP30" s="55" t="str">
        <f t="shared" si="46"/>
        <v/>
      </c>
      <c r="FQ30" s="59" t="str">
        <f t="shared" si="47"/>
        <v/>
      </c>
      <c r="FR30" s="53" t="str">
        <f t="shared" si="68"/>
        <v/>
      </c>
      <c r="FS30" s="53" t="e">
        <f t="shared" si="48"/>
        <v>#VALUE!</v>
      </c>
      <c r="FT30" s="19" t="e">
        <f t="shared" si="49"/>
        <v>#VALUE!</v>
      </c>
      <c r="FU30" s="19" t="e">
        <f t="shared" si="50"/>
        <v>#VALUE!</v>
      </c>
      <c r="FV30" s="19" t="e">
        <f t="shared" si="51"/>
        <v>#VALUE!</v>
      </c>
      <c r="FW30" s="50" t="e">
        <f t="shared" si="52"/>
        <v>#VALUE!</v>
      </c>
      <c r="FX30" s="120">
        <f t="shared" si="53"/>
        <v>0</v>
      </c>
      <c r="FY30" s="120">
        <f t="shared" si="54"/>
        <v>0</v>
      </c>
      <c r="FZ30" s="120">
        <f t="shared" si="55"/>
        <v>0</v>
      </c>
      <c r="GA30" s="120">
        <f t="shared" si="56"/>
        <v>0</v>
      </c>
      <c r="GB30" s="120">
        <f t="shared" si="57"/>
        <v>0</v>
      </c>
      <c r="GC30" s="120">
        <f t="shared" si="58"/>
        <v>0</v>
      </c>
      <c r="GD30" s="120">
        <f t="shared" si="59"/>
        <v>0</v>
      </c>
      <c r="GE30" s="120">
        <f t="shared" si="60"/>
        <v>0</v>
      </c>
      <c r="GF30" s="120">
        <f t="shared" si="61"/>
        <v>0</v>
      </c>
      <c r="GG30">
        <f t="shared" si="62"/>
        <v>0</v>
      </c>
      <c r="GH30">
        <f t="shared" si="63"/>
        <v>0</v>
      </c>
      <c r="GI30">
        <v>6</v>
      </c>
      <c r="GJ30" t="str">
        <f t="shared" si="65"/>
        <v/>
      </c>
    </row>
    <row r="31" spans="1:195" x14ac:dyDescent="0.2">
      <c r="A31" s="50">
        <f t="shared" si="66"/>
        <v>30</v>
      </c>
      <c r="B31" s="2" t="s">
        <v>941</v>
      </c>
      <c r="C31" t="s">
        <v>942</v>
      </c>
      <c r="F31" s="19">
        <v>3555380</v>
      </c>
      <c r="G31" s="19">
        <v>5637610</v>
      </c>
      <c r="H31" s="77">
        <f t="shared" si="0"/>
        <v>555283.41799999995</v>
      </c>
      <c r="I31" s="77">
        <f t="shared" si="1"/>
        <v>5635794.7460000003</v>
      </c>
      <c r="J31" s="19">
        <v>227</v>
      </c>
      <c r="K31" s="19" t="s">
        <v>1335</v>
      </c>
      <c r="L31" s="19">
        <v>0</v>
      </c>
      <c r="Q31" s="58" t="s">
        <v>1339</v>
      </c>
      <c r="R31" s="58" t="s">
        <v>1419</v>
      </c>
      <c r="S31" s="58" t="s">
        <v>1324</v>
      </c>
      <c r="T31" s="241" t="str">
        <f t="shared" si="2"/>
        <v>-</v>
      </c>
      <c r="U31" s="241" t="str">
        <f t="shared" si="3"/>
        <v>-</v>
      </c>
      <c r="V31" s="241" t="str">
        <f t="shared" si="4"/>
        <v>-</v>
      </c>
      <c r="W31" s="241" t="str">
        <f t="shared" si="67"/>
        <v>-</v>
      </c>
      <c r="X31" s="260">
        <f t="shared" si="5"/>
        <v>6</v>
      </c>
      <c r="Y31" s="261" t="str">
        <f t="shared" si="6"/>
        <v/>
      </c>
      <c r="Z31" s="68"/>
      <c r="AA31" s="86" t="s">
        <v>1947</v>
      </c>
      <c r="AB31" s="73">
        <v>1</v>
      </c>
      <c r="AC31" s="2"/>
      <c r="AD31" s="2" t="s">
        <v>1420</v>
      </c>
      <c r="AE31" s="57" t="s">
        <v>1421</v>
      </c>
      <c r="AF31" s="66" t="s">
        <v>3088</v>
      </c>
      <c r="AS31" s="204"/>
      <c r="AT31" s="249"/>
      <c r="AU31" s="51"/>
      <c r="AV31" s="51"/>
      <c r="AW31" s="51"/>
      <c r="AX31" s="51"/>
      <c r="AY31" s="51"/>
      <c r="AZ31" s="49"/>
      <c r="BI31" s="2"/>
      <c r="BJ31" s="2"/>
      <c r="BK31" s="2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  <c r="CA31" s="90"/>
      <c r="CB31" s="90"/>
      <c r="CC31" s="90"/>
      <c r="CD31" s="90"/>
      <c r="CE31" s="90"/>
      <c r="CF31" s="90"/>
      <c r="CG31" s="90"/>
      <c r="CH31" s="90"/>
      <c r="CI31" s="90"/>
      <c r="CJ31" s="90"/>
      <c r="CK31" s="90"/>
      <c r="CL31" s="91"/>
      <c r="CM31" s="90"/>
      <c r="CN31" s="90" t="s">
        <v>3088</v>
      </c>
      <c r="CO31" s="90"/>
      <c r="DB31" s="103"/>
      <c r="DC31" s="103"/>
      <c r="DD31" s="103"/>
      <c r="DE31" s="103"/>
      <c r="DF31" s="103"/>
      <c r="DG31" s="103"/>
      <c r="DH31" s="103">
        <v>12.5</v>
      </c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4"/>
      <c r="DT31" s="50">
        <f t="shared" si="9"/>
        <v>1</v>
      </c>
      <c r="DU31" s="73">
        <f t="shared" si="10"/>
        <v>1</v>
      </c>
      <c r="DV31" s="73">
        <f t="shared" si="11"/>
        <v>0</v>
      </c>
      <c r="DW31" s="73">
        <f t="shared" si="12"/>
        <v>0</v>
      </c>
      <c r="DX31" s="73">
        <f t="shared" si="13"/>
        <v>0</v>
      </c>
      <c r="DY31" s="125">
        <f t="shared" si="14"/>
        <v>0</v>
      </c>
      <c r="DZ31" s="73">
        <f t="shared" si="15"/>
        <v>0</v>
      </c>
      <c r="EA31" s="19">
        <f t="shared" si="16"/>
        <v>0</v>
      </c>
      <c r="EB31" s="50">
        <f t="shared" si="17"/>
        <v>1</v>
      </c>
      <c r="EC31" s="19">
        <f t="shared" si="18"/>
        <v>0</v>
      </c>
      <c r="ED31" s="19">
        <f t="shared" si="19"/>
        <v>0</v>
      </c>
      <c r="EE31" s="19">
        <f t="shared" si="20"/>
        <v>0</v>
      </c>
      <c r="EF31" s="50">
        <f t="shared" si="21"/>
        <v>1</v>
      </c>
      <c r="EG31" s="19">
        <f t="shared" si="22"/>
        <v>0</v>
      </c>
      <c r="EH31" s="19">
        <f t="shared" si="23"/>
        <v>0</v>
      </c>
      <c r="EI31" s="50">
        <f t="shared" si="24"/>
        <v>1</v>
      </c>
      <c r="EJ31" s="125">
        <f t="shared" si="25"/>
        <v>0</v>
      </c>
      <c r="EK31" t="str">
        <f t="shared" si="26"/>
        <v/>
      </c>
      <c r="EL31" t="str">
        <f t="shared" si="27"/>
        <v/>
      </c>
      <c r="EM31" t="str">
        <f t="shared" si="28"/>
        <v/>
      </c>
      <c r="EN31" t="str">
        <f t="shared" si="29"/>
        <v/>
      </c>
      <c r="EO31" t="str">
        <f t="shared" si="30"/>
        <v/>
      </c>
      <c r="EP31" t="str">
        <f t="shared" si="31"/>
        <v/>
      </c>
      <c r="EQ31" t="str">
        <f t="shared" si="32"/>
        <v/>
      </c>
      <c r="ER31" t="str">
        <f t="shared" si="33"/>
        <v/>
      </c>
      <c r="ES31" t="str">
        <f t="shared" si="34"/>
        <v/>
      </c>
      <c r="ET31" t="str">
        <f t="shared" si="35"/>
        <v/>
      </c>
      <c r="EU31" s="61" t="str">
        <f t="shared" si="36"/>
        <v/>
      </c>
      <c r="EV31" s="53" t="str">
        <f>IF(ISNUMBER(EK31),EK31*#REF!,"")</f>
        <v/>
      </c>
      <c r="EW31" s="53" t="str">
        <f>IF(ISNUMBER(EL31),EL31*#REF!,"")</f>
        <v/>
      </c>
      <c r="EX31" s="53" t="str">
        <f>IF(ISNUMBER(EM31),EM31*#REF!,"")</f>
        <v/>
      </c>
      <c r="EY31" s="53" t="str">
        <f>IF(ISNUMBER(EN31),EN31*#REF!,"")</f>
        <v/>
      </c>
      <c r="EZ31" s="53" t="str">
        <f>IF(ISNUMBER(EO31),EO31*#REF!,"")</f>
        <v/>
      </c>
      <c r="FA31" s="53" t="str">
        <f>IF(ISNUMBER(EP31),EP31*#REF!,"")</f>
        <v/>
      </c>
      <c r="FB31" s="53" t="str">
        <f>IF(ISNUMBER(EQ31),EQ31*#REF!,"")</f>
        <v/>
      </c>
      <c r="FC31" s="53" t="str">
        <f>IF(ISNUMBER(ER31),ER31*#REF!,"")</f>
        <v/>
      </c>
      <c r="FD31" s="53" t="str">
        <f>IF(ISNUMBER(ES31),ES31*#REF!,"")</f>
        <v/>
      </c>
      <c r="FE31" s="53" t="str">
        <f>IF(ISNUMBER(ET31),ET31*#REF!,"")</f>
        <v/>
      </c>
      <c r="FF31" s="52" t="str">
        <f>IF(ISNUMBER(EU31),EU31*#REF!,"")</f>
        <v/>
      </c>
      <c r="FG31" s="55" t="str">
        <f t="shared" si="37"/>
        <v/>
      </c>
      <c r="FH31" s="55" t="str">
        <f t="shared" si="38"/>
        <v/>
      </c>
      <c r="FI31" s="55" t="str">
        <f t="shared" si="39"/>
        <v/>
      </c>
      <c r="FJ31" s="55" t="str">
        <f t="shared" si="40"/>
        <v/>
      </c>
      <c r="FK31" s="55" t="str">
        <f t="shared" si="41"/>
        <v/>
      </c>
      <c r="FL31" s="55" t="str">
        <f t="shared" si="42"/>
        <v/>
      </c>
      <c r="FM31" s="55" t="str">
        <f t="shared" si="43"/>
        <v/>
      </c>
      <c r="FN31" s="55" t="str">
        <f t="shared" si="44"/>
        <v/>
      </c>
      <c r="FO31" s="55" t="str">
        <f t="shared" si="45"/>
        <v/>
      </c>
      <c r="FP31" s="55" t="str">
        <f t="shared" si="46"/>
        <v/>
      </c>
      <c r="FQ31" s="59" t="str">
        <f t="shared" si="47"/>
        <v/>
      </c>
      <c r="FR31" s="53" t="str">
        <f t="shared" si="68"/>
        <v/>
      </c>
      <c r="FS31" s="53">
        <f t="shared" si="48"/>
        <v>0</v>
      </c>
      <c r="FT31" s="19">
        <f t="shared" si="49"/>
        <v>1</v>
      </c>
      <c r="FU31" s="19">
        <f t="shared" si="50"/>
        <v>0</v>
      </c>
      <c r="FV31" s="19">
        <f t="shared" si="51"/>
        <v>0</v>
      </c>
      <c r="FW31" s="50">
        <f t="shared" si="52"/>
        <v>0</v>
      </c>
      <c r="FX31" s="120">
        <f t="shared" si="53"/>
        <v>0</v>
      </c>
      <c r="FY31" s="120">
        <f t="shared" si="54"/>
        <v>0</v>
      </c>
      <c r="FZ31" s="120">
        <f t="shared" si="55"/>
        <v>0</v>
      </c>
      <c r="GA31" s="120">
        <f t="shared" si="56"/>
        <v>0</v>
      </c>
      <c r="GB31" s="120">
        <f t="shared" si="57"/>
        <v>0</v>
      </c>
      <c r="GC31" s="120">
        <f t="shared" si="58"/>
        <v>0</v>
      </c>
      <c r="GD31" s="120">
        <f t="shared" si="59"/>
        <v>0</v>
      </c>
      <c r="GE31" s="120">
        <f t="shared" si="60"/>
        <v>0</v>
      </c>
      <c r="GF31" s="120">
        <f t="shared" si="61"/>
        <v>0</v>
      </c>
      <c r="GG31">
        <f t="shared" si="62"/>
        <v>0</v>
      </c>
      <c r="GH31">
        <f t="shared" si="63"/>
        <v>0</v>
      </c>
      <c r="GI31">
        <v>6</v>
      </c>
      <c r="GJ31" t="str">
        <f t="shared" si="65"/>
        <v/>
      </c>
    </row>
    <row r="32" spans="1:195" x14ac:dyDescent="0.2">
      <c r="A32" s="50">
        <f t="shared" si="66"/>
        <v>31</v>
      </c>
      <c r="B32" s="58" t="s">
        <v>757</v>
      </c>
      <c r="C32" s="58" t="s">
        <v>2981</v>
      </c>
      <c r="D32" s="58"/>
      <c r="E32" s="58"/>
      <c r="F32" s="19">
        <v>3473529</v>
      </c>
      <c r="G32" s="19">
        <v>5565786</v>
      </c>
      <c r="H32" s="77">
        <f t="shared" si="0"/>
        <v>473465.15840000001</v>
      </c>
      <c r="I32" s="77">
        <f t="shared" si="1"/>
        <v>5563999.4756000005</v>
      </c>
      <c r="J32" s="208">
        <v>159</v>
      </c>
      <c r="K32" s="83" t="s">
        <v>1333</v>
      </c>
      <c r="L32" s="83">
        <v>53</v>
      </c>
      <c r="M32" s="83"/>
      <c r="O32" s="83"/>
      <c r="P32" s="83"/>
      <c r="Q32" s="58" t="s">
        <v>1348</v>
      </c>
      <c r="R32" s="58" t="s">
        <v>1422</v>
      </c>
      <c r="S32" s="58" t="s">
        <v>1327</v>
      </c>
      <c r="T32" s="241" t="str">
        <f t="shared" si="2"/>
        <v>-</v>
      </c>
      <c r="U32" s="241" t="str">
        <f t="shared" si="3"/>
        <v>M</v>
      </c>
      <c r="V32" s="241" t="str">
        <f t="shared" si="4"/>
        <v>-</v>
      </c>
      <c r="W32" s="241" t="str">
        <f t="shared" si="67"/>
        <v>A</v>
      </c>
      <c r="X32" s="260">
        <f t="shared" si="5"/>
        <v>6</v>
      </c>
      <c r="Y32" s="261" t="str">
        <f t="shared" si="6"/>
        <v/>
      </c>
      <c r="Z32" s="68" t="s">
        <v>1423</v>
      </c>
      <c r="AA32" s="83" t="s">
        <v>1424</v>
      </c>
      <c r="AB32" s="77">
        <v>1</v>
      </c>
      <c r="AC32" s="58" t="s">
        <v>960</v>
      </c>
      <c r="AD32" s="58" t="s">
        <v>1425</v>
      </c>
      <c r="AE32" s="68"/>
      <c r="AF32" s="83">
        <v>10</v>
      </c>
      <c r="AG32" s="83"/>
      <c r="AH32" s="83"/>
      <c r="AI32" s="83"/>
      <c r="AJ32" s="83"/>
      <c r="AK32" s="83"/>
      <c r="AL32" s="85"/>
      <c r="AM32" s="84">
        <v>0.13</v>
      </c>
      <c r="AN32" s="58"/>
      <c r="AO32" s="58"/>
      <c r="AP32" s="83"/>
      <c r="AQ32" s="58"/>
      <c r="AR32" s="58">
        <v>5843</v>
      </c>
      <c r="AS32" s="193">
        <f>SUM(AU32:BN32)+SUM(BO32:CL32)/1000</f>
        <v>5846</v>
      </c>
      <c r="AT32" s="248" t="str">
        <f>FR32</f>
        <v/>
      </c>
      <c r="AU32" s="58">
        <v>1584</v>
      </c>
      <c r="AV32" s="58">
        <v>75</v>
      </c>
      <c r="AW32" s="58">
        <v>361</v>
      </c>
      <c r="AX32" s="58">
        <v>2819</v>
      </c>
      <c r="AY32" s="58">
        <v>21</v>
      </c>
      <c r="AZ32" s="68">
        <v>884</v>
      </c>
      <c r="BA32" s="58"/>
      <c r="BB32" s="58">
        <v>95</v>
      </c>
      <c r="BC32" s="58"/>
      <c r="BD32" s="58"/>
      <c r="BE32" s="58">
        <v>7</v>
      </c>
      <c r="BF32" s="58"/>
      <c r="BG32" s="58"/>
      <c r="BH32" s="58"/>
      <c r="BI32" s="58"/>
      <c r="BJ32" s="58"/>
      <c r="BK32" s="58"/>
      <c r="BL32" s="58"/>
      <c r="BM32" s="58"/>
      <c r="BN32" s="68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2"/>
      <c r="CM32" s="81"/>
      <c r="CN32" s="81">
        <v>2236</v>
      </c>
      <c r="CO32" s="81"/>
      <c r="CP32" s="58"/>
      <c r="CQ32" s="68"/>
      <c r="CR32" s="58"/>
      <c r="CS32" s="58"/>
      <c r="CT32" s="58"/>
      <c r="CU32" s="58"/>
      <c r="CV32" s="58"/>
      <c r="CW32" s="58"/>
      <c r="CX32" s="58"/>
      <c r="CY32" s="58"/>
      <c r="CZ32" s="58"/>
      <c r="DA32" s="68"/>
      <c r="DB32" s="81"/>
      <c r="DC32" s="81"/>
      <c r="DD32" s="81">
        <v>1.56</v>
      </c>
      <c r="DE32" s="81">
        <v>-6.25</v>
      </c>
      <c r="DF32" s="81"/>
      <c r="DG32" s="81"/>
      <c r="DH32" s="81"/>
      <c r="DI32" s="81"/>
      <c r="DJ32" s="81"/>
      <c r="DK32" s="103"/>
      <c r="DL32" s="103"/>
      <c r="DM32" s="103"/>
      <c r="DN32" s="81"/>
      <c r="DO32" s="81"/>
      <c r="DP32" s="103"/>
      <c r="DQ32" s="103"/>
      <c r="DR32" s="103"/>
      <c r="DS32" s="104"/>
      <c r="DT32" s="50">
        <f t="shared" si="9"/>
        <v>1</v>
      </c>
      <c r="DU32" s="73">
        <f t="shared" si="10"/>
        <v>0</v>
      </c>
      <c r="DV32" s="73">
        <f t="shared" si="11"/>
        <v>1</v>
      </c>
      <c r="DW32" s="73">
        <f t="shared" si="12"/>
        <v>0</v>
      </c>
      <c r="DX32" s="73">
        <f t="shared" si="13"/>
        <v>0</v>
      </c>
      <c r="DY32" s="125">
        <f t="shared" si="14"/>
        <v>0</v>
      </c>
      <c r="DZ32" s="73">
        <f t="shared" si="15"/>
        <v>1</v>
      </c>
      <c r="EA32" s="19">
        <f t="shared" si="16"/>
        <v>0</v>
      </c>
      <c r="EB32" s="50">
        <f t="shared" si="17"/>
        <v>0</v>
      </c>
      <c r="EC32" s="19">
        <f t="shared" si="18"/>
        <v>0</v>
      </c>
      <c r="ED32" s="19">
        <f t="shared" si="19"/>
        <v>1</v>
      </c>
      <c r="EE32" s="19">
        <f t="shared" si="20"/>
        <v>0</v>
      </c>
      <c r="EF32" s="50">
        <f t="shared" si="21"/>
        <v>0</v>
      </c>
      <c r="EG32" s="19">
        <f t="shared" si="22"/>
        <v>0</v>
      </c>
      <c r="EH32" s="19">
        <f t="shared" si="23"/>
        <v>1</v>
      </c>
      <c r="EI32" s="50">
        <f t="shared" si="24"/>
        <v>0</v>
      </c>
      <c r="EJ32" s="125">
        <f t="shared" si="25"/>
        <v>2</v>
      </c>
      <c r="EK32">
        <f t="shared" si="26"/>
        <v>1584</v>
      </c>
      <c r="EL32">
        <f t="shared" si="27"/>
        <v>95</v>
      </c>
      <c r="EM32">
        <f t="shared" si="28"/>
        <v>75</v>
      </c>
      <c r="EN32">
        <f t="shared" si="29"/>
        <v>361</v>
      </c>
      <c r="EO32" t="str">
        <f t="shared" si="30"/>
        <v/>
      </c>
      <c r="EP32">
        <f t="shared" si="31"/>
        <v>7</v>
      </c>
      <c r="EQ32">
        <f t="shared" si="32"/>
        <v>884</v>
      </c>
      <c r="ER32" t="str">
        <f t="shared" si="33"/>
        <v/>
      </c>
      <c r="ES32" t="str">
        <f t="shared" si="34"/>
        <v/>
      </c>
      <c r="ET32">
        <f t="shared" si="35"/>
        <v>21</v>
      </c>
      <c r="EU32" s="61">
        <f t="shared" si="36"/>
        <v>2819</v>
      </c>
      <c r="EV32" s="53" t="e">
        <f>IF(ISNUMBER(EK32),EK32*#REF!,"")</f>
        <v>#REF!</v>
      </c>
      <c r="EW32" s="53" t="e">
        <f>IF(ISNUMBER(EL32),EL32*#REF!,"")</f>
        <v>#REF!</v>
      </c>
      <c r="EX32" s="53" t="e">
        <f>IF(ISNUMBER(EM32),EM32*#REF!,"")</f>
        <v>#REF!</v>
      </c>
      <c r="EY32" s="53" t="e">
        <f>IF(ISNUMBER(EN32),EN32*#REF!,"")</f>
        <v>#REF!</v>
      </c>
      <c r="EZ32" s="53" t="str">
        <f>IF(ISNUMBER(EO32),EO32*#REF!,"")</f>
        <v/>
      </c>
      <c r="FA32" s="53" t="e">
        <f>IF(ISNUMBER(EP32),EP32*#REF!,"")</f>
        <v>#REF!</v>
      </c>
      <c r="FB32" s="53" t="e">
        <f>IF(ISNUMBER(EQ32),EQ32*#REF!,"")</f>
        <v>#REF!</v>
      </c>
      <c r="FC32" s="53" t="str">
        <f>IF(ISNUMBER(ER32),ER32*#REF!,"")</f>
        <v/>
      </c>
      <c r="FD32" s="53" t="str">
        <f>IF(ISNUMBER(ES32),ES32*#REF!,"")</f>
        <v/>
      </c>
      <c r="FE32" s="53" t="e">
        <f>IF(ISNUMBER(ET32),ET32*#REF!,"")</f>
        <v>#REF!</v>
      </c>
      <c r="FF32" s="52" t="e">
        <f>IF(ISNUMBER(EU32),EU32*#REF!,"")</f>
        <v>#REF!</v>
      </c>
      <c r="FG32" s="55" t="str">
        <f t="shared" si="37"/>
        <v/>
      </c>
      <c r="FH32" s="55" t="str">
        <f t="shared" si="38"/>
        <v/>
      </c>
      <c r="FI32" s="55" t="str">
        <f t="shared" si="39"/>
        <v/>
      </c>
      <c r="FJ32" s="55" t="str">
        <f t="shared" si="40"/>
        <v/>
      </c>
      <c r="FK32" s="55" t="str">
        <f t="shared" si="41"/>
        <v/>
      </c>
      <c r="FL32" s="55" t="str">
        <f t="shared" si="42"/>
        <v/>
      </c>
      <c r="FM32" s="55" t="str">
        <f t="shared" si="43"/>
        <v/>
      </c>
      <c r="FN32" s="55" t="str">
        <f t="shared" si="44"/>
        <v/>
      </c>
      <c r="FO32" s="55" t="str">
        <f t="shared" si="45"/>
        <v/>
      </c>
      <c r="FP32" s="55" t="str">
        <f t="shared" si="46"/>
        <v/>
      </c>
      <c r="FQ32" s="59" t="str">
        <f t="shared" si="47"/>
        <v/>
      </c>
      <c r="FR32" s="53" t="str">
        <f t="shared" si="68"/>
        <v/>
      </c>
      <c r="FS32" s="53" t="e">
        <f t="shared" si="48"/>
        <v>#VALUE!</v>
      </c>
      <c r="FT32" s="19" t="e">
        <f t="shared" si="49"/>
        <v>#VALUE!</v>
      </c>
      <c r="FU32" s="19" t="e">
        <f t="shared" si="50"/>
        <v>#VALUE!</v>
      </c>
      <c r="FV32" s="19" t="e">
        <f t="shared" si="51"/>
        <v>#VALUE!</v>
      </c>
      <c r="FW32" s="50" t="e">
        <f t="shared" si="52"/>
        <v>#VALUE!</v>
      </c>
      <c r="FX32" s="120">
        <f t="shared" si="53"/>
        <v>0</v>
      </c>
      <c r="FY32" s="120">
        <f t="shared" si="54"/>
        <v>0</v>
      </c>
      <c r="FZ32" s="120">
        <f t="shared" si="55"/>
        <v>0</v>
      </c>
      <c r="GA32" s="120">
        <f t="shared" si="56"/>
        <v>0</v>
      </c>
      <c r="GB32" s="120">
        <f t="shared" si="57"/>
        <v>0</v>
      </c>
      <c r="GC32" s="120">
        <f t="shared" si="58"/>
        <v>0</v>
      </c>
      <c r="GD32" s="120">
        <f t="shared" si="59"/>
        <v>0</v>
      </c>
      <c r="GE32" s="120">
        <f t="shared" si="60"/>
        <v>0</v>
      </c>
      <c r="GF32" s="120">
        <f t="shared" si="61"/>
        <v>0</v>
      </c>
      <c r="GG32">
        <f t="shared" si="62"/>
        <v>0</v>
      </c>
      <c r="GH32">
        <f t="shared" si="63"/>
        <v>0</v>
      </c>
      <c r="GI32">
        <v>6</v>
      </c>
      <c r="GJ32" t="str">
        <f t="shared" si="65"/>
        <v/>
      </c>
    </row>
    <row r="33" spans="1:192" x14ac:dyDescent="0.2">
      <c r="A33" s="50">
        <f t="shared" si="66"/>
        <v>32</v>
      </c>
      <c r="B33" s="58" t="s">
        <v>757</v>
      </c>
      <c r="C33" s="58" t="s">
        <v>880</v>
      </c>
      <c r="D33" s="58"/>
      <c r="E33" s="58"/>
      <c r="F33" s="19">
        <v>3473625</v>
      </c>
      <c r="G33" s="19">
        <v>5565645</v>
      </c>
      <c r="H33" s="77">
        <f t="shared" si="0"/>
        <v>473561.12000000005</v>
      </c>
      <c r="I33" s="77">
        <f t="shared" si="1"/>
        <v>5563858.5320000006</v>
      </c>
      <c r="J33" s="208">
        <v>154</v>
      </c>
      <c r="K33" s="83" t="s">
        <v>1332</v>
      </c>
      <c r="L33" s="19">
        <v>7.5</v>
      </c>
      <c r="M33" s="83"/>
      <c r="O33" s="83"/>
      <c r="P33" s="83"/>
      <c r="Q33" s="58" t="s">
        <v>1348</v>
      </c>
      <c r="R33" s="58" t="s">
        <v>1422</v>
      </c>
      <c r="S33" s="58" t="s">
        <v>1327</v>
      </c>
      <c r="T33" s="241" t="str">
        <f t="shared" si="2"/>
        <v>-</v>
      </c>
      <c r="U33" s="241" t="str">
        <f t="shared" si="3"/>
        <v>M</v>
      </c>
      <c r="V33" s="241" t="str">
        <f t="shared" si="4"/>
        <v>-</v>
      </c>
      <c r="W33" s="241" t="str">
        <f t="shared" si="67"/>
        <v>A</v>
      </c>
      <c r="X33" s="260">
        <f t="shared" si="5"/>
        <v>6</v>
      </c>
      <c r="Y33" s="261" t="str">
        <f t="shared" si="6"/>
        <v/>
      </c>
      <c r="Z33" s="68"/>
      <c r="AA33" s="83" t="s">
        <v>1426</v>
      </c>
      <c r="AB33" s="77">
        <v>1</v>
      </c>
      <c r="AC33" s="58" t="s">
        <v>881</v>
      </c>
      <c r="AD33" s="58" t="s">
        <v>2997</v>
      </c>
      <c r="AE33" s="68"/>
      <c r="AF33" s="83">
        <v>10.6</v>
      </c>
      <c r="AG33" s="83">
        <v>18100</v>
      </c>
      <c r="AH33" s="83"/>
      <c r="AI33" s="83"/>
      <c r="AJ33" s="83">
        <v>1.0075499999999999</v>
      </c>
      <c r="AK33" s="83">
        <v>18</v>
      </c>
      <c r="AL33" s="85"/>
      <c r="AM33" s="84"/>
      <c r="AN33" s="58"/>
      <c r="AO33" s="58"/>
      <c r="AP33" s="83"/>
      <c r="AQ33" s="58"/>
      <c r="AR33" s="58"/>
      <c r="AS33" s="193">
        <f>SUM(AU33:BN33)+SUM(BO33:CL33)/1000</f>
        <v>11251.653</v>
      </c>
      <c r="AT33" s="248" t="str">
        <f>FR33</f>
        <v/>
      </c>
      <c r="AU33" s="58">
        <v>3061</v>
      </c>
      <c r="AV33" s="58">
        <v>148.19999999999999</v>
      </c>
      <c r="AW33" s="58">
        <v>691.9</v>
      </c>
      <c r="AX33" s="58">
        <v>5676</v>
      </c>
      <c r="AY33" s="58">
        <v>23.69</v>
      </c>
      <c r="AZ33" s="68">
        <v>1445</v>
      </c>
      <c r="BA33" s="58">
        <v>2.5049999999999999</v>
      </c>
      <c r="BB33" s="58">
        <v>143.19999999999999</v>
      </c>
      <c r="BC33" s="58">
        <v>8.6039999999999992</v>
      </c>
      <c r="BD33" s="58">
        <v>3.6629999999999998</v>
      </c>
      <c r="BE33" s="58">
        <v>11.03</v>
      </c>
      <c r="BF33" s="58">
        <v>0.60599999999999998</v>
      </c>
      <c r="BG33" s="58"/>
      <c r="BH33" s="58">
        <v>2.2930000000000001</v>
      </c>
      <c r="BI33" s="58">
        <v>2.7E-2</v>
      </c>
      <c r="BJ33" s="58" t="s">
        <v>1322</v>
      </c>
      <c r="BK33" s="58"/>
      <c r="BL33" s="58"/>
      <c r="BM33" s="58">
        <v>33.26</v>
      </c>
      <c r="BN33" s="68" t="s">
        <v>1322</v>
      </c>
      <c r="BO33" s="81"/>
      <c r="BP33" s="81" t="s">
        <v>1322</v>
      </c>
      <c r="BQ33" s="81">
        <v>75</v>
      </c>
      <c r="BR33" s="81">
        <v>600</v>
      </c>
      <c r="BS33" s="81"/>
      <c r="BT33" s="81"/>
      <c r="BU33" s="81"/>
      <c r="BV33" s="81"/>
      <c r="BW33" s="81" t="s">
        <v>1322</v>
      </c>
      <c r="BX33" s="81"/>
      <c r="BY33" s="81"/>
      <c r="BZ33" s="81"/>
      <c r="CA33" s="81"/>
      <c r="CB33" s="81"/>
      <c r="CC33" s="81" t="s">
        <v>1322</v>
      </c>
      <c r="CD33" s="81"/>
      <c r="CE33" s="81"/>
      <c r="CF33" s="81"/>
      <c r="CG33" s="81"/>
      <c r="CH33" s="81"/>
      <c r="CI33" s="81"/>
      <c r="CJ33" s="81"/>
      <c r="CK33" s="81"/>
      <c r="CL33" s="82"/>
      <c r="CM33" s="81"/>
      <c r="CN33" s="81">
        <v>2303</v>
      </c>
      <c r="CO33" s="81"/>
      <c r="CP33" s="58"/>
      <c r="CQ33" s="68"/>
      <c r="CR33" s="58">
        <v>0.11</v>
      </c>
      <c r="CS33" s="58">
        <v>99.89</v>
      </c>
      <c r="CT33" s="58"/>
      <c r="CU33" s="58"/>
      <c r="CV33" s="58"/>
      <c r="CW33" s="58"/>
      <c r="CX33" s="58"/>
      <c r="CY33" s="58"/>
      <c r="CZ33" s="58"/>
      <c r="DA33" s="68"/>
      <c r="DB33" s="81"/>
      <c r="DC33" s="81"/>
      <c r="DD33" s="81"/>
      <c r="DE33" s="81"/>
      <c r="DF33" s="81"/>
      <c r="DG33" s="81"/>
      <c r="DH33" s="81"/>
      <c r="DI33" s="81"/>
      <c r="DJ33" s="81"/>
      <c r="DK33" s="103"/>
      <c r="DL33" s="103"/>
      <c r="DM33" s="103"/>
      <c r="DN33" s="81"/>
      <c r="DO33" s="81"/>
      <c r="DP33" s="103"/>
      <c r="DQ33" s="103"/>
      <c r="DR33" s="103"/>
      <c r="DS33" s="104"/>
      <c r="DT33" s="50">
        <f t="shared" si="9"/>
        <v>1</v>
      </c>
      <c r="DU33" s="73">
        <f t="shared" si="10"/>
        <v>1</v>
      </c>
      <c r="DV33" s="73">
        <f t="shared" si="11"/>
        <v>0</v>
      </c>
      <c r="DW33" s="73">
        <f t="shared" si="12"/>
        <v>0</v>
      </c>
      <c r="DX33" s="73">
        <f t="shared" si="13"/>
        <v>0</v>
      </c>
      <c r="DY33" s="125">
        <f t="shared" si="14"/>
        <v>0</v>
      </c>
      <c r="DZ33" s="73">
        <f t="shared" si="15"/>
        <v>1</v>
      </c>
      <c r="EA33" s="19">
        <f t="shared" si="16"/>
        <v>0</v>
      </c>
      <c r="EB33" s="50">
        <f t="shared" si="17"/>
        <v>0</v>
      </c>
      <c r="EC33" s="19">
        <f t="shared" si="18"/>
        <v>0</v>
      </c>
      <c r="ED33" s="19">
        <f t="shared" si="19"/>
        <v>1</v>
      </c>
      <c r="EE33" s="19">
        <f t="shared" si="20"/>
        <v>0</v>
      </c>
      <c r="EF33" s="50">
        <f t="shared" si="21"/>
        <v>0</v>
      </c>
      <c r="EG33" s="19">
        <f t="shared" si="22"/>
        <v>0</v>
      </c>
      <c r="EH33" s="19">
        <f t="shared" si="23"/>
        <v>1</v>
      </c>
      <c r="EI33" s="50">
        <f t="shared" si="24"/>
        <v>0</v>
      </c>
      <c r="EJ33" s="125">
        <f t="shared" si="25"/>
        <v>2</v>
      </c>
      <c r="EK33">
        <f t="shared" si="26"/>
        <v>3061</v>
      </c>
      <c r="EL33">
        <f t="shared" si="27"/>
        <v>143.19999999999999</v>
      </c>
      <c r="EM33">
        <f t="shared" si="28"/>
        <v>148.19999999999999</v>
      </c>
      <c r="EN33">
        <f t="shared" si="29"/>
        <v>691.9</v>
      </c>
      <c r="EO33">
        <f t="shared" si="30"/>
        <v>0.60599999999999998</v>
      </c>
      <c r="EP33">
        <f t="shared" si="31"/>
        <v>11.03</v>
      </c>
      <c r="EQ33">
        <f t="shared" si="32"/>
        <v>1445</v>
      </c>
      <c r="ER33" t="str">
        <f t="shared" si="33"/>
        <v/>
      </c>
      <c r="ES33" t="str">
        <f t="shared" si="34"/>
        <v/>
      </c>
      <c r="ET33">
        <f t="shared" si="35"/>
        <v>23.69</v>
      </c>
      <c r="EU33" s="61">
        <f t="shared" si="36"/>
        <v>5676</v>
      </c>
      <c r="EV33" s="53" t="e">
        <f>IF(ISNUMBER(EK33),EK33*#REF!,"")</f>
        <v>#REF!</v>
      </c>
      <c r="EW33" s="53" t="e">
        <f>IF(ISNUMBER(EL33),EL33*#REF!,"")</f>
        <v>#REF!</v>
      </c>
      <c r="EX33" s="53" t="e">
        <f>IF(ISNUMBER(EM33),EM33*#REF!,"")</f>
        <v>#REF!</v>
      </c>
      <c r="EY33" s="53" t="e">
        <f>IF(ISNUMBER(EN33),EN33*#REF!,"")</f>
        <v>#REF!</v>
      </c>
      <c r="EZ33" s="53" t="e">
        <f>IF(ISNUMBER(EO33),EO33*#REF!,"")</f>
        <v>#REF!</v>
      </c>
      <c r="FA33" s="53" t="e">
        <f>IF(ISNUMBER(EP33),EP33*#REF!,"")</f>
        <v>#REF!</v>
      </c>
      <c r="FB33" s="53" t="e">
        <f>IF(ISNUMBER(EQ33),EQ33*#REF!,"")</f>
        <v>#REF!</v>
      </c>
      <c r="FC33" s="53" t="str">
        <f>IF(ISNUMBER(ER33),ER33*#REF!,"")</f>
        <v/>
      </c>
      <c r="FD33" s="53" t="str">
        <f>IF(ISNUMBER(ES33),ES33*#REF!,"")</f>
        <v/>
      </c>
      <c r="FE33" s="53" t="e">
        <f>IF(ISNUMBER(ET33),ET33*#REF!,"")</f>
        <v>#REF!</v>
      </c>
      <c r="FF33" s="52" t="e">
        <f>IF(ISNUMBER(EU33),EU33*#REF!,"")</f>
        <v>#REF!</v>
      </c>
      <c r="FG33" s="55" t="str">
        <f t="shared" si="37"/>
        <v/>
      </c>
      <c r="FH33" s="55" t="str">
        <f t="shared" si="38"/>
        <v/>
      </c>
      <c r="FI33" s="55" t="str">
        <f t="shared" si="39"/>
        <v/>
      </c>
      <c r="FJ33" s="55" t="str">
        <f t="shared" si="40"/>
        <v/>
      </c>
      <c r="FK33" s="55" t="str">
        <f t="shared" si="41"/>
        <v/>
      </c>
      <c r="FL33" s="55" t="str">
        <f t="shared" si="42"/>
        <v/>
      </c>
      <c r="FM33" s="55" t="str">
        <f t="shared" si="43"/>
        <v/>
      </c>
      <c r="FN33" s="55" t="str">
        <f t="shared" si="44"/>
        <v/>
      </c>
      <c r="FO33" s="55" t="str">
        <f t="shared" si="45"/>
        <v/>
      </c>
      <c r="FP33" s="55" t="str">
        <f t="shared" si="46"/>
        <v/>
      </c>
      <c r="FQ33" s="59" t="str">
        <f t="shared" si="47"/>
        <v/>
      </c>
      <c r="FR33" s="53" t="str">
        <f t="shared" si="68"/>
        <v/>
      </c>
      <c r="FS33" s="53" t="e">
        <f t="shared" si="48"/>
        <v>#VALUE!</v>
      </c>
      <c r="FT33" s="19" t="e">
        <f t="shared" si="49"/>
        <v>#VALUE!</v>
      </c>
      <c r="FU33" s="19" t="e">
        <f t="shared" si="50"/>
        <v>#VALUE!</v>
      </c>
      <c r="FV33" s="19" t="e">
        <f t="shared" si="51"/>
        <v>#VALUE!</v>
      </c>
      <c r="FW33" s="50" t="e">
        <f t="shared" si="52"/>
        <v>#VALUE!</v>
      </c>
      <c r="FX33" s="120">
        <f t="shared" si="53"/>
        <v>0</v>
      </c>
      <c r="FY33" s="120">
        <f t="shared" si="54"/>
        <v>0</v>
      </c>
      <c r="FZ33" s="120">
        <f t="shared" si="55"/>
        <v>0</v>
      </c>
      <c r="GA33" s="120">
        <f t="shared" si="56"/>
        <v>0</v>
      </c>
      <c r="GB33" s="120">
        <f t="shared" si="57"/>
        <v>0</v>
      </c>
      <c r="GC33" s="120">
        <f t="shared" si="58"/>
        <v>0</v>
      </c>
      <c r="GD33" s="120">
        <f t="shared" si="59"/>
        <v>0</v>
      </c>
      <c r="GE33" s="120">
        <f t="shared" si="60"/>
        <v>0</v>
      </c>
      <c r="GF33" s="120">
        <f t="shared" si="61"/>
        <v>0</v>
      </c>
      <c r="GG33">
        <f t="shared" si="62"/>
        <v>0</v>
      </c>
      <c r="GH33">
        <f t="shared" si="63"/>
        <v>0</v>
      </c>
      <c r="GI33">
        <v>6</v>
      </c>
      <c r="GJ33" t="str">
        <f t="shared" si="65"/>
        <v/>
      </c>
    </row>
    <row r="34" spans="1:192" x14ac:dyDescent="0.2">
      <c r="A34" s="50">
        <f t="shared" si="66"/>
        <v>33</v>
      </c>
      <c r="B34" s="58" t="s">
        <v>757</v>
      </c>
      <c r="C34" s="58" t="s">
        <v>880</v>
      </c>
      <c r="D34" s="58"/>
      <c r="E34" s="58"/>
      <c r="F34" s="19">
        <v>3473625</v>
      </c>
      <c r="G34" s="19">
        <v>5565645</v>
      </c>
      <c r="H34" s="77">
        <f t="shared" si="0"/>
        <v>473561.12000000005</v>
      </c>
      <c r="I34" s="77">
        <f t="shared" si="1"/>
        <v>5563858.5320000006</v>
      </c>
      <c r="J34" s="208">
        <v>154</v>
      </c>
      <c r="K34" s="83" t="s">
        <v>1332</v>
      </c>
      <c r="L34" s="19">
        <v>7.5</v>
      </c>
      <c r="M34" s="83"/>
      <c r="O34" s="83"/>
      <c r="P34" s="83"/>
      <c r="Q34" s="58" t="s">
        <v>1348</v>
      </c>
      <c r="R34" s="58" t="s">
        <v>1422</v>
      </c>
      <c r="S34" s="58" t="s">
        <v>1327</v>
      </c>
      <c r="T34" s="241" t="str">
        <f t="shared" si="2"/>
        <v>-</v>
      </c>
      <c r="U34" s="241" t="str">
        <f t="shared" si="3"/>
        <v>M</v>
      </c>
      <c r="V34" s="241" t="str">
        <f t="shared" si="4"/>
        <v>-</v>
      </c>
      <c r="W34" s="241" t="str">
        <f t="shared" si="67"/>
        <v>A</v>
      </c>
      <c r="X34" s="260">
        <f t="shared" ref="X34:X60" si="69">GI34</f>
        <v>6</v>
      </c>
      <c r="Y34" s="261" t="str">
        <f t="shared" ref="Y34:Y60" si="70">GJ34</f>
        <v/>
      </c>
      <c r="Z34" s="68" t="s">
        <v>1427</v>
      </c>
      <c r="AA34" s="83" t="s">
        <v>1428</v>
      </c>
      <c r="AB34" s="77">
        <v>2</v>
      </c>
      <c r="AC34" s="58" t="s">
        <v>411</v>
      </c>
      <c r="AD34" s="58" t="s">
        <v>1429</v>
      </c>
      <c r="AE34" s="68"/>
      <c r="AF34" s="83">
        <v>11</v>
      </c>
      <c r="AG34" s="83"/>
      <c r="AH34" s="83"/>
      <c r="AI34" s="83"/>
      <c r="AJ34" s="83"/>
      <c r="AK34" s="83"/>
      <c r="AL34" s="85"/>
      <c r="AM34" s="84">
        <v>0.83</v>
      </c>
      <c r="AN34" s="58"/>
      <c r="AO34" s="58"/>
      <c r="AP34" s="83"/>
      <c r="AQ34" s="58"/>
      <c r="AR34" s="58">
        <v>10171</v>
      </c>
      <c r="AS34" s="193">
        <f>SUM(AU34:BN34)+SUM(BO34:CL34)/1000</f>
        <v>10117.083699999999</v>
      </c>
      <c r="AT34" s="248" t="str">
        <f>FR34</f>
        <v/>
      </c>
      <c r="AU34" s="58">
        <v>2741</v>
      </c>
      <c r="AV34" s="58">
        <v>109</v>
      </c>
      <c r="AW34" s="58">
        <v>610</v>
      </c>
      <c r="AX34" s="58">
        <v>4846</v>
      </c>
      <c r="AY34" s="58">
        <v>22</v>
      </c>
      <c r="AZ34" s="68">
        <v>1623</v>
      </c>
      <c r="BA34" s="58"/>
      <c r="BB34" s="58">
        <v>157</v>
      </c>
      <c r="BC34" s="58"/>
      <c r="BD34" s="58"/>
      <c r="BE34" s="58">
        <v>9</v>
      </c>
      <c r="BF34" s="58"/>
      <c r="BG34" s="58"/>
      <c r="BH34" s="58"/>
      <c r="BI34" s="58"/>
      <c r="BJ34" s="58"/>
      <c r="BK34" s="58"/>
      <c r="BL34" s="58"/>
      <c r="BM34" s="58"/>
      <c r="BN34" s="68"/>
      <c r="BO34" s="81"/>
      <c r="BP34" s="81"/>
      <c r="BQ34" s="81">
        <v>80.3</v>
      </c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>
        <v>3.4</v>
      </c>
      <c r="CI34" s="81"/>
      <c r="CJ34" s="81"/>
      <c r="CK34" s="81"/>
      <c r="CL34" s="82"/>
      <c r="CM34" s="81"/>
      <c r="CN34" s="81">
        <v>2360</v>
      </c>
      <c r="CO34" s="81"/>
      <c r="CP34" s="58"/>
      <c r="CQ34" s="68"/>
      <c r="CR34" s="58"/>
      <c r="CS34" s="58"/>
      <c r="CT34" s="58"/>
      <c r="CU34" s="58"/>
      <c r="CV34" s="58"/>
      <c r="CW34" s="58"/>
      <c r="CX34" s="58"/>
      <c r="CY34" s="58"/>
      <c r="CZ34" s="58"/>
      <c r="DA34" s="68"/>
      <c r="DB34" s="81"/>
      <c r="DC34" s="81"/>
      <c r="DD34" s="81"/>
      <c r="DE34" s="81"/>
      <c r="DF34" s="81"/>
      <c r="DG34" s="81"/>
      <c r="DH34" s="81"/>
      <c r="DI34" s="81"/>
      <c r="DJ34" s="81"/>
      <c r="DK34" s="103"/>
      <c r="DL34" s="103"/>
      <c r="DM34" s="103"/>
      <c r="DN34" s="81"/>
      <c r="DO34" s="81"/>
      <c r="DP34" s="103"/>
      <c r="DQ34" s="103"/>
      <c r="DR34" s="103"/>
      <c r="DS34" s="104"/>
      <c r="DT34" s="50">
        <f t="shared" si="9"/>
        <v>0</v>
      </c>
      <c r="DU34" s="73">
        <f t="shared" si="10"/>
        <v>1</v>
      </c>
      <c r="DV34" s="73">
        <f t="shared" si="11"/>
        <v>0</v>
      </c>
      <c r="DW34" s="73">
        <f t="shared" si="12"/>
        <v>0</v>
      </c>
      <c r="DX34" s="73">
        <f t="shared" si="13"/>
        <v>0</v>
      </c>
      <c r="DY34" s="125">
        <f t="shared" si="14"/>
        <v>0</v>
      </c>
      <c r="DZ34" s="73">
        <f t="shared" si="15"/>
        <v>1</v>
      </c>
      <c r="EA34" s="19">
        <f t="shared" si="16"/>
        <v>0</v>
      </c>
      <c r="EB34" s="50">
        <f t="shared" si="17"/>
        <v>0</v>
      </c>
      <c r="EC34" s="19">
        <f t="shared" si="18"/>
        <v>0</v>
      </c>
      <c r="ED34" s="19">
        <f t="shared" si="19"/>
        <v>1</v>
      </c>
      <c r="EE34" s="19">
        <f t="shared" si="20"/>
        <v>0</v>
      </c>
      <c r="EF34" s="50">
        <f t="shared" si="21"/>
        <v>0</v>
      </c>
      <c r="EG34" s="19">
        <f t="shared" si="22"/>
        <v>0</v>
      </c>
      <c r="EH34" s="19">
        <f t="shared" si="23"/>
        <v>1</v>
      </c>
      <c r="EI34" s="50">
        <f t="shared" si="24"/>
        <v>0</v>
      </c>
      <c r="EJ34" s="125">
        <f t="shared" si="25"/>
        <v>2</v>
      </c>
      <c r="EK34">
        <f t="shared" si="26"/>
        <v>2741</v>
      </c>
      <c r="EL34">
        <f t="shared" si="27"/>
        <v>157</v>
      </c>
      <c r="EM34">
        <f t="shared" si="28"/>
        <v>109</v>
      </c>
      <c r="EN34">
        <f t="shared" si="29"/>
        <v>610</v>
      </c>
      <c r="EO34" t="str">
        <f t="shared" si="30"/>
        <v/>
      </c>
      <c r="EP34">
        <f t="shared" si="31"/>
        <v>9</v>
      </c>
      <c r="EQ34">
        <f t="shared" si="32"/>
        <v>1623</v>
      </c>
      <c r="ER34" t="str">
        <f t="shared" si="33"/>
        <v/>
      </c>
      <c r="ES34" t="str">
        <f t="shared" si="34"/>
        <v/>
      </c>
      <c r="ET34">
        <f t="shared" si="35"/>
        <v>22</v>
      </c>
      <c r="EU34" s="61">
        <f t="shared" si="36"/>
        <v>4846</v>
      </c>
      <c r="EV34" s="53" t="e">
        <f>IF(ISNUMBER(EK34),EK34*#REF!,"")</f>
        <v>#REF!</v>
      </c>
      <c r="EW34" s="53" t="e">
        <f>IF(ISNUMBER(EL34),EL34*#REF!,"")</f>
        <v>#REF!</v>
      </c>
      <c r="EX34" s="53" t="e">
        <f>IF(ISNUMBER(EM34),EM34*#REF!,"")</f>
        <v>#REF!</v>
      </c>
      <c r="EY34" s="53" t="e">
        <f>IF(ISNUMBER(EN34),EN34*#REF!,"")</f>
        <v>#REF!</v>
      </c>
      <c r="EZ34" s="53" t="str">
        <f>IF(ISNUMBER(EO34),EO34*#REF!,"")</f>
        <v/>
      </c>
      <c r="FA34" s="53" t="e">
        <f>IF(ISNUMBER(EP34),EP34*#REF!,"")</f>
        <v>#REF!</v>
      </c>
      <c r="FB34" s="53" t="e">
        <f>IF(ISNUMBER(EQ34),EQ34*#REF!,"")</f>
        <v>#REF!</v>
      </c>
      <c r="FC34" s="53" t="str">
        <f>IF(ISNUMBER(ER34),ER34*#REF!,"")</f>
        <v/>
      </c>
      <c r="FD34" s="53" t="str">
        <f>IF(ISNUMBER(ES34),ES34*#REF!,"")</f>
        <v/>
      </c>
      <c r="FE34" s="53" t="e">
        <f>IF(ISNUMBER(ET34),ET34*#REF!,"")</f>
        <v>#REF!</v>
      </c>
      <c r="FF34" s="52" t="e">
        <f>IF(ISNUMBER(EU34),EU34*#REF!,"")</f>
        <v>#REF!</v>
      </c>
      <c r="FG34" s="55" t="str">
        <f t="shared" si="37"/>
        <v/>
      </c>
      <c r="FH34" s="55" t="str">
        <f t="shared" si="38"/>
        <v/>
      </c>
      <c r="FI34" s="55" t="str">
        <f t="shared" si="39"/>
        <v/>
      </c>
      <c r="FJ34" s="55" t="str">
        <f t="shared" si="40"/>
        <v/>
      </c>
      <c r="FK34" s="55" t="str">
        <f t="shared" si="41"/>
        <v/>
      </c>
      <c r="FL34" s="55" t="str">
        <f t="shared" si="42"/>
        <v/>
      </c>
      <c r="FM34" s="55" t="str">
        <f t="shared" si="43"/>
        <v/>
      </c>
      <c r="FN34" s="55" t="str">
        <f t="shared" si="44"/>
        <v/>
      </c>
      <c r="FO34" s="55" t="str">
        <f t="shared" si="45"/>
        <v/>
      </c>
      <c r="FP34" s="55" t="str">
        <f t="shared" si="46"/>
        <v/>
      </c>
      <c r="FQ34" s="59" t="str">
        <f t="shared" si="47"/>
        <v/>
      </c>
      <c r="FR34" s="53" t="str">
        <f t="shared" si="68"/>
        <v/>
      </c>
      <c r="FS34" s="53" t="e">
        <f t="shared" si="48"/>
        <v>#VALUE!</v>
      </c>
      <c r="FT34" s="19" t="e">
        <f t="shared" si="49"/>
        <v>#VALUE!</v>
      </c>
      <c r="FU34" s="19" t="e">
        <f t="shared" si="50"/>
        <v>#VALUE!</v>
      </c>
      <c r="FV34" s="19" t="e">
        <f t="shared" si="51"/>
        <v>#VALUE!</v>
      </c>
      <c r="FW34" s="50" t="e">
        <f t="shared" si="52"/>
        <v>#VALUE!</v>
      </c>
      <c r="FX34" s="120">
        <f t="shared" si="53"/>
        <v>0</v>
      </c>
      <c r="FY34" s="120">
        <f t="shared" si="54"/>
        <v>0</v>
      </c>
      <c r="FZ34" s="120">
        <f t="shared" si="55"/>
        <v>0</v>
      </c>
      <c r="GA34" s="120">
        <f t="shared" si="56"/>
        <v>0</v>
      </c>
      <c r="GB34" s="120">
        <f t="shared" si="57"/>
        <v>0</v>
      </c>
      <c r="GC34" s="120">
        <f t="shared" si="58"/>
        <v>0</v>
      </c>
      <c r="GD34" s="120">
        <f t="shared" si="59"/>
        <v>0</v>
      </c>
      <c r="GE34" s="120">
        <f t="shared" si="60"/>
        <v>0</v>
      </c>
      <c r="GF34" s="120">
        <f t="shared" si="61"/>
        <v>0</v>
      </c>
      <c r="GG34">
        <f t="shared" si="62"/>
        <v>0</v>
      </c>
      <c r="GH34">
        <f t="shared" si="63"/>
        <v>0</v>
      </c>
      <c r="GI34">
        <v>6</v>
      </c>
      <c r="GJ34" t="str">
        <f t="shared" si="65"/>
        <v/>
      </c>
    </row>
    <row r="35" spans="1:192" x14ac:dyDescent="0.2">
      <c r="A35" s="50">
        <f t="shared" si="66"/>
        <v>34</v>
      </c>
      <c r="B35" s="58" t="s">
        <v>757</v>
      </c>
      <c r="C35" s="58" t="s">
        <v>880</v>
      </c>
      <c r="D35" s="58"/>
      <c r="E35" s="58"/>
      <c r="F35" s="19">
        <v>3473625</v>
      </c>
      <c r="G35" s="19">
        <v>5565645</v>
      </c>
      <c r="H35" s="77">
        <f t="shared" si="0"/>
        <v>473561.12000000005</v>
      </c>
      <c r="I35" s="77">
        <f t="shared" si="1"/>
        <v>5563858.5320000006</v>
      </c>
      <c r="J35" s="208">
        <v>154</v>
      </c>
      <c r="K35" s="83" t="s">
        <v>1332</v>
      </c>
      <c r="L35" s="19">
        <v>7.5</v>
      </c>
      <c r="M35" s="83"/>
      <c r="O35" s="83"/>
      <c r="P35" s="83"/>
      <c r="Q35" s="58" t="s">
        <v>1348</v>
      </c>
      <c r="R35" s="58" t="s">
        <v>1422</v>
      </c>
      <c r="S35" s="58" t="s">
        <v>1327</v>
      </c>
      <c r="T35" s="241" t="str">
        <f t="shared" si="2"/>
        <v>-</v>
      </c>
      <c r="U35" s="241" t="str">
        <f t="shared" si="3"/>
        <v>-</v>
      </c>
      <c r="V35" s="241" t="str">
        <f t="shared" si="4"/>
        <v>-</v>
      </c>
      <c r="W35" s="241" t="str">
        <f t="shared" si="67"/>
        <v>-</v>
      </c>
      <c r="X35" s="260">
        <f t="shared" si="69"/>
        <v>6</v>
      </c>
      <c r="Y35" s="261" t="str">
        <f t="shared" si="70"/>
        <v/>
      </c>
      <c r="Z35" s="68"/>
      <c r="AA35" s="69">
        <v>31530</v>
      </c>
      <c r="AB35" s="77">
        <v>3</v>
      </c>
      <c r="AC35" s="58" t="s">
        <v>404</v>
      </c>
      <c r="AD35" s="58" t="s">
        <v>1430</v>
      </c>
      <c r="AE35" s="70" t="s">
        <v>1431</v>
      </c>
      <c r="AF35" s="83" t="s">
        <v>3088</v>
      </c>
      <c r="AG35" s="83"/>
      <c r="AH35" s="83"/>
      <c r="AI35" s="83"/>
      <c r="AJ35" s="83"/>
      <c r="AK35" s="83"/>
      <c r="AL35" s="85"/>
      <c r="AM35" s="84"/>
      <c r="AN35" s="58"/>
      <c r="AO35" s="58"/>
      <c r="AP35" s="83"/>
      <c r="AQ35" s="58"/>
      <c r="AR35" s="58"/>
      <c r="AS35" s="204"/>
      <c r="AT35" s="249"/>
      <c r="AU35" s="65"/>
      <c r="AV35" s="65"/>
      <c r="AW35" s="65"/>
      <c r="AX35" s="65"/>
      <c r="AY35" s="65"/>
      <c r="AZ35" s="70"/>
      <c r="BA35" s="58"/>
      <c r="BB35" s="58"/>
      <c r="BC35" s="58"/>
      <c r="BD35" s="58"/>
      <c r="BE35" s="58"/>
      <c r="BF35" s="58"/>
      <c r="BG35" s="58"/>
      <c r="BH35" s="58"/>
      <c r="BI35" s="58"/>
      <c r="BJ35" s="58"/>
      <c r="BK35" s="58"/>
      <c r="BL35" s="58"/>
      <c r="BM35" s="58"/>
      <c r="BN35" s="68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2"/>
      <c r="CM35" s="81"/>
      <c r="CN35" s="81" t="s">
        <v>3088</v>
      </c>
      <c r="CO35" s="81"/>
      <c r="CP35" s="58"/>
      <c r="CQ35" s="68"/>
      <c r="CR35" s="58"/>
      <c r="CS35" s="58"/>
      <c r="CT35" s="58"/>
      <c r="CU35" s="58"/>
      <c r="CV35" s="58"/>
      <c r="CW35" s="58"/>
      <c r="CX35" s="58"/>
      <c r="CY35" s="58"/>
      <c r="CZ35" s="58"/>
      <c r="DA35" s="68"/>
      <c r="DB35" s="81">
        <v>-62.2</v>
      </c>
      <c r="DC35" s="81" t="s">
        <v>1432</v>
      </c>
      <c r="DD35" s="81"/>
      <c r="DE35" s="81"/>
      <c r="DF35" s="81"/>
      <c r="DG35" s="81">
        <v>-8.89</v>
      </c>
      <c r="DH35" s="81"/>
      <c r="DI35" s="81"/>
      <c r="DJ35" s="81"/>
      <c r="DK35" s="103"/>
      <c r="DL35" s="103"/>
      <c r="DM35" s="103"/>
      <c r="DN35" s="81"/>
      <c r="DO35" s="81"/>
      <c r="DP35" s="103"/>
      <c r="DQ35" s="103"/>
      <c r="DR35" s="103"/>
      <c r="DS35" s="104"/>
      <c r="DT35" s="50">
        <f t="shared" si="9"/>
        <v>0</v>
      </c>
      <c r="DU35" s="73">
        <f t="shared" si="10"/>
        <v>1</v>
      </c>
      <c r="DV35" s="73">
        <f t="shared" si="11"/>
        <v>0</v>
      </c>
      <c r="DW35" s="73">
        <f t="shared" si="12"/>
        <v>0</v>
      </c>
      <c r="DX35" s="73">
        <f t="shared" si="13"/>
        <v>0</v>
      </c>
      <c r="DY35" s="125">
        <f t="shared" si="14"/>
        <v>0</v>
      </c>
      <c r="DZ35" s="73">
        <f t="shared" si="15"/>
        <v>0</v>
      </c>
      <c r="EA35" s="19">
        <f t="shared" si="16"/>
        <v>0</v>
      </c>
      <c r="EB35" s="50">
        <f t="shared" si="17"/>
        <v>1</v>
      </c>
      <c r="EC35" s="19">
        <f t="shared" si="18"/>
        <v>0</v>
      </c>
      <c r="ED35" s="19">
        <f t="shared" si="19"/>
        <v>0</v>
      </c>
      <c r="EE35" s="19">
        <f t="shared" si="20"/>
        <v>0</v>
      </c>
      <c r="EF35" s="50">
        <f t="shared" si="21"/>
        <v>1</v>
      </c>
      <c r="EG35" s="19">
        <f t="shared" si="22"/>
        <v>0</v>
      </c>
      <c r="EH35" s="19">
        <f t="shared" si="23"/>
        <v>0</v>
      </c>
      <c r="EI35" s="50">
        <f t="shared" si="24"/>
        <v>1</v>
      </c>
      <c r="EJ35" s="125">
        <f t="shared" si="25"/>
        <v>0</v>
      </c>
      <c r="EK35" t="str">
        <f t="shared" si="26"/>
        <v/>
      </c>
      <c r="EL35" t="str">
        <f t="shared" si="27"/>
        <v/>
      </c>
      <c r="EM35" t="str">
        <f t="shared" si="28"/>
        <v/>
      </c>
      <c r="EN35" t="str">
        <f t="shared" si="29"/>
        <v/>
      </c>
      <c r="EO35" t="str">
        <f t="shared" si="30"/>
        <v/>
      </c>
      <c r="EP35" t="str">
        <f t="shared" si="31"/>
        <v/>
      </c>
      <c r="EQ35" t="str">
        <f t="shared" si="32"/>
        <v/>
      </c>
      <c r="ER35" t="str">
        <f t="shared" si="33"/>
        <v/>
      </c>
      <c r="ES35" t="str">
        <f t="shared" si="34"/>
        <v/>
      </c>
      <c r="ET35" t="str">
        <f t="shared" si="35"/>
        <v/>
      </c>
      <c r="EU35" s="61" t="str">
        <f t="shared" si="36"/>
        <v/>
      </c>
      <c r="EV35" s="53" t="str">
        <f>IF(ISNUMBER(EK35),EK35*#REF!,"")</f>
        <v/>
      </c>
      <c r="EW35" s="53" t="str">
        <f>IF(ISNUMBER(EL35),EL35*#REF!,"")</f>
        <v/>
      </c>
      <c r="EX35" s="53" t="str">
        <f>IF(ISNUMBER(EM35),EM35*#REF!,"")</f>
        <v/>
      </c>
      <c r="EY35" s="53" t="str">
        <f>IF(ISNUMBER(EN35),EN35*#REF!,"")</f>
        <v/>
      </c>
      <c r="EZ35" s="53" t="str">
        <f>IF(ISNUMBER(EO35),EO35*#REF!,"")</f>
        <v/>
      </c>
      <c r="FA35" s="53" t="str">
        <f>IF(ISNUMBER(EP35),EP35*#REF!,"")</f>
        <v/>
      </c>
      <c r="FB35" s="53" t="str">
        <f>IF(ISNUMBER(EQ35),EQ35*#REF!,"")</f>
        <v/>
      </c>
      <c r="FC35" s="53" t="str">
        <f>IF(ISNUMBER(ER35),ER35*#REF!,"")</f>
        <v/>
      </c>
      <c r="FD35" s="53" t="str">
        <f>IF(ISNUMBER(ES35),ES35*#REF!,"")</f>
        <v/>
      </c>
      <c r="FE35" s="53" t="str">
        <f>IF(ISNUMBER(ET35),ET35*#REF!,"")</f>
        <v/>
      </c>
      <c r="FF35" s="52" t="str">
        <f>IF(ISNUMBER(EU35),EU35*#REF!,"")</f>
        <v/>
      </c>
      <c r="FG35" s="55" t="str">
        <f t="shared" si="37"/>
        <v/>
      </c>
      <c r="FH35" s="55" t="str">
        <f t="shared" si="38"/>
        <v/>
      </c>
      <c r="FI35" s="55" t="str">
        <f t="shared" si="39"/>
        <v/>
      </c>
      <c r="FJ35" s="55" t="str">
        <f t="shared" si="40"/>
        <v/>
      </c>
      <c r="FK35" s="55" t="str">
        <f t="shared" si="41"/>
        <v/>
      </c>
      <c r="FL35" s="55" t="str">
        <f t="shared" si="42"/>
        <v/>
      </c>
      <c r="FM35" s="55" t="str">
        <f t="shared" si="43"/>
        <v/>
      </c>
      <c r="FN35" s="55" t="str">
        <f t="shared" si="44"/>
        <v/>
      </c>
      <c r="FO35" s="55" t="str">
        <f t="shared" si="45"/>
        <v/>
      </c>
      <c r="FP35" s="55" t="str">
        <f t="shared" si="46"/>
        <v/>
      </c>
      <c r="FQ35" s="59" t="str">
        <f t="shared" si="47"/>
        <v/>
      </c>
      <c r="FR35" s="53" t="str">
        <f t="shared" si="68"/>
        <v/>
      </c>
      <c r="FS35" s="53">
        <f t="shared" si="48"/>
        <v>0</v>
      </c>
      <c r="FT35" s="19">
        <f t="shared" si="49"/>
        <v>1</v>
      </c>
      <c r="FU35" s="19">
        <f t="shared" si="50"/>
        <v>0</v>
      </c>
      <c r="FV35" s="19">
        <f t="shared" si="51"/>
        <v>0</v>
      </c>
      <c r="FW35" s="50">
        <f t="shared" si="52"/>
        <v>0</v>
      </c>
      <c r="FX35" s="120">
        <f t="shared" si="53"/>
        <v>0</v>
      </c>
      <c r="FY35" s="120">
        <f t="shared" si="54"/>
        <v>0</v>
      </c>
      <c r="FZ35" s="120">
        <f t="shared" si="55"/>
        <v>0</v>
      </c>
      <c r="GA35" s="120">
        <f t="shared" si="56"/>
        <v>0</v>
      </c>
      <c r="GB35" s="120">
        <f t="shared" si="57"/>
        <v>0</v>
      </c>
      <c r="GC35" s="120">
        <f t="shared" si="58"/>
        <v>0</v>
      </c>
      <c r="GD35" s="120">
        <f t="shared" si="59"/>
        <v>0</v>
      </c>
      <c r="GE35" s="120">
        <f t="shared" si="60"/>
        <v>0</v>
      </c>
      <c r="GF35" s="120">
        <f t="shared" si="61"/>
        <v>0</v>
      </c>
      <c r="GG35">
        <f t="shared" si="62"/>
        <v>0</v>
      </c>
      <c r="GH35">
        <f t="shared" si="63"/>
        <v>0</v>
      </c>
      <c r="GI35">
        <v>6</v>
      </c>
      <c r="GJ35" t="str">
        <f t="shared" si="65"/>
        <v/>
      </c>
    </row>
    <row r="36" spans="1:192" ht="15" x14ac:dyDescent="0.25">
      <c r="A36" s="50">
        <f t="shared" si="66"/>
        <v>35</v>
      </c>
      <c r="B36" s="2" t="s">
        <v>757</v>
      </c>
      <c r="C36" s="2" t="s">
        <v>880</v>
      </c>
      <c r="D36" s="2"/>
      <c r="E36" s="2"/>
      <c r="F36" s="19">
        <v>3473625</v>
      </c>
      <c r="G36" s="19">
        <v>5565645</v>
      </c>
      <c r="H36" s="77">
        <f t="shared" si="0"/>
        <v>473561.12000000005</v>
      </c>
      <c r="I36" s="77">
        <f t="shared" si="1"/>
        <v>5563858.5320000006</v>
      </c>
      <c r="J36" s="208">
        <v>154</v>
      </c>
      <c r="K36" s="83" t="s">
        <v>1332</v>
      </c>
      <c r="L36" s="19">
        <v>7.5</v>
      </c>
      <c r="M36" s="83"/>
      <c r="O36" s="83"/>
      <c r="P36" s="83"/>
      <c r="Q36" s="58" t="s">
        <v>1348</v>
      </c>
      <c r="R36" s="58" t="s">
        <v>1422</v>
      </c>
      <c r="S36" s="58" t="s">
        <v>1327</v>
      </c>
      <c r="T36" s="241" t="str">
        <f t="shared" si="2"/>
        <v>-</v>
      </c>
      <c r="U36" s="241" t="str">
        <f t="shared" si="3"/>
        <v>M</v>
      </c>
      <c r="V36" s="241" t="str">
        <f t="shared" si="4"/>
        <v>-</v>
      </c>
      <c r="W36" s="241" t="str">
        <f t="shared" si="67"/>
        <v>A</v>
      </c>
      <c r="X36" s="260">
        <f t="shared" si="69"/>
        <v>6</v>
      </c>
      <c r="Y36" s="261" t="str">
        <f t="shared" si="70"/>
        <v/>
      </c>
      <c r="Z36" s="56"/>
      <c r="AA36" s="86" t="s">
        <v>1433</v>
      </c>
      <c r="AB36" s="73">
        <v>4</v>
      </c>
      <c r="AC36" s="2" t="s">
        <v>958</v>
      </c>
      <c r="AD36" s="2" t="s">
        <v>1434</v>
      </c>
      <c r="AE36" s="68"/>
      <c r="AF36" s="66">
        <v>11</v>
      </c>
      <c r="AH36" s="108">
        <v>6</v>
      </c>
      <c r="AI36" s="272"/>
      <c r="AS36" s="193">
        <f>SUM(AU36:BN36)+SUM(BO36:CL36)/1000</f>
        <v>10132</v>
      </c>
      <c r="AT36" s="248" t="str">
        <f>FR36</f>
        <v/>
      </c>
      <c r="AU36">
        <v>2754</v>
      </c>
      <c r="AV36">
        <v>133</v>
      </c>
      <c r="AW36">
        <v>590</v>
      </c>
      <c r="AX36">
        <v>4854</v>
      </c>
      <c r="AY36">
        <v>27</v>
      </c>
      <c r="AZ36" s="61">
        <v>1632</v>
      </c>
      <c r="BB36">
        <v>142</v>
      </c>
      <c r="BO36" s="90"/>
      <c r="BP36" s="273"/>
      <c r="BQ36" s="90"/>
      <c r="BR36" s="90"/>
      <c r="BS36" s="90"/>
      <c r="BT36" s="90"/>
      <c r="BU36" s="90"/>
      <c r="BV36" s="90"/>
      <c r="BW36" s="90"/>
      <c r="BX36" s="90"/>
      <c r="BY36" s="90"/>
      <c r="BZ36" s="90"/>
      <c r="CA36" s="90"/>
      <c r="CB36" s="90"/>
      <c r="CC36" s="90"/>
      <c r="CD36" s="90"/>
      <c r="CE36" s="90"/>
      <c r="CF36" s="90"/>
      <c r="CG36" s="90"/>
      <c r="CH36" s="90"/>
      <c r="CI36" s="90"/>
      <c r="CJ36" s="90"/>
      <c r="CK36" s="90"/>
      <c r="CL36" s="91"/>
      <c r="CM36" s="90"/>
      <c r="CN36" s="90">
        <v>2450</v>
      </c>
      <c r="CO36" s="90"/>
      <c r="DB36" s="103"/>
      <c r="DC36" s="90"/>
      <c r="DD36" s="103">
        <v>1.42</v>
      </c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4"/>
      <c r="DT36" s="50">
        <f t="shared" si="9"/>
        <v>0</v>
      </c>
      <c r="DU36" s="73">
        <f t="shared" si="10"/>
        <v>1</v>
      </c>
      <c r="DV36" s="73">
        <f t="shared" si="11"/>
        <v>0</v>
      </c>
      <c r="DW36" s="73">
        <f t="shared" si="12"/>
        <v>0</v>
      </c>
      <c r="DX36" s="73">
        <f t="shared" si="13"/>
        <v>0</v>
      </c>
      <c r="DY36" s="125">
        <f t="shared" si="14"/>
        <v>0</v>
      </c>
      <c r="DZ36" s="73">
        <f t="shared" si="15"/>
        <v>1</v>
      </c>
      <c r="EA36" s="19">
        <f t="shared" si="16"/>
        <v>0</v>
      </c>
      <c r="EB36" s="50">
        <f t="shared" si="17"/>
        <v>0</v>
      </c>
      <c r="EC36" s="19">
        <f t="shared" si="18"/>
        <v>0</v>
      </c>
      <c r="ED36" s="19">
        <f t="shared" si="19"/>
        <v>1</v>
      </c>
      <c r="EE36" s="19">
        <f t="shared" si="20"/>
        <v>0</v>
      </c>
      <c r="EF36" s="50">
        <f t="shared" si="21"/>
        <v>0</v>
      </c>
      <c r="EG36" s="19">
        <f t="shared" si="22"/>
        <v>0</v>
      </c>
      <c r="EH36" s="19">
        <f t="shared" si="23"/>
        <v>1</v>
      </c>
      <c r="EI36" s="50">
        <f t="shared" si="24"/>
        <v>0</v>
      </c>
      <c r="EJ36" s="125">
        <f t="shared" si="25"/>
        <v>2</v>
      </c>
      <c r="EK36">
        <f t="shared" si="26"/>
        <v>2754</v>
      </c>
      <c r="EL36">
        <f t="shared" si="27"/>
        <v>142</v>
      </c>
      <c r="EM36">
        <f t="shared" si="28"/>
        <v>133</v>
      </c>
      <c r="EN36">
        <f t="shared" si="29"/>
        <v>590</v>
      </c>
      <c r="EO36" t="str">
        <f t="shared" si="30"/>
        <v/>
      </c>
      <c r="EP36" t="str">
        <f t="shared" si="31"/>
        <v/>
      </c>
      <c r="EQ36">
        <f t="shared" si="32"/>
        <v>1632</v>
      </c>
      <c r="ER36" t="str">
        <f t="shared" si="33"/>
        <v/>
      </c>
      <c r="ES36" t="str">
        <f t="shared" si="34"/>
        <v/>
      </c>
      <c r="ET36">
        <f t="shared" si="35"/>
        <v>27</v>
      </c>
      <c r="EU36" s="61">
        <f t="shared" si="36"/>
        <v>4854</v>
      </c>
      <c r="EV36" s="53" t="e">
        <f>IF(ISNUMBER(EK36),EK36*#REF!,"")</f>
        <v>#REF!</v>
      </c>
      <c r="EW36" s="53" t="e">
        <f>IF(ISNUMBER(EL36),EL36*#REF!,"")</f>
        <v>#REF!</v>
      </c>
      <c r="EX36" s="53" t="e">
        <f>IF(ISNUMBER(EM36),EM36*#REF!,"")</f>
        <v>#REF!</v>
      </c>
      <c r="EY36" s="53" t="e">
        <f>IF(ISNUMBER(EN36),EN36*#REF!,"")</f>
        <v>#REF!</v>
      </c>
      <c r="EZ36" s="53" t="str">
        <f>IF(ISNUMBER(EO36),EO36*#REF!,"")</f>
        <v/>
      </c>
      <c r="FA36" s="53" t="str">
        <f>IF(ISNUMBER(EP36),EP36*#REF!,"")</f>
        <v/>
      </c>
      <c r="FB36" s="53" t="e">
        <f>IF(ISNUMBER(EQ36),EQ36*#REF!,"")</f>
        <v>#REF!</v>
      </c>
      <c r="FC36" s="53" t="str">
        <f>IF(ISNUMBER(ER36),ER36*#REF!,"")</f>
        <v/>
      </c>
      <c r="FD36" s="53" t="str">
        <f>IF(ISNUMBER(ES36),ES36*#REF!,"")</f>
        <v/>
      </c>
      <c r="FE36" s="53" t="e">
        <f>IF(ISNUMBER(ET36),ET36*#REF!,"")</f>
        <v>#REF!</v>
      </c>
      <c r="FF36" s="52" t="e">
        <f>IF(ISNUMBER(EU36),EU36*#REF!,"")</f>
        <v>#REF!</v>
      </c>
      <c r="FG36" s="55" t="str">
        <f t="shared" si="37"/>
        <v/>
      </c>
      <c r="FH36" s="55" t="str">
        <f t="shared" si="38"/>
        <v/>
      </c>
      <c r="FI36" s="55" t="str">
        <f t="shared" si="39"/>
        <v/>
      </c>
      <c r="FJ36" s="55" t="str">
        <f t="shared" si="40"/>
        <v/>
      </c>
      <c r="FK36" s="55" t="str">
        <f t="shared" si="41"/>
        <v/>
      </c>
      <c r="FL36" s="55" t="str">
        <f t="shared" si="42"/>
        <v/>
      </c>
      <c r="FM36" s="55" t="str">
        <f t="shared" si="43"/>
        <v/>
      </c>
      <c r="FN36" s="55" t="str">
        <f t="shared" si="44"/>
        <v/>
      </c>
      <c r="FO36" s="55" t="str">
        <f t="shared" si="45"/>
        <v/>
      </c>
      <c r="FP36" s="55" t="str">
        <f t="shared" si="46"/>
        <v/>
      </c>
      <c r="FQ36" s="59" t="str">
        <f t="shared" si="47"/>
        <v/>
      </c>
      <c r="FR36" s="53" t="str">
        <f t="shared" si="68"/>
        <v/>
      </c>
      <c r="FS36" s="53" t="e">
        <f t="shared" si="48"/>
        <v>#VALUE!</v>
      </c>
      <c r="FT36" s="19" t="e">
        <f t="shared" si="49"/>
        <v>#VALUE!</v>
      </c>
      <c r="FU36" s="19" t="e">
        <f t="shared" si="50"/>
        <v>#VALUE!</v>
      </c>
      <c r="FV36" s="19" t="e">
        <f t="shared" si="51"/>
        <v>#VALUE!</v>
      </c>
      <c r="FW36" s="50" t="e">
        <f t="shared" si="52"/>
        <v>#VALUE!</v>
      </c>
      <c r="FX36" s="120">
        <f t="shared" si="53"/>
        <v>0</v>
      </c>
      <c r="FY36" s="120">
        <f t="shared" si="54"/>
        <v>0</v>
      </c>
      <c r="FZ36" s="120">
        <f t="shared" si="55"/>
        <v>0</v>
      </c>
      <c r="GA36" s="120">
        <f t="shared" si="56"/>
        <v>0</v>
      </c>
      <c r="GB36" s="120">
        <f t="shared" si="57"/>
        <v>0</v>
      </c>
      <c r="GC36" s="120">
        <f t="shared" si="58"/>
        <v>0</v>
      </c>
      <c r="GD36" s="120">
        <f t="shared" si="59"/>
        <v>0</v>
      </c>
      <c r="GE36" s="120">
        <f t="shared" si="60"/>
        <v>0</v>
      </c>
      <c r="GF36" s="120">
        <f t="shared" si="61"/>
        <v>0</v>
      </c>
      <c r="GG36">
        <f t="shared" si="62"/>
        <v>0</v>
      </c>
      <c r="GH36">
        <f t="shared" si="63"/>
        <v>0</v>
      </c>
      <c r="GI36">
        <v>6</v>
      </c>
      <c r="GJ36" t="str">
        <f t="shared" si="65"/>
        <v/>
      </c>
    </row>
    <row r="37" spans="1:192" x14ac:dyDescent="0.2">
      <c r="A37" s="50">
        <f t="shared" si="66"/>
        <v>36</v>
      </c>
      <c r="B37" s="58" t="s">
        <v>757</v>
      </c>
      <c r="C37" s="2" t="s">
        <v>217</v>
      </c>
      <c r="D37" s="2"/>
      <c r="E37" s="2"/>
      <c r="F37" s="274">
        <v>3473422</v>
      </c>
      <c r="G37" s="274">
        <v>5565853</v>
      </c>
      <c r="H37" s="77">
        <f t="shared" si="0"/>
        <v>473358.20120000001</v>
      </c>
      <c r="I37" s="77">
        <f t="shared" si="1"/>
        <v>5564066.4488000004</v>
      </c>
      <c r="J37" s="208">
        <v>157</v>
      </c>
      <c r="K37" s="19" t="s">
        <v>1334</v>
      </c>
      <c r="L37" s="19">
        <v>190</v>
      </c>
      <c r="Q37" s="2" t="s">
        <v>2842</v>
      </c>
      <c r="R37" s="58" t="s">
        <v>1422</v>
      </c>
      <c r="S37" s="58" t="s">
        <v>1327</v>
      </c>
      <c r="T37" s="241" t="str">
        <f t="shared" si="2"/>
        <v>-</v>
      </c>
      <c r="U37" s="241" t="str">
        <f t="shared" si="3"/>
        <v>M</v>
      </c>
      <c r="V37" s="241" t="str">
        <f t="shared" si="4"/>
        <v>-</v>
      </c>
      <c r="W37" s="241" t="str">
        <f t="shared" si="67"/>
        <v>A</v>
      </c>
      <c r="X37" s="260">
        <f t="shared" si="69"/>
        <v>6</v>
      </c>
      <c r="Y37" s="261" t="str">
        <f t="shared" si="70"/>
        <v/>
      </c>
      <c r="Z37" s="68"/>
      <c r="AA37" s="83" t="s">
        <v>1435</v>
      </c>
      <c r="AB37" s="77">
        <v>1</v>
      </c>
      <c r="AC37" s="58" t="s">
        <v>610</v>
      </c>
      <c r="AD37" s="58" t="s">
        <v>2996</v>
      </c>
      <c r="AE37" s="68"/>
      <c r="AF37" s="83">
        <v>11.5</v>
      </c>
      <c r="AG37" s="83">
        <v>17170</v>
      </c>
      <c r="AH37" s="83"/>
      <c r="AI37" s="83"/>
      <c r="AJ37" s="206">
        <v>1.0071000000000001</v>
      </c>
      <c r="AK37" s="77">
        <v>17</v>
      </c>
      <c r="AL37" s="85"/>
      <c r="AM37" s="84">
        <v>0.28000000000000003</v>
      </c>
      <c r="AN37" s="58"/>
      <c r="AO37" s="58"/>
      <c r="AP37" s="83"/>
      <c r="AQ37" s="58"/>
      <c r="AR37" s="58"/>
      <c r="AS37" s="193">
        <f>SUM(AU37:BN37)+SUM(BO37:CL37)/1000</f>
        <v>10076.665999999999</v>
      </c>
      <c r="AT37" s="248" t="str">
        <f>FR37</f>
        <v/>
      </c>
      <c r="AU37" s="58">
        <v>2828</v>
      </c>
      <c r="AV37" s="58">
        <v>121.2</v>
      </c>
      <c r="AW37" s="58">
        <v>572.5</v>
      </c>
      <c r="AX37" s="58">
        <v>5160</v>
      </c>
      <c r="AY37" s="58">
        <v>11.63</v>
      </c>
      <c r="AZ37" s="68">
        <v>1211</v>
      </c>
      <c r="BA37" s="58">
        <v>2.4969999999999999</v>
      </c>
      <c r="BB37" s="58">
        <v>132.1</v>
      </c>
      <c r="BC37" s="58" t="s">
        <v>1322</v>
      </c>
      <c r="BD37" s="58">
        <v>5.1559999999999997</v>
      </c>
      <c r="BE37" s="58">
        <v>11.3</v>
      </c>
      <c r="BF37" s="58">
        <v>0.73199999999999998</v>
      </c>
      <c r="BG37" s="58" t="s">
        <v>1322</v>
      </c>
      <c r="BH37" s="58">
        <v>0.20899999999999999</v>
      </c>
      <c r="BI37" s="58">
        <v>1.6E-2</v>
      </c>
      <c r="BJ37" s="58"/>
      <c r="BK37" s="58"/>
      <c r="BL37" s="58"/>
      <c r="BM37" s="58">
        <v>19.22</v>
      </c>
      <c r="BN37" s="68" t="s">
        <v>1322</v>
      </c>
      <c r="BO37" s="81"/>
      <c r="BP37" s="81" t="s">
        <v>1322</v>
      </c>
      <c r="BQ37" s="81" t="s">
        <v>1322</v>
      </c>
      <c r="BR37" s="81">
        <v>1106</v>
      </c>
      <c r="BS37" s="81"/>
      <c r="BT37" s="81"/>
      <c r="BU37" s="81" t="s">
        <v>1322</v>
      </c>
      <c r="BV37" s="81"/>
      <c r="BW37" s="81" t="s">
        <v>1322</v>
      </c>
      <c r="BX37" s="81" t="s">
        <v>1322</v>
      </c>
      <c r="BY37" s="81"/>
      <c r="BZ37" s="81"/>
      <c r="CA37" s="81" t="s">
        <v>1322</v>
      </c>
      <c r="CB37" s="81"/>
      <c r="CC37" s="81" t="s">
        <v>1322</v>
      </c>
      <c r="CD37" s="81" t="s">
        <v>1322</v>
      </c>
      <c r="CE37" s="81"/>
      <c r="CF37" s="81"/>
      <c r="CG37" s="81"/>
      <c r="CH37" s="81"/>
      <c r="CI37" s="81"/>
      <c r="CJ37" s="81"/>
      <c r="CK37" s="81"/>
      <c r="CL37" s="82"/>
      <c r="CM37" s="81"/>
      <c r="CN37" s="81">
        <v>2770</v>
      </c>
      <c r="CO37" s="81">
        <v>0.14899999999999999</v>
      </c>
      <c r="CP37" s="58"/>
      <c r="CQ37" s="68"/>
      <c r="CR37" s="60">
        <v>3.4</v>
      </c>
      <c r="CS37" s="58">
        <v>96.45</v>
      </c>
      <c r="CT37" s="58"/>
      <c r="CU37" s="58"/>
      <c r="CV37" s="58"/>
      <c r="CW37" s="58"/>
      <c r="CX37" s="58">
        <v>0.15</v>
      </c>
      <c r="CY37" s="58"/>
      <c r="CZ37" s="58"/>
      <c r="DA37" s="68"/>
      <c r="DB37" s="81"/>
      <c r="DC37" s="81"/>
      <c r="DD37" s="81"/>
      <c r="DE37" s="81"/>
      <c r="DF37" s="81"/>
      <c r="DG37" s="81"/>
      <c r="DH37" s="81"/>
      <c r="DI37" s="81"/>
      <c r="DJ37" s="81"/>
      <c r="DK37" s="103"/>
      <c r="DL37" s="103"/>
      <c r="DM37" s="103"/>
      <c r="DN37" s="81"/>
      <c r="DO37" s="81"/>
      <c r="DP37" s="103"/>
      <c r="DQ37" s="103"/>
      <c r="DR37" s="103"/>
      <c r="DS37" s="104"/>
      <c r="DT37" s="50">
        <f t="shared" si="9"/>
        <v>1</v>
      </c>
      <c r="DU37" s="73">
        <f t="shared" si="10"/>
        <v>0</v>
      </c>
      <c r="DV37" s="73">
        <f t="shared" si="11"/>
        <v>0</v>
      </c>
      <c r="DW37" s="73">
        <f t="shared" si="12"/>
        <v>1</v>
      </c>
      <c r="DX37" s="73">
        <f t="shared" si="13"/>
        <v>0</v>
      </c>
      <c r="DY37" s="125">
        <f t="shared" si="14"/>
        <v>0</v>
      </c>
      <c r="DZ37" s="73">
        <f t="shared" si="15"/>
        <v>1</v>
      </c>
      <c r="EA37" s="19">
        <f t="shared" si="16"/>
        <v>0</v>
      </c>
      <c r="EB37" s="50">
        <f t="shared" si="17"/>
        <v>0</v>
      </c>
      <c r="EC37" s="19">
        <f t="shared" si="18"/>
        <v>0</v>
      </c>
      <c r="ED37" s="19">
        <f t="shared" si="19"/>
        <v>1</v>
      </c>
      <c r="EE37" s="19">
        <f t="shared" si="20"/>
        <v>0</v>
      </c>
      <c r="EF37" s="50">
        <f t="shared" si="21"/>
        <v>0</v>
      </c>
      <c r="EG37" s="19">
        <f t="shared" si="22"/>
        <v>0</v>
      </c>
      <c r="EH37" s="19">
        <f t="shared" si="23"/>
        <v>1</v>
      </c>
      <c r="EI37" s="50">
        <f t="shared" si="24"/>
        <v>0</v>
      </c>
      <c r="EJ37" s="125">
        <f t="shared" si="25"/>
        <v>3</v>
      </c>
      <c r="EK37">
        <f t="shared" si="26"/>
        <v>2828</v>
      </c>
      <c r="EL37">
        <f t="shared" si="27"/>
        <v>132.1</v>
      </c>
      <c r="EM37">
        <f t="shared" si="28"/>
        <v>121.2</v>
      </c>
      <c r="EN37">
        <f t="shared" si="29"/>
        <v>572.5</v>
      </c>
      <c r="EO37">
        <f t="shared" si="30"/>
        <v>0.73199999999999998</v>
      </c>
      <c r="EP37">
        <f t="shared" si="31"/>
        <v>11.3</v>
      </c>
      <c r="EQ37">
        <f t="shared" si="32"/>
        <v>1211</v>
      </c>
      <c r="ER37" t="str">
        <f t="shared" si="33"/>
        <v/>
      </c>
      <c r="ES37" t="str">
        <f t="shared" si="34"/>
        <v/>
      </c>
      <c r="ET37">
        <f t="shared" si="35"/>
        <v>11.63</v>
      </c>
      <c r="EU37" s="61">
        <f t="shared" si="36"/>
        <v>5160</v>
      </c>
      <c r="EV37" s="53" t="e">
        <f>IF(ISNUMBER(EK37),EK37*#REF!,"")</f>
        <v>#REF!</v>
      </c>
      <c r="EW37" s="53" t="e">
        <f>IF(ISNUMBER(EL37),EL37*#REF!,"")</f>
        <v>#REF!</v>
      </c>
      <c r="EX37" s="53" t="e">
        <f>IF(ISNUMBER(EM37),EM37*#REF!,"")</f>
        <v>#REF!</v>
      </c>
      <c r="EY37" s="53" t="e">
        <f>IF(ISNUMBER(EN37),EN37*#REF!,"")</f>
        <v>#REF!</v>
      </c>
      <c r="EZ37" s="53" t="e">
        <f>IF(ISNUMBER(EO37),EO37*#REF!,"")</f>
        <v>#REF!</v>
      </c>
      <c r="FA37" s="53" t="e">
        <f>IF(ISNUMBER(EP37),EP37*#REF!,"")</f>
        <v>#REF!</v>
      </c>
      <c r="FB37" s="53" t="e">
        <f>IF(ISNUMBER(EQ37),EQ37*#REF!,"")</f>
        <v>#REF!</v>
      </c>
      <c r="FC37" s="53" t="str">
        <f>IF(ISNUMBER(ER37),ER37*#REF!,"")</f>
        <v/>
      </c>
      <c r="FD37" s="53" t="str">
        <f>IF(ISNUMBER(ES37),ES37*#REF!,"")</f>
        <v/>
      </c>
      <c r="FE37" s="53" t="e">
        <f>IF(ISNUMBER(ET37),ET37*#REF!,"")</f>
        <v>#REF!</v>
      </c>
      <c r="FF37" s="52" t="e">
        <f>IF(ISNUMBER(EU37),EU37*#REF!,"")</f>
        <v>#REF!</v>
      </c>
      <c r="FG37" s="55" t="str">
        <f t="shared" si="37"/>
        <v/>
      </c>
      <c r="FH37" s="55" t="str">
        <f t="shared" si="38"/>
        <v/>
      </c>
      <c r="FI37" s="55" t="str">
        <f t="shared" si="39"/>
        <v/>
      </c>
      <c r="FJ37" s="55" t="str">
        <f t="shared" si="40"/>
        <v/>
      </c>
      <c r="FK37" s="55" t="str">
        <f t="shared" si="41"/>
        <v/>
      </c>
      <c r="FL37" s="55" t="str">
        <f t="shared" si="42"/>
        <v/>
      </c>
      <c r="FM37" s="55" t="str">
        <f t="shared" si="43"/>
        <v/>
      </c>
      <c r="FN37" s="55" t="str">
        <f t="shared" si="44"/>
        <v/>
      </c>
      <c r="FO37" s="55" t="str">
        <f t="shared" si="45"/>
        <v/>
      </c>
      <c r="FP37" s="55" t="str">
        <f t="shared" si="46"/>
        <v/>
      </c>
      <c r="FQ37" s="59" t="str">
        <f t="shared" si="47"/>
        <v/>
      </c>
      <c r="FR37" s="53" t="str">
        <f t="shared" si="68"/>
        <v/>
      </c>
      <c r="FS37" s="53" t="e">
        <f t="shared" si="48"/>
        <v>#VALUE!</v>
      </c>
      <c r="FT37" s="19" t="e">
        <f t="shared" si="49"/>
        <v>#VALUE!</v>
      </c>
      <c r="FU37" s="19" t="e">
        <f t="shared" si="50"/>
        <v>#VALUE!</v>
      </c>
      <c r="FV37" s="19" t="e">
        <f t="shared" si="51"/>
        <v>#VALUE!</v>
      </c>
      <c r="FW37" s="50" t="e">
        <f t="shared" si="52"/>
        <v>#VALUE!</v>
      </c>
      <c r="FX37" s="120">
        <f t="shared" si="53"/>
        <v>0</v>
      </c>
      <c r="FY37" s="120">
        <f t="shared" si="54"/>
        <v>0</v>
      </c>
      <c r="FZ37" s="120">
        <f t="shared" si="55"/>
        <v>0</v>
      </c>
      <c r="GA37" s="120">
        <f t="shared" si="56"/>
        <v>0</v>
      </c>
      <c r="GB37" s="120">
        <f t="shared" si="57"/>
        <v>0</v>
      </c>
      <c r="GC37" s="120">
        <f t="shared" si="58"/>
        <v>0</v>
      </c>
      <c r="GD37" s="120">
        <f t="shared" si="59"/>
        <v>0</v>
      </c>
      <c r="GE37" s="120">
        <f t="shared" si="60"/>
        <v>0</v>
      </c>
      <c r="GF37" s="120">
        <f t="shared" si="61"/>
        <v>0</v>
      </c>
      <c r="GG37">
        <f t="shared" si="62"/>
        <v>0</v>
      </c>
      <c r="GH37">
        <f t="shared" si="63"/>
        <v>0</v>
      </c>
      <c r="GI37">
        <v>6</v>
      </c>
      <c r="GJ37" t="str">
        <f t="shared" si="65"/>
        <v/>
      </c>
    </row>
    <row r="38" spans="1:192" ht="15" x14ac:dyDescent="0.25">
      <c r="A38" s="50">
        <f t="shared" si="66"/>
        <v>37</v>
      </c>
      <c r="B38" s="58" t="s">
        <v>757</v>
      </c>
      <c r="C38" s="2" t="s">
        <v>217</v>
      </c>
      <c r="D38" s="2"/>
      <c r="E38" s="2"/>
      <c r="F38" s="274">
        <v>3473422</v>
      </c>
      <c r="G38" s="274">
        <v>5565853</v>
      </c>
      <c r="H38" s="77">
        <f t="shared" si="0"/>
        <v>473358.20120000001</v>
      </c>
      <c r="I38" s="77">
        <f t="shared" si="1"/>
        <v>5564066.4488000004</v>
      </c>
      <c r="J38" s="208">
        <v>157</v>
      </c>
      <c r="K38" s="19" t="s">
        <v>1334</v>
      </c>
      <c r="L38" s="19">
        <v>190</v>
      </c>
      <c r="Q38" s="2" t="s">
        <v>2842</v>
      </c>
      <c r="R38" s="58" t="s">
        <v>1422</v>
      </c>
      <c r="S38" s="58" t="s">
        <v>1327</v>
      </c>
      <c r="T38" s="241" t="str">
        <f t="shared" si="2"/>
        <v>-</v>
      </c>
      <c r="U38" s="241" t="str">
        <f t="shared" si="3"/>
        <v>M</v>
      </c>
      <c r="V38" s="241" t="str">
        <f t="shared" si="4"/>
        <v>-</v>
      </c>
      <c r="W38" s="241" t="str">
        <f t="shared" si="67"/>
        <v>A</v>
      </c>
      <c r="X38" s="260">
        <f t="shared" si="69"/>
        <v>6</v>
      </c>
      <c r="Y38" s="261" t="str">
        <f t="shared" si="70"/>
        <v/>
      </c>
      <c r="Z38" s="56" t="s">
        <v>1423</v>
      </c>
      <c r="AA38" s="48">
        <v>21914</v>
      </c>
      <c r="AB38" s="73">
        <v>2</v>
      </c>
      <c r="AD38" s="2" t="s">
        <v>1436</v>
      </c>
      <c r="AF38" s="66">
        <v>11.4</v>
      </c>
      <c r="AI38" s="272"/>
      <c r="AM38" s="66">
        <v>0.13</v>
      </c>
      <c r="AR38">
        <v>11159</v>
      </c>
      <c r="AS38" s="193">
        <f>SUM(AU38:BN38)+SUM(BO38:CL38)/1000</f>
        <v>11136.6</v>
      </c>
      <c r="AT38" s="248" t="str">
        <f>FR38</f>
        <v/>
      </c>
      <c r="AU38">
        <v>2995</v>
      </c>
      <c r="AV38">
        <v>152.30000000000001</v>
      </c>
      <c r="AW38">
        <v>734.7</v>
      </c>
      <c r="AX38">
        <v>5744</v>
      </c>
      <c r="AY38">
        <v>20.6</v>
      </c>
      <c r="AZ38" s="61">
        <v>1324</v>
      </c>
      <c r="BB38" s="58">
        <v>160</v>
      </c>
      <c r="BC38" s="58"/>
      <c r="BD38" s="58"/>
      <c r="BE38" s="58">
        <v>6</v>
      </c>
      <c r="BI38" s="2"/>
      <c r="BJ38" s="2"/>
      <c r="BK38" s="2"/>
      <c r="BO38" s="90"/>
      <c r="BP38" s="273"/>
      <c r="BQ38" s="90"/>
      <c r="BR38" s="90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90"/>
      <c r="CD38" s="90"/>
      <c r="CE38" s="90"/>
      <c r="CF38" s="90"/>
      <c r="CG38" s="90"/>
      <c r="CH38" s="90"/>
      <c r="CI38" s="90"/>
      <c r="CJ38" s="90"/>
      <c r="CK38" s="90"/>
      <c r="CL38" s="91"/>
      <c r="CM38" s="90"/>
      <c r="CN38" s="90">
        <v>3066</v>
      </c>
      <c r="CO38" s="90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4"/>
      <c r="DT38" s="50">
        <f t="shared" si="9"/>
        <v>0</v>
      </c>
      <c r="DU38" s="73">
        <f t="shared" si="10"/>
        <v>0</v>
      </c>
      <c r="DV38" s="73">
        <f t="shared" si="11"/>
        <v>0</v>
      </c>
      <c r="DW38" s="73">
        <f t="shared" si="12"/>
        <v>1</v>
      </c>
      <c r="DX38" s="73">
        <f t="shared" si="13"/>
        <v>0</v>
      </c>
      <c r="DY38" s="125">
        <f t="shared" si="14"/>
        <v>0</v>
      </c>
      <c r="DZ38" s="73">
        <f t="shared" si="15"/>
        <v>1</v>
      </c>
      <c r="EA38" s="19">
        <f t="shared" si="16"/>
        <v>0</v>
      </c>
      <c r="EB38" s="50">
        <f t="shared" si="17"/>
        <v>0</v>
      </c>
      <c r="EC38" s="19">
        <f t="shared" si="18"/>
        <v>0</v>
      </c>
      <c r="ED38" s="19">
        <f t="shared" si="19"/>
        <v>1</v>
      </c>
      <c r="EE38" s="19">
        <f t="shared" si="20"/>
        <v>0</v>
      </c>
      <c r="EF38" s="50">
        <f t="shared" si="21"/>
        <v>0</v>
      </c>
      <c r="EG38" s="19">
        <f t="shared" si="22"/>
        <v>0</v>
      </c>
      <c r="EH38" s="19">
        <f t="shared" si="23"/>
        <v>1</v>
      </c>
      <c r="EI38" s="50">
        <f t="shared" si="24"/>
        <v>0</v>
      </c>
      <c r="EJ38" s="125">
        <f t="shared" si="25"/>
        <v>3</v>
      </c>
      <c r="EK38">
        <f t="shared" si="26"/>
        <v>2995</v>
      </c>
      <c r="EL38">
        <f t="shared" si="27"/>
        <v>160</v>
      </c>
      <c r="EM38">
        <f t="shared" si="28"/>
        <v>152.30000000000001</v>
      </c>
      <c r="EN38">
        <f t="shared" si="29"/>
        <v>734.7</v>
      </c>
      <c r="EO38" t="str">
        <f t="shared" si="30"/>
        <v/>
      </c>
      <c r="EP38">
        <f t="shared" si="31"/>
        <v>6</v>
      </c>
      <c r="EQ38">
        <f t="shared" si="32"/>
        <v>1324</v>
      </c>
      <c r="ER38" t="str">
        <f t="shared" si="33"/>
        <v/>
      </c>
      <c r="ES38" t="str">
        <f t="shared" si="34"/>
        <v/>
      </c>
      <c r="ET38">
        <f t="shared" si="35"/>
        <v>20.6</v>
      </c>
      <c r="EU38" s="61">
        <f t="shared" si="36"/>
        <v>5744</v>
      </c>
      <c r="EV38" s="53" t="e">
        <f>IF(ISNUMBER(EK38),EK38*#REF!,"")</f>
        <v>#REF!</v>
      </c>
      <c r="EW38" s="53" t="e">
        <f>IF(ISNUMBER(EL38),EL38*#REF!,"")</f>
        <v>#REF!</v>
      </c>
      <c r="EX38" s="53" t="e">
        <f>IF(ISNUMBER(EM38),EM38*#REF!,"")</f>
        <v>#REF!</v>
      </c>
      <c r="EY38" s="53" t="e">
        <f>IF(ISNUMBER(EN38),EN38*#REF!,"")</f>
        <v>#REF!</v>
      </c>
      <c r="EZ38" s="53" t="str">
        <f>IF(ISNUMBER(EO38),EO38*#REF!,"")</f>
        <v/>
      </c>
      <c r="FA38" s="53" t="e">
        <f>IF(ISNUMBER(EP38),EP38*#REF!,"")</f>
        <v>#REF!</v>
      </c>
      <c r="FB38" s="53" t="e">
        <f>IF(ISNUMBER(EQ38),EQ38*#REF!,"")</f>
        <v>#REF!</v>
      </c>
      <c r="FC38" s="53" t="str">
        <f>IF(ISNUMBER(ER38),ER38*#REF!,"")</f>
        <v/>
      </c>
      <c r="FD38" s="53" t="str">
        <f>IF(ISNUMBER(ES38),ES38*#REF!,"")</f>
        <v/>
      </c>
      <c r="FE38" s="53" t="e">
        <f>IF(ISNUMBER(ET38),ET38*#REF!,"")</f>
        <v>#REF!</v>
      </c>
      <c r="FF38" s="52" t="e">
        <f>IF(ISNUMBER(EU38),EU38*#REF!,"")</f>
        <v>#REF!</v>
      </c>
      <c r="FG38" s="55" t="str">
        <f t="shared" si="37"/>
        <v/>
      </c>
      <c r="FH38" s="55" t="str">
        <f t="shared" si="38"/>
        <v/>
      </c>
      <c r="FI38" s="55" t="str">
        <f t="shared" si="39"/>
        <v/>
      </c>
      <c r="FJ38" s="55" t="str">
        <f t="shared" si="40"/>
        <v/>
      </c>
      <c r="FK38" s="55" t="str">
        <f t="shared" si="41"/>
        <v/>
      </c>
      <c r="FL38" s="55" t="str">
        <f t="shared" si="42"/>
        <v/>
      </c>
      <c r="FM38" s="55" t="str">
        <f t="shared" si="43"/>
        <v/>
      </c>
      <c r="FN38" s="55" t="str">
        <f t="shared" si="44"/>
        <v/>
      </c>
      <c r="FO38" s="55" t="str">
        <f t="shared" si="45"/>
        <v/>
      </c>
      <c r="FP38" s="55" t="str">
        <f t="shared" si="46"/>
        <v/>
      </c>
      <c r="FQ38" s="59" t="str">
        <f t="shared" si="47"/>
        <v/>
      </c>
      <c r="FR38" s="53" t="str">
        <f t="shared" si="68"/>
        <v/>
      </c>
      <c r="FS38" s="53" t="e">
        <f t="shared" si="48"/>
        <v>#VALUE!</v>
      </c>
      <c r="FT38" s="19" t="e">
        <f t="shared" si="49"/>
        <v>#VALUE!</v>
      </c>
      <c r="FU38" s="19" t="e">
        <f t="shared" si="50"/>
        <v>#VALUE!</v>
      </c>
      <c r="FV38" s="19" t="e">
        <f t="shared" si="51"/>
        <v>#VALUE!</v>
      </c>
      <c r="FW38" s="50" t="e">
        <f t="shared" si="52"/>
        <v>#VALUE!</v>
      </c>
      <c r="FX38" s="120">
        <f t="shared" si="53"/>
        <v>0</v>
      </c>
      <c r="FY38" s="120">
        <f t="shared" si="54"/>
        <v>0</v>
      </c>
      <c r="FZ38" s="120">
        <f t="shared" si="55"/>
        <v>0</v>
      </c>
      <c r="GA38" s="120">
        <f t="shared" si="56"/>
        <v>0</v>
      </c>
      <c r="GB38" s="120">
        <f t="shared" si="57"/>
        <v>0</v>
      </c>
      <c r="GC38" s="120">
        <f t="shared" si="58"/>
        <v>0</v>
      </c>
      <c r="GD38" s="120">
        <f t="shared" si="59"/>
        <v>0</v>
      </c>
      <c r="GE38" s="120">
        <f t="shared" si="60"/>
        <v>0</v>
      </c>
      <c r="GF38" s="120">
        <f t="shared" si="61"/>
        <v>0</v>
      </c>
      <c r="GG38">
        <f t="shared" si="62"/>
        <v>0</v>
      </c>
      <c r="GH38">
        <f t="shared" si="63"/>
        <v>0</v>
      </c>
      <c r="GI38">
        <v>6</v>
      </c>
      <c r="GJ38" t="str">
        <f t="shared" si="65"/>
        <v/>
      </c>
    </row>
    <row r="39" spans="1:192" ht="15" x14ac:dyDescent="0.25">
      <c r="A39" s="50">
        <f t="shared" si="66"/>
        <v>38</v>
      </c>
      <c r="B39" s="58" t="s">
        <v>757</v>
      </c>
      <c r="C39" s="2" t="s">
        <v>217</v>
      </c>
      <c r="D39" s="2"/>
      <c r="E39" s="2"/>
      <c r="F39" s="274">
        <v>3473422</v>
      </c>
      <c r="G39" s="274">
        <v>5565853</v>
      </c>
      <c r="H39" s="77">
        <f t="shared" si="0"/>
        <v>473358.20120000001</v>
      </c>
      <c r="I39" s="77">
        <f t="shared" si="1"/>
        <v>5564066.4488000004</v>
      </c>
      <c r="J39" s="208">
        <v>157</v>
      </c>
      <c r="K39" s="66" t="s">
        <v>1333</v>
      </c>
      <c r="L39" s="19">
        <v>190</v>
      </c>
      <c r="Q39" s="2" t="s">
        <v>2842</v>
      </c>
      <c r="R39" s="58" t="s">
        <v>1422</v>
      </c>
      <c r="S39" s="58" t="s">
        <v>1327</v>
      </c>
      <c r="T39" s="241" t="str">
        <f t="shared" si="2"/>
        <v>-</v>
      </c>
      <c r="U39" s="241" t="str">
        <f t="shared" si="3"/>
        <v>-</v>
      </c>
      <c r="V39" s="241" t="str">
        <f t="shared" si="4"/>
        <v>-</v>
      </c>
      <c r="W39" s="241" t="str">
        <f t="shared" si="67"/>
        <v>-</v>
      </c>
      <c r="X39" s="260">
        <f t="shared" si="69"/>
        <v>6</v>
      </c>
      <c r="Y39" s="261" t="str">
        <f t="shared" si="70"/>
        <v/>
      </c>
      <c r="Z39" s="56"/>
      <c r="AA39" s="48">
        <v>31530</v>
      </c>
      <c r="AB39" s="73">
        <v>3</v>
      </c>
      <c r="AC39" s="2" t="s">
        <v>404</v>
      </c>
      <c r="AD39" s="2" t="s">
        <v>1430</v>
      </c>
      <c r="AE39" s="57" t="s">
        <v>1431</v>
      </c>
      <c r="AF39" s="66" t="s">
        <v>3088</v>
      </c>
      <c r="AI39" s="272"/>
      <c r="AS39" s="204"/>
      <c r="AT39" s="249"/>
      <c r="AU39" s="51"/>
      <c r="AV39" s="51"/>
      <c r="AW39" s="51"/>
      <c r="AX39" s="51"/>
      <c r="AY39" s="51"/>
      <c r="AZ39" s="49"/>
      <c r="BB39" s="58"/>
      <c r="BC39" s="58"/>
      <c r="BD39" s="58"/>
      <c r="BE39" s="58"/>
      <c r="BI39" s="2"/>
      <c r="BJ39" s="2"/>
      <c r="BK39" s="2"/>
      <c r="BO39" s="90"/>
      <c r="BP39" s="273"/>
      <c r="BQ39" s="90"/>
      <c r="BR39" s="90"/>
      <c r="BS39" s="90"/>
      <c r="BT39" s="90"/>
      <c r="BU39" s="90"/>
      <c r="BV39" s="90"/>
      <c r="BW39" s="90"/>
      <c r="BX39" s="90"/>
      <c r="BY39" s="90"/>
      <c r="BZ39" s="90"/>
      <c r="CA39" s="90"/>
      <c r="CB39" s="90"/>
      <c r="CC39" s="90"/>
      <c r="CD39" s="90"/>
      <c r="CE39" s="90"/>
      <c r="CF39" s="90"/>
      <c r="CG39" s="90"/>
      <c r="CH39" s="90"/>
      <c r="CI39" s="90"/>
      <c r="CJ39" s="90"/>
      <c r="CK39" s="90"/>
      <c r="CL39" s="91"/>
      <c r="CM39" s="90"/>
      <c r="CN39" s="90" t="s">
        <v>3088</v>
      </c>
      <c r="CO39" s="90"/>
      <c r="DB39" s="129">
        <v>-62</v>
      </c>
      <c r="DC39" s="103">
        <v>0</v>
      </c>
      <c r="DD39" s="103"/>
      <c r="DE39" s="103"/>
      <c r="DF39" s="103"/>
      <c r="DG39" s="103">
        <v>-9.2200000000000006</v>
      </c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4"/>
      <c r="DT39" s="50">
        <f t="shared" si="9"/>
        <v>0</v>
      </c>
      <c r="DU39" s="73">
        <f t="shared" si="10"/>
        <v>0</v>
      </c>
      <c r="DV39" s="73">
        <f t="shared" si="11"/>
        <v>0</v>
      </c>
      <c r="DW39" s="73">
        <f t="shared" si="12"/>
        <v>1</v>
      </c>
      <c r="DX39" s="73">
        <f t="shared" si="13"/>
        <v>0</v>
      </c>
      <c r="DY39" s="125">
        <f t="shared" si="14"/>
        <v>0</v>
      </c>
      <c r="DZ39" s="73">
        <f t="shared" si="15"/>
        <v>0</v>
      </c>
      <c r="EA39" s="19">
        <f t="shared" si="16"/>
        <v>0</v>
      </c>
      <c r="EB39" s="50">
        <f t="shared" si="17"/>
        <v>1</v>
      </c>
      <c r="EC39" s="19">
        <f t="shared" si="18"/>
        <v>0</v>
      </c>
      <c r="ED39" s="19">
        <f t="shared" si="19"/>
        <v>0</v>
      </c>
      <c r="EE39" s="19">
        <f t="shared" si="20"/>
        <v>0</v>
      </c>
      <c r="EF39" s="50">
        <f t="shared" si="21"/>
        <v>1</v>
      </c>
      <c r="EG39" s="19">
        <f t="shared" si="22"/>
        <v>0</v>
      </c>
      <c r="EH39" s="19">
        <f t="shared" si="23"/>
        <v>0</v>
      </c>
      <c r="EI39" s="50">
        <f t="shared" si="24"/>
        <v>1</v>
      </c>
      <c r="EJ39" s="125">
        <f t="shared" si="25"/>
        <v>1</v>
      </c>
      <c r="EK39" t="str">
        <f t="shared" si="26"/>
        <v/>
      </c>
      <c r="EL39" t="str">
        <f t="shared" si="27"/>
        <v/>
      </c>
      <c r="EM39" t="str">
        <f t="shared" si="28"/>
        <v/>
      </c>
      <c r="EN39" t="str">
        <f t="shared" si="29"/>
        <v/>
      </c>
      <c r="EO39" t="str">
        <f t="shared" si="30"/>
        <v/>
      </c>
      <c r="EP39" t="str">
        <f t="shared" si="31"/>
        <v/>
      </c>
      <c r="EQ39" t="str">
        <f t="shared" si="32"/>
        <v/>
      </c>
      <c r="ER39" t="str">
        <f t="shared" si="33"/>
        <v/>
      </c>
      <c r="ES39" t="str">
        <f t="shared" si="34"/>
        <v/>
      </c>
      <c r="ET39" t="str">
        <f t="shared" si="35"/>
        <v/>
      </c>
      <c r="EU39" s="61" t="str">
        <f t="shared" si="36"/>
        <v/>
      </c>
      <c r="EV39" s="53" t="str">
        <f>IF(ISNUMBER(EK39),EK39*#REF!,"")</f>
        <v/>
      </c>
      <c r="EW39" s="53" t="str">
        <f>IF(ISNUMBER(EL39),EL39*#REF!,"")</f>
        <v/>
      </c>
      <c r="EX39" s="53" t="str">
        <f>IF(ISNUMBER(EM39),EM39*#REF!,"")</f>
        <v/>
      </c>
      <c r="EY39" s="53" t="str">
        <f>IF(ISNUMBER(EN39),EN39*#REF!,"")</f>
        <v/>
      </c>
      <c r="EZ39" s="53" t="str">
        <f>IF(ISNUMBER(EO39),EO39*#REF!,"")</f>
        <v/>
      </c>
      <c r="FA39" s="53" t="str">
        <f>IF(ISNUMBER(EP39),EP39*#REF!,"")</f>
        <v/>
      </c>
      <c r="FB39" s="53" t="str">
        <f>IF(ISNUMBER(EQ39),EQ39*#REF!,"")</f>
        <v/>
      </c>
      <c r="FC39" s="53" t="str">
        <f>IF(ISNUMBER(ER39),ER39*#REF!,"")</f>
        <v/>
      </c>
      <c r="FD39" s="53" t="str">
        <f>IF(ISNUMBER(ES39),ES39*#REF!,"")</f>
        <v/>
      </c>
      <c r="FE39" s="53" t="str">
        <f>IF(ISNUMBER(ET39),ET39*#REF!,"")</f>
        <v/>
      </c>
      <c r="FF39" s="52" t="str">
        <f>IF(ISNUMBER(EU39),EU39*#REF!,"")</f>
        <v/>
      </c>
      <c r="FG39" s="55" t="str">
        <f t="shared" si="37"/>
        <v/>
      </c>
      <c r="FH39" s="55" t="str">
        <f t="shared" si="38"/>
        <v/>
      </c>
      <c r="FI39" s="55" t="str">
        <f t="shared" si="39"/>
        <v/>
      </c>
      <c r="FJ39" s="55" t="str">
        <f t="shared" si="40"/>
        <v/>
      </c>
      <c r="FK39" s="55" t="str">
        <f t="shared" si="41"/>
        <v/>
      </c>
      <c r="FL39" s="55" t="str">
        <f t="shared" si="42"/>
        <v/>
      </c>
      <c r="FM39" s="55" t="str">
        <f t="shared" si="43"/>
        <v/>
      </c>
      <c r="FN39" s="55" t="str">
        <f t="shared" si="44"/>
        <v/>
      </c>
      <c r="FO39" s="55" t="str">
        <f t="shared" si="45"/>
        <v/>
      </c>
      <c r="FP39" s="55" t="str">
        <f t="shared" si="46"/>
        <v/>
      </c>
      <c r="FQ39" s="59" t="str">
        <f t="shared" si="47"/>
        <v/>
      </c>
      <c r="FR39" s="53" t="str">
        <f t="shared" si="68"/>
        <v/>
      </c>
      <c r="FS39" s="53">
        <f t="shared" si="48"/>
        <v>0</v>
      </c>
      <c r="FT39" s="19">
        <f t="shared" si="49"/>
        <v>1</v>
      </c>
      <c r="FU39" s="19">
        <f t="shared" si="50"/>
        <v>0</v>
      </c>
      <c r="FV39" s="19">
        <f t="shared" si="51"/>
        <v>0</v>
      </c>
      <c r="FW39" s="50">
        <f t="shared" si="52"/>
        <v>0</v>
      </c>
      <c r="FX39" s="120">
        <f t="shared" si="53"/>
        <v>0</v>
      </c>
      <c r="FY39" s="120">
        <f t="shared" si="54"/>
        <v>0</v>
      </c>
      <c r="FZ39" s="120">
        <f t="shared" si="55"/>
        <v>0</v>
      </c>
      <c r="GA39" s="120">
        <f t="shared" si="56"/>
        <v>0</v>
      </c>
      <c r="GB39" s="120">
        <f t="shared" si="57"/>
        <v>0</v>
      </c>
      <c r="GC39" s="120">
        <f t="shared" si="58"/>
        <v>0</v>
      </c>
      <c r="GD39" s="120">
        <f t="shared" si="59"/>
        <v>0</v>
      </c>
      <c r="GE39" s="120">
        <f t="shared" si="60"/>
        <v>0</v>
      </c>
      <c r="GF39" s="120">
        <f t="shared" si="61"/>
        <v>0</v>
      </c>
      <c r="GG39">
        <f t="shared" si="62"/>
        <v>0</v>
      </c>
      <c r="GH39">
        <f t="shared" si="63"/>
        <v>0</v>
      </c>
      <c r="GI39">
        <v>6</v>
      </c>
      <c r="GJ39" t="str">
        <f t="shared" si="65"/>
        <v/>
      </c>
    </row>
    <row r="40" spans="1:192" x14ac:dyDescent="0.2">
      <c r="A40" s="50">
        <f t="shared" si="66"/>
        <v>39</v>
      </c>
      <c r="B40" s="58" t="s">
        <v>757</v>
      </c>
      <c r="C40" s="2" t="s">
        <v>217</v>
      </c>
      <c r="D40" s="2"/>
      <c r="E40" s="2"/>
      <c r="F40" s="66">
        <v>3473422</v>
      </c>
      <c r="G40" s="66">
        <v>5565853</v>
      </c>
      <c r="H40" s="77">
        <f t="shared" si="0"/>
        <v>473358.20120000001</v>
      </c>
      <c r="I40" s="77">
        <f t="shared" si="1"/>
        <v>5564066.4488000004</v>
      </c>
      <c r="J40" s="208">
        <v>157</v>
      </c>
      <c r="K40" s="66" t="s">
        <v>1333</v>
      </c>
      <c r="L40" s="19">
        <v>75.3</v>
      </c>
      <c r="Q40" s="2" t="s">
        <v>2842</v>
      </c>
      <c r="R40" s="58" t="s">
        <v>1422</v>
      </c>
      <c r="S40" s="58" t="s">
        <v>1327</v>
      </c>
      <c r="T40" s="241" t="str">
        <f t="shared" si="2"/>
        <v>-</v>
      </c>
      <c r="U40" s="241" t="str">
        <f t="shared" si="3"/>
        <v>M</v>
      </c>
      <c r="V40" s="241" t="str">
        <f t="shared" si="4"/>
        <v>-</v>
      </c>
      <c r="W40" s="241" t="str">
        <f t="shared" si="67"/>
        <v>A</v>
      </c>
      <c r="X40" s="260">
        <f t="shared" si="69"/>
        <v>6</v>
      </c>
      <c r="Y40" s="261" t="str">
        <f t="shared" si="70"/>
        <v/>
      </c>
      <c r="Z40" s="56" t="s">
        <v>1423</v>
      </c>
      <c r="AA40" s="66" t="s">
        <v>1437</v>
      </c>
      <c r="AB40" s="73">
        <v>4</v>
      </c>
      <c r="AC40" s="2" t="s">
        <v>455</v>
      </c>
      <c r="AD40" s="2" t="s">
        <v>1438</v>
      </c>
      <c r="AE40" s="56"/>
      <c r="AF40" s="66">
        <v>11.96</v>
      </c>
      <c r="AG40" s="19">
        <v>15300</v>
      </c>
      <c r="AH40" s="19">
        <v>5.84</v>
      </c>
      <c r="AI40" s="66">
        <v>110</v>
      </c>
      <c r="AJ40" s="19">
        <v>1.0055000000000001</v>
      </c>
      <c r="AK40" s="19">
        <v>20</v>
      </c>
      <c r="AL40" s="96"/>
      <c r="AM40" s="96">
        <v>0.22</v>
      </c>
      <c r="AR40">
        <v>9634</v>
      </c>
      <c r="AS40" s="193">
        <f>SUM(AU40:BN40)+SUM(BO40:CL40)/1000</f>
        <v>9651.003999999999</v>
      </c>
      <c r="AT40" s="248" t="str">
        <f>FR40</f>
        <v/>
      </c>
      <c r="AU40">
        <v>2640</v>
      </c>
      <c r="AV40">
        <v>115</v>
      </c>
      <c r="AW40">
        <v>596</v>
      </c>
      <c r="AX40">
        <v>4896</v>
      </c>
      <c r="AY40" s="2">
        <v>18</v>
      </c>
      <c r="AZ40" s="56">
        <v>1176</v>
      </c>
      <c r="BA40">
        <v>1.8</v>
      </c>
      <c r="BB40">
        <v>140</v>
      </c>
      <c r="BC40">
        <v>9.6999999999999993</v>
      </c>
      <c r="BD40">
        <v>4</v>
      </c>
      <c r="BE40">
        <v>3.9</v>
      </c>
      <c r="BF40">
        <v>0.84</v>
      </c>
      <c r="BG40">
        <v>0.51</v>
      </c>
      <c r="BH40">
        <v>3.9</v>
      </c>
      <c r="BI40" s="2">
        <v>0.93</v>
      </c>
      <c r="BJ40" s="2">
        <v>24</v>
      </c>
      <c r="BK40" s="2" t="s">
        <v>1370</v>
      </c>
      <c r="BM40">
        <v>17.899999999999999</v>
      </c>
      <c r="BN40" s="61">
        <v>1.8</v>
      </c>
      <c r="BO40" s="90" t="s">
        <v>456</v>
      </c>
      <c r="BP40" s="90"/>
      <c r="BQ40" s="90">
        <v>12</v>
      </c>
      <c r="BR40" s="90">
        <v>640</v>
      </c>
      <c r="BS40" s="90"/>
      <c r="BT40" s="90" t="s">
        <v>1383</v>
      </c>
      <c r="BU40" s="90" t="s">
        <v>285</v>
      </c>
      <c r="BV40" s="90" t="s">
        <v>285</v>
      </c>
      <c r="BW40" s="90"/>
      <c r="BX40" s="90">
        <v>30</v>
      </c>
      <c r="BY40" s="90" t="s">
        <v>1384</v>
      </c>
      <c r="BZ40" s="90">
        <v>20</v>
      </c>
      <c r="CA40" s="90" t="s">
        <v>285</v>
      </c>
      <c r="CB40" s="90" t="s">
        <v>285</v>
      </c>
      <c r="CC40" s="90"/>
      <c r="CD40" s="90" t="s">
        <v>456</v>
      </c>
      <c r="CE40" s="90" t="s">
        <v>456</v>
      </c>
      <c r="CF40" s="90" t="s">
        <v>456</v>
      </c>
      <c r="CG40" s="90"/>
      <c r="CH40" s="90"/>
      <c r="CI40" s="90"/>
      <c r="CJ40" s="90"/>
      <c r="CK40" s="90" t="s">
        <v>285</v>
      </c>
      <c r="CL40" s="91">
        <v>22</v>
      </c>
      <c r="CM40" s="90" t="s">
        <v>1384</v>
      </c>
      <c r="CN40" s="90">
        <v>2000</v>
      </c>
      <c r="CO40" s="90" t="s">
        <v>1370</v>
      </c>
      <c r="DB40" s="103"/>
      <c r="DC40" s="103"/>
      <c r="DD40" s="103"/>
      <c r="DE40" s="103"/>
      <c r="DF40" s="103"/>
      <c r="DG40" s="103"/>
      <c r="DH40" s="103"/>
      <c r="DI40" s="103">
        <v>10.8</v>
      </c>
      <c r="DJ40" s="103"/>
      <c r="DK40" s="103"/>
      <c r="DL40" s="103"/>
      <c r="DM40" s="103"/>
      <c r="DN40" s="103"/>
      <c r="DO40" s="103"/>
      <c r="DP40" s="103"/>
      <c r="DQ40" s="103"/>
      <c r="DR40" s="103"/>
      <c r="DS40" s="104"/>
      <c r="DT40" s="50">
        <f t="shared" si="9"/>
        <v>0</v>
      </c>
      <c r="DU40" s="73">
        <f t="shared" si="10"/>
        <v>0</v>
      </c>
      <c r="DV40" s="73">
        <f t="shared" si="11"/>
        <v>1</v>
      </c>
      <c r="DW40" s="73">
        <f t="shared" si="12"/>
        <v>0</v>
      </c>
      <c r="DX40" s="73">
        <f t="shared" si="13"/>
        <v>0</v>
      </c>
      <c r="DY40" s="125">
        <f t="shared" si="14"/>
        <v>0</v>
      </c>
      <c r="DZ40" s="73">
        <f t="shared" si="15"/>
        <v>1</v>
      </c>
      <c r="EA40" s="19">
        <f t="shared" si="16"/>
        <v>0</v>
      </c>
      <c r="EB40" s="50">
        <f t="shared" si="17"/>
        <v>0</v>
      </c>
      <c r="EC40" s="19">
        <f t="shared" si="18"/>
        <v>0</v>
      </c>
      <c r="ED40" s="19">
        <f t="shared" si="19"/>
        <v>1</v>
      </c>
      <c r="EE40" s="19">
        <f t="shared" si="20"/>
        <v>0</v>
      </c>
      <c r="EF40" s="50">
        <f t="shared" si="21"/>
        <v>0</v>
      </c>
      <c r="EG40" s="19">
        <f t="shared" si="22"/>
        <v>0</v>
      </c>
      <c r="EH40" s="19">
        <f t="shared" si="23"/>
        <v>1</v>
      </c>
      <c r="EI40" s="50">
        <f t="shared" si="24"/>
        <v>0</v>
      </c>
      <c r="EJ40" s="125">
        <f t="shared" si="25"/>
        <v>2</v>
      </c>
      <c r="EK40">
        <f t="shared" si="26"/>
        <v>2640</v>
      </c>
      <c r="EL40">
        <f t="shared" si="27"/>
        <v>140</v>
      </c>
      <c r="EM40">
        <f t="shared" si="28"/>
        <v>115</v>
      </c>
      <c r="EN40">
        <f t="shared" si="29"/>
        <v>596</v>
      </c>
      <c r="EO40">
        <f t="shared" si="30"/>
        <v>0.84</v>
      </c>
      <c r="EP40">
        <f t="shared" si="31"/>
        <v>3.9</v>
      </c>
      <c r="EQ40">
        <f t="shared" si="32"/>
        <v>1176</v>
      </c>
      <c r="ER40" t="str">
        <f t="shared" si="33"/>
        <v/>
      </c>
      <c r="ES40">
        <f t="shared" si="34"/>
        <v>24</v>
      </c>
      <c r="ET40">
        <f t="shared" si="35"/>
        <v>18</v>
      </c>
      <c r="EU40" s="61">
        <f t="shared" si="36"/>
        <v>4896</v>
      </c>
      <c r="EV40" s="53" t="e">
        <f>IF(ISNUMBER(EK40),EK40*#REF!,"")</f>
        <v>#REF!</v>
      </c>
      <c r="EW40" s="53" t="e">
        <f>IF(ISNUMBER(EL40),EL40*#REF!,"")</f>
        <v>#REF!</v>
      </c>
      <c r="EX40" s="53" t="e">
        <f>IF(ISNUMBER(EM40),EM40*#REF!,"")</f>
        <v>#REF!</v>
      </c>
      <c r="EY40" s="53" t="e">
        <f>IF(ISNUMBER(EN40),EN40*#REF!,"")</f>
        <v>#REF!</v>
      </c>
      <c r="EZ40" s="53" t="e">
        <f>IF(ISNUMBER(EO40),EO40*#REF!,"")</f>
        <v>#REF!</v>
      </c>
      <c r="FA40" s="53" t="e">
        <f>IF(ISNUMBER(EP40),EP40*#REF!,"")</f>
        <v>#REF!</v>
      </c>
      <c r="FB40" s="53" t="e">
        <f>IF(ISNUMBER(EQ40),EQ40*#REF!,"")</f>
        <v>#REF!</v>
      </c>
      <c r="FC40" s="53" t="str">
        <f>IF(ISNUMBER(ER40),ER40*#REF!,"")</f>
        <v/>
      </c>
      <c r="FD40" s="53" t="e">
        <f>IF(ISNUMBER(ES40),ES40*#REF!,"")</f>
        <v>#REF!</v>
      </c>
      <c r="FE40" s="53" t="e">
        <f>IF(ISNUMBER(ET40),ET40*#REF!,"")</f>
        <v>#REF!</v>
      </c>
      <c r="FF40" s="52" t="e">
        <f>IF(ISNUMBER(EU40),EU40*#REF!,"")</f>
        <v>#REF!</v>
      </c>
      <c r="FG40" s="55" t="str">
        <f t="shared" si="37"/>
        <v/>
      </c>
      <c r="FH40" s="55" t="str">
        <f t="shared" si="38"/>
        <v/>
      </c>
      <c r="FI40" s="55" t="str">
        <f t="shared" si="39"/>
        <v/>
      </c>
      <c r="FJ40" s="55" t="str">
        <f t="shared" si="40"/>
        <v/>
      </c>
      <c r="FK40" s="55" t="str">
        <f t="shared" si="41"/>
        <v/>
      </c>
      <c r="FL40" s="55" t="str">
        <f t="shared" si="42"/>
        <v/>
      </c>
      <c r="FM40" s="55" t="str">
        <f t="shared" si="43"/>
        <v/>
      </c>
      <c r="FN40" s="55" t="str">
        <f t="shared" si="44"/>
        <v/>
      </c>
      <c r="FO40" s="55" t="str">
        <f t="shared" si="45"/>
        <v/>
      </c>
      <c r="FP40" s="55" t="str">
        <f t="shared" si="46"/>
        <v/>
      </c>
      <c r="FQ40" s="59" t="str">
        <f t="shared" si="47"/>
        <v/>
      </c>
      <c r="FR40" s="53" t="str">
        <f t="shared" si="68"/>
        <v/>
      </c>
      <c r="FS40" s="53" t="e">
        <f t="shared" si="48"/>
        <v>#VALUE!</v>
      </c>
      <c r="FT40" s="19" t="e">
        <f t="shared" si="49"/>
        <v>#VALUE!</v>
      </c>
      <c r="FU40" s="19" t="e">
        <f t="shared" si="50"/>
        <v>#VALUE!</v>
      </c>
      <c r="FV40" s="19" t="e">
        <f t="shared" si="51"/>
        <v>#VALUE!</v>
      </c>
      <c r="FW40" s="50" t="e">
        <f t="shared" si="52"/>
        <v>#VALUE!</v>
      </c>
      <c r="FX40" s="120">
        <f t="shared" si="53"/>
        <v>0</v>
      </c>
      <c r="FY40" s="120">
        <f t="shared" si="54"/>
        <v>0</v>
      </c>
      <c r="FZ40" s="120">
        <f t="shared" si="55"/>
        <v>0</v>
      </c>
      <c r="GA40" s="120">
        <f t="shared" si="56"/>
        <v>0</v>
      </c>
      <c r="GB40" s="120">
        <f t="shared" si="57"/>
        <v>0</v>
      </c>
      <c r="GC40" s="120">
        <f t="shared" si="58"/>
        <v>0</v>
      </c>
      <c r="GD40" s="120">
        <f t="shared" si="59"/>
        <v>0</v>
      </c>
      <c r="GE40" s="120">
        <f t="shared" si="60"/>
        <v>0</v>
      </c>
      <c r="GF40" s="120">
        <f t="shared" si="61"/>
        <v>0</v>
      </c>
      <c r="GG40">
        <f t="shared" si="62"/>
        <v>0</v>
      </c>
      <c r="GH40">
        <f t="shared" si="63"/>
        <v>0</v>
      </c>
      <c r="GI40">
        <v>6</v>
      </c>
      <c r="GJ40" t="str">
        <f t="shared" si="65"/>
        <v/>
      </c>
    </row>
    <row r="41" spans="1:192" x14ac:dyDescent="0.2">
      <c r="A41" s="50">
        <f t="shared" si="66"/>
        <v>40</v>
      </c>
      <c r="B41" s="58" t="s">
        <v>757</v>
      </c>
      <c r="C41" s="2" t="s">
        <v>217</v>
      </c>
      <c r="D41" s="2"/>
      <c r="E41" s="2"/>
      <c r="F41" s="66">
        <v>3473422</v>
      </c>
      <c r="G41" s="66">
        <v>5565853</v>
      </c>
      <c r="H41" s="77">
        <f t="shared" si="0"/>
        <v>473358.20120000001</v>
      </c>
      <c r="I41" s="77">
        <f t="shared" si="1"/>
        <v>5564066.4488000004</v>
      </c>
      <c r="J41" s="208">
        <v>157</v>
      </c>
      <c r="K41" s="66" t="s">
        <v>1333</v>
      </c>
      <c r="L41" s="19">
        <v>75.3</v>
      </c>
      <c r="Q41" s="2" t="s">
        <v>2842</v>
      </c>
      <c r="R41" s="58" t="s">
        <v>1422</v>
      </c>
      <c r="S41" s="58" t="s">
        <v>1327</v>
      </c>
      <c r="T41" s="241" t="str">
        <f t="shared" si="2"/>
        <v>-</v>
      </c>
      <c r="U41" s="241" t="str">
        <f t="shared" si="3"/>
        <v>-</v>
      </c>
      <c r="V41" s="241" t="str">
        <f t="shared" si="4"/>
        <v>-</v>
      </c>
      <c r="W41" s="241" t="str">
        <f t="shared" si="67"/>
        <v>-</v>
      </c>
      <c r="X41" s="260">
        <f t="shared" si="69"/>
        <v>6</v>
      </c>
      <c r="Y41" s="261" t="str">
        <f t="shared" si="70"/>
        <v/>
      </c>
      <c r="Z41" s="56"/>
      <c r="AA41" s="66" t="s">
        <v>1439</v>
      </c>
      <c r="AB41" s="73">
        <v>5</v>
      </c>
      <c r="AC41" s="2" t="s">
        <v>952</v>
      </c>
      <c r="AD41" s="2" t="s">
        <v>1440</v>
      </c>
      <c r="AE41" s="57" t="s">
        <v>1431</v>
      </c>
      <c r="AF41" s="66" t="s">
        <v>3088</v>
      </c>
      <c r="AL41" s="96"/>
      <c r="AM41" s="96"/>
      <c r="AS41" s="204"/>
      <c r="AT41" s="249"/>
      <c r="AU41" s="51"/>
      <c r="AV41" s="51"/>
      <c r="AW41" s="51"/>
      <c r="AX41" s="51"/>
      <c r="AY41" s="44"/>
      <c r="AZ41" s="57"/>
      <c r="BI41" s="2"/>
      <c r="BJ41" s="2"/>
      <c r="BK41" s="2"/>
      <c r="BO41" s="90"/>
      <c r="BP41" s="90"/>
      <c r="BQ41" s="90"/>
      <c r="BR41" s="90"/>
      <c r="BS41" s="90"/>
      <c r="BT41" s="90"/>
      <c r="BU41" s="90"/>
      <c r="BV41" s="90"/>
      <c r="BW41" s="90"/>
      <c r="BX41" s="90"/>
      <c r="BY41" s="90"/>
      <c r="BZ41" s="90"/>
      <c r="CA41" s="90"/>
      <c r="CB41" s="90"/>
      <c r="CC41" s="90"/>
      <c r="CD41" s="90"/>
      <c r="CE41" s="90"/>
      <c r="CF41" s="90"/>
      <c r="CG41" s="90"/>
      <c r="CH41" s="90"/>
      <c r="CI41" s="90"/>
      <c r="CJ41" s="90"/>
      <c r="CK41" s="90"/>
      <c r="CL41" s="91"/>
      <c r="CM41" s="90"/>
      <c r="CN41" s="90" t="s">
        <v>3088</v>
      </c>
      <c r="CO41" s="90"/>
      <c r="DB41" s="103">
        <v>-65.5</v>
      </c>
      <c r="DC41" s="90" t="s">
        <v>1441</v>
      </c>
      <c r="DD41" s="103"/>
      <c r="DE41" s="103"/>
      <c r="DF41" s="103"/>
      <c r="DG41" s="103">
        <v>-9.49</v>
      </c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4"/>
      <c r="DT41" s="50">
        <f t="shared" si="9"/>
        <v>0</v>
      </c>
      <c r="DU41" s="73">
        <f t="shared" si="10"/>
        <v>0</v>
      </c>
      <c r="DV41" s="73">
        <f t="shared" si="11"/>
        <v>1</v>
      </c>
      <c r="DW41" s="73">
        <f t="shared" si="12"/>
        <v>0</v>
      </c>
      <c r="DX41" s="73">
        <f t="shared" si="13"/>
        <v>0</v>
      </c>
      <c r="DY41" s="125">
        <f t="shared" si="14"/>
        <v>0</v>
      </c>
      <c r="DZ41" s="73">
        <f t="shared" si="15"/>
        <v>0</v>
      </c>
      <c r="EA41" s="19">
        <f t="shared" si="16"/>
        <v>0</v>
      </c>
      <c r="EB41" s="50">
        <f t="shared" si="17"/>
        <v>1</v>
      </c>
      <c r="EC41" s="19">
        <f t="shared" si="18"/>
        <v>0</v>
      </c>
      <c r="ED41" s="19">
        <f t="shared" si="19"/>
        <v>0</v>
      </c>
      <c r="EE41" s="19">
        <f t="shared" si="20"/>
        <v>0</v>
      </c>
      <c r="EF41" s="50">
        <f t="shared" si="21"/>
        <v>1</v>
      </c>
      <c r="EG41" s="19">
        <f t="shared" si="22"/>
        <v>0</v>
      </c>
      <c r="EH41" s="19">
        <f t="shared" si="23"/>
        <v>0</v>
      </c>
      <c r="EI41" s="50">
        <f t="shared" si="24"/>
        <v>1</v>
      </c>
      <c r="EJ41" s="125">
        <f t="shared" si="25"/>
        <v>0</v>
      </c>
      <c r="EK41" t="str">
        <f t="shared" si="26"/>
        <v/>
      </c>
      <c r="EL41" t="str">
        <f t="shared" si="27"/>
        <v/>
      </c>
      <c r="EM41" t="str">
        <f t="shared" si="28"/>
        <v/>
      </c>
      <c r="EN41" t="str">
        <f t="shared" si="29"/>
        <v/>
      </c>
      <c r="EO41" t="str">
        <f t="shared" si="30"/>
        <v/>
      </c>
      <c r="EP41" t="str">
        <f t="shared" si="31"/>
        <v/>
      </c>
      <c r="EQ41" t="str">
        <f t="shared" si="32"/>
        <v/>
      </c>
      <c r="ER41" t="str">
        <f t="shared" si="33"/>
        <v/>
      </c>
      <c r="ES41" t="str">
        <f t="shared" si="34"/>
        <v/>
      </c>
      <c r="ET41" t="str">
        <f t="shared" si="35"/>
        <v/>
      </c>
      <c r="EU41" s="61" t="str">
        <f t="shared" si="36"/>
        <v/>
      </c>
      <c r="EV41" s="53" t="str">
        <f>IF(ISNUMBER(EK41),EK41*#REF!,"")</f>
        <v/>
      </c>
      <c r="EW41" s="53" t="str">
        <f>IF(ISNUMBER(EL41),EL41*#REF!,"")</f>
        <v/>
      </c>
      <c r="EX41" s="53" t="str">
        <f>IF(ISNUMBER(EM41),EM41*#REF!,"")</f>
        <v/>
      </c>
      <c r="EY41" s="53" t="str">
        <f>IF(ISNUMBER(EN41),EN41*#REF!,"")</f>
        <v/>
      </c>
      <c r="EZ41" s="53" t="str">
        <f>IF(ISNUMBER(EO41),EO41*#REF!,"")</f>
        <v/>
      </c>
      <c r="FA41" s="53" t="str">
        <f>IF(ISNUMBER(EP41),EP41*#REF!,"")</f>
        <v/>
      </c>
      <c r="FB41" s="53" t="str">
        <f>IF(ISNUMBER(EQ41),EQ41*#REF!,"")</f>
        <v/>
      </c>
      <c r="FC41" s="53" t="str">
        <f>IF(ISNUMBER(ER41),ER41*#REF!,"")</f>
        <v/>
      </c>
      <c r="FD41" s="53" t="str">
        <f>IF(ISNUMBER(ES41),ES41*#REF!,"")</f>
        <v/>
      </c>
      <c r="FE41" s="53" t="str">
        <f>IF(ISNUMBER(ET41),ET41*#REF!,"")</f>
        <v/>
      </c>
      <c r="FF41" s="52" t="str">
        <f>IF(ISNUMBER(EU41),EU41*#REF!,"")</f>
        <v/>
      </c>
      <c r="FG41" s="55" t="str">
        <f t="shared" si="37"/>
        <v/>
      </c>
      <c r="FH41" s="55" t="str">
        <f t="shared" si="38"/>
        <v/>
      </c>
      <c r="FI41" s="55" t="str">
        <f t="shared" si="39"/>
        <v/>
      </c>
      <c r="FJ41" s="55" t="str">
        <f t="shared" si="40"/>
        <v/>
      </c>
      <c r="FK41" s="55" t="str">
        <f t="shared" si="41"/>
        <v/>
      </c>
      <c r="FL41" s="55" t="str">
        <f t="shared" si="42"/>
        <v/>
      </c>
      <c r="FM41" s="55" t="str">
        <f t="shared" si="43"/>
        <v/>
      </c>
      <c r="FN41" s="55" t="str">
        <f t="shared" si="44"/>
        <v/>
      </c>
      <c r="FO41" s="55" t="str">
        <f t="shared" si="45"/>
        <v/>
      </c>
      <c r="FP41" s="55" t="str">
        <f t="shared" si="46"/>
        <v/>
      </c>
      <c r="FQ41" s="59" t="str">
        <f t="shared" si="47"/>
        <v/>
      </c>
      <c r="FR41" s="53" t="str">
        <f t="shared" si="68"/>
        <v/>
      </c>
      <c r="FS41" s="53">
        <f t="shared" si="48"/>
        <v>0</v>
      </c>
      <c r="FT41" s="19">
        <f t="shared" si="49"/>
        <v>1</v>
      </c>
      <c r="FU41" s="19">
        <f t="shared" si="50"/>
        <v>0</v>
      </c>
      <c r="FV41" s="19">
        <f t="shared" si="51"/>
        <v>0</v>
      </c>
      <c r="FW41" s="50">
        <f t="shared" si="52"/>
        <v>0</v>
      </c>
      <c r="FX41" s="120">
        <f t="shared" si="53"/>
        <v>0</v>
      </c>
      <c r="FY41" s="120">
        <f t="shared" si="54"/>
        <v>0</v>
      </c>
      <c r="FZ41" s="120">
        <f t="shared" si="55"/>
        <v>0</v>
      </c>
      <c r="GA41" s="120">
        <f t="shared" si="56"/>
        <v>0</v>
      </c>
      <c r="GB41" s="120">
        <f t="shared" si="57"/>
        <v>0</v>
      </c>
      <c r="GC41" s="120">
        <f t="shared" si="58"/>
        <v>0</v>
      </c>
      <c r="GD41" s="120">
        <f t="shared" si="59"/>
        <v>0</v>
      </c>
      <c r="GE41" s="120">
        <f t="shared" si="60"/>
        <v>0</v>
      </c>
      <c r="GF41" s="120">
        <f t="shared" si="61"/>
        <v>0</v>
      </c>
      <c r="GG41">
        <f t="shared" si="62"/>
        <v>0</v>
      </c>
      <c r="GH41">
        <f t="shared" si="63"/>
        <v>0</v>
      </c>
      <c r="GI41">
        <v>6</v>
      </c>
      <c r="GJ41" t="str">
        <f t="shared" si="65"/>
        <v/>
      </c>
    </row>
    <row r="42" spans="1:192" x14ac:dyDescent="0.2">
      <c r="A42" s="50">
        <f t="shared" si="66"/>
        <v>41</v>
      </c>
      <c r="B42" s="58" t="s">
        <v>757</v>
      </c>
      <c r="C42" s="58" t="s">
        <v>441</v>
      </c>
      <c r="D42" s="58"/>
      <c r="E42" s="58"/>
      <c r="F42" s="19">
        <v>3473563</v>
      </c>
      <c r="G42" s="19">
        <v>5565786</v>
      </c>
      <c r="H42" s="77">
        <f t="shared" si="0"/>
        <v>473499.14480000001</v>
      </c>
      <c r="I42" s="77">
        <f t="shared" si="1"/>
        <v>5563999.4756000005</v>
      </c>
      <c r="J42" s="211">
        <v>159</v>
      </c>
      <c r="K42" s="83" t="s">
        <v>1333</v>
      </c>
      <c r="L42" s="83">
        <v>156</v>
      </c>
      <c r="M42" s="83"/>
      <c r="O42" s="83"/>
      <c r="P42" s="83"/>
      <c r="Q42" s="58" t="s">
        <v>1348</v>
      </c>
      <c r="R42" s="58" t="s">
        <v>1422</v>
      </c>
      <c r="S42" s="58" t="s">
        <v>1327</v>
      </c>
      <c r="T42" s="241" t="str">
        <f t="shared" si="2"/>
        <v>-</v>
      </c>
      <c r="U42" s="241" t="str">
        <f t="shared" si="3"/>
        <v>M</v>
      </c>
      <c r="V42" s="241" t="str">
        <f t="shared" si="4"/>
        <v>-</v>
      </c>
      <c r="W42" s="241" t="str">
        <f t="shared" si="67"/>
        <v>A</v>
      </c>
      <c r="X42" s="260">
        <f t="shared" si="69"/>
        <v>6</v>
      </c>
      <c r="Y42" s="261" t="str">
        <f t="shared" si="70"/>
        <v/>
      </c>
      <c r="Z42" s="56"/>
      <c r="AA42" s="66" t="s">
        <v>1442</v>
      </c>
      <c r="AB42" s="73">
        <v>1</v>
      </c>
      <c r="AC42" s="2" t="s">
        <v>881</v>
      </c>
      <c r="AD42" s="2" t="s">
        <v>2995</v>
      </c>
      <c r="AE42" s="56"/>
      <c r="AF42" s="128">
        <v>11</v>
      </c>
      <c r="AG42" s="19">
        <v>22490</v>
      </c>
      <c r="AJ42" s="19">
        <v>1.00972</v>
      </c>
      <c r="AK42" s="19">
        <v>14.3</v>
      </c>
      <c r="AL42" s="96"/>
      <c r="AM42" s="96"/>
      <c r="AS42" s="193">
        <f>SUM(AU42:BN42)+SUM(BO42:CL42)/1000</f>
        <v>14565.310999999996</v>
      </c>
      <c r="AT42" s="248" t="str">
        <f>FR42</f>
        <v/>
      </c>
      <c r="AU42">
        <v>3893</v>
      </c>
      <c r="AV42">
        <v>210.4</v>
      </c>
      <c r="AW42">
        <v>907.4</v>
      </c>
      <c r="AX42">
        <v>7306</v>
      </c>
      <c r="AY42">
        <v>23.36</v>
      </c>
      <c r="AZ42" s="61">
        <v>1932</v>
      </c>
      <c r="BA42">
        <v>3.4340000000000002</v>
      </c>
      <c r="BB42">
        <v>193.4</v>
      </c>
      <c r="BC42">
        <v>22.88</v>
      </c>
      <c r="BD42">
        <v>0.876</v>
      </c>
      <c r="BE42">
        <v>22.81</v>
      </c>
      <c r="BF42">
        <v>0.60099999999999998</v>
      </c>
      <c r="BG42" s="2" t="s">
        <v>1322</v>
      </c>
      <c r="BH42">
        <v>3.21</v>
      </c>
      <c r="BI42">
        <v>1.4999999999999999E-2</v>
      </c>
      <c r="BJ42" s="2" t="s">
        <v>1322</v>
      </c>
      <c r="BK42" s="2"/>
      <c r="BM42">
        <v>44.96</v>
      </c>
      <c r="BN42" s="56" t="s">
        <v>1322</v>
      </c>
      <c r="BO42" s="90"/>
      <c r="BP42" s="90" t="s">
        <v>1322</v>
      </c>
      <c r="BQ42" s="90">
        <v>49</v>
      </c>
      <c r="BR42" s="90">
        <v>916</v>
      </c>
      <c r="BS42" s="90"/>
      <c r="BT42" s="90"/>
      <c r="BU42" s="90"/>
      <c r="BV42" s="90"/>
      <c r="BW42" s="90" t="s">
        <v>1322</v>
      </c>
      <c r="BX42" s="90"/>
      <c r="BY42" s="90"/>
      <c r="BZ42" s="90"/>
      <c r="CA42" s="90"/>
      <c r="CB42" s="90"/>
      <c r="CC42" s="90" t="s">
        <v>1322</v>
      </c>
      <c r="CD42" s="90"/>
      <c r="CE42" s="90"/>
      <c r="CF42" s="90"/>
      <c r="CG42" s="90"/>
      <c r="CH42" s="90"/>
      <c r="CI42" s="90"/>
      <c r="CJ42" s="90"/>
      <c r="CK42" s="90"/>
      <c r="CL42" s="91"/>
      <c r="CM42" s="90"/>
      <c r="CN42" s="90">
        <v>1836</v>
      </c>
      <c r="CO42" s="90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4"/>
      <c r="DT42" s="50">
        <f t="shared" si="9"/>
        <v>1</v>
      </c>
      <c r="DU42" s="73">
        <f t="shared" si="10"/>
        <v>0</v>
      </c>
      <c r="DV42" s="73">
        <f t="shared" si="11"/>
        <v>0</v>
      </c>
      <c r="DW42" s="73">
        <f t="shared" si="12"/>
        <v>1</v>
      </c>
      <c r="DX42" s="73">
        <f t="shared" si="13"/>
        <v>0</v>
      </c>
      <c r="DY42" s="125">
        <f t="shared" si="14"/>
        <v>0</v>
      </c>
      <c r="DZ42" s="73">
        <f t="shared" si="15"/>
        <v>1</v>
      </c>
      <c r="EA42" s="19">
        <f t="shared" si="16"/>
        <v>0</v>
      </c>
      <c r="EB42" s="50">
        <f t="shared" si="17"/>
        <v>0</v>
      </c>
      <c r="EC42" s="19">
        <f t="shared" si="18"/>
        <v>0</v>
      </c>
      <c r="ED42" s="19">
        <f t="shared" si="19"/>
        <v>1</v>
      </c>
      <c r="EE42" s="19">
        <f t="shared" si="20"/>
        <v>0</v>
      </c>
      <c r="EF42" s="50">
        <f t="shared" si="21"/>
        <v>0</v>
      </c>
      <c r="EG42" s="19">
        <f t="shared" si="22"/>
        <v>0</v>
      </c>
      <c r="EH42" s="19">
        <f t="shared" si="23"/>
        <v>1</v>
      </c>
      <c r="EI42" s="50">
        <f t="shared" si="24"/>
        <v>0</v>
      </c>
      <c r="EJ42" s="125">
        <f t="shared" si="25"/>
        <v>3</v>
      </c>
      <c r="EK42">
        <f t="shared" si="26"/>
        <v>3893</v>
      </c>
      <c r="EL42">
        <f t="shared" si="27"/>
        <v>193.4</v>
      </c>
      <c r="EM42">
        <f t="shared" si="28"/>
        <v>210.4</v>
      </c>
      <c r="EN42">
        <f t="shared" si="29"/>
        <v>907.4</v>
      </c>
      <c r="EO42">
        <f t="shared" si="30"/>
        <v>0.60099999999999998</v>
      </c>
      <c r="EP42">
        <f t="shared" si="31"/>
        <v>22.81</v>
      </c>
      <c r="EQ42">
        <f t="shared" si="32"/>
        <v>1932</v>
      </c>
      <c r="ER42" t="str">
        <f t="shared" si="33"/>
        <v/>
      </c>
      <c r="ES42" t="str">
        <f t="shared" si="34"/>
        <v/>
      </c>
      <c r="ET42">
        <f t="shared" si="35"/>
        <v>23.36</v>
      </c>
      <c r="EU42" s="61">
        <f t="shared" si="36"/>
        <v>7306</v>
      </c>
      <c r="EV42" s="53" t="e">
        <f>IF(ISNUMBER(EK42),EK42*#REF!,"")</f>
        <v>#REF!</v>
      </c>
      <c r="EW42" s="53" t="e">
        <f>IF(ISNUMBER(EL42),EL42*#REF!,"")</f>
        <v>#REF!</v>
      </c>
      <c r="EX42" s="53" t="e">
        <f>IF(ISNUMBER(EM42),EM42*#REF!,"")</f>
        <v>#REF!</v>
      </c>
      <c r="EY42" s="53" t="e">
        <f>IF(ISNUMBER(EN42),EN42*#REF!,"")</f>
        <v>#REF!</v>
      </c>
      <c r="EZ42" s="53" t="e">
        <f>IF(ISNUMBER(EO42),EO42*#REF!,"")</f>
        <v>#REF!</v>
      </c>
      <c r="FA42" s="53" t="e">
        <f>IF(ISNUMBER(EP42),EP42*#REF!,"")</f>
        <v>#REF!</v>
      </c>
      <c r="FB42" s="53" t="e">
        <f>IF(ISNUMBER(EQ42),EQ42*#REF!,"")</f>
        <v>#REF!</v>
      </c>
      <c r="FC42" s="53" t="str">
        <f>IF(ISNUMBER(ER42),ER42*#REF!,"")</f>
        <v/>
      </c>
      <c r="FD42" s="53" t="str">
        <f>IF(ISNUMBER(ES42),ES42*#REF!,"")</f>
        <v/>
      </c>
      <c r="FE42" s="53" t="e">
        <f>IF(ISNUMBER(ET42),ET42*#REF!,"")</f>
        <v>#REF!</v>
      </c>
      <c r="FF42" s="52" t="e">
        <f>IF(ISNUMBER(EU42),EU42*#REF!,"")</f>
        <v>#REF!</v>
      </c>
      <c r="FG42" s="55" t="str">
        <f t="shared" si="37"/>
        <v/>
      </c>
      <c r="FH42" s="55" t="str">
        <f t="shared" si="38"/>
        <v/>
      </c>
      <c r="FI42" s="55" t="str">
        <f t="shared" si="39"/>
        <v/>
      </c>
      <c r="FJ42" s="55" t="str">
        <f t="shared" si="40"/>
        <v/>
      </c>
      <c r="FK42" s="55" t="str">
        <f t="shared" si="41"/>
        <v/>
      </c>
      <c r="FL42" s="55" t="str">
        <f t="shared" si="42"/>
        <v/>
      </c>
      <c r="FM42" s="55" t="str">
        <f t="shared" si="43"/>
        <v/>
      </c>
      <c r="FN42" s="55" t="str">
        <f t="shared" si="44"/>
        <v/>
      </c>
      <c r="FO42" s="55" t="str">
        <f t="shared" si="45"/>
        <v/>
      </c>
      <c r="FP42" s="55" t="str">
        <f t="shared" si="46"/>
        <v/>
      </c>
      <c r="FQ42" s="59" t="str">
        <f t="shared" si="47"/>
        <v/>
      </c>
      <c r="FR42" s="53" t="str">
        <f t="shared" si="68"/>
        <v/>
      </c>
      <c r="FS42" s="53" t="e">
        <f t="shared" si="48"/>
        <v>#VALUE!</v>
      </c>
      <c r="FT42" s="19" t="e">
        <f t="shared" si="49"/>
        <v>#VALUE!</v>
      </c>
      <c r="FU42" s="19" t="e">
        <f t="shared" si="50"/>
        <v>#VALUE!</v>
      </c>
      <c r="FV42" s="19" t="e">
        <f t="shared" si="51"/>
        <v>#VALUE!</v>
      </c>
      <c r="FW42" s="50" t="e">
        <f t="shared" si="52"/>
        <v>#VALUE!</v>
      </c>
      <c r="FX42" s="120">
        <f t="shared" si="53"/>
        <v>0</v>
      </c>
      <c r="FY42" s="120">
        <f t="shared" si="54"/>
        <v>0</v>
      </c>
      <c r="FZ42" s="120">
        <f t="shared" si="55"/>
        <v>0</v>
      </c>
      <c r="GA42" s="120">
        <f t="shared" si="56"/>
        <v>0</v>
      </c>
      <c r="GB42" s="120">
        <f t="shared" si="57"/>
        <v>0</v>
      </c>
      <c r="GC42" s="120">
        <f t="shared" si="58"/>
        <v>0</v>
      </c>
      <c r="GD42" s="120">
        <f t="shared" si="59"/>
        <v>0</v>
      </c>
      <c r="GE42" s="120">
        <f t="shared" si="60"/>
        <v>0</v>
      </c>
      <c r="GF42" s="120">
        <f t="shared" si="61"/>
        <v>0</v>
      </c>
      <c r="GG42">
        <f t="shared" si="62"/>
        <v>0</v>
      </c>
      <c r="GH42">
        <f t="shared" si="63"/>
        <v>0</v>
      </c>
      <c r="GI42">
        <v>6</v>
      </c>
      <c r="GJ42" t="str">
        <f t="shared" si="65"/>
        <v/>
      </c>
    </row>
    <row r="43" spans="1:192" x14ac:dyDescent="0.2">
      <c r="A43" s="50">
        <f t="shared" si="66"/>
        <v>42</v>
      </c>
      <c r="B43" s="58" t="s">
        <v>757</v>
      </c>
      <c r="C43" s="58" t="s">
        <v>441</v>
      </c>
      <c r="D43" s="58"/>
      <c r="E43" s="58"/>
      <c r="F43" s="19">
        <v>3473563</v>
      </c>
      <c r="G43" s="19">
        <v>5565786</v>
      </c>
      <c r="H43" s="77">
        <f t="shared" si="0"/>
        <v>473499.14480000001</v>
      </c>
      <c r="I43" s="77">
        <f t="shared" si="1"/>
        <v>5563999.4756000005</v>
      </c>
      <c r="J43" s="208">
        <v>159</v>
      </c>
      <c r="K43" s="83" t="s">
        <v>1333</v>
      </c>
      <c r="L43" s="83">
        <v>156</v>
      </c>
      <c r="M43" s="83"/>
      <c r="O43" s="83"/>
      <c r="P43" s="83"/>
      <c r="Q43" s="58" t="s">
        <v>1348</v>
      </c>
      <c r="R43" s="58" t="s">
        <v>1422</v>
      </c>
      <c r="S43" s="58" t="s">
        <v>1327</v>
      </c>
      <c r="T43" s="241" t="str">
        <f t="shared" si="2"/>
        <v>-</v>
      </c>
      <c r="U43" s="241" t="str">
        <f t="shared" si="3"/>
        <v>M</v>
      </c>
      <c r="V43" s="241" t="str">
        <f t="shared" si="4"/>
        <v>-</v>
      </c>
      <c r="W43" s="241" t="str">
        <f t="shared" si="67"/>
        <v>A</v>
      </c>
      <c r="X43" s="260">
        <f t="shared" si="69"/>
        <v>6</v>
      </c>
      <c r="Y43" s="261" t="str">
        <f t="shared" si="70"/>
        <v/>
      </c>
      <c r="Z43" s="68" t="s">
        <v>1443</v>
      </c>
      <c r="AA43" s="83" t="s">
        <v>1444</v>
      </c>
      <c r="AB43" s="77">
        <v>2</v>
      </c>
      <c r="AC43" s="58"/>
      <c r="AD43" s="58" t="s">
        <v>1445</v>
      </c>
      <c r="AE43" s="68"/>
      <c r="AF43" s="83">
        <v>12</v>
      </c>
      <c r="AG43" s="83"/>
      <c r="AH43" s="83"/>
      <c r="AI43" s="83"/>
      <c r="AJ43" s="83"/>
      <c r="AK43" s="83"/>
      <c r="AL43" s="85"/>
      <c r="AM43" s="84">
        <v>0.02</v>
      </c>
      <c r="AN43" s="58"/>
      <c r="AO43" s="58"/>
      <c r="AP43" s="83"/>
      <c r="AQ43" s="58"/>
      <c r="AR43" s="58">
        <v>12233</v>
      </c>
      <c r="AS43" s="193">
        <f>SUM(AU43:BN43)+SUM(BO43:CL43)/1000</f>
        <v>12167</v>
      </c>
      <c r="AT43" s="248" t="str">
        <f>FR43</f>
        <v/>
      </c>
      <c r="AU43" s="58">
        <v>3338</v>
      </c>
      <c r="AV43" s="58">
        <v>166</v>
      </c>
      <c r="AW43" s="58">
        <v>716</v>
      </c>
      <c r="AX43" s="58">
        <v>6158</v>
      </c>
      <c r="AY43" s="58">
        <v>26</v>
      </c>
      <c r="AZ43" s="68">
        <v>1575</v>
      </c>
      <c r="BA43" s="58"/>
      <c r="BB43" s="58">
        <v>176</v>
      </c>
      <c r="BC43" s="58"/>
      <c r="BD43" s="58"/>
      <c r="BE43" s="58">
        <v>12</v>
      </c>
      <c r="BF43" s="58"/>
      <c r="BG43" s="58"/>
      <c r="BH43" s="58"/>
      <c r="BI43" s="58"/>
      <c r="BJ43" s="58"/>
      <c r="BK43" s="58"/>
      <c r="BL43" s="58"/>
      <c r="BM43" s="58"/>
      <c r="BN43" s="68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2"/>
      <c r="CM43" s="81"/>
      <c r="CN43" s="81">
        <v>2322</v>
      </c>
      <c r="CO43" s="81"/>
      <c r="CP43" s="58"/>
      <c r="CQ43" s="68"/>
      <c r="CR43" s="58"/>
      <c r="CS43" s="58"/>
      <c r="CT43" s="58"/>
      <c r="CU43" s="58"/>
      <c r="CV43" s="58"/>
      <c r="CW43" s="58"/>
      <c r="CX43" s="58"/>
      <c r="CY43" s="58"/>
      <c r="CZ43" s="58"/>
      <c r="DA43" s="68"/>
      <c r="DB43" s="81"/>
      <c r="DC43" s="81"/>
      <c r="DD43" s="81"/>
      <c r="DE43" s="81"/>
      <c r="DF43" s="81"/>
      <c r="DG43" s="81"/>
      <c r="DH43" s="81" t="s">
        <v>1446</v>
      </c>
      <c r="DI43" s="81"/>
      <c r="DJ43" s="81"/>
      <c r="DK43" s="103"/>
      <c r="DL43" s="103"/>
      <c r="DM43" s="103"/>
      <c r="DN43" s="81"/>
      <c r="DO43" s="81"/>
      <c r="DP43" s="103"/>
      <c r="DQ43" s="103"/>
      <c r="DR43" s="103"/>
      <c r="DS43" s="104"/>
      <c r="DT43" s="50">
        <f t="shared" si="9"/>
        <v>0</v>
      </c>
      <c r="DU43" s="73">
        <f t="shared" si="10"/>
        <v>0</v>
      </c>
      <c r="DV43" s="73">
        <f t="shared" si="11"/>
        <v>0</v>
      </c>
      <c r="DW43" s="73">
        <f t="shared" si="12"/>
        <v>1</v>
      </c>
      <c r="DX43" s="73">
        <f t="shared" si="13"/>
        <v>0</v>
      </c>
      <c r="DY43" s="125">
        <f t="shared" si="14"/>
        <v>0</v>
      </c>
      <c r="DZ43" s="73">
        <f t="shared" si="15"/>
        <v>1</v>
      </c>
      <c r="EA43" s="19">
        <f t="shared" si="16"/>
        <v>0</v>
      </c>
      <c r="EB43" s="50">
        <f t="shared" si="17"/>
        <v>0</v>
      </c>
      <c r="EC43" s="19">
        <f t="shared" si="18"/>
        <v>0</v>
      </c>
      <c r="ED43" s="19">
        <f t="shared" si="19"/>
        <v>1</v>
      </c>
      <c r="EE43" s="19">
        <f t="shared" si="20"/>
        <v>0</v>
      </c>
      <c r="EF43" s="50">
        <f t="shared" si="21"/>
        <v>0</v>
      </c>
      <c r="EG43" s="19">
        <f t="shared" si="22"/>
        <v>0</v>
      </c>
      <c r="EH43" s="19">
        <f t="shared" si="23"/>
        <v>1</v>
      </c>
      <c r="EI43" s="50">
        <f t="shared" si="24"/>
        <v>0</v>
      </c>
      <c r="EJ43" s="125">
        <f t="shared" si="25"/>
        <v>3</v>
      </c>
      <c r="EK43">
        <f t="shared" si="26"/>
        <v>3338</v>
      </c>
      <c r="EL43">
        <f t="shared" si="27"/>
        <v>176</v>
      </c>
      <c r="EM43">
        <f t="shared" si="28"/>
        <v>166</v>
      </c>
      <c r="EN43">
        <f t="shared" si="29"/>
        <v>716</v>
      </c>
      <c r="EO43" t="str">
        <f t="shared" si="30"/>
        <v/>
      </c>
      <c r="EP43">
        <f t="shared" si="31"/>
        <v>12</v>
      </c>
      <c r="EQ43">
        <f t="shared" si="32"/>
        <v>1575</v>
      </c>
      <c r="ER43" t="str">
        <f t="shared" si="33"/>
        <v/>
      </c>
      <c r="ES43" t="str">
        <f t="shared" si="34"/>
        <v/>
      </c>
      <c r="ET43">
        <f t="shared" si="35"/>
        <v>26</v>
      </c>
      <c r="EU43" s="61">
        <f t="shared" si="36"/>
        <v>6158</v>
      </c>
      <c r="EV43" s="53" t="e">
        <f>IF(ISNUMBER(EK43),EK43*#REF!,"")</f>
        <v>#REF!</v>
      </c>
      <c r="EW43" s="53" t="e">
        <f>IF(ISNUMBER(EL43),EL43*#REF!,"")</f>
        <v>#REF!</v>
      </c>
      <c r="EX43" s="53" t="e">
        <f>IF(ISNUMBER(EM43),EM43*#REF!,"")</f>
        <v>#REF!</v>
      </c>
      <c r="EY43" s="53" t="e">
        <f>IF(ISNUMBER(EN43),EN43*#REF!,"")</f>
        <v>#REF!</v>
      </c>
      <c r="EZ43" s="53" t="str">
        <f>IF(ISNUMBER(EO43),EO43*#REF!,"")</f>
        <v/>
      </c>
      <c r="FA43" s="53" t="e">
        <f>IF(ISNUMBER(EP43),EP43*#REF!,"")</f>
        <v>#REF!</v>
      </c>
      <c r="FB43" s="53" t="e">
        <f>IF(ISNUMBER(EQ43),EQ43*#REF!,"")</f>
        <v>#REF!</v>
      </c>
      <c r="FC43" s="53" t="str">
        <f>IF(ISNUMBER(ER43),ER43*#REF!,"")</f>
        <v/>
      </c>
      <c r="FD43" s="53" t="str">
        <f>IF(ISNUMBER(ES43),ES43*#REF!,"")</f>
        <v/>
      </c>
      <c r="FE43" s="53" t="e">
        <f>IF(ISNUMBER(ET43),ET43*#REF!,"")</f>
        <v>#REF!</v>
      </c>
      <c r="FF43" s="52" t="e">
        <f>IF(ISNUMBER(EU43),EU43*#REF!,"")</f>
        <v>#REF!</v>
      </c>
      <c r="FG43" s="55" t="str">
        <f t="shared" si="37"/>
        <v/>
      </c>
      <c r="FH43" s="55" t="str">
        <f t="shared" si="38"/>
        <v/>
      </c>
      <c r="FI43" s="55" t="str">
        <f t="shared" si="39"/>
        <v/>
      </c>
      <c r="FJ43" s="55" t="str">
        <f t="shared" si="40"/>
        <v/>
      </c>
      <c r="FK43" s="55" t="str">
        <f t="shared" si="41"/>
        <v/>
      </c>
      <c r="FL43" s="55" t="str">
        <f t="shared" si="42"/>
        <v/>
      </c>
      <c r="FM43" s="55" t="str">
        <f t="shared" si="43"/>
        <v/>
      </c>
      <c r="FN43" s="55" t="str">
        <f t="shared" si="44"/>
        <v/>
      </c>
      <c r="FO43" s="55" t="str">
        <f t="shared" si="45"/>
        <v/>
      </c>
      <c r="FP43" s="55" t="str">
        <f t="shared" si="46"/>
        <v/>
      </c>
      <c r="FQ43" s="59" t="str">
        <f t="shared" si="47"/>
        <v/>
      </c>
      <c r="FR43" s="53" t="str">
        <f t="shared" si="68"/>
        <v/>
      </c>
      <c r="FS43" s="53" t="e">
        <f t="shared" si="48"/>
        <v>#VALUE!</v>
      </c>
      <c r="FT43" s="19" t="e">
        <f t="shared" si="49"/>
        <v>#VALUE!</v>
      </c>
      <c r="FU43" s="19" t="e">
        <f t="shared" si="50"/>
        <v>#VALUE!</v>
      </c>
      <c r="FV43" s="19" t="e">
        <f t="shared" si="51"/>
        <v>#VALUE!</v>
      </c>
      <c r="FW43" s="50" t="e">
        <f t="shared" si="52"/>
        <v>#VALUE!</v>
      </c>
      <c r="FX43" s="120">
        <f t="shared" si="53"/>
        <v>0</v>
      </c>
      <c r="FY43" s="120">
        <f t="shared" si="54"/>
        <v>0</v>
      </c>
      <c r="FZ43" s="120">
        <f t="shared" si="55"/>
        <v>0</v>
      </c>
      <c r="GA43" s="120">
        <f t="shared" si="56"/>
        <v>0</v>
      </c>
      <c r="GB43" s="120">
        <f t="shared" si="57"/>
        <v>0</v>
      </c>
      <c r="GC43" s="120">
        <f t="shared" si="58"/>
        <v>0</v>
      </c>
      <c r="GD43" s="120">
        <f t="shared" si="59"/>
        <v>0</v>
      </c>
      <c r="GE43" s="120">
        <f t="shared" si="60"/>
        <v>0</v>
      </c>
      <c r="GF43" s="120">
        <f t="shared" si="61"/>
        <v>0</v>
      </c>
      <c r="GG43">
        <f t="shared" si="62"/>
        <v>0</v>
      </c>
      <c r="GH43">
        <f t="shared" si="63"/>
        <v>0</v>
      </c>
      <c r="GI43">
        <v>6</v>
      </c>
      <c r="GJ43" t="str">
        <f t="shared" si="65"/>
        <v/>
      </c>
    </row>
    <row r="44" spans="1:192" x14ac:dyDescent="0.2">
      <c r="A44" s="50">
        <f t="shared" si="66"/>
        <v>43</v>
      </c>
      <c r="B44" s="58" t="s">
        <v>757</v>
      </c>
      <c r="C44" s="58" t="s">
        <v>441</v>
      </c>
      <c r="D44" s="58"/>
      <c r="E44" s="58"/>
      <c r="F44" s="19">
        <v>3473563</v>
      </c>
      <c r="G44" s="19">
        <v>5565786</v>
      </c>
      <c r="H44" s="77">
        <f t="shared" si="0"/>
        <v>473499.14480000001</v>
      </c>
      <c r="I44" s="77">
        <f t="shared" si="1"/>
        <v>5563999.4756000005</v>
      </c>
      <c r="J44" s="208">
        <v>159</v>
      </c>
      <c r="K44" s="83" t="s">
        <v>1333</v>
      </c>
      <c r="L44" s="83">
        <v>156</v>
      </c>
      <c r="M44" s="83"/>
      <c r="O44" s="83"/>
      <c r="P44" s="83"/>
      <c r="Q44" s="58" t="s">
        <v>1348</v>
      </c>
      <c r="R44" s="58" t="s">
        <v>1422</v>
      </c>
      <c r="S44" s="58" t="s">
        <v>1327</v>
      </c>
      <c r="T44" s="241" t="str">
        <f t="shared" si="2"/>
        <v>-</v>
      </c>
      <c r="U44" s="241" t="str">
        <f t="shared" si="3"/>
        <v>-</v>
      </c>
      <c r="V44" s="241" t="str">
        <f t="shared" si="4"/>
        <v>-</v>
      </c>
      <c r="W44" s="241" t="str">
        <f t="shared" si="67"/>
        <v>-</v>
      </c>
      <c r="X44" s="260">
        <f t="shared" si="69"/>
        <v>6</v>
      </c>
      <c r="Y44" s="261" t="str">
        <f t="shared" si="70"/>
        <v/>
      </c>
      <c r="Z44" s="68"/>
      <c r="AA44" s="69">
        <v>31530</v>
      </c>
      <c r="AB44" s="77">
        <v>3</v>
      </c>
      <c r="AC44" s="58" t="s">
        <v>404</v>
      </c>
      <c r="AD44" s="58" t="s">
        <v>1430</v>
      </c>
      <c r="AE44" s="57" t="s">
        <v>1431</v>
      </c>
      <c r="AF44" s="83" t="s">
        <v>3088</v>
      </c>
      <c r="AG44" s="83"/>
      <c r="AH44" s="83"/>
      <c r="AI44" s="83"/>
      <c r="AJ44" s="83"/>
      <c r="AK44" s="83"/>
      <c r="AL44" s="85"/>
      <c r="AM44" s="84"/>
      <c r="AN44" s="58"/>
      <c r="AO44" s="58"/>
      <c r="AP44" s="83"/>
      <c r="AQ44" s="58"/>
      <c r="AR44" s="58"/>
      <c r="AS44" s="204"/>
      <c r="AT44" s="249"/>
      <c r="AU44" s="65"/>
      <c r="AV44" s="65"/>
      <c r="AW44" s="65"/>
      <c r="AX44" s="65"/>
      <c r="AY44" s="65"/>
      <c r="AZ44" s="70"/>
      <c r="BA44" s="58"/>
      <c r="BB44" s="58"/>
      <c r="BC44" s="58"/>
      <c r="BD44" s="58"/>
      <c r="BE44" s="58"/>
      <c r="BF44" s="58"/>
      <c r="BG44" s="58"/>
      <c r="BH44" s="58"/>
      <c r="BI44" s="58"/>
      <c r="BJ44" s="58"/>
      <c r="BK44" s="58"/>
      <c r="BL44" s="58"/>
      <c r="BM44" s="58"/>
      <c r="BN44" s="68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2"/>
      <c r="CM44" s="81"/>
      <c r="CN44" s="81" t="s">
        <v>3088</v>
      </c>
      <c r="CO44" s="81"/>
      <c r="CP44" s="58"/>
      <c r="CQ44" s="68"/>
      <c r="CR44" s="58"/>
      <c r="CS44" s="58"/>
      <c r="CT44" s="58"/>
      <c r="CU44" s="58"/>
      <c r="CV44" s="58"/>
      <c r="CW44" s="58"/>
      <c r="CX44" s="58"/>
      <c r="CY44" s="58"/>
      <c r="CZ44" s="58"/>
      <c r="DA44" s="68"/>
      <c r="DB44" s="81">
        <v>-60.7</v>
      </c>
      <c r="DC44" s="81">
        <v>0</v>
      </c>
      <c r="DD44" s="81"/>
      <c r="DE44" s="81"/>
      <c r="DF44" s="81"/>
      <c r="DG44" s="81">
        <v>-9.4700000000000006</v>
      </c>
      <c r="DH44" s="81"/>
      <c r="DI44" s="81"/>
      <c r="DJ44" s="81"/>
      <c r="DK44" s="103"/>
      <c r="DL44" s="103"/>
      <c r="DM44" s="103"/>
      <c r="DN44" s="81"/>
      <c r="DO44" s="81"/>
      <c r="DP44" s="103"/>
      <c r="DQ44" s="103"/>
      <c r="DR44" s="103"/>
      <c r="DS44" s="104"/>
      <c r="DT44" s="50">
        <f t="shared" si="9"/>
        <v>0</v>
      </c>
      <c r="DU44" s="73">
        <f t="shared" si="10"/>
        <v>0</v>
      </c>
      <c r="DV44" s="73">
        <f t="shared" si="11"/>
        <v>0</v>
      </c>
      <c r="DW44" s="73">
        <f t="shared" si="12"/>
        <v>1</v>
      </c>
      <c r="DX44" s="73">
        <f t="shared" si="13"/>
        <v>0</v>
      </c>
      <c r="DY44" s="125">
        <f t="shared" si="14"/>
        <v>0</v>
      </c>
      <c r="DZ44" s="73">
        <f t="shared" si="15"/>
        <v>0</v>
      </c>
      <c r="EA44" s="19">
        <f t="shared" si="16"/>
        <v>0</v>
      </c>
      <c r="EB44" s="50">
        <f t="shared" si="17"/>
        <v>1</v>
      </c>
      <c r="EC44" s="19">
        <f t="shared" si="18"/>
        <v>0</v>
      </c>
      <c r="ED44" s="19">
        <f t="shared" si="19"/>
        <v>0</v>
      </c>
      <c r="EE44" s="19">
        <f t="shared" si="20"/>
        <v>0</v>
      </c>
      <c r="EF44" s="50">
        <f t="shared" si="21"/>
        <v>1</v>
      </c>
      <c r="EG44" s="19">
        <f t="shared" si="22"/>
        <v>0</v>
      </c>
      <c r="EH44" s="19">
        <f t="shared" si="23"/>
        <v>0</v>
      </c>
      <c r="EI44" s="50">
        <f t="shared" si="24"/>
        <v>1</v>
      </c>
      <c r="EJ44" s="125">
        <f t="shared" si="25"/>
        <v>1</v>
      </c>
      <c r="EK44" t="str">
        <f t="shared" si="26"/>
        <v/>
      </c>
      <c r="EL44" t="str">
        <f t="shared" si="27"/>
        <v/>
      </c>
      <c r="EM44" t="str">
        <f t="shared" si="28"/>
        <v/>
      </c>
      <c r="EN44" t="str">
        <f t="shared" si="29"/>
        <v/>
      </c>
      <c r="EO44" t="str">
        <f t="shared" si="30"/>
        <v/>
      </c>
      <c r="EP44" t="str">
        <f t="shared" si="31"/>
        <v/>
      </c>
      <c r="EQ44" t="str">
        <f t="shared" si="32"/>
        <v/>
      </c>
      <c r="ER44" t="str">
        <f t="shared" si="33"/>
        <v/>
      </c>
      <c r="ES44" t="str">
        <f t="shared" si="34"/>
        <v/>
      </c>
      <c r="ET44" t="str">
        <f t="shared" si="35"/>
        <v/>
      </c>
      <c r="EU44" s="61" t="str">
        <f t="shared" si="36"/>
        <v/>
      </c>
      <c r="EV44" s="53" t="str">
        <f>IF(ISNUMBER(EK44),EK44*#REF!,"")</f>
        <v/>
      </c>
      <c r="EW44" s="53" t="str">
        <f>IF(ISNUMBER(EL44),EL44*#REF!,"")</f>
        <v/>
      </c>
      <c r="EX44" s="53" t="str">
        <f>IF(ISNUMBER(EM44),EM44*#REF!,"")</f>
        <v/>
      </c>
      <c r="EY44" s="53" t="str">
        <f>IF(ISNUMBER(EN44),EN44*#REF!,"")</f>
        <v/>
      </c>
      <c r="EZ44" s="53" t="str">
        <f>IF(ISNUMBER(EO44),EO44*#REF!,"")</f>
        <v/>
      </c>
      <c r="FA44" s="53" t="str">
        <f>IF(ISNUMBER(EP44),EP44*#REF!,"")</f>
        <v/>
      </c>
      <c r="FB44" s="53" t="str">
        <f>IF(ISNUMBER(EQ44),EQ44*#REF!,"")</f>
        <v/>
      </c>
      <c r="FC44" s="53" t="str">
        <f>IF(ISNUMBER(ER44),ER44*#REF!,"")</f>
        <v/>
      </c>
      <c r="FD44" s="53" t="str">
        <f>IF(ISNUMBER(ES44),ES44*#REF!,"")</f>
        <v/>
      </c>
      <c r="FE44" s="53" t="str">
        <f>IF(ISNUMBER(ET44),ET44*#REF!,"")</f>
        <v/>
      </c>
      <c r="FF44" s="52" t="str">
        <f>IF(ISNUMBER(EU44),EU44*#REF!,"")</f>
        <v/>
      </c>
      <c r="FG44" s="55" t="str">
        <f t="shared" si="37"/>
        <v/>
      </c>
      <c r="FH44" s="55" t="str">
        <f t="shared" si="38"/>
        <v/>
      </c>
      <c r="FI44" s="55" t="str">
        <f t="shared" si="39"/>
        <v/>
      </c>
      <c r="FJ44" s="55" t="str">
        <f t="shared" si="40"/>
        <v/>
      </c>
      <c r="FK44" s="55" t="str">
        <f t="shared" si="41"/>
        <v/>
      </c>
      <c r="FL44" s="55" t="str">
        <f t="shared" si="42"/>
        <v/>
      </c>
      <c r="FM44" s="55" t="str">
        <f t="shared" si="43"/>
        <v/>
      </c>
      <c r="FN44" s="55" t="str">
        <f t="shared" si="44"/>
        <v/>
      </c>
      <c r="FO44" s="55" t="str">
        <f t="shared" si="45"/>
        <v/>
      </c>
      <c r="FP44" s="55" t="str">
        <f t="shared" si="46"/>
        <v/>
      </c>
      <c r="FQ44" s="59" t="str">
        <f t="shared" si="47"/>
        <v/>
      </c>
      <c r="FR44" s="53" t="str">
        <f t="shared" si="68"/>
        <v/>
      </c>
      <c r="FS44" s="53">
        <f t="shared" si="48"/>
        <v>0</v>
      </c>
      <c r="FT44" s="19">
        <f t="shared" si="49"/>
        <v>1</v>
      </c>
      <c r="FU44" s="19">
        <f t="shared" si="50"/>
        <v>0</v>
      </c>
      <c r="FV44" s="19">
        <f t="shared" si="51"/>
        <v>0</v>
      </c>
      <c r="FW44" s="50">
        <f t="shared" si="52"/>
        <v>0</v>
      </c>
      <c r="FX44" s="120">
        <f t="shared" si="53"/>
        <v>0</v>
      </c>
      <c r="FY44" s="120">
        <f t="shared" si="54"/>
        <v>0</v>
      </c>
      <c r="FZ44" s="120">
        <f t="shared" si="55"/>
        <v>0</v>
      </c>
      <c r="GA44" s="120">
        <f t="shared" si="56"/>
        <v>0</v>
      </c>
      <c r="GB44" s="120">
        <f t="shared" si="57"/>
        <v>0</v>
      </c>
      <c r="GC44" s="120">
        <f t="shared" si="58"/>
        <v>0</v>
      </c>
      <c r="GD44" s="120">
        <f t="shared" si="59"/>
        <v>0</v>
      </c>
      <c r="GE44" s="120">
        <f t="shared" si="60"/>
        <v>0</v>
      </c>
      <c r="GF44" s="120">
        <f t="shared" si="61"/>
        <v>0</v>
      </c>
      <c r="GG44">
        <f t="shared" si="62"/>
        <v>0</v>
      </c>
      <c r="GH44">
        <f t="shared" si="63"/>
        <v>0</v>
      </c>
      <c r="GI44">
        <v>6</v>
      </c>
      <c r="GJ44" t="str">
        <f t="shared" si="65"/>
        <v/>
      </c>
    </row>
    <row r="45" spans="1:192" x14ac:dyDescent="0.2">
      <c r="A45" s="50">
        <f t="shared" si="66"/>
        <v>44</v>
      </c>
      <c r="B45" s="58" t="s">
        <v>757</v>
      </c>
      <c r="C45" s="58" t="s">
        <v>441</v>
      </c>
      <c r="D45" s="58"/>
      <c r="E45" s="58"/>
      <c r="F45" s="19">
        <v>3473563</v>
      </c>
      <c r="G45" s="19">
        <v>5565786</v>
      </c>
      <c r="H45" s="77">
        <f t="shared" si="0"/>
        <v>473499.14480000001</v>
      </c>
      <c r="I45" s="77">
        <f t="shared" si="1"/>
        <v>5563999.4756000005</v>
      </c>
      <c r="J45" s="208">
        <v>159</v>
      </c>
      <c r="K45" s="83" t="s">
        <v>1333</v>
      </c>
      <c r="L45" s="83">
        <v>156</v>
      </c>
      <c r="M45" s="83"/>
      <c r="O45" s="83"/>
      <c r="P45" s="83"/>
      <c r="Q45" s="58" t="s">
        <v>1348</v>
      </c>
      <c r="R45" s="58" t="s">
        <v>1422</v>
      </c>
      <c r="S45" s="58" t="s">
        <v>1327</v>
      </c>
      <c r="T45" s="241" t="str">
        <f t="shared" si="2"/>
        <v>-</v>
      </c>
      <c r="U45" s="241" t="str">
        <f t="shared" si="3"/>
        <v>-</v>
      </c>
      <c r="V45" s="241" t="str">
        <f t="shared" si="4"/>
        <v>-</v>
      </c>
      <c r="W45" s="241" t="str">
        <f t="shared" si="67"/>
        <v>-</v>
      </c>
      <c r="X45" s="260">
        <f t="shared" si="69"/>
        <v>6</v>
      </c>
      <c r="Y45" s="261" t="str">
        <f t="shared" si="70"/>
        <v/>
      </c>
      <c r="Z45" s="68"/>
      <c r="AA45" s="69" t="s">
        <v>1439</v>
      </c>
      <c r="AB45" s="77">
        <v>4</v>
      </c>
      <c r="AC45" s="58" t="s">
        <v>952</v>
      </c>
      <c r="AD45" s="58" t="s">
        <v>1440</v>
      </c>
      <c r="AE45" s="57" t="s">
        <v>1431</v>
      </c>
      <c r="AF45" s="83" t="s">
        <v>3088</v>
      </c>
      <c r="AG45" s="83"/>
      <c r="AH45" s="83"/>
      <c r="AI45" s="83"/>
      <c r="AJ45" s="83"/>
      <c r="AK45" s="83"/>
      <c r="AL45" s="85"/>
      <c r="AM45" s="84"/>
      <c r="AN45" s="58"/>
      <c r="AO45" s="58"/>
      <c r="AP45" s="83"/>
      <c r="AQ45" s="58"/>
      <c r="AR45" s="58"/>
      <c r="AS45" s="204"/>
      <c r="AT45" s="249"/>
      <c r="AU45" s="65"/>
      <c r="AV45" s="65"/>
      <c r="AW45" s="65"/>
      <c r="AX45" s="65"/>
      <c r="AY45" s="65"/>
      <c r="AZ45" s="70"/>
      <c r="BA45" s="58"/>
      <c r="BB45" s="58"/>
      <c r="BC45" s="58"/>
      <c r="BD45" s="58"/>
      <c r="BE45" s="58"/>
      <c r="BF45" s="58"/>
      <c r="BG45" s="58"/>
      <c r="BH45" s="58"/>
      <c r="BI45" s="58"/>
      <c r="BJ45" s="58"/>
      <c r="BK45" s="58"/>
      <c r="BL45" s="58"/>
      <c r="BM45" s="58"/>
      <c r="BN45" s="68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2"/>
      <c r="CM45" s="81"/>
      <c r="CN45" s="81" t="s">
        <v>3088</v>
      </c>
      <c r="CO45" s="81"/>
      <c r="CP45" s="58"/>
      <c r="CQ45" s="68"/>
      <c r="CR45" s="58"/>
      <c r="CS45" s="58"/>
      <c r="CT45" s="58"/>
      <c r="CU45" s="58"/>
      <c r="CV45" s="58"/>
      <c r="CW45" s="58"/>
      <c r="CX45" s="58"/>
      <c r="CY45" s="58"/>
      <c r="CZ45" s="58"/>
      <c r="DA45" s="68"/>
      <c r="DB45" s="81">
        <v>-65.7</v>
      </c>
      <c r="DC45" s="81" t="s">
        <v>1447</v>
      </c>
      <c r="DD45" s="81"/>
      <c r="DE45" s="81"/>
      <c r="DF45" s="81"/>
      <c r="DG45" s="81">
        <v>-9.52</v>
      </c>
      <c r="DH45" s="81"/>
      <c r="DI45" s="81"/>
      <c r="DJ45" s="81"/>
      <c r="DK45" s="103"/>
      <c r="DL45" s="103"/>
      <c r="DM45" s="103"/>
      <c r="DN45" s="81"/>
      <c r="DO45" s="81"/>
      <c r="DP45" s="103"/>
      <c r="DQ45" s="103"/>
      <c r="DR45" s="103"/>
      <c r="DS45" s="104"/>
      <c r="DT45" s="50">
        <f t="shared" si="9"/>
        <v>0</v>
      </c>
      <c r="DU45" s="73">
        <f t="shared" si="10"/>
        <v>0</v>
      </c>
      <c r="DV45" s="73">
        <f t="shared" si="11"/>
        <v>0</v>
      </c>
      <c r="DW45" s="73">
        <f t="shared" si="12"/>
        <v>1</v>
      </c>
      <c r="DX45" s="73">
        <f t="shared" si="13"/>
        <v>0</v>
      </c>
      <c r="DY45" s="125">
        <f t="shared" si="14"/>
        <v>0</v>
      </c>
      <c r="DZ45" s="73">
        <f t="shared" si="15"/>
        <v>0</v>
      </c>
      <c r="EA45" s="19">
        <f t="shared" si="16"/>
        <v>0</v>
      </c>
      <c r="EB45" s="50">
        <f t="shared" si="17"/>
        <v>1</v>
      </c>
      <c r="EC45" s="19">
        <f t="shared" si="18"/>
        <v>0</v>
      </c>
      <c r="ED45" s="19">
        <f t="shared" si="19"/>
        <v>0</v>
      </c>
      <c r="EE45" s="19">
        <f t="shared" si="20"/>
        <v>0</v>
      </c>
      <c r="EF45" s="50">
        <f t="shared" si="21"/>
        <v>1</v>
      </c>
      <c r="EG45" s="19">
        <f t="shared" si="22"/>
        <v>0</v>
      </c>
      <c r="EH45" s="19">
        <f t="shared" si="23"/>
        <v>0</v>
      </c>
      <c r="EI45" s="50">
        <f t="shared" si="24"/>
        <v>1</v>
      </c>
      <c r="EJ45" s="125">
        <f t="shared" si="25"/>
        <v>1</v>
      </c>
      <c r="EK45" t="str">
        <f t="shared" si="26"/>
        <v/>
      </c>
      <c r="EL45" t="str">
        <f t="shared" si="27"/>
        <v/>
      </c>
      <c r="EM45" t="str">
        <f t="shared" si="28"/>
        <v/>
      </c>
      <c r="EN45" t="str">
        <f t="shared" si="29"/>
        <v/>
      </c>
      <c r="EO45" t="str">
        <f t="shared" si="30"/>
        <v/>
      </c>
      <c r="EP45" t="str">
        <f t="shared" si="31"/>
        <v/>
      </c>
      <c r="EQ45" t="str">
        <f t="shared" si="32"/>
        <v/>
      </c>
      <c r="ER45" t="str">
        <f t="shared" si="33"/>
        <v/>
      </c>
      <c r="ES45" t="str">
        <f t="shared" si="34"/>
        <v/>
      </c>
      <c r="ET45" t="str">
        <f t="shared" si="35"/>
        <v/>
      </c>
      <c r="EU45" s="61" t="str">
        <f t="shared" si="36"/>
        <v/>
      </c>
      <c r="EV45" s="53" t="str">
        <f>IF(ISNUMBER(EK45),EK45*#REF!,"")</f>
        <v/>
      </c>
      <c r="EW45" s="53" t="str">
        <f>IF(ISNUMBER(EL45),EL45*#REF!,"")</f>
        <v/>
      </c>
      <c r="EX45" s="53" t="str">
        <f>IF(ISNUMBER(EM45),EM45*#REF!,"")</f>
        <v/>
      </c>
      <c r="EY45" s="53" t="str">
        <f>IF(ISNUMBER(EN45),EN45*#REF!,"")</f>
        <v/>
      </c>
      <c r="EZ45" s="53" t="str">
        <f>IF(ISNUMBER(EO45),EO45*#REF!,"")</f>
        <v/>
      </c>
      <c r="FA45" s="53" t="str">
        <f>IF(ISNUMBER(EP45),EP45*#REF!,"")</f>
        <v/>
      </c>
      <c r="FB45" s="53" t="str">
        <f>IF(ISNUMBER(EQ45),EQ45*#REF!,"")</f>
        <v/>
      </c>
      <c r="FC45" s="53" t="str">
        <f>IF(ISNUMBER(ER45),ER45*#REF!,"")</f>
        <v/>
      </c>
      <c r="FD45" s="53" t="str">
        <f>IF(ISNUMBER(ES45),ES45*#REF!,"")</f>
        <v/>
      </c>
      <c r="FE45" s="53" t="str">
        <f>IF(ISNUMBER(ET45),ET45*#REF!,"")</f>
        <v/>
      </c>
      <c r="FF45" s="52" t="str">
        <f>IF(ISNUMBER(EU45),EU45*#REF!,"")</f>
        <v/>
      </c>
      <c r="FG45" s="55" t="str">
        <f t="shared" si="37"/>
        <v/>
      </c>
      <c r="FH45" s="55" t="str">
        <f t="shared" si="38"/>
        <v/>
      </c>
      <c r="FI45" s="55" t="str">
        <f t="shared" si="39"/>
        <v/>
      </c>
      <c r="FJ45" s="55" t="str">
        <f t="shared" si="40"/>
        <v/>
      </c>
      <c r="FK45" s="55" t="str">
        <f t="shared" si="41"/>
        <v/>
      </c>
      <c r="FL45" s="55" t="str">
        <f t="shared" si="42"/>
        <v/>
      </c>
      <c r="FM45" s="55" t="str">
        <f t="shared" si="43"/>
        <v/>
      </c>
      <c r="FN45" s="55" t="str">
        <f t="shared" si="44"/>
        <v/>
      </c>
      <c r="FO45" s="55" t="str">
        <f t="shared" si="45"/>
        <v/>
      </c>
      <c r="FP45" s="55" t="str">
        <f t="shared" si="46"/>
        <v/>
      </c>
      <c r="FQ45" s="59" t="str">
        <f t="shared" si="47"/>
        <v/>
      </c>
      <c r="FR45" s="53" t="str">
        <f t="shared" si="68"/>
        <v/>
      </c>
      <c r="FS45" s="53">
        <f t="shared" si="48"/>
        <v>0</v>
      </c>
      <c r="FT45" s="19">
        <f t="shared" si="49"/>
        <v>1</v>
      </c>
      <c r="FU45" s="19">
        <f t="shared" si="50"/>
        <v>0</v>
      </c>
      <c r="FV45" s="19">
        <f t="shared" si="51"/>
        <v>0</v>
      </c>
      <c r="FW45" s="50">
        <f t="shared" si="52"/>
        <v>0</v>
      </c>
      <c r="FX45" s="120">
        <f t="shared" si="53"/>
        <v>0</v>
      </c>
      <c r="FY45" s="120">
        <f t="shared" si="54"/>
        <v>0</v>
      </c>
      <c r="FZ45" s="120">
        <f t="shared" si="55"/>
        <v>0</v>
      </c>
      <c r="GA45" s="120">
        <f t="shared" si="56"/>
        <v>0</v>
      </c>
      <c r="GB45" s="120">
        <f t="shared" si="57"/>
        <v>0</v>
      </c>
      <c r="GC45" s="120">
        <f t="shared" si="58"/>
        <v>0</v>
      </c>
      <c r="GD45" s="120">
        <f t="shared" si="59"/>
        <v>0</v>
      </c>
      <c r="GE45" s="120">
        <f t="shared" si="60"/>
        <v>0</v>
      </c>
      <c r="GF45" s="120">
        <f t="shared" si="61"/>
        <v>0</v>
      </c>
      <c r="GG45">
        <f t="shared" si="62"/>
        <v>0</v>
      </c>
      <c r="GH45">
        <f t="shared" si="63"/>
        <v>0</v>
      </c>
      <c r="GI45">
        <v>6</v>
      </c>
      <c r="GJ45" t="str">
        <f t="shared" si="65"/>
        <v/>
      </c>
    </row>
    <row r="46" spans="1:192" x14ac:dyDescent="0.2">
      <c r="A46" s="50">
        <f t="shared" si="66"/>
        <v>45</v>
      </c>
      <c r="B46" s="58" t="s">
        <v>757</v>
      </c>
      <c r="C46" s="58" t="s">
        <v>440</v>
      </c>
      <c r="D46" s="58"/>
      <c r="E46" s="58"/>
      <c r="F46" s="19">
        <v>3473612</v>
      </c>
      <c r="G46" s="19">
        <v>5565861</v>
      </c>
      <c r="H46" s="77">
        <f t="shared" si="0"/>
        <v>473548.12520000001</v>
      </c>
      <c r="I46" s="77">
        <f t="shared" si="1"/>
        <v>5564074.4456000002</v>
      </c>
      <c r="J46" s="208">
        <v>160</v>
      </c>
      <c r="K46" s="83" t="s">
        <v>1333</v>
      </c>
      <c r="L46" s="83">
        <v>96.4</v>
      </c>
      <c r="M46" s="83"/>
      <c r="O46" s="83"/>
      <c r="P46" s="83"/>
      <c r="Q46" s="58" t="s">
        <v>1348</v>
      </c>
      <c r="R46" s="58" t="s">
        <v>1422</v>
      </c>
      <c r="S46" s="58" t="s">
        <v>1327</v>
      </c>
      <c r="T46" s="241" t="str">
        <f t="shared" si="2"/>
        <v>-</v>
      </c>
      <c r="U46" s="241" t="str">
        <f t="shared" si="3"/>
        <v>M</v>
      </c>
      <c r="V46" s="241" t="str">
        <f t="shared" si="4"/>
        <v>-</v>
      </c>
      <c r="W46" s="241" t="str">
        <f t="shared" si="67"/>
        <v>A</v>
      </c>
      <c r="X46" s="260">
        <f t="shared" si="69"/>
        <v>6</v>
      </c>
      <c r="Y46" s="261" t="str">
        <f t="shared" si="70"/>
        <v/>
      </c>
      <c r="Z46" s="68"/>
      <c r="AA46" s="83" t="s">
        <v>1448</v>
      </c>
      <c r="AB46" s="77">
        <v>1</v>
      </c>
      <c r="AC46" s="58" t="s">
        <v>610</v>
      </c>
      <c r="AD46" s="58" t="s">
        <v>2994</v>
      </c>
      <c r="AE46" s="68"/>
      <c r="AF46" s="83">
        <v>11.3</v>
      </c>
      <c r="AG46" s="83"/>
      <c r="AH46" s="83"/>
      <c r="AI46" s="83"/>
      <c r="AJ46" s="83">
        <v>1.0024299999999999</v>
      </c>
      <c r="AK46" s="83">
        <v>18</v>
      </c>
      <c r="AL46" s="85"/>
      <c r="AM46" s="198">
        <v>0.1</v>
      </c>
      <c r="AN46" s="58"/>
      <c r="AO46" s="58"/>
      <c r="AP46" s="83"/>
      <c r="AQ46" s="58"/>
      <c r="AR46" s="58"/>
      <c r="AS46" s="193">
        <f t="shared" ref="AS46:AS52" si="71">SUM(AU46:BN46)+SUM(BO46:CL46)/1000</f>
        <v>4779.3789999999999</v>
      </c>
      <c r="AT46" s="248" t="str">
        <f t="shared" ref="AT46:AT52" si="72">FR46</f>
        <v/>
      </c>
      <c r="AU46" s="58">
        <v>1222</v>
      </c>
      <c r="AV46" s="58">
        <v>58.83</v>
      </c>
      <c r="AW46" s="58">
        <v>268.60000000000002</v>
      </c>
      <c r="AX46" s="58">
        <v>1994</v>
      </c>
      <c r="AY46" s="58">
        <v>19.3</v>
      </c>
      <c r="AZ46" s="68">
        <v>1085</v>
      </c>
      <c r="BA46" s="58" t="s">
        <v>1322</v>
      </c>
      <c r="BB46" s="58">
        <v>62.65</v>
      </c>
      <c r="BC46" s="58"/>
      <c r="BD46" s="58">
        <v>3.2010000000000001</v>
      </c>
      <c r="BE46" s="58">
        <v>38.68</v>
      </c>
      <c r="BF46" s="58">
        <v>0.89200000000000002</v>
      </c>
      <c r="BG46" s="58"/>
      <c r="BH46" s="58" t="s">
        <v>1322</v>
      </c>
      <c r="BI46" s="58" t="s">
        <v>1322</v>
      </c>
      <c r="BJ46" s="58" t="s">
        <v>1322</v>
      </c>
      <c r="BK46" s="58"/>
      <c r="BL46" s="58"/>
      <c r="BM46" s="58">
        <v>26.1</v>
      </c>
      <c r="BN46" s="68" t="s">
        <v>1322</v>
      </c>
      <c r="BO46" s="81"/>
      <c r="BP46" s="81" t="s">
        <v>1322</v>
      </c>
      <c r="BQ46" s="81" t="s">
        <v>1322</v>
      </c>
      <c r="BR46" s="81">
        <v>126</v>
      </c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2"/>
      <c r="CM46" s="81"/>
      <c r="CN46" s="81">
        <v>1869</v>
      </c>
      <c r="CO46" s="81"/>
      <c r="CP46" s="58"/>
      <c r="CQ46" s="68"/>
      <c r="CR46" s="58">
        <v>19.89</v>
      </c>
      <c r="CS46" s="60">
        <v>79.3</v>
      </c>
      <c r="CT46" s="58">
        <v>0.81</v>
      </c>
      <c r="CU46" s="58"/>
      <c r="CV46" s="58"/>
      <c r="CW46" s="58"/>
      <c r="CX46" s="58"/>
      <c r="CY46" s="58"/>
      <c r="CZ46" s="58"/>
      <c r="DA46" s="68"/>
      <c r="DB46" s="81"/>
      <c r="DC46" s="81"/>
      <c r="DD46" s="81"/>
      <c r="DE46" s="81"/>
      <c r="DF46" s="81"/>
      <c r="DG46" s="81"/>
      <c r="DH46" s="81"/>
      <c r="DI46" s="81"/>
      <c r="DJ46" s="81"/>
      <c r="DK46" s="103"/>
      <c r="DL46" s="103"/>
      <c r="DM46" s="103"/>
      <c r="DN46" s="81"/>
      <c r="DO46" s="81"/>
      <c r="DP46" s="103"/>
      <c r="DQ46" s="103"/>
      <c r="DR46" s="103"/>
      <c r="DS46" s="104"/>
      <c r="DT46" s="50">
        <f t="shared" si="9"/>
        <v>1</v>
      </c>
      <c r="DU46" s="73">
        <f t="shared" si="10"/>
        <v>0</v>
      </c>
      <c r="DV46" s="73">
        <f t="shared" si="11"/>
        <v>1</v>
      </c>
      <c r="DW46" s="73">
        <f t="shared" si="12"/>
        <v>0</v>
      </c>
      <c r="DX46" s="73">
        <f t="shared" si="13"/>
        <v>0</v>
      </c>
      <c r="DY46" s="125">
        <f t="shared" si="14"/>
        <v>0</v>
      </c>
      <c r="DZ46" s="73">
        <f t="shared" si="15"/>
        <v>1</v>
      </c>
      <c r="EA46" s="19">
        <f t="shared" si="16"/>
        <v>0</v>
      </c>
      <c r="EB46" s="50">
        <f t="shared" si="17"/>
        <v>0</v>
      </c>
      <c r="EC46" s="19">
        <f t="shared" si="18"/>
        <v>0</v>
      </c>
      <c r="ED46" s="19">
        <f t="shared" si="19"/>
        <v>1</v>
      </c>
      <c r="EE46" s="19">
        <f t="shared" si="20"/>
        <v>0</v>
      </c>
      <c r="EF46" s="50">
        <f t="shared" si="21"/>
        <v>0</v>
      </c>
      <c r="EG46" s="19">
        <f t="shared" si="22"/>
        <v>0</v>
      </c>
      <c r="EH46" s="19">
        <f t="shared" si="23"/>
        <v>1</v>
      </c>
      <c r="EI46" s="50">
        <f t="shared" si="24"/>
        <v>0</v>
      </c>
      <c r="EJ46" s="125">
        <f t="shared" si="25"/>
        <v>2</v>
      </c>
      <c r="EK46">
        <f t="shared" si="26"/>
        <v>1222</v>
      </c>
      <c r="EL46">
        <f t="shared" si="27"/>
        <v>62.65</v>
      </c>
      <c r="EM46">
        <f t="shared" si="28"/>
        <v>58.83</v>
      </c>
      <c r="EN46">
        <f t="shared" si="29"/>
        <v>268.60000000000002</v>
      </c>
      <c r="EO46">
        <f t="shared" si="30"/>
        <v>0.89200000000000002</v>
      </c>
      <c r="EP46">
        <f t="shared" si="31"/>
        <v>38.68</v>
      </c>
      <c r="EQ46">
        <f t="shared" si="32"/>
        <v>1085</v>
      </c>
      <c r="ER46" t="str">
        <f t="shared" si="33"/>
        <v/>
      </c>
      <c r="ES46" t="str">
        <f t="shared" si="34"/>
        <v/>
      </c>
      <c r="ET46">
        <f t="shared" si="35"/>
        <v>19.3</v>
      </c>
      <c r="EU46" s="61">
        <f t="shared" si="36"/>
        <v>1994</v>
      </c>
      <c r="EV46" s="53" t="e">
        <f>IF(ISNUMBER(EK46),EK46*#REF!,"")</f>
        <v>#REF!</v>
      </c>
      <c r="EW46" s="53" t="e">
        <f>IF(ISNUMBER(EL46),EL46*#REF!,"")</f>
        <v>#REF!</v>
      </c>
      <c r="EX46" s="53" t="e">
        <f>IF(ISNUMBER(EM46),EM46*#REF!,"")</f>
        <v>#REF!</v>
      </c>
      <c r="EY46" s="53" t="e">
        <f>IF(ISNUMBER(EN46),EN46*#REF!,"")</f>
        <v>#REF!</v>
      </c>
      <c r="EZ46" s="53" t="e">
        <f>IF(ISNUMBER(EO46),EO46*#REF!,"")</f>
        <v>#REF!</v>
      </c>
      <c r="FA46" s="53" t="e">
        <f>IF(ISNUMBER(EP46),EP46*#REF!,"")</f>
        <v>#REF!</v>
      </c>
      <c r="FB46" s="53" t="e">
        <f>IF(ISNUMBER(EQ46),EQ46*#REF!,"")</f>
        <v>#REF!</v>
      </c>
      <c r="FC46" s="53" t="str">
        <f>IF(ISNUMBER(ER46),ER46*#REF!,"")</f>
        <v/>
      </c>
      <c r="FD46" s="53" t="str">
        <f>IF(ISNUMBER(ES46),ES46*#REF!,"")</f>
        <v/>
      </c>
      <c r="FE46" s="53" t="e">
        <f>IF(ISNUMBER(ET46),ET46*#REF!,"")</f>
        <v>#REF!</v>
      </c>
      <c r="FF46" s="52" t="e">
        <f>IF(ISNUMBER(EU46),EU46*#REF!,"")</f>
        <v>#REF!</v>
      </c>
      <c r="FG46" s="55" t="str">
        <f t="shared" si="37"/>
        <v/>
      </c>
      <c r="FH46" s="55" t="str">
        <f t="shared" si="38"/>
        <v/>
      </c>
      <c r="FI46" s="55" t="str">
        <f t="shared" si="39"/>
        <v/>
      </c>
      <c r="FJ46" s="55" t="str">
        <f t="shared" si="40"/>
        <v/>
      </c>
      <c r="FK46" s="55" t="str">
        <f t="shared" si="41"/>
        <v/>
      </c>
      <c r="FL46" s="55" t="str">
        <f t="shared" si="42"/>
        <v/>
      </c>
      <c r="FM46" s="55" t="str">
        <f t="shared" si="43"/>
        <v/>
      </c>
      <c r="FN46" s="55" t="str">
        <f t="shared" si="44"/>
        <v/>
      </c>
      <c r="FO46" s="55" t="str">
        <f t="shared" si="45"/>
        <v/>
      </c>
      <c r="FP46" s="55" t="str">
        <f t="shared" si="46"/>
        <v/>
      </c>
      <c r="FQ46" s="59" t="str">
        <f t="shared" si="47"/>
        <v/>
      </c>
      <c r="FR46" s="53" t="str">
        <f t="shared" si="68"/>
        <v/>
      </c>
      <c r="FS46" s="53" t="e">
        <f t="shared" si="48"/>
        <v>#VALUE!</v>
      </c>
      <c r="FT46" s="19" t="e">
        <f t="shared" si="49"/>
        <v>#VALUE!</v>
      </c>
      <c r="FU46" s="19" t="e">
        <f t="shared" si="50"/>
        <v>#VALUE!</v>
      </c>
      <c r="FV46" s="19" t="e">
        <f t="shared" si="51"/>
        <v>#VALUE!</v>
      </c>
      <c r="FW46" s="50" t="e">
        <f t="shared" si="52"/>
        <v>#VALUE!</v>
      </c>
      <c r="FX46" s="120">
        <f t="shared" si="53"/>
        <v>0</v>
      </c>
      <c r="FY46" s="120">
        <f t="shared" si="54"/>
        <v>0</v>
      </c>
      <c r="FZ46" s="120">
        <f t="shared" si="55"/>
        <v>0</v>
      </c>
      <c r="GA46" s="120">
        <f t="shared" si="56"/>
        <v>0</v>
      </c>
      <c r="GB46" s="120">
        <f t="shared" si="57"/>
        <v>0</v>
      </c>
      <c r="GC46" s="120">
        <f t="shared" si="58"/>
        <v>0</v>
      </c>
      <c r="GD46" s="120">
        <f t="shared" si="59"/>
        <v>0</v>
      </c>
      <c r="GE46" s="120">
        <f t="shared" si="60"/>
        <v>0</v>
      </c>
      <c r="GF46" s="120">
        <f t="shared" si="61"/>
        <v>0</v>
      </c>
      <c r="GG46">
        <f t="shared" si="62"/>
        <v>0</v>
      </c>
      <c r="GH46">
        <f t="shared" si="63"/>
        <v>0</v>
      </c>
      <c r="GI46">
        <v>6</v>
      </c>
      <c r="GJ46" t="str">
        <f t="shared" si="65"/>
        <v/>
      </c>
    </row>
    <row r="47" spans="1:192" x14ac:dyDescent="0.2">
      <c r="A47" s="50">
        <f t="shared" si="66"/>
        <v>46</v>
      </c>
      <c r="B47" s="58" t="s">
        <v>757</v>
      </c>
      <c r="C47" s="58" t="s">
        <v>440</v>
      </c>
      <c r="D47" s="58"/>
      <c r="E47" s="58"/>
      <c r="F47" s="19">
        <v>3473612</v>
      </c>
      <c r="G47" s="19">
        <v>5565861</v>
      </c>
      <c r="H47" s="77">
        <f t="shared" si="0"/>
        <v>473548.12520000001</v>
      </c>
      <c r="I47" s="77">
        <f t="shared" si="1"/>
        <v>5564074.4456000002</v>
      </c>
      <c r="J47" s="208">
        <v>160</v>
      </c>
      <c r="K47" s="83" t="s">
        <v>1333</v>
      </c>
      <c r="L47" s="87">
        <v>96.4</v>
      </c>
      <c r="M47" s="83"/>
      <c r="O47" s="83"/>
      <c r="P47" s="83"/>
      <c r="Q47" s="58" t="s">
        <v>1348</v>
      </c>
      <c r="R47" s="58" t="s">
        <v>1422</v>
      </c>
      <c r="S47" s="58" t="s">
        <v>1327</v>
      </c>
      <c r="T47" s="241" t="str">
        <f t="shared" si="2"/>
        <v>-</v>
      </c>
      <c r="U47" s="241" t="str">
        <f t="shared" si="3"/>
        <v>M</v>
      </c>
      <c r="V47" s="241" t="str">
        <f t="shared" si="4"/>
        <v>-</v>
      </c>
      <c r="W47" s="241" t="str">
        <f t="shared" si="67"/>
        <v>-</v>
      </c>
      <c r="X47" s="260">
        <f t="shared" si="69"/>
        <v>6</v>
      </c>
      <c r="Y47" s="261" t="str">
        <f t="shared" si="70"/>
        <v/>
      </c>
      <c r="Z47" s="68" t="s">
        <v>1449</v>
      </c>
      <c r="AA47" s="83" t="s">
        <v>1444</v>
      </c>
      <c r="AB47" s="77">
        <v>2</v>
      </c>
      <c r="AC47" s="58"/>
      <c r="AD47" s="58" t="s">
        <v>1450</v>
      </c>
      <c r="AE47" s="70" t="s">
        <v>2682</v>
      </c>
      <c r="AF47" s="83">
        <v>11.9</v>
      </c>
      <c r="AG47" s="83"/>
      <c r="AH47" s="83"/>
      <c r="AI47" s="83"/>
      <c r="AJ47" s="83"/>
      <c r="AK47" s="83"/>
      <c r="AL47" s="85"/>
      <c r="AM47" s="84">
        <v>0.14000000000000001</v>
      </c>
      <c r="AN47" s="58"/>
      <c r="AO47" s="58"/>
      <c r="AP47" s="83"/>
      <c r="AQ47" s="58"/>
      <c r="AR47" s="58">
        <v>1706</v>
      </c>
      <c r="AS47" s="193">
        <f t="shared" si="71"/>
        <v>1671</v>
      </c>
      <c r="AT47" s="248" t="str">
        <f t="shared" si="72"/>
        <v/>
      </c>
      <c r="AU47" s="58">
        <v>384</v>
      </c>
      <c r="AV47" s="58">
        <v>26</v>
      </c>
      <c r="AW47" s="58">
        <v>104</v>
      </c>
      <c r="AX47" s="58">
        <v>550</v>
      </c>
      <c r="AY47" s="58">
        <v>29</v>
      </c>
      <c r="AZ47" s="68">
        <v>544</v>
      </c>
      <c r="BA47" s="58"/>
      <c r="BB47" s="58">
        <v>31</v>
      </c>
      <c r="BC47" s="58"/>
      <c r="BD47" s="58"/>
      <c r="BE47" s="58">
        <v>3</v>
      </c>
      <c r="BF47" s="58"/>
      <c r="BG47" s="58"/>
      <c r="BH47" s="58"/>
      <c r="BI47" s="58"/>
      <c r="BJ47" s="58"/>
      <c r="BK47" s="58"/>
      <c r="BL47" s="58"/>
      <c r="BM47" s="58"/>
      <c r="BN47" s="68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2"/>
      <c r="CM47" s="81"/>
      <c r="CN47" s="81">
        <v>613</v>
      </c>
      <c r="CO47" s="81"/>
      <c r="CP47" s="58"/>
      <c r="CQ47" s="68"/>
      <c r="CR47" s="58"/>
      <c r="CS47" s="58"/>
      <c r="CT47" s="58"/>
      <c r="CU47" s="58"/>
      <c r="CV47" s="58"/>
      <c r="CW47" s="58"/>
      <c r="CX47" s="58"/>
      <c r="CY47" s="58"/>
      <c r="CZ47" s="58"/>
      <c r="DA47" s="68"/>
      <c r="DB47" s="81"/>
      <c r="DC47" s="81"/>
      <c r="DD47" s="81"/>
      <c r="DE47" s="81"/>
      <c r="DF47" s="81"/>
      <c r="DG47" s="81"/>
      <c r="DH47" s="81"/>
      <c r="DI47" s="81"/>
      <c r="DJ47" s="81"/>
      <c r="DK47" s="103"/>
      <c r="DL47" s="103"/>
      <c r="DM47" s="103"/>
      <c r="DN47" s="81"/>
      <c r="DO47" s="81"/>
      <c r="DP47" s="103"/>
      <c r="DQ47" s="103"/>
      <c r="DR47" s="103"/>
      <c r="DS47" s="104"/>
      <c r="DT47" s="50">
        <f t="shared" si="9"/>
        <v>0</v>
      </c>
      <c r="DU47" s="73">
        <f t="shared" si="10"/>
        <v>0</v>
      </c>
      <c r="DV47" s="73">
        <f t="shared" si="11"/>
        <v>1</v>
      </c>
      <c r="DW47" s="73">
        <f t="shared" si="12"/>
        <v>0</v>
      </c>
      <c r="DX47" s="73">
        <f t="shared" si="13"/>
        <v>0</v>
      </c>
      <c r="DY47" s="125">
        <f t="shared" si="14"/>
        <v>0</v>
      </c>
      <c r="DZ47" s="73">
        <f t="shared" si="15"/>
        <v>1</v>
      </c>
      <c r="EA47" s="19">
        <f t="shared" si="16"/>
        <v>0</v>
      </c>
      <c r="EB47" s="50">
        <f t="shared" si="17"/>
        <v>0</v>
      </c>
      <c r="EC47" s="19">
        <f t="shared" si="18"/>
        <v>0</v>
      </c>
      <c r="ED47" s="19">
        <f t="shared" si="19"/>
        <v>1</v>
      </c>
      <c r="EE47" s="19">
        <f t="shared" si="20"/>
        <v>0</v>
      </c>
      <c r="EF47" s="50">
        <f t="shared" si="21"/>
        <v>0</v>
      </c>
      <c r="EG47" s="19">
        <f t="shared" si="22"/>
        <v>1</v>
      </c>
      <c r="EH47" s="19">
        <f t="shared" si="23"/>
        <v>0</v>
      </c>
      <c r="EI47" s="50">
        <f t="shared" si="24"/>
        <v>0</v>
      </c>
      <c r="EJ47" s="125">
        <f t="shared" si="25"/>
        <v>1</v>
      </c>
      <c r="EK47">
        <f t="shared" si="26"/>
        <v>384</v>
      </c>
      <c r="EL47">
        <f t="shared" si="27"/>
        <v>31</v>
      </c>
      <c r="EM47">
        <f t="shared" si="28"/>
        <v>26</v>
      </c>
      <c r="EN47">
        <f t="shared" si="29"/>
        <v>104</v>
      </c>
      <c r="EO47" t="str">
        <f t="shared" si="30"/>
        <v/>
      </c>
      <c r="EP47">
        <f t="shared" si="31"/>
        <v>3</v>
      </c>
      <c r="EQ47">
        <f t="shared" si="32"/>
        <v>544</v>
      </c>
      <c r="ER47" t="str">
        <f t="shared" si="33"/>
        <v/>
      </c>
      <c r="ES47" t="str">
        <f t="shared" si="34"/>
        <v/>
      </c>
      <c r="ET47">
        <f t="shared" si="35"/>
        <v>29</v>
      </c>
      <c r="EU47" s="61">
        <f t="shared" si="36"/>
        <v>550</v>
      </c>
      <c r="EV47" s="53" t="e">
        <f>IF(ISNUMBER(EK47),EK47*#REF!,"")</f>
        <v>#REF!</v>
      </c>
      <c r="EW47" s="53" t="e">
        <f>IF(ISNUMBER(EL47),EL47*#REF!,"")</f>
        <v>#REF!</v>
      </c>
      <c r="EX47" s="53" t="e">
        <f>IF(ISNUMBER(EM47),EM47*#REF!,"")</f>
        <v>#REF!</v>
      </c>
      <c r="EY47" s="53" t="e">
        <f>IF(ISNUMBER(EN47),EN47*#REF!,"")</f>
        <v>#REF!</v>
      </c>
      <c r="EZ47" s="53" t="str">
        <f>IF(ISNUMBER(EO47),EO47*#REF!,"")</f>
        <v/>
      </c>
      <c r="FA47" s="53" t="e">
        <f>IF(ISNUMBER(EP47),EP47*#REF!,"")</f>
        <v>#REF!</v>
      </c>
      <c r="FB47" s="53" t="e">
        <f>IF(ISNUMBER(EQ47),EQ47*#REF!,"")</f>
        <v>#REF!</v>
      </c>
      <c r="FC47" s="53" t="str">
        <f>IF(ISNUMBER(ER47),ER47*#REF!,"")</f>
        <v/>
      </c>
      <c r="FD47" s="53" t="str">
        <f>IF(ISNUMBER(ES47),ES47*#REF!,"")</f>
        <v/>
      </c>
      <c r="FE47" s="53" t="e">
        <f>IF(ISNUMBER(ET47),ET47*#REF!,"")</f>
        <v>#REF!</v>
      </c>
      <c r="FF47" s="52" t="e">
        <f>IF(ISNUMBER(EU47),EU47*#REF!,"")</f>
        <v>#REF!</v>
      </c>
      <c r="FG47" s="55" t="str">
        <f t="shared" si="37"/>
        <v/>
      </c>
      <c r="FH47" s="55" t="str">
        <f t="shared" si="38"/>
        <v/>
      </c>
      <c r="FI47" s="55" t="str">
        <f t="shared" si="39"/>
        <v/>
      </c>
      <c r="FJ47" s="55" t="str">
        <f t="shared" si="40"/>
        <v/>
      </c>
      <c r="FK47" s="55" t="str">
        <f t="shared" si="41"/>
        <v/>
      </c>
      <c r="FL47" s="55" t="str">
        <f t="shared" si="42"/>
        <v/>
      </c>
      <c r="FM47" s="55" t="str">
        <f t="shared" si="43"/>
        <v/>
      </c>
      <c r="FN47" s="55" t="str">
        <f t="shared" si="44"/>
        <v/>
      </c>
      <c r="FO47" s="55" t="str">
        <f t="shared" si="45"/>
        <v/>
      </c>
      <c r="FP47" s="55" t="str">
        <f t="shared" si="46"/>
        <v/>
      </c>
      <c r="FQ47" s="59" t="str">
        <f t="shared" si="47"/>
        <v/>
      </c>
      <c r="FR47" s="53" t="str">
        <f t="shared" si="68"/>
        <v/>
      </c>
      <c r="FS47" s="53" t="e">
        <f t="shared" si="48"/>
        <v>#VALUE!</v>
      </c>
      <c r="FT47" s="19" t="e">
        <f t="shared" si="49"/>
        <v>#VALUE!</v>
      </c>
      <c r="FU47" s="19" t="e">
        <f t="shared" si="50"/>
        <v>#VALUE!</v>
      </c>
      <c r="FV47" s="19" t="e">
        <f t="shared" si="51"/>
        <v>#VALUE!</v>
      </c>
      <c r="FW47" s="50" t="e">
        <f t="shared" si="52"/>
        <v>#VALUE!</v>
      </c>
      <c r="FX47" s="120">
        <f t="shared" si="53"/>
        <v>0</v>
      </c>
      <c r="FY47" s="120">
        <f t="shared" si="54"/>
        <v>0</v>
      </c>
      <c r="FZ47" s="120">
        <f t="shared" si="55"/>
        <v>0</v>
      </c>
      <c r="GA47" s="120">
        <f t="shared" si="56"/>
        <v>0</v>
      </c>
      <c r="GB47" s="120">
        <f t="shared" si="57"/>
        <v>0</v>
      </c>
      <c r="GC47" s="120">
        <f t="shared" si="58"/>
        <v>0</v>
      </c>
      <c r="GD47" s="120">
        <f t="shared" si="59"/>
        <v>0</v>
      </c>
      <c r="GE47" s="120">
        <f t="shared" si="60"/>
        <v>0</v>
      </c>
      <c r="GF47" s="120">
        <f t="shared" si="61"/>
        <v>0</v>
      </c>
      <c r="GG47">
        <f t="shared" si="62"/>
        <v>0</v>
      </c>
      <c r="GH47">
        <f t="shared" si="63"/>
        <v>0</v>
      </c>
      <c r="GI47">
        <v>6</v>
      </c>
      <c r="GJ47" t="str">
        <f t="shared" si="65"/>
        <v/>
      </c>
    </row>
    <row r="48" spans="1:192" x14ac:dyDescent="0.2">
      <c r="A48" s="50">
        <f t="shared" si="66"/>
        <v>47</v>
      </c>
      <c r="B48" s="58" t="s">
        <v>757</v>
      </c>
      <c r="C48" s="58" t="s">
        <v>439</v>
      </c>
      <c r="D48" s="58"/>
      <c r="E48" s="58"/>
      <c r="F48" s="19">
        <v>3473415</v>
      </c>
      <c r="G48" s="19">
        <v>5565946</v>
      </c>
      <c r="H48" s="77">
        <f t="shared" si="0"/>
        <v>473351.20400000003</v>
      </c>
      <c r="I48" s="77">
        <f t="shared" si="1"/>
        <v>5564159.4116000002</v>
      </c>
      <c r="J48" s="208">
        <v>161</v>
      </c>
      <c r="K48" s="83" t="s">
        <v>1333</v>
      </c>
      <c r="L48" s="19">
        <v>7.7</v>
      </c>
      <c r="M48" s="83"/>
      <c r="O48" s="83"/>
      <c r="P48" s="83"/>
      <c r="Q48" s="58" t="s">
        <v>1348</v>
      </c>
      <c r="R48" s="58" t="s">
        <v>1422</v>
      </c>
      <c r="S48" s="58" t="s">
        <v>1327</v>
      </c>
      <c r="T48" s="241" t="str">
        <f t="shared" si="2"/>
        <v>-</v>
      </c>
      <c r="U48" s="241" t="str">
        <f t="shared" si="3"/>
        <v>M</v>
      </c>
      <c r="V48" s="241" t="str">
        <f t="shared" si="4"/>
        <v>-</v>
      </c>
      <c r="W48" s="241" t="str">
        <f t="shared" si="67"/>
        <v>A</v>
      </c>
      <c r="X48" s="260">
        <f t="shared" si="69"/>
        <v>6</v>
      </c>
      <c r="Y48" s="261" t="str">
        <f t="shared" si="70"/>
        <v/>
      </c>
      <c r="Z48" s="68"/>
      <c r="AA48" s="83" t="s">
        <v>1435</v>
      </c>
      <c r="AB48" s="77">
        <v>1</v>
      </c>
      <c r="AC48" s="58" t="s">
        <v>610</v>
      </c>
      <c r="AD48" s="58" t="s">
        <v>2993</v>
      </c>
      <c r="AE48" s="68"/>
      <c r="AF48" s="83">
        <v>11.9</v>
      </c>
      <c r="AG48" s="83">
        <v>23300</v>
      </c>
      <c r="AH48" s="83"/>
      <c r="AI48" s="83"/>
      <c r="AJ48" s="83">
        <v>1.0057499999999999</v>
      </c>
      <c r="AK48" s="83">
        <v>17</v>
      </c>
      <c r="AL48" s="85"/>
      <c r="AM48" s="198">
        <v>0.5</v>
      </c>
      <c r="AN48" s="58"/>
      <c r="AO48" s="58"/>
      <c r="AP48" s="83"/>
      <c r="AQ48" s="58"/>
      <c r="AR48" s="58"/>
      <c r="AS48" s="193">
        <f t="shared" si="71"/>
        <v>7604.2289999999994</v>
      </c>
      <c r="AT48" s="248" t="str">
        <f t="shared" si="72"/>
        <v/>
      </c>
      <c r="AU48" s="58">
        <v>2017</v>
      </c>
      <c r="AV48" s="58">
        <v>104.3</v>
      </c>
      <c r="AW48" s="58">
        <v>492.1</v>
      </c>
      <c r="AX48" s="58">
        <v>3809</v>
      </c>
      <c r="AY48" s="58">
        <v>9.9139999999999997</v>
      </c>
      <c r="AZ48" s="68">
        <v>1018</v>
      </c>
      <c r="BA48" s="58">
        <v>1.714</v>
      </c>
      <c r="BB48" s="58">
        <v>124.9</v>
      </c>
      <c r="BC48" s="58" t="s">
        <v>1322</v>
      </c>
      <c r="BD48" s="58">
        <v>1.7569999999999999</v>
      </c>
      <c r="BE48" s="58">
        <v>5.1239999999999997</v>
      </c>
      <c r="BF48" s="58">
        <v>0.58499999999999996</v>
      </c>
      <c r="BG48" s="58" t="s">
        <v>1322</v>
      </c>
      <c r="BH48" s="58">
        <v>0.48699999999999999</v>
      </c>
      <c r="BI48" s="58">
        <v>8.9999999999999993E-3</v>
      </c>
      <c r="BJ48" s="58">
        <v>1.702</v>
      </c>
      <c r="BK48" s="58"/>
      <c r="BL48" s="58"/>
      <c r="BM48" s="58">
        <v>16.05</v>
      </c>
      <c r="BN48" s="68" t="s">
        <v>1322</v>
      </c>
      <c r="BO48" s="81"/>
      <c r="BP48" s="81" t="s">
        <v>1322</v>
      </c>
      <c r="BQ48" s="81" t="s">
        <v>1322</v>
      </c>
      <c r="BR48" s="81">
        <v>1587</v>
      </c>
      <c r="BS48" s="81"/>
      <c r="BT48" s="81"/>
      <c r="BU48" s="81" t="s">
        <v>1322</v>
      </c>
      <c r="BV48" s="81"/>
      <c r="BW48" s="81" t="s">
        <v>1322</v>
      </c>
      <c r="BX48" s="81" t="s">
        <v>1322</v>
      </c>
      <c r="BY48" s="81"/>
      <c r="BZ48" s="81"/>
      <c r="CA48" s="81" t="s">
        <v>1322</v>
      </c>
      <c r="CB48" s="81"/>
      <c r="CC48" s="81" t="s">
        <v>1322</v>
      </c>
      <c r="CD48" s="81" t="s">
        <v>1322</v>
      </c>
      <c r="CE48" s="81"/>
      <c r="CF48" s="81"/>
      <c r="CG48" s="81"/>
      <c r="CH48" s="81"/>
      <c r="CI48" s="81"/>
      <c r="CJ48" s="81"/>
      <c r="CK48" s="81"/>
      <c r="CL48" s="82"/>
      <c r="CM48" s="81"/>
      <c r="CN48" s="81">
        <v>2660</v>
      </c>
      <c r="CO48" s="81"/>
      <c r="CP48" s="58"/>
      <c r="CQ48" s="68"/>
      <c r="CR48" s="58">
        <v>5.65</v>
      </c>
      <c r="CS48" s="58">
        <v>94.29</v>
      </c>
      <c r="CT48" s="58"/>
      <c r="CU48" s="58"/>
      <c r="CV48" s="58"/>
      <c r="CW48" s="58"/>
      <c r="CX48" s="58">
        <v>0.06</v>
      </c>
      <c r="CY48" s="58"/>
      <c r="CZ48" s="58"/>
      <c r="DA48" s="68"/>
      <c r="DB48" s="81"/>
      <c r="DC48" s="81"/>
      <c r="DD48" s="81"/>
      <c r="DE48" s="81"/>
      <c r="DF48" s="81"/>
      <c r="DG48" s="81"/>
      <c r="DH48" s="81"/>
      <c r="DI48" s="81"/>
      <c r="DJ48" s="81"/>
      <c r="DK48" s="103"/>
      <c r="DL48" s="103"/>
      <c r="DM48" s="103"/>
      <c r="DN48" s="81"/>
      <c r="DO48" s="81"/>
      <c r="DP48" s="103"/>
      <c r="DQ48" s="103"/>
      <c r="DR48" s="103"/>
      <c r="DS48" s="104"/>
      <c r="DT48" s="50">
        <f t="shared" si="9"/>
        <v>1</v>
      </c>
      <c r="DU48" s="73">
        <f t="shared" si="10"/>
        <v>1</v>
      </c>
      <c r="DV48" s="73">
        <f t="shared" si="11"/>
        <v>0</v>
      </c>
      <c r="DW48" s="73">
        <f t="shared" si="12"/>
        <v>0</v>
      </c>
      <c r="DX48" s="73">
        <f t="shared" si="13"/>
        <v>0</v>
      </c>
      <c r="DY48" s="125">
        <f t="shared" si="14"/>
        <v>0</v>
      </c>
      <c r="DZ48" s="73">
        <f t="shared" si="15"/>
        <v>1</v>
      </c>
      <c r="EA48" s="19">
        <f t="shared" si="16"/>
        <v>0</v>
      </c>
      <c r="EB48" s="50">
        <f t="shared" si="17"/>
        <v>0</v>
      </c>
      <c r="EC48" s="19">
        <f t="shared" si="18"/>
        <v>0</v>
      </c>
      <c r="ED48" s="19">
        <f t="shared" si="19"/>
        <v>1</v>
      </c>
      <c r="EE48" s="19">
        <f t="shared" si="20"/>
        <v>0</v>
      </c>
      <c r="EF48" s="50">
        <f t="shared" si="21"/>
        <v>0</v>
      </c>
      <c r="EG48" s="19">
        <f t="shared" si="22"/>
        <v>0</v>
      </c>
      <c r="EH48" s="19">
        <f t="shared" si="23"/>
        <v>1</v>
      </c>
      <c r="EI48" s="50">
        <f t="shared" si="24"/>
        <v>0</v>
      </c>
      <c r="EJ48" s="125">
        <f t="shared" si="25"/>
        <v>2</v>
      </c>
      <c r="EK48">
        <f t="shared" si="26"/>
        <v>2017</v>
      </c>
      <c r="EL48">
        <f t="shared" si="27"/>
        <v>124.9</v>
      </c>
      <c r="EM48">
        <f t="shared" si="28"/>
        <v>104.3</v>
      </c>
      <c r="EN48">
        <f t="shared" si="29"/>
        <v>492.1</v>
      </c>
      <c r="EO48">
        <f t="shared" si="30"/>
        <v>0.58499999999999996</v>
      </c>
      <c r="EP48">
        <f t="shared" si="31"/>
        <v>5.1239999999999997</v>
      </c>
      <c r="EQ48">
        <f t="shared" si="32"/>
        <v>1018</v>
      </c>
      <c r="ER48" t="str">
        <f t="shared" si="33"/>
        <v/>
      </c>
      <c r="ES48">
        <f t="shared" si="34"/>
        <v>1.702</v>
      </c>
      <c r="ET48">
        <f t="shared" si="35"/>
        <v>9.9139999999999997</v>
      </c>
      <c r="EU48" s="61">
        <f t="shared" si="36"/>
        <v>3809</v>
      </c>
      <c r="EV48" s="53" t="e">
        <f>IF(ISNUMBER(EK48),EK48*#REF!,"")</f>
        <v>#REF!</v>
      </c>
      <c r="EW48" s="53" t="e">
        <f>IF(ISNUMBER(EL48),EL48*#REF!,"")</f>
        <v>#REF!</v>
      </c>
      <c r="EX48" s="53" t="e">
        <f>IF(ISNUMBER(EM48),EM48*#REF!,"")</f>
        <v>#REF!</v>
      </c>
      <c r="EY48" s="53" t="e">
        <f>IF(ISNUMBER(EN48),EN48*#REF!,"")</f>
        <v>#REF!</v>
      </c>
      <c r="EZ48" s="53" t="e">
        <f>IF(ISNUMBER(EO48),EO48*#REF!,"")</f>
        <v>#REF!</v>
      </c>
      <c r="FA48" s="53" t="e">
        <f>IF(ISNUMBER(EP48),EP48*#REF!,"")</f>
        <v>#REF!</v>
      </c>
      <c r="FB48" s="53" t="e">
        <f>IF(ISNUMBER(EQ48),EQ48*#REF!,"")</f>
        <v>#REF!</v>
      </c>
      <c r="FC48" s="53" t="str">
        <f>IF(ISNUMBER(ER48),ER48*#REF!,"")</f>
        <v/>
      </c>
      <c r="FD48" s="53" t="e">
        <f>IF(ISNUMBER(ES48),ES48*#REF!,"")</f>
        <v>#REF!</v>
      </c>
      <c r="FE48" s="53" t="e">
        <f>IF(ISNUMBER(ET48),ET48*#REF!,"")</f>
        <v>#REF!</v>
      </c>
      <c r="FF48" s="52" t="e">
        <f>IF(ISNUMBER(EU48),EU48*#REF!,"")</f>
        <v>#REF!</v>
      </c>
      <c r="FG48" s="55" t="str">
        <f t="shared" si="37"/>
        <v/>
      </c>
      <c r="FH48" s="55" t="str">
        <f t="shared" si="38"/>
        <v/>
      </c>
      <c r="FI48" s="55" t="str">
        <f t="shared" si="39"/>
        <v/>
      </c>
      <c r="FJ48" s="55" t="str">
        <f t="shared" si="40"/>
        <v/>
      </c>
      <c r="FK48" s="55" t="str">
        <f t="shared" si="41"/>
        <v/>
      </c>
      <c r="FL48" s="55" t="str">
        <f t="shared" si="42"/>
        <v/>
      </c>
      <c r="FM48" s="55" t="str">
        <f t="shared" si="43"/>
        <v/>
      </c>
      <c r="FN48" s="55" t="str">
        <f t="shared" si="44"/>
        <v/>
      </c>
      <c r="FO48" s="55" t="str">
        <f t="shared" si="45"/>
        <v/>
      </c>
      <c r="FP48" s="55" t="str">
        <f t="shared" si="46"/>
        <v/>
      </c>
      <c r="FQ48" s="59" t="str">
        <f t="shared" si="47"/>
        <v/>
      </c>
      <c r="FR48" s="53" t="str">
        <f t="shared" si="68"/>
        <v/>
      </c>
      <c r="FS48" s="53" t="e">
        <f t="shared" si="48"/>
        <v>#VALUE!</v>
      </c>
      <c r="FT48" s="19" t="e">
        <f t="shared" si="49"/>
        <v>#VALUE!</v>
      </c>
      <c r="FU48" s="19" t="e">
        <f t="shared" si="50"/>
        <v>#VALUE!</v>
      </c>
      <c r="FV48" s="19" t="e">
        <f t="shared" si="51"/>
        <v>#VALUE!</v>
      </c>
      <c r="FW48" s="50" t="e">
        <f t="shared" si="52"/>
        <v>#VALUE!</v>
      </c>
      <c r="FX48" s="120">
        <f t="shared" si="53"/>
        <v>0</v>
      </c>
      <c r="FY48" s="120">
        <f t="shared" si="54"/>
        <v>0</v>
      </c>
      <c r="FZ48" s="120">
        <f t="shared" si="55"/>
        <v>0</v>
      </c>
      <c r="GA48" s="120">
        <f t="shared" si="56"/>
        <v>0</v>
      </c>
      <c r="GB48" s="120">
        <f t="shared" si="57"/>
        <v>0</v>
      </c>
      <c r="GC48" s="120">
        <f t="shared" si="58"/>
        <v>0</v>
      </c>
      <c r="GD48" s="120">
        <f t="shared" si="59"/>
        <v>0</v>
      </c>
      <c r="GE48" s="120">
        <f t="shared" si="60"/>
        <v>0</v>
      </c>
      <c r="GF48" s="120">
        <f t="shared" si="61"/>
        <v>0</v>
      </c>
      <c r="GG48">
        <f t="shared" si="62"/>
        <v>0</v>
      </c>
      <c r="GH48">
        <f t="shared" si="63"/>
        <v>0</v>
      </c>
      <c r="GI48">
        <v>6</v>
      </c>
      <c r="GJ48" t="str">
        <f t="shared" si="65"/>
        <v/>
      </c>
    </row>
    <row r="49" spans="1:192" x14ac:dyDescent="0.2">
      <c r="A49" s="50">
        <f t="shared" si="66"/>
        <v>48</v>
      </c>
      <c r="B49" s="58" t="s">
        <v>757</v>
      </c>
      <c r="C49" s="58" t="s">
        <v>439</v>
      </c>
      <c r="D49" s="58"/>
      <c r="E49" s="58"/>
      <c r="F49" s="19">
        <v>3473415</v>
      </c>
      <c r="G49" s="19">
        <v>5565946</v>
      </c>
      <c r="H49" s="77">
        <f t="shared" si="0"/>
        <v>473351.20400000003</v>
      </c>
      <c r="I49" s="77">
        <f t="shared" si="1"/>
        <v>5564159.4116000002</v>
      </c>
      <c r="J49" s="208">
        <v>161</v>
      </c>
      <c r="K49" s="83" t="s">
        <v>1333</v>
      </c>
      <c r="L49" s="110">
        <v>7.7</v>
      </c>
      <c r="M49" s="83"/>
      <c r="O49" s="83"/>
      <c r="P49" s="83"/>
      <c r="Q49" s="58" t="s">
        <v>1348</v>
      </c>
      <c r="R49" s="58" t="s">
        <v>1422</v>
      </c>
      <c r="S49" s="58" t="s">
        <v>1327</v>
      </c>
      <c r="T49" s="241" t="str">
        <f t="shared" si="2"/>
        <v>-</v>
      </c>
      <c r="U49" s="241" t="str">
        <f t="shared" si="3"/>
        <v>M</v>
      </c>
      <c r="V49" s="241" t="str">
        <f t="shared" si="4"/>
        <v>-</v>
      </c>
      <c r="W49" s="241" t="str">
        <f t="shared" si="67"/>
        <v>A</v>
      </c>
      <c r="X49" s="260">
        <f t="shared" si="69"/>
        <v>6</v>
      </c>
      <c r="Y49" s="261" t="str">
        <f t="shared" si="70"/>
        <v/>
      </c>
      <c r="Z49" s="68" t="s">
        <v>1423</v>
      </c>
      <c r="AA49" s="83" t="s">
        <v>1444</v>
      </c>
      <c r="AB49" s="77">
        <v>2</v>
      </c>
      <c r="AC49" s="58"/>
      <c r="AD49" s="58" t="s">
        <v>1450</v>
      </c>
      <c r="AE49" s="70" t="s">
        <v>2683</v>
      </c>
      <c r="AF49" s="83">
        <v>12</v>
      </c>
      <c r="AG49" s="83"/>
      <c r="AH49" s="83"/>
      <c r="AI49" s="83"/>
      <c r="AJ49" s="83"/>
      <c r="AK49" s="83"/>
      <c r="AL49" s="85"/>
      <c r="AM49" s="84">
        <v>0.18</v>
      </c>
      <c r="AN49" s="58"/>
      <c r="AO49" s="58"/>
      <c r="AP49" s="83"/>
      <c r="AQ49" s="58"/>
      <c r="AR49" s="58">
        <v>14001</v>
      </c>
      <c r="AS49" s="193">
        <f t="shared" si="71"/>
        <v>13956</v>
      </c>
      <c r="AT49" s="248" t="str">
        <f t="shared" si="72"/>
        <v/>
      </c>
      <c r="AU49" s="58">
        <v>3832</v>
      </c>
      <c r="AV49" s="58">
        <v>180</v>
      </c>
      <c r="AW49" s="58">
        <v>890</v>
      </c>
      <c r="AX49" s="58">
        <v>7325</v>
      </c>
      <c r="AY49" s="58">
        <v>25</v>
      </c>
      <c r="AZ49" s="68">
        <v>1499</v>
      </c>
      <c r="BA49" s="58"/>
      <c r="BB49" s="58">
        <v>194</v>
      </c>
      <c r="BC49" s="58"/>
      <c r="BD49" s="58"/>
      <c r="BE49" s="58">
        <v>11</v>
      </c>
      <c r="BF49" s="58"/>
      <c r="BG49" s="58"/>
      <c r="BH49" s="58"/>
      <c r="BI49" s="58"/>
      <c r="BJ49" s="58"/>
      <c r="BK49" s="58"/>
      <c r="BL49" s="58"/>
      <c r="BM49" s="58"/>
      <c r="BN49" s="68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2"/>
      <c r="CM49" s="81"/>
      <c r="CN49" s="81">
        <v>1683</v>
      </c>
      <c r="CO49" s="81"/>
      <c r="CP49" s="58"/>
      <c r="CQ49" s="68"/>
      <c r="CR49" s="58"/>
      <c r="CS49" s="58"/>
      <c r="CT49" s="58"/>
      <c r="CU49" s="58"/>
      <c r="CV49" s="58"/>
      <c r="CW49" s="58"/>
      <c r="CX49" s="58"/>
      <c r="CY49" s="58"/>
      <c r="CZ49" s="58"/>
      <c r="DA49" s="68"/>
      <c r="DB49" s="81"/>
      <c r="DC49" s="81"/>
      <c r="DD49" s="81"/>
      <c r="DE49" s="81"/>
      <c r="DF49" s="81"/>
      <c r="DG49" s="81"/>
      <c r="DH49" s="81"/>
      <c r="DI49" s="81"/>
      <c r="DJ49" s="81"/>
      <c r="DK49" s="103"/>
      <c r="DL49" s="103"/>
      <c r="DM49" s="103"/>
      <c r="DN49" s="81"/>
      <c r="DO49" s="81"/>
      <c r="DP49" s="103"/>
      <c r="DQ49" s="103"/>
      <c r="DR49" s="103"/>
      <c r="DS49" s="104"/>
      <c r="DT49" s="50">
        <f t="shared" si="9"/>
        <v>0</v>
      </c>
      <c r="DU49" s="73">
        <f t="shared" si="10"/>
        <v>1</v>
      </c>
      <c r="DV49" s="73">
        <f t="shared" si="11"/>
        <v>0</v>
      </c>
      <c r="DW49" s="73">
        <f t="shared" si="12"/>
        <v>0</v>
      </c>
      <c r="DX49" s="73">
        <f t="shared" si="13"/>
        <v>0</v>
      </c>
      <c r="DY49" s="125">
        <f t="shared" si="14"/>
        <v>0</v>
      </c>
      <c r="DZ49" s="73">
        <f t="shared" si="15"/>
        <v>1</v>
      </c>
      <c r="EA49" s="19">
        <f t="shared" si="16"/>
        <v>0</v>
      </c>
      <c r="EB49" s="50">
        <f t="shared" si="17"/>
        <v>0</v>
      </c>
      <c r="EC49" s="19">
        <f t="shared" si="18"/>
        <v>0</v>
      </c>
      <c r="ED49" s="19">
        <f t="shared" si="19"/>
        <v>1</v>
      </c>
      <c r="EE49" s="19">
        <f t="shared" si="20"/>
        <v>0</v>
      </c>
      <c r="EF49" s="50">
        <f t="shared" si="21"/>
        <v>0</v>
      </c>
      <c r="EG49" s="19">
        <f t="shared" si="22"/>
        <v>0</v>
      </c>
      <c r="EH49" s="19">
        <f t="shared" si="23"/>
        <v>1</v>
      </c>
      <c r="EI49" s="50">
        <f t="shared" si="24"/>
        <v>0</v>
      </c>
      <c r="EJ49" s="125">
        <f t="shared" si="25"/>
        <v>2</v>
      </c>
      <c r="EK49">
        <f t="shared" si="26"/>
        <v>3832</v>
      </c>
      <c r="EL49">
        <f t="shared" si="27"/>
        <v>194</v>
      </c>
      <c r="EM49">
        <f t="shared" si="28"/>
        <v>180</v>
      </c>
      <c r="EN49">
        <f t="shared" si="29"/>
        <v>890</v>
      </c>
      <c r="EO49" t="str">
        <f t="shared" si="30"/>
        <v/>
      </c>
      <c r="EP49">
        <f t="shared" si="31"/>
        <v>11</v>
      </c>
      <c r="EQ49">
        <f t="shared" si="32"/>
        <v>1499</v>
      </c>
      <c r="ER49" t="str">
        <f t="shared" si="33"/>
        <v/>
      </c>
      <c r="ES49" t="str">
        <f t="shared" si="34"/>
        <v/>
      </c>
      <c r="ET49">
        <f t="shared" si="35"/>
        <v>25</v>
      </c>
      <c r="EU49" s="61">
        <f t="shared" si="36"/>
        <v>7325</v>
      </c>
      <c r="EV49" s="53" t="e">
        <f>IF(ISNUMBER(EK49),EK49*#REF!,"")</f>
        <v>#REF!</v>
      </c>
      <c r="EW49" s="53" t="e">
        <f>IF(ISNUMBER(EL49),EL49*#REF!,"")</f>
        <v>#REF!</v>
      </c>
      <c r="EX49" s="53" t="e">
        <f>IF(ISNUMBER(EM49),EM49*#REF!,"")</f>
        <v>#REF!</v>
      </c>
      <c r="EY49" s="53" t="e">
        <f>IF(ISNUMBER(EN49),EN49*#REF!,"")</f>
        <v>#REF!</v>
      </c>
      <c r="EZ49" s="53" t="str">
        <f>IF(ISNUMBER(EO49),EO49*#REF!,"")</f>
        <v/>
      </c>
      <c r="FA49" s="53" t="e">
        <f>IF(ISNUMBER(EP49),EP49*#REF!,"")</f>
        <v>#REF!</v>
      </c>
      <c r="FB49" s="53" t="e">
        <f>IF(ISNUMBER(EQ49),EQ49*#REF!,"")</f>
        <v>#REF!</v>
      </c>
      <c r="FC49" s="53" t="str">
        <f>IF(ISNUMBER(ER49),ER49*#REF!,"")</f>
        <v/>
      </c>
      <c r="FD49" s="53" t="str">
        <f>IF(ISNUMBER(ES49),ES49*#REF!,"")</f>
        <v/>
      </c>
      <c r="FE49" s="53" t="e">
        <f>IF(ISNUMBER(ET49),ET49*#REF!,"")</f>
        <v>#REF!</v>
      </c>
      <c r="FF49" s="52" t="e">
        <f>IF(ISNUMBER(EU49),EU49*#REF!,"")</f>
        <v>#REF!</v>
      </c>
      <c r="FG49" s="55" t="str">
        <f t="shared" si="37"/>
        <v/>
      </c>
      <c r="FH49" s="55" t="str">
        <f t="shared" si="38"/>
        <v/>
      </c>
      <c r="FI49" s="55" t="str">
        <f t="shared" si="39"/>
        <v/>
      </c>
      <c r="FJ49" s="55" t="str">
        <f t="shared" si="40"/>
        <v/>
      </c>
      <c r="FK49" s="55" t="str">
        <f t="shared" si="41"/>
        <v/>
      </c>
      <c r="FL49" s="55" t="str">
        <f t="shared" si="42"/>
        <v/>
      </c>
      <c r="FM49" s="55" t="str">
        <f t="shared" si="43"/>
        <v/>
      </c>
      <c r="FN49" s="55" t="str">
        <f t="shared" si="44"/>
        <v/>
      </c>
      <c r="FO49" s="55" t="str">
        <f t="shared" si="45"/>
        <v/>
      </c>
      <c r="FP49" s="55" t="str">
        <f t="shared" si="46"/>
        <v/>
      </c>
      <c r="FQ49" s="59" t="str">
        <f t="shared" si="47"/>
        <v/>
      </c>
      <c r="FR49" s="53" t="str">
        <f t="shared" si="68"/>
        <v/>
      </c>
      <c r="FS49" s="53" t="e">
        <f t="shared" si="48"/>
        <v>#VALUE!</v>
      </c>
      <c r="FT49" s="19" t="e">
        <f t="shared" si="49"/>
        <v>#VALUE!</v>
      </c>
      <c r="FU49" s="19" t="e">
        <f t="shared" si="50"/>
        <v>#VALUE!</v>
      </c>
      <c r="FV49" s="19" t="e">
        <f t="shared" si="51"/>
        <v>#VALUE!</v>
      </c>
      <c r="FW49" s="50" t="e">
        <f t="shared" si="52"/>
        <v>#VALUE!</v>
      </c>
      <c r="FX49" s="120">
        <f t="shared" si="53"/>
        <v>0</v>
      </c>
      <c r="FY49" s="120">
        <f t="shared" si="54"/>
        <v>0</v>
      </c>
      <c r="FZ49" s="120">
        <f t="shared" si="55"/>
        <v>0</v>
      </c>
      <c r="GA49" s="120">
        <f t="shared" si="56"/>
        <v>0</v>
      </c>
      <c r="GB49" s="120">
        <f t="shared" si="57"/>
        <v>0</v>
      </c>
      <c r="GC49" s="120">
        <f t="shared" si="58"/>
        <v>0</v>
      </c>
      <c r="GD49" s="120">
        <f t="shared" si="59"/>
        <v>0</v>
      </c>
      <c r="GE49" s="120">
        <f t="shared" si="60"/>
        <v>0</v>
      </c>
      <c r="GF49" s="120">
        <f t="shared" si="61"/>
        <v>0</v>
      </c>
      <c r="GG49">
        <f t="shared" si="62"/>
        <v>0</v>
      </c>
      <c r="GH49">
        <f t="shared" si="63"/>
        <v>0</v>
      </c>
      <c r="GI49">
        <v>6</v>
      </c>
      <c r="GJ49" t="str">
        <f t="shared" si="65"/>
        <v/>
      </c>
    </row>
    <row r="50" spans="1:192" ht="15" x14ac:dyDescent="0.25">
      <c r="A50" s="50">
        <f t="shared" si="66"/>
        <v>49</v>
      </c>
      <c r="B50" s="58" t="s">
        <v>757</v>
      </c>
      <c r="C50" t="s">
        <v>215</v>
      </c>
      <c r="D50" s="2" t="s">
        <v>462</v>
      </c>
      <c r="E50" s="2"/>
      <c r="F50" s="66">
        <v>3473911</v>
      </c>
      <c r="G50" s="66">
        <v>5565409</v>
      </c>
      <c r="H50" s="77">
        <f t="shared" si="0"/>
        <v>473847.00560000003</v>
      </c>
      <c r="I50" s="77">
        <f t="shared" si="1"/>
        <v>5563622.6264000004</v>
      </c>
      <c r="J50" s="19">
        <v>153.54</v>
      </c>
      <c r="K50" s="19" t="s">
        <v>1334</v>
      </c>
      <c r="L50" s="19">
        <v>852.75</v>
      </c>
      <c r="M50" s="19">
        <v>244</v>
      </c>
      <c r="N50" s="19">
        <v>244</v>
      </c>
      <c r="Q50" s="2" t="s">
        <v>2842</v>
      </c>
      <c r="R50" s="58" t="s">
        <v>1422</v>
      </c>
      <c r="S50" s="58" t="s">
        <v>1327</v>
      </c>
      <c r="T50" s="241" t="str">
        <f t="shared" si="2"/>
        <v>T</v>
      </c>
      <c r="U50" s="241" t="str">
        <f t="shared" si="3"/>
        <v>M</v>
      </c>
      <c r="V50" s="241" t="str">
        <f t="shared" si="4"/>
        <v>-</v>
      </c>
      <c r="W50" s="241" t="str">
        <f t="shared" si="67"/>
        <v>A</v>
      </c>
      <c r="X50" s="260">
        <f t="shared" si="69"/>
        <v>6</v>
      </c>
      <c r="Y50" s="261" t="str">
        <f t="shared" si="70"/>
        <v/>
      </c>
      <c r="Z50" s="56" t="s">
        <v>1451</v>
      </c>
      <c r="AA50" s="48">
        <v>21314</v>
      </c>
      <c r="AB50" s="73">
        <v>1</v>
      </c>
      <c r="AC50" s="58" t="s">
        <v>411</v>
      </c>
      <c r="AD50" s="2" t="s">
        <v>1452</v>
      </c>
      <c r="AE50" s="56"/>
      <c r="AF50" s="66">
        <v>21.8</v>
      </c>
      <c r="AI50" s="272"/>
      <c r="AM50" s="66">
        <v>4</v>
      </c>
      <c r="AR50">
        <v>3666</v>
      </c>
      <c r="AS50" s="193">
        <f t="shared" si="71"/>
        <v>3664.2</v>
      </c>
      <c r="AT50" s="248" t="str">
        <f t="shared" si="72"/>
        <v/>
      </c>
      <c r="AU50">
        <v>854</v>
      </c>
      <c r="AV50">
        <v>51.2</v>
      </c>
      <c r="AW50">
        <v>282.3</v>
      </c>
      <c r="AX50">
        <v>1402</v>
      </c>
      <c r="AY50">
        <v>12.7</v>
      </c>
      <c r="AZ50" s="61">
        <v>1023</v>
      </c>
      <c r="BB50" s="58">
        <v>36</v>
      </c>
      <c r="BC50" s="58"/>
      <c r="BD50" s="58"/>
      <c r="BE50" s="58">
        <v>3</v>
      </c>
      <c r="BJ50" s="2"/>
      <c r="BK50" s="2"/>
      <c r="BO50" s="90"/>
      <c r="BP50" s="273"/>
      <c r="BQ50" s="90"/>
      <c r="BR50" s="90"/>
      <c r="BS50" s="90"/>
      <c r="BT50" s="90"/>
      <c r="BU50" s="90"/>
      <c r="BV50" s="90"/>
      <c r="BW50" s="90"/>
      <c r="BX50" s="90"/>
      <c r="BY50" s="90"/>
      <c r="BZ50" s="90"/>
      <c r="CA50" s="90"/>
      <c r="CB50" s="90"/>
      <c r="CC50" s="90"/>
      <c r="CD50" s="90"/>
      <c r="CE50" s="90"/>
      <c r="CF50" s="90"/>
      <c r="CG50" s="90"/>
      <c r="CH50" s="90"/>
      <c r="CI50" s="90"/>
      <c r="CJ50" s="90"/>
      <c r="CK50" s="90"/>
      <c r="CL50" s="91"/>
      <c r="CM50" s="90"/>
      <c r="CN50" s="90">
        <v>1053</v>
      </c>
      <c r="CO50" s="90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4"/>
      <c r="DT50" s="50">
        <f t="shared" si="9"/>
        <v>1</v>
      </c>
      <c r="DU50" s="73">
        <f t="shared" si="10"/>
        <v>0</v>
      </c>
      <c r="DV50" s="73">
        <f t="shared" si="11"/>
        <v>0</v>
      </c>
      <c r="DW50" s="73">
        <f t="shared" si="12"/>
        <v>0</v>
      </c>
      <c r="DX50" s="73">
        <f t="shared" si="13"/>
        <v>1</v>
      </c>
      <c r="DY50" s="125">
        <f t="shared" si="14"/>
        <v>0</v>
      </c>
      <c r="DZ50" s="73">
        <f t="shared" si="15"/>
        <v>0</v>
      </c>
      <c r="EA50" s="19">
        <f t="shared" si="16"/>
        <v>1</v>
      </c>
      <c r="EB50" s="50">
        <f t="shared" si="17"/>
        <v>0</v>
      </c>
      <c r="EC50" s="19">
        <f t="shared" si="18"/>
        <v>0</v>
      </c>
      <c r="ED50" s="19">
        <f t="shared" si="19"/>
        <v>1</v>
      </c>
      <c r="EE50" s="19">
        <f t="shared" si="20"/>
        <v>0</v>
      </c>
      <c r="EF50" s="50">
        <f t="shared" si="21"/>
        <v>0</v>
      </c>
      <c r="EG50" s="19">
        <f t="shared" si="22"/>
        <v>0</v>
      </c>
      <c r="EH50" s="19">
        <f t="shared" si="23"/>
        <v>1</v>
      </c>
      <c r="EI50" s="50">
        <f t="shared" si="24"/>
        <v>0</v>
      </c>
      <c r="EJ50" s="125">
        <f t="shared" si="25"/>
        <v>4</v>
      </c>
      <c r="EK50">
        <f t="shared" si="26"/>
        <v>854</v>
      </c>
      <c r="EL50">
        <f t="shared" si="27"/>
        <v>36</v>
      </c>
      <c r="EM50">
        <f t="shared" si="28"/>
        <v>51.2</v>
      </c>
      <c r="EN50">
        <f t="shared" si="29"/>
        <v>282.3</v>
      </c>
      <c r="EO50" t="str">
        <f t="shared" si="30"/>
        <v/>
      </c>
      <c r="EP50">
        <f t="shared" si="31"/>
        <v>3</v>
      </c>
      <c r="EQ50">
        <f t="shared" si="32"/>
        <v>1023</v>
      </c>
      <c r="ER50" t="str">
        <f t="shared" si="33"/>
        <v/>
      </c>
      <c r="ES50" t="str">
        <f t="shared" si="34"/>
        <v/>
      </c>
      <c r="ET50">
        <f t="shared" si="35"/>
        <v>12.7</v>
      </c>
      <c r="EU50" s="61">
        <f t="shared" si="36"/>
        <v>1402</v>
      </c>
      <c r="EV50" s="53" t="e">
        <f>IF(ISNUMBER(EK50),EK50*#REF!,"")</f>
        <v>#REF!</v>
      </c>
      <c r="EW50" s="53" t="e">
        <f>IF(ISNUMBER(EL50),EL50*#REF!,"")</f>
        <v>#REF!</v>
      </c>
      <c r="EX50" s="53" t="e">
        <f>IF(ISNUMBER(EM50),EM50*#REF!,"")</f>
        <v>#REF!</v>
      </c>
      <c r="EY50" s="53" t="e">
        <f>IF(ISNUMBER(EN50),EN50*#REF!,"")</f>
        <v>#REF!</v>
      </c>
      <c r="EZ50" s="53" t="str">
        <f>IF(ISNUMBER(EO50),EO50*#REF!,"")</f>
        <v/>
      </c>
      <c r="FA50" s="53" t="e">
        <f>IF(ISNUMBER(EP50),EP50*#REF!,"")</f>
        <v>#REF!</v>
      </c>
      <c r="FB50" s="53" t="e">
        <f>IF(ISNUMBER(EQ50),EQ50*#REF!,"")</f>
        <v>#REF!</v>
      </c>
      <c r="FC50" s="53" t="str">
        <f>IF(ISNUMBER(ER50),ER50*#REF!,"")</f>
        <v/>
      </c>
      <c r="FD50" s="53" t="str">
        <f>IF(ISNUMBER(ES50),ES50*#REF!,"")</f>
        <v/>
      </c>
      <c r="FE50" s="53" t="e">
        <f>IF(ISNUMBER(ET50),ET50*#REF!,"")</f>
        <v>#REF!</v>
      </c>
      <c r="FF50" s="52" t="e">
        <f>IF(ISNUMBER(EU50),EU50*#REF!,"")</f>
        <v>#REF!</v>
      </c>
      <c r="FG50" s="55" t="str">
        <f t="shared" si="37"/>
        <v/>
      </c>
      <c r="FH50" s="55" t="str">
        <f t="shared" si="38"/>
        <v/>
      </c>
      <c r="FI50" s="55" t="str">
        <f t="shared" si="39"/>
        <v/>
      </c>
      <c r="FJ50" s="55" t="str">
        <f t="shared" si="40"/>
        <v/>
      </c>
      <c r="FK50" s="55" t="str">
        <f t="shared" si="41"/>
        <v/>
      </c>
      <c r="FL50" s="55" t="str">
        <f t="shared" si="42"/>
        <v/>
      </c>
      <c r="FM50" s="55" t="str">
        <f t="shared" si="43"/>
        <v/>
      </c>
      <c r="FN50" s="55" t="str">
        <f t="shared" si="44"/>
        <v/>
      </c>
      <c r="FO50" s="55" t="str">
        <f t="shared" si="45"/>
        <v/>
      </c>
      <c r="FP50" s="55" t="str">
        <f t="shared" si="46"/>
        <v/>
      </c>
      <c r="FQ50" s="59" t="str">
        <f t="shared" si="47"/>
        <v/>
      </c>
      <c r="FR50" s="53" t="str">
        <f t="shared" si="68"/>
        <v/>
      </c>
      <c r="FS50" s="53" t="e">
        <f t="shared" si="48"/>
        <v>#VALUE!</v>
      </c>
      <c r="FT50" s="19" t="e">
        <f t="shared" si="49"/>
        <v>#VALUE!</v>
      </c>
      <c r="FU50" s="19" t="e">
        <f t="shared" si="50"/>
        <v>#VALUE!</v>
      </c>
      <c r="FV50" s="19" t="e">
        <f t="shared" si="51"/>
        <v>#VALUE!</v>
      </c>
      <c r="FW50" s="50" t="e">
        <f t="shared" si="52"/>
        <v>#VALUE!</v>
      </c>
      <c r="FX50" s="120">
        <f t="shared" si="53"/>
        <v>0</v>
      </c>
      <c r="FY50" s="120">
        <f t="shared" si="54"/>
        <v>0</v>
      </c>
      <c r="FZ50" s="120">
        <f t="shared" si="55"/>
        <v>0</v>
      </c>
      <c r="GA50" s="120">
        <f t="shared" si="56"/>
        <v>0</v>
      </c>
      <c r="GB50" s="120">
        <f t="shared" si="57"/>
        <v>0</v>
      </c>
      <c r="GC50" s="120">
        <f t="shared" si="58"/>
        <v>0</v>
      </c>
      <c r="GD50" s="120">
        <f t="shared" si="59"/>
        <v>0</v>
      </c>
      <c r="GE50" s="120">
        <f t="shared" si="60"/>
        <v>0</v>
      </c>
      <c r="GF50" s="120">
        <f t="shared" si="61"/>
        <v>0</v>
      </c>
      <c r="GG50">
        <f t="shared" si="62"/>
        <v>0</v>
      </c>
      <c r="GH50">
        <f t="shared" si="63"/>
        <v>0</v>
      </c>
      <c r="GI50">
        <v>6</v>
      </c>
      <c r="GJ50" t="str">
        <f t="shared" si="65"/>
        <v/>
      </c>
    </row>
    <row r="51" spans="1:192" x14ac:dyDescent="0.2">
      <c r="A51" s="50">
        <f t="shared" si="66"/>
        <v>50</v>
      </c>
      <c r="B51" s="58" t="s">
        <v>757</v>
      </c>
      <c r="C51" s="58" t="s">
        <v>216</v>
      </c>
      <c r="D51" s="58" t="s">
        <v>956</v>
      </c>
      <c r="E51" s="58"/>
      <c r="F51" s="19">
        <v>3473250</v>
      </c>
      <c r="G51" s="19">
        <v>5565790</v>
      </c>
      <c r="H51" s="77">
        <f t="shared" si="0"/>
        <v>473186.27</v>
      </c>
      <c r="I51" s="77">
        <f t="shared" si="1"/>
        <v>5564003.4740000004</v>
      </c>
      <c r="J51" s="208">
        <v>162</v>
      </c>
      <c r="K51" s="83" t="s">
        <v>1333</v>
      </c>
      <c r="L51" s="83">
        <v>150</v>
      </c>
      <c r="M51" s="83"/>
      <c r="O51" s="83"/>
      <c r="P51" s="83"/>
      <c r="Q51" s="58" t="s">
        <v>1348</v>
      </c>
      <c r="R51" s="58" t="s">
        <v>1422</v>
      </c>
      <c r="S51" s="58" t="s">
        <v>1327</v>
      </c>
      <c r="T51" s="241" t="str">
        <f t="shared" si="2"/>
        <v>-</v>
      </c>
      <c r="U51" s="241" t="str">
        <f t="shared" si="3"/>
        <v>-</v>
      </c>
      <c r="V51" s="241" t="str">
        <f t="shared" si="4"/>
        <v>B</v>
      </c>
      <c r="W51" s="241" t="str">
        <f t="shared" si="67"/>
        <v>A</v>
      </c>
      <c r="X51" s="260">
        <f t="shared" si="69"/>
        <v>6</v>
      </c>
      <c r="Y51" s="261" t="str">
        <f t="shared" si="70"/>
        <v/>
      </c>
      <c r="Z51" s="68" t="s">
        <v>1453</v>
      </c>
      <c r="AA51" s="83" t="s">
        <v>1454</v>
      </c>
      <c r="AB51" s="77">
        <v>1</v>
      </c>
      <c r="AC51" s="58" t="s">
        <v>410</v>
      </c>
      <c r="AD51" s="58" t="s">
        <v>1455</v>
      </c>
      <c r="AE51" s="68"/>
      <c r="AF51" s="83">
        <v>15</v>
      </c>
      <c r="AG51" s="83"/>
      <c r="AH51" s="83"/>
      <c r="AI51" s="83"/>
      <c r="AJ51" s="83">
        <v>1.02258</v>
      </c>
      <c r="AK51" s="83">
        <v>12.5</v>
      </c>
      <c r="AL51" s="85"/>
      <c r="AM51" s="84">
        <v>0.32</v>
      </c>
      <c r="AN51" s="58"/>
      <c r="AO51" s="58"/>
      <c r="AP51" s="83"/>
      <c r="AQ51" s="58"/>
      <c r="AR51" s="58">
        <v>26121</v>
      </c>
      <c r="AS51" s="193">
        <f t="shared" si="71"/>
        <v>26471.86</v>
      </c>
      <c r="AT51" s="248" t="str">
        <f t="shared" si="72"/>
        <v/>
      </c>
      <c r="AU51" s="58">
        <v>7595</v>
      </c>
      <c r="AV51" s="58">
        <v>218.6</v>
      </c>
      <c r="AW51" s="58">
        <v>1377</v>
      </c>
      <c r="AX51" s="58">
        <v>14020</v>
      </c>
      <c r="AY51" s="58">
        <v>24.1</v>
      </c>
      <c r="AZ51" s="68">
        <v>2651</v>
      </c>
      <c r="BA51" s="58"/>
      <c r="BB51" s="58">
        <v>131.4</v>
      </c>
      <c r="BC51" s="58"/>
      <c r="BD51" s="58" t="s">
        <v>1322</v>
      </c>
      <c r="BE51" s="58">
        <v>413.4</v>
      </c>
      <c r="BF51" s="58">
        <v>6.46</v>
      </c>
      <c r="BG51" s="58"/>
      <c r="BH51" s="58">
        <v>17.399999999999999</v>
      </c>
      <c r="BI51" s="58"/>
      <c r="BJ51" s="58"/>
      <c r="BK51" s="58"/>
      <c r="BL51" s="58"/>
      <c r="BM51" s="58">
        <v>17.5</v>
      </c>
      <c r="BN51" s="68"/>
      <c r="BO51" s="81"/>
      <c r="BP51" s="81" t="s">
        <v>1322</v>
      </c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2"/>
      <c r="CM51" s="81"/>
      <c r="CN51" s="81">
        <v>10530</v>
      </c>
      <c r="CO51" s="81" t="s">
        <v>1322</v>
      </c>
      <c r="CP51" s="58"/>
      <c r="CQ51" s="68"/>
      <c r="CR51" s="58"/>
      <c r="CS51" s="58"/>
      <c r="CT51" s="58"/>
      <c r="CU51" s="58"/>
      <c r="CV51" s="58"/>
      <c r="CW51" s="58"/>
      <c r="CX51" s="58" t="s">
        <v>1322</v>
      </c>
      <c r="CY51" s="58"/>
      <c r="CZ51" s="58"/>
      <c r="DA51" s="68"/>
      <c r="DB51" s="81"/>
      <c r="DC51" s="81"/>
      <c r="DD51" s="81"/>
      <c r="DE51" s="81"/>
      <c r="DF51" s="81"/>
      <c r="DG51" s="81"/>
      <c r="DH51" s="81"/>
      <c r="DI51" s="81"/>
      <c r="DJ51" s="81"/>
      <c r="DK51" s="103"/>
      <c r="DL51" s="103"/>
      <c r="DM51" s="103"/>
      <c r="DN51" s="81"/>
      <c r="DO51" s="81"/>
      <c r="DP51" s="103"/>
      <c r="DQ51" s="103"/>
      <c r="DR51" s="103"/>
      <c r="DS51" s="104"/>
      <c r="DT51" s="50">
        <f t="shared" si="9"/>
        <v>1</v>
      </c>
      <c r="DU51" s="73">
        <f t="shared" si="10"/>
        <v>0</v>
      </c>
      <c r="DV51" s="73">
        <f t="shared" si="11"/>
        <v>0</v>
      </c>
      <c r="DW51" s="73">
        <f t="shared" si="12"/>
        <v>1</v>
      </c>
      <c r="DX51" s="73">
        <f t="shared" si="13"/>
        <v>0</v>
      </c>
      <c r="DY51" s="125">
        <f t="shared" si="14"/>
        <v>0</v>
      </c>
      <c r="DZ51" s="73">
        <f t="shared" si="15"/>
        <v>1</v>
      </c>
      <c r="EA51" s="19">
        <f t="shared" si="16"/>
        <v>0</v>
      </c>
      <c r="EB51" s="50">
        <f t="shared" si="17"/>
        <v>0</v>
      </c>
      <c r="EC51" s="19">
        <f t="shared" si="18"/>
        <v>0</v>
      </c>
      <c r="ED51" s="19">
        <f t="shared" si="19"/>
        <v>0</v>
      </c>
      <c r="EE51" s="19">
        <f t="shared" si="20"/>
        <v>1</v>
      </c>
      <c r="EF51" s="50">
        <f t="shared" si="21"/>
        <v>0</v>
      </c>
      <c r="EG51" s="19">
        <f t="shared" si="22"/>
        <v>0</v>
      </c>
      <c r="EH51" s="19">
        <f t="shared" si="23"/>
        <v>1</v>
      </c>
      <c r="EI51" s="50">
        <f t="shared" si="24"/>
        <v>0</v>
      </c>
      <c r="EJ51" s="125">
        <f t="shared" si="25"/>
        <v>3</v>
      </c>
      <c r="EK51">
        <f t="shared" si="26"/>
        <v>7595</v>
      </c>
      <c r="EL51">
        <f t="shared" si="27"/>
        <v>131.4</v>
      </c>
      <c r="EM51">
        <f t="shared" si="28"/>
        <v>218.6</v>
      </c>
      <c r="EN51">
        <f t="shared" si="29"/>
        <v>1377</v>
      </c>
      <c r="EO51">
        <f t="shared" si="30"/>
        <v>6.46</v>
      </c>
      <c r="EP51">
        <f t="shared" si="31"/>
        <v>413.4</v>
      </c>
      <c r="EQ51">
        <f t="shared" si="32"/>
        <v>2651</v>
      </c>
      <c r="ER51" t="str">
        <f t="shared" si="33"/>
        <v/>
      </c>
      <c r="ES51" t="str">
        <f t="shared" si="34"/>
        <v/>
      </c>
      <c r="ET51">
        <f t="shared" si="35"/>
        <v>24.1</v>
      </c>
      <c r="EU51" s="61">
        <f t="shared" si="36"/>
        <v>14020</v>
      </c>
      <c r="EV51" s="53" t="e">
        <f>IF(ISNUMBER(EK51),EK51*#REF!,"")</f>
        <v>#REF!</v>
      </c>
      <c r="EW51" s="53" t="e">
        <f>IF(ISNUMBER(EL51),EL51*#REF!,"")</f>
        <v>#REF!</v>
      </c>
      <c r="EX51" s="53" t="e">
        <f>IF(ISNUMBER(EM51),EM51*#REF!,"")</f>
        <v>#REF!</v>
      </c>
      <c r="EY51" s="53" t="e">
        <f>IF(ISNUMBER(EN51),EN51*#REF!,"")</f>
        <v>#REF!</v>
      </c>
      <c r="EZ51" s="53" t="e">
        <f>IF(ISNUMBER(EO51),EO51*#REF!,"")</f>
        <v>#REF!</v>
      </c>
      <c r="FA51" s="53" t="e">
        <f>IF(ISNUMBER(EP51),EP51*#REF!,"")</f>
        <v>#REF!</v>
      </c>
      <c r="FB51" s="53" t="e">
        <f>IF(ISNUMBER(EQ51),EQ51*#REF!,"")</f>
        <v>#REF!</v>
      </c>
      <c r="FC51" s="53" t="str">
        <f>IF(ISNUMBER(ER51),ER51*#REF!,"")</f>
        <v/>
      </c>
      <c r="FD51" s="53" t="str">
        <f>IF(ISNUMBER(ES51),ES51*#REF!,"")</f>
        <v/>
      </c>
      <c r="FE51" s="53" t="e">
        <f>IF(ISNUMBER(ET51),ET51*#REF!,"")</f>
        <v>#REF!</v>
      </c>
      <c r="FF51" s="52" t="e">
        <f>IF(ISNUMBER(EU51),EU51*#REF!,"")</f>
        <v>#REF!</v>
      </c>
      <c r="FG51" s="55" t="str">
        <f t="shared" si="37"/>
        <v/>
      </c>
      <c r="FH51" s="55" t="str">
        <f t="shared" si="38"/>
        <v/>
      </c>
      <c r="FI51" s="55" t="str">
        <f t="shared" si="39"/>
        <v/>
      </c>
      <c r="FJ51" s="55" t="str">
        <f t="shared" si="40"/>
        <v/>
      </c>
      <c r="FK51" s="55" t="str">
        <f t="shared" si="41"/>
        <v/>
      </c>
      <c r="FL51" s="55" t="str">
        <f t="shared" si="42"/>
        <v/>
      </c>
      <c r="FM51" s="55" t="str">
        <f t="shared" si="43"/>
        <v/>
      </c>
      <c r="FN51" s="55" t="str">
        <f t="shared" si="44"/>
        <v/>
      </c>
      <c r="FO51" s="55" t="str">
        <f t="shared" si="45"/>
        <v/>
      </c>
      <c r="FP51" s="55" t="str">
        <f t="shared" si="46"/>
        <v/>
      </c>
      <c r="FQ51" s="59" t="str">
        <f t="shared" si="47"/>
        <v/>
      </c>
      <c r="FR51" s="53" t="str">
        <f t="shared" si="68"/>
        <v/>
      </c>
      <c r="FS51" s="53" t="e">
        <f t="shared" si="48"/>
        <v>#VALUE!</v>
      </c>
      <c r="FT51" s="19" t="e">
        <f t="shared" si="49"/>
        <v>#VALUE!</v>
      </c>
      <c r="FU51" s="19" t="e">
        <f t="shared" si="50"/>
        <v>#VALUE!</v>
      </c>
      <c r="FV51" s="19" t="e">
        <f t="shared" si="51"/>
        <v>#VALUE!</v>
      </c>
      <c r="FW51" s="50" t="e">
        <f t="shared" si="52"/>
        <v>#VALUE!</v>
      </c>
      <c r="FX51" s="120">
        <f t="shared" si="53"/>
        <v>0</v>
      </c>
      <c r="FY51" s="120">
        <f t="shared" si="54"/>
        <v>0</v>
      </c>
      <c r="FZ51" s="120">
        <f t="shared" si="55"/>
        <v>0</v>
      </c>
      <c r="GA51" s="120">
        <f t="shared" si="56"/>
        <v>0</v>
      </c>
      <c r="GB51" s="120">
        <f t="shared" si="57"/>
        <v>0</v>
      </c>
      <c r="GC51" s="120">
        <f t="shared" si="58"/>
        <v>0</v>
      </c>
      <c r="GD51" s="120">
        <f t="shared" si="59"/>
        <v>0</v>
      </c>
      <c r="GE51" s="120">
        <f t="shared" si="60"/>
        <v>0</v>
      </c>
      <c r="GF51" s="120">
        <f t="shared" si="61"/>
        <v>0</v>
      </c>
      <c r="GG51">
        <f t="shared" si="62"/>
        <v>0</v>
      </c>
      <c r="GH51">
        <f t="shared" si="63"/>
        <v>0</v>
      </c>
      <c r="GI51">
        <v>6</v>
      </c>
      <c r="GJ51" t="str">
        <f t="shared" si="65"/>
        <v/>
      </c>
    </row>
    <row r="52" spans="1:192" ht="15" x14ac:dyDescent="0.25">
      <c r="A52" s="50">
        <f t="shared" si="66"/>
        <v>51</v>
      </c>
      <c r="B52" s="58" t="s">
        <v>757</v>
      </c>
      <c r="C52" t="s">
        <v>216</v>
      </c>
      <c r="D52" s="58" t="s">
        <v>956</v>
      </c>
      <c r="E52" s="58"/>
      <c r="F52" s="19">
        <v>3473250</v>
      </c>
      <c r="G52" s="19">
        <v>5565790</v>
      </c>
      <c r="H52" s="77">
        <f t="shared" si="0"/>
        <v>473186.27</v>
      </c>
      <c r="I52" s="77">
        <f t="shared" si="1"/>
        <v>5564003.4740000004</v>
      </c>
      <c r="J52" s="211">
        <v>162</v>
      </c>
      <c r="K52" s="19" t="s">
        <v>1334</v>
      </c>
      <c r="L52" s="19">
        <v>505</v>
      </c>
      <c r="Q52" s="2" t="s">
        <v>2842</v>
      </c>
      <c r="R52" s="58" t="s">
        <v>1422</v>
      </c>
      <c r="S52" s="58" t="s">
        <v>1327</v>
      </c>
      <c r="T52" s="241" t="str">
        <f t="shared" si="2"/>
        <v>-</v>
      </c>
      <c r="U52" s="241" t="str">
        <f t="shared" si="3"/>
        <v>-</v>
      </c>
      <c r="V52" s="241" t="str">
        <f t="shared" si="4"/>
        <v>B</v>
      </c>
      <c r="W52" s="241" t="str">
        <f t="shared" si="67"/>
        <v>A</v>
      </c>
      <c r="X52" s="260">
        <f t="shared" si="69"/>
        <v>6</v>
      </c>
      <c r="Y52" s="261" t="str">
        <f t="shared" si="70"/>
        <v/>
      </c>
      <c r="Z52" s="56" t="s">
        <v>1456</v>
      </c>
      <c r="AA52" s="48">
        <v>23296</v>
      </c>
      <c r="AB52" s="73">
        <v>2</v>
      </c>
      <c r="AD52" s="2" t="s">
        <v>1457</v>
      </c>
      <c r="AE52" s="57" t="s">
        <v>2684</v>
      </c>
      <c r="AF52" s="45">
        <v>10.8</v>
      </c>
      <c r="AH52" s="19">
        <v>6.1</v>
      </c>
      <c r="AI52" s="272"/>
      <c r="AR52">
        <v>20423</v>
      </c>
      <c r="AS52" s="193">
        <f t="shared" si="71"/>
        <v>20411.8</v>
      </c>
      <c r="AT52" s="248" t="str">
        <f t="shared" si="72"/>
        <v/>
      </c>
      <c r="AU52">
        <v>5707</v>
      </c>
      <c r="AV52">
        <v>270.10000000000002</v>
      </c>
      <c r="AW52">
        <v>1250</v>
      </c>
      <c r="AX52">
        <v>10956</v>
      </c>
      <c r="AY52">
        <v>19.8</v>
      </c>
      <c r="AZ52" s="61">
        <v>1925</v>
      </c>
      <c r="BB52" s="58">
        <v>263</v>
      </c>
      <c r="BE52">
        <v>20.9</v>
      </c>
      <c r="BJ52" s="2"/>
      <c r="BK52" s="2"/>
      <c r="BO52" s="90"/>
      <c r="BP52" s="273"/>
      <c r="BQ52" s="90"/>
      <c r="BR52" s="90"/>
      <c r="BS52" s="90"/>
      <c r="BT52" s="90"/>
      <c r="BU52" s="90"/>
      <c r="BV52" s="90"/>
      <c r="BW52" s="90"/>
      <c r="BX52" s="90"/>
      <c r="BY52" s="90"/>
      <c r="BZ52" s="90"/>
      <c r="CA52" s="90"/>
      <c r="CB52" s="90"/>
      <c r="CC52" s="90"/>
      <c r="CD52" s="90"/>
      <c r="CE52" s="90"/>
      <c r="CF52" s="90"/>
      <c r="CG52" s="90"/>
      <c r="CH52" s="90"/>
      <c r="CI52" s="90"/>
      <c r="CJ52" s="90"/>
      <c r="CK52" s="90"/>
      <c r="CL52" s="91"/>
      <c r="CM52" s="90"/>
      <c r="CN52" s="90">
        <v>2021</v>
      </c>
      <c r="CO52" s="90"/>
      <c r="DB52" s="103"/>
      <c r="DC52" s="103"/>
      <c r="DD52" s="103"/>
      <c r="DE52" s="103"/>
      <c r="DF52" s="103"/>
      <c r="DG52" s="103"/>
      <c r="DH52" s="90" t="s">
        <v>1458</v>
      </c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4"/>
      <c r="DT52" s="50">
        <f t="shared" si="9"/>
        <v>0</v>
      </c>
      <c r="DU52" s="73">
        <f t="shared" si="10"/>
        <v>0</v>
      </c>
      <c r="DV52" s="73">
        <f t="shared" si="11"/>
        <v>0</v>
      </c>
      <c r="DW52" s="73">
        <f t="shared" si="12"/>
        <v>0</v>
      </c>
      <c r="DX52" s="73">
        <f t="shared" si="13"/>
        <v>1</v>
      </c>
      <c r="DY52" s="125">
        <f t="shared" si="14"/>
        <v>0</v>
      </c>
      <c r="DZ52" s="73">
        <f t="shared" si="15"/>
        <v>1</v>
      </c>
      <c r="EA52" s="19">
        <f t="shared" si="16"/>
        <v>0</v>
      </c>
      <c r="EB52" s="50">
        <f t="shared" si="17"/>
        <v>0</v>
      </c>
      <c r="EC52" s="19">
        <f t="shared" si="18"/>
        <v>0</v>
      </c>
      <c r="ED52" s="19">
        <f t="shared" si="19"/>
        <v>0</v>
      </c>
      <c r="EE52" s="19">
        <f t="shared" si="20"/>
        <v>1</v>
      </c>
      <c r="EF52" s="50">
        <f t="shared" si="21"/>
        <v>0</v>
      </c>
      <c r="EG52" s="19">
        <f t="shared" si="22"/>
        <v>0</v>
      </c>
      <c r="EH52" s="19">
        <f t="shared" si="23"/>
        <v>1</v>
      </c>
      <c r="EI52" s="50">
        <f t="shared" si="24"/>
        <v>0</v>
      </c>
      <c r="EJ52" s="125">
        <f t="shared" si="25"/>
        <v>3</v>
      </c>
      <c r="EK52">
        <f t="shared" si="26"/>
        <v>5707</v>
      </c>
      <c r="EL52">
        <f t="shared" si="27"/>
        <v>263</v>
      </c>
      <c r="EM52">
        <f t="shared" si="28"/>
        <v>270.10000000000002</v>
      </c>
      <c r="EN52">
        <f t="shared" si="29"/>
        <v>1250</v>
      </c>
      <c r="EO52" t="str">
        <f t="shared" si="30"/>
        <v/>
      </c>
      <c r="EP52">
        <f t="shared" si="31"/>
        <v>20.9</v>
      </c>
      <c r="EQ52">
        <f t="shared" si="32"/>
        <v>1925</v>
      </c>
      <c r="ER52" t="str">
        <f t="shared" si="33"/>
        <v/>
      </c>
      <c r="ES52" t="str">
        <f t="shared" si="34"/>
        <v/>
      </c>
      <c r="ET52">
        <f t="shared" si="35"/>
        <v>19.8</v>
      </c>
      <c r="EU52" s="61">
        <f t="shared" si="36"/>
        <v>10956</v>
      </c>
      <c r="EV52" s="53" t="e">
        <f>IF(ISNUMBER(EK52),EK52*#REF!,"")</f>
        <v>#REF!</v>
      </c>
      <c r="EW52" s="53" t="e">
        <f>IF(ISNUMBER(EL52),EL52*#REF!,"")</f>
        <v>#REF!</v>
      </c>
      <c r="EX52" s="53" t="e">
        <f>IF(ISNUMBER(EM52),EM52*#REF!,"")</f>
        <v>#REF!</v>
      </c>
      <c r="EY52" s="53" t="e">
        <f>IF(ISNUMBER(EN52),EN52*#REF!,"")</f>
        <v>#REF!</v>
      </c>
      <c r="EZ52" s="53" t="str">
        <f>IF(ISNUMBER(EO52),EO52*#REF!,"")</f>
        <v/>
      </c>
      <c r="FA52" s="53" t="e">
        <f>IF(ISNUMBER(EP52),EP52*#REF!,"")</f>
        <v>#REF!</v>
      </c>
      <c r="FB52" s="53" t="e">
        <f>IF(ISNUMBER(EQ52),EQ52*#REF!,"")</f>
        <v>#REF!</v>
      </c>
      <c r="FC52" s="53" t="str">
        <f>IF(ISNUMBER(ER52),ER52*#REF!,"")</f>
        <v/>
      </c>
      <c r="FD52" s="53" t="str">
        <f>IF(ISNUMBER(ES52),ES52*#REF!,"")</f>
        <v/>
      </c>
      <c r="FE52" s="53" t="e">
        <f>IF(ISNUMBER(ET52),ET52*#REF!,"")</f>
        <v>#REF!</v>
      </c>
      <c r="FF52" s="52" t="e">
        <f>IF(ISNUMBER(EU52),EU52*#REF!,"")</f>
        <v>#REF!</v>
      </c>
      <c r="FG52" s="55" t="str">
        <f t="shared" si="37"/>
        <v/>
      </c>
      <c r="FH52" s="55" t="str">
        <f t="shared" si="38"/>
        <v/>
      </c>
      <c r="FI52" s="55" t="str">
        <f t="shared" si="39"/>
        <v/>
      </c>
      <c r="FJ52" s="55" t="str">
        <f t="shared" si="40"/>
        <v/>
      </c>
      <c r="FK52" s="55" t="str">
        <f t="shared" si="41"/>
        <v/>
      </c>
      <c r="FL52" s="55" t="str">
        <f t="shared" si="42"/>
        <v/>
      </c>
      <c r="FM52" s="55" t="str">
        <f t="shared" si="43"/>
        <v/>
      </c>
      <c r="FN52" s="55" t="str">
        <f t="shared" si="44"/>
        <v/>
      </c>
      <c r="FO52" s="55" t="str">
        <f t="shared" si="45"/>
        <v/>
      </c>
      <c r="FP52" s="55" t="str">
        <f t="shared" si="46"/>
        <v/>
      </c>
      <c r="FQ52" s="59" t="str">
        <f t="shared" si="47"/>
        <v/>
      </c>
      <c r="FR52" s="53" t="str">
        <f t="shared" si="68"/>
        <v/>
      </c>
      <c r="FS52" s="53" t="e">
        <f t="shared" si="48"/>
        <v>#VALUE!</v>
      </c>
      <c r="FT52" s="19" t="e">
        <f t="shared" si="49"/>
        <v>#VALUE!</v>
      </c>
      <c r="FU52" s="19" t="e">
        <f t="shared" si="50"/>
        <v>#VALUE!</v>
      </c>
      <c r="FV52" s="19" t="e">
        <f t="shared" si="51"/>
        <v>#VALUE!</v>
      </c>
      <c r="FW52" s="50" t="e">
        <f t="shared" si="52"/>
        <v>#VALUE!</v>
      </c>
      <c r="FX52" s="120">
        <f t="shared" si="53"/>
        <v>0</v>
      </c>
      <c r="FY52" s="120">
        <f t="shared" si="54"/>
        <v>0</v>
      </c>
      <c r="FZ52" s="120">
        <f t="shared" si="55"/>
        <v>0</v>
      </c>
      <c r="GA52" s="120">
        <f t="shared" si="56"/>
        <v>0</v>
      </c>
      <c r="GB52" s="120">
        <f t="shared" si="57"/>
        <v>0</v>
      </c>
      <c r="GC52" s="120">
        <f t="shared" si="58"/>
        <v>0</v>
      </c>
      <c r="GD52" s="120">
        <f t="shared" si="59"/>
        <v>0</v>
      </c>
      <c r="GE52" s="120">
        <f t="shared" si="60"/>
        <v>0</v>
      </c>
      <c r="GF52" s="120">
        <f t="shared" si="61"/>
        <v>0</v>
      </c>
      <c r="GG52">
        <f t="shared" si="62"/>
        <v>0</v>
      </c>
      <c r="GH52">
        <f t="shared" si="63"/>
        <v>0</v>
      </c>
      <c r="GI52">
        <v>6</v>
      </c>
      <c r="GJ52" t="str">
        <f t="shared" si="65"/>
        <v/>
      </c>
    </row>
    <row r="53" spans="1:192" ht="15" x14ac:dyDescent="0.25">
      <c r="A53" s="50">
        <f t="shared" si="66"/>
        <v>52</v>
      </c>
      <c r="B53" s="2" t="s">
        <v>757</v>
      </c>
      <c r="C53" s="2" t="s">
        <v>216</v>
      </c>
      <c r="D53" s="58" t="s">
        <v>956</v>
      </c>
      <c r="E53" s="58"/>
      <c r="F53" s="19">
        <v>3473250</v>
      </c>
      <c r="G53" s="19">
        <v>5565790</v>
      </c>
      <c r="H53" s="77">
        <f t="shared" si="0"/>
        <v>473186.27</v>
      </c>
      <c r="I53" s="77">
        <f t="shared" si="1"/>
        <v>5564003.4740000004</v>
      </c>
      <c r="J53" s="208">
        <v>162</v>
      </c>
      <c r="K53" s="83" t="s">
        <v>1333</v>
      </c>
      <c r="L53" s="83">
        <v>150</v>
      </c>
      <c r="M53" s="83"/>
      <c r="O53" s="83"/>
      <c r="P53" s="83"/>
      <c r="Q53" s="58" t="s">
        <v>1348</v>
      </c>
      <c r="R53" s="58" t="s">
        <v>1422</v>
      </c>
      <c r="S53" s="58" t="s">
        <v>1327</v>
      </c>
      <c r="T53" s="241" t="str">
        <f t="shared" si="2"/>
        <v>-</v>
      </c>
      <c r="U53" s="241" t="str">
        <f t="shared" si="3"/>
        <v>-</v>
      </c>
      <c r="V53" s="241" t="str">
        <f t="shared" si="4"/>
        <v>-</v>
      </c>
      <c r="W53" s="241" t="str">
        <f t="shared" si="67"/>
        <v>-</v>
      </c>
      <c r="X53" s="260">
        <f t="shared" si="69"/>
        <v>6</v>
      </c>
      <c r="Y53" s="261" t="str">
        <f t="shared" si="70"/>
        <v/>
      </c>
      <c r="Z53" s="56"/>
      <c r="AA53" s="48">
        <v>32247</v>
      </c>
      <c r="AB53" s="73">
        <v>3</v>
      </c>
      <c r="AC53" s="2" t="s">
        <v>958</v>
      </c>
      <c r="AD53" s="2" t="s">
        <v>1459</v>
      </c>
      <c r="AE53" s="57" t="s">
        <v>1460</v>
      </c>
      <c r="AF53" s="66" t="s">
        <v>3088</v>
      </c>
      <c r="AI53" s="272"/>
      <c r="AS53" s="204"/>
      <c r="AT53" s="249"/>
      <c r="AU53" s="51"/>
      <c r="AV53" s="51"/>
      <c r="AW53" s="51"/>
      <c r="AX53" s="51"/>
      <c r="AY53" s="51"/>
      <c r="AZ53" s="49"/>
      <c r="BO53" s="90"/>
      <c r="BP53" s="273"/>
      <c r="BQ53" s="90"/>
      <c r="BR53" s="90"/>
      <c r="BS53" s="90"/>
      <c r="BT53" s="90"/>
      <c r="BU53" s="90"/>
      <c r="BV53" s="90"/>
      <c r="BW53" s="90"/>
      <c r="BX53" s="90"/>
      <c r="BY53" s="90"/>
      <c r="BZ53" s="90"/>
      <c r="CA53" s="90"/>
      <c r="CB53" s="90"/>
      <c r="CC53" s="90"/>
      <c r="CD53" s="90"/>
      <c r="CE53" s="90"/>
      <c r="CF53" s="90"/>
      <c r="CG53" s="90"/>
      <c r="CH53" s="90"/>
      <c r="CI53" s="90"/>
      <c r="CJ53" s="90"/>
      <c r="CK53" s="90"/>
      <c r="CL53" s="91"/>
      <c r="CM53" s="90"/>
      <c r="CN53" s="90" t="s">
        <v>3088</v>
      </c>
      <c r="CO53" s="90"/>
      <c r="DB53" s="103">
        <v>-69.599999999999994</v>
      </c>
      <c r="DC53" s="90" t="s">
        <v>1461</v>
      </c>
      <c r="DD53" s="103">
        <v>1.48</v>
      </c>
      <c r="DE53" s="107">
        <v>-1.46</v>
      </c>
      <c r="DF53" s="103"/>
      <c r="DG53" s="103">
        <v>-9.9499999999999993</v>
      </c>
      <c r="DH53" s="103"/>
      <c r="DI53" s="103"/>
      <c r="DJ53" s="103">
        <f>SUM(DK53:DM53)</f>
        <v>19.12</v>
      </c>
      <c r="DK53" s="103">
        <v>6.44</v>
      </c>
      <c r="DL53" s="103">
        <v>5.34</v>
      </c>
      <c r="DM53" s="103">
        <v>7.34</v>
      </c>
      <c r="DN53" s="103"/>
      <c r="DO53" s="103"/>
      <c r="DP53" s="103"/>
      <c r="DQ53" s="103"/>
      <c r="DR53" s="103"/>
      <c r="DS53" s="104"/>
      <c r="DT53" s="50">
        <f t="shared" si="9"/>
        <v>0</v>
      </c>
      <c r="DU53" s="73">
        <f t="shared" si="10"/>
        <v>0</v>
      </c>
      <c r="DV53" s="73">
        <f t="shared" si="11"/>
        <v>0</v>
      </c>
      <c r="DW53" s="73">
        <f t="shared" si="12"/>
        <v>1</v>
      </c>
      <c r="DX53" s="73">
        <f t="shared" si="13"/>
        <v>0</v>
      </c>
      <c r="DY53" s="125">
        <f t="shared" si="14"/>
        <v>0</v>
      </c>
      <c r="DZ53" s="73">
        <f t="shared" si="15"/>
        <v>0</v>
      </c>
      <c r="EA53" s="19">
        <f t="shared" si="16"/>
        <v>0</v>
      </c>
      <c r="EB53" s="50">
        <f t="shared" si="17"/>
        <v>1</v>
      </c>
      <c r="EC53" s="19">
        <f t="shared" si="18"/>
        <v>0</v>
      </c>
      <c r="ED53" s="19">
        <f t="shared" si="19"/>
        <v>0</v>
      </c>
      <c r="EE53" s="19">
        <f t="shared" si="20"/>
        <v>0</v>
      </c>
      <c r="EF53" s="50">
        <f t="shared" si="21"/>
        <v>1</v>
      </c>
      <c r="EG53" s="19">
        <f t="shared" si="22"/>
        <v>0</v>
      </c>
      <c r="EH53" s="19">
        <f t="shared" si="23"/>
        <v>0</v>
      </c>
      <c r="EI53" s="50">
        <f t="shared" si="24"/>
        <v>1</v>
      </c>
      <c r="EJ53" s="125">
        <f t="shared" si="25"/>
        <v>1</v>
      </c>
      <c r="EK53" t="str">
        <f t="shared" si="26"/>
        <v/>
      </c>
      <c r="EL53" t="str">
        <f t="shared" si="27"/>
        <v/>
      </c>
      <c r="EM53" t="str">
        <f t="shared" si="28"/>
        <v/>
      </c>
      <c r="EN53" t="str">
        <f t="shared" si="29"/>
        <v/>
      </c>
      <c r="EO53" t="str">
        <f t="shared" si="30"/>
        <v/>
      </c>
      <c r="EP53" t="str">
        <f t="shared" si="31"/>
        <v/>
      </c>
      <c r="EQ53" t="str">
        <f t="shared" si="32"/>
        <v/>
      </c>
      <c r="ER53" t="str">
        <f t="shared" si="33"/>
        <v/>
      </c>
      <c r="ES53" t="str">
        <f t="shared" si="34"/>
        <v/>
      </c>
      <c r="ET53" t="str">
        <f t="shared" si="35"/>
        <v/>
      </c>
      <c r="EU53" s="61" t="str">
        <f t="shared" si="36"/>
        <v/>
      </c>
      <c r="EV53" s="53" t="str">
        <f>IF(ISNUMBER(EK53),EK53*#REF!,"")</f>
        <v/>
      </c>
      <c r="EW53" s="53" t="str">
        <f>IF(ISNUMBER(EL53),EL53*#REF!,"")</f>
        <v/>
      </c>
      <c r="EX53" s="53" t="str">
        <f>IF(ISNUMBER(EM53),EM53*#REF!,"")</f>
        <v/>
      </c>
      <c r="EY53" s="53" t="str">
        <f>IF(ISNUMBER(EN53),EN53*#REF!,"")</f>
        <v/>
      </c>
      <c r="EZ53" s="53" t="str">
        <f>IF(ISNUMBER(EO53),EO53*#REF!,"")</f>
        <v/>
      </c>
      <c r="FA53" s="53" t="str">
        <f>IF(ISNUMBER(EP53),EP53*#REF!,"")</f>
        <v/>
      </c>
      <c r="FB53" s="53" t="str">
        <f>IF(ISNUMBER(EQ53),EQ53*#REF!,"")</f>
        <v/>
      </c>
      <c r="FC53" s="53" t="str">
        <f>IF(ISNUMBER(ER53),ER53*#REF!,"")</f>
        <v/>
      </c>
      <c r="FD53" s="53" t="str">
        <f>IF(ISNUMBER(ES53),ES53*#REF!,"")</f>
        <v/>
      </c>
      <c r="FE53" s="53" t="str">
        <f>IF(ISNUMBER(ET53),ET53*#REF!,"")</f>
        <v/>
      </c>
      <c r="FF53" s="52" t="str">
        <f>IF(ISNUMBER(EU53),EU53*#REF!,"")</f>
        <v/>
      </c>
      <c r="FG53" s="55" t="str">
        <f t="shared" si="37"/>
        <v/>
      </c>
      <c r="FH53" s="55" t="str">
        <f t="shared" si="38"/>
        <v/>
      </c>
      <c r="FI53" s="55" t="str">
        <f t="shared" si="39"/>
        <v/>
      </c>
      <c r="FJ53" s="55" t="str">
        <f t="shared" si="40"/>
        <v/>
      </c>
      <c r="FK53" s="55" t="str">
        <f t="shared" si="41"/>
        <v/>
      </c>
      <c r="FL53" s="55" t="str">
        <f t="shared" si="42"/>
        <v/>
      </c>
      <c r="FM53" s="55" t="str">
        <f t="shared" si="43"/>
        <v/>
      </c>
      <c r="FN53" s="55" t="str">
        <f t="shared" si="44"/>
        <v/>
      </c>
      <c r="FO53" s="55" t="str">
        <f t="shared" si="45"/>
        <v/>
      </c>
      <c r="FP53" s="55" t="str">
        <f t="shared" si="46"/>
        <v/>
      </c>
      <c r="FQ53" s="59" t="str">
        <f t="shared" si="47"/>
        <v/>
      </c>
      <c r="FR53" s="53" t="str">
        <f t="shared" si="68"/>
        <v/>
      </c>
      <c r="FS53" s="53">
        <f t="shared" si="48"/>
        <v>0</v>
      </c>
      <c r="FT53" s="19">
        <f t="shared" si="49"/>
        <v>1</v>
      </c>
      <c r="FU53" s="19">
        <f t="shared" si="50"/>
        <v>0</v>
      </c>
      <c r="FV53" s="19">
        <f t="shared" si="51"/>
        <v>0</v>
      </c>
      <c r="FW53" s="50">
        <f t="shared" si="52"/>
        <v>0</v>
      </c>
      <c r="FX53" s="120">
        <f t="shared" si="53"/>
        <v>0</v>
      </c>
      <c r="FY53" s="120">
        <f t="shared" si="54"/>
        <v>0</v>
      </c>
      <c r="FZ53" s="120">
        <f t="shared" si="55"/>
        <v>0</v>
      </c>
      <c r="GA53" s="120">
        <f t="shared" si="56"/>
        <v>0</v>
      </c>
      <c r="GB53" s="120">
        <f t="shared" si="57"/>
        <v>0</v>
      </c>
      <c r="GC53" s="120">
        <f t="shared" si="58"/>
        <v>0</v>
      </c>
      <c r="GD53" s="120">
        <f t="shared" si="59"/>
        <v>0</v>
      </c>
      <c r="GE53" s="120">
        <f t="shared" si="60"/>
        <v>0</v>
      </c>
      <c r="GF53" s="120">
        <f t="shared" si="61"/>
        <v>0</v>
      </c>
      <c r="GG53">
        <f t="shared" si="62"/>
        <v>0</v>
      </c>
      <c r="GH53">
        <f t="shared" si="63"/>
        <v>0</v>
      </c>
      <c r="GI53">
        <v>6</v>
      </c>
      <c r="GJ53" t="str">
        <f t="shared" si="65"/>
        <v/>
      </c>
    </row>
    <row r="54" spans="1:192" x14ac:dyDescent="0.2">
      <c r="A54" s="50">
        <f t="shared" si="66"/>
        <v>53</v>
      </c>
      <c r="B54" s="58" t="s">
        <v>757</v>
      </c>
      <c r="C54" s="2" t="s">
        <v>216</v>
      </c>
      <c r="D54" s="58" t="s">
        <v>956</v>
      </c>
      <c r="E54" s="58"/>
      <c r="F54" s="19">
        <v>3473250</v>
      </c>
      <c r="G54" s="19">
        <v>5565790</v>
      </c>
      <c r="H54" s="77">
        <f t="shared" si="0"/>
        <v>473186.27</v>
      </c>
      <c r="I54" s="77">
        <f t="shared" si="1"/>
        <v>5564003.4740000004</v>
      </c>
      <c r="J54" s="211">
        <v>162</v>
      </c>
      <c r="K54" s="66" t="s">
        <v>1333</v>
      </c>
      <c r="L54" s="19">
        <v>505</v>
      </c>
      <c r="Q54" s="2" t="s">
        <v>2842</v>
      </c>
      <c r="R54" s="58" t="s">
        <v>1422</v>
      </c>
      <c r="S54" s="58" t="s">
        <v>1327</v>
      </c>
      <c r="T54" s="241" t="str">
        <f t="shared" si="2"/>
        <v>-</v>
      </c>
      <c r="U54" s="241" t="str">
        <f t="shared" si="3"/>
        <v>-</v>
      </c>
      <c r="V54" s="241" t="str">
        <f t="shared" si="4"/>
        <v>B</v>
      </c>
      <c r="W54" s="241" t="str">
        <f t="shared" si="67"/>
        <v>A</v>
      </c>
      <c r="X54" s="260">
        <f t="shared" si="69"/>
        <v>6</v>
      </c>
      <c r="Y54" s="261" t="str">
        <f t="shared" si="70"/>
        <v/>
      </c>
      <c r="Z54" s="56" t="s">
        <v>1462</v>
      </c>
      <c r="AA54" s="66" t="s">
        <v>1437</v>
      </c>
      <c r="AB54" s="73">
        <v>4</v>
      </c>
      <c r="AC54" s="2" t="s">
        <v>455</v>
      </c>
      <c r="AD54" s="2" t="s">
        <v>1438</v>
      </c>
      <c r="AE54" s="56"/>
      <c r="AF54" s="66">
        <v>15.5</v>
      </c>
      <c r="AG54" s="19">
        <v>30700</v>
      </c>
      <c r="AH54" s="19">
        <v>5.96</v>
      </c>
      <c r="AI54" s="66">
        <v>10</v>
      </c>
      <c r="AJ54" s="19">
        <v>1.0127999999999999</v>
      </c>
      <c r="AK54" s="19">
        <v>20</v>
      </c>
      <c r="AL54" s="96"/>
      <c r="AM54" s="96">
        <v>0.04</v>
      </c>
      <c r="AR54">
        <v>19908.36</v>
      </c>
      <c r="AS54" s="193">
        <f t="shared" ref="AS54:AS78" si="73">SUM(AU54:BN54)+SUM(BO54:CL54)/1000</f>
        <v>19908.088</v>
      </c>
      <c r="AT54" s="248" t="str">
        <f t="shared" ref="AT54:AT78" si="74">FR54</f>
        <v/>
      </c>
      <c r="AU54">
        <v>5740</v>
      </c>
      <c r="AV54">
        <v>235</v>
      </c>
      <c r="AW54">
        <v>1121</v>
      </c>
      <c r="AX54">
        <v>10690</v>
      </c>
      <c r="AY54" s="2">
        <v>20</v>
      </c>
      <c r="AZ54" s="56">
        <v>1796</v>
      </c>
      <c r="BA54">
        <v>4.2</v>
      </c>
      <c r="BB54">
        <v>230</v>
      </c>
      <c r="BC54">
        <v>17</v>
      </c>
      <c r="BD54">
        <v>10</v>
      </c>
      <c r="BE54">
        <v>12</v>
      </c>
      <c r="BF54">
        <v>1.5</v>
      </c>
      <c r="BG54">
        <v>0.37</v>
      </c>
      <c r="BH54">
        <v>9</v>
      </c>
      <c r="BI54">
        <v>7.0000000000000007E-2</v>
      </c>
      <c r="BJ54" s="2" t="s">
        <v>1463</v>
      </c>
      <c r="BK54" s="2" t="s">
        <v>1370</v>
      </c>
      <c r="BM54">
        <v>17.600000000000001</v>
      </c>
      <c r="BN54" s="61">
        <v>2.9</v>
      </c>
      <c r="BO54" s="90" t="s">
        <v>456</v>
      </c>
      <c r="BP54" s="90"/>
      <c r="BQ54" s="90">
        <v>49</v>
      </c>
      <c r="BR54" s="90">
        <v>1300</v>
      </c>
      <c r="BS54" s="90"/>
      <c r="BT54" s="90" t="s">
        <v>1383</v>
      </c>
      <c r="BU54" s="90" t="s">
        <v>285</v>
      </c>
      <c r="BV54" s="90" t="s">
        <v>285</v>
      </c>
      <c r="BW54" s="90"/>
      <c r="BX54" s="90">
        <v>37</v>
      </c>
      <c r="BY54" s="90" t="s">
        <v>1384</v>
      </c>
      <c r="BZ54" s="90" t="s">
        <v>285</v>
      </c>
      <c r="CA54" s="90" t="s">
        <v>285</v>
      </c>
      <c r="CB54" s="90">
        <v>2</v>
      </c>
      <c r="CC54" s="90"/>
      <c r="CD54" s="90" t="s">
        <v>456</v>
      </c>
      <c r="CE54" s="90">
        <v>2</v>
      </c>
      <c r="CF54" s="90" t="s">
        <v>456</v>
      </c>
      <c r="CG54" s="90"/>
      <c r="CH54" s="90"/>
      <c r="CI54" s="90"/>
      <c r="CJ54" s="90"/>
      <c r="CK54" s="90" t="s">
        <v>285</v>
      </c>
      <c r="CL54" s="91">
        <v>58</v>
      </c>
      <c r="CM54" s="90" t="s">
        <v>1384</v>
      </c>
      <c r="CN54" s="90">
        <v>1330</v>
      </c>
      <c r="CO54" s="90" t="s">
        <v>1370</v>
      </c>
      <c r="DB54" s="103"/>
      <c r="DC54" s="103"/>
      <c r="DD54" s="103"/>
      <c r="DE54" s="103"/>
      <c r="DF54" s="103"/>
      <c r="DG54" s="103"/>
      <c r="DH54" s="103"/>
      <c r="DI54" s="103">
        <v>6.4</v>
      </c>
      <c r="DJ54" s="103"/>
      <c r="DK54" s="103"/>
      <c r="DL54" s="103"/>
      <c r="DM54" s="103"/>
      <c r="DN54" s="103"/>
      <c r="DO54" s="103"/>
      <c r="DP54" s="103"/>
      <c r="DQ54" s="103"/>
      <c r="DR54" s="103"/>
      <c r="DS54" s="104"/>
      <c r="DT54" s="50">
        <f t="shared" si="9"/>
        <v>0</v>
      </c>
      <c r="DU54" s="73">
        <f t="shared" si="10"/>
        <v>0</v>
      </c>
      <c r="DV54" s="73">
        <f t="shared" si="11"/>
        <v>0</v>
      </c>
      <c r="DW54" s="73">
        <f t="shared" si="12"/>
        <v>0</v>
      </c>
      <c r="DX54" s="73">
        <f t="shared" si="13"/>
        <v>1</v>
      </c>
      <c r="DY54" s="125">
        <f t="shared" si="14"/>
        <v>0</v>
      </c>
      <c r="DZ54" s="73">
        <f t="shared" si="15"/>
        <v>1</v>
      </c>
      <c r="EA54" s="19">
        <f t="shared" si="16"/>
        <v>0</v>
      </c>
      <c r="EB54" s="50">
        <f t="shared" si="17"/>
        <v>0</v>
      </c>
      <c r="EC54" s="19">
        <f t="shared" si="18"/>
        <v>0</v>
      </c>
      <c r="ED54" s="19">
        <f t="shared" si="19"/>
        <v>0</v>
      </c>
      <c r="EE54" s="19">
        <f t="shared" si="20"/>
        <v>1</v>
      </c>
      <c r="EF54" s="50">
        <f t="shared" si="21"/>
        <v>0</v>
      </c>
      <c r="EG54" s="19">
        <f t="shared" si="22"/>
        <v>0</v>
      </c>
      <c r="EH54" s="19">
        <f t="shared" si="23"/>
        <v>1</v>
      </c>
      <c r="EI54" s="50">
        <f t="shared" si="24"/>
        <v>0</v>
      </c>
      <c r="EJ54" s="125">
        <f t="shared" si="25"/>
        <v>3</v>
      </c>
      <c r="EK54">
        <f t="shared" si="26"/>
        <v>5740</v>
      </c>
      <c r="EL54">
        <f t="shared" si="27"/>
        <v>230</v>
      </c>
      <c r="EM54">
        <f t="shared" si="28"/>
        <v>235</v>
      </c>
      <c r="EN54">
        <f t="shared" si="29"/>
        <v>1121</v>
      </c>
      <c r="EO54">
        <f t="shared" si="30"/>
        <v>1.5</v>
      </c>
      <c r="EP54">
        <f t="shared" si="31"/>
        <v>12</v>
      </c>
      <c r="EQ54">
        <f t="shared" si="32"/>
        <v>1796</v>
      </c>
      <c r="ER54" t="str">
        <f t="shared" si="33"/>
        <v/>
      </c>
      <c r="ES54" t="str">
        <f t="shared" si="34"/>
        <v/>
      </c>
      <c r="ET54">
        <f t="shared" si="35"/>
        <v>20</v>
      </c>
      <c r="EU54" s="61">
        <f t="shared" si="36"/>
        <v>10690</v>
      </c>
      <c r="EV54" s="53" t="e">
        <f>IF(ISNUMBER(EK54),EK54*#REF!,"")</f>
        <v>#REF!</v>
      </c>
      <c r="EW54" s="53" t="e">
        <f>IF(ISNUMBER(EL54),EL54*#REF!,"")</f>
        <v>#REF!</v>
      </c>
      <c r="EX54" s="53" t="e">
        <f>IF(ISNUMBER(EM54),EM54*#REF!,"")</f>
        <v>#REF!</v>
      </c>
      <c r="EY54" s="53" t="e">
        <f>IF(ISNUMBER(EN54),EN54*#REF!,"")</f>
        <v>#REF!</v>
      </c>
      <c r="EZ54" s="53" t="e">
        <f>IF(ISNUMBER(EO54),EO54*#REF!,"")</f>
        <v>#REF!</v>
      </c>
      <c r="FA54" s="53" t="e">
        <f>IF(ISNUMBER(EP54),EP54*#REF!,"")</f>
        <v>#REF!</v>
      </c>
      <c r="FB54" s="53" t="e">
        <f>IF(ISNUMBER(EQ54),EQ54*#REF!,"")</f>
        <v>#REF!</v>
      </c>
      <c r="FC54" s="53" t="str">
        <f>IF(ISNUMBER(ER54),ER54*#REF!,"")</f>
        <v/>
      </c>
      <c r="FD54" s="53" t="str">
        <f>IF(ISNUMBER(ES54),ES54*#REF!,"")</f>
        <v/>
      </c>
      <c r="FE54" s="53" t="e">
        <f>IF(ISNUMBER(ET54),ET54*#REF!,"")</f>
        <v>#REF!</v>
      </c>
      <c r="FF54" s="52" t="e">
        <f>IF(ISNUMBER(EU54),EU54*#REF!,"")</f>
        <v>#REF!</v>
      </c>
      <c r="FG54" s="55" t="str">
        <f t="shared" si="37"/>
        <v/>
      </c>
      <c r="FH54" s="55" t="str">
        <f t="shared" si="38"/>
        <v/>
      </c>
      <c r="FI54" s="55" t="str">
        <f t="shared" si="39"/>
        <v/>
      </c>
      <c r="FJ54" s="55" t="str">
        <f t="shared" si="40"/>
        <v/>
      </c>
      <c r="FK54" s="55" t="str">
        <f t="shared" si="41"/>
        <v/>
      </c>
      <c r="FL54" s="55" t="str">
        <f t="shared" si="42"/>
        <v/>
      </c>
      <c r="FM54" s="55" t="str">
        <f t="shared" si="43"/>
        <v/>
      </c>
      <c r="FN54" s="55" t="str">
        <f t="shared" si="44"/>
        <v/>
      </c>
      <c r="FO54" s="55" t="str">
        <f t="shared" si="45"/>
        <v/>
      </c>
      <c r="FP54" s="55" t="str">
        <f t="shared" si="46"/>
        <v/>
      </c>
      <c r="FQ54" s="59" t="str">
        <f t="shared" si="47"/>
        <v/>
      </c>
      <c r="FR54" s="53" t="str">
        <f t="shared" si="68"/>
        <v/>
      </c>
      <c r="FS54" s="53" t="e">
        <f t="shared" si="48"/>
        <v>#VALUE!</v>
      </c>
      <c r="FT54" s="19" t="e">
        <f t="shared" si="49"/>
        <v>#VALUE!</v>
      </c>
      <c r="FU54" s="19" t="e">
        <f t="shared" si="50"/>
        <v>#VALUE!</v>
      </c>
      <c r="FV54" s="19" t="e">
        <f t="shared" si="51"/>
        <v>#VALUE!</v>
      </c>
      <c r="FW54" s="50" t="e">
        <f t="shared" si="52"/>
        <v>#VALUE!</v>
      </c>
      <c r="FX54" s="120">
        <f t="shared" si="53"/>
        <v>0</v>
      </c>
      <c r="FY54" s="120">
        <f t="shared" si="54"/>
        <v>0</v>
      </c>
      <c r="FZ54" s="120">
        <f t="shared" si="55"/>
        <v>0</v>
      </c>
      <c r="GA54" s="120">
        <f t="shared" si="56"/>
        <v>0</v>
      </c>
      <c r="GB54" s="120">
        <f t="shared" si="57"/>
        <v>0</v>
      </c>
      <c r="GC54" s="120">
        <f t="shared" si="58"/>
        <v>0</v>
      </c>
      <c r="GD54" s="120">
        <f t="shared" si="59"/>
        <v>0</v>
      </c>
      <c r="GE54" s="120">
        <f t="shared" si="60"/>
        <v>0</v>
      </c>
      <c r="GF54" s="120">
        <f t="shared" si="61"/>
        <v>0</v>
      </c>
      <c r="GG54">
        <f t="shared" si="62"/>
        <v>0</v>
      </c>
      <c r="GH54">
        <f t="shared" si="63"/>
        <v>0</v>
      </c>
      <c r="GI54">
        <v>6</v>
      </c>
      <c r="GJ54" t="str">
        <f t="shared" si="65"/>
        <v/>
      </c>
    </row>
    <row r="55" spans="1:192" x14ac:dyDescent="0.2">
      <c r="A55" s="50">
        <f t="shared" si="66"/>
        <v>54</v>
      </c>
      <c r="B55" s="58" t="s">
        <v>757</v>
      </c>
      <c r="C55" s="58" t="s">
        <v>202</v>
      </c>
      <c r="D55" s="58"/>
      <c r="E55" s="58"/>
      <c r="F55" s="19">
        <v>3473407</v>
      </c>
      <c r="G55" s="19">
        <v>5565795</v>
      </c>
      <c r="H55" s="77">
        <f t="shared" si="0"/>
        <v>473343.2072</v>
      </c>
      <c r="I55" s="77">
        <f t="shared" si="1"/>
        <v>5564008.4720000001</v>
      </c>
      <c r="J55" s="208">
        <v>160</v>
      </c>
      <c r="K55" s="83" t="s">
        <v>1333</v>
      </c>
      <c r="L55" s="110">
        <v>58.8</v>
      </c>
      <c r="M55" s="83"/>
      <c r="O55" s="83"/>
      <c r="P55" s="83"/>
      <c r="Q55" s="58" t="s">
        <v>1348</v>
      </c>
      <c r="R55" s="58" t="s">
        <v>1422</v>
      </c>
      <c r="S55" s="58" t="s">
        <v>1327</v>
      </c>
      <c r="T55" s="241" t="str">
        <f t="shared" si="2"/>
        <v>-</v>
      </c>
      <c r="U55" s="241" t="str">
        <f t="shared" si="3"/>
        <v>M</v>
      </c>
      <c r="V55" s="241" t="str">
        <f t="shared" si="4"/>
        <v>-</v>
      </c>
      <c r="W55" s="241" t="str">
        <f t="shared" si="67"/>
        <v>A</v>
      </c>
      <c r="X55" s="260">
        <f t="shared" si="69"/>
        <v>6</v>
      </c>
      <c r="Y55" s="261" t="str">
        <f t="shared" si="70"/>
        <v/>
      </c>
      <c r="Z55" s="68" t="s">
        <v>1464</v>
      </c>
      <c r="AA55" s="83" t="s">
        <v>1465</v>
      </c>
      <c r="AB55" s="77">
        <v>1</v>
      </c>
      <c r="AC55" s="58" t="s">
        <v>610</v>
      </c>
      <c r="AD55" s="58" t="s">
        <v>2992</v>
      </c>
      <c r="AE55" s="70" t="s">
        <v>2685</v>
      </c>
      <c r="AF55" s="66">
        <v>11.7</v>
      </c>
      <c r="AG55" s="19">
        <v>9580</v>
      </c>
      <c r="AL55" s="96"/>
      <c r="AM55" s="96">
        <v>1.7000000000000001E-2</v>
      </c>
      <c r="AN55" s="58"/>
      <c r="AO55" s="58"/>
      <c r="AP55" s="83"/>
      <c r="AQ55" s="58"/>
      <c r="AR55" s="58">
        <v>8370</v>
      </c>
      <c r="AS55" s="193">
        <f t="shared" si="73"/>
        <v>8369.0509999999995</v>
      </c>
      <c r="AT55" s="248" t="str">
        <f t="shared" si="74"/>
        <v/>
      </c>
      <c r="AU55" s="58">
        <v>2310</v>
      </c>
      <c r="AV55" s="58">
        <v>98.55</v>
      </c>
      <c r="AW55" s="58">
        <v>467.6</v>
      </c>
      <c r="AX55" s="58">
        <v>4244</v>
      </c>
      <c r="AY55" s="58">
        <v>8.3439999999999994</v>
      </c>
      <c r="AZ55" s="68">
        <v>1037</v>
      </c>
      <c r="BA55" s="58">
        <v>1.9970000000000001</v>
      </c>
      <c r="BB55" s="58">
        <v>131.30000000000001</v>
      </c>
      <c r="BC55" s="58">
        <v>5.0640000000000001</v>
      </c>
      <c r="BD55" s="58">
        <v>4.4939999999999998</v>
      </c>
      <c r="BE55" s="58">
        <v>34.44</v>
      </c>
      <c r="BF55" s="58">
        <v>1.9379999999999999</v>
      </c>
      <c r="BG55" s="58"/>
      <c r="BH55" s="58">
        <v>0.59099999999999997</v>
      </c>
      <c r="BI55" s="58">
        <v>1.4E-2</v>
      </c>
      <c r="BJ55" s="58">
        <v>1.151</v>
      </c>
      <c r="BK55" s="58"/>
      <c r="BL55" s="58"/>
      <c r="BM55" s="58">
        <v>22.32</v>
      </c>
      <c r="BN55" s="68" t="s">
        <v>1322</v>
      </c>
      <c r="BO55" s="81"/>
      <c r="BP55" s="81" t="s">
        <v>1322</v>
      </c>
      <c r="BQ55" s="81"/>
      <c r="BR55" s="81">
        <v>248</v>
      </c>
      <c r="BS55" s="81"/>
      <c r="BT55" s="81"/>
      <c r="BU55" s="130"/>
      <c r="BV55" s="81"/>
      <c r="BW55" s="81" t="s">
        <v>1322</v>
      </c>
      <c r="BX55" s="81"/>
      <c r="BY55" s="81"/>
      <c r="BZ55" s="81"/>
      <c r="CA55" s="130"/>
      <c r="CB55" s="81"/>
      <c r="CC55" s="81" t="s">
        <v>1322</v>
      </c>
      <c r="CD55" s="81"/>
      <c r="CE55" s="81"/>
      <c r="CF55" s="81"/>
      <c r="CG55" s="81"/>
      <c r="CH55" s="81"/>
      <c r="CI55" s="81"/>
      <c r="CJ55" s="81"/>
      <c r="CK55" s="81"/>
      <c r="CL55" s="82"/>
      <c r="CM55" s="81"/>
      <c r="CN55" s="81">
        <v>2053</v>
      </c>
      <c r="CO55" s="81">
        <v>0.60599999999999998</v>
      </c>
      <c r="CP55" s="58" t="s">
        <v>1322</v>
      </c>
      <c r="CQ55" s="68"/>
      <c r="CR55" s="58"/>
      <c r="CS55" s="58"/>
      <c r="CT55" s="58"/>
      <c r="CU55" s="58"/>
      <c r="CV55" s="58"/>
      <c r="CW55" s="58"/>
      <c r="CX55" s="58" t="s">
        <v>1322</v>
      </c>
      <c r="CY55" s="58"/>
      <c r="CZ55" s="58"/>
      <c r="DA55" s="68"/>
      <c r="DB55" s="81"/>
      <c r="DC55" s="81"/>
      <c r="DD55" s="81"/>
      <c r="DE55" s="81"/>
      <c r="DF55" s="81"/>
      <c r="DG55" s="81"/>
      <c r="DH55" s="81"/>
      <c r="DI55" s="81"/>
      <c r="DJ55" s="81"/>
      <c r="DK55" s="103"/>
      <c r="DL55" s="103"/>
      <c r="DM55" s="103"/>
      <c r="DN55" s="81"/>
      <c r="DO55" s="81"/>
      <c r="DP55" s="103"/>
      <c r="DQ55" s="103"/>
      <c r="DR55" s="103"/>
      <c r="DS55" s="104"/>
      <c r="DT55" s="50">
        <f t="shared" si="9"/>
        <v>1</v>
      </c>
      <c r="DU55" s="73">
        <f t="shared" si="10"/>
        <v>0</v>
      </c>
      <c r="DV55" s="73">
        <f t="shared" si="11"/>
        <v>1</v>
      </c>
      <c r="DW55" s="73">
        <f t="shared" si="12"/>
        <v>0</v>
      </c>
      <c r="DX55" s="73">
        <f t="shared" si="13"/>
        <v>0</v>
      </c>
      <c r="DY55" s="125">
        <f t="shared" si="14"/>
        <v>0</v>
      </c>
      <c r="DZ55" s="73">
        <f t="shared" si="15"/>
        <v>1</v>
      </c>
      <c r="EA55" s="19">
        <f t="shared" si="16"/>
        <v>0</v>
      </c>
      <c r="EB55" s="50">
        <f t="shared" si="17"/>
        <v>0</v>
      </c>
      <c r="EC55" s="19">
        <f t="shared" si="18"/>
        <v>0</v>
      </c>
      <c r="ED55" s="19">
        <f t="shared" si="19"/>
        <v>1</v>
      </c>
      <c r="EE55" s="19">
        <f t="shared" si="20"/>
        <v>0</v>
      </c>
      <c r="EF55" s="50">
        <f t="shared" si="21"/>
        <v>0</v>
      </c>
      <c r="EG55" s="19">
        <f t="shared" si="22"/>
        <v>0</v>
      </c>
      <c r="EH55" s="19">
        <f t="shared" si="23"/>
        <v>1</v>
      </c>
      <c r="EI55" s="50">
        <f t="shared" si="24"/>
        <v>0</v>
      </c>
      <c r="EJ55" s="125">
        <f t="shared" si="25"/>
        <v>2</v>
      </c>
      <c r="EK55">
        <f t="shared" si="26"/>
        <v>2310</v>
      </c>
      <c r="EL55">
        <f t="shared" si="27"/>
        <v>131.30000000000001</v>
      </c>
      <c r="EM55">
        <f t="shared" si="28"/>
        <v>98.55</v>
      </c>
      <c r="EN55">
        <f t="shared" si="29"/>
        <v>467.6</v>
      </c>
      <c r="EO55">
        <f t="shared" si="30"/>
        <v>1.9379999999999999</v>
      </c>
      <c r="EP55">
        <f t="shared" si="31"/>
        <v>34.44</v>
      </c>
      <c r="EQ55">
        <f t="shared" si="32"/>
        <v>1037</v>
      </c>
      <c r="ER55" t="str">
        <f t="shared" si="33"/>
        <v/>
      </c>
      <c r="ES55">
        <f t="shared" si="34"/>
        <v>1.151</v>
      </c>
      <c r="ET55">
        <f t="shared" si="35"/>
        <v>8.3439999999999994</v>
      </c>
      <c r="EU55" s="61">
        <f t="shared" si="36"/>
        <v>4244</v>
      </c>
      <c r="EV55" s="53" t="e">
        <f>IF(ISNUMBER(EK55),EK55*#REF!,"")</f>
        <v>#REF!</v>
      </c>
      <c r="EW55" s="53" t="e">
        <f>IF(ISNUMBER(EL55),EL55*#REF!,"")</f>
        <v>#REF!</v>
      </c>
      <c r="EX55" s="53" t="e">
        <f>IF(ISNUMBER(EM55),EM55*#REF!,"")</f>
        <v>#REF!</v>
      </c>
      <c r="EY55" s="53" t="e">
        <f>IF(ISNUMBER(EN55),EN55*#REF!,"")</f>
        <v>#REF!</v>
      </c>
      <c r="EZ55" s="53" t="e">
        <f>IF(ISNUMBER(EO55),EO55*#REF!,"")</f>
        <v>#REF!</v>
      </c>
      <c r="FA55" s="53" t="e">
        <f>IF(ISNUMBER(EP55),EP55*#REF!,"")</f>
        <v>#REF!</v>
      </c>
      <c r="FB55" s="53" t="e">
        <f>IF(ISNUMBER(EQ55),EQ55*#REF!,"")</f>
        <v>#REF!</v>
      </c>
      <c r="FC55" s="53" t="str">
        <f>IF(ISNUMBER(ER55),ER55*#REF!,"")</f>
        <v/>
      </c>
      <c r="FD55" s="53" t="e">
        <f>IF(ISNUMBER(ES55),ES55*#REF!,"")</f>
        <v>#REF!</v>
      </c>
      <c r="FE55" s="53" t="e">
        <f>IF(ISNUMBER(ET55),ET55*#REF!,"")</f>
        <v>#REF!</v>
      </c>
      <c r="FF55" s="52" t="e">
        <f>IF(ISNUMBER(EU55),EU55*#REF!,"")</f>
        <v>#REF!</v>
      </c>
      <c r="FG55" s="55" t="str">
        <f t="shared" si="37"/>
        <v/>
      </c>
      <c r="FH55" s="55" t="str">
        <f t="shared" si="38"/>
        <v/>
      </c>
      <c r="FI55" s="55" t="str">
        <f t="shared" si="39"/>
        <v/>
      </c>
      <c r="FJ55" s="55" t="str">
        <f t="shared" si="40"/>
        <v/>
      </c>
      <c r="FK55" s="55" t="str">
        <f t="shared" si="41"/>
        <v/>
      </c>
      <c r="FL55" s="55" t="str">
        <f t="shared" si="42"/>
        <v/>
      </c>
      <c r="FM55" s="55" t="str">
        <f t="shared" si="43"/>
        <v/>
      </c>
      <c r="FN55" s="55" t="str">
        <f t="shared" si="44"/>
        <v/>
      </c>
      <c r="FO55" s="55" t="str">
        <f t="shared" si="45"/>
        <v/>
      </c>
      <c r="FP55" s="55" t="str">
        <f t="shared" si="46"/>
        <v/>
      </c>
      <c r="FQ55" s="59" t="str">
        <f t="shared" si="47"/>
        <v/>
      </c>
      <c r="FR55" s="53" t="str">
        <f t="shared" si="68"/>
        <v/>
      </c>
      <c r="FS55" s="53" t="e">
        <f t="shared" si="48"/>
        <v>#VALUE!</v>
      </c>
      <c r="FT55" s="19" t="e">
        <f t="shared" si="49"/>
        <v>#VALUE!</v>
      </c>
      <c r="FU55" s="19" t="e">
        <f t="shared" si="50"/>
        <v>#VALUE!</v>
      </c>
      <c r="FV55" s="19" t="e">
        <f t="shared" si="51"/>
        <v>#VALUE!</v>
      </c>
      <c r="FW55" s="50" t="e">
        <f t="shared" si="52"/>
        <v>#VALUE!</v>
      </c>
      <c r="FX55" s="120">
        <f t="shared" si="53"/>
        <v>0</v>
      </c>
      <c r="FY55" s="120">
        <f t="shared" si="54"/>
        <v>0</v>
      </c>
      <c r="FZ55" s="120">
        <f t="shared" si="55"/>
        <v>0</v>
      </c>
      <c r="GA55" s="120">
        <f t="shared" si="56"/>
        <v>0</v>
      </c>
      <c r="GB55" s="120">
        <f t="shared" si="57"/>
        <v>0</v>
      </c>
      <c r="GC55" s="120">
        <f t="shared" si="58"/>
        <v>0</v>
      </c>
      <c r="GD55" s="120">
        <f t="shared" si="59"/>
        <v>0</v>
      </c>
      <c r="GE55" s="120">
        <f t="shared" si="60"/>
        <v>0</v>
      </c>
      <c r="GF55" s="120">
        <f t="shared" si="61"/>
        <v>0</v>
      </c>
      <c r="GG55">
        <f t="shared" si="62"/>
        <v>0</v>
      </c>
      <c r="GH55">
        <f t="shared" si="63"/>
        <v>0</v>
      </c>
      <c r="GI55">
        <v>6</v>
      </c>
      <c r="GJ55" t="str">
        <f t="shared" si="65"/>
        <v/>
      </c>
    </row>
    <row r="56" spans="1:192" x14ac:dyDescent="0.2">
      <c r="A56" s="50">
        <f t="shared" si="66"/>
        <v>55</v>
      </c>
      <c r="B56" s="58" t="s">
        <v>757</v>
      </c>
      <c r="C56" s="2" t="s">
        <v>462</v>
      </c>
      <c r="D56" t="s">
        <v>215</v>
      </c>
      <c r="E56" s="2" t="s">
        <v>1466</v>
      </c>
      <c r="F56" s="66">
        <v>3473911</v>
      </c>
      <c r="G56" s="66">
        <v>5565409</v>
      </c>
      <c r="H56" s="77">
        <f t="shared" si="0"/>
        <v>473847.00560000003</v>
      </c>
      <c r="I56" s="77">
        <f t="shared" si="1"/>
        <v>5563622.6264000004</v>
      </c>
      <c r="J56" s="66">
        <v>153.54</v>
      </c>
      <c r="K56" s="66" t="s">
        <v>1333</v>
      </c>
      <c r="L56" s="66">
        <v>257</v>
      </c>
      <c r="M56" s="66"/>
      <c r="O56" s="66"/>
      <c r="P56" s="66"/>
      <c r="Q56" s="2" t="s">
        <v>2842</v>
      </c>
      <c r="R56" s="58" t="s">
        <v>1422</v>
      </c>
      <c r="S56" s="58" t="s">
        <v>1327</v>
      </c>
      <c r="T56" s="241" t="str">
        <f t="shared" si="2"/>
        <v>T</v>
      </c>
      <c r="U56" s="241" t="str">
        <f t="shared" si="3"/>
        <v>M</v>
      </c>
      <c r="V56" s="241" t="str">
        <f t="shared" si="4"/>
        <v>-</v>
      </c>
      <c r="W56" s="241" t="str">
        <f t="shared" si="67"/>
        <v>A</v>
      </c>
      <c r="X56" s="260">
        <f t="shared" si="69"/>
        <v>6</v>
      </c>
      <c r="Y56" s="261" t="str">
        <f t="shared" si="70"/>
        <v/>
      </c>
      <c r="Z56" s="56" t="s">
        <v>1451</v>
      </c>
      <c r="AA56" s="66" t="s">
        <v>1437</v>
      </c>
      <c r="AB56" s="76">
        <v>1</v>
      </c>
      <c r="AC56" s="2" t="s">
        <v>455</v>
      </c>
      <c r="AD56" s="2" t="s">
        <v>1438</v>
      </c>
      <c r="AE56" s="56"/>
      <c r="AF56" s="66">
        <v>22.4</v>
      </c>
      <c r="AG56" s="19">
        <v>6470</v>
      </c>
      <c r="AH56" s="19">
        <v>5.97</v>
      </c>
      <c r="AI56" s="66">
        <v>-10</v>
      </c>
      <c r="AJ56" s="19">
        <v>1.0016</v>
      </c>
      <c r="AK56" s="19">
        <v>20</v>
      </c>
      <c r="AL56" s="96"/>
      <c r="AM56" s="96">
        <v>1.6</v>
      </c>
      <c r="AR56">
        <v>4272.6170000000002</v>
      </c>
      <c r="AS56" s="193">
        <f t="shared" si="73"/>
        <v>4272.366</v>
      </c>
      <c r="AT56" s="248" t="str">
        <f t="shared" si="74"/>
        <v/>
      </c>
      <c r="AU56">
        <v>991</v>
      </c>
      <c r="AV56">
        <v>59</v>
      </c>
      <c r="AW56">
        <v>332</v>
      </c>
      <c r="AX56">
        <v>1662</v>
      </c>
      <c r="AY56" s="2">
        <v>13</v>
      </c>
      <c r="AZ56" s="56">
        <v>1141</v>
      </c>
      <c r="BA56">
        <v>1.2</v>
      </c>
      <c r="BB56">
        <v>43</v>
      </c>
      <c r="BC56">
        <v>3.6</v>
      </c>
      <c r="BD56">
        <v>2.2000000000000002</v>
      </c>
      <c r="BE56">
        <v>3.5</v>
      </c>
      <c r="BF56">
        <v>0.23</v>
      </c>
      <c r="BG56">
        <v>0.37</v>
      </c>
      <c r="BH56">
        <v>1.3</v>
      </c>
      <c r="BI56">
        <v>0.17</v>
      </c>
      <c r="BJ56" s="2" t="s">
        <v>1463</v>
      </c>
      <c r="BK56" s="2" t="s">
        <v>1370</v>
      </c>
      <c r="BM56">
        <v>17.100000000000001</v>
      </c>
      <c r="BN56" s="61">
        <v>1</v>
      </c>
      <c r="BO56" s="90" t="s">
        <v>456</v>
      </c>
      <c r="BP56" s="90"/>
      <c r="BQ56" s="90">
        <v>59</v>
      </c>
      <c r="BR56" s="90">
        <v>630</v>
      </c>
      <c r="BS56" s="90"/>
      <c r="BT56" s="90" t="s">
        <v>1383</v>
      </c>
      <c r="BU56" s="90" t="s">
        <v>285</v>
      </c>
      <c r="BV56" s="90" t="s">
        <v>285</v>
      </c>
      <c r="BW56" s="90"/>
      <c r="BX56" s="90" t="s">
        <v>285</v>
      </c>
      <c r="BY56" s="90" t="s">
        <v>1384</v>
      </c>
      <c r="BZ56" s="90" t="s">
        <v>285</v>
      </c>
      <c r="CA56" s="90" t="s">
        <v>285</v>
      </c>
      <c r="CB56" s="90" t="s">
        <v>285</v>
      </c>
      <c r="CC56" s="90"/>
      <c r="CD56" s="90" t="s">
        <v>456</v>
      </c>
      <c r="CE56" s="90" t="s">
        <v>456</v>
      </c>
      <c r="CF56" s="90" t="s">
        <v>456</v>
      </c>
      <c r="CG56" s="90"/>
      <c r="CH56" s="90"/>
      <c r="CI56" s="90"/>
      <c r="CJ56" s="90"/>
      <c r="CK56" s="90" t="s">
        <v>285</v>
      </c>
      <c r="CL56" s="91">
        <v>7</v>
      </c>
      <c r="CM56" s="90" t="s">
        <v>1384</v>
      </c>
      <c r="CN56" s="90">
        <v>1440</v>
      </c>
      <c r="CO56" s="90" t="s">
        <v>1370</v>
      </c>
      <c r="DB56" s="103"/>
      <c r="DC56" s="103"/>
      <c r="DD56" s="103"/>
      <c r="DE56" s="103"/>
      <c r="DF56" s="103"/>
      <c r="DG56" s="103"/>
      <c r="DH56" s="103"/>
      <c r="DI56" s="103">
        <v>14.7</v>
      </c>
      <c r="DJ56" s="103"/>
      <c r="DK56" s="103"/>
      <c r="DL56" s="103"/>
      <c r="DM56" s="103"/>
      <c r="DN56" s="103"/>
      <c r="DO56" s="103"/>
      <c r="DP56" s="103"/>
      <c r="DQ56" s="103"/>
      <c r="DR56" s="103"/>
      <c r="DS56" s="104"/>
      <c r="DT56" s="50">
        <f t="shared" si="9"/>
        <v>1</v>
      </c>
      <c r="DU56" s="73">
        <f t="shared" si="10"/>
        <v>0</v>
      </c>
      <c r="DV56" s="73">
        <f t="shared" si="11"/>
        <v>0</v>
      </c>
      <c r="DW56" s="73">
        <f t="shared" si="12"/>
        <v>1</v>
      </c>
      <c r="DX56" s="73">
        <f t="shared" si="13"/>
        <v>0</v>
      </c>
      <c r="DY56" s="125">
        <f t="shared" si="14"/>
        <v>0</v>
      </c>
      <c r="DZ56" s="73">
        <f t="shared" si="15"/>
        <v>0</v>
      </c>
      <c r="EA56" s="19">
        <f t="shared" si="16"/>
        <v>1</v>
      </c>
      <c r="EB56" s="50">
        <f t="shared" si="17"/>
        <v>0</v>
      </c>
      <c r="EC56" s="19">
        <f t="shared" si="18"/>
        <v>0</v>
      </c>
      <c r="ED56" s="19">
        <f t="shared" si="19"/>
        <v>1</v>
      </c>
      <c r="EE56" s="19">
        <f t="shared" si="20"/>
        <v>0</v>
      </c>
      <c r="EF56" s="50">
        <f t="shared" si="21"/>
        <v>0</v>
      </c>
      <c r="EG56" s="19">
        <f t="shared" si="22"/>
        <v>0</v>
      </c>
      <c r="EH56" s="19">
        <f t="shared" si="23"/>
        <v>1</v>
      </c>
      <c r="EI56" s="50">
        <f t="shared" si="24"/>
        <v>0</v>
      </c>
      <c r="EJ56" s="125">
        <f t="shared" si="25"/>
        <v>4</v>
      </c>
      <c r="EK56">
        <f t="shared" si="26"/>
        <v>991</v>
      </c>
      <c r="EL56">
        <f t="shared" si="27"/>
        <v>43</v>
      </c>
      <c r="EM56">
        <f t="shared" si="28"/>
        <v>59</v>
      </c>
      <c r="EN56">
        <f t="shared" si="29"/>
        <v>332</v>
      </c>
      <c r="EO56">
        <f t="shared" si="30"/>
        <v>0.23</v>
      </c>
      <c r="EP56">
        <f t="shared" si="31"/>
        <v>3.5</v>
      </c>
      <c r="EQ56">
        <f t="shared" si="32"/>
        <v>1141</v>
      </c>
      <c r="ER56" t="str">
        <f t="shared" si="33"/>
        <v/>
      </c>
      <c r="ES56" t="str">
        <f t="shared" si="34"/>
        <v/>
      </c>
      <c r="ET56">
        <f t="shared" si="35"/>
        <v>13</v>
      </c>
      <c r="EU56" s="61">
        <f t="shared" si="36"/>
        <v>1662</v>
      </c>
      <c r="EV56" s="53" t="e">
        <f>IF(ISNUMBER(EK56),EK56*#REF!,"")</f>
        <v>#REF!</v>
      </c>
      <c r="EW56" s="53" t="e">
        <f>IF(ISNUMBER(EL56),EL56*#REF!,"")</f>
        <v>#REF!</v>
      </c>
      <c r="EX56" s="53" t="e">
        <f>IF(ISNUMBER(EM56),EM56*#REF!,"")</f>
        <v>#REF!</v>
      </c>
      <c r="EY56" s="53" t="e">
        <f>IF(ISNUMBER(EN56),EN56*#REF!,"")</f>
        <v>#REF!</v>
      </c>
      <c r="EZ56" s="53" t="e">
        <f>IF(ISNUMBER(EO56),EO56*#REF!,"")</f>
        <v>#REF!</v>
      </c>
      <c r="FA56" s="53" t="e">
        <f>IF(ISNUMBER(EP56),EP56*#REF!,"")</f>
        <v>#REF!</v>
      </c>
      <c r="FB56" s="53" t="e">
        <f>IF(ISNUMBER(EQ56),EQ56*#REF!,"")</f>
        <v>#REF!</v>
      </c>
      <c r="FC56" s="53" t="str">
        <f>IF(ISNUMBER(ER56),ER56*#REF!,"")</f>
        <v/>
      </c>
      <c r="FD56" s="53" t="str">
        <f>IF(ISNUMBER(ES56),ES56*#REF!,"")</f>
        <v/>
      </c>
      <c r="FE56" s="53" t="e">
        <f>IF(ISNUMBER(ET56),ET56*#REF!,"")</f>
        <v>#REF!</v>
      </c>
      <c r="FF56" s="52" t="e">
        <f>IF(ISNUMBER(EU56),EU56*#REF!,"")</f>
        <v>#REF!</v>
      </c>
      <c r="FG56" s="55" t="str">
        <f t="shared" si="37"/>
        <v/>
      </c>
      <c r="FH56" s="55" t="str">
        <f t="shared" si="38"/>
        <v/>
      </c>
      <c r="FI56" s="55" t="str">
        <f t="shared" si="39"/>
        <v/>
      </c>
      <c r="FJ56" s="55" t="str">
        <f t="shared" si="40"/>
        <v/>
      </c>
      <c r="FK56" s="55" t="str">
        <f t="shared" si="41"/>
        <v/>
      </c>
      <c r="FL56" s="55" t="str">
        <f t="shared" si="42"/>
        <v/>
      </c>
      <c r="FM56" s="55" t="str">
        <f t="shared" si="43"/>
        <v/>
      </c>
      <c r="FN56" s="55" t="str">
        <f t="shared" si="44"/>
        <v/>
      </c>
      <c r="FO56" s="55" t="str">
        <f t="shared" si="45"/>
        <v/>
      </c>
      <c r="FP56" s="55" t="str">
        <f t="shared" si="46"/>
        <v/>
      </c>
      <c r="FQ56" s="59" t="str">
        <f t="shared" si="47"/>
        <v/>
      </c>
      <c r="FR56" s="53" t="str">
        <f t="shared" si="68"/>
        <v/>
      </c>
      <c r="FS56" s="53" t="e">
        <f t="shared" si="48"/>
        <v>#VALUE!</v>
      </c>
      <c r="FT56" s="19" t="e">
        <f t="shared" si="49"/>
        <v>#VALUE!</v>
      </c>
      <c r="FU56" s="19" t="e">
        <f t="shared" si="50"/>
        <v>#VALUE!</v>
      </c>
      <c r="FV56" s="19" t="e">
        <f t="shared" si="51"/>
        <v>#VALUE!</v>
      </c>
      <c r="FW56" s="50" t="e">
        <f t="shared" si="52"/>
        <v>#VALUE!</v>
      </c>
      <c r="FX56" s="120">
        <f t="shared" si="53"/>
        <v>0</v>
      </c>
      <c r="FY56" s="120">
        <f t="shared" si="54"/>
        <v>0</v>
      </c>
      <c r="FZ56" s="120">
        <f t="shared" si="55"/>
        <v>0</v>
      </c>
      <c r="GA56" s="120">
        <f t="shared" si="56"/>
        <v>0</v>
      </c>
      <c r="GB56" s="120">
        <f t="shared" si="57"/>
        <v>0</v>
      </c>
      <c r="GC56" s="120">
        <f t="shared" si="58"/>
        <v>0</v>
      </c>
      <c r="GD56" s="120">
        <f t="shared" si="59"/>
        <v>0</v>
      </c>
      <c r="GE56" s="120">
        <f t="shared" si="60"/>
        <v>0</v>
      </c>
      <c r="GF56" s="120">
        <f t="shared" si="61"/>
        <v>0</v>
      </c>
      <c r="GG56">
        <f t="shared" si="62"/>
        <v>0</v>
      </c>
      <c r="GH56">
        <f t="shared" si="63"/>
        <v>0</v>
      </c>
      <c r="GI56">
        <v>6</v>
      </c>
      <c r="GJ56" t="str">
        <f t="shared" si="65"/>
        <v/>
      </c>
    </row>
    <row r="57" spans="1:192" ht="15" x14ac:dyDescent="0.25">
      <c r="A57" s="50">
        <f t="shared" si="66"/>
        <v>56</v>
      </c>
      <c r="B57" s="2" t="s">
        <v>297</v>
      </c>
      <c r="C57" t="s">
        <v>2978</v>
      </c>
      <c r="D57" s="2" t="s">
        <v>2979</v>
      </c>
      <c r="E57" s="2"/>
      <c r="F57" s="271">
        <v>3531450</v>
      </c>
      <c r="G57" s="271">
        <v>5723450</v>
      </c>
      <c r="H57" s="77">
        <f t="shared" si="0"/>
        <v>531362.99</v>
      </c>
      <c r="I57" s="77">
        <f t="shared" si="1"/>
        <v>5721600.4100000001</v>
      </c>
      <c r="J57" s="211">
        <v>100</v>
      </c>
      <c r="K57" s="66" t="s">
        <v>1332</v>
      </c>
      <c r="L57" s="19">
        <v>36</v>
      </c>
      <c r="Q57" s="2" t="s">
        <v>1339</v>
      </c>
      <c r="R57" t="s">
        <v>1467</v>
      </c>
      <c r="S57" s="2" t="s">
        <v>1324</v>
      </c>
      <c r="T57" s="241" t="str">
        <f t="shared" si="2"/>
        <v>-</v>
      </c>
      <c r="U57" s="241" t="str">
        <f t="shared" si="3"/>
        <v>-</v>
      </c>
      <c r="V57" s="241" t="str">
        <f t="shared" si="4"/>
        <v>B</v>
      </c>
      <c r="W57" s="241" t="str">
        <f t="shared" si="67"/>
        <v>-</v>
      </c>
      <c r="X57" s="260">
        <f t="shared" si="69"/>
        <v>6</v>
      </c>
      <c r="Y57" s="261" t="str">
        <f t="shared" si="70"/>
        <v/>
      </c>
      <c r="Z57" s="56" t="s">
        <v>1468</v>
      </c>
      <c r="AA57" s="131">
        <v>18708</v>
      </c>
      <c r="AB57" s="73">
        <v>1</v>
      </c>
      <c r="AC57" s="2" t="s">
        <v>279</v>
      </c>
      <c r="AD57" s="2" t="s">
        <v>1469</v>
      </c>
      <c r="AE57" s="57" t="s">
        <v>1470</v>
      </c>
      <c r="AF57" s="66">
        <v>11</v>
      </c>
      <c r="AI57" s="272"/>
      <c r="AR57">
        <v>27741.200000000001</v>
      </c>
      <c r="AS57" s="193">
        <f t="shared" si="73"/>
        <v>27771.3</v>
      </c>
      <c r="AT57" s="248" t="str">
        <f t="shared" si="74"/>
        <v/>
      </c>
      <c r="AU57">
        <v>9981</v>
      </c>
      <c r="AV57">
        <v>138.30000000000001</v>
      </c>
      <c r="AW57">
        <v>338.2</v>
      </c>
      <c r="AX57">
        <v>15125</v>
      </c>
      <c r="AY57">
        <v>1252</v>
      </c>
      <c r="AZ57" s="61">
        <v>782.8</v>
      </c>
      <c r="BB57">
        <v>116.5</v>
      </c>
      <c r="BD57">
        <v>4.9000000000000004</v>
      </c>
      <c r="BE57" s="55">
        <v>1</v>
      </c>
      <c r="BJ57">
        <v>3.5</v>
      </c>
      <c r="BM57">
        <v>28.1</v>
      </c>
      <c r="BO57" s="90"/>
      <c r="BP57" s="273"/>
      <c r="BQ57" s="90"/>
      <c r="BR57" s="90"/>
      <c r="BS57" s="90"/>
      <c r="BT57" s="90"/>
      <c r="BU57" s="90"/>
      <c r="BV57" s="90"/>
      <c r="BW57" s="90"/>
      <c r="BX57" s="90"/>
      <c r="BY57" s="90"/>
      <c r="BZ57" s="90"/>
      <c r="CA57" s="90"/>
      <c r="CB57" s="90"/>
      <c r="CC57" s="90"/>
      <c r="CD57" s="90"/>
      <c r="CE57" s="90"/>
      <c r="CF57" s="90"/>
      <c r="CG57" s="90"/>
      <c r="CH57" s="90"/>
      <c r="CI57" s="90"/>
      <c r="CJ57" s="90"/>
      <c r="CK57" s="90"/>
      <c r="CL57" s="91"/>
      <c r="CM57" s="90"/>
      <c r="CN57" s="90">
        <v>186</v>
      </c>
      <c r="CO57" s="90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4"/>
      <c r="DT57" s="50">
        <f t="shared" si="9"/>
        <v>1</v>
      </c>
      <c r="DU57" s="73">
        <f t="shared" si="10"/>
        <v>0</v>
      </c>
      <c r="DV57" s="73">
        <f t="shared" si="11"/>
        <v>1</v>
      </c>
      <c r="DW57" s="73">
        <f t="shared" si="12"/>
        <v>0</v>
      </c>
      <c r="DX57" s="73">
        <f t="shared" si="13"/>
        <v>0</v>
      </c>
      <c r="DY57" s="125">
        <f t="shared" si="14"/>
        <v>0</v>
      </c>
      <c r="DZ57" s="73">
        <f t="shared" si="15"/>
        <v>1</v>
      </c>
      <c r="EA57" s="19">
        <f t="shared" si="16"/>
        <v>0</v>
      </c>
      <c r="EB57" s="50">
        <f t="shared" si="17"/>
        <v>0</v>
      </c>
      <c r="EC57" s="19">
        <f t="shared" si="18"/>
        <v>0</v>
      </c>
      <c r="ED57" s="19">
        <f t="shared" si="19"/>
        <v>0</v>
      </c>
      <c r="EE57" s="19">
        <f t="shared" si="20"/>
        <v>1</v>
      </c>
      <c r="EF57" s="50">
        <f t="shared" si="21"/>
        <v>0</v>
      </c>
      <c r="EG57" s="19">
        <f t="shared" si="22"/>
        <v>1</v>
      </c>
      <c r="EH57" s="19">
        <f t="shared" si="23"/>
        <v>0</v>
      </c>
      <c r="EI57" s="50">
        <f t="shared" si="24"/>
        <v>0</v>
      </c>
      <c r="EJ57" s="125">
        <f t="shared" si="25"/>
        <v>1</v>
      </c>
      <c r="EK57">
        <f t="shared" si="26"/>
        <v>9981</v>
      </c>
      <c r="EL57">
        <f t="shared" si="27"/>
        <v>116.5</v>
      </c>
      <c r="EM57">
        <f t="shared" si="28"/>
        <v>138.30000000000001</v>
      </c>
      <c r="EN57">
        <f t="shared" si="29"/>
        <v>338.2</v>
      </c>
      <c r="EO57" t="str">
        <f t="shared" si="30"/>
        <v/>
      </c>
      <c r="EP57">
        <f t="shared" si="31"/>
        <v>1</v>
      </c>
      <c r="EQ57">
        <f t="shared" si="32"/>
        <v>782.8</v>
      </c>
      <c r="ER57" t="str">
        <f t="shared" si="33"/>
        <v/>
      </c>
      <c r="ES57">
        <f t="shared" si="34"/>
        <v>3.5</v>
      </c>
      <c r="ET57">
        <f t="shared" si="35"/>
        <v>1252</v>
      </c>
      <c r="EU57" s="61">
        <f t="shared" si="36"/>
        <v>15125</v>
      </c>
      <c r="EV57" s="53" t="e">
        <f>IF(ISNUMBER(EK57),EK57*#REF!,"")</f>
        <v>#REF!</v>
      </c>
      <c r="EW57" s="53" t="e">
        <f>IF(ISNUMBER(EL57),EL57*#REF!,"")</f>
        <v>#REF!</v>
      </c>
      <c r="EX57" s="53" t="e">
        <f>IF(ISNUMBER(EM57),EM57*#REF!,"")</f>
        <v>#REF!</v>
      </c>
      <c r="EY57" s="53" t="e">
        <f>IF(ISNUMBER(EN57),EN57*#REF!,"")</f>
        <v>#REF!</v>
      </c>
      <c r="EZ57" s="53" t="str">
        <f>IF(ISNUMBER(EO57),EO57*#REF!,"")</f>
        <v/>
      </c>
      <c r="FA57" s="53" t="e">
        <f>IF(ISNUMBER(EP57),EP57*#REF!,"")</f>
        <v>#REF!</v>
      </c>
      <c r="FB57" s="53" t="e">
        <f>IF(ISNUMBER(EQ57),EQ57*#REF!,"")</f>
        <v>#REF!</v>
      </c>
      <c r="FC57" s="53" t="str">
        <f>IF(ISNUMBER(ER57),ER57*#REF!,"")</f>
        <v/>
      </c>
      <c r="FD57" s="53" t="e">
        <f>IF(ISNUMBER(ES57),ES57*#REF!,"")</f>
        <v>#REF!</v>
      </c>
      <c r="FE57" s="53" t="e">
        <f>IF(ISNUMBER(ET57),ET57*#REF!,"")</f>
        <v>#REF!</v>
      </c>
      <c r="FF57" s="52" t="e">
        <f>IF(ISNUMBER(EU57),EU57*#REF!,"")</f>
        <v>#REF!</v>
      </c>
      <c r="FG57" s="55" t="str">
        <f t="shared" si="37"/>
        <v/>
      </c>
      <c r="FH57" s="55" t="str">
        <f t="shared" si="38"/>
        <v/>
      </c>
      <c r="FI57" s="55" t="str">
        <f t="shared" si="39"/>
        <v/>
      </c>
      <c r="FJ57" s="55" t="str">
        <f t="shared" si="40"/>
        <v/>
      </c>
      <c r="FK57" s="55" t="str">
        <f t="shared" si="41"/>
        <v/>
      </c>
      <c r="FL57" s="55" t="str">
        <f t="shared" si="42"/>
        <v/>
      </c>
      <c r="FM57" s="55" t="str">
        <f t="shared" si="43"/>
        <v/>
      </c>
      <c r="FN57" s="55" t="str">
        <f t="shared" si="44"/>
        <v/>
      </c>
      <c r="FO57" s="55" t="str">
        <f t="shared" si="45"/>
        <v/>
      </c>
      <c r="FP57" s="55" t="str">
        <f t="shared" si="46"/>
        <v/>
      </c>
      <c r="FQ57" s="59" t="str">
        <f t="shared" si="47"/>
        <v/>
      </c>
      <c r="FR57" s="53" t="str">
        <f t="shared" si="68"/>
        <v/>
      </c>
      <c r="FS57" s="53" t="e">
        <f t="shared" si="48"/>
        <v>#VALUE!</v>
      </c>
      <c r="FT57" s="19" t="e">
        <f t="shared" si="49"/>
        <v>#VALUE!</v>
      </c>
      <c r="FU57" s="19" t="e">
        <f t="shared" si="50"/>
        <v>#VALUE!</v>
      </c>
      <c r="FV57" s="19" t="e">
        <f t="shared" si="51"/>
        <v>#VALUE!</v>
      </c>
      <c r="FW57" s="50" t="e">
        <f t="shared" si="52"/>
        <v>#VALUE!</v>
      </c>
      <c r="FX57" s="120">
        <f t="shared" si="53"/>
        <v>0</v>
      </c>
      <c r="FY57" s="120">
        <f t="shared" si="54"/>
        <v>0</v>
      </c>
      <c r="FZ57" s="120">
        <f t="shared" si="55"/>
        <v>0</v>
      </c>
      <c r="GA57" s="120">
        <f t="shared" si="56"/>
        <v>0</v>
      </c>
      <c r="GB57" s="120">
        <f t="shared" si="57"/>
        <v>0</v>
      </c>
      <c r="GC57" s="120">
        <f t="shared" si="58"/>
        <v>0</v>
      </c>
      <c r="GD57" s="120">
        <f t="shared" si="59"/>
        <v>0</v>
      </c>
      <c r="GE57" s="120">
        <f t="shared" si="60"/>
        <v>0</v>
      </c>
      <c r="GF57" s="120">
        <f t="shared" si="61"/>
        <v>0</v>
      </c>
      <c r="GG57">
        <f t="shared" si="62"/>
        <v>0</v>
      </c>
      <c r="GH57">
        <f t="shared" si="63"/>
        <v>0</v>
      </c>
      <c r="GI57">
        <v>6</v>
      </c>
      <c r="GJ57" t="str">
        <f t="shared" si="65"/>
        <v/>
      </c>
    </row>
    <row r="58" spans="1:192" ht="15" x14ac:dyDescent="0.25">
      <c r="A58" s="50">
        <f t="shared" si="66"/>
        <v>57</v>
      </c>
      <c r="B58" s="2" t="s">
        <v>297</v>
      </c>
      <c r="C58" t="s">
        <v>158</v>
      </c>
      <c r="D58" s="2" t="s">
        <v>963</v>
      </c>
      <c r="E58" s="2"/>
      <c r="F58" s="19">
        <v>3531490</v>
      </c>
      <c r="G58" s="19">
        <v>5723480</v>
      </c>
      <c r="H58" s="77">
        <f t="shared" si="0"/>
        <v>531402.97399999993</v>
      </c>
      <c r="I58" s="77">
        <f t="shared" si="1"/>
        <v>5721630.398</v>
      </c>
      <c r="J58" s="211">
        <v>101</v>
      </c>
      <c r="K58" s="19" t="s">
        <v>1334</v>
      </c>
      <c r="L58" s="19">
        <v>70</v>
      </c>
      <c r="Q58" s="2" t="s">
        <v>1339</v>
      </c>
      <c r="R58" t="s">
        <v>1467</v>
      </c>
      <c r="S58" s="2" t="s">
        <v>1324</v>
      </c>
      <c r="T58" s="241" t="str">
        <f t="shared" si="2"/>
        <v>-</v>
      </c>
      <c r="U58" s="241" t="str">
        <f t="shared" si="3"/>
        <v>M</v>
      </c>
      <c r="V58" s="241" t="str">
        <f t="shared" si="4"/>
        <v>-</v>
      </c>
      <c r="W58" s="241" t="str">
        <f t="shared" si="67"/>
        <v>-</v>
      </c>
      <c r="X58" s="260">
        <f t="shared" si="69"/>
        <v>6</v>
      </c>
      <c r="Y58" s="261" t="str">
        <f t="shared" si="70"/>
        <v/>
      </c>
      <c r="Z58" s="56"/>
      <c r="AA58" s="48">
        <v>25155</v>
      </c>
      <c r="AB58" s="73">
        <v>1</v>
      </c>
      <c r="AD58" s="2" t="s">
        <v>1471</v>
      </c>
      <c r="AE58" s="56"/>
      <c r="AF58" s="66">
        <v>10.9</v>
      </c>
      <c r="AI58" s="272"/>
      <c r="AR58">
        <v>13401.1</v>
      </c>
      <c r="AS58" s="193">
        <f t="shared" si="73"/>
        <v>13396.7</v>
      </c>
      <c r="AT58" s="248" t="str">
        <f t="shared" si="74"/>
        <v/>
      </c>
      <c r="AU58">
        <v>4646.7</v>
      </c>
      <c r="AV58">
        <v>97</v>
      </c>
      <c r="AW58">
        <v>239.4</v>
      </c>
      <c r="AX58">
        <v>7170.6</v>
      </c>
      <c r="AY58">
        <v>608.6</v>
      </c>
      <c r="AZ58" s="61">
        <v>634.4</v>
      </c>
      <c r="BO58" s="90"/>
      <c r="BP58" s="273"/>
      <c r="BQ58" s="90"/>
      <c r="BR58" s="90"/>
      <c r="BS58" s="90"/>
      <c r="BT58" s="90"/>
      <c r="BU58" s="90"/>
      <c r="BV58" s="90"/>
      <c r="BW58" s="90"/>
      <c r="BX58" s="90"/>
      <c r="BY58" s="90"/>
      <c r="BZ58" s="90"/>
      <c r="CA58" s="90"/>
      <c r="CB58" s="90"/>
      <c r="CC58" s="90"/>
      <c r="CD58" s="90"/>
      <c r="CE58" s="90"/>
      <c r="CF58" s="90"/>
      <c r="CG58" s="90"/>
      <c r="CH58" s="90"/>
      <c r="CI58" s="90"/>
      <c r="CJ58" s="90"/>
      <c r="CK58" s="90"/>
      <c r="CL58" s="91"/>
      <c r="CM58" s="90"/>
      <c r="CN58" s="90" t="s">
        <v>3088</v>
      </c>
      <c r="CO58" s="90"/>
      <c r="DB58" s="103"/>
      <c r="DC58" s="103"/>
      <c r="DD58" s="103"/>
      <c r="DE58" s="103"/>
      <c r="DF58" s="103"/>
      <c r="DG58" s="103"/>
      <c r="DH58" s="103">
        <v>10.6</v>
      </c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4"/>
      <c r="DT58" s="50">
        <f t="shared" si="9"/>
        <v>1</v>
      </c>
      <c r="DU58" s="73">
        <f t="shared" si="10"/>
        <v>0</v>
      </c>
      <c r="DV58" s="73">
        <f t="shared" si="11"/>
        <v>1</v>
      </c>
      <c r="DW58" s="73">
        <f t="shared" si="12"/>
        <v>0</v>
      </c>
      <c r="DX58" s="73">
        <f t="shared" si="13"/>
        <v>0</v>
      </c>
      <c r="DY58" s="125">
        <f t="shared" si="14"/>
        <v>0</v>
      </c>
      <c r="DZ58" s="73">
        <f t="shared" si="15"/>
        <v>1</v>
      </c>
      <c r="EA58" s="19">
        <f t="shared" si="16"/>
        <v>0</v>
      </c>
      <c r="EB58" s="50">
        <f t="shared" si="17"/>
        <v>0</v>
      </c>
      <c r="EC58" s="19">
        <f t="shared" si="18"/>
        <v>0</v>
      </c>
      <c r="ED58" s="19">
        <f t="shared" si="19"/>
        <v>1</v>
      </c>
      <c r="EE58" s="19">
        <f t="shared" si="20"/>
        <v>0</v>
      </c>
      <c r="EF58" s="50">
        <f t="shared" si="21"/>
        <v>0</v>
      </c>
      <c r="EG58" s="19">
        <f t="shared" si="22"/>
        <v>0</v>
      </c>
      <c r="EH58" s="19">
        <f t="shared" si="23"/>
        <v>0</v>
      </c>
      <c r="EI58" s="50">
        <f t="shared" si="24"/>
        <v>1</v>
      </c>
      <c r="EJ58" s="125">
        <f t="shared" si="25"/>
        <v>1</v>
      </c>
      <c r="EK58">
        <f t="shared" si="26"/>
        <v>4646.7</v>
      </c>
      <c r="EL58" t="str">
        <f t="shared" si="27"/>
        <v/>
      </c>
      <c r="EM58">
        <f t="shared" si="28"/>
        <v>97</v>
      </c>
      <c r="EN58">
        <f t="shared" si="29"/>
        <v>239.4</v>
      </c>
      <c r="EO58" t="str">
        <f t="shared" si="30"/>
        <v/>
      </c>
      <c r="EP58" t="str">
        <f t="shared" si="31"/>
        <v/>
      </c>
      <c r="EQ58">
        <f t="shared" si="32"/>
        <v>634.4</v>
      </c>
      <c r="ER58" t="str">
        <f t="shared" si="33"/>
        <v/>
      </c>
      <c r="ES58" t="str">
        <f t="shared" si="34"/>
        <v/>
      </c>
      <c r="ET58">
        <f t="shared" si="35"/>
        <v>608.6</v>
      </c>
      <c r="EU58" s="61">
        <f t="shared" si="36"/>
        <v>7170.6</v>
      </c>
      <c r="EV58" s="53" t="e">
        <f>IF(ISNUMBER(EK58),EK58*#REF!,"")</f>
        <v>#REF!</v>
      </c>
      <c r="EW58" s="53" t="str">
        <f>IF(ISNUMBER(EL58),EL58*#REF!,"")</f>
        <v/>
      </c>
      <c r="EX58" s="53" t="e">
        <f>IF(ISNUMBER(EM58),EM58*#REF!,"")</f>
        <v>#REF!</v>
      </c>
      <c r="EY58" s="53" t="e">
        <f>IF(ISNUMBER(EN58),EN58*#REF!,"")</f>
        <v>#REF!</v>
      </c>
      <c r="EZ58" s="53" t="str">
        <f>IF(ISNUMBER(EO58),EO58*#REF!,"")</f>
        <v/>
      </c>
      <c r="FA58" s="53" t="str">
        <f>IF(ISNUMBER(EP58),EP58*#REF!,"")</f>
        <v/>
      </c>
      <c r="FB58" s="53" t="e">
        <f>IF(ISNUMBER(EQ58),EQ58*#REF!,"")</f>
        <v>#REF!</v>
      </c>
      <c r="FC58" s="53" t="str">
        <f>IF(ISNUMBER(ER58),ER58*#REF!,"")</f>
        <v/>
      </c>
      <c r="FD58" s="53" t="str">
        <f>IF(ISNUMBER(ES58),ES58*#REF!,"")</f>
        <v/>
      </c>
      <c r="FE58" s="53" t="e">
        <f>IF(ISNUMBER(ET58),ET58*#REF!,"")</f>
        <v>#REF!</v>
      </c>
      <c r="FF58" s="52" t="e">
        <f>IF(ISNUMBER(EU58),EU58*#REF!,"")</f>
        <v>#REF!</v>
      </c>
      <c r="FG58" s="55" t="str">
        <f t="shared" si="37"/>
        <v/>
      </c>
      <c r="FH58" s="55" t="str">
        <f t="shared" si="38"/>
        <v/>
      </c>
      <c r="FI58" s="55" t="str">
        <f t="shared" si="39"/>
        <v/>
      </c>
      <c r="FJ58" s="55" t="str">
        <f t="shared" si="40"/>
        <v/>
      </c>
      <c r="FK58" s="55" t="str">
        <f t="shared" si="41"/>
        <v/>
      </c>
      <c r="FL58" s="55" t="str">
        <f t="shared" si="42"/>
        <v/>
      </c>
      <c r="FM58" s="55" t="str">
        <f t="shared" si="43"/>
        <v/>
      </c>
      <c r="FN58" s="55" t="str">
        <f t="shared" si="44"/>
        <v/>
      </c>
      <c r="FO58" s="55" t="str">
        <f t="shared" si="45"/>
        <v/>
      </c>
      <c r="FP58" s="55" t="str">
        <f t="shared" si="46"/>
        <v/>
      </c>
      <c r="FQ58" s="59" t="str">
        <f t="shared" si="47"/>
        <v/>
      </c>
      <c r="FR58" s="53" t="str">
        <f t="shared" si="68"/>
        <v/>
      </c>
      <c r="FS58" s="53" t="e">
        <f t="shared" si="48"/>
        <v>#VALUE!</v>
      </c>
      <c r="FT58" s="19" t="e">
        <f t="shared" si="49"/>
        <v>#VALUE!</v>
      </c>
      <c r="FU58" s="19" t="e">
        <f t="shared" si="50"/>
        <v>#VALUE!</v>
      </c>
      <c r="FV58" s="19" t="e">
        <f t="shared" si="51"/>
        <v>#VALUE!</v>
      </c>
      <c r="FW58" s="50" t="e">
        <f t="shared" si="52"/>
        <v>#VALUE!</v>
      </c>
      <c r="FX58" s="120">
        <f t="shared" si="53"/>
        <v>0</v>
      </c>
      <c r="FY58" s="120">
        <f t="shared" si="54"/>
        <v>0</v>
      </c>
      <c r="FZ58" s="120">
        <f t="shared" si="55"/>
        <v>0</v>
      </c>
      <c r="GA58" s="120">
        <f t="shared" si="56"/>
        <v>0</v>
      </c>
      <c r="GB58" s="120">
        <f t="shared" si="57"/>
        <v>0</v>
      </c>
      <c r="GC58" s="120">
        <f t="shared" si="58"/>
        <v>0</v>
      </c>
      <c r="GD58" s="120">
        <f t="shared" si="59"/>
        <v>0</v>
      </c>
      <c r="GE58" s="120">
        <f t="shared" si="60"/>
        <v>0</v>
      </c>
      <c r="GF58" s="120">
        <f t="shared" si="61"/>
        <v>0</v>
      </c>
      <c r="GG58">
        <f t="shared" si="62"/>
        <v>0</v>
      </c>
      <c r="GH58">
        <f t="shared" si="63"/>
        <v>0</v>
      </c>
      <c r="GI58">
        <v>6</v>
      </c>
      <c r="GJ58" t="str">
        <f t="shared" si="65"/>
        <v/>
      </c>
    </row>
    <row r="59" spans="1:192" x14ac:dyDescent="0.2">
      <c r="A59" s="50">
        <f t="shared" si="66"/>
        <v>58</v>
      </c>
      <c r="B59" s="2" t="s">
        <v>297</v>
      </c>
      <c r="C59" s="2" t="s">
        <v>158</v>
      </c>
      <c r="D59" s="2" t="s">
        <v>963</v>
      </c>
      <c r="E59" s="2"/>
      <c r="F59" s="19">
        <v>3531490</v>
      </c>
      <c r="G59" s="19">
        <v>5723480</v>
      </c>
      <c r="H59" s="77">
        <f t="shared" si="0"/>
        <v>531402.97399999993</v>
      </c>
      <c r="I59" s="77">
        <f t="shared" si="1"/>
        <v>5721630.398</v>
      </c>
      <c r="J59" s="211">
        <v>101</v>
      </c>
      <c r="K59" s="66" t="s">
        <v>1334</v>
      </c>
      <c r="L59" s="19">
        <v>70</v>
      </c>
      <c r="Q59" s="2" t="s">
        <v>1339</v>
      </c>
      <c r="R59" t="s">
        <v>1467</v>
      </c>
      <c r="S59" s="2" t="s">
        <v>1324</v>
      </c>
      <c r="T59" s="241" t="str">
        <f t="shared" si="2"/>
        <v>-</v>
      </c>
      <c r="U59" s="241" t="str">
        <f t="shared" si="3"/>
        <v>M</v>
      </c>
      <c r="V59" s="241" t="str">
        <f t="shared" si="4"/>
        <v>-</v>
      </c>
      <c r="W59" s="241" t="str">
        <f t="shared" si="67"/>
        <v>-</v>
      </c>
      <c r="X59" s="260">
        <f t="shared" si="69"/>
        <v>6</v>
      </c>
      <c r="Y59" s="261" t="str">
        <f t="shared" si="70"/>
        <v/>
      </c>
      <c r="Z59" s="56" t="s">
        <v>1472</v>
      </c>
      <c r="AA59" s="48">
        <v>33318</v>
      </c>
      <c r="AB59" s="73">
        <v>2</v>
      </c>
      <c r="AC59" s="2" t="s">
        <v>482</v>
      </c>
      <c r="AD59" s="2" t="s">
        <v>1473</v>
      </c>
      <c r="AE59" s="56"/>
      <c r="AF59" s="66">
        <v>13</v>
      </c>
      <c r="AH59" s="19">
        <v>6.98</v>
      </c>
      <c r="AL59" s="96"/>
      <c r="AM59" s="96"/>
      <c r="AR59">
        <v>8726.7139999999999</v>
      </c>
      <c r="AS59" s="193">
        <f t="shared" si="73"/>
        <v>8726.7089999999989</v>
      </c>
      <c r="AT59" s="248" t="str">
        <f t="shared" si="74"/>
        <v/>
      </c>
      <c r="AU59">
        <v>2870</v>
      </c>
      <c r="AV59">
        <v>30.1</v>
      </c>
      <c r="AW59">
        <v>235.7</v>
      </c>
      <c r="AX59">
        <v>4167</v>
      </c>
      <c r="AY59">
        <v>910.1</v>
      </c>
      <c r="AZ59" s="61">
        <v>471.8</v>
      </c>
      <c r="BB59">
        <v>40</v>
      </c>
      <c r="BE59">
        <v>0.151</v>
      </c>
      <c r="BF59">
        <v>0.02</v>
      </c>
      <c r="BG59">
        <v>0.3</v>
      </c>
      <c r="BJ59">
        <v>1.5</v>
      </c>
      <c r="BO59" s="90"/>
      <c r="BP59" s="90"/>
      <c r="BQ59" s="90">
        <v>6</v>
      </c>
      <c r="BR59" s="90"/>
      <c r="BS59" s="90"/>
      <c r="BT59" s="90"/>
      <c r="BU59" s="90"/>
      <c r="BV59" s="90"/>
      <c r="BW59" s="90"/>
      <c r="BX59" s="90"/>
      <c r="BY59" s="90"/>
      <c r="BZ59" s="90"/>
      <c r="CA59" s="90"/>
      <c r="CB59" s="90">
        <v>32</v>
      </c>
      <c r="CC59" s="90"/>
      <c r="CD59" s="90"/>
      <c r="CE59" s="90"/>
      <c r="CF59" s="90"/>
      <c r="CG59" s="90"/>
      <c r="CH59" s="90"/>
      <c r="CI59" s="90"/>
      <c r="CJ59" s="90"/>
      <c r="CK59" s="90"/>
      <c r="CL59" s="91"/>
      <c r="CM59" s="90">
        <v>2.6</v>
      </c>
      <c r="CN59" s="90" t="s">
        <v>3088</v>
      </c>
      <c r="CO59" s="90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4"/>
      <c r="DT59" s="50">
        <f t="shared" si="9"/>
        <v>0</v>
      </c>
      <c r="DU59" s="73">
        <f t="shared" si="10"/>
        <v>0</v>
      </c>
      <c r="DV59" s="73">
        <f t="shared" si="11"/>
        <v>1</v>
      </c>
      <c r="DW59" s="73">
        <f t="shared" si="12"/>
        <v>0</v>
      </c>
      <c r="DX59" s="73">
        <f t="shared" si="13"/>
        <v>0</v>
      </c>
      <c r="DY59" s="125">
        <f t="shared" si="14"/>
        <v>0</v>
      </c>
      <c r="DZ59" s="73">
        <f t="shared" si="15"/>
        <v>1</v>
      </c>
      <c r="EA59" s="19">
        <f t="shared" si="16"/>
        <v>0</v>
      </c>
      <c r="EB59" s="50">
        <f t="shared" si="17"/>
        <v>0</v>
      </c>
      <c r="EC59" s="19">
        <f t="shared" si="18"/>
        <v>0</v>
      </c>
      <c r="ED59" s="19">
        <f t="shared" si="19"/>
        <v>1</v>
      </c>
      <c r="EE59" s="19">
        <f t="shared" si="20"/>
        <v>0</v>
      </c>
      <c r="EF59" s="50">
        <f t="shared" si="21"/>
        <v>0</v>
      </c>
      <c r="EG59" s="19">
        <f t="shared" si="22"/>
        <v>0</v>
      </c>
      <c r="EH59" s="19">
        <f t="shared" si="23"/>
        <v>0</v>
      </c>
      <c r="EI59" s="50">
        <f t="shared" si="24"/>
        <v>1</v>
      </c>
      <c r="EJ59" s="125">
        <f t="shared" si="25"/>
        <v>1</v>
      </c>
      <c r="EK59">
        <f t="shared" si="26"/>
        <v>2870</v>
      </c>
      <c r="EL59">
        <f t="shared" si="27"/>
        <v>40</v>
      </c>
      <c r="EM59">
        <f t="shared" si="28"/>
        <v>30.1</v>
      </c>
      <c r="EN59">
        <f t="shared" si="29"/>
        <v>235.7</v>
      </c>
      <c r="EO59">
        <f t="shared" si="30"/>
        <v>0.02</v>
      </c>
      <c r="EP59">
        <f t="shared" si="31"/>
        <v>0.151</v>
      </c>
      <c r="EQ59">
        <f t="shared" si="32"/>
        <v>471.8</v>
      </c>
      <c r="ER59" t="str">
        <f t="shared" si="33"/>
        <v/>
      </c>
      <c r="ES59">
        <f t="shared" si="34"/>
        <v>1.5</v>
      </c>
      <c r="ET59">
        <f t="shared" si="35"/>
        <v>910.1</v>
      </c>
      <c r="EU59" s="61">
        <f t="shared" si="36"/>
        <v>4167</v>
      </c>
      <c r="EV59" s="53" t="e">
        <f>IF(ISNUMBER(EK59),EK59*#REF!,"")</f>
        <v>#REF!</v>
      </c>
      <c r="EW59" s="53" t="e">
        <f>IF(ISNUMBER(EL59),EL59*#REF!,"")</f>
        <v>#REF!</v>
      </c>
      <c r="EX59" s="53" t="e">
        <f>IF(ISNUMBER(EM59),EM59*#REF!,"")</f>
        <v>#REF!</v>
      </c>
      <c r="EY59" s="53" t="e">
        <f>IF(ISNUMBER(EN59),EN59*#REF!,"")</f>
        <v>#REF!</v>
      </c>
      <c r="EZ59" s="53" t="e">
        <f>IF(ISNUMBER(EO59),EO59*#REF!,"")</f>
        <v>#REF!</v>
      </c>
      <c r="FA59" s="53" t="e">
        <f>IF(ISNUMBER(EP59),EP59*#REF!,"")</f>
        <v>#REF!</v>
      </c>
      <c r="FB59" s="53" t="e">
        <f>IF(ISNUMBER(EQ59),EQ59*#REF!,"")</f>
        <v>#REF!</v>
      </c>
      <c r="FC59" s="53" t="str">
        <f>IF(ISNUMBER(ER59),ER59*#REF!,"")</f>
        <v/>
      </c>
      <c r="FD59" s="53" t="e">
        <f>IF(ISNUMBER(ES59),ES59*#REF!,"")</f>
        <v>#REF!</v>
      </c>
      <c r="FE59" s="53" t="e">
        <f>IF(ISNUMBER(ET59),ET59*#REF!,"")</f>
        <v>#REF!</v>
      </c>
      <c r="FF59" s="52" t="e">
        <f>IF(ISNUMBER(EU59),EU59*#REF!,"")</f>
        <v>#REF!</v>
      </c>
      <c r="FG59" s="55" t="str">
        <f t="shared" si="37"/>
        <v/>
      </c>
      <c r="FH59" s="55" t="str">
        <f t="shared" si="38"/>
        <v/>
      </c>
      <c r="FI59" s="55" t="str">
        <f t="shared" si="39"/>
        <v/>
      </c>
      <c r="FJ59" s="55" t="str">
        <f t="shared" si="40"/>
        <v/>
      </c>
      <c r="FK59" s="55" t="str">
        <f t="shared" si="41"/>
        <v/>
      </c>
      <c r="FL59" s="55" t="str">
        <f t="shared" si="42"/>
        <v/>
      </c>
      <c r="FM59" s="55" t="str">
        <f t="shared" si="43"/>
        <v/>
      </c>
      <c r="FN59" s="55" t="str">
        <f t="shared" si="44"/>
        <v/>
      </c>
      <c r="FO59" s="55" t="str">
        <f t="shared" si="45"/>
        <v/>
      </c>
      <c r="FP59" s="55" t="str">
        <f t="shared" si="46"/>
        <v/>
      </c>
      <c r="FQ59" s="59" t="str">
        <f t="shared" si="47"/>
        <v/>
      </c>
      <c r="FR59" s="53" t="str">
        <f t="shared" si="68"/>
        <v/>
      </c>
      <c r="FS59" s="53" t="e">
        <f t="shared" si="48"/>
        <v>#VALUE!</v>
      </c>
      <c r="FT59" s="19" t="e">
        <f t="shared" si="49"/>
        <v>#VALUE!</v>
      </c>
      <c r="FU59" s="19" t="e">
        <f t="shared" si="50"/>
        <v>#VALUE!</v>
      </c>
      <c r="FV59" s="19" t="e">
        <f t="shared" si="51"/>
        <v>#VALUE!</v>
      </c>
      <c r="FW59" s="50" t="e">
        <f t="shared" si="52"/>
        <v>#VALUE!</v>
      </c>
      <c r="FX59" s="120">
        <f t="shared" si="53"/>
        <v>0</v>
      </c>
      <c r="FY59" s="120">
        <f t="shared" si="54"/>
        <v>0</v>
      </c>
      <c r="FZ59" s="120">
        <f t="shared" si="55"/>
        <v>0</v>
      </c>
      <c r="GA59" s="120">
        <f t="shared" si="56"/>
        <v>0</v>
      </c>
      <c r="GB59" s="120">
        <f t="shared" si="57"/>
        <v>0</v>
      </c>
      <c r="GC59" s="120">
        <f t="shared" si="58"/>
        <v>0</v>
      </c>
      <c r="GD59" s="120">
        <f t="shared" si="59"/>
        <v>0</v>
      </c>
      <c r="GE59" s="120">
        <f t="shared" si="60"/>
        <v>0</v>
      </c>
      <c r="GF59" s="120">
        <f t="shared" si="61"/>
        <v>0</v>
      </c>
      <c r="GG59">
        <f t="shared" si="62"/>
        <v>0</v>
      </c>
      <c r="GH59">
        <f t="shared" si="63"/>
        <v>0</v>
      </c>
      <c r="GI59">
        <v>6</v>
      </c>
      <c r="GJ59" t="str">
        <f t="shared" si="65"/>
        <v/>
      </c>
    </row>
    <row r="60" spans="1:192" x14ac:dyDescent="0.2">
      <c r="A60" s="50">
        <f t="shared" si="66"/>
        <v>59</v>
      </c>
      <c r="B60" s="2" t="s">
        <v>297</v>
      </c>
      <c r="C60" s="2" t="s">
        <v>443</v>
      </c>
      <c r="D60" s="2" t="s">
        <v>807</v>
      </c>
      <c r="E60" s="2" t="s">
        <v>2977</v>
      </c>
      <c r="F60" s="19">
        <v>3531145</v>
      </c>
      <c r="G60" s="19">
        <v>5723445</v>
      </c>
      <c r="H60" s="77">
        <f t="shared" si="0"/>
        <v>531058.11199999996</v>
      </c>
      <c r="I60" s="77">
        <f t="shared" si="1"/>
        <v>5721595.4120000005</v>
      </c>
      <c r="J60" s="19">
        <v>102.5</v>
      </c>
      <c r="K60" s="66" t="s">
        <v>1334</v>
      </c>
      <c r="L60" s="19">
        <v>1144.5999999999999</v>
      </c>
      <c r="Q60" s="2" t="s">
        <v>2845</v>
      </c>
      <c r="R60" t="s">
        <v>272</v>
      </c>
      <c r="S60" s="2" t="s">
        <v>1325</v>
      </c>
      <c r="T60" s="241" t="str">
        <f t="shared" si="2"/>
        <v>T</v>
      </c>
      <c r="U60" s="241" t="str">
        <f t="shared" si="3"/>
        <v>-</v>
      </c>
      <c r="V60" s="241" t="str">
        <f t="shared" si="4"/>
        <v>B</v>
      </c>
      <c r="W60" s="241" t="str">
        <f t="shared" si="67"/>
        <v>-</v>
      </c>
      <c r="X60" s="260">
        <f t="shared" si="69"/>
        <v>6</v>
      </c>
      <c r="Y60" s="261" t="str">
        <f t="shared" si="70"/>
        <v/>
      </c>
      <c r="Z60" s="56" t="s">
        <v>1474</v>
      </c>
      <c r="AA60" s="48">
        <v>38343</v>
      </c>
      <c r="AB60" s="73">
        <v>1</v>
      </c>
      <c r="AC60" s="2" t="s">
        <v>481</v>
      </c>
      <c r="AD60" s="2" t="s">
        <v>2976</v>
      </c>
      <c r="AE60" s="56"/>
      <c r="AF60" s="128">
        <v>23</v>
      </c>
      <c r="AG60" s="19">
        <v>246000</v>
      </c>
      <c r="AH60" s="19">
        <v>5.7</v>
      </c>
      <c r="AJ60" s="19">
        <v>1.1883999999999999</v>
      </c>
      <c r="AK60" s="19">
        <v>20</v>
      </c>
      <c r="AL60" s="66"/>
      <c r="AM60" s="96">
        <v>0.83</v>
      </c>
      <c r="AR60">
        <v>300983.59999999998</v>
      </c>
      <c r="AS60" s="193">
        <f t="shared" si="73"/>
        <v>300983.13900000002</v>
      </c>
      <c r="AT60" s="248" t="str">
        <f t="shared" si="74"/>
        <v/>
      </c>
      <c r="AU60">
        <v>118463</v>
      </c>
      <c r="AV60">
        <v>948</v>
      </c>
      <c r="AW60">
        <v>1262</v>
      </c>
      <c r="AX60">
        <v>174000</v>
      </c>
      <c r="AY60" s="2">
        <v>5098</v>
      </c>
      <c r="AZ60" s="56">
        <v>314</v>
      </c>
      <c r="BA60">
        <v>8.25</v>
      </c>
      <c r="BB60">
        <v>720</v>
      </c>
      <c r="BC60">
        <v>42</v>
      </c>
      <c r="BD60">
        <v>14.4</v>
      </c>
      <c r="BE60">
        <v>10.6</v>
      </c>
      <c r="BF60">
        <v>1.32</v>
      </c>
      <c r="BG60">
        <v>0.32</v>
      </c>
      <c r="BH60">
        <v>70.3</v>
      </c>
      <c r="BI60">
        <v>0.16800000000000001</v>
      </c>
      <c r="BJ60" s="2" t="s">
        <v>1380</v>
      </c>
      <c r="BK60" s="2" t="s">
        <v>1370</v>
      </c>
      <c r="BM60">
        <v>8.83</v>
      </c>
      <c r="BN60" s="61">
        <v>14.8</v>
      </c>
      <c r="BO60" s="90" t="s">
        <v>460</v>
      </c>
      <c r="BP60" s="90" t="s">
        <v>463</v>
      </c>
      <c r="BQ60" s="90">
        <v>596</v>
      </c>
      <c r="BR60" s="90" t="s">
        <v>460</v>
      </c>
      <c r="BS60" s="90" t="s">
        <v>460</v>
      </c>
      <c r="BT60" s="90" t="s">
        <v>463</v>
      </c>
      <c r="BU60" s="90" t="s">
        <v>460</v>
      </c>
      <c r="BV60" s="90" t="s">
        <v>460</v>
      </c>
      <c r="BW60" s="90">
        <v>3320</v>
      </c>
      <c r="BX60" s="90" t="s">
        <v>460</v>
      </c>
      <c r="BY60" s="90" t="s">
        <v>1383</v>
      </c>
      <c r="BZ60" s="90" t="s">
        <v>460</v>
      </c>
      <c r="CA60" s="90" t="s">
        <v>460</v>
      </c>
      <c r="CB60" s="90">
        <v>295</v>
      </c>
      <c r="CC60" s="90">
        <v>1020</v>
      </c>
      <c r="CD60" s="90" t="s">
        <v>456</v>
      </c>
      <c r="CE60" s="90" t="s">
        <v>456</v>
      </c>
      <c r="CF60" s="90" t="s">
        <v>460</v>
      </c>
      <c r="CG60" s="90"/>
      <c r="CH60" s="90"/>
      <c r="CI60" s="90"/>
      <c r="CJ60" s="90"/>
      <c r="CK60" s="90" t="s">
        <v>460</v>
      </c>
      <c r="CL60" s="91">
        <v>1920</v>
      </c>
      <c r="CM60" s="90" t="s">
        <v>1381</v>
      </c>
      <c r="CN60" s="90">
        <v>440</v>
      </c>
      <c r="CO60" s="90" t="s">
        <v>1384</v>
      </c>
      <c r="DB60" s="103"/>
      <c r="DC60" s="103"/>
      <c r="DD60" s="103"/>
      <c r="DE60" s="103"/>
      <c r="DF60" s="103"/>
      <c r="DG60" s="103"/>
      <c r="DH60" s="103"/>
      <c r="DI60" s="103">
        <v>15.4</v>
      </c>
      <c r="DJ60" s="103">
        <v>7.3</v>
      </c>
      <c r="DK60" s="103"/>
      <c r="DL60" s="103"/>
      <c r="DM60" s="103"/>
      <c r="DN60" s="103"/>
      <c r="DO60" s="103"/>
      <c r="DP60" s="103"/>
      <c r="DQ60" s="103"/>
      <c r="DR60" s="103"/>
      <c r="DS60" s="104"/>
      <c r="DT60" s="50">
        <f t="shared" si="9"/>
        <v>1</v>
      </c>
      <c r="DU60" s="73">
        <f t="shared" si="10"/>
        <v>0</v>
      </c>
      <c r="DV60" s="73">
        <f t="shared" si="11"/>
        <v>0</v>
      </c>
      <c r="DW60" s="73">
        <f t="shared" si="12"/>
        <v>0</v>
      </c>
      <c r="DX60" s="73">
        <f t="shared" si="13"/>
        <v>1</v>
      </c>
      <c r="DY60" s="125">
        <f t="shared" si="14"/>
        <v>0</v>
      </c>
      <c r="DZ60" s="73">
        <f t="shared" si="15"/>
        <v>0</v>
      </c>
      <c r="EA60" s="19">
        <f t="shared" si="16"/>
        <v>1</v>
      </c>
      <c r="EB60" s="50">
        <f t="shared" si="17"/>
        <v>0</v>
      </c>
      <c r="EC60" s="19">
        <f t="shared" si="18"/>
        <v>0</v>
      </c>
      <c r="ED60" s="19">
        <f t="shared" si="19"/>
        <v>0</v>
      </c>
      <c r="EE60" s="19">
        <f t="shared" si="20"/>
        <v>1</v>
      </c>
      <c r="EF60" s="50">
        <f t="shared" si="21"/>
        <v>0</v>
      </c>
      <c r="EG60" s="19">
        <f t="shared" si="22"/>
        <v>1</v>
      </c>
      <c r="EH60" s="19">
        <f t="shared" si="23"/>
        <v>0</v>
      </c>
      <c r="EI60" s="50">
        <f t="shared" si="24"/>
        <v>0</v>
      </c>
      <c r="EJ60" s="125">
        <f t="shared" si="25"/>
        <v>3</v>
      </c>
      <c r="EK60">
        <f t="shared" si="26"/>
        <v>118463</v>
      </c>
      <c r="EL60">
        <f t="shared" si="27"/>
        <v>720</v>
      </c>
      <c r="EM60">
        <f t="shared" si="28"/>
        <v>948</v>
      </c>
      <c r="EN60">
        <f t="shared" si="29"/>
        <v>1262</v>
      </c>
      <c r="EO60">
        <f t="shared" si="30"/>
        <v>1.32</v>
      </c>
      <c r="EP60">
        <f t="shared" si="31"/>
        <v>10.6</v>
      </c>
      <c r="EQ60">
        <f t="shared" si="32"/>
        <v>314</v>
      </c>
      <c r="ER60" t="str">
        <f t="shared" si="33"/>
        <v/>
      </c>
      <c r="ES60" t="str">
        <f t="shared" si="34"/>
        <v/>
      </c>
      <c r="ET60">
        <f t="shared" si="35"/>
        <v>5098</v>
      </c>
      <c r="EU60" s="61">
        <f t="shared" si="36"/>
        <v>174000</v>
      </c>
      <c r="EV60" s="53" t="e">
        <f>IF(ISNUMBER(EK60),EK60*#REF!,"")</f>
        <v>#REF!</v>
      </c>
      <c r="EW60" s="53" t="e">
        <f>IF(ISNUMBER(EL60),EL60*#REF!,"")</f>
        <v>#REF!</v>
      </c>
      <c r="EX60" s="53" t="e">
        <f>IF(ISNUMBER(EM60),EM60*#REF!,"")</f>
        <v>#REF!</v>
      </c>
      <c r="EY60" s="53" t="e">
        <f>IF(ISNUMBER(EN60),EN60*#REF!,"")</f>
        <v>#REF!</v>
      </c>
      <c r="EZ60" s="53" t="e">
        <f>IF(ISNUMBER(EO60),EO60*#REF!,"")</f>
        <v>#REF!</v>
      </c>
      <c r="FA60" s="53" t="e">
        <f>IF(ISNUMBER(EP60),EP60*#REF!,"")</f>
        <v>#REF!</v>
      </c>
      <c r="FB60" s="53" t="e">
        <f>IF(ISNUMBER(EQ60),EQ60*#REF!,"")</f>
        <v>#REF!</v>
      </c>
      <c r="FC60" s="53" t="str">
        <f>IF(ISNUMBER(ER60),ER60*#REF!,"")</f>
        <v/>
      </c>
      <c r="FD60" s="53" t="str">
        <f>IF(ISNUMBER(ES60),ES60*#REF!,"")</f>
        <v/>
      </c>
      <c r="FE60" s="53" t="e">
        <f>IF(ISNUMBER(ET60),ET60*#REF!,"")</f>
        <v>#REF!</v>
      </c>
      <c r="FF60" s="52" t="e">
        <f>IF(ISNUMBER(EU60),EU60*#REF!,"")</f>
        <v>#REF!</v>
      </c>
      <c r="FG60" s="55" t="str">
        <f t="shared" si="37"/>
        <v/>
      </c>
      <c r="FH60" s="55" t="str">
        <f t="shared" si="38"/>
        <v/>
      </c>
      <c r="FI60" s="55" t="str">
        <f t="shared" si="39"/>
        <v/>
      </c>
      <c r="FJ60" s="55" t="str">
        <f t="shared" si="40"/>
        <v/>
      </c>
      <c r="FK60" s="55" t="str">
        <f t="shared" si="41"/>
        <v/>
      </c>
      <c r="FL60" s="55" t="str">
        <f t="shared" si="42"/>
        <v/>
      </c>
      <c r="FM60" s="55" t="str">
        <f t="shared" si="43"/>
        <v/>
      </c>
      <c r="FN60" s="55" t="str">
        <f t="shared" si="44"/>
        <v/>
      </c>
      <c r="FO60" s="55" t="str">
        <f t="shared" si="45"/>
        <v/>
      </c>
      <c r="FP60" s="55" t="str">
        <f t="shared" si="46"/>
        <v/>
      </c>
      <c r="FQ60" s="59" t="str">
        <f t="shared" si="47"/>
        <v/>
      </c>
      <c r="FR60" s="53" t="str">
        <f t="shared" si="68"/>
        <v/>
      </c>
      <c r="FS60" s="53" t="e">
        <f t="shared" si="48"/>
        <v>#VALUE!</v>
      </c>
      <c r="FT60" s="19" t="e">
        <f t="shared" si="49"/>
        <v>#VALUE!</v>
      </c>
      <c r="FU60" s="19" t="e">
        <f t="shared" si="50"/>
        <v>#VALUE!</v>
      </c>
      <c r="FV60" s="19" t="e">
        <f t="shared" si="51"/>
        <v>#VALUE!</v>
      </c>
      <c r="FW60" s="50" t="e">
        <f t="shared" si="52"/>
        <v>#VALUE!</v>
      </c>
      <c r="FX60" s="120">
        <f t="shared" si="53"/>
        <v>0</v>
      </c>
      <c r="FY60" s="120">
        <f t="shared" si="54"/>
        <v>0</v>
      </c>
      <c r="FZ60" s="120">
        <f t="shared" si="55"/>
        <v>0</v>
      </c>
      <c r="GA60" s="120">
        <f t="shared" si="56"/>
        <v>0</v>
      </c>
      <c r="GB60" s="120">
        <f t="shared" si="57"/>
        <v>0</v>
      </c>
      <c r="GC60" s="120">
        <f t="shared" si="58"/>
        <v>0</v>
      </c>
      <c r="GD60" s="120">
        <f t="shared" si="59"/>
        <v>0</v>
      </c>
      <c r="GE60" s="120">
        <f t="shared" si="60"/>
        <v>0</v>
      </c>
      <c r="GF60" s="120">
        <f t="shared" si="61"/>
        <v>0</v>
      </c>
      <c r="GG60">
        <f t="shared" si="62"/>
        <v>0</v>
      </c>
      <c r="GH60">
        <f t="shared" si="63"/>
        <v>0</v>
      </c>
      <c r="GI60">
        <v>6</v>
      </c>
      <c r="GJ60" t="str">
        <f t="shared" si="65"/>
        <v/>
      </c>
    </row>
    <row r="61" spans="1:192" ht="15" x14ac:dyDescent="0.25">
      <c r="A61" s="50">
        <f t="shared" si="66"/>
        <v>60</v>
      </c>
      <c r="B61" t="s">
        <v>147</v>
      </c>
      <c r="C61" t="s">
        <v>240</v>
      </c>
      <c r="F61" s="271">
        <v>3500460</v>
      </c>
      <c r="G61" s="271">
        <v>5511760</v>
      </c>
      <c r="H61" s="77">
        <f t="shared" si="0"/>
        <v>500385.38600000006</v>
      </c>
      <c r="I61" s="77">
        <f t="shared" si="1"/>
        <v>5509995.0860000001</v>
      </c>
      <c r="J61" s="19">
        <v>180</v>
      </c>
      <c r="K61" s="19" t="s">
        <v>1334</v>
      </c>
      <c r="L61" s="19">
        <v>19.399999999999999</v>
      </c>
      <c r="Q61" t="s">
        <v>1339</v>
      </c>
      <c r="R61" s="2" t="s">
        <v>273</v>
      </c>
      <c r="S61" s="2" t="s">
        <v>1324</v>
      </c>
      <c r="T61" s="241" t="str">
        <f t="shared" si="2"/>
        <v>-</v>
      </c>
      <c r="U61" s="241" t="str">
        <f t="shared" si="3"/>
        <v>M</v>
      </c>
      <c r="V61" s="241" t="str">
        <f t="shared" si="4"/>
        <v>-</v>
      </c>
      <c r="W61" s="241" t="str">
        <f t="shared" si="67"/>
        <v>-</v>
      </c>
      <c r="X61" s="264" t="s">
        <v>1316</v>
      </c>
      <c r="Y61" s="261" t="str">
        <f t="shared" ref="Y61:Y124" si="75">GJ61</f>
        <v/>
      </c>
      <c r="Z61" s="56" t="s">
        <v>1475</v>
      </c>
      <c r="AA61" s="48">
        <v>21723</v>
      </c>
      <c r="AB61" s="73">
        <v>1</v>
      </c>
      <c r="AD61" s="2" t="s">
        <v>949</v>
      </c>
      <c r="AE61" s="57" t="s">
        <v>1476</v>
      </c>
      <c r="AF61" s="66">
        <v>14</v>
      </c>
      <c r="AI61" s="272"/>
      <c r="AR61">
        <v>1205</v>
      </c>
      <c r="AS61" s="193">
        <f t="shared" si="73"/>
        <v>1171.6999999999998</v>
      </c>
      <c r="AT61" s="248" t="str">
        <f t="shared" si="74"/>
        <v/>
      </c>
      <c r="AU61">
        <v>69.8</v>
      </c>
      <c r="AV61">
        <v>28.9</v>
      </c>
      <c r="AW61">
        <v>114.5</v>
      </c>
      <c r="AX61">
        <v>154.4</v>
      </c>
      <c r="AY61">
        <v>48.7</v>
      </c>
      <c r="AZ61" s="61">
        <v>581.79999999999995</v>
      </c>
      <c r="BB61">
        <v>154.6</v>
      </c>
      <c r="BE61">
        <v>19</v>
      </c>
      <c r="BO61" s="90"/>
      <c r="BP61" s="273"/>
      <c r="BQ61" s="90"/>
      <c r="BR61" s="90"/>
      <c r="BS61" s="90"/>
      <c r="BT61" s="90"/>
      <c r="BU61" s="90"/>
      <c r="BV61" s="90"/>
      <c r="BW61" s="90"/>
      <c r="BX61" s="90"/>
      <c r="BY61" s="90"/>
      <c r="BZ61" s="90"/>
      <c r="CA61" s="90"/>
      <c r="CB61" s="90"/>
      <c r="CC61" s="90"/>
      <c r="CD61" s="90"/>
      <c r="CE61" s="90"/>
      <c r="CF61" s="90"/>
      <c r="CG61" s="90"/>
      <c r="CH61" s="90"/>
      <c r="CI61" s="90"/>
      <c r="CJ61" s="90"/>
      <c r="CK61" s="90"/>
      <c r="CL61" s="91"/>
      <c r="CM61" s="90"/>
      <c r="CN61" s="90">
        <v>111</v>
      </c>
      <c r="CO61" s="90"/>
      <c r="DB61" s="103"/>
      <c r="DC61" s="103"/>
      <c r="DD61" s="103"/>
      <c r="DE61" s="103"/>
      <c r="DF61" s="103"/>
      <c r="DG61" s="103"/>
      <c r="DH61" s="107">
        <v>10.3</v>
      </c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4"/>
      <c r="DT61" s="50">
        <f t="shared" si="9"/>
        <v>1</v>
      </c>
      <c r="DU61" s="73">
        <f t="shared" si="10"/>
        <v>0</v>
      </c>
      <c r="DV61" s="73">
        <f t="shared" si="11"/>
        <v>1</v>
      </c>
      <c r="DW61" s="73">
        <f t="shared" si="12"/>
        <v>0</v>
      </c>
      <c r="DX61" s="73">
        <f t="shared" si="13"/>
        <v>0</v>
      </c>
      <c r="DY61" s="125">
        <f t="shared" si="14"/>
        <v>0</v>
      </c>
      <c r="DZ61" s="73">
        <f t="shared" si="15"/>
        <v>1</v>
      </c>
      <c r="EA61" s="19">
        <f t="shared" si="16"/>
        <v>0</v>
      </c>
      <c r="EB61" s="50">
        <f t="shared" si="17"/>
        <v>0</v>
      </c>
      <c r="EC61" s="19">
        <f t="shared" si="18"/>
        <v>0</v>
      </c>
      <c r="ED61" s="19">
        <f t="shared" si="19"/>
        <v>1</v>
      </c>
      <c r="EE61" s="19">
        <f t="shared" si="20"/>
        <v>0</v>
      </c>
      <c r="EF61" s="50">
        <f t="shared" si="21"/>
        <v>0</v>
      </c>
      <c r="EG61" s="19">
        <f t="shared" si="22"/>
        <v>1</v>
      </c>
      <c r="EH61" s="19">
        <f t="shared" si="23"/>
        <v>0</v>
      </c>
      <c r="EI61" s="50">
        <f t="shared" si="24"/>
        <v>0</v>
      </c>
      <c r="EJ61" s="125">
        <f t="shared" si="25"/>
        <v>1</v>
      </c>
      <c r="EK61">
        <f t="shared" si="26"/>
        <v>69.8</v>
      </c>
      <c r="EL61">
        <f t="shared" si="27"/>
        <v>154.6</v>
      </c>
      <c r="EM61">
        <f t="shared" si="28"/>
        <v>28.9</v>
      </c>
      <c r="EN61">
        <f t="shared" si="29"/>
        <v>114.5</v>
      </c>
      <c r="EO61" t="str">
        <f t="shared" si="30"/>
        <v/>
      </c>
      <c r="EP61">
        <f t="shared" si="31"/>
        <v>19</v>
      </c>
      <c r="EQ61">
        <f t="shared" si="32"/>
        <v>581.79999999999995</v>
      </c>
      <c r="ER61" t="str">
        <f t="shared" si="33"/>
        <v/>
      </c>
      <c r="ES61" t="str">
        <f t="shared" si="34"/>
        <v/>
      </c>
      <c r="ET61">
        <f t="shared" si="35"/>
        <v>48.7</v>
      </c>
      <c r="EU61" s="61">
        <f t="shared" si="36"/>
        <v>154.4</v>
      </c>
      <c r="EV61" s="53" t="e">
        <f>IF(ISNUMBER(EK61),EK61*#REF!,"")</f>
        <v>#REF!</v>
      </c>
      <c r="EW61" s="53" t="e">
        <f>IF(ISNUMBER(EL61),EL61*#REF!,"")</f>
        <v>#REF!</v>
      </c>
      <c r="EX61" s="53" t="e">
        <f>IF(ISNUMBER(EM61),EM61*#REF!,"")</f>
        <v>#REF!</v>
      </c>
      <c r="EY61" s="53" t="e">
        <f>IF(ISNUMBER(EN61),EN61*#REF!,"")</f>
        <v>#REF!</v>
      </c>
      <c r="EZ61" s="53" t="str">
        <f>IF(ISNUMBER(EO61),EO61*#REF!,"")</f>
        <v/>
      </c>
      <c r="FA61" s="53" t="e">
        <f>IF(ISNUMBER(EP61),EP61*#REF!,"")</f>
        <v>#REF!</v>
      </c>
      <c r="FB61" s="53" t="e">
        <f>IF(ISNUMBER(EQ61),EQ61*#REF!,"")</f>
        <v>#REF!</v>
      </c>
      <c r="FC61" s="53" t="str">
        <f>IF(ISNUMBER(ER61),ER61*#REF!,"")</f>
        <v/>
      </c>
      <c r="FD61" s="53" t="str">
        <f>IF(ISNUMBER(ES61),ES61*#REF!,"")</f>
        <v/>
      </c>
      <c r="FE61" s="53" t="e">
        <f>IF(ISNUMBER(ET61),ET61*#REF!,"")</f>
        <v>#REF!</v>
      </c>
      <c r="FF61" s="52" t="e">
        <f>IF(ISNUMBER(EU61),EU61*#REF!,"")</f>
        <v>#REF!</v>
      </c>
      <c r="FG61" s="55" t="str">
        <f t="shared" si="37"/>
        <v/>
      </c>
      <c r="FH61" s="55" t="str">
        <f t="shared" si="38"/>
        <v/>
      </c>
      <c r="FI61" s="55" t="str">
        <f t="shared" si="39"/>
        <v/>
      </c>
      <c r="FJ61" s="55" t="str">
        <f t="shared" si="40"/>
        <v/>
      </c>
      <c r="FK61" s="55" t="str">
        <f t="shared" si="41"/>
        <v/>
      </c>
      <c r="FL61" s="55" t="str">
        <f t="shared" si="42"/>
        <v/>
      </c>
      <c r="FM61" s="55" t="str">
        <f t="shared" si="43"/>
        <v/>
      </c>
      <c r="FN61" s="55" t="str">
        <f t="shared" si="44"/>
        <v/>
      </c>
      <c r="FO61" s="55" t="str">
        <f t="shared" si="45"/>
        <v/>
      </c>
      <c r="FP61" s="55" t="str">
        <f t="shared" si="46"/>
        <v/>
      </c>
      <c r="FQ61" s="59" t="str">
        <f t="shared" si="47"/>
        <v/>
      </c>
      <c r="FR61" s="53" t="str">
        <f t="shared" si="68"/>
        <v/>
      </c>
      <c r="FS61" s="53" t="e">
        <f t="shared" si="48"/>
        <v>#VALUE!</v>
      </c>
      <c r="FT61" s="19" t="e">
        <f t="shared" si="49"/>
        <v>#VALUE!</v>
      </c>
      <c r="FU61" s="19" t="e">
        <f t="shared" si="50"/>
        <v>#VALUE!</v>
      </c>
      <c r="FV61" s="19" t="e">
        <f t="shared" si="51"/>
        <v>#VALUE!</v>
      </c>
      <c r="FW61" s="50" t="e">
        <f t="shared" si="52"/>
        <v>#VALUE!</v>
      </c>
      <c r="FX61" s="120">
        <f t="shared" si="53"/>
        <v>0</v>
      </c>
      <c r="FY61" s="120">
        <f t="shared" si="54"/>
        <v>0</v>
      </c>
      <c r="FZ61" s="120">
        <f t="shared" si="55"/>
        <v>0</v>
      </c>
      <c r="GA61" s="120">
        <f t="shared" si="56"/>
        <v>0</v>
      </c>
      <c r="GB61" s="120">
        <f t="shared" si="57"/>
        <v>0</v>
      </c>
      <c r="GC61" s="120">
        <f t="shared" si="58"/>
        <v>0</v>
      </c>
      <c r="GD61" s="120">
        <f t="shared" si="59"/>
        <v>0</v>
      </c>
      <c r="GE61" s="120">
        <f t="shared" si="60"/>
        <v>0</v>
      </c>
      <c r="GF61" s="120">
        <f t="shared" si="61"/>
        <v>0</v>
      </c>
      <c r="GG61">
        <f t="shared" si="62"/>
        <v>0</v>
      </c>
      <c r="GH61">
        <f t="shared" si="63"/>
        <v>0</v>
      </c>
      <c r="GI61">
        <v>6</v>
      </c>
      <c r="GJ61" t="str">
        <f t="shared" si="65"/>
        <v/>
      </c>
    </row>
    <row r="62" spans="1:192" ht="15" x14ac:dyDescent="0.25">
      <c r="A62" s="50">
        <f t="shared" si="66"/>
        <v>61</v>
      </c>
      <c r="B62" t="s">
        <v>147</v>
      </c>
      <c r="C62" t="s">
        <v>2765</v>
      </c>
      <c r="D62" t="s">
        <v>202</v>
      </c>
      <c r="F62" s="271">
        <v>3500575</v>
      </c>
      <c r="G62" s="271">
        <v>5511745</v>
      </c>
      <c r="H62" s="77">
        <f t="shared" si="0"/>
        <v>500500.34</v>
      </c>
      <c r="I62" s="77">
        <f t="shared" si="1"/>
        <v>5509980.0920000002</v>
      </c>
      <c r="J62" s="19">
        <v>182</v>
      </c>
      <c r="K62" s="66" t="s">
        <v>1334</v>
      </c>
      <c r="L62" s="19">
        <v>6</v>
      </c>
      <c r="Q62" t="s">
        <v>1339</v>
      </c>
      <c r="R62" t="s">
        <v>1467</v>
      </c>
      <c r="S62" s="2" t="s">
        <v>1324</v>
      </c>
      <c r="T62" s="241" t="str">
        <f t="shared" si="2"/>
        <v>-</v>
      </c>
      <c r="U62" s="241" t="str">
        <f t="shared" si="3"/>
        <v>-</v>
      </c>
      <c r="V62" s="241" t="str">
        <f t="shared" si="4"/>
        <v>-</v>
      </c>
      <c r="W62" s="241" t="str">
        <f t="shared" si="67"/>
        <v>-</v>
      </c>
      <c r="X62" s="264" t="s">
        <v>2772</v>
      </c>
      <c r="Y62" s="261" t="str">
        <f t="shared" si="75"/>
        <v/>
      </c>
      <c r="Z62" s="56"/>
      <c r="AA62" s="86" t="s">
        <v>2770</v>
      </c>
      <c r="AB62" s="73">
        <v>1</v>
      </c>
      <c r="AD62" s="2" t="s">
        <v>2766</v>
      </c>
      <c r="AE62" s="56"/>
      <c r="AF62" s="66">
        <v>10</v>
      </c>
      <c r="AI62" s="272"/>
      <c r="AR62">
        <v>1000</v>
      </c>
      <c r="AS62" s="193">
        <f t="shared" si="73"/>
        <v>996.35199999999986</v>
      </c>
      <c r="AT62" s="248" t="str">
        <f t="shared" si="74"/>
        <v/>
      </c>
      <c r="AU62">
        <v>53</v>
      </c>
      <c r="AV62">
        <v>19.8</v>
      </c>
      <c r="AW62">
        <v>83</v>
      </c>
      <c r="AX62">
        <v>133</v>
      </c>
      <c r="AY62">
        <v>56</v>
      </c>
      <c r="AZ62" s="61">
        <v>461</v>
      </c>
      <c r="BB62">
        <v>154</v>
      </c>
      <c r="BC62">
        <v>0.23</v>
      </c>
      <c r="BD62">
        <v>8.68</v>
      </c>
      <c r="BE62">
        <v>6.91</v>
      </c>
      <c r="BF62">
        <v>3.15</v>
      </c>
      <c r="BG62">
        <v>0.14000000000000001</v>
      </c>
      <c r="BH62">
        <v>0.13</v>
      </c>
      <c r="BI62">
        <v>1.7000000000000001E-2</v>
      </c>
      <c r="BJ62">
        <v>17</v>
      </c>
      <c r="BK62">
        <v>1.4999999999999999E-2</v>
      </c>
      <c r="BO62" s="90"/>
      <c r="BP62" s="273"/>
      <c r="BQ62" s="90"/>
      <c r="BR62" s="90">
        <v>280</v>
      </c>
      <c r="BS62" s="90"/>
      <c r="BT62" s="90"/>
      <c r="BU62" s="90"/>
      <c r="BV62" s="90"/>
      <c r="BW62" s="90"/>
      <c r="BX62" s="90"/>
      <c r="BY62" s="90"/>
      <c r="BZ62" s="90"/>
      <c r="CA62" s="90"/>
      <c r="CB62" s="90"/>
      <c r="CC62" s="90"/>
      <c r="CD62" s="90"/>
      <c r="CE62" s="90"/>
      <c r="CF62" s="90"/>
      <c r="CG62" s="90"/>
      <c r="CH62" s="90"/>
      <c r="CI62" s="90"/>
      <c r="CJ62" s="90"/>
      <c r="CK62" s="90"/>
      <c r="CL62" s="91"/>
      <c r="CM62" s="90"/>
      <c r="CN62" s="90">
        <v>151</v>
      </c>
      <c r="CO62" s="90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4"/>
      <c r="DT62" s="50">
        <f t="shared" si="9"/>
        <v>1</v>
      </c>
      <c r="DU62" s="73">
        <f t="shared" si="10"/>
        <v>1</v>
      </c>
      <c r="DV62" s="73">
        <f t="shared" si="11"/>
        <v>0</v>
      </c>
      <c r="DW62" s="73">
        <f t="shared" si="12"/>
        <v>0</v>
      </c>
      <c r="DX62" s="73">
        <f t="shared" si="13"/>
        <v>0</v>
      </c>
      <c r="DY62" s="125">
        <f t="shared" si="14"/>
        <v>0</v>
      </c>
      <c r="DZ62" s="73">
        <f t="shared" si="15"/>
        <v>1</v>
      </c>
      <c r="EA62" s="19">
        <f t="shared" si="16"/>
        <v>0</v>
      </c>
      <c r="EB62" s="50">
        <f t="shared" si="17"/>
        <v>0</v>
      </c>
      <c r="EC62" s="19">
        <f t="shared" si="18"/>
        <v>1</v>
      </c>
      <c r="ED62" s="19">
        <f t="shared" si="19"/>
        <v>0</v>
      </c>
      <c r="EE62" s="19">
        <f t="shared" si="20"/>
        <v>0</v>
      </c>
      <c r="EF62" s="50">
        <f t="shared" si="21"/>
        <v>0</v>
      </c>
      <c r="EG62" s="19">
        <f t="shared" si="22"/>
        <v>1</v>
      </c>
      <c r="EH62" s="19">
        <f t="shared" si="23"/>
        <v>0</v>
      </c>
      <c r="EI62" s="50">
        <f t="shared" si="24"/>
        <v>0</v>
      </c>
      <c r="EJ62" s="125">
        <f t="shared" si="25"/>
        <v>0</v>
      </c>
      <c r="EK62">
        <f t="shared" si="26"/>
        <v>53</v>
      </c>
      <c r="EL62">
        <f t="shared" si="27"/>
        <v>154</v>
      </c>
      <c r="EM62">
        <f t="shared" si="28"/>
        <v>19.8</v>
      </c>
      <c r="EN62">
        <f t="shared" si="29"/>
        <v>83</v>
      </c>
      <c r="EO62">
        <f t="shared" si="30"/>
        <v>3.15</v>
      </c>
      <c r="EP62">
        <f t="shared" si="31"/>
        <v>6.91</v>
      </c>
      <c r="EQ62">
        <f t="shared" si="32"/>
        <v>461</v>
      </c>
      <c r="ER62" t="str">
        <f t="shared" si="33"/>
        <v/>
      </c>
      <c r="ES62">
        <f t="shared" si="34"/>
        <v>17</v>
      </c>
      <c r="ET62">
        <f t="shared" si="35"/>
        <v>56</v>
      </c>
      <c r="EU62" s="61">
        <f t="shared" si="36"/>
        <v>133</v>
      </c>
      <c r="EV62" s="53" t="e">
        <f>IF(ISNUMBER(EK62),EK62*#REF!,"")</f>
        <v>#REF!</v>
      </c>
      <c r="EW62" s="53" t="e">
        <f>IF(ISNUMBER(EL62),EL62*#REF!,"")</f>
        <v>#REF!</v>
      </c>
      <c r="EX62" s="53" t="e">
        <f>IF(ISNUMBER(EM62),EM62*#REF!,"")</f>
        <v>#REF!</v>
      </c>
      <c r="EY62" s="53" t="e">
        <f>IF(ISNUMBER(EN62),EN62*#REF!,"")</f>
        <v>#REF!</v>
      </c>
      <c r="EZ62" s="53" t="e">
        <f>IF(ISNUMBER(EO62),EO62*#REF!,"")</f>
        <v>#REF!</v>
      </c>
      <c r="FA62" s="53" t="e">
        <f>IF(ISNUMBER(EP62),EP62*#REF!,"")</f>
        <v>#REF!</v>
      </c>
      <c r="FB62" s="53" t="e">
        <f>IF(ISNUMBER(EQ62),EQ62*#REF!,"")</f>
        <v>#REF!</v>
      </c>
      <c r="FC62" s="53" t="str">
        <f>IF(ISNUMBER(ER62),ER62*#REF!,"")</f>
        <v/>
      </c>
      <c r="FD62" s="53" t="e">
        <f>IF(ISNUMBER(ES62),ES62*#REF!,"")</f>
        <v>#REF!</v>
      </c>
      <c r="FE62" s="53" t="e">
        <f>IF(ISNUMBER(ET62),ET62*#REF!,"")</f>
        <v>#REF!</v>
      </c>
      <c r="FF62" s="52" t="e">
        <f>IF(ISNUMBER(EU62),EU62*#REF!,"")</f>
        <v>#REF!</v>
      </c>
      <c r="FG62" s="55" t="str">
        <f t="shared" si="37"/>
        <v/>
      </c>
      <c r="FH62" s="55" t="str">
        <f t="shared" si="38"/>
        <v/>
      </c>
      <c r="FI62" s="55" t="str">
        <f t="shared" si="39"/>
        <v/>
      </c>
      <c r="FJ62" s="55" t="str">
        <f t="shared" si="40"/>
        <v/>
      </c>
      <c r="FK62" s="55" t="str">
        <f t="shared" si="41"/>
        <v/>
      </c>
      <c r="FL62" s="55" t="str">
        <f t="shared" si="42"/>
        <v/>
      </c>
      <c r="FM62" s="55" t="str">
        <f t="shared" si="43"/>
        <v/>
      </c>
      <c r="FN62" s="55" t="str">
        <f t="shared" si="44"/>
        <v/>
      </c>
      <c r="FO62" s="55" t="str">
        <f t="shared" si="45"/>
        <v/>
      </c>
      <c r="FP62" s="55" t="str">
        <f t="shared" si="46"/>
        <v/>
      </c>
      <c r="FQ62" s="59" t="str">
        <f t="shared" si="47"/>
        <v/>
      </c>
      <c r="FR62" s="53" t="str">
        <f t="shared" si="68"/>
        <v/>
      </c>
      <c r="FS62" s="53" t="e">
        <f t="shared" si="48"/>
        <v>#VALUE!</v>
      </c>
      <c r="FT62" s="19" t="e">
        <f t="shared" si="49"/>
        <v>#VALUE!</v>
      </c>
      <c r="FU62" s="19" t="e">
        <f t="shared" si="50"/>
        <v>#VALUE!</v>
      </c>
      <c r="FV62" s="19" t="e">
        <f t="shared" si="51"/>
        <v>#VALUE!</v>
      </c>
      <c r="FW62" s="50" t="e">
        <f t="shared" si="52"/>
        <v>#VALUE!</v>
      </c>
      <c r="FX62" s="120">
        <f t="shared" si="53"/>
        <v>0</v>
      </c>
      <c r="FY62" s="120">
        <f t="shared" si="54"/>
        <v>0</v>
      </c>
      <c r="FZ62" s="120">
        <f t="shared" si="55"/>
        <v>0</v>
      </c>
      <c r="GA62" s="120">
        <f t="shared" si="56"/>
        <v>0</v>
      </c>
      <c r="GB62" s="120">
        <f t="shared" si="57"/>
        <v>0</v>
      </c>
      <c r="GC62" s="120">
        <f t="shared" si="58"/>
        <v>0</v>
      </c>
      <c r="GD62" s="120">
        <f t="shared" si="59"/>
        <v>0</v>
      </c>
      <c r="GE62" s="120">
        <f t="shared" si="60"/>
        <v>0</v>
      </c>
      <c r="GF62" s="120">
        <f t="shared" si="61"/>
        <v>0</v>
      </c>
      <c r="GG62">
        <f t="shared" si="62"/>
        <v>0</v>
      </c>
      <c r="GH62">
        <f t="shared" si="63"/>
        <v>0</v>
      </c>
      <c r="GI62">
        <v>6</v>
      </c>
      <c r="GJ62" t="str">
        <f t="shared" si="65"/>
        <v/>
      </c>
    </row>
    <row r="63" spans="1:192" ht="15" x14ac:dyDescent="0.25">
      <c r="A63" s="50">
        <f t="shared" si="66"/>
        <v>62</v>
      </c>
      <c r="B63" t="s">
        <v>147</v>
      </c>
      <c r="C63" t="s">
        <v>169</v>
      </c>
      <c r="D63" t="s">
        <v>241</v>
      </c>
      <c r="E63" s="2" t="s">
        <v>2769</v>
      </c>
      <c r="F63" s="274">
        <v>3500500</v>
      </c>
      <c r="G63" s="274">
        <v>5511780</v>
      </c>
      <c r="H63" s="77">
        <f t="shared" si="0"/>
        <v>500425.37000000005</v>
      </c>
      <c r="I63" s="77">
        <f t="shared" si="1"/>
        <v>5510015.0780000007</v>
      </c>
      <c r="J63" s="19">
        <v>181</v>
      </c>
      <c r="K63" s="19" t="s">
        <v>1334</v>
      </c>
      <c r="L63" s="19">
        <v>366</v>
      </c>
      <c r="O63" s="19" t="s">
        <v>1331</v>
      </c>
      <c r="Q63" s="44" t="s">
        <v>1349</v>
      </c>
      <c r="R63" s="44" t="s">
        <v>2895</v>
      </c>
      <c r="S63" s="2" t="s">
        <v>2894</v>
      </c>
      <c r="T63" s="241" t="str">
        <f t="shared" si="2"/>
        <v>T</v>
      </c>
      <c r="U63" s="241" t="str">
        <f t="shared" si="3"/>
        <v>-</v>
      </c>
      <c r="V63" s="241" t="str">
        <f t="shared" si="4"/>
        <v>-</v>
      </c>
      <c r="W63" s="241" t="str">
        <f t="shared" si="67"/>
        <v>-</v>
      </c>
      <c r="X63" s="260">
        <f>GI63</f>
        <v>6</v>
      </c>
      <c r="Y63" s="261" t="str">
        <f t="shared" si="75"/>
        <v/>
      </c>
      <c r="Z63" s="56" t="s">
        <v>1477</v>
      </c>
      <c r="AA63" s="66" t="s">
        <v>1478</v>
      </c>
      <c r="AB63" s="76">
        <v>1</v>
      </c>
      <c r="AC63" t="s">
        <v>411</v>
      </c>
      <c r="AD63" s="2" t="s">
        <v>2763</v>
      </c>
      <c r="AE63" s="57" t="s">
        <v>2771</v>
      </c>
      <c r="AF63" s="66">
        <v>20.5</v>
      </c>
      <c r="AI63" s="272"/>
      <c r="AM63" s="66">
        <v>0.33</v>
      </c>
      <c r="AR63">
        <v>649.4</v>
      </c>
      <c r="AS63" s="193">
        <f t="shared" si="73"/>
        <v>639.92899999999997</v>
      </c>
      <c r="AT63" s="248" t="str">
        <f t="shared" si="74"/>
        <v/>
      </c>
      <c r="AU63">
        <v>79.599999999999994</v>
      </c>
      <c r="AV63">
        <v>28.9</v>
      </c>
      <c r="AW63">
        <v>71.400000000000006</v>
      </c>
      <c r="AX63">
        <v>197.3</v>
      </c>
      <c r="AY63">
        <v>14.4</v>
      </c>
      <c r="AZ63" s="59">
        <v>214</v>
      </c>
      <c r="BA63">
        <v>0.16</v>
      </c>
      <c r="BB63">
        <v>12.5</v>
      </c>
      <c r="BC63">
        <v>0.95</v>
      </c>
      <c r="BD63">
        <v>0.08</v>
      </c>
      <c r="BE63">
        <v>1.31</v>
      </c>
      <c r="BF63">
        <v>0.25</v>
      </c>
      <c r="BG63">
        <v>0.11</v>
      </c>
      <c r="BH63">
        <v>1.28</v>
      </c>
      <c r="BI63">
        <v>1.6E-2</v>
      </c>
      <c r="BJ63">
        <v>0.17</v>
      </c>
      <c r="BK63">
        <v>3.0000000000000001E-3</v>
      </c>
      <c r="BM63">
        <v>17.5</v>
      </c>
      <c r="BO63" s="90"/>
      <c r="BP63" s="273"/>
      <c r="BQ63" s="90"/>
      <c r="BR63" s="90"/>
      <c r="BS63" s="90"/>
      <c r="BT63" s="90"/>
      <c r="BU63" s="90"/>
      <c r="BV63" s="90"/>
      <c r="BW63" s="90"/>
      <c r="BX63" s="90"/>
      <c r="BY63" s="90"/>
      <c r="BZ63" s="90"/>
      <c r="CA63" s="90"/>
      <c r="CB63" s="90"/>
      <c r="CC63" s="90"/>
      <c r="CD63" s="90"/>
      <c r="CE63" s="90"/>
      <c r="CF63" s="90"/>
      <c r="CG63" s="90"/>
      <c r="CH63" s="90"/>
      <c r="CI63" s="90"/>
      <c r="CJ63" s="90"/>
      <c r="CK63" s="90"/>
      <c r="CL63" s="91"/>
      <c r="CM63" s="90"/>
      <c r="CN63" s="90">
        <v>11</v>
      </c>
      <c r="CO63" s="90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4"/>
      <c r="DT63" s="50">
        <f t="shared" si="9"/>
        <v>1</v>
      </c>
      <c r="DU63" s="73">
        <f t="shared" si="10"/>
        <v>0</v>
      </c>
      <c r="DV63" s="73">
        <f t="shared" si="11"/>
        <v>0</v>
      </c>
      <c r="DW63" s="73">
        <f t="shared" si="12"/>
        <v>1</v>
      </c>
      <c r="DX63" s="73">
        <f t="shared" si="13"/>
        <v>0</v>
      </c>
      <c r="DY63" s="125">
        <f t="shared" si="14"/>
        <v>0</v>
      </c>
      <c r="DZ63" s="73">
        <f t="shared" si="15"/>
        <v>0</v>
      </c>
      <c r="EA63" s="19">
        <f t="shared" si="16"/>
        <v>1</v>
      </c>
      <c r="EB63" s="50">
        <f t="shared" si="17"/>
        <v>0</v>
      </c>
      <c r="EC63" s="19">
        <f t="shared" si="18"/>
        <v>1</v>
      </c>
      <c r="ED63" s="19">
        <f t="shared" si="19"/>
        <v>0</v>
      </c>
      <c r="EE63" s="19">
        <f t="shared" si="20"/>
        <v>0</v>
      </c>
      <c r="EF63" s="50">
        <f t="shared" si="21"/>
        <v>0</v>
      </c>
      <c r="EG63" s="19">
        <f t="shared" si="22"/>
        <v>1</v>
      </c>
      <c r="EH63" s="19">
        <f t="shared" si="23"/>
        <v>0</v>
      </c>
      <c r="EI63" s="50">
        <f t="shared" si="24"/>
        <v>0</v>
      </c>
      <c r="EJ63" s="125">
        <f t="shared" si="25"/>
        <v>2</v>
      </c>
      <c r="EK63">
        <f t="shared" si="26"/>
        <v>79.599999999999994</v>
      </c>
      <c r="EL63">
        <f t="shared" si="27"/>
        <v>12.5</v>
      </c>
      <c r="EM63">
        <f t="shared" si="28"/>
        <v>28.9</v>
      </c>
      <c r="EN63">
        <f t="shared" si="29"/>
        <v>71.400000000000006</v>
      </c>
      <c r="EO63">
        <f t="shared" si="30"/>
        <v>0.25</v>
      </c>
      <c r="EP63">
        <f t="shared" si="31"/>
        <v>1.31</v>
      </c>
      <c r="EQ63">
        <f t="shared" si="32"/>
        <v>214</v>
      </c>
      <c r="ER63" t="str">
        <f t="shared" si="33"/>
        <v/>
      </c>
      <c r="ES63">
        <f t="shared" si="34"/>
        <v>0.17</v>
      </c>
      <c r="ET63">
        <f t="shared" si="35"/>
        <v>14.4</v>
      </c>
      <c r="EU63" s="61">
        <f t="shared" si="36"/>
        <v>197.3</v>
      </c>
      <c r="EV63" s="53" t="e">
        <f>IF(ISNUMBER(EK63),EK63*#REF!,"")</f>
        <v>#REF!</v>
      </c>
      <c r="EW63" s="53" t="e">
        <f>IF(ISNUMBER(EL63),EL63*#REF!,"")</f>
        <v>#REF!</v>
      </c>
      <c r="EX63" s="53" t="e">
        <f>IF(ISNUMBER(EM63),EM63*#REF!,"")</f>
        <v>#REF!</v>
      </c>
      <c r="EY63" s="53" t="e">
        <f>IF(ISNUMBER(EN63),EN63*#REF!,"")</f>
        <v>#REF!</v>
      </c>
      <c r="EZ63" s="53" t="e">
        <f>IF(ISNUMBER(EO63),EO63*#REF!,"")</f>
        <v>#REF!</v>
      </c>
      <c r="FA63" s="53" t="e">
        <f>IF(ISNUMBER(EP63),EP63*#REF!,"")</f>
        <v>#REF!</v>
      </c>
      <c r="FB63" s="53" t="e">
        <f>IF(ISNUMBER(EQ63),EQ63*#REF!,"")</f>
        <v>#REF!</v>
      </c>
      <c r="FC63" s="53" t="str">
        <f>IF(ISNUMBER(ER63),ER63*#REF!,"")</f>
        <v/>
      </c>
      <c r="FD63" s="53" t="e">
        <f>IF(ISNUMBER(ES63),ES63*#REF!,"")</f>
        <v>#REF!</v>
      </c>
      <c r="FE63" s="53" t="e">
        <f>IF(ISNUMBER(ET63),ET63*#REF!,"")</f>
        <v>#REF!</v>
      </c>
      <c r="FF63" s="52" t="e">
        <f>IF(ISNUMBER(EU63),EU63*#REF!,"")</f>
        <v>#REF!</v>
      </c>
      <c r="FG63" s="55" t="str">
        <f t="shared" si="37"/>
        <v/>
      </c>
      <c r="FH63" s="55" t="str">
        <f t="shared" si="38"/>
        <v/>
      </c>
      <c r="FI63" s="55" t="str">
        <f t="shared" si="39"/>
        <v/>
      </c>
      <c r="FJ63" s="55" t="str">
        <f t="shared" si="40"/>
        <v/>
      </c>
      <c r="FK63" s="55" t="str">
        <f t="shared" si="41"/>
        <v/>
      </c>
      <c r="FL63" s="55" t="str">
        <f t="shared" si="42"/>
        <v/>
      </c>
      <c r="FM63" s="55" t="str">
        <f t="shared" si="43"/>
        <v/>
      </c>
      <c r="FN63" s="55" t="str">
        <f t="shared" si="44"/>
        <v/>
      </c>
      <c r="FO63" s="55" t="str">
        <f t="shared" si="45"/>
        <v/>
      </c>
      <c r="FP63" s="55" t="str">
        <f t="shared" si="46"/>
        <v/>
      </c>
      <c r="FQ63" s="59" t="str">
        <f t="shared" si="47"/>
        <v/>
      </c>
      <c r="FR63" s="53" t="str">
        <f t="shared" si="68"/>
        <v/>
      </c>
      <c r="FS63" s="53" t="e">
        <f t="shared" si="48"/>
        <v>#VALUE!</v>
      </c>
      <c r="FT63" s="19" t="e">
        <f t="shared" si="49"/>
        <v>#VALUE!</v>
      </c>
      <c r="FU63" s="19" t="e">
        <f t="shared" si="50"/>
        <v>#VALUE!</v>
      </c>
      <c r="FV63" s="19" t="e">
        <f t="shared" si="51"/>
        <v>#VALUE!</v>
      </c>
      <c r="FW63" s="50" t="e">
        <f t="shared" si="52"/>
        <v>#VALUE!</v>
      </c>
      <c r="FX63" s="120">
        <f t="shared" si="53"/>
        <v>0</v>
      </c>
      <c r="FY63" s="120">
        <f t="shared" si="54"/>
        <v>0</v>
      </c>
      <c r="FZ63" s="120">
        <f t="shared" si="55"/>
        <v>0</v>
      </c>
      <c r="GA63" s="120">
        <f t="shared" si="56"/>
        <v>0</v>
      </c>
      <c r="GB63" s="120">
        <f t="shared" si="57"/>
        <v>0</v>
      </c>
      <c r="GC63" s="120">
        <f t="shared" si="58"/>
        <v>0</v>
      </c>
      <c r="GD63" s="120">
        <f t="shared" si="59"/>
        <v>0</v>
      </c>
      <c r="GE63" s="120">
        <f t="shared" si="60"/>
        <v>0</v>
      </c>
      <c r="GF63" s="120">
        <f t="shared" si="61"/>
        <v>0</v>
      </c>
      <c r="GG63">
        <f t="shared" si="62"/>
        <v>0</v>
      </c>
      <c r="GH63">
        <f t="shared" si="63"/>
        <v>0</v>
      </c>
      <c r="GI63">
        <v>6</v>
      </c>
      <c r="GJ63" t="str">
        <f t="shared" si="65"/>
        <v/>
      </c>
    </row>
    <row r="64" spans="1:192" x14ac:dyDescent="0.2">
      <c r="A64" s="50">
        <f t="shared" si="66"/>
        <v>63</v>
      </c>
      <c r="B64" s="2" t="s">
        <v>147</v>
      </c>
      <c r="C64" s="2" t="s">
        <v>169</v>
      </c>
      <c r="D64" s="2" t="s">
        <v>2764</v>
      </c>
      <c r="E64" s="2" t="s">
        <v>2768</v>
      </c>
      <c r="F64" s="19">
        <v>3500500</v>
      </c>
      <c r="G64" s="19">
        <v>5511780</v>
      </c>
      <c r="H64" s="77">
        <f t="shared" si="0"/>
        <v>500425.37000000005</v>
      </c>
      <c r="I64" s="77">
        <f t="shared" si="1"/>
        <v>5510015.0780000007</v>
      </c>
      <c r="J64" s="19">
        <v>181</v>
      </c>
      <c r="K64" s="66" t="s">
        <v>1334</v>
      </c>
      <c r="L64" s="19">
        <v>489.6</v>
      </c>
      <c r="O64" s="19" t="s">
        <v>1331</v>
      </c>
      <c r="Q64" s="44" t="s">
        <v>1349</v>
      </c>
      <c r="R64" s="44" t="s">
        <v>2895</v>
      </c>
      <c r="S64" s="2" t="s">
        <v>2894</v>
      </c>
      <c r="T64" s="241" t="str">
        <f t="shared" si="2"/>
        <v>-</v>
      </c>
      <c r="U64" s="241" t="str">
        <f t="shared" si="3"/>
        <v>M</v>
      </c>
      <c r="V64" s="241" t="str">
        <f t="shared" si="4"/>
        <v>-</v>
      </c>
      <c r="W64" s="241" t="str">
        <f t="shared" si="67"/>
        <v>-</v>
      </c>
      <c r="X64" s="264" t="s">
        <v>1316</v>
      </c>
      <c r="Y64" s="261" t="str">
        <f t="shared" si="75"/>
        <v/>
      </c>
      <c r="Z64" s="56" t="s">
        <v>1477</v>
      </c>
      <c r="AA64" s="66" t="s">
        <v>1481</v>
      </c>
      <c r="AB64" s="76">
        <v>2</v>
      </c>
      <c r="AC64" s="2" t="s">
        <v>483</v>
      </c>
      <c r="AD64" s="2" t="s">
        <v>2767</v>
      </c>
      <c r="AE64" s="57" t="s">
        <v>2771</v>
      </c>
      <c r="AF64" s="66" t="s">
        <v>3088</v>
      </c>
      <c r="AL64" s="66"/>
      <c r="AR64">
        <v>649</v>
      </c>
      <c r="AS64" s="193">
        <f t="shared" si="73"/>
        <v>1138.1600000000001</v>
      </c>
      <c r="AT64" s="248" t="str">
        <f t="shared" si="74"/>
        <v/>
      </c>
      <c r="AU64">
        <v>65.3</v>
      </c>
      <c r="AV64">
        <v>25.6</v>
      </c>
      <c r="AW64">
        <v>93.9</v>
      </c>
      <c r="AX64">
        <v>149</v>
      </c>
      <c r="AY64">
        <v>63</v>
      </c>
      <c r="AZ64" s="61">
        <v>537</v>
      </c>
      <c r="BB64">
        <v>161</v>
      </c>
      <c r="BC64">
        <v>0.22</v>
      </c>
      <c r="BD64">
        <v>9.06</v>
      </c>
      <c r="BE64" s="53">
        <v>3.2</v>
      </c>
      <c r="BF64">
        <v>4.5</v>
      </c>
      <c r="BJ64">
        <v>26</v>
      </c>
      <c r="BO64" s="90"/>
      <c r="BP64" s="90"/>
      <c r="BQ64" s="90"/>
      <c r="BR64" s="90">
        <v>380</v>
      </c>
      <c r="BS64" s="90"/>
      <c r="BT64" s="90"/>
      <c r="BU64" s="90"/>
      <c r="BV64" s="90"/>
      <c r="BW64" s="90"/>
      <c r="BX64" s="90"/>
      <c r="BY64" s="90"/>
      <c r="BZ64" s="90"/>
      <c r="CA64" s="90"/>
      <c r="CB64" s="90"/>
      <c r="CC64" s="90"/>
      <c r="CD64" s="90"/>
      <c r="CE64" s="90"/>
      <c r="CF64" s="90"/>
      <c r="CG64" s="90"/>
      <c r="CH64" s="90"/>
      <c r="CI64" s="90"/>
      <c r="CJ64" s="90"/>
      <c r="CK64" s="90"/>
      <c r="CL64" s="91"/>
      <c r="CM64" s="90"/>
      <c r="CN64" s="90" t="s">
        <v>3088</v>
      </c>
      <c r="CO64" s="90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4"/>
      <c r="DT64" s="50">
        <f t="shared" si="9"/>
        <v>0</v>
      </c>
      <c r="DU64" s="73">
        <f t="shared" si="10"/>
        <v>0</v>
      </c>
      <c r="DV64" s="73">
        <f t="shared" si="11"/>
        <v>0</v>
      </c>
      <c r="DW64" s="73">
        <f t="shared" si="12"/>
        <v>0</v>
      </c>
      <c r="DX64" s="73">
        <f t="shared" si="13"/>
        <v>1</v>
      </c>
      <c r="DY64" s="125">
        <f t="shared" si="14"/>
        <v>0</v>
      </c>
      <c r="DZ64" s="73">
        <f t="shared" si="15"/>
        <v>0</v>
      </c>
      <c r="EA64" s="19">
        <f t="shared" si="16"/>
        <v>0</v>
      </c>
      <c r="EB64" s="50">
        <f t="shared" si="17"/>
        <v>1</v>
      </c>
      <c r="EC64" s="19">
        <f t="shared" si="18"/>
        <v>0</v>
      </c>
      <c r="ED64" s="19">
        <f t="shared" si="19"/>
        <v>1</v>
      </c>
      <c r="EE64" s="19">
        <f t="shared" si="20"/>
        <v>0</v>
      </c>
      <c r="EF64" s="50">
        <f t="shared" si="21"/>
        <v>0</v>
      </c>
      <c r="EG64" s="19">
        <f t="shared" si="22"/>
        <v>0</v>
      </c>
      <c r="EH64" s="19">
        <f t="shared" si="23"/>
        <v>0</v>
      </c>
      <c r="EI64" s="50">
        <f t="shared" si="24"/>
        <v>1</v>
      </c>
      <c r="EJ64" s="125">
        <f t="shared" si="25"/>
        <v>2</v>
      </c>
      <c r="EK64">
        <f t="shared" si="26"/>
        <v>65.3</v>
      </c>
      <c r="EL64">
        <f t="shared" si="27"/>
        <v>161</v>
      </c>
      <c r="EM64">
        <f t="shared" si="28"/>
        <v>25.6</v>
      </c>
      <c r="EN64">
        <f t="shared" si="29"/>
        <v>93.9</v>
      </c>
      <c r="EO64">
        <f t="shared" si="30"/>
        <v>4.5</v>
      </c>
      <c r="EP64">
        <f t="shared" si="31"/>
        <v>3.2</v>
      </c>
      <c r="EQ64">
        <f t="shared" si="32"/>
        <v>537</v>
      </c>
      <c r="ER64" t="str">
        <f t="shared" si="33"/>
        <v/>
      </c>
      <c r="ES64">
        <f t="shared" si="34"/>
        <v>26</v>
      </c>
      <c r="ET64">
        <f t="shared" si="35"/>
        <v>63</v>
      </c>
      <c r="EU64" s="61">
        <f t="shared" si="36"/>
        <v>149</v>
      </c>
      <c r="EV64" s="53" t="e">
        <f>IF(ISNUMBER(EK64),EK64*#REF!,"")</f>
        <v>#REF!</v>
      </c>
      <c r="EW64" s="53" t="e">
        <f>IF(ISNUMBER(EL64),EL64*#REF!,"")</f>
        <v>#REF!</v>
      </c>
      <c r="EX64" s="53" t="e">
        <f>IF(ISNUMBER(EM64),EM64*#REF!,"")</f>
        <v>#REF!</v>
      </c>
      <c r="EY64" s="53" t="e">
        <f>IF(ISNUMBER(EN64),EN64*#REF!,"")</f>
        <v>#REF!</v>
      </c>
      <c r="EZ64" s="53" t="e">
        <f>IF(ISNUMBER(EO64),EO64*#REF!,"")</f>
        <v>#REF!</v>
      </c>
      <c r="FA64" s="53" t="e">
        <f>IF(ISNUMBER(EP64),EP64*#REF!,"")</f>
        <v>#REF!</v>
      </c>
      <c r="FB64" s="53" t="e">
        <f>IF(ISNUMBER(EQ64),EQ64*#REF!,"")</f>
        <v>#REF!</v>
      </c>
      <c r="FC64" s="53" t="str">
        <f>IF(ISNUMBER(ER64),ER64*#REF!,"")</f>
        <v/>
      </c>
      <c r="FD64" s="53" t="e">
        <f>IF(ISNUMBER(ES64),ES64*#REF!,"")</f>
        <v>#REF!</v>
      </c>
      <c r="FE64" s="53" t="e">
        <f>IF(ISNUMBER(ET64),ET64*#REF!,"")</f>
        <v>#REF!</v>
      </c>
      <c r="FF64" s="52" t="e">
        <f>IF(ISNUMBER(EU64),EU64*#REF!,"")</f>
        <v>#REF!</v>
      </c>
      <c r="FG64" s="55" t="str">
        <f t="shared" si="37"/>
        <v/>
      </c>
      <c r="FH64" s="55" t="str">
        <f t="shared" si="38"/>
        <v/>
      </c>
      <c r="FI64" s="55" t="str">
        <f t="shared" si="39"/>
        <v/>
      </c>
      <c r="FJ64" s="55" t="str">
        <f t="shared" si="40"/>
        <v/>
      </c>
      <c r="FK64" s="55" t="str">
        <f t="shared" si="41"/>
        <v/>
      </c>
      <c r="FL64" s="55" t="str">
        <f t="shared" si="42"/>
        <v/>
      </c>
      <c r="FM64" s="55" t="str">
        <f t="shared" si="43"/>
        <v/>
      </c>
      <c r="FN64" s="55" t="str">
        <f t="shared" si="44"/>
        <v/>
      </c>
      <c r="FO64" s="55" t="str">
        <f t="shared" si="45"/>
        <v/>
      </c>
      <c r="FP64" s="55" t="str">
        <f t="shared" si="46"/>
        <v/>
      </c>
      <c r="FQ64" s="59" t="str">
        <f t="shared" si="47"/>
        <v/>
      </c>
      <c r="FR64" s="53" t="str">
        <f t="shared" si="68"/>
        <v/>
      </c>
      <c r="FS64" s="53" t="e">
        <f t="shared" si="48"/>
        <v>#VALUE!</v>
      </c>
      <c r="FT64" s="19" t="e">
        <f t="shared" si="49"/>
        <v>#VALUE!</v>
      </c>
      <c r="FU64" s="19" t="e">
        <f t="shared" si="50"/>
        <v>#VALUE!</v>
      </c>
      <c r="FV64" s="19" t="e">
        <f t="shared" si="51"/>
        <v>#VALUE!</v>
      </c>
      <c r="FW64" s="50" t="e">
        <f t="shared" si="52"/>
        <v>#VALUE!</v>
      </c>
      <c r="FX64" s="120">
        <f t="shared" si="53"/>
        <v>0</v>
      </c>
      <c r="FY64" s="120">
        <f t="shared" si="54"/>
        <v>0</v>
      </c>
      <c r="FZ64" s="120">
        <f t="shared" si="55"/>
        <v>0</v>
      </c>
      <c r="GA64" s="120">
        <f t="shared" si="56"/>
        <v>0</v>
      </c>
      <c r="GB64" s="120">
        <f t="shared" si="57"/>
        <v>0</v>
      </c>
      <c r="GC64" s="120">
        <f t="shared" si="58"/>
        <v>0</v>
      </c>
      <c r="GD64" s="120">
        <f t="shared" si="59"/>
        <v>0</v>
      </c>
      <c r="GE64" s="120">
        <f t="shared" si="60"/>
        <v>0</v>
      </c>
      <c r="GF64" s="120">
        <f t="shared" si="61"/>
        <v>0</v>
      </c>
      <c r="GG64">
        <f t="shared" si="62"/>
        <v>0</v>
      </c>
      <c r="GH64">
        <f t="shared" si="63"/>
        <v>0</v>
      </c>
      <c r="GI64">
        <v>6</v>
      </c>
      <c r="GJ64" t="str">
        <f t="shared" si="65"/>
        <v/>
      </c>
    </row>
    <row r="65" spans="1:192" x14ac:dyDescent="0.2">
      <c r="A65" s="50">
        <f t="shared" si="66"/>
        <v>64</v>
      </c>
      <c r="B65" s="2" t="s">
        <v>12</v>
      </c>
      <c r="C65" s="2" t="s">
        <v>751</v>
      </c>
      <c r="D65" s="2"/>
      <c r="E65" s="2"/>
      <c r="F65" s="110">
        <v>3482470</v>
      </c>
      <c r="G65" s="110">
        <v>5580360</v>
      </c>
      <c r="H65" s="77">
        <f t="shared" si="0"/>
        <v>482402.58200000005</v>
      </c>
      <c r="I65" s="77">
        <f t="shared" si="1"/>
        <v>5578567.6460000006</v>
      </c>
      <c r="J65" s="19">
        <v>155</v>
      </c>
      <c r="K65" s="66" t="s">
        <v>1334</v>
      </c>
      <c r="L65" s="19">
        <v>10</v>
      </c>
      <c r="Q65" s="2" t="s">
        <v>2848</v>
      </c>
      <c r="R65" s="2" t="s">
        <v>2892</v>
      </c>
      <c r="S65" s="2" t="s">
        <v>2813</v>
      </c>
      <c r="T65" s="241" t="str">
        <f t="shared" si="2"/>
        <v>-</v>
      </c>
      <c r="U65" s="241" t="str">
        <f t="shared" si="3"/>
        <v>M</v>
      </c>
      <c r="V65" s="241" t="str">
        <f t="shared" si="4"/>
        <v>-</v>
      </c>
      <c r="W65" s="241" t="str">
        <f t="shared" si="67"/>
        <v>-</v>
      </c>
      <c r="X65" s="260">
        <f t="shared" ref="X65:X128" si="76">GI65</f>
        <v>6</v>
      </c>
      <c r="Y65" s="261" t="str">
        <f t="shared" si="75"/>
        <v/>
      </c>
      <c r="Z65" s="56"/>
      <c r="AA65" s="48">
        <v>25311</v>
      </c>
      <c r="AB65" s="73">
        <v>1</v>
      </c>
      <c r="AC65" t="s">
        <v>730</v>
      </c>
      <c r="AD65" s="2" t="s">
        <v>1482</v>
      </c>
      <c r="AE65" s="57" t="s">
        <v>1483</v>
      </c>
      <c r="AF65" s="66" t="s">
        <v>3088</v>
      </c>
      <c r="AH65" s="19">
        <v>7.8</v>
      </c>
      <c r="AN65">
        <v>48</v>
      </c>
      <c r="AO65">
        <v>23.8</v>
      </c>
      <c r="AS65" s="193">
        <f t="shared" si="73"/>
        <v>11025</v>
      </c>
      <c r="AT65" s="248" t="str">
        <f t="shared" si="74"/>
        <v/>
      </c>
      <c r="AU65" s="51">
        <v>4139</v>
      </c>
      <c r="AV65">
        <v>13.4</v>
      </c>
      <c r="AW65">
        <v>83.6</v>
      </c>
      <c r="AX65">
        <v>6180</v>
      </c>
      <c r="AY65">
        <v>226</v>
      </c>
      <c r="AZ65" s="61">
        <v>323</v>
      </c>
      <c r="BB65" s="51"/>
      <c r="BD65">
        <v>0</v>
      </c>
      <c r="BJ65">
        <v>60</v>
      </c>
      <c r="BK65">
        <v>0</v>
      </c>
      <c r="CN65" s="90" t="s">
        <v>3088</v>
      </c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4"/>
      <c r="DT65" s="50">
        <f t="shared" si="9"/>
        <v>1</v>
      </c>
      <c r="DU65" s="73">
        <f t="shared" si="10"/>
        <v>1</v>
      </c>
      <c r="DV65" s="73">
        <f t="shared" si="11"/>
        <v>0</v>
      </c>
      <c r="DW65" s="73">
        <f t="shared" si="12"/>
        <v>0</v>
      </c>
      <c r="DX65" s="73">
        <f t="shared" si="13"/>
        <v>0</v>
      </c>
      <c r="DY65" s="125">
        <f t="shared" si="14"/>
        <v>0</v>
      </c>
      <c r="DZ65" s="73">
        <f t="shared" si="15"/>
        <v>0</v>
      </c>
      <c r="EA65" s="19">
        <f t="shared" si="16"/>
        <v>0</v>
      </c>
      <c r="EB65" s="50">
        <f t="shared" si="17"/>
        <v>1</v>
      </c>
      <c r="EC65" s="19">
        <f t="shared" si="18"/>
        <v>0</v>
      </c>
      <c r="ED65" s="19">
        <f t="shared" si="19"/>
        <v>1</v>
      </c>
      <c r="EE65" s="19">
        <f t="shared" si="20"/>
        <v>0</v>
      </c>
      <c r="EF65" s="50">
        <f t="shared" si="21"/>
        <v>0</v>
      </c>
      <c r="EG65" s="19">
        <f t="shared" si="22"/>
        <v>0</v>
      </c>
      <c r="EH65" s="19">
        <f t="shared" si="23"/>
        <v>0</v>
      </c>
      <c r="EI65" s="50">
        <f t="shared" si="24"/>
        <v>1</v>
      </c>
      <c r="EJ65" s="125">
        <f t="shared" si="25"/>
        <v>1</v>
      </c>
      <c r="EK65">
        <f t="shared" si="26"/>
        <v>4139</v>
      </c>
      <c r="EL65" t="str">
        <f t="shared" si="27"/>
        <v/>
      </c>
      <c r="EM65">
        <f t="shared" si="28"/>
        <v>13.4</v>
      </c>
      <c r="EN65">
        <f t="shared" si="29"/>
        <v>83.6</v>
      </c>
      <c r="EO65" t="str">
        <f t="shared" si="30"/>
        <v/>
      </c>
      <c r="EP65" t="str">
        <f t="shared" si="31"/>
        <v/>
      </c>
      <c r="EQ65">
        <f t="shared" si="32"/>
        <v>323</v>
      </c>
      <c r="ER65" t="str">
        <f t="shared" si="33"/>
        <v/>
      </c>
      <c r="ES65">
        <f t="shared" si="34"/>
        <v>60</v>
      </c>
      <c r="ET65">
        <f t="shared" si="35"/>
        <v>226</v>
      </c>
      <c r="EU65" s="61">
        <f t="shared" si="36"/>
        <v>6180</v>
      </c>
      <c r="EV65" s="53" t="e">
        <f>IF(ISNUMBER(EK65),EK65*#REF!,"")</f>
        <v>#REF!</v>
      </c>
      <c r="EW65" s="53" t="str">
        <f>IF(ISNUMBER(EL65),EL65*#REF!,"")</f>
        <v/>
      </c>
      <c r="EX65" s="53" t="e">
        <f>IF(ISNUMBER(EM65),EM65*#REF!,"")</f>
        <v>#REF!</v>
      </c>
      <c r="EY65" s="53" t="e">
        <f>IF(ISNUMBER(EN65),EN65*#REF!,"")</f>
        <v>#REF!</v>
      </c>
      <c r="EZ65" s="53" t="str">
        <f>IF(ISNUMBER(EO65),EO65*#REF!,"")</f>
        <v/>
      </c>
      <c r="FA65" s="53" t="str">
        <f>IF(ISNUMBER(EP65),EP65*#REF!,"")</f>
        <v/>
      </c>
      <c r="FB65" s="53" t="e">
        <f>IF(ISNUMBER(EQ65),EQ65*#REF!,"")</f>
        <v>#REF!</v>
      </c>
      <c r="FC65" s="53" t="str">
        <f>IF(ISNUMBER(ER65),ER65*#REF!,"")</f>
        <v/>
      </c>
      <c r="FD65" s="53" t="e">
        <f>IF(ISNUMBER(ES65),ES65*#REF!,"")</f>
        <v>#REF!</v>
      </c>
      <c r="FE65" s="53" t="e">
        <f>IF(ISNUMBER(ET65),ET65*#REF!,"")</f>
        <v>#REF!</v>
      </c>
      <c r="FF65" s="52" t="e">
        <f>IF(ISNUMBER(EU65),EU65*#REF!,"")</f>
        <v>#REF!</v>
      </c>
      <c r="FG65" s="55" t="str">
        <f t="shared" si="37"/>
        <v/>
      </c>
      <c r="FH65" s="55" t="str">
        <f t="shared" si="38"/>
        <v/>
      </c>
      <c r="FI65" s="55" t="str">
        <f t="shared" si="39"/>
        <v/>
      </c>
      <c r="FJ65" s="55" t="str">
        <f t="shared" si="40"/>
        <v/>
      </c>
      <c r="FK65" s="55" t="str">
        <f t="shared" si="41"/>
        <v/>
      </c>
      <c r="FL65" s="55" t="str">
        <f t="shared" si="42"/>
        <v/>
      </c>
      <c r="FM65" s="55" t="str">
        <f t="shared" si="43"/>
        <v/>
      </c>
      <c r="FN65" s="55" t="str">
        <f t="shared" si="44"/>
        <v/>
      </c>
      <c r="FO65" s="55" t="str">
        <f t="shared" si="45"/>
        <v/>
      </c>
      <c r="FP65" s="55" t="str">
        <f t="shared" si="46"/>
        <v/>
      </c>
      <c r="FQ65" s="59" t="str">
        <f t="shared" si="47"/>
        <v/>
      </c>
      <c r="FR65" s="53" t="str">
        <f t="shared" si="68"/>
        <v/>
      </c>
      <c r="FS65" s="53" t="e">
        <f t="shared" si="48"/>
        <v>#VALUE!</v>
      </c>
      <c r="FT65" s="19" t="e">
        <f t="shared" si="49"/>
        <v>#VALUE!</v>
      </c>
      <c r="FU65" s="19" t="e">
        <f t="shared" si="50"/>
        <v>#VALUE!</v>
      </c>
      <c r="FV65" s="19" t="e">
        <f t="shared" si="51"/>
        <v>#VALUE!</v>
      </c>
      <c r="FW65" s="50" t="e">
        <f t="shared" si="52"/>
        <v>#VALUE!</v>
      </c>
      <c r="FX65" s="120">
        <f t="shared" si="53"/>
        <v>0</v>
      </c>
      <c r="FY65" s="120">
        <f t="shared" si="54"/>
        <v>0</v>
      </c>
      <c r="FZ65" s="120">
        <f t="shared" si="55"/>
        <v>0</v>
      </c>
      <c r="GA65" s="120">
        <f t="shared" si="56"/>
        <v>0</v>
      </c>
      <c r="GB65" s="120">
        <f t="shared" si="57"/>
        <v>0</v>
      </c>
      <c r="GC65" s="120">
        <f t="shared" si="58"/>
        <v>0</v>
      </c>
      <c r="GD65" s="120">
        <f t="shared" si="59"/>
        <v>0</v>
      </c>
      <c r="GE65" s="120">
        <f t="shared" si="60"/>
        <v>0</v>
      </c>
      <c r="GF65" s="120">
        <f t="shared" si="61"/>
        <v>0</v>
      </c>
      <c r="GG65">
        <f t="shared" si="62"/>
        <v>0</v>
      </c>
      <c r="GH65">
        <f t="shared" si="63"/>
        <v>0</v>
      </c>
      <c r="GI65">
        <v>6</v>
      </c>
      <c r="GJ65" t="str">
        <f t="shared" si="65"/>
        <v/>
      </c>
    </row>
    <row r="66" spans="1:192" x14ac:dyDescent="0.2">
      <c r="A66" s="50">
        <f t="shared" ref="A66:A129" si="77">A65+1</f>
        <v>65</v>
      </c>
      <c r="B66" s="2" t="s">
        <v>12</v>
      </c>
      <c r="C66" s="2" t="s">
        <v>753</v>
      </c>
      <c r="D66" s="2"/>
      <c r="E66" s="2"/>
      <c r="F66" s="19">
        <v>3482560</v>
      </c>
      <c r="G66" s="19">
        <v>5580260</v>
      </c>
      <c r="H66" s="77">
        <f t="shared" ref="H66:H129" si="78">(MOD(F66,1000000)*0.9996)+125.57</f>
        <v>482492.54600000003</v>
      </c>
      <c r="I66" s="77">
        <f t="shared" ref="I66:I129" si="79">G66*0.9996+439.79</f>
        <v>5578467.6860000007</v>
      </c>
      <c r="J66" s="211">
        <v>150</v>
      </c>
      <c r="K66" s="66" t="s">
        <v>1334</v>
      </c>
      <c r="L66" s="19">
        <v>12.8</v>
      </c>
      <c r="Q66" t="s">
        <v>2822</v>
      </c>
      <c r="R66" s="2" t="s">
        <v>1484</v>
      </c>
      <c r="S66" s="2" t="s">
        <v>1323</v>
      </c>
      <c r="T66" s="241" t="str">
        <f t="shared" ref="T66:T129" si="80">IF(EA66=1,"T","-")</f>
        <v>-</v>
      </c>
      <c r="U66" s="241" t="str">
        <f t="shared" ref="U66:U129" si="81">IF(ED66=1,"M","-")</f>
        <v>M</v>
      </c>
      <c r="V66" s="241" t="str">
        <f t="shared" ref="V66:V129" si="82">IF(EE66=1,"B","-")</f>
        <v>-</v>
      </c>
      <c r="W66" s="241" t="str">
        <f t="shared" si="67"/>
        <v>-</v>
      </c>
      <c r="X66" s="260">
        <f t="shared" si="76"/>
        <v>6</v>
      </c>
      <c r="Y66" s="261" t="str">
        <f t="shared" si="75"/>
        <v/>
      </c>
      <c r="Z66" s="56"/>
      <c r="AA66" s="48">
        <v>25304</v>
      </c>
      <c r="AB66" s="73">
        <v>1</v>
      </c>
      <c r="AC66" s="2" t="s">
        <v>754</v>
      </c>
      <c r="AD66" s="2" t="s">
        <v>1485</v>
      </c>
      <c r="AE66" s="57" t="s">
        <v>1386</v>
      </c>
      <c r="AF66" s="66" t="s">
        <v>3088</v>
      </c>
      <c r="AR66">
        <v>5676</v>
      </c>
      <c r="AS66" s="193">
        <f t="shared" si="73"/>
        <v>5676.2</v>
      </c>
      <c r="AT66" s="248" t="str">
        <f t="shared" si="74"/>
        <v/>
      </c>
      <c r="AU66" s="139">
        <v>1705</v>
      </c>
      <c r="AV66" s="55">
        <v>44.2</v>
      </c>
      <c r="AW66" s="55">
        <v>270.2</v>
      </c>
      <c r="AX66" s="55">
        <v>2640</v>
      </c>
      <c r="AY66" s="55">
        <v>439</v>
      </c>
      <c r="AZ66" s="59">
        <v>518.6</v>
      </c>
      <c r="BB66" s="51"/>
      <c r="BD66">
        <v>25</v>
      </c>
      <c r="BJ66">
        <v>32</v>
      </c>
      <c r="BK66">
        <v>2.2000000000000002</v>
      </c>
      <c r="CN66" s="90" t="s">
        <v>3088</v>
      </c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4"/>
      <c r="DT66" s="50">
        <f t="shared" ref="DT66:DT129" si="83">IF(AB66=1,1,0)</f>
        <v>1</v>
      </c>
      <c r="DU66" s="73">
        <f t="shared" ref="DU66:DU129" si="84">IF(L66&lt;10,1,IF(L66=10,1,0))</f>
        <v>0</v>
      </c>
      <c r="DV66" s="73">
        <f t="shared" ref="DV66:DV129" si="85">IF(DU66=1,0,IF(L66&lt;100,1,IF(L66=100,1,0)))</f>
        <v>1</v>
      </c>
      <c r="DW66" s="73">
        <f t="shared" ref="DW66:DW129" si="86">IF(DU66+DV66=1,0,IF(L66&lt;400,1,IF(L66=400,1,0)))</f>
        <v>0</v>
      </c>
      <c r="DX66" s="73">
        <f t="shared" ref="DX66:DX129" si="87">IF(DU66+DV66+DW66=1,0,IF(L66&lt;10000,1,0))</f>
        <v>0</v>
      </c>
      <c r="DY66" s="125">
        <f t="shared" ref="DY66:DY129" si="88">IF(DU66+DV66+DW66+DX66=1,0,1)</f>
        <v>0</v>
      </c>
      <c r="DZ66" s="73">
        <f t="shared" ref="DZ66:DZ129" si="89">IF(AF66&lt;20,1,IF(AF66=20,1,0))</f>
        <v>0</v>
      </c>
      <c r="EA66" s="19">
        <f t="shared" ref="EA66:EA129" si="90">IF(DZ66=1,0,IF(AF66&lt;100,1,0))</f>
        <v>0</v>
      </c>
      <c r="EB66" s="50">
        <f t="shared" ref="EB66:EB129" si="91">IF(DZ66+EA66=1,0,1)</f>
        <v>1</v>
      </c>
      <c r="EC66" s="19">
        <f t="shared" ref="EC66:EC129" si="92">IF(EE66+ED66=1,0,IF(AS66&gt;0,1,0))</f>
        <v>0</v>
      </c>
      <c r="ED66" s="19">
        <f t="shared" ref="ED66:ED129" si="93">IF(EE66=1,0,IF(AS66&gt;1000,1,IF(AS66=1000,1,0)))</f>
        <v>1</v>
      </c>
      <c r="EE66" s="19">
        <f t="shared" ref="EE66:EE129" si="94">IF(AU66+AX66&gt;14000,1,IF(AU66+AX66=14000,1,0))</f>
        <v>0</v>
      </c>
      <c r="EF66" s="50">
        <f t="shared" ref="EF66:EF129" si="95">IF(EE66+ED66+EC66=1,0,1)</f>
        <v>0</v>
      </c>
      <c r="EG66" s="19">
        <f t="shared" ref="EG66:EG129" si="96">IF(CN66&lt;1000,1,0)</f>
        <v>0</v>
      </c>
      <c r="EH66" s="19">
        <f t="shared" ref="EH66:EH129" si="97">IF(EG66=1,0,IF(CN66&lt;100000,1,0))</f>
        <v>0</v>
      </c>
      <c r="EI66" s="50">
        <f t="shared" ref="EI66:EI129" si="98">IF(EG66+EH66=1,0,1)</f>
        <v>1</v>
      </c>
      <c r="EJ66" s="125">
        <f t="shared" ref="EJ66:EJ129" si="99">SUM(DW66:DX66,EA66,EE66,ED66,EH66)</f>
        <v>1</v>
      </c>
      <c r="EK66">
        <f t="shared" ref="EK66:EK129" si="100">IF(ISNUMBER(AU66),AU66,"")</f>
        <v>1705</v>
      </c>
      <c r="EL66" t="str">
        <f t="shared" ref="EL66:EL129" si="101">IF(ISNUMBER(BB66),BB66,"")</f>
        <v/>
      </c>
      <c r="EM66">
        <f t="shared" ref="EM66:EM129" si="102">IF(ISNUMBER(AV66),AV66,"")</f>
        <v>44.2</v>
      </c>
      <c r="EN66">
        <f t="shared" ref="EN66:EN129" si="103">IF(ISNUMBER(AW66),AW66,"")</f>
        <v>270.2</v>
      </c>
      <c r="EO66" t="str">
        <f t="shared" ref="EO66:EO129" si="104">IF(ISNUMBER(BF66),BF66,"")</f>
        <v/>
      </c>
      <c r="EP66" t="str">
        <f t="shared" ref="EP66:EP129" si="105">IF(ISNUMBER(BE66),BE66,"")</f>
        <v/>
      </c>
      <c r="EQ66">
        <f t="shared" ref="EQ66:EQ129" si="106">IF(ISNUMBER(AZ66),AZ66,"")</f>
        <v>518.6</v>
      </c>
      <c r="ER66" t="str">
        <f t="shared" ref="ER66:ER129" si="107">IF(ISNUMBER(BL66),BL66,"")</f>
        <v/>
      </c>
      <c r="ES66">
        <f t="shared" ref="ES66:ES129" si="108">IF(ISNUMBER(BJ66),BJ66,"")</f>
        <v>32</v>
      </c>
      <c r="ET66">
        <f t="shared" ref="ET66:ET129" si="109">IF(ISNUMBER(AY66),AY66,"")</f>
        <v>439</v>
      </c>
      <c r="EU66" s="61">
        <f t="shared" ref="EU66:EU129" si="110">IF(ISNUMBER(AX66),AX66,"")</f>
        <v>2640</v>
      </c>
      <c r="EV66" s="53" t="e">
        <f>IF(ISNUMBER(EK66),EK66*#REF!,"")</f>
        <v>#REF!</v>
      </c>
      <c r="EW66" s="53" t="str">
        <f>IF(ISNUMBER(EL66),EL66*#REF!,"")</f>
        <v/>
      </c>
      <c r="EX66" s="53" t="e">
        <f>IF(ISNUMBER(EM66),EM66*#REF!,"")</f>
        <v>#REF!</v>
      </c>
      <c r="EY66" s="53" t="e">
        <f>IF(ISNUMBER(EN66),EN66*#REF!,"")</f>
        <v>#REF!</v>
      </c>
      <c r="EZ66" s="53" t="str">
        <f>IF(ISNUMBER(EO66),EO66*#REF!,"")</f>
        <v/>
      </c>
      <c r="FA66" s="53" t="str">
        <f>IF(ISNUMBER(EP66),EP66*#REF!,"")</f>
        <v/>
      </c>
      <c r="FB66" s="53" t="e">
        <f>IF(ISNUMBER(EQ66),EQ66*#REF!,"")</f>
        <v>#REF!</v>
      </c>
      <c r="FC66" s="53" t="str">
        <f>IF(ISNUMBER(ER66),ER66*#REF!,"")</f>
        <v/>
      </c>
      <c r="FD66" s="53" t="e">
        <f>IF(ISNUMBER(ES66),ES66*#REF!,"")</f>
        <v>#REF!</v>
      </c>
      <c r="FE66" s="53" t="e">
        <f>IF(ISNUMBER(ET66),ET66*#REF!,"")</f>
        <v>#REF!</v>
      </c>
      <c r="FF66" s="52" t="e">
        <f>IF(ISNUMBER(EU66),EU66*#REF!,"")</f>
        <v>#REF!</v>
      </c>
      <c r="FG66" s="55" t="str">
        <f t="shared" ref="FG66:FG129" si="111">IF(ISNUMBER(EV66),EV66/SUM($EV66:$FA66)*100,"")</f>
        <v/>
      </c>
      <c r="FH66" s="55" t="str">
        <f t="shared" ref="FH66:FH129" si="112">IF(ISNUMBER(EW66),EW66/SUM($EV66:$FA66)*100,"")</f>
        <v/>
      </c>
      <c r="FI66" s="55" t="str">
        <f t="shared" ref="FI66:FI129" si="113">IF(ISNUMBER(EX66),EX66/SUM($EV66:$FA66)*100,"")</f>
        <v/>
      </c>
      <c r="FJ66" s="55" t="str">
        <f t="shared" ref="FJ66:FJ129" si="114">IF(ISNUMBER(EY66),EY66/SUM($EV66:$FA66)*100,"")</f>
        <v/>
      </c>
      <c r="FK66" s="55" t="str">
        <f t="shared" ref="FK66:FK129" si="115">IF(ISNUMBER(EZ66),EZ66/SUM($EV66:$FA66)*100,"")</f>
        <v/>
      </c>
      <c r="FL66" s="55" t="str">
        <f t="shared" ref="FL66:FL129" si="116">IF(ISNUMBER(FA66),FA66/SUM($EV66:$FA66)*100,"")</f>
        <v/>
      </c>
      <c r="FM66" s="55" t="str">
        <f t="shared" ref="FM66:FM129" si="117">IF(ISNUMBER(FB66),FB66/SUM($FB66:$FF66)*100,"")</f>
        <v/>
      </c>
      <c r="FN66" s="55" t="str">
        <f t="shared" ref="FN66:FN129" si="118">IF(ISNUMBER(FC66),FC66/SUM($FB66:$FF66)*100,"")</f>
        <v/>
      </c>
      <c r="FO66" s="55" t="str">
        <f t="shared" ref="FO66:FO129" si="119">IF(ISNUMBER(FD66),FD66/SUM($FB66:$FF66)*100,"")</f>
        <v/>
      </c>
      <c r="FP66" s="55" t="str">
        <f t="shared" ref="FP66:FP129" si="120">IF(ISNUMBER(FE66),FE66/SUM($FB66:$FF66)*100,"")</f>
        <v/>
      </c>
      <c r="FQ66" s="59" t="str">
        <f t="shared" ref="FQ66:FQ129" si="121">IF(ISNUMBER(FF66),FF66/SUM($FB66:$FF66)*100,"")</f>
        <v/>
      </c>
      <c r="FR66" s="53" t="str">
        <f t="shared" si="68"/>
        <v/>
      </c>
      <c r="FS66" s="53" t="e">
        <f t="shared" ref="FS66:FS129" si="122">ABS(AT66)</f>
        <v>#VALUE!</v>
      </c>
      <c r="FT66" s="19" t="e">
        <f t="shared" ref="FT66:FT129" si="123">IF(FS66=0,1,0)</f>
        <v>#VALUE!</v>
      </c>
      <c r="FU66" s="19" t="e">
        <f t="shared" ref="FU66:FU129" si="124">IF(FT66=1,0,IF(FS66&lt;5,1,0))</f>
        <v>#VALUE!</v>
      </c>
      <c r="FV66" s="19" t="e">
        <f t="shared" ref="FV66:FV129" si="125">IF(FT66+FU66=1,0,IF(FS66&lt;10,1,0))</f>
        <v>#VALUE!</v>
      </c>
      <c r="FW66" s="50" t="e">
        <f t="shared" ref="FW66:FW129" si="126">IF(FT66+FU66+FV66=1,0,1)</f>
        <v>#VALUE!</v>
      </c>
      <c r="FX66" s="120">
        <f t="shared" ref="FX66:FX129" si="127">IF(ISNUMBER(FG66),IF(FG66&gt;20,FG66,0),0)</f>
        <v>0</v>
      </c>
      <c r="FY66" s="120">
        <f t="shared" ref="FY66:FY129" si="128">IF(ISNUMBER(FJ66),IF(FJ66&gt;20,FJ66,0),0)</f>
        <v>0</v>
      </c>
      <c r="FZ66" s="120">
        <f t="shared" ref="FZ66:FZ129" si="129">IF(ISNUMBER(FI66),IF(FI66&gt;20,FI66,0),0)</f>
        <v>0</v>
      </c>
      <c r="GA66" s="120">
        <f t="shared" ref="GA66:GA129" si="130">IF(ISNUMBER(FQ66),IF(FQ66&gt;20,FQ66,0),0)</f>
        <v>0</v>
      </c>
      <c r="GB66" s="120">
        <f t="shared" ref="GB66:GB129" si="131">IF(ISNUMBER(FM66),IF(FM66&gt;20,FM66,0),0)</f>
        <v>0</v>
      </c>
      <c r="GC66" s="120">
        <f t="shared" ref="GC66:GC129" si="132">IF(ISNUMBER(FP66),IF(FP66&gt;20,FP66,0),0)</f>
        <v>0</v>
      </c>
      <c r="GD66" s="120">
        <f t="shared" ref="GD66:GD129" si="133">IF(ISNUMBER(FH66),IF(FH66&gt;20,FH66,0),0)</f>
        <v>0</v>
      </c>
      <c r="GE66" s="120">
        <f t="shared" ref="GE66:GE129" si="134">IF(ISNUMBER(FL66),IF(FL66&gt;20,FL66,0),0)</f>
        <v>0</v>
      </c>
      <c r="GF66" s="120">
        <f t="shared" ref="GF66:GF129" si="135">IF(ISNUMBER(FK66),IF(FK66&gt;20,FK66,0),0)</f>
        <v>0</v>
      </c>
      <c r="GG66">
        <f t="shared" ref="GG66:GG129" si="136">IF(GD66&gt;20,GD66,IF(GE66&gt;20,GE66,IF(GF66&gt;20,GF66,0)))</f>
        <v>0</v>
      </c>
      <c r="GH66">
        <f t="shared" ref="GH66:GH129" si="137">IF(ISNUMBER(FO66),IF(FO66&gt;20,FO66,0),0)</f>
        <v>0</v>
      </c>
      <c r="GI66">
        <v>6</v>
      </c>
      <c r="GJ66" t="str">
        <f t="shared" ref="GJ66:GJ129" si="138">IF(ISNUMBER(FR66),IF(GH66&gt;0,"NO3",IF(GB66+GC66=0,"Cl",IF(GA66+GC66=0,"HCO3",IF(GA66+GB66=0,"SO4",IF(GC66=0,IF(GA66&gt;GB66,"Cl-HCO3","HCO3-Cl"),IF(GB66=0,IF(GA66&gt;GC66,"Cl-SO4","SO4-Cl"),IF(GA66=0,IF(GB66&gt;GC66,"HCO3-SO4","SO4-HCO3"),IF(GA66&gt;GB66,IF(GA66&gt;GC66,IF(GB66&gt;GC66,"Cl-HCO3-SO4","Cl-SO4-HCO3"),"SO4-Cl-HCO3"),IF(GB66&gt;GA66,IF(GB66&gt;GC66,IF(GA66&gt;GC66,"HCO3-Cl-SO4","HCO3-SO4-Cl"),"SO4-HCO3-Cl"),"x"))))))))),"")</f>
        <v/>
      </c>
    </row>
    <row r="67" spans="1:192" x14ac:dyDescent="0.2">
      <c r="A67" s="50">
        <f t="shared" si="77"/>
        <v>66</v>
      </c>
      <c r="B67" s="2" t="s">
        <v>12</v>
      </c>
      <c r="C67" s="2" t="s">
        <v>964</v>
      </c>
      <c r="D67" s="2" t="s">
        <v>965</v>
      </c>
      <c r="E67" s="2"/>
      <c r="F67" s="19">
        <v>3481733</v>
      </c>
      <c r="G67" s="19">
        <v>5581239</v>
      </c>
      <c r="H67" s="77">
        <f t="shared" si="78"/>
        <v>481665.87680000003</v>
      </c>
      <c r="I67" s="77">
        <f t="shared" si="79"/>
        <v>5579446.2944</v>
      </c>
      <c r="J67" s="19">
        <v>141.6</v>
      </c>
      <c r="K67" s="66" t="s">
        <v>1334</v>
      </c>
      <c r="L67" s="19">
        <v>40.5</v>
      </c>
      <c r="Q67" s="2" t="s">
        <v>1337</v>
      </c>
      <c r="R67" s="2" t="s">
        <v>2877</v>
      </c>
      <c r="S67" s="2" t="s">
        <v>2640</v>
      </c>
      <c r="T67" s="241" t="str">
        <f t="shared" si="80"/>
        <v>T</v>
      </c>
      <c r="U67" s="241" t="str">
        <f t="shared" si="81"/>
        <v>M</v>
      </c>
      <c r="V67" s="241" t="str">
        <f t="shared" si="82"/>
        <v>-</v>
      </c>
      <c r="W67" s="241" t="str">
        <f t="shared" ref="W67:W130" si="139">IF(EH67=1,"A","-")</f>
        <v>-</v>
      </c>
      <c r="X67" s="260">
        <f t="shared" si="76"/>
        <v>6</v>
      </c>
      <c r="Y67" s="261" t="str">
        <f t="shared" si="75"/>
        <v/>
      </c>
      <c r="Z67" s="56" t="s">
        <v>1486</v>
      </c>
      <c r="AA67" s="48">
        <v>20942</v>
      </c>
      <c r="AB67" s="73">
        <v>1</v>
      </c>
      <c r="AC67" t="s">
        <v>752</v>
      </c>
      <c r="AD67" s="2" t="s">
        <v>1487</v>
      </c>
      <c r="AF67" s="19">
        <v>20.5</v>
      </c>
      <c r="AH67" s="19">
        <v>6.5</v>
      </c>
      <c r="AJ67" s="19">
        <v>1.00129</v>
      </c>
      <c r="AK67" s="19">
        <v>20</v>
      </c>
      <c r="AR67">
        <v>3877.2</v>
      </c>
      <c r="AS67" s="193">
        <f t="shared" si="73"/>
        <v>3877.2000000000007</v>
      </c>
      <c r="AT67" s="248" t="str">
        <f t="shared" si="74"/>
        <v/>
      </c>
      <c r="AU67" s="55">
        <v>926</v>
      </c>
      <c r="AV67" s="55">
        <v>23.1</v>
      </c>
      <c r="AW67" s="55">
        <v>325</v>
      </c>
      <c r="AX67" s="55">
        <v>1513</v>
      </c>
      <c r="AY67" s="55">
        <v>36.799999999999997</v>
      </c>
      <c r="AZ67" s="59">
        <v>989.7</v>
      </c>
      <c r="BB67" s="55">
        <v>37.799999999999997</v>
      </c>
      <c r="BC67" s="55">
        <v>3</v>
      </c>
      <c r="BD67">
        <v>2.4</v>
      </c>
      <c r="BE67">
        <v>2.5</v>
      </c>
      <c r="BF67">
        <v>0.6</v>
      </c>
      <c r="BM67">
        <v>17.3</v>
      </c>
      <c r="CN67" s="129">
        <v>572</v>
      </c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4"/>
      <c r="DT67" s="50">
        <f t="shared" si="83"/>
        <v>1</v>
      </c>
      <c r="DU67" s="73">
        <f t="shared" si="84"/>
        <v>0</v>
      </c>
      <c r="DV67" s="73">
        <f t="shared" si="85"/>
        <v>1</v>
      </c>
      <c r="DW67" s="73">
        <f t="shared" si="86"/>
        <v>0</v>
      </c>
      <c r="DX67" s="73">
        <f t="shared" si="87"/>
        <v>0</v>
      </c>
      <c r="DY67" s="125">
        <f t="shared" si="88"/>
        <v>0</v>
      </c>
      <c r="DZ67" s="73">
        <f t="shared" si="89"/>
        <v>0</v>
      </c>
      <c r="EA67" s="19">
        <f t="shared" si="90"/>
        <v>1</v>
      </c>
      <c r="EB67" s="50">
        <f t="shared" si="91"/>
        <v>0</v>
      </c>
      <c r="EC67" s="19">
        <f t="shared" si="92"/>
        <v>0</v>
      </c>
      <c r="ED67" s="19">
        <f t="shared" si="93"/>
        <v>1</v>
      </c>
      <c r="EE67" s="19">
        <f t="shared" si="94"/>
        <v>0</v>
      </c>
      <c r="EF67" s="50">
        <f t="shared" si="95"/>
        <v>0</v>
      </c>
      <c r="EG67" s="19">
        <f t="shared" si="96"/>
        <v>1</v>
      </c>
      <c r="EH67" s="19">
        <f t="shared" si="97"/>
        <v>0</v>
      </c>
      <c r="EI67" s="50">
        <f t="shared" si="98"/>
        <v>0</v>
      </c>
      <c r="EJ67" s="125">
        <f t="shared" si="99"/>
        <v>2</v>
      </c>
      <c r="EK67">
        <f t="shared" si="100"/>
        <v>926</v>
      </c>
      <c r="EL67">
        <f t="shared" si="101"/>
        <v>37.799999999999997</v>
      </c>
      <c r="EM67">
        <f t="shared" si="102"/>
        <v>23.1</v>
      </c>
      <c r="EN67">
        <f t="shared" si="103"/>
        <v>325</v>
      </c>
      <c r="EO67">
        <f t="shared" si="104"/>
        <v>0.6</v>
      </c>
      <c r="EP67">
        <f t="shared" si="105"/>
        <v>2.5</v>
      </c>
      <c r="EQ67">
        <f t="shared" si="106"/>
        <v>989.7</v>
      </c>
      <c r="ER67" t="str">
        <f t="shared" si="107"/>
        <v/>
      </c>
      <c r="ES67" t="str">
        <f t="shared" si="108"/>
        <v/>
      </c>
      <c r="ET67">
        <f t="shared" si="109"/>
        <v>36.799999999999997</v>
      </c>
      <c r="EU67" s="61">
        <f t="shared" si="110"/>
        <v>1513</v>
      </c>
      <c r="EV67" s="53" t="e">
        <f>IF(ISNUMBER(EK67),EK67*#REF!,"")</f>
        <v>#REF!</v>
      </c>
      <c r="EW67" s="53" t="e">
        <f>IF(ISNUMBER(EL67),EL67*#REF!,"")</f>
        <v>#REF!</v>
      </c>
      <c r="EX67" s="53" t="e">
        <f>IF(ISNUMBER(EM67),EM67*#REF!,"")</f>
        <v>#REF!</v>
      </c>
      <c r="EY67" s="53" t="e">
        <f>IF(ISNUMBER(EN67),EN67*#REF!,"")</f>
        <v>#REF!</v>
      </c>
      <c r="EZ67" s="53" t="e">
        <f>IF(ISNUMBER(EO67),EO67*#REF!,"")</f>
        <v>#REF!</v>
      </c>
      <c r="FA67" s="53" t="e">
        <f>IF(ISNUMBER(EP67),EP67*#REF!,"")</f>
        <v>#REF!</v>
      </c>
      <c r="FB67" s="53" t="e">
        <f>IF(ISNUMBER(EQ67),EQ67*#REF!,"")</f>
        <v>#REF!</v>
      </c>
      <c r="FC67" s="53" t="str">
        <f>IF(ISNUMBER(ER67),ER67*#REF!,"")</f>
        <v/>
      </c>
      <c r="FD67" s="53" t="str">
        <f>IF(ISNUMBER(ES67),ES67*#REF!,"")</f>
        <v/>
      </c>
      <c r="FE67" s="53" t="e">
        <f>IF(ISNUMBER(ET67),ET67*#REF!,"")</f>
        <v>#REF!</v>
      </c>
      <c r="FF67" s="52" t="e">
        <f>IF(ISNUMBER(EU67),EU67*#REF!,"")</f>
        <v>#REF!</v>
      </c>
      <c r="FG67" s="55" t="str">
        <f t="shared" si="111"/>
        <v/>
      </c>
      <c r="FH67" s="55" t="str">
        <f t="shared" si="112"/>
        <v/>
      </c>
      <c r="FI67" s="55" t="str">
        <f t="shared" si="113"/>
        <v/>
      </c>
      <c r="FJ67" s="55" t="str">
        <f t="shared" si="114"/>
        <v/>
      </c>
      <c r="FK67" s="55" t="str">
        <f t="shared" si="115"/>
        <v/>
      </c>
      <c r="FL67" s="55" t="str">
        <f t="shared" si="116"/>
        <v/>
      </c>
      <c r="FM67" s="55" t="str">
        <f t="shared" si="117"/>
        <v/>
      </c>
      <c r="FN67" s="55" t="str">
        <f t="shared" si="118"/>
        <v/>
      </c>
      <c r="FO67" s="55" t="str">
        <f t="shared" si="119"/>
        <v/>
      </c>
      <c r="FP67" s="55" t="str">
        <f t="shared" si="120"/>
        <v/>
      </c>
      <c r="FQ67" s="59" t="str">
        <f t="shared" si="121"/>
        <v/>
      </c>
      <c r="FR67" s="53" t="str">
        <f t="shared" ref="FR67:FR130" si="140">IFERROR((SUM(EV67:FA67)-SUM(FB67:FF67))/SUM(EV67:FF67)*100,"")</f>
        <v/>
      </c>
      <c r="FS67" s="53" t="e">
        <f t="shared" si="122"/>
        <v>#VALUE!</v>
      </c>
      <c r="FT67" s="19" t="e">
        <f t="shared" si="123"/>
        <v>#VALUE!</v>
      </c>
      <c r="FU67" s="19" t="e">
        <f t="shared" si="124"/>
        <v>#VALUE!</v>
      </c>
      <c r="FV67" s="19" t="e">
        <f t="shared" si="125"/>
        <v>#VALUE!</v>
      </c>
      <c r="FW67" s="50" t="e">
        <f t="shared" si="126"/>
        <v>#VALUE!</v>
      </c>
      <c r="FX67" s="120">
        <f t="shared" si="127"/>
        <v>0</v>
      </c>
      <c r="FY67" s="120">
        <f t="shared" si="128"/>
        <v>0</v>
      </c>
      <c r="FZ67" s="120">
        <f t="shared" si="129"/>
        <v>0</v>
      </c>
      <c r="GA67" s="120">
        <f t="shared" si="130"/>
        <v>0</v>
      </c>
      <c r="GB67" s="120">
        <f t="shared" si="131"/>
        <v>0</v>
      </c>
      <c r="GC67" s="120">
        <f t="shared" si="132"/>
        <v>0</v>
      </c>
      <c r="GD67" s="120">
        <f t="shared" si="133"/>
        <v>0</v>
      </c>
      <c r="GE67" s="120">
        <f t="shared" si="134"/>
        <v>0</v>
      </c>
      <c r="GF67" s="120">
        <f t="shared" si="135"/>
        <v>0</v>
      </c>
      <c r="GG67">
        <f t="shared" si="136"/>
        <v>0</v>
      </c>
      <c r="GH67">
        <f t="shared" si="137"/>
        <v>0</v>
      </c>
      <c r="GI67">
        <v>6</v>
      </c>
      <c r="GJ67" t="str">
        <f t="shared" si="138"/>
        <v/>
      </c>
    </row>
    <row r="68" spans="1:192" x14ac:dyDescent="0.2">
      <c r="A68" s="50">
        <f t="shared" si="77"/>
        <v>67</v>
      </c>
      <c r="B68" t="s">
        <v>12</v>
      </c>
      <c r="C68" t="s">
        <v>159</v>
      </c>
      <c r="F68" s="274">
        <v>3481600</v>
      </c>
      <c r="G68" s="274">
        <v>5580832</v>
      </c>
      <c r="H68" s="77">
        <f t="shared" si="78"/>
        <v>481532.93000000005</v>
      </c>
      <c r="I68" s="77">
        <f t="shared" si="79"/>
        <v>5579039.4572000001</v>
      </c>
      <c r="J68" s="19">
        <v>142.9</v>
      </c>
      <c r="K68" s="19" t="s">
        <v>1334</v>
      </c>
      <c r="L68" s="19">
        <v>9.8000000000000007</v>
      </c>
      <c r="Q68" t="s">
        <v>1337</v>
      </c>
      <c r="R68" t="s">
        <v>2877</v>
      </c>
      <c r="S68" s="2" t="s">
        <v>2640</v>
      </c>
      <c r="T68" s="241" t="str">
        <f t="shared" si="80"/>
        <v>-</v>
      </c>
      <c r="U68" s="241" t="str">
        <f t="shared" si="81"/>
        <v>M</v>
      </c>
      <c r="V68" s="241" t="str">
        <f t="shared" si="82"/>
        <v>-</v>
      </c>
      <c r="W68" s="241" t="str">
        <f t="shared" si="139"/>
        <v>A</v>
      </c>
      <c r="X68" s="260">
        <f t="shared" si="76"/>
        <v>6</v>
      </c>
      <c r="Y68" s="261" t="str">
        <f t="shared" si="75"/>
        <v/>
      </c>
      <c r="Z68" s="56"/>
      <c r="AA68" s="131" t="s">
        <v>1442</v>
      </c>
      <c r="AB68" s="73">
        <v>1</v>
      </c>
      <c r="AC68" s="2" t="s">
        <v>871</v>
      </c>
      <c r="AD68" s="2" t="s">
        <v>1488</v>
      </c>
      <c r="AE68" s="70" t="s">
        <v>1489</v>
      </c>
      <c r="AF68" s="19">
        <v>17.2</v>
      </c>
      <c r="AJ68" s="19">
        <v>1.0059</v>
      </c>
      <c r="AK68" s="19">
        <v>15</v>
      </c>
      <c r="AS68" s="193">
        <f t="shared" si="73"/>
        <v>7814.4949999999981</v>
      </c>
      <c r="AT68" s="248" t="str">
        <f t="shared" si="74"/>
        <v/>
      </c>
      <c r="AU68" s="55">
        <v>2457</v>
      </c>
      <c r="AV68" s="55">
        <v>35.64</v>
      </c>
      <c r="AW68" s="55">
        <v>323</v>
      </c>
      <c r="AX68" s="55">
        <v>4293</v>
      </c>
      <c r="AY68" s="55">
        <v>48.66</v>
      </c>
      <c r="AZ68" s="217">
        <v>486</v>
      </c>
      <c r="BA68">
        <v>2.6080000000000001</v>
      </c>
      <c r="BB68" s="55">
        <v>139.4</v>
      </c>
      <c r="BC68" s="55">
        <v>2.62</v>
      </c>
      <c r="BD68">
        <v>7.2270000000000003</v>
      </c>
      <c r="BE68" s="53">
        <v>1.9</v>
      </c>
      <c r="BF68">
        <v>0.78100000000000003</v>
      </c>
      <c r="BH68">
        <v>3.42</v>
      </c>
      <c r="BM68">
        <v>13.11</v>
      </c>
      <c r="BQ68">
        <v>129</v>
      </c>
      <c r="CN68" s="129">
        <v>1848</v>
      </c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4"/>
      <c r="DT68" s="50">
        <f t="shared" si="83"/>
        <v>1</v>
      </c>
      <c r="DU68" s="73">
        <f t="shared" si="84"/>
        <v>1</v>
      </c>
      <c r="DV68" s="73">
        <f t="shared" si="85"/>
        <v>0</v>
      </c>
      <c r="DW68" s="73">
        <f t="shared" si="86"/>
        <v>0</v>
      </c>
      <c r="DX68" s="73">
        <f t="shared" si="87"/>
        <v>0</v>
      </c>
      <c r="DY68" s="125">
        <f t="shared" si="88"/>
        <v>0</v>
      </c>
      <c r="DZ68" s="73">
        <f t="shared" si="89"/>
        <v>1</v>
      </c>
      <c r="EA68" s="19">
        <f t="shared" si="90"/>
        <v>0</v>
      </c>
      <c r="EB68" s="50">
        <f t="shared" si="91"/>
        <v>0</v>
      </c>
      <c r="EC68" s="19">
        <f t="shared" si="92"/>
        <v>0</v>
      </c>
      <c r="ED68" s="19">
        <f t="shared" si="93"/>
        <v>1</v>
      </c>
      <c r="EE68" s="19">
        <f t="shared" si="94"/>
        <v>0</v>
      </c>
      <c r="EF68" s="50">
        <f t="shared" si="95"/>
        <v>0</v>
      </c>
      <c r="EG68" s="19">
        <f t="shared" si="96"/>
        <v>0</v>
      </c>
      <c r="EH68" s="19">
        <f t="shared" si="97"/>
        <v>1</v>
      </c>
      <c r="EI68" s="50">
        <f t="shared" si="98"/>
        <v>0</v>
      </c>
      <c r="EJ68" s="125">
        <f t="shared" si="99"/>
        <v>2</v>
      </c>
      <c r="EK68">
        <f t="shared" si="100"/>
        <v>2457</v>
      </c>
      <c r="EL68">
        <f t="shared" si="101"/>
        <v>139.4</v>
      </c>
      <c r="EM68">
        <f t="shared" si="102"/>
        <v>35.64</v>
      </c>
      <c r="EN68">
        <f t="shared" si="103"/>
        <v>323</v>
      </c>
      <c r="EO68">
        <f t="shared" si="104"/>
        <v>0.78100000000000003</v>
      </c>
      <c r="EP68">
        <f t="shared" si="105"/>
        <v>1.9</v>
      </c>
      <c r="EQ68">
        <f t="shared" si="106"/>
        <v>486</v>
      </c>
      <c r="ER68" t="str">
        <f t="shared" si="107"/>
        <v/>
      </c>
      <c r="ES68" t="str">
        <f t="shared" si="108"/>
        <v/>
      </c>
      <c r="ET68">
        <f t="shared" si="109"/>
        <v>48.66</v>
      </c>
      <c r="EU68" s="61">
        <f t="shared" si="110"/>
        <v>4293</v>
      </c>
      <c r="EV68" s="53" t="e">
        <f>IF(ISNUMBER(EK68),EK68*#REF!,"")</f>
        <v>#REF!</v>
      </c>
      <c r="EW68" s="53" t="e">
        <f>IF(ISNUMBER(EL68),EL68*#REF!,"")</f>
        <v>#REF!</v>
      </c>
      <c r="EX68" s="53" t="e">
        <f>IF(ISNUMBER(EM68),EM68*#REF!,"")</f>
        <v>#REF!</v>
      </c>
      <c r="EY68" s="53" t="e">
        <f>IF(ISNUMBER(EN68),EN68*#REF!,"")</f>
        <v>#REF!</v>
      </c>
      <c r="EZ68" s="53" t="e">
        <f>IF(ISNUMBER(EO68),EO68*#REF!,"")</f>
        <v>#REF!</v>
      </c>
      <c r="FA68" s="53" t="e">
        <f>IF(ISNUMBER(EP68),EP68*#REF!,"")</f>
        <v>#REF!</v>
      </c>
      <c r="FB68" s="53" t="e">
        <f>IF(ISNUMBER(EQ68),EQ68*#REF!,"")</f>
        <v>#REF!</v>
      </c>
      <c r="FC68" s="53" t="str">
        <f>IF(ISNUMBER(ER68),ER68*#REF!,"")</f>
        <v/>
      </c>
      <c r="FD68" s="53" t="str">
        <f>IF(ISNUMBER(ES68),ES68*#REF!,"")</f>
        <v/>
      </c>
      <c r="FE68" s="53" t="e">
        <f>IF(ISNUMBER(ET68),ET68*#REF!,"")</f>
        <v>#REF!</v>
      </c>
      <c r="FF68" s="52" t="e">
        <f>IF(ISNUMBER(EU68),EU68*#REF!,"")</f>
        <v>#REF!</v>
      </c>
      <c r="FG68" s="55" t="str">
        <f t="shared" si="111"/>
        <v/>
      </c>
      <c r="FH68" s="55" t="str">
        <f t="shared" si="112"/>
        <v/>
      </c>
      <c r="FI68" s="55" t="str">
        <f t="shared" si="113"/>
        <v/>
      </c>
      <c r="FJ68" s="55" t="str">
        <f t="shared" si="114"/>
        <v/>
      </c>
      <c r="FK68" s="55" t="str">
        <f t="shared" si="115"/>
        <v/>
      </c>
      <c r="FL68" s="55" t="str">
        <f t="shared" si="116"/>
        <v/>
      </c>
      <c r="FM68" s="55" t="str">
        <f t="shared" si="117"/>
        <v/>
      </c>
      <c r="FN68" s="55" t="str">
        <f t="shared" si="118"/>
        <v/>
      </c>
      <c r="FO68" s="55" t="str">
        <f t="shared" si="119"/>
        <v/>
      </c>
      <c r="FP68" s="55" t="str">
        <f t="shared" si="120"/>
        <v/>
      </c>
      <c r="FQ68" s="59" t="str">
        <f t="shared" si="121"/>
        <v/>
      </c>
      <c r="FR68" s="53" t="str">
        <f t="shared" si="140"/>
        <v/>
      </c>
      <c r="FS68" s="53" t="e">
        <f t="shared" si="122"/>
        <v>#VALUE!</v>
      </c>
      <c r="FT68" s="19" t="e">
        <f t="shared" si="123"/>
        <v>#VALUE!</v>
      </c>
      <c r="FU68" s="19" t="e">
        <f t="shared" si="124"/>
        <v>#VALUE!</v>
      </c>
      <c r="FV68" s="19" t="e">
        <f t="shared" si="125"/>
        <v>#VALUE!</v>
      </c>
      <c r="FW68" s="50" t="e">
        <f t="shared" si="126"/>
        <v>#VALUE!</v>
      </c>
      <c r="FX68" s="120">
        <f t="shared" si="127"/>
        <v>0</v>
      </c>
      <c r="FY68" s="120">
        <f t="shared" si="128"/>
        <v>0</v>
      </c>
      <c r="FZ68" s="120">
        <f t="shared" si="129"/>
        <v>0</v>
      </c>
      <c r="GA68" s="120">
        <f t="shared" si="130"/>
        <v>0</v>
      </c>
      <c r="GB68" s="120">
        <f t="shared" si="131"/>
        <v>0</v>
      </c>
      <c r="GC68" s="120">
        <f t="shared" si="132"/>
        <v>0</v>
      </c>
      <c r="GD68" s="120">
        <f t="shared" si="133"/>
        <v>0</v>
      </c>
      <c r="GE68" s="120">
        <f t="shared" si="134"/>
        <v>0</v>
      </c>
      <c r="GF68" s="120">
        <f t="shared" si="135"/>
        <v>0</v>
      </c>
      <c r="GG68">
        <f t="shared" si="136"/>
        <v>0</v>
      </c>
      <c r="GH68">
        <f t="shared" si="137"/>
        <v>0</v>
      </c>
      <c r="GI68">
        <v>6</v>
      </c>
      <c r="GJ68" t="str">
        <f t="shared" si="138"/>
        <v/>
      </c>
    </row>
    <row r="69" spans="1:192" x14ac:dyDescent="0.2">
      <c r="A69" s="50">
        <f t="shared" si="77"/>
        <v>68</v>
      </c>
      <c r="B69" t="s">
        <v>12</v>
      </c>
      <c r="C69" t="s">
        <v>159</v>
      </c>
      <c r="F69" s="274">
        <v>3481600</v>
      </c>
      <c r="G69" s="274">
        <v>5580832</v>
      </c>
      <c r="H69" s="77">
        <f t="shared" si="78"/>
        <v>481532.93000000005</v>
      </c>
      <c r="I69" s="77">
        <f t="shared" si="79"/>
        <v>5579039.4572000001</v>
      </c>
      <c r="J69" s="19">
        <v>142.9</v>
      </c>
      <c r="K69" s="19" t="s">
        <v>1334</v>
      </c>
      <c r="L69" s="19">
        <v>9.8000000000000007</v>
      </c>
      <c r="Q69" t="s">
        <v>1337</v>
      </c>
      <c r="R69" t="s">
        <v>2877</v>
      </c>
      <c r="S69" s="2" t="s">
        <v>2640</v>
      </c>
      <c r="T69" s="241" t="str">
        <f t="shared" si="80"/>
        <v>T</v>
      </c>
      <c r="U69" s="241" t="str">
        <f t="shared" si="81"/>
        <v>-</v>
      </c>
      <c r="V69" s="241" t="str">
        <f t="shared" si="82"/>
        <v>B</v>
      </c>
      <c r="W69" s="241" t="str">
        <f t="shared" si="139"/>
        <v>A</v>
      </c>
      <c r="X69" s="260">
        <f t="shared" si="76"/>
        <v>6</v>
      </c>
      <c r="Y69" s="261" t="str">
        <f t="shared" si="75"/>
        <v/>
      </c>
      <c r="Z69" s="56"/>
      <c r="AA69" s="48">
        <v>12055</v>
      </c>
      <c r="AB69" s="73">
        <v>2</v>
      </c>
      <c r="AD69" s="2" t="s">
        <v>1490</v>
      </c>
      <c r="AF69" s="19">
        <v>20.350000000000001</v>
      </c>
      <c r="AR69">
        <v>18182.78</v>
      </c>
      <c r="AS69" s="193">
        <f t="shared" si="73"/>
        <v>17918.8</v>
      </c>
      <c r="AT69" s="248" t="str">
        <f t="shared" si="74"/>
        <v/>
      </c>
      <c r="AU69" s="55">
        <v>5569.5</v>
      </c>
      <c r="AV69" s="55">
        <v>76.7</v>
      </c>
      <c r="AW69" s="55">
        <v>863.2</v>
      </c>
      <c r="AX69" s="55">
        <v>9739.2999999999993</v>
      </c>
      <c r="AY69" s="55">
        <v>34.299999999999997</v>
      </c>
      <c r="AZ69" s="217">
        <v>1414</v>
      </c>
      <c r="BB69" s="55">
        <v>197.6</v>
      </c>
      <c r="BC69" s="55"/>
      <c r="BD69">
        <v>12.3</v>
      </c>
      <c r="BE69" s="53">
        <v>7.9</v>
      </c>
      <c r="BF69" s="53">
        <v>4</v>
      </c>
      <c r="CN69" s="129">
        <v>2090.1999999999998</v>
      </c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4"/>
      <c r="DT69" s="50">
        <f t="shared" si="83"/>
        <v>0</v>
      </c>
      <c r="DU69" s="73">
        <f t="shared" si="84"/>
        <v>1</v>
      </c>
      <c r="DV69" s="73">
        <f t="shared" si="85"/>
        <v>0</v>
      </c>
      <c r="DW69" s="73">
        <f t="shared" si="86"/>
        <v>0</v>
      </c>
      <c r="DX69" s="73">
        <f t="shared" si="87"/>
        <v>0</v>
      </c>
      <c r="DY69" s="125">
        <f t="shared" si="88"/>
        <v>0</v>
      </c>
      <c r="DZ69" s="73">
        <f t="shared" si="89"/>
        <v>0</v>
      </c>
      <c r="EA69" s="19">
        <f t="shared" si="90"/>
        <v>1</v>
      </c>
      <c r="EB69" s="50">
        <f t="shared" si="91"/>
        <v>0</v>
      </c>
      <c r="EC69" s="19">
        <f t="shared" si="92"/>
        <v>0</v>
      </c>
      <c r="ED69" s="19">
        <f t="shared" si="93"/>
        <v>0</v>
      </c>
      <c r="EE69" s="19">
        <f t="shared" si="94"/>
        <v>1</v>
      </c>
      <c r="EF69" s="50">
        <f t="shared" si="95"/>
        <v>0</v>
      </c>
      <c r="EG69" s="19">
        <f t="shared" si="96"/>
        <v>0</v>
      </c>
      <c r="EH69" s="19">
        <f t="shared" si="97"/>
        <v>1</v>
      </c>
      <c r="EI69" s="50">
        <f t="shared" si="98"/>
        <v>0</v>
      </c>
      <c r="EJ69" s="125">
        <f t="shared" si="99"/>
        <v>3</v>
      </c>
      <c r="EK69">
        <f t="shared" si="100"/>
        <v>5569.5</v>
      </c>
      <c r="EL69">
        <f t="shared" si="101"/>
        <v>197.6</v>
      </c>
      <c r="EM69">
        <f t="shared" si="102"/>
        <v>76.7</v>
      </c>
      <c r="EN69">
        <f t="shared" si="103"/>
        <v>863.2</v>
      </c>
      <c r="EO69">
        <f t="shared" si="104"/>
        <v>4</v>
      </c>
      <c r="EP69">
        <f t="shared" si="105"/>
        <v>7.9</v>
      </c>
      <c r="EQ69">
        <f t="shared" si="106"/>
        <v>1414</v>
      </c>
      <c r="ER69" t="str">
        <f t="shared" si="107"/>
        <v/>
      </c>
      <c r="ES69" t="str">
        <f t="shared" si="108"/>
        <v/>
      </c>
      <c r="ET69">
        <f t="shared" si="109"/>
        <v>34.299999999999997</v>
      </c>
      <c r="EU69" s="61">
        <f t="shared" si="110"/>
        <v>9739.2999999999993</v>
      </c>
      <c r="EV69" s="53" t="e">
        <f>IF(ISNUMBER(EK69),EK69*#REF!,"")</f>
        <v>#REF!</v>
      </c>
      <c r="EW69" s="53" t="e">
        <f>IF(ISNUMBER(EL69),EL69*#REF!,"")</f>
        <v>#REF!</v>
      </c>
      <c r="EX69" s="53" t="e">
        <f>IF(ISNUMBER(EM69),EM69*#REF!,"")</f>
        <v>#REF!</v>
      </c>
      <c r="EY69" s="53" t="e">
        <f>IF(ISNUMBER(EN69),EN69*#REF!,"")</f>
        <v>#REF!</v>
      </c>
      <c r="EZ69" s="53" t="e">
        <f>IF(ISNUMBER(EO69),EO69*#REF!,"")</f>
        <v>#REF!</v>
      </c>
      <c r="FA69" s="53" t="e">
        <f>IF(ISNUMBER(EP69),EP69*#REF!,"")</f>
        <v>#REF!</v>
      </c>
      <c r="FB69" s="53" t="e">
        <f>IF(ISNUMBER(EQ69),EQ69*#REF!,"")</f>
        <v>#REF!</v>
      </c>
      <c r="FC69" s="53" t="str">
        <f>IF(ISNUMBER(ER69),ER69*#REF!,"")</f>
        <v/>
      </c>
      <c r="FD69" s="53" t="str">
        <f>IF(ISNUMBER(ES69),ES69*#REF!,"")</f>
        <v/>
      </c>
      <c r="FE69" s="53" t="e">
        <f>IF(ISNUMBER(ET69),ET69*#REF!,"")</f>
        <v>#REF!</v>
      </c>
      <c r="FF69" s="52" t="e">
        <f>IF(ISNUMBER(EU69),EU69*#REF!,"")</f>
        <v>#REF!</v>
      </c>
      <c r="FG69" s="55" t="str">
        <f t="shared" si="111"/>
        <v/>
      </c>
      <c r="FH69" s="55" t="str">
        <f t="shared" si="112"/>
        <v/>
      </c>
      <c r="FI69" s="55" t="str">
        <f t="shared" si="113"/>
        <v/>
      </c>
      <c r="FJ69" s="55" t="str">
        <f t="shared" si="114"/>
        <v/>
      </c>
      <c r="FK69" s="55" t="str">
        <f t="shared" si="115"/>
        <v/>
      </c>
      <c r="FL69" s="55" t="str">
        <f t="shared" si="116"/>
        <v/>
      </c>
      <c r="FM69" s="55" t="str">
        <f t="shared" si="117"/>
        <v/>
      </c>
      <c r="FN69" s="55" t="str">
        <f t="shared" si="118"/>
        <v/>
      </c>
      <c r="FO69" s="55" t="str">
        <f t="shared" si="119"/>
        <v/>
      </c>
      <c r="FP69" s="55" t="str">
        <f t="shared" si="120"/>
        <v/>
      </c>
      <c r="FQ69" s="59" t="str">
        <f t="shared" si="121"/>
        <v/>
      </c>
      <c r="FR69" s="53" t="str">
        <f t="shared" si="140"/>
        <v/>
      </c>
      <c r="FS69" s="53" t="e">
        <f t="shared" si="122"/>
        <v>#VALUE!</v>
      </c>
      <c r="FT69" s="19" t="e">
        <f t="shared" si="123"/>
        <v>#VALUE!</v>
      </c>
      <c r="FU69" s="19" t="e">
        <f t="shared" si="124"/>
        <v>#VALUE!</v>
      </c>
      <c r="FV69" s="19" t="e">
        <f t="shared" si="125"/>
        <v>#VALUE!</v>
      </c>
      <c r="FW69" s="50" t="e">
        <f t="shared" si="126"/>
        <v>#VALUE!</v>
      </c>
      <c r="FX69" s="120">
        <f t="shared" si="127"/>
        <v>0</v>
      </c>
      <c r="FY69" s="120">
        <f t="shared" si="128"/>
        <v>0</v>
      </c>
      <c r="FZ69" s="120">
        <f t="shared" si="129"/>
        <v>0</v>
      </c>
      <c r="GA69" s="120">
        <f t="shared" si="130"/>
        <v>0</v>
      </c>
      <c r="GB69" s="120">
        <f t="shared" si="131"/>
        <v>0</v>
      </c>
      <c r="GC69" s="120">
        <f t="shared" si="132"/>
        <v>0</v>
      </c>
      <c r="GD69" s="120">
        <f t="shared" si="133"/>
        <v>0</v>
      </c>
      <c r="GE69" s="120">
        <f t="shared" si="134"/>
        <v>0</v>
      </c>
      <c r="GF69" s="120">
        <f t="shared" si="135"/>
        <v>0</v>
      </c>
      <c r="GG69">
        <f t="shared" si="136"/>
        <v>0</v>
      </c>
      <c r="GH69">
        <f t="shared" si="137"/>
        <v>0</v>
      </c>
      <c r="GI69">
        <v>6</v>
      </c>
      <c r="GJ69" t="str">
        <f t="shared" si="138"/>
        <v/>
      </c>
    </row>
    <row r="70" spans="1:192" ht="15" x14ac:dyDescent="0.25">
      <c r="A70" s="50">
        <f t="shared" si="77"/>
        <v>69</v>
      </c>
      <c r="B70" t="s">
        <v>12</v>
      </c>
      <c r="C70" t="s">
        <v>159</v>
      </c>
      <c r="F70" s="274">
        <v>3481600</v>
      </c>
      <c r="G70" s="274">
        <v>5580832</v>
      </c>
      <c r="H70" s="77">
        <f t="shared" si="78"/>
        <v>481532.93000000005</v>
      </c>
      <c r="I70" s="77">
        <f t="shared" si="79"/>
        <v>5579039.4572000001</v>
      </c>
      <c r="J70" s="19">
        <v>142.9</v>
      </c>
      <c r="K70" s="19" t="s">
        <v>1334</v>
      </c>
      <c r="L70" s="19">
        <v>9.8000000000000007</v>
      </c>
      <c r="Q70" t="s">
        <v>1337</v>
      </c>
      <c r="R70" t="s">
        <v>2877</v>
      </c>
      <c r="S70" s="2" t="s">
        <v>2640</v>
      </c>
      <c r="T70" s="241" t="str">
        <f t="shared" si="80"/>
        <v>-</v>
      </c>
      <c r="U70" s="241" t="str">
        <f t="shared" si="81"/>
        <v>M</v>
      </c>
      <c r="V70" s="241" t="str">
        <f t="shared" si="82"/>
        <v>-</v>
      </c>
      <c r="W70" s="241" t="str">
        <f t="shared" si="139"/>
        <v>A</v>
      </c>
      <c r="X70" s="260">
        <f t="shared" si="76"/>
        <v>6</v>
      </c>
      <c r="Y70" s="261" t="str">
        <f t="shared" si="75"/>
        <v/>
      </c>
      <c r="Z70" s="56" t="s">
        <v>1491</v>
      </c>
      <c r="AA70" s="48">
        <v>20677</v>
      </c>
      <c r="AB70" s="73">
        <v>3</v>
      </c>
      <c r="AC70" t="s">
        <v>752</v>
      </c>
      <c r="AD70" s="2" t="s">
        <v>1492</v>
      </c>
      <c r="AE70" s="57" t="s">
        <v>2686</v>
      </c>
      <c r="AF70" s="66">
        <v>19.05</v>
      </c>
      <c r="AH70" s="19">
        <v>5.87</v>
      </c>
      <c r="AI70" s="272"/>
      <c r="AJ70" s="19">
        <v>1.00695</v>
      </c>
      <c r="AK70" s="19">
        <v>20</v>
      </c>
      <c r="AM70" s="45">
        <v>0.01</v>
      </c>
      <c r="AR70">
        <v>10949.57</v>
      </c>
      <c r="AS70" s="193">
        <f t="shared" si="73"/>
        <v>10874.35</v>
      </c>
      <c r="AT70" s="248" t="str">
        <f t="shared" si="74"/>
        <v/>
      </c>
      <c r="AU70">
        <v>3314.5</v>
      </c>
      <c r="AV70">
        <v>52.95</v>
      </c>
      <c r="AW70">
        <v>534.5</v>
      </c>
      <c r="AX70">
        <v>5717</v>
      </c>
      <c r="AY70">
        <v>32.92</v>
      </c>
      <c r="AZ70" s="61">
        <v>1052.3</v>
      </c>
      <c r="BB70" s="58">
        <v>129.65</v>
      </c>
      <c r="BC70" s="58">
        <v>10.83</v>
      </c>
      <c r="BD70" s="58">
        <v>6.65</v>
      </c>
      <c r="BE70" s="58">
        <v>3.79</v>
      </c>
      <c r="BF70" s="58">
        <v>1.0900000000000001</v>
      </c>
      <c r="BM70">
        <v>18.170000000000002</v>
      </c>
      <c r="BO70" s="90"/>
      <c r="BP70" s="273"/>
      <c r="BQ70" s="90"/>
      <c r="BR70" s="90"/>
      <c r="BS70" s="90"/>
      <c r="BT70" s="90"/>
      <c r="BU70" s="90"/>
      <c r="BV70" s="90"/>
      <c r="BW70" s="90"/>
      <c r="BX70" s="90"/>
      <c r="BY70" s="90"/>
      <c r="BZ70" s="90"/>
      <c r="CA70" s="90"/>
      <c r="CB70" s="90"/>
      <c r="CC70" s="90"/>
      <c r="CD70" s="90"/>
      <c r="CE70" s="90"/>
      <c r="CF70" s="90"/>
      <c r="CG70" s="90"/>
      <c r="CH70" s="90"/>
      <c r="CI70" s="90"/>
      <c r="CJ70" s="90"/>
      <c r="CK70" s="90"/>
      <c r="CL70" s="91" t="s">
        <v>1322</v>
      </c>
      <c r="CM70" s="90"/>
      <c r="CN70" s="90">
        <v>1870</v>
      </c>
      <c r="CO70" s="90"/>
      <c r="DB70" s="103"/>
      <c r="DC70" s="103"/>
      <c r="DD70" s="103"/>
      <c r="DE70" s="103"/>
      <c r="DF70" s="103"/>
      <c r="DG70" s="103"/>
      <c r="DH70" s="103"/>
      <c r="DI70" s="103"/>
      <c r="DJ70" s="103">
        <v>182</v>
      </c>
      <c r="DK70" s="103"/>
      <c r="DL70" s="103"/>
      <c r="DM70" s="103"/>
      <c r="DN70" s="103"/>
      <c r="DO70" s="103"/>
      <c r="DP70" s="103"/>
      <c r="DQ70" s="103"/>
      <c r="DR70" s="103"/>
      <c r="DS70" s="104"/>
      <c r="DT70" s="50">
        <f t="shared" si="83"/>
        <v>0</v>
      </c>
      <c r="DU70" s="73">
        <f t="shared" si="84"/>
        <v>1</v>
      </c>
      <c r="DV70" s="73">
        <f t="shared" si="85"/>
        <v>0</v>
      </c>
      <c r="DW70" s="73">
        <f t="shared" si="86"/>
        <v>0</v>
      </c>
      <c r="DX70" s="73">
        <f t="shared" si="87"/>
        <v>0</v>
      </c>
      <c r="DY70" s="125">
        <f t="shared" si="88"/>
        <v>0</v>
      </c>
      <c r="DZ70" s="73">
        <f t="shared" si="89"/>
        <v>1</v>
      </c>
      <c r="EA70" s="19">
        <f t="shared" si="90"/>
        <v>0</v>
      </c>
      <c r="EB70" s="50">
        <f t="shared" si="91"/>
        <v>0</v>
      </c>
      <c r="EC70" s="19">
        <f t="shared" si="92"/>
        <v>0</v>
      </c>
      <c r="ED70" s="19">
        <f t="shared" si="93"/>
        <v>1</v>
      </c>
      <c r="EE70" s="19">
        <f t="shared" si="94"/>
        <v>0</v>
      </c>
      <c r="EF70" s="50">
        <f t="shared" si="95"/>
        <v>0</v>
      </c>
      <c r="EG70" s="19">
        <f t="shared" si="96"/>
        <v>0</v>
      </c>
      <c r="EH70" s="19">
        <f t="shared" si="97"/>
        <v>1</v>
      </c>
      <c r="EI70" s="50">
        <f t="shared" si="98"/>
        <v>0</v>
      </c>
      <c r="EJ70" s="125">
        <f t="shared" si="99"/>
        <v>2</v>
      </c>
      <c r="EK70">
        <f t="shared" si="100"/>
        <v>3314.5</v>
      </c>
      <c r="EL70">
        <f t="shared" si="101"/>
        <v>129.65</v>
      </c>
      <c r="EM70">
        <f t="shared" si="102"/>
        <v>52.95</v>
      </c>
      <c r="EN70">
        <f t="shared" si="103"/>
        <v>534.5</v>
      </c>
      <c r="EO70">
        <f t="shared" si="104"/>
        <v>1.0900000000000001</v>
      </c>
      <c r="EP70">
        <f t="shared" si="105"/>
        <v>3.79</v>
      </c>
      <c r="EQ70">
        <f t="shared" si="106"/>
        <v>1052.3</v>
      </c>
      <c r="ER70" t="str">
        <f t="shared" si="107"/>
        <v/>
      </c>
      <c r="ES70" t="str">
        <f t="shared" si="108"/>
        <v/>
      </c>
      <c r="ET70">
        <f t="shared" si="109"/>
        <v>32.92</v>
      </c>
      <c r="EU70" s="61">
        <f t="shared" si="110"/>
        <v>5717</v>
      </c>
      <c r="EV70" s="53" t="e">
        <f>IF(ISNUMBER(EK70),EK70*#REF!,"")</f>
        <v>#REF!</v>
      </c>
      <c r="EW70" s="53" t="e">
        <f>IF(ISNUMBER(EL70),EL70*#REF!,"")</f>
        <v>#REF!</v>
      </c>
      <c r="EX70" s="53" t="e">
        <f>IF(ISNUMBER(EM70),EM70*#REF!,"")</f>
        <v>#REF!</v>
      </c>
      <c r="EY70" s="53" t="e">
        <f>IF(ISNUMBER(EN70),EN70*#REF!,"")</f>
        <v>#REF!</v>
      </c>
      <c r="EZ70" s="53" t="e">
        <f>IF(ISNUMBER(EO70),EO70*#REF!,"")</f>
        <v>#REF!</v>
      </c>
      <c r="FA70" s="53" t="e">
        <f>IF(ISNUMBER(EP70),EP70*#REF!,"")</f>
        <v>#REF!</v>
      </c>
      <c r="FB70" s="53" t="e">
        <f>IF(ISNUMBER(EQ70),EQ70*#REF!,"")</f>
        <v>#REF!</v>
      </c>
      <c r="FC70" s="53" t="str">
        <f>IF(ISNUMBER(ER70),ER70*#REF!,"")</f>
        <v/>
      </c>
      <c r="FD70" s="53" t="str">
        <f>IF(ISNUMBER(ES70),ES70*#REF!,"")</f>
        <v/>
      </c>
      <c r="FE70" s="53" t="e">
        <f>IF(ISNUMBER(ET70),ET70*#REF!,"")</f>
        <v>#REF!</v>
      </c>
      <c r="FF70" s="52" t="e">
        <f>IF(ISNUMBER(EU70),EU70*#REF!,"")</f>
        <v>#REF!</v>
      </c>
      <c r="FG70" s="55" t="str">
        <f t="shared" si="111"/>
        <v/>
      </c>
      <c r="FH70" s="55" t="str">
        <f t="shared" si="112"/>
        <v/>
      </c>
      <c r="FI70" s="55" t="str">
        <f t="shared" si="113"/>
        <v/>
      </c>
      <c r="FJ70" s="55" t="str">
        <f t="shared" si="114"/>
        <v/>
      </c>
      <c r="FK70" s="55" t="str">
        <f t="shared" si="115"/>
        <v/>
      </c>
      <c r="FL70" s="55" t="str">
        <f t="shared" si="116"/>
        <v/>
      </c>
      <c r="FM70" s="55" t="str">
        <f t="shared" si="117"/>
        <v/>
      </c>
      <c r="FN70" s="55" t="str">
        <f t="shared" si="118"/>
        <v/>
      </c>
      <c r="FO70" s="55" t="str">
        <f t="shared" si="119"/>
        <v/>
      </c>
      <c r="FP70" s="55" t="str">
        <f t="shared" si="120"/>
        <v/>
      </c>
      <c r="FQ70" s="59" t="str">
        <f t="shared" si="121"/>
        <v/>
      </c>
      <c r="FR70" s="53" t="str">
        <f t="shared" si="140"/>
        <v/>
      </c>
      <c r="FS70" s="53" t="e">
        <f t="shared" si="122"/>
        <v>#VALUE!</v>
      </c>
      <c r="FT70" s="19" t="e">
        <f t="shared" si="123"/>
        <v>#VALUE!</v>
      </c>
      <c r="FU70" s="19" t="e">
        <f t="shared" si="124"/>
        <v>#VALUE!</v>
      </c>
      <c r="FV70" s="19" t="e">
        <f t="shared" si="125"/>
        <v>#VALUE!</v>
      </c>
      <c r="FW70" s="50" t="e">
        <f t="shared" si="126"/>
        <v>#VALUE!</v>
      </c>
      <c r="FX70" s="120">
        <f t="shared" si="127"/>
        <v>0</v>
      </c>
      <c r="FY70" s="120">
        <f t="shared" si="128"/>
        <v>0</v>
      </c>
      <c r="FZ70" s="120">
        <f t="shared" si="129"/>
        <v>0</v>
      </c>
      <c r="GA70" s="120">
        <f t="shared" si="130"/>
        <v>0</v>
      </c>
      <c r="GB70" s="120">
        <f t="shared" si="131"/>
        <v>0</v>
      </c>
      <c r="GC70" s="120">
        <f t="shared" si="132"/>
        <v>0</v>
      </c>
      <c r="GD70" s="120">
        <f t="shared" si="133"/>
        <v>0</v>
      </c>
      <c r="GE70" s="120">
        <f t="shared" si="134"/>
        <v>0</v>
      </c>
      <c r="GF70" s="120">
        <f t="shared" si="135"/>
        <v>0</v>
      </c>
      <c r="GG70">
        <f t="shared" si="136"/>
        <v>0</v>
      </c>
      <c r="GH70">
        <f t="shared" si="137"/>
        <v>0</v>
      </c>
      <c r="GI70">
        <v>6</v>
      </c>
      <c r="GJ70" t="str">
        <f t="shared" si="138"/>
        <v/>
      </c>
    </row>
    <row r="71" spans="1:192" ht="15" x14ac:dyDescent="0.25">
      <c r="A71" s="50">
        <f t="shared" si="77"/>
        <v>70</v>
      </c>
      <c r="B71" t="s">
        <v>12</v>
      </c>
      <c r="C71" t="s">
        <v>159</v>
      </c>
      <c r="F71" s="274">
        <v>3481600</v>
      </c>
      <c r="G71" s="274">
        <v>5580832</v>
      </c>
      <c r="H71" s="77">
        <f t="shared" si="78"/>
        <v>481532.93000000005</v>
      </c>
      <c r="I71" s="77">
        <f t="shared" si="79"/>
        <v>5579039.4572000001</v>
      </c>
      <c r="J71" s="19">
        <v>142.9</v>
      </c>
      <c r="K71" s="19" t="s">
        <v>1334</v>
      </c>
      <c r="L71" s="19">
        <v>9.8000000000000007</v>
      </c>
      <c r="Q71" t="s">
        <v>1337</v>
      </c>
      <c r="R71" t="s">
        <v>2877</v>
      </c>
      <c r="S71" s="2" t="s">
        <v>2640</v>
      </c>
      <c r="T71" s="241" t="str">
        <f t="shared" si="80"/>
        <v>-</v>
      </c>
      <c r="U71" s="241" t="str">
        <f t="shared" si="81"/>
        <v>M</v>
      </c>
      <c r="V71" s="241" t="str">
        <f t="shared" si="82"/>
        <v>-</v>
      </c>
      <c r="W71" s="241" t="str">
        <f t="shared" si="139"/>
        <v>A</v>
      </c>
      <c r="X71" s="260">
        <f t="shared" si="76"/>
        <v>6</v>
      </c>
      <c r="Y71" s="261" t="str">
        <f t="shared" si="75"/>
        <v/>
      </c>
      <c r="Z71" s="56" t="s">
        <v>1423</v>
      </c>
      <c r="AA71" s="48">
        <v>26346</v>
      </c>
      <c r="AB71" s="73">
        <v>4</v>
      </c>
      <c r="AC71" s="2" t="s">
        <v>852</v>
      </c>
      <c r="AD71" s="2" t="s">
        <v>1493</v>
      </c>
      <c r="AF71" s="66">
        <v>19.7</v>
      </c>
      <c r="AH71" s="19">
        <v>5.87</v>
      </c>
      <c r="AI71" s="272"/>
      <c r="AJ71" s="19">
        <v>1.0086999999999999</v>
      </c>
      <c r="AK71" s="19">
        <v>20</v>
      </c>
      <c r="AM71" s="66">
        <v>0.93500000000000005</v>
      </c>
      <c r="AR71">
        <v>12760.05</v>
      </c>
      <c r="AS71" s="193">
        <f t="shared" si="73"/>
        <v>12657.554000000002</v>
      </c>
      <c r="AT71" s="248" t="str">
        <f t="shared" si="74"/>
        <v/>
      </c>
      <c r="AU71">
        <v>3856</v>
      </c>
      <c r="AV71" s="55">
        <v>72.900000000000006</v>
      </c>
      <c r="AW71" s="55">
        <v>619.1</v>
      </c>
      <c r="AX71" s="55">
        <v>6727.5</v>
      </c>
      <c r="AY71" s="55">
        <v>30.57</v>
      </c>
      <c r="AZ71" s="217">
        <v>1162</v>
      </c>
      <c r="BA71" s="53">
        <v>4.0650000000000004</v>
      </c>
      <c r="BB71" s="58">
        <v>128.24</v>
      </c>
      <c r="BC71" s="58">
        <v>15.42</v>
      </c>
      <c r="BD71" s="58">
        <v>8.26</v>
      </c>
      <c r="BE71" s="58">
        <v>4.4400000000000004</v>
      </c>
      <c r="BF71" s="58">
        <v>1.026</v>
      </c>
      <c r="BG71" s="58">
        <v>0.82399999999999995</v>
      </c>
      <c r="BJ71">
        <v>6.63</v>
      </c>
      <c r="BK71">
        <v>0</v>
      </c>
      <c r="BM71">
        <v>17.28</v>
      </c>
      <c r="BO71" s="90"/>
      <c r="BP71" s="273"/>
      <c r="BQ71" s="90" t="s">
        <v>286</v>
      </c>
      <c r="BR71" s="90"/>
      <c r="BS71" s="90"/>
      <c r="BT71" s="90"/>
      <c r="BU71" s="90"/>
      <c r="BV71" s="90"/>
      <c r="BW71" s="90"/>
      <c r="BX71" s="90"/>
      <c r="BY71" s="90"/>
      <c r="BZ71" s="90"/>
      <c r="CA71" s="90"/>
      <c r="CB71" s="90"/>
      <c r="CC71" s="90"/>
      <c r="CD71" s="90"/>
      <c r="CE71" s="90"/>
      <c r="CF71" s="90"/>
      <c r="CG71" s="90"/>
      <c r="CH71" s="90"/>
      <c r="CI71" s="90"/>
      <c r="CJ71" s="90"/>
      <c r="CK71" s="90"/>
      <c r="CL71" s="91">
        <v>3299</v>
      </c>
      <c r="CM71" s="90"/>
      <c r="CN71" s="90">
        <v>1681</v>
      </c>
      <c r="CO71" s="90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4"/>
      <c r="DT71" s="50">
        <f t="shared" si="83"/>
        <v>0</v>
      </c>
      <c r="DU71" s="73">
        <f t="shared" si="84"/>
        <v>1</v>
      </c>
      <c r="DV71" s="73">
        <f t="shared" si="85"/>
        <v>0</v>
      </c>
      <c r="DW71" s="73">
        <f t="shared" si="86"/>
        <v>0</v>
      </c>
      <c r="DX71" s="73">
        <f t="shared" si="87"/>
        <v>0</v>
      </c>
      <c r="DY71" s="125">
        <f t="shared" si="88"/>
        <v>0</v>
      </c>
      <c r="DZ71" s="73">
        <f t="shared" si="89"/>
        <v>1</v>
      </c>
      <c r="EA71" s="19">
        <f t="shared" si="90"/>
        <v>0</v>
      </c>
      <c r="EB71" s="50">
        <f t="shared" si="91"/>
        <v>0</v>
      </c>
      <c r="EC71" s="19">
        <f t="shared" si="92"/>
        <v>0</v>
      </c>
      <c r="ED71" s="19">
        <f t="shared" si="93"/>
        <v>1</v>
      </c>
      <c r="EE71" s="19">
        <f t="shared" si="94"/>
        <v>0</v>
      </c>
      <c r="EF71" s="50">
        <f t="shared" si="95"/>
        <v>0</v>
      </c>
      <c r="EG71" s="19">
        <f t="shared" si="96"/>
        <v>0</v>
      </c>
      <c r="EH71" s="19">
        <f t="shared" si="97"/>
        <v>1</v>
      </c>
      <c r="EI71" s="50">
        <f t="shared" si="98"/>
        <v>0</v>
      </c>
      <c r="EJ71" s="125">
        <f t="shared" si="99"/>
        <v>2</v>
      </c>
      <c r="EK71">
        <f t="shared" si="100"/>
        <v>3856</v>
      </c>
      <c r="EL71">
        <f t="shared" si="101"/>
        <v>128.24</v>
      </c>
      <c r="EM71">
        <f t="shared" si="102"/>
        <v>72.900000000000006</v>
      </c>
      <c r="EN71">
        <f t="shared" si="103"/>
        <v>619.1</v>
      </c>
      <c r="EO71">
        <f t="shared" si="104"/>
        <v>1.026</v>
      </c>
      <c r="EP71">
        <f t="shared" si="105"/>
        <v>4.4400000000000004</v>
      </c>
      <c r="EQ71">
        <f t="shared" si="106"/>
        <v>1162</v>
      </c>
      <c r="ER71" t="str">
        <f t="shared" si="107"/>
        <v/>
      </c>
      <c r="ES71">
        <f t="shared" si="108"/>
        <v>6.63</v>
      </c>
      <c r="ET71">
        <f t="shared" si="109"/>
        <v>30.57</v>
      </c>
      <c r="EU71" s="61">
        <f t="shared" si="110"/>
        <v>6727.5</v>
      </c>
      <c r="EV71" s="53" t="e">
        <f>IF(ISNUMBER(EK71),EK71*#REF!,"")</f>
        <v>#REF!</v>
      </c>
      <c r="EW71" s="53" t="e">
        <f>IF(ISNUMBER(EL71),EL71*#REF!,"")</f>
        <v>#REF!</v>
      </c>
      <c r="EX71" s="53" t="e">
        <f>IF(ISNUMBER(EM71),EM71*#REF!,"")</f>
        <v>#REF!</v>
      </c>
      <c r="EY71" s="53" t="e">
        <f>IF(ISNUMBER(EN71),EN71*#REF!,"")</f>
        <v>#REF!</v>
      </c>
      <c r="EZ71" s="53" t="e">
        <f>IF(ISNUMBER(EO71),EO71*#REF!,"")</f>
        <v>#REF!</v>
      </c>
      <c r="FA71" s="53" t="e">
        <f>IF(ISNUMBER(EP71),EP71*#REF!,"")</f>
        <v>#REF!</v>
      </c>
      <c r="FB71" s="53" t="e">
        <f>IF(ISNUMBER(EQ71),EQ71*#REF!,"")</f>
        <v>#REF!</v>
      </c>
      <c r="FC71" s="53" t="str">
        <f>IF(ISNUMBER(ER71),ER71*#REF!,"")</f>
        <v/>
      </c>
      <c r="FD71" s="53" t="e">
        <f>IF(ISNUMBER(ES71),ES71*#REF!,"")</f>
        <v>#REF!</v>
      </c>
      <c r="FE71" s="53" t="e">
        <f>IF(ISNUMBER(ET71),ET71*#REF!,"")</f>
        <v>#REF!</v>
      </c>
      <c r="FF71" s="52" t="e">
        <f>IF(ISNUMBER(EU71),EU71*#REF!,"")</f>
        <v>#REF!</v>
      </c>
      <c r="FG71" s="55" t="str">
        <f t="shared" si="111"/>
        <v/>
      </c>
      <c r="FH71" s="55" t="str">
        <f t="shared" si="112"/>
        <v/>
      </c>
      <c r="FI71" s="55" t="str">
        <f t="shared" si="113"/>
        <v/>
      </c>
      <c r="FJ71" s="55" t="str">
        <f t="shared" si="114"/>
        <v/>
      </c>
      <c r="FK71" s="55" t="str">
        <f t="shared" si="115"/>
        <v/>
      </c>
      <c r="FL71" s="55" t="str">
        <f t="shared" si="116"/>
        <v/>
      </c>
      <c r="FM71" s="55" t="str">
        <f t="shared" si="117"/>
        <v/>
      </c>
      <c r="FN71" s="55" t="str">
        <f t="shared" si="118"/>
        <v/>
      </c>
      <c r="FO71" s="55" t="str">
        <f t="shared" si="119"/>
        <v/>
      </c>
      <c r="FP71" s="55" t="str">
        <f t="shared" si="120"/>
        <v/>
      </c>
      <c r="FQ71" s="59" t="str">
        <f t="shared" si="121"/>
        <v/>
      </c>
      <c r="FR71" s="53" t="str">
        <f t="shared" si="140"/>
        <v/>
      </c>
      <c r="FS71" s="53" t="e">
        <f t="shared" si="122"/>
        <v>#VALUE!</v>
      </c>
      <c r="FT71" s="19" t="e">
        <f t="shared" si="123"/>
        <v>#VALUE!</v>
      </c>
      <c r="FU71" s="19" t="e">
        <f t="shared" si="124"/>
        <v>#VALUE!</v>
      </c>
      <c r="FV71" s="19" t="e">
        <f t="shared" si="125"/>
        <v>#VALUE!</v>
      </c>
      <c r="FW71" s="50" t="e">
        <f t="shared" si="126"/>
        <v>#VALUE!</v>
      </c>
      <c r="FX71" s="120">
        <f t="shared" si="127"/>
        <v>0</v>
      </c>
      <c r="FY71" s="120">
        <f t="shared" si="128"/>
        <v>0</v>
      </c>
      <c r="FZ71" s="120">
        <f t="shared" si="129"/>
        <v>0</v>
      </c>
      <c r="GA71" s="120">
        <f t="shared" si="130"/>
        <v>0</v>
      </c>
      <c r="GB71" s="120">
        <f t="shared" si="131"/>
        <v>0</v>
      </c>
      <c r="GC71" s="120">
        <f t="shared" si="132"/>
        <v>0</v>
      </c>
      <c r="GD71" s="120">
        <f t="shared" si="133"/>
        <v>0</v>
      </c>
      <c r="GE71" s="120">
        <f t="shared" si="134"/>
        <v>0</v>
      </c>
      <c r="GF71" s="120">
        <f t="shared" si="135"/>
        <v>0</v>
      </c>
      <c r="GG71">
        <f t="shared" si="136"/>
        <v>0</v>
      </c>
      <c r="GH71">
        <f t="shared" si="137"/>
        <v>0</v>
      </c>
      <c r="GI71">
        <v>6</v>
      </c>
      <c r="GJ71" t="str">
        <f t="shared" si="138"/>
        <v/>
      </c>
    </row>
    <row r="72" spans="1:192" ht="15" x14ac:dyDescent="0.25">
      <c r="A72" s="50">
        <f t="shared" si="77"/>
        <v>71</v>
      </c>
      <c r="B72" t="s">
        <v>12</v>
      </c>
      <c r="C72" t="s">
        <v>159</v>
      </c>
      <c r="F72" s="274">
        <v>3481600</v>
      </c>
      <c r="G72" s="274">
        <v>5580832</v>
      </c>
      <c r="H72" s="77">
        <f t="shared" si="78"/>
        <v>481532.93000000005</v>
      </c>
      <c r="I72" s="77">
        <f t="shared" si="79"/>
        <v>5579039.4572000001</v>
      </c>
      <c r="J72" s="19">
        <v>142.9</v>
      </c>
      <c r="K72" s="19" t="s">
        <v>1334</v>
      </c>
      <c r="L72" s="19">
        <v>9.8000000000000007</v>
      </c>
      <c r="Q72" t="s">
        <v>1337</v>
      </c>
      <c r="R72" t="s">
        <v>2877</v>
      </c>
      <c r="S72" s="2" t="s">
        <v>2640</v>
      </c>
      <c r="T72" s="241" t="str">
        <f t="shared" si="80"/>
        <v>-</v>
      </c>
      <c r="U72" s="241" t="str">
        <f t="shared" si="81"/>
        <v>M</v>
      </c>
      <c r="V72" s="241" t="str">
        <f t="shared" si="82"/>
        <v>-</v>
      </c>
      <c r="W72" s="241" t="str">
        <f t="shared" si="139"/>
        <v>A</v>
      </c>
      <c r="X72" s="260">
        <f t="shared" si="76"/>
        <v>6</v>
      </c>
      <c r="Y72" s="261" t="str">
        <f t="shared" si="75"/>
        <v/>
      </c>
      <c r="Z72" s="56"/>
      <c r="AA72" s="48">
        <v>29999</v>
      </c>
      <c r="AB72" s="73">
        <v>5</v>
      </c>
      <c r="AD72" s="2" t="s">
        <v>1490</v>
      </c>
      <c r="AF72" s="66">
        <v>19.399999999999999</v>
      </c>
      <c r="AG72" s="19">
        <v>13500</v>
      </c>
      <c r="AH72" s="47">
        <v>5.9</v>
      </c>
      <c r="AI72" s="272"/>
      <c r="AM72" s="66">
        <v>2.97</v>
      </c>
      <c r="AQ72">
        <v>10870</v>
      </c>
      <c r="AR72" s="55">
        <v>11425</v>
      </c>
      <c r="AS72" s="193">
        <f t="shared" si="73"/>
        <v>10878</v>
      </c>
      <c r="AT72" s="248" t="str">
        <f t="shared" si="74"/>
        <v/>
      </c>
      <c r="AU72">
        <v>3250</v>
      </c>
      <c r="AV72" s="55">
        <v>60</v>
      </c>
      <c r="AW72" s="55">
        <v>564</v>
      </c>
      <c r="AX72" s="120">
        <v>5690</v>
      </c>
      <c r="AY72" s="55">
        <v>39.299999999999997</v>
      </c>
      <c r="AZ72" s="217">
        <v>1110</v>
      </c>
      <c r="BB72" s="58">
        <v>148</v>
      </c>
      <c r="BC72" s="58"/>
      <c r="BD72" s="60">
        <v>2.7</v>
      </c>
      <c r="BE72" s="64">
        <v>4.2</v>
      </c>
      <c r="BF72" s="58"/>
      <c r="BJ72" s="53">
        <v>9.8000000000000007</v>
      </c>
      <c r="BO72" s="90"/>
      <c r="BP72" s="273"/>
      <c r="BQ72" s="90"/>
      <c r="BR72" s="90"/>
      <c r="BS72" s="90"/>
      <c r="BT72" s="90"/>
      <c r="BU72" s="90"/>
      <c r="BV72" s="90"/>
      <c r="BW72" s="90"/>
      <c r="BX72" s="90"/>
      <c r="BY72" s="90"/>
      <c r="BZ72" s="90"/>
      <c r="CA72" s="90"/>
      <c r="CB72" s="90"/>
      <c r="CC72" s="90"/>
      <c r="CD72" s="90"/>
      <c r="CE72" s="90"/>
      <c r="CF72" s="90"/>
      <c r="CG72" s="90"/>
      <c r="CH72" s="90"/>
      <c r="CI72" s="90"/>
      <c r="CJ72" s="90"/>
      <c r="CK72" s="90"/>
      <c r="CL72" s="91"/>
      <c r="CM72" s="90"/>
      <c r="CN72" s="90">
        <v>2068</v>
      </c>
      <c r="CO72" s="90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4"/>
      <c r="DT72" s="50">
        <f t="shared" si="83"/>
        <v>0</v>
      </c>
      <c r="DU72" s="73">
        <f t="shared" si="84"/>
        <v>1</v>
      </c>
      <c r="DV72" s="73">
        <f t="shared" si="85"/>
        <v>0</v>
      </c>
      <c r="DW72" s="73">
        <f t="shared" si="86"/>
        <v>0</v>
      </c>
      <c r="DX72" s="73">
        <f t="shared" si="87"/>
        <v>0</v>
      </c>
      <c r="DY72" s="125">
        <f t="shared" si="88"/>
        <v>0</v>
      </c>
      <c r="DZ72" s="73">
        <f t="shared" si="89"/>
        <v>1</v>
      </c>
      <c r="EA72" s="19">
        <f t="shared" si="90"/>
        <v>0</v>
      </c>
      <c r="EB72" s="50">
        <f t="shared" si="91"/>
        <v>0</v>
      </c>
      <c r="EC72" s="19">
        <f t="shared" si="92"/>
        <v>0</v>
      </c>
      <c r="ED72" s="19">
        <f t="shared" si="93"/>
        <v>1</v>
      </c>
      <c r="EE72" s="19">
        <f t="shared" si="94"/>
        <v>0</v>
      </c>
      <c r="EF72" s="50">
        <f t="shared" si="95"/>
        <v>0</v>
      </c>
      <c r="EG72" s="19">
        <f t="shared" si="96"/>
        <v>0</v>
      </c>
      <c r="EH72" s="19">
        <f t="shared" si="97"/>
        <v>1</v>
      </c>
      <c r="EI72" s="50">
        <f t="shared" si="98"/>
        <v>0</v>
      </c>
      <c r="EJ72" s="125">
        <f t="shared" si="99"/>
        <v>2</v>
      </c>
      <c r="EK72">
        <f t="shared" si="100"/>
        <v>3250</v>
      </c>
      <c r="EL72">
        <f t="shared" si="101"/>
        <v>148</v>
      </c>
      <c r="EM72">
        <f t="shared" si="102"/>
        <v>60</v>
      </c>
      <c r="EN72">
        <f t="shared" si="103"/>
        <v>564</v>
      </c>
      <c r="EO72" t="str">
        <f t="shared" si="104"/>
        <v/>
      </c>
      <c r="EP72">
        <f t="shared" si="105"/>
        <v>4.2</v>
      </c>
      <c r="EQ72">
        <f t="shared" si="106"/>
        <v>1110</v>
      </c>
      <c r="ER72" t="str">
        <f t="shared" si="107"/>
        <v/>
      </c>
      <c r="ES72">
        <f t="shared" si="108"/>
        <v>9.8000000000000007</v>
      </c>
      <c r="ET72">
        <f t="shared" si="109"/>
        <v>39.299999999999997</v>
      </c>
      <c r="EU72" s="61">
        <f t="shared" si="110"/>
        <v>5690</v>
      </c>
      <c r="EV72" s="53" t="e">
        <f>IF(ISNUMBER(EK72),EK72*#REF!,"")</f>
        <v>#REF!</v>
      </c>
      <c r="EW72" s="53" t="e">
        <f>IF(ISNUMBER(EL72),EL72*#REF!,"")</f>
        <v>#REF!</v>
      </c>
      <c r="EX72" s="53" t="e">
        <f>IF(ISNUMBER(EM72),EM72*#REF!,"")</f>
        <v>#REF!</v>
      </c>
      <c r="EY72" s="53" t="e">
        <f>IF(ISNUMBER(EN72),EN72*#REF!,"")</f>
        <v>#REF!</v>
      </c>
      <c r="EZ72" s="53" t="str">
        <f>IF(ISNUMBER(EO72),EO72*#REF!,"")</f>
        <v/>
      </c>
      <c r="FA72" s="53" t="e">
        <f>IF(ISNUMBER(EP72),EP72*#REF!,"")</f>
        <v>#REF!</v>
      </c>
      <c r="FB72" s="53" t="e">
        <f>IF(ISNUMBER(EQ72),EQ72*#REF!,"")</f>
        <v>#REF!</v>
      </c>
      <c r="FC72" s="53" t="str">
        <f>IF(ISNUMBER(ER72),ER72*#REF!,"")</f>
        <v/>
      </c>
      <c r="FD72" s="53" t="e">
        <f>IF(ISNUMBER(ES72),ES72*#REF!,"")</f>
        <v>#REF!</v>
      </c>
      <c r="FE72" s="53" t="e">
        <f>IF(ISNUMBER(ET72),ET72*#REF!,"")</f>
        <v>#REF!</v>
      </c>
      <c r="FF72" s="52" t="e">
        <f>IF(ISNUMBER(EU72),EU72*#REF!,"")</f>
        <v>#REF!</v>
      </c>
      <c r="FG72" s="55" t="str">
        <f t="shared" si="111"/>
        <v/>
      </c>
      <c r="FH72" s="55" t="str">
        <f t="shared" si="112"/>
        <v/>
      </c>
      <c r="FI72" s="55" t="str">
        <f t="shared" si="113"/>
        <v/>
      </c>
      <c r="FJ72" s="55" t="str">
        <f t="shared" si="114"/>
        <v/>
      </c>
      <c r="FK72" s="55" t="str">
        <f t="shared" si="115"/>
        <v/>
      </c>
      <c r="FL72" s="55" t="str">
        <f t="shared" si="116"/>
        <v/>
      </c>
      <c r="FM72" s="55" t="str">
        <f t="shared" si="117"/>
        <v/>
      </c>
      <c r="FN72" s="55" t="str">
        <f t="shared" si="118"/>
        <v/>
      </c>
      <c r="FO72" s="55" t="str">
        <f t="shared" si="119"/>
        <v/>
      </c>
      <c r="FP72" s="55" t="str">
        <f t="shared" si="120"/>
        <v/>
      </c>
      <c r="FQ72" s="59" t="str">
        <f t="shared" si="121"/>
        <v/>
      </c>
      <c r="FR72" s="53" t="str">
        <f t="shared" si="140"/>
        <v/>
      </c>
      <c r="FS72" s="53" t="e">
        <f t="shared" si="122"/>
        <v>#VALUE!</v>
      </c>
      <c r="FT72" s="19" t="e">
        <f t="shared" si="123"/>
        <v>#VALUE!</v>
      </c>
      <c r="FU72" s="19" t="e">
        <f t="shared" si="124"/>
        <v>#VALUE!</v>
      </c>
      <c r="FV72" s="19" t="e">
        <f t="shared" si="125"/>
        <v>#VALUE!</v>
      </c>
      <c r="FW72" s="50" t="e">
        <f t="shared" si="126"/>
        <v>#VALUE!</v>
      </c>
      <c r="FX72" s="120">
        <f t="shared" si="127"/>
        <v>0</v>
      </c>
      <c r="FY72" s="120">
        <f t="shared" si="128"/>
        <v>0</v>
      </c>
      <c r="FZ72" s="120">
        <f t="shared" si="129"/>
        <v>0</v>
      </c>
      <c r="GA72" s="120">
        <f t="shared" si="130"/>
        <v>0</v>
      </c>
      <c r="GB72" s="120">
        <f t="shared" si="131"/>
        <v>0</v>
      </c>
      <c r="GC72" s="120">
        <f t="shared" si="132"/>
        <v>0</v>
      </c>
      <c r="GD72" s="120">
        <f t="shared" si="133"/>
        <v>0</v>
      </c>
      <c r="GE72" s="120">
        <f t="shared" si="134"/>
        <v>0</v>
      </c>
      <c r="GF72" s="120">
        <f t="shared" si="135"/>
        <v>0</v>
      </c>
      <c r="GG72">
        <f t="shared" si="136"/>
        <v>0</v>
      </c>
      <c r="GH72">
        <f t="shared" si="137"/>
        <v>0</v>
      </c>
      <c r="GI72">
        <v>6</v>
      </c>
      <c r="GJ72" t="str">
        <f t="shared" si="138"/>
        <v/>
      </c>
    </row>
    <row r="73" spans="1:192" ht="15" x14ac:dyDescent="0.25">
      <c r="A73" s="50">
        <f t="shared" si="77"/>
        <v>72</v>
      </c>
      <c r="B73" t="s">
        <v>12</v>
      </c>
      <c r="C73" t="s">
        <v>159</v>
      </c>
      <c r="F73" s="274">
        <v>3481600</v>
      </c>
      <c r="G73" s="274">
        <v>5580832</v>
      </c>
      <c r="H73" s="77">
        <f t="shared" si="78"/>
        <v>481532.93000000005</v>
      </c>
      <c r="I73" s="77">
        <f t="shared" si="79"/>
        <v>5579039.4572000001</v>
      </c>
      <c r="J73" s="19">
        <v>142.9</v>
      </c>
      <c r="K73" s="19" t="s">
        <v>1334</v>
      </c>
      <c r="L73" s="19">
        <v>9.8000000000000007</v>
      </c>
      <c r="Q73" t="s">
        <v>1337</v>
      </c>
      <c r="R73" t="s">
        <v>2877</v>
      </c>
      <c r="S73" s="2" t="s">
        <v>2640</v>
      </c>
      <c r="T73" s="241" t="str">
        <f t="shared" si="80"/>
        <v>-</v>
      </c>
      <c r="U73" s="241" t="str">
        <f t="shared" si="81"/>
        <v>M</v>
      </c>
      <c r="V73" s="241" t="str">
        <f t="shared" si="82"/>
        <v>-</v>
      </c>
      <c r="W73" s="241" t="str">
        <f t="shared" si="139"/>
        <v>A</v>
      </c>
      <c r="X73" s="260">
        <f t="shared" si="76"/>
        <v>6</v>
      </c>
      <c r="Y73" s="261" t="str">
        <f t="shared" si="75"/>
        <v/>
      </c>
      <c r="Z73" s="56"/>
      <c r="AA73" s="48">
        <v>33107</v>
      </c>
      <c r="AB73" s="73">
        <v>6</v>
      </c>
      <c r="AD73" s="2" t="s">
        <v>1490</v>
      </c>
      <c r="AF73" s="66">
        <v>19.899999999999999</v>
      </c>
      <c r="AG73" s="19">
        <v>13700</v>
      </c>
      <c r="AH73" s="47">
        <v>5.9</v>
      </c>
      <c r="AI73" s="272"/>
      <c r="AM73" s="199">
        <v>1.1000000000000001</v>
      </c>
      <c r="AQ73">
        <v>11175</v>
      </c>
      <c r="AR73" s="55">
        <v>11702</v>
      </c>
      <c r="AS73" s="193">
        <f t="shared" si="73"/>
        <v>10904.5</v>
      </c>
      <c r="AT73" s="248" t="str">
        <f t="shared" si="74"/>
        <v/>
      </c>
      <c r="AU73">
        <v>3300</v>
      </c>
      <c r="AV73" s="55">
        <v>50</v>
      </c>
      <c r="AW73" s="55">
        <v>561</v>
      </c>
      <c r="AX73" s="120">
        <v>5760</v>
      </c>
      <c r="AY73" s="55">
        <v>26.3</v>
      </c>
      <c r="AZ73" s="217">
        <v>1074</v>
      </c>
      <c r="BB73" s="58">
        <v>115</v>
      </c>
      <c r="BC73" s="58"/>
      <c r="BD73" s="60">
        <v>6.7</v>
      </c>
      <c r="BE73" s="64">
        <v>4.5</v>
      </c>
      <c r="BF73" s="58"/>
      <c r="BJ73" s="53">
        <v>7</v>
      </c>
      <c r="BO73" s="90"/>
      <c r="BP73" s="273"/>
      <c r="BQ73" s="90"/>
      <c r="BR73" s="90"/>
      <c r="BS73" s="90"/>
      <c r="BT73" s="90"/>
      <c r="BU73" s="90"/>
      <c r="BV73" s="90"/>
      <c r="BW73" s="90"/>
      <c r="BX73" s="90"/>
      <c r="BY73" s="90"/>
      <c r="BZ73" s="90"/>
      <c r="CA73" s="90"/>
      <c r="CB73" s="90"/>
      <c r="CC73" s="90"/>
      <c r="CD73" s="90"/>
      <c r="CE73" s="90"/>
      <c r="CF73" s="90"/>
      <c r="CG73" s="90"/>
      <c r="CH73" s="90"/>
      <c r="CI73" s="90"/>
      <c r="CJ73" s="90"/>
      <c r="CK73" s="90"/>
      <c r="CL73" s="91"/>
      <c r="CM73" s="90"/>
      <c r="CN73" s="90">
        <v>1958</v>
      </c>
      <c r="CO73" s="90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4"/>
      <c r="DT73" s="50">
        <f t="shared" si="83"/>
        <v>0</v>
      </c>
      <c r="DU73" s="73">
        <f t="shared" si="84"/>
        <v>1</v>
      </c>
      <c r="DV73" s="73">
        <f t="shared" si="85"/>
        <v>0</v>
      </c>
      <c r="DW73" s="73">
        <f t="shared" si="86"/>
        <v>0</v>
      </c>
      <c r="DX73" s="73">
        <f t="shared" si="87"/>
        <v>0</v>
      </c>
      <c r="DY73" s="125">
        <f t="shared" si="88"/>
        <v>0</v>
      </c>
      <c r="DZ73" s="73">
        <f t="shared" si="89"/>
        <v>1</v>
      </c>
      <c r="EA73" s="19">
        <f t="shared" si="90"/>
        <v>0</v>
      </c>
      <c r="EB73" s="50">
        <f t="shared" si="91"/>
        <v>0</v>
      </c>
      <c r="EC73" s="19">
        <f t="shared" si="92"/>
        <v>0</v>
      </c>
      <c r="ED73" s="19">
        <f t="shared" si="93"/>
        <v>1</v>
      </c>
      <c r="EE73" s="19">
        <f t="shared" si="94"/>
        <v>0</v>
      </c>
      <c r="EF73" s="50">
        <f t="shared" si="95"/>
        <v>0</v>
      </c>
      <c r="EG73" s="19">
        <f t="shared" si="96"/>
        <v>0</v>
      </c>
      <c r="EH73" s="19">
        <f t="shared" si="97"/>
        <v>1</v>
      </c>
      <c r="EI73" s="50">
        <f t="shared" si="98"/>
        <v>0</v>
      </c>
      <c r="EJ73" s="125">
        <f t="shared" si="99"/>
        <v>2</v>
      </c>
      <c r="EK73">
        <f t="shared" si="100"/>
        <v>3300</v>
      </c>
      <c r="EL73">
        <f t="shared" si="101"/>
        <v>115</v>
      </c>
      <c r="EM73">
        <f t="shared" si="102"/>
        <v>50</v>
      </c>
      <c r="EN73">
        <f t="shared" si="103"/>
        <v>561</v>
      </c>
      <c r="EO73" t="str">
        <f t="shared" si="104"/>
        <v/>
      </c>
      <c r="EP73">
        <f t="shared" si="105"/>
        <v>4.5</v>
      </c>
      <c r="EQ73">
        <f t="shared" si="106"/>
        <v>1074</v>
      </c>
      <c r="ER73" t="str">
        <f t="shared" si="107"/>
        <v/>
      </c>
      <c r="ES73">
        <f t="shared" si="108"/>
        <v>7</v>
      </c>
      <c r="ET73">
        <f t="shared" si="109"/>
        <v>26.3</v>
      </c>
      <c r="EU73" s="61">
        <f t="shared" si="110"/>
        <v>5760</v>
      </c>
      <c r="EV73" s="53" t="e">
        <f>IF(ISNUMBER(EK73),EK73*#REF!,"")</f>
        <v>#REF!</v>
      </c>
      <c r="EW73" s="53" t="e">
        <f>IF(ISNUMBER(EL73),EL73*#REF!,"")</f>
        <v>#REF!</v>
      </c>
      <c r="EX73" s="53" t="e">
        <f>IF(ISNUMBER(EM73),EM73*#REF!,"")</f>
        <v>#REF!</v>
      </c>
      <c r="EY73" s="53" t="e">
        <f>IF(ISNUMBER(EN73),EN73*#REF!,"")</f>
        <v>#REF!</v>
      </c>
      <c r="EZ73" s="53" t="str">
        <f>IF(ISNUMBER(EO73),EO73*#REF!,"")</f>
        <v/>
      </c>
      <c r="FA73" s="53" t="e">
        <f>IF(ISNUMBER(EP73),EP73*#REF!,"")</f>
        <v>#REF!</v>
      </c>
      <c r="FB73" s="53" t="e">
        <f>IF(ISNUMBER(EQ73),EQ73*#REF!,"")</f>
        <v>#REF!</v>
      </c>
      <c r="FC73" s="53" t="str">
        <f>IF(ISNUMBER(ER73),ER73*#REF!,"")</f>
        <v/>
      </c>
      <c r="FD73" s="53" t="e">
        <f>IF(ISNUMBER(ES73),ES73*#REF!,"")</f>
        <v>#REF!</v>
      </c>
      <c r="FE73" s="53" t="e">
        <f>IF(ISNUMBER(ET73),ET73*#REF!,"")</f>
        <v>#REF!</v>
      </c>
      <c r="FF73" s="52" t="e">
        <f>IF(ISNUMBER(EU73),EU73*#REF!,"")</f>
        <v>#REF!</v>
      </c>
      <c r="FG73" s="55" t="str">
        <f t="shared" si="111"/>
        <v/>
      </c>
      <c r="FH73" s="55" t="str">
        <f t="shared" si="112"/>
        <v/>
      </c>
      <c r="FI73" s="55" t="str">
        <f t="shared" si="113"/>
        <v/>
      </c>
      <c r="FJ73" s="55" t="str">
        <f t="shared" si="114"/>
        <v/>
      </c>
      <c r="FK73" s="55" t="str">
        <f t="shared" si="115"/>
        <v/>
      </c>
      <c r="FL73" s="55" t="str">
        <f t="shared" si="116"/>
        <v/>
      </c>
      <c r="FM73" s="55" t="str">
        <f t="shared" si="117"/>
        <v/>
      </c>
      <c r="FN73" s="55" t="str">
        <f t="shared" si="118"/>
        <v/>
      </c>
      <c r="FO73" s="55" t="str">
        <f t="shared" si="119"/>
        <v/>
      </c>
      <c r="FP73" s="55" t="str">
        <f t="shared" si="120"/>
        <v/>
      </c>
      <c r="FQ73" s="59" t="str">
        <f t="shared" si="121"/>
        <v/>
      </c>
      <c r="FR73" s="53" t="str">
        <f t="shared" si="140"/>
        <v/>
      </c>
      <c r="FS73" s="53" t="e">
        <f t="shared" si="122"/>
        <v>#VALUE!</v>
      </c>
      <c r="FT73" s="19" t="e">
        <f t="shared" si="123"/>
        <v>#VALUE!</v>
      </c>
      <c r="FU73" s="19" t="e">
        <f t="shared" si="124"/>
        <v>#VALUE!</v>
      </c>
      <c r="FV73" s="19" t="e">
        <f t="shared" si="125"/>
        <v>#VALUE!</v>
      </c>
      <c r="FW73" s="50" t="e">
        <f t="shared" si="126"/>
        <v>#VALUE!</v>
      </c>
      <c r="FX73" s="120">
        <f t="shared" si="127"/>
        <v>0</v>
      </c>
      <c r="FY73" s="120">
        <f t="shared" si="128"/>
        <v>0</v>
      </c>
      <c r="FZ73" s="120">
        <f t="shared" si="129"/>
        <v>0</v>
      </c>
      <c r="GA73" s="120">
        <f t="shared" si="130"/>
        <v>0</v>
      </c>
      <c r="GB73" s="120">
        <f t="shared" si="131"/>
        <v>0</v>
      </c>
      <c r="GC73" s="120">
        <f t="shared" si="132"/>
        <v>0</v>
      </c>
      <c r="GD73" s="120">
        <f t="shared" si="133"/>
        <v>0</v>
      </c>
      <c r="GE73" s="120">
        <f t="shared" si="134"/>
        <v>0</v>
      </c>
      <c r="GF73" s="120">
        <f t="shared" si="135"/>
        <v>0</v>
      </c>
      <c r="GG73">
        <f t="shared" si="136"/>
        <v>0</v>
      </c>
      <c r="GH73">
        <f t="shared" si="137"/>
        <v>0</v>
      </c>
      <c r="GI73">
        <v>6</v>
      </c>
      <c r="GJ73" t="str">
        <f t="shared" si="138"/>
        <v/>
      </c>
    </row>
    <row r="74" spans="1:192" ht="15" x14ac:dyDescent="0.25">
      <c r="A74" s="50">
        <f t="shared" si="77"/>
        <v>73</v>
      </c>
      <c r="B74" t="s">
        <v>12</v>
      </c>
      <c r="C74" t="s">
        <v>159</v>
      </c>
      <c r="F74" s="274">
        <v>3481600</v>
      </c>
      <c r="G74" s="274">
        <v>5580832</v>
      </c>
      <c r="H74" s="77">
        <f t="shared" si="78"/>
        <v>481532.93000000005</v>
      </c>
      <c r="I74" s="77">
        <f t="shared" si="79"/>
        <v>5579039.4572000001</v>
      </c>
      <c r="J74" s="19">
        <v>142.9</v>
      </c>
      <c r="K74" s="19" t="s">
        <v>1334</v>
      </c>
      <c r="L74" s="19">
        <v>9.8000000000000007</v>
      </c>
      <c r="Q74" t="s">
        <v>1337</v>
      </c>
      <c r="R74" t="s">
        <v>2877</v>
      </c>
      <c r="S74" s="2" t="s">
        <v>2640</v>
      </c>
      <c r="T74" s="241" t="str">
        <f t="shared" si="80"/>
        <v>T</v>
      </c>
      <c r="U74" s="241" t="str">
        <f t="shared" si="81"/>
        <v>M</v>
      </c>
      <c r="V74" s="241" t="str">
        <f t="shared" si="82"/>
        <v>-</v>
      </c>
      <c r="W74" s="241" t="str">
        <f t="shared" si="139"/>
        <v>A</v>
      </c>
      <c r="X74" s="260">
        <f t="shared" si="76"/>
        <v>6</v>
      </c>
      <c r="Y74" s="261" t="str">
        <f t="shared" si="75"/>
        <v/>
      </c>
      <c r="Z74" s="56"/>
      <c r="AA74" s="48">
        <v>36348</v>
      </c>
      <c r="AB74" s="73">
        <v>7</v>
      </c>
      <c r="AD74" s="2" t="s">
        <v>1490</v>
      </c>
      <c r="AF74" s="66">
        <v>20.100000000000001</v>
      </c>
      <c r="AG74" s="19">
        <v>18970</v>
      </c>
      <c r="AH74" s="19">
        <v>5.91</v>
      </c>
      <c r="AI74" s="272"/>
      <c r="AM74" s="66">
        <v>1.1100000000000001</v>
      </c>
      <c r="AQ74">
        <v>11922</v>
      </c>
      <c r="AR74">
        <v>12455.5</v>
      </c>
      <c r="AS74" s="193">
        <f t="shared" si="73"/>
        <v>10036.4</v>
      </c>
      <c r="AT74" s="248" t="str">
        <f t="shared" si="74"/>
        <v/>
      </c>
      <c r="AU74">
        <v>3103</v>
      </c>
      <c r="AV74" s="55">
        <v>57</v>
      </c>
      <c r="AW74" s="55">
        <v>602</v>
      </c>
      <c r="AX74" s="120">
        <v>5027</v>
      </c>
      <c r="AY74" s="55">
        <v>33</v>
      </c>
      <c r="AZ74" s="217">
        <v>1067</v>
      </c>
      <c r="BB74" s="58">
        <v>122</v>
      </c>
      <c r="BC74" s="58"/>
      <c r="BD74" s="60">
        <v>8.8000000000000007</v>
      </c>
      <c r="BE74" s="64">
        <v>4.5999999999999996</v>
      </c>
      <c r="BF74" s="58"/>
      <c r="BJ74" s="55">
        <v>12</v>
      </c>
      <c r="BO74" s="90"/>
      <c r="BP74" s="273"/>
      <c r="BQ74" s="90"/>
      <c r="BR74" s="90"/>
      <c r="BS74" s="90"/>
      <c r="BT74" s="90"/>
      <c r="BU74" s="90"/>
      <c r="BV74" s="90"/>
      <c r="BW74" s="90"/>
      <c r="BX74" s="90"/>
      <c r="BY74" s="90"/>
      <c r="BZ74" s="90"/>
      <c r="CA74" s="90"/>
      <c r="CB74" s="90"/>
      <c r="CC74" s="90"/>
      <c r="CD74" s="90"/>
      <c r="CE74" s="90"/>
      <c r="CF74" s="90"/>
      <c r="CG74" s="90"/>
      <c r="CH74" s="90"/>
      <c r="CI74" s="90"/>
      <c r="CJ74" s="90"/>
      <c r="CK74" s="90"/>
      <c r="CL74" s="91"/>
      <c r="CM74" s="90"/>
      <c r="CN74" s="90">
        <v>1706</v>
      </c>
      <c r="CO74" s="90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4"/>
      <c r="DT74" s="50">
        <f t="shared" si="83"/>
        <v>0</v>
      </c>
      <c r="DU74" s="73">
        <f t="shared" si="84"/>
        <v>1</v>
      </c>
      <c r="DV74" s="73">
        <f t="shared" si="85"/>
        <v>0</v>
      </c>
      <c r="DW74" s="73">
        <f t="shared" si="86"/>
        <v>0</v>
      </c>
      <c r="DX74" s="73">
        <f t="shared" si="87"/>
        <v>0</v>
      </c>
      <c r="DY74" s="125">
        <f t="shared" si="88"/>
        <v>0</v>
      </c>
      <c r="DZ74" s="73">
        <f t="shared" si="89"/>
        <v>0</v>
      </c>
      <c r="EA74" s="19">
        <f t="shared" si="90"/>
        <v>1</v>
      </c>
      <c r="EB74" s="50">
        <f t="shared" si="91"/>
        <v>0</v>
      </c>
      <c r="EC74" s="19">
        <f t="shared" si="92"/>
        <v>0</v>
      </c>
      <c r="ED74" s="19">
        <f t="shared" si="93"/>
        <v>1</v>
      </c>
      <c r="EE74" s="19">
        <f t="shared" si="94"/>
        <v>0</v>
      </c>
      <c r="EF74" s="50">
        <f t="shared" si="95"/>
        <v>0</v>
      </c>
      <c r="EG74" s="19">
        <f t="shared" si="96"/>
        <v>0</v>
      </c>
      <c r="EH74" s="19">
        <f t="shared" si="97"/>
        <v>1</v>
      </c>
      <c r="EI74" s="50">
        <f t="shared" si="98"/>
        <v>0</v>
      </c>
      <c r="EJ74" s="125">
        <f t="shared" si="99"/>
        <v>3</v>
      </c>
      <c r="EK74">
        <f t="shared" si="100"/>
        <v>3103</v>
      </c>
      <c r="EL74">
        <f t="shared" si="101"/>
        <v>122</v>
      </c>
      <c r="EM74">
        <f t="shared" si="102"/>
        <v>57</v>
      </c>
      <c r="EN74">
        <f t="shared" si="103"/>
        <v>602</v>
      </c>
      <c r="EO74" t="str">
        <f t="shared" si="104"/>
        <v/>
      </c>
      <c r="EP74">
        <f t="shared" si="105"/>
        <v>4.5999999999999996</v>
      </c>
      <c r="EQ74">
        <f t="shared" si="106"/>
        <v>1067</v>
      </c>
      <c r="ER74" t="str">
        <f t="shared" si="107"/>
        <v/>
      </c>
      <c r="ES74">
        <f t="shared" si="108"/>
        <v>12</v>
      </c>
      <c r="ET74">
        <f t="shared" si="109"/>
        <v>33</v>
      </c>
      <c r="EU74" s="61">
        <f t="shared" si="110"/>
        <v>5027</v>
      </c>
      <c r="EV74" s="53" t="e">
        <f>IF(ISNUMBER(EK74),EK74*#REF!,"")</f>
        <v>#REF!</v>
      </c>
      <c r="EW74" s="53" t="e">
        <f>IF(ISNUMBER(EL74),EL74*#REF!,"")</f>
        <v>#REF!</v>
      </c>
      <c r="EX74" s="53" t="e">
        <f>IF(ISNUMBER(EM74),EM74*#REF!,"")</f>
        <v>#REF!</v>
      </c>
      <c r="EY74" s="53" t="e">
        <f>IF(ISNUMBER(EN74),EN74*#REF!,"")</f>
        <v>#REF!</v>
      </c>
      <c r="EZ74" s="53" t="str">
        <f>IF(ISNUMBER(EO74),EO74*#REF!,"")</f>
        <v/>
      </c>
      <c r="FA74" s="53" t="e">
        <f>IF(ISNUMBER(EP74),EP74*#REF!,"")</f>
        <v>#REF!</v>
      </c>
      <c r="FB74" s="53" t="e">
        <f>IF(ISNUMBER(EQ74),EQ74*#REF!,"")</f>
        <v>#REF!</v>
      </c>
      <c r="FC74" s="53" t="str">
        <f>IF(ISNUMBER(ER74),ER74*#REF!,"")</f>
        <v/>
      </c>
      <c r="FD74" s="53" t="e">
        <f>IF(ISNUMBER(ES74),ES74*#REF!,"")</f>
        <v>#REF!</v>
      </c>
      <c r="FE74" s="53" t="e">
        <f>IF(ISNUMBER(ET74),ET74*#REF!,"")</f>
        <v>#REF!</v>
      </c>
      <c r="FF74" s="52" t="e">
        <f>IF(ISNUMBER(EU74),EU74*#REF!,"")</f>
        <v>#REF!</v>
      </c>
      <c r="FG74" s="55" t="str">
        <f t="shared" si="111"/>
        <v/>
      </c>
      <c r="FH74" s="55" t="str">
        <f t="shared" si="112"/>
        <v/>
      </c>
      <c r="FI74" s="55" t="str">
        <f t="shared" si="113"/>
        <v/>
      </c>
      <c r="FJ74" s="55" t="str">
        <f t="shared" si="114"/>
        <v/>
      </c>
      <c r="FK74" s="55" t="str">
        <f t="shared" si="115"/>
        <v/>
      </c>
      <c r="FL74" s="55" t="str">
        <f t="shared" si="116"/>
        <v/>
      </c>
      <c r="FM74" s="55" t="str">
        <f t="shared" si="117"/>
        <v/>
      </c>
      <c r="FN74" s="55" t="str">
        <f t="shared" si="118"/>
        <v/>
      </c>
      <c r="FO74" s="55" t="str">
        <f t="shared" si="119"/>
        <v/>
      </c>
      <c r="FP74" s="55" t="str">
        <f t="shared" si="120"/>
        <v/>
      </c>
      <c r="FQ74" s="59" t="str">
        <f t="shared" si="121"/>
        <v/>
      </c>
      <c r="FR74" s="53" t="str">
        <f t="shared" si="140"/>
        <v/>
      </c>
      <c r="FS74" s="53" t="e">
        <f t="shared" si="122"/>
        <v>#VALUE!</v>
      </c>
      <c r="FT74" s="19" t="e">
        <f t="shared" si="123"/>
        <v>#VALUE!</v>
      </c>
      <c r="FU74" s="19" t="e">
        <f t="shared" si="124"/>
        <v>#VALUE!</v>
      </c>
      <c r="FV74" s="19" t="e">
        <f t="shared" si="125"/>
        <v>#VALUE!</v>
      </c>
      <c r="FW74" s="50" t="e">
        <f t="shared" si="126"/>
        <v>#VALUE!</v>
      </c>
      <c r="FX74" s="120">
        <f t="shared" si="127"/>
        <v>0</v>
      </c>
      <c r="FY74" s="120">
        <f t="shared" si="128"/>
        <v>0</v>
      </c>
      <c r="FZ74" s="120">
        <f t="shared" si="129"/>
        <v>0</v>
      </c>
      <c r="GA74" s="120">
        <f t="shared" si="130"/>
        <v>0</v>
      </c>
      <c r="GB74" s="120">
        <f t="shared" si="131"/>
        <v>0</v>
      </c>
      <c r="GC74" s="120">
        <f t="shared" si="132"/>
        <v>0</v>
      </c>
      <c r="GD74" s="120">
        <f t="shared" si="133"/>
        <v>0</v>
      </c>
      <c r="GE74" s="120">
        <f t="shared" si="134"/>
        <v>0</v>
      </c>
      <c r="GF74" s="120">
        <f t="shared" si="135"/>
        <v>0</v>
      </c>
      <c r="GG74">
        <f t="shared" si="136"/>
        <v>0</v>
      </c>
      <c r="GH74">
        <f t="shared" si="137"/>
        <v>0</v>
      </c>
      <c r="GI74">
        <v>6</v>
      </c>
      <c r="GJ74" t="str">
        <f t="shared" si="138"/>
        <v/>
      </c>
    </row>
    <row r="75" spans="1:192" ht="15" x14ac:dyDescent="0.25">
      <c r="A75" s="50">
        <f t="shared" si="77"/>
        <v>74</v>
      </c>
      <c r="B75" s="58" t="s">
        <v>12</v>
      </c>
      <c r="C75" s="58" t="s">
        <v>409</v>
      </c>
      <c r="D75" s="58"/>
      <c r="E75" s="58"/>
      <c r="F75" s="83">
        <v>3481690</v>
      </c>
      <c r="G75" s="83">
        <v>5580890</v>
      </c>
      <c r="H75" s="77">
        <f t="shared" si="78"/>
        <v>481622.89400000003</v>
      </c>
      <c r="I75" s="77">
        <f t="shared" si="79"/>
        <v>5579097.4340000004</v>
      </c>
      <c r="J75" s="83">
        <v>144</v>
      </c>
      <c r="K75" s="83" t="s">
        <v>1333</v>
      </c>
      <c r="L75" s="83">
        <v>16.600000000000001</v>
      </c>
      <c r="M75" s="83"/>
      <c r="O75" s="83"/>
      <c r="P75" s="83"/>
      <c r="Q75" s="58" t="s">
        <v>1337</v>
      </c>
      <c r="R75" s="58" t="s">
        <v>2877</v>
      </c>
      <c r="S75" s="2" t="s">
        <v>2640</v>
      </c>
      <c r="T75" s="241" t="str">
        <f t="shared" si="80"/>
        <v>T</v>
      </c>
      <c r="U75" s="241" t="str">
        <f t="shared" si="81"/>
        <v>-</v>
      </c>
      <c r="V75" s="241" t="str">
        <f t="shared" si="82"/>
        <v>B</v>
      </c>
      <c r="W75" s="241" t="str">
        <f t="shared" si="139"/>
        <v>A</v>
      </c>
      <c r="X75" s="260">
        <f t="shared" si="76"/>
        <v>6</v>
      </c>
      <c r="Y75" s="261" t="str">
        <f t="shared" si="75"/>
        <v/>
      </c>
      <c r="Z75" s="56" t="s">
        <v>1491</v>
      </c>
      <c r="AA75" s="131">
        <v>1827</v>
      </c>
      <c r="AB75" s="73">
        <v>1</v>
      </c>
      <c r="AC75" s="2" t="s">
        <v>871</v>
      </c>
      <c r="AD75" s="2" t="s">
        <v>1494</v>
      </c>
      <c r="AE75" s="70" t="s">
        <v>1495</v>
      </c>
      <c r="AF75" s="66">
        <v>20.100000000000001</v>
      </c>
      <c r="AI75" s="272"/>
      <c r="AJ75" s="114">
        <v>1.0129999999999999</v>
      </c>
      <c r="AK75" s="73">
        <v>15</v>
      </c>
      <c r="AR75">
        <v>18255.27</v>
      </c>
      <c r="AS75" s="193">
        <f t="shared" si="73"/>
        <v>18019.715500000006</v>
      </c>
      <c r="AT75" s="248" t="str">
        <f t="shared" si="74"/>
        <v/>
      </c>
      <c r="AU75">
        <v>5590</v>
      </c>
      <c r="AV75" s="53">
        <v>80.03</v>
      </c>
      <c r="AW75" s="55">
        <v>852.7</v>
      </c>
      <c r="AX75" s="120">
        <v>9818</v>
      </c>
      <c r="AY75" s="53">
        <v>31.17</v>
      </c>
      <c r="AZ75" s="217">
        <v>1339</v>
      </c>
      <c r="BA75">
        <v>4.5350000000000001</v>
      </c>
      <c r="BB75" s="58">
        <v>237.5</v>
      </c>
      <c r="BC75" s="58">
        <v>11.31</v>
      </c>
      <c r="BD75" s="60">
        <v>11.83</v>
      </c>
      <c r="BE75" s="60">
        <v>10.51</v>
      </c>
      <c r="BF75" s="58">
        <v>1.65</v>
      </c>
      <c r="BH75">
        <v>7.8</v>
      </c>
      <c r="BJ75" s="55"/>
      <c r="BM75">
        <v>23.45</v>
      </c>
      <c r="BO75" s="90"/>
      <c r="BP75" s="273"/>
      <c r="BQ75" s="90">
        <v>230.5</v>
      </c>
      <c r="BR75" s="90"/>
      <c r="BS75" s="90"/>
      <c r="BT75" s="90"/>
      <c r="BU75" s="90"/>
      <c r="BV75" s="90"/>
      <c r="BW75" s="90"/>
      <c r="BX75" s="90"/>
      <c r="BY75" s="90"/>
      <c r="BZ75" s="90"/>
      <c r="CA75" s="90"/>
      <c r="CB75" s="90"/>
      <c r="CC75" s="90"/>
      <c r="CD75" s="90"/>
      <c r="CE75" s="90"/>
      <c r="CF75" s="90"/>
      <c r="CG75" s="90"/>
      <c r="CH75" s="90"/>
      <c r="CI75" s="90"/>
      <c r="CJ75" s="90"/>
      <c r="CK75" s="90"/>
      <c r="CL75" s="91"/>
      <c r="CM75" s="90"/>
      <c r="CN75" s="90">
        <v>2788</v>
      </c>
      <c r="CO75" s="90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4"/>
      <c r="DT75" s="50">
        <f t="shared" si="83"/>
        <v>1</v>
      </c>
      <c r="DU75" s="73">
        <f t="shared" si="84"/>
        <v>0</v>
      </c>
      <c r="DV75" s="73">
        <f t="shared" si="85"/>
        <v>1</v>
      </c>
      <c r="DW75" s="73">
        <f t="shared" si="86"/>
        <v>0</v>
      </c>
      <c r="DX75" s="73">
        <f t="shared" si="87"/>
        <v>0</v>
      </c>
      <c r="DY75" s="125">
        <f t="shared" si="88"/>
        <v>0</v>
      </c>
      <c r="DZ75" s="73">
        <f t="shared" si="89"/>
        <v>0</v>
      </c>
      <c r="EA75" s="19">
        <f t="shared" si="90"/>
        <v>1</v>
      </c>
      <c r="EB75" s="50">
        <f t="shared" si="91"/>
        <v>0</v>
      </c>
      <c r="EC75" s="19">
        <f t="shared" si="92"/>
        <v>0</v>
      </c>
      <c r="ED75" s="19">
        <f t="shared" si="93"/>
        <v>0</v>
      </c>
      <c r="EE75" s="19">
        <f t="shared" si="94"/>
        <v>1</v>
      </c>
      <c r="EF75" s="50">
        <f t="shared" si="95"/>
        <v>0</v>
      </c>
      <c r="EG75" s="19">
        <f t="shared" si="96"/>
        <v>0</v>
      </c>
      <c r="EH75" s="19">
        <f t="shared" si="97"/>
        <v>1</v>
      </c>
      <c r="EI75" s="50">
        <f t="shared" si="98"/>
        <v>0</v>
      </c>
      <c r="EJ75" s="125">
        <f t="shared" si="99"/>
        <v>3</v>
      </c>
      <c r="EK75">
        <f t="shared" si="100"/>
        <v>5590</v>
      </c>
      <c r="EL75">
        <f t="shared" si="101"/>
        <v>237.5</v>
      </c>
      <c r="EM75">
        <f t="shared" si="102"/>
        <v>80.03</v>
      </c>
      <c r="EN75">
        <f t="shared" si="103"/>
        <v>852.7</v>
      </c>
      <c r="EO75">
        <f t="shared" si="104"/>
        <v>1.65</v>
      </c>
      <c r="EP75">
        <f t="shared" si="105"/>
        <v>10.51</v>
      </c>
      <c r="EQ75">
        <f t="shared" si="106"/>
        <v>1339</v>
      </c>
      <c r="ER75" t="str">
        <f t="shared" si="107"/>
        <v/>
      </c>
      <c r="ES75" t="str">
        <f t="shared" si="108"/>
        <v/>
      </c>
      <c r="ET75">
        <f t="shared" si="109"/>
        <v>31.17</v>
      </c>
      <c r="EU75" s="61">
        <f t="shared" si="110"/>
        <v>9818</v>
      </c>
      <c r="EV75" s="53" t="e">
        <f>IF(ISNUMBER(EK75),EK75*#REF!,"")</f>
        <v>#REF!</v>
      </c>
      <c r="EW75" s="53" t="e">
        <f>IF(ISNUMBER(EL75),EL75*#REF!,"")</f>
        <v>#REF!</v>
      </c>
      <c r="EX75" s="53" t="e">
        <f>IF(ISNUMBER(EM75),EM75*#REF!,"")</f>
        <v>#REF!</v>
      </c>
      <c r="EY75" s="53" t="e">
        <f>IF(ISNUMBER(EN75),EN75*#REF!,"")</f>
        <v>#REF!</v>
      </c>
      <c r="EZ75" s="53" t="e">
        <f>IF(ISNUMBER(EO75),EO75*#REF!,"")</f>
        <v>#REF!</v>
      </c>
      <c r="FA75" s="53" t="e">
        <f>IF(ISNUMBER(EP75),EP75*#REF!,"")</f>
        <v>#REF!</v>
      </c>
      <c r="FB75" s="53" t="e">
        <f>IF(ISNUMBER(EQ75),EQ75*#REF!,"")</f>
        <v>#REF!</v>
      </c>
      <c r="FC75" s="53" t="str">
        <f>IF(ISNUMBER(ER75),ER75*#REF!,"")</f>
        <v/>
      </c>
      <c r="FD75" s="53" t="str">
        <f>IF(ISNUMBER(ES75),ES75*#REF!,"")</f>
        <v/>
      </c>
      <c r="FE75" s="53" t="e">
        <f>IF(ISNUMBER(ET75),ET75*#REF!,"")</f>
        <v>#REF!</v>
      </c>
      <c r="FF75" s="52" t="e">
        <f>IF(ISNUMBER(EU75),EU75*#REF!,"")</f>
        <v>#REF!</v>
      </c>
      <c r="FG75" s="55" t="str">
        <f t="shared" si="111"/>
        <v/>
      </c>
      <c r="FH75" s="55" t="str">
        <f t="shared" si="112"/>
        <v/>
      </c>
      <c r="FI75" s="55" t="str">
        <f t="shared" si="113"/>
        <v/>
      </c>
      <c r="FJ75" s="55" t="str">
        <f t="shared" si="114"/>
        <v/>
      </c>
      <c r="FK75" s="55" t="str">
        <f t="shared" si="115"/>
        <v/>
      </c>
      <c r="FL75" s="55" t="str">
        <f t="shared" si="116"/>
        <v/>
      </c>
      <c r="FM75" s="55" t="str">
        <f t="shared" si="117"/>
        <v/>
      </c>
      <c r="FN75" s="55" t="str">
        <f t="shared" si="118"/>
        <v/>
      </c>
      <c r="FO75" s="55" t="str">
        <f t="shared" si="119"/>
        <v/>
      </c>
      <c r="FP75" s="55" t="str">
        <f t="shared" si="120"/>
        <v/>
      </c>
      <c r="FQ75" s="59" t="str">
        <f t="shared" si="121"/>
        <v/>
      </c>
      <c r="FR75" s="53" t="str">
        <f t="shared" si="140"/>
        <v/>
      </c>
      <c r="FS75" s="53" t="e">
        <f t="shared" si="122"/>
        <v>#VALUE!</v>
      </c>
      <c r="FT75" s="19" t="e">
        <f t="shared" si="123"/>
        <v>#VALUE!</v>
      </c>
      <c r="FU75" s="19" t="e">
        <f t="shared" si="124"/>
        <v>#VALUE!</v>
      </c>
      <c r="FV75" s="19" t="e">
        <f t="shared" si="125"/>
        <v>#VALUE!</v>
      </c>
      <c r="FW75" s="50" t="e">
        <f t="shared" si="126"/>
        <v>#VALUE!</v>
      </c>
      <c r="FX75" s="120">
        <f t="shared" si="127"/>
        <v>0</v>
      </c>
      <c r="FY75" s="120">
        <f t="shared" si="128"/>
        <v>0</v>
      </c>
      <c r="FZ75" s="120">
        <f t="shared" si="129"/>
        <v>0</v>
      </c>
      <c r="GA75" s="120">
        <f t="shared" si="130"/>
        <v>0</v>
      </c>
      <c r="GB75" s="120">
        <f t="shared" si="131"/>
        <v>0</v>
      </c>
      <c r="GC75" s="120">
        <f t="shared" si="132"/>
        <v>0</v>
      </c>
      <c r="GD75" s="120">
        <f t="shared" si="133"/>
        <v>0</v>
      </c>
      <c r="GE75" s="120">
        <f t="shared" si="134"/>
        <v>0</v>
      </c>
      <c r="GF75" s="120">
        <f t="shared" si="135"/>
        <v>0</v>
      </c>
      <c r="GG75">
        <f t="shared" si="136"/>
        <v>0</v>
      </c>
      <c r="GH75">
        <f t="shared" si="137"/>
        <v>0</v>
      </c>
      <c r="GI75">
        <v>6</v>
      </c>
      <c r="GJ75" t="str">
        <f t="shared" si="138"/>
        <v/>
      </c>
    </row>
    <row r="76" spans="1:192" ht="15" x14ac:dyDescent="0.25">
      <c r="A76" s="50">
        <f t="shared" si="77"/>
        <v>75</v>
      </c>
      <c r="B76" s="58" t="s">
        <v>12</v>
      </c>
      <c r="C76" s="58" t="s">
        <v>409</v>
      </c>
      <c r="D76" s="58"/>
      <c r="E76" s="58"/>
      <c r="F76" s="83">
        <v>3481690</v>
      </c>
      <c r="G76" s="83">
        <v>5580890</v>
      </c>
      <c r="H76" s="77">
        <f t="shared" si="78"/>
        <v>481622.89400000003</v>
      </c>
      <c r="I76" s="77">
        <f t="shared" si="79"/>
        <v>5579097.4340000004</v>
      </c>
      <c r="J76" s="19">
        <v>144</v>
      </c>
      <c r="K76" s="66" t="s">
        <v>1334</v>
      </c>
      <c r="L76" s="19">
        <v>16.600000000000001</v>
      </c>
      <c r="Q76" s="58" t="s">
        <v>1337</v>
      </c>
      <c r="R76" s="58" t="s">
        <v>2877</v>
      </c>
      <c r="S76" s="2" t="s">
        <v>2640</v>
      </c>
      <c r="T76" s="241" t="str">
        <f t="shared" si="80"/>
        <v>T</v>
      </c>
      <c r="U76" s="241" t="str">
        <f t="shared" si="81"/>
        <v>-</v>
      </c>
      <c r="V76" s="241" t="str">
        <f t="shared" si="82"/>
        <v>B</v>
      </c>
      <c r="W76" s="241" t="str">
        <f t="shared" si="139"/>
        <v>A</v>
      </c>
      <c r="X76" s="260">
        <f t="shared" si="76"/>
        <v>6</v>
      </c>
      <c r="Y76" s="261" t="str">
        <f t="shared" si="75"/>
        <v/>
      </c>
      <c r="Z76" s="56" t="s">
        <v>1491</v>
      </c>
      <c r="AA76" s="48">
        <v>10959</v>
      </c>
      <c r="AB76" s="73">
        <v>2</v>
      </c>
      <c r="AD76" s="2" t="s">
        <v>1496</v>
      </c>
      <c r="AF76" s="66">
        <v>20.350000000000001</v>
      </c>
      <c r="AI76" s="272"/>
      <c r="AR76">
        <v>18155.71</v>
      </c>
      <c r="AS76" s="193">
        <f t="shared" si="73"/>
        <v>17892.2</v>
      </c>
      <c r="AT76" s="248" t="str">
        <f t="shared" si="74"/>
        <v/>
      </c>
      <c r="AU76">
        <v>5538.4</v>
      </c>
      <c r="AV76" s="55">
        <v>81.400000000000006</v>
      </c>
      <c r="AW76" s="55">
        <v>847.1</v>
      </c>
      <c r="AX76" s="55">
        <v>9717.6</v>
      </c>
      <c r="AY76" s="55">
        <v>30.8</v>
      </c>
      <c r="AZ76" s="217">
        <v>1410.9</v>
      </c>
      <c r="BB76" s="58">
        <v>242.1</v>
      </c>
      <c r="BC76" s="58"/>
      <c r="BD76" s="60">
        <v>11.7</v>
      </c>
      <c r="BE76" s="60">
        <v>10.7</v>
      </c>
      <c r="BF76" s="60">
        <v>1.5</v>
      </c>
      <c r="BJ76" s="55"/>
      <c r="BO76" s="90"/>
      <c r="BP76" s="273"/>
      <c r="BQ76" s="90"/>
      <c r="BR76" s="90"/>
      <c r="BS76" s="90"/>
      <c r="BT76" s="90"/>
      <c r="BU76" s="90"/>
      <c r="BV76" s="90"/>
      <c r="BW76" s="90"/>
      <c r="BX76" s="90"/>
      <c r="BY76" s="90"/>
      <c r="BZ76" s="90"/>
      <c r="CA76" s="90"/>
      <c r="CB76" s="90"/>
      <c r="CC76" s="90"/>
      <c r="CD76" s="90"/>
      <c r="CE76" s="90"/>
      <c r="CF76" s="90"/>
      <c r="CG76" s="90"/>
      <c r="CH76" s="90"/>
      <c r="CI76" s="90"/>
      <c r="CJ76" s="90"/>
      <c r="CK76" s="90"/>
      <c r="CL76" s="91"/>
      <c r="CM76" s="90"/>
      <c r="CN76" s="90">
        <v>1893.6</v>
      </c>
      <c r="CO76" s="90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4"/>
      <c r="DT76" s="50">
        <f t="shared" si="83"/>
        <v>0</v>
      </c>
      <c r="DU76" s="73">
        <f t="shared" si="84"/>
        <v>0</v>
      </c>
      <c r="DV76" s="73">
        <f t="shared" si="85"/>
        <v>1</v>
      </c>
      <c r="DW76" s="73">
        <f t="shared" si="86"/>
        <v>0</v>
      </c>
      <c r="DX76" s="73">
        <f t="shared" si="87"/>
        <v>0</v>
      </c>
      <c r="DY76" s="125">
        <f t="shared" si="88"/>
        <v>0</v>
      </c>
      <c r="DZ76" s="73">
        <f t="shared" si="89"/>
        <v>0</v>
      </c>
      <c r="EA76" s="19">
        <f t="shared" si="90"/>
        <v>1</v>
      </c>
      <c r="EB76" s="50">
        <f t="shared" si="91"/>
        <v>0</v>
      </c>
      <c r="EC76" s="19">
        <f t="shared" si="92"/>
        <v>0</v>
      </c>
      <c r="ED76" s="19">
        <f t="shared" si="93"/>
        <v>0</v>
      </c>
      <c r="EE76" s="19">
        <f t="shared" si="94"/>
        <v>1</v>
      </c>
      <c r="EF76" s="50">
        <f t="shared" si="95"/>
        <v>0</v>
      </c>
      <c r="EG76" s="19">
        <f t="shared" si="96"/>
        <v>0</v>
      </c>
      <c r="EH76" s="19">
        <f t="shared" si="97"/>
        <v>1</v>
      </c>
      <c r="EI76" s="50">
        <f t="shared" si="98"/>
        <v>0</v>
      </c>
      <c r="EJ76" s="125">
        <f t="shared" si="99"/>
        <v>3</v>
      </c>
      <c r="EK76">
        <f t="shared" si="100"/>
        <v>5538.4</v>
      </c>
      <c r="EL76">
        <f t="shared" si="101"/>
        <v>242.1</v>
      </c>
      <c r="EM76">
        <f t="shared" si="102"/>
        <v>81.400000000000006</v>
      </c>
      <c r="EN76">
        <f t="shared" si="103"/>
        <v>847.1</v>
      </c>
      <c r="EO76">
        <f t="shared" si="104"/>
        <v>1.5</v>
      </c>
      <c r="EP76">
        <f t="shared" si="105"/>
        <v>10.7</v>
      </c>
      <c r="EQ76">
        <f t="shared" si="106"/>
        <v>1410.9</v>
      </c>
      <c r="ER76" t="str">
        <f t="shared" si="107"/>
        <v/>
      </c>
      <c r="ES76" t="str">
        <f t="shared" si="108"/>
        <v/>
      </c>
      <c r="ET76">
        <f t="shared" si="109"/>
        <v>30.8</v>
      </c>
      <c r="EU76" s="61">
        <f t="shared" si="110"/>
        <v>9717.6</v>
      </c>
      <c r="EV76" s="53" t="e">
        <f>IF(ISNUMBER(EK76),EK76*#REF!,"")</f>
        <v>#REF!</v>
      </c>
      <c r="EW76" s="53" t="e">
        <f>IF(ISNUMBER(EL76),EL76*#REF!,"")</f>
        <v>#REF!</v>
      </c>
      <c r="EX76" s="53" t="e">
        <f>IF(ISNUMBER(EM76),EM76*#REF!,"")</f>
        <v>#REF!</v>
      </c>
      <c r="EY76" s="53" t="e">
        <f>IF(ISNUMBER(EN76),EN76*#REF!,"")</f>
        <v>#REF!</v>
      </c>
      <c r="EZ76" s="53" t="e">
        <f>IF(ISNUMBER(EO76),EO76*#REF!,"")</f>
        <v>#REF!</v>
      </c>
      <c r="FA76" s="53" t="e">
        <f>IF(ISNUMBER(EP76),EP76*#REF!,"")</f>
        <v>#REF!</v>
      </c>
      <c r="FB76" s="53" t="e">
        <f>IF(ISNUMBER(EQ76),EQ76*#REF!,"")</f>
        <v>#REF!</v>
      </c>
      <c r="FC76" s="53" t="str">
        <f>IF(ISNUMBER(ER76),ER76*#REF!,"")</f>
        <v/>
      </c>
      <c r="FD76" s="53" t="str">
        <f>IF(ISNUMBER(ES76),ES76*#REF!,"")</f>
        <v/>
      </c>
      <c r="FE76" s="53" t="e">
        <f>IF(ISNUMBER(ET76),ET76*#REF!,"")</f>
        <v>#REF!</v>
      </c>
      <c r="FF76" s="52" t="e">
        <f>IF(ISNUMBER(EU76),EU76*#REF!,"")</f>
        <v>#REF!</v>
      </c>
      <c r="FG76" s="55" t="str">
        <f t="shared" si="111"/>
        <v/>
      </c>
      <c r="FH76" s="55" t="str">
        <f t="shared" si="112"/>
        <v/>
      </c>
      <c r="FI76" s="55" t="str">
        <f t="shared" si="113"/>
        <v/>
      </c>
      <c r="FJ76" s="55" t="str">
        <f t="shared" si="114"/>
        <v/>
      </c>
      <c r="FK76" s="55" t="str">
        <f t="shared" si="115"/>
        <v/>
      </c>
      <c r="FL76" s="55" t="str">
        <f t="shared" si="116"/>
        <v/>
      </c>
      <c r="FM76" s="55" t="str">
        <f t="shared" si="117"/>
        <v/>
      </c>
      <c r="FN76" s="55" t="str">
        <f t="shared" si="118"/>
        <v/>
      </c>
      <c r="FO76" s="55" t="str">
        <f t="shared" si="119"/>
        <v/>
      </c>
      <c r="FP76" s="55" t="str">
        <f t="shared" si="120"/>
        <v/>
      </c>
      <c r="FQ76" s="59" t="str">
        <f t="shared" si="121"/>
        <v/>
      </c>
      <c r="FR76" s="53" t="str">
        <f t="shared" si="140"/>
        <v/>
      </c>
      <c r="FS76" s="53" t="e">
        <f t="shared" si="122"/>
        <v>#VALUE!</v>
      </c>
      <c r="FT76" s="19" t="e">
        <f t="shared" si="123"/>
        <v>#VALUE!</v>
      </c>
      <c r="FU76" s="19" t="e">
        <f t="shared" si="124"/>
        <v>#VALUE!</v>
      </c>
      <c r="FV76" s="19" t="e">
        <f t="shared" si="125"/>
        <v>#VALUE!</v>
      </c>
      <c r="FW76" s="50" t="e">
        <f t="shared" si="126"/>
        <v>#VALUE!</v>
      </c>
      <c r="FX76" s="120">
        <f t="shared" si="127"/>
        <v>0</v>
      </c>
      <c r="FY76" s="120">
        <f t="shared" si="128"/>
        <v>0</v>
      </c>
      <c r="FZ76" s="120">
        <f t="shared" si="129"/>
        <v>0</v>
      </c>
      <c r="GA76" s="120">
        <f t="shared" si="130"/>
        <v>0</v>
      </c>
      <c r="GB76" s="120">
        <f t="shared" si="131"/>
        <v>0</v>
      </c>
      <c r="GC76" s="120">
        <f t="shared" si="132"/>
        <v>0</v>
      </c>
      <c r="GD76" s="120">
        <f t="shared" si="133"/>
        <v>0</v>
      </c>
      <c r="GE76" s="120">
        <f t="shared" si="134"/>
        <v>0</v>
      </c>
      <c r="GF76" s="120">
        <f t="shared" si="135"/>
        <v>0</v>
      </c>
      <c r="GG76">
        <f t="shared" si="136"/>
        <v>0</v>
      </c>
      <c r="GH76">
        <f t="shared" si="137"/>
        <v>0</v>
      </c>
      <c r="GI76">
        <v>6</v>
      </c>
      <c r="GJ76" t="str">
        <f t="shared" si="138"/>
        <v/>
      </c>
    </row>
    <row r="77" spans="1:192" x14ac:dyDescent="0.2">
      <c r="A77" s="50">
        <f t="shared" si="77"/>
        <v>76</v>
      </c>
      <c r="B77" s="58" t="s">
        <v>12</v>
      </c>
      <c r="C77" s="58" t="s">
        <v>409</v>
      </c>
      <c r="D77" s="58"/>
      <c r="E77" s="58"/>
      <c r="F77" s="83">
        <v>3481690</v>
      </c>
      <c r="G77" s="83">
        <v>5580890</v>
      </c>
      <c r="H77" s="77">
        <f t="shared" si="78"/>
        <v>481622.89400000003</v>
      </c>
      <c r="I77" s="77">
        <f t="shared" si="79"/>
        <v>5579097.4340000004</v>
      </c>
      <c r="J77" s="83">
        <v>144</v>
      </c>
      <c r="K77" s="83" t="s">
        <v>1333</v>
      </c>
      <c r="L77" s="83">
        <v>16.600000000000001</v>
      </c>
      <c r="M77" s="83"/>
      <c r="O77" s="83"/>
      <c r="P77" s="83"/>
      <c r="Q77" s="58" t="s">
        <v>1337</v>
      </c>
      <c r="R77" s="58" t="s">
        <v>2877</v>
      </c>
      <c r="S77" s="2" t="s">
        <v>2640</v>
      </c>
      <c r="T77" s="241" t="str">
        <f t="shared" si="80"/>
        <v>T</v>
      </c>
      <c r="U77" s="241" t="str">
        <f t="shared" si="81"/>
        <v>-</v>
      </c>
      <c r="V77" s="241" t="str">
        <f t="shared" si="82"/>
        <v>B</v>
      </c>
      <c r="W77" s="241" t="str">
        <f t="shared" si="139"/>
        <v>A</v>
      </c>
      <c r="X77" s="260">
        <f t="shared" si="76"/>
        <v>6</v>
      </c>
      <c r="Y77" s="261" t="str">
        <f t="shared" si="75"/>
        <v/>
      </c>
      <c r="Z77" s="56" t="s">
        <v>1491</v>
      </c>
      <c r="AA77" s="69">
        <v>20194</v>
      </c>
      <c r="AB77" s="77">
        <v>3</v>
      </c>
      <c r="AC77" s="58" t="s">
        <v>752</v>
      </c>
      <c r="AD77" s="58" t="s">
        <v>1497</v>
      </c>
      <c r="AE77" s="68"/>
      <c r="AF77" s="83">
        <v>20.100000000000001</v>
      </c>
      <c r="AG77" s="83"/>
      <c r="AH77" s="83">
        <v>5.95</v>
      </c>
      <c r="AI77" s="83"/>
      <c r="AJ77" s="83">
        <v>1.0112000000000001</v>
      </c>
      <c r="AK77" s="83">
        <v>20</v>
      </c>
      <c r="AL77" s="83"/>
      <c r="AM77" s="83">
        <v>0.03</v>
      </c>
      <c r="AN77" s="58"/>
      <c r="AO77" s="58"/>
      <c r="AP77" s="83"/>
      <c r="AQ77" s="58"/>
      <c r="AR77" s="58">
        <v>17320</v>
      </c>
      <c r="AS77" s="193">
        <f t="shared" si="73"/>
        <v>17319.936000000002</v>
      </c>
      <c r="AT77" s="248" t="str">
        <f t="shared" si="74"/>
        <v/>
      </c>
      <c r="AU77" s="58">
        <v>5393</v>
      </c>
      <c r="AV77" s="58">
        <v>78.5</v>
      </c>
      <c r="AW77" s="58">
        <v>813.2</v>
      </c>
      <c r="AX77" s="58">
        <v>9370</v>
      </c>
      <c r="AY77" s="58">
        <v>30.1</v>
      </c>
      <c r="AZ77" s="68">
        <v>1390.4</v>
      </c>
      <c r="BA77" s="58"/>
      <c r="BB77" s="58">
        <v>190.6</v>
      </c>
      <c r="BC77" s="58">
        <v>11.63</v>
      </c>
      <c r="BD77" s="58">
        <v>11.06</v>
      </c>
      <c r="BE77" s="58">
        <v>9.8699999999999992</v>
      </c>
      <c r="BF77" s="58">
        <v>1.236</v>
      </c>
      <c r="BG77" s="58"/>
      <c r="BH77" s="58"/>
      <c r="BI77" s="58"/>
      <c r="BJ77" s="58"/>
      <c r="BK77" s="58"/>
      <c r="BL77" s="58"/>
      <c r="BM77" s="58">
        <v>20.34</v>
      </c>
      <c r="BN77" s="68"/>
      <c r="BO77" s="81"/>
      <c r="BP77" s="81"/>
      <c r="BQ77" s="81"/>
      <c r="BR77" s="81"/>
      <c r="BS77" s="81"/>
      <c r="BT77" s="81"/>
      <c r="BU77" s="81"/>
      <c r="BV77" s="81"/>
      <c r="BW77" s="81"/>
      <c r="BX77" s="81"/>
      <c r="BY77" s="81"/>
      <c r="BZ77" s="81"/>
      <c r="CA77" s="81"/>
      <c r="CB77" s="81"/>
      <c r="CC77" s="81"/>
      <c r="CD77" s="81"/>
      <c r="CE77" s="81"/>
      <c r="CF77" s="81"/>
      <c r="CG77" s="81"/>
      <c r="CH77" s="81"/>
      <c r="CI77" s="81"/>
      <c r="CJ77" s="81"/>
      <c r="CK77" s="81"/>
      <c r="CL77" s="82"/>
      <c r="CM77" s="81"/>
      <c r="CN77" s="81">
        <v>1498</v>
      </c>
      <c r="CO77" s="81"/>
      <c r="CP77" s="58"/>
      <c r="CQ77" s="68"/>
      <c r="CR77" s="58"/>
      <c r="CS77" s="58"/>
      <c r="CT77" s="58"/>
      <c r="CU77" s="58"/>
      <c r="CV77" s="58"/>
      <c r="CW77" s="58"/>
      <c r="CX77" s="58"/>
      <c r="CY77" s="58"/>
      <c r="CZ77" s="58"/>
      <c r="DA77" s="68"/>
      <c r="DB77" s="81"/>
      <c r="DC77" s="81"/>
      <c r="DD77" s="81"/>
      <c r="DE77" s="81"/>
      <c r="DF77" s="81"/>
      <c r="DG77" s="81"/>
      <c r="DH77" s="81"/>
      <c r="DI77" s="81"/>
      <c r="DJ77" s="81">
        <v>95.6</v>
      </c>
      <c r="DK77" s="103"/>
      <c r="DL77" s="103"/>
      <c r="DM77" s="103"/>
      <c r="DN77" s="81"/>
      <c r="DO77" s="81"/>
      <c r="DP77" s="103"/>
      <c r="DQ77" s="103"/>
      <c r="DR77" s="103"/>
      <c r="DS77" s="104"/>
      <c r="DT77" s="50">
        <f t="shared" si="83"/>
        <v>0</v>
      </c>
      <c r="DU77" s="73">
        <f t="shared" si="84"/>
        <v>0</v>
      </c>
      <c r="DV77" s="73">
        <f t="shared" si="85"/>
        <v>1</v>
      </c>
      <c r="DW77" s="73">
        <f t="shared" si="86"/>
        <v>0</v>
      </c>
      <c r="DX77" s="73">
        <f t="shared" si="87"/>
        <v>0</v>
      </c>
      <c r="DY77" s="125">
        <f t="shared" si="88"/>
        <v>0</v>
      </c>
      <c r="DZ77" s="73">
        <f t="shared" si="89"/>
        <v>0</v>
      </c>
      <c r="EA77" s="19">
        <f t="shared" si="90"/>
        <v>1</v>
      </c>
      <c r="EB77" s="50">
        <f t="shared" si="91"/>
        <v>0</v>
      </c>
      <c r="EC77" s="19">
        <f t="shared" si="92"/>
        <v>0</v>
      </c>
      <c r="ED77" s="19">
        <f t="shared" si="93"/>
        <v>0</v>
      </c>
      <c r="EE77" s="19">
        <f t="shared" si="94"/>
        <v>1</v>
      </c>
      <c r="EF77" s="50">
        <f t="shared" si="95"/>
        <v>0</v>
      </c>
      <c r="EG77" s="19">
        <f t="shared" si="96"/>
        <v>0</v>
      </c>
      <c r="EH77" s="19">
        <f t="shared" si="97"/>
        <v>1</v>
      </c>
      <c r="EI77" s="50">
        <f t="shared" si="98"/>
        <v>0</v>
      </c>
      <c r="EJ77" s="125">
        <f t="shared" si="99"/>
        <v>3</v>
      </c>
      <c r="EK77">
        <f t="shared" si="100"/>
        <v>5393</v>
      </c>
      <c r="EL77">
        <f t="shared" si="101"/>
        <v>190.6</v>
      </c>
      <c r="EM77">
        <f t="shared" si="102"/>
        <v>78.5</v>
      </c>
      <c r="EN77">
        <f t="shared" si="103"/>
        <v>813.2</v>
      </c>
      <c r="EO77">
        <f t="shared" si="104"/>
        <v>1.236</v>
      </c>
      <c r="EP77">
        <f t="shared" si="105"/>
        <v>9.8699999999999992</v>
      </c>
      <c r="EQ77">
        <f t="shared" si="106"/>
        <v>1390.4</v>
      </c>
      <c r="ER77" t="str">
        <f t="shared" si="107"/>
        <v/>
      </c>
      <c r="ES77" t="str">
        <f t="shared" si="108"/>
        <v/>
      </c>
      <c r="ET77">
        <f t="shared" si="109"/>
        <v>30.1</v>
      </c>
      <c r="EU77" s="61">
        <f t="shared" si="110"/>
        <v>9370</v>
      </c>
      <c r="EV77" s="53" t="e">
        <f>IF(ISNUMBER(EK77),EK77*#REF!,"")</f>
        <v>#REF!</v>
      </c>
      <c r="EW77" s="53" t="e">
        <f>IF(ISNUMBER(EL77),EL77*#REF!,"")</f>
        <v>#REF!</v>
      </c>
      <c r="EX77" s="53" t="e">
        <f>IF(ISNUMBER(EM77),EM77*#REF!,"")</f>
        <v>#REF!</v>
      </c>
      <c r="EY77" s="53" t="e">
        <f>IF(ISNUMBER(EN77),EN77*#REF!,"")</f>
        <v>#REF!</v>
      </c>
      <c r="EZ77" s="53" t="e">
        <f>IF(ISNUMBER(EO77),EO77*#REF!,"")</f>
        <v>#REF!</v>
      </c>
      <c r="FA77" s="53" t="e">
        <f>IF(ISNUMBER(EP77),EP77*#REF!,"")</f>
        <v>#REF!</v>
      </c>
      <c r="FB77" s="53" t="e">
        <f>IF(ISNUMBER(EQ77),EQ77*#REF!,"")</f>
        <v>#REF!</v>
      </c>
      <c r="FC77" s="53" t="str">
        <f>IF(ISNUMBER(ER77),ER77*#REF!,"")</f>
        <v/>
      </c>
      <c r="FD77" s="53" t="str">
        <f>IF(ISNUMBER(ES77),ES77*#REF!,"")</f>
        <v/>
      </c>
      <c r="FE77" s="53" t="e">
        <f>IF(ISNUMBER(ET77),ET77*#REF!,"")</f>
        <v>#REF!</v>
      </c>
      <c r="FF77" s="52" t="e">
        <f>IF(ISNUMBER(EU77),EU77*#REF!,"")</f>
        <v>#REF!</v>
      </c>
      <c r="FG77" s="55" t="str">
        <f t="shared" si="111"/>
        <v/>
      </c>
      <c r="FH77" s="55" t="str">
        <f t="shared" si="112"/>
        <v/>
      </c>
      <c r="FI77" s="55" t="str">
        <f t="shared" si="113"/>
        <v/>
      </c>
      <c r="FJ77" s="55" t="str">
        <f t="shared" si="114"/>
        <v/>
      </c>
      <c r="FK77" s="55" t="str">
        <f t="shared" si="115"/>
        <v/>
      </c>
      <c r="FL77" s="55" t="str">
        <f t="shared" si="116"/>
        <v/>
      </c>
      <c r="FM77" s="55" t="str">
        <f t="shared" si="117"/>
        <v/>
      </c>
      <c r="FN77" s="55" t="str">
        <f t="shared" si="118"/>
        <v/>
      </c>
      <c r="FO77" s="55" t="str">
        <f t="shared" si="119"/>
        <v/>
      </c>
      <c r="FP77" s="55" t="str">
        <f t="shared" si="120"/>
        <v/>
      </c>
      <c r="FQ77" s="59" t="str">
        <f t="shared" si="121"/>
        <v/>
      </c>
      <c r="FR77" s="53" t="str">
        <f t="shared" si="140"/>
        <v/>
      </c>
      <c r="FS77" s="53" t="e">
        <f t="shared" si="122"/>
        <v>#VALUE!</v>
      </c>
      <c r="FT77" s="19" t="e">
        <f t="shared" si="123"/>
        <v>#VALUE!</v>
      </c>
      <c r="FU77" s="19" t="e">
        <f t="shared" si="124"/>
        <v>#VALUE!</v>
      </c>
      <c r="FV77" s="19" t="e">
        <f t="shared" si="125"/>
        <v>#VALUE!</v>
      </c>
      <c r="FW77" s="50" t="e">
        <f t="shared" si="126"/>
        <v>#VALUE!</v>
      </c>
      <c r="FX77" s="120">
        <f t="shared" si="127"/>
        <v>0</v>
      </c>
      <c r="FY77" s="120">
        <f t="shared" si="128"/>
        <v>0</v>
      </c>
      <c r="FZ77" s="120">
        <f t="shared" si="129"/>
        <v>0</v>
      </c>
      <c r="GA77" s="120">
        <f t="shared" si="130"/>
        <v>0</v>
      </c>
      <c r="GB77" s="120">
        <f t="shared" si="131"/>
        <v>0</v>
      </c>
      <c r="GC77" s="120">
        <f t="shared" si="132"/>
        <v>0</v>
      </c>
      <c r="GD77" s="120">
        <f t="shared" si="133"/>
        <v>0</v>
      </c>
      <c r="GE77" s="120">
        <f t="shared" si="134"/>
        <v>0</v>
      </c>
      <c r="GF77" s="120">
        <f t="shared" si="135"/>
        <v>0</v>
      </c>
      <c r="GG77">
        <f t="shared" si="136"/>
        <v>0</v>
      </c>
      <c r="GH77">
        <f t="shared" si="137"/>
        <v>0</v>
      </c>
      <c r="GI77">
        <v>6</v>
      </c>
      <c r="GJ77" t="str">
        <f t="shared" si="138"/>
        <v/>
      </c>
    </row>
    <row r="78" spans="1:192" x14ac:dyDescent="0.2">
      <c r="A78" s="50">
        <f t="shared" si="77"/>
        <v>77</v>
      </c>
      <c r="B78" s="58" t="s">
        <v>12</v>
      </c>
      <c r="C78" s="58" t="s">
        <v>409</v>
      </c>
      <c r="D78" s="58"/>
      <c r="E78" s="58"/>
      <c r="F78" s="83">
        <v>3481690</v>
      </c>
      <c r="G78" s="83">
        <v>5580890</v>
      </c>
      <c r="H78" s="77">
        <f t="shared" si="78"/>
        <v>481622.89400000003</v>
      </c>
      <c r="I78" s="77">
        <f t="shared" si="79"/>
        <v>5579097.4340000004</v>
      </c>
      <c r="J78" s="83">
        <v>144</v>
      </c>
      <c r="K78" s="83" t="s">
        <v>1333</v>
      </c>
      <c r="L78" s="83">
        <v>16.600000000000001</v>
      </c>
      <c r="M78" s="83"/>
      <c r="O78" s="83">
        <v>144</v>
      </c>
      <c r="P78" s="83"/>
      <c r="Q78" s="58" t="s">
        <v>1337</v>
      </c>
      <c r="R78" s="58" t="s">
        <v>2877</v>
      </c>
      <c r="S78" s="2" t="s">
        <v>2640</v>
      </c>
      <c r="T78" s="241" t="str">
        <f t="shared" si="80"/>
        <v>-</v>
      </c>
      <c r="U78" s="241" t="str">
        <f t="shared" si="81"/>
        <v>M</v>
      </c>
      <c r="V78" s="241" t="str">
        <f t="shared" si="82"/>
        <v>-</v>
      </c>
      <c r="W78" s="241" t="str">
        <f t="shared" si="139"/>
        <v>A</v>
      </c>
      <c r="X78" s="260">
        <f t="shared" si="76"/>
        <v>6</v>
      </c>
      <c r="Y78" s="261" t="str">
        <f t="shared" si="75"/>
        <v/>
      </c>
      <c r="Z78" s="56" t="s">
        <v>1423</v>
      </c>
      <c r="AA78" s="69">
        <v>26429</v>
      </c>
      <c r="AB78" s="77">
        <v>4</v>
      </c>
      <c r="AC78" s="2" t="s">
        <v>852</v>
      </c>
      <c r="AD78" s="2" t="s">
        <v>1498</v>
      </c>
      <c r="AE78" s="68"/>
      <c r="AF78" s="83">
        <v>19.7</v>
      </c>
      <c r="AG78" s="83"/>
      <c r="AH78" s="72">
        <v>6.2</v>
      </c>
      <c r="AI78" s="83"/>
      <c r="AJ78" s="83">
        <v>1.00099</v>
      </c>
      <c r="AK78" s="83">
        <v>20</v>
      </c>
      <c r="AL78" s="83"/>
      <c r="AM78" s="83">
        <v>0.05</v>
      </c>
      <c r="AN78" s="58"/>
      <c r="AO78" s="58"/>
      <c r="AP78" s="83"/>
      <c r="AQ78" s="58"/>
      <c r="AR78" s="58">
        <v>15618.32</v>
      </c>
      <c r="AS78" s="193">
        <f t="shared" si="73"/>
        <v>15602.884899999999</v>
      </c>
      <c r="AT78" s="248" t="str">
        <f t="shared" si="74"/>
        <v/>
      </c>
      <c r="AU78" s="58">
        <v>4830.2</v>
      </c>
      <c r="AV78" s="58">
        <v>78.08</v>
      </c>
      <c r="AW78" s="58">
        <v>742.18</v>
      </c>
      <c r="AX78" s="58">
        <v>8392</v>
      </c>
      <c r="AY78" s="58">
        <v>27.36</v>
      </c>
      <c r="AZ78" s="68">
        <v>1323</v>
      </c>
      <c r="BA78" s="58">
        <v>5.25</v>
      </c>
      <c r="BB78" s="58">
        <v>152.15</v>
      </c>
      <c r="BC78" s="58">
        <v>14.38</v>
      </c>
      <c r="BD78" s="58">
        <v>7.41</v>
      </c>
      <c r="BE78" s="58">
        <v>9.68</v>
      </c>
      <c r="BF78" s="58">
        <v>1.34</v>
      </c>
      <c r="BG78" s="58"/>
      <c r="BH78" s="58"/>
      <c r="BI78" s="58"/>
      <c r="BJ78" s="58"/>
      <c r="BK78" s="58"/>
      <c r="BL78" s="58"/>
      <c r="BM78" s="58">
        <v>19.850000000000001</v>
      </c>
      <c r="BN78" s="68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>
        <v>4.9000000000000004</v>
      </c>
      <c r="CI78" s="81"/>
      <c r="CJ78" s="81"/>
      <c r="CK78" s="81"/>
      <c r="CL78" s="82"/>
      <c r="CM78" s="81"/>
      <c r="CN78" s="81">
        <v>1753</v>
      </c>
      <c r="CO78" s="81"/>
      <c r="CP78" s="58"/>
      <c r="CQ78" s="68"/>
      <c r="CR78" s="58"/>
      <c r="CS78" s="58"/>
      <c r="CT78" s="58"/>
      <c r="CU78" s="58"/>
      <c r="CV78" s="58"/>
      <c r="CW78" s="58"/>
      <c r="CX78" s="58"/>
      <c r="CY78" s="58"/>
      <c r="CZ78" s="58"/>
      <c r="DA78" s="68"/>
      <c r="DB78" s="81"/>
      <c r="DC78" s="81"/>
      <c r="DD78" s="81"/>
      <c r="DE78" s="81"/>
      <c r="DF78" s="81"/>
      <c r="DG78" s="81"/>
      <c r="DH78" s="81"/>
      <c r="DI78" s="81"/>
      <c r="DJ78" s="81"/>
      <c r="DK78" s="103"/>
      <c r="DL78" s="103"/>
      <c r="DM78" s="103"/>
      <c r="DN78" s="81"/>
      <c r="DO78" s="81"/>
      <c r="DP78" s="103"/>
      <c r="DQ78" s="103"/>
      <c r="DR78" s="103"/>
      <c r="DS78" s="104"/>
      <c r="DT78" s="50">
        <f t="shared" si="83"/>
        <v>0</v>
      </c>
      <c r="DU78" s="73">
        <f t="shared" si="84"/>
        <v>0</v>
      </c>
      <c r="DV78" s="73">
        <f t="shared" si="85"/>
        <v>1</v>
      </c>
      <c r="DW78" s="73">
        <f t="shared" si="86"/>
        <v>0</v>
      </c>
      <c r="DX78" s="73">
        <f t="shared" si="87"/>
        <v>0</v>
      </c>
      <c r="DY78" s="125">
        <f t="shared" si="88"/>
        <v>0</v>
      </c>
      <c r="DZ78" s="73">
        <f t="shared" si="89"/>
        <v>1</v>
      </c>
      <c r="EA78" s="19">
        <f t="shared" si="90"/>
        <v>0</v>
      </c>
      <c r="EB78" s="50">
        <f t="shared" si="91"/>
        <v>0</v>
      </c>
      <c r="EC78" s="19">
        <f t="shared" si="92"/>
        <v>0</v>
      </c>
      <c r="ED78" s="19">
        <f t="shared" si="93"/>
        <v>1</v>
      </c>
      <c r="EE78" s="19">
        <f t="shared" si="94"/>
        <v>0</v>
      </c>
      <c r="EF78" s="50">
        <f t="shared" si="95"/>
        <v>0</v>
      </c>
      <c r="EG78" s="19">
        <f t="shared" si="96"/>
        <v>0</v>
      </c>
      <c r="EH78" s="19">
        <f t="shared" si="97"/>
        <v>1</v>
      </c>
      <c r="EI78" s="50">
        <f t="shared" si="98"/>
        <v>0</v>
      </c>
      <c r="EJ78" s="125">
        <f t="shared" si="99"/>
        <v>2</v>
      </c>
      <c r="EK78">
        <f t="shared" si="100"/>
        <v>4830.2</v>
      </c>
      <c r="EL78">
        <f t="shared" si="101"/>
        <v>152.15</v>
      </c>
      <c r="EM78">
        <f t="shared" si="102"/>
        <v>78.08</v>
      </c>
      <c r="EN78">
        <f t="shared" si="103"/>
        <v>742.18</v>
      </c>
      <c r="EO78">
        <f t="shared" si="104"/>
        <v>1.34</v>
      </c>
      <c r="EP78">
        <f t="shared" si="105"/>
        <v>9.68</v>
      </c>
      <c r="EQ78">
        <f t="shared" si="106"/>
        <v>1323</v>
      </c>
      <c r="ER78" t="str">
        <f t="shared" si="107"/>
        <v/>
      </c>
      <c r="ES78" t="str">
        <f t="shared" si="108"/>
        <v/>
      </c>
      <c r="ET78">
        <f t="shared" si="109"/>
        <v>27.36</v>
      </c>
      <c r="EU78" s="61">
        <f t="shared" si="110"/>
        <v>8392</v>
      </c>
      <c r="EV78" s="53" t="e">
        <f>IF(ISNUMBER(EK78),EK78*#REF!,"")</f>
        <v>#REF!</v>
      </c>
      <c r="EW78" s="53" t="e">
        <f>IF(ISNUMBER(EL78),EL78*#REF!,"")</f>
        <v>#REF!</v>
      </c>
      <c r="EX78" s="53" t="e">
        <f>IF(ISNUMBER(EM78),EM78*#REF!,"")</f>
        <v>#REF!</v>
      </c>
      <c r="EY78" s="53" t="e">
        <f>IF(ISNUMBER(EN78),EN78*#REF!,"")</f>
        <v>#REF!</v>
      </c>
      <c r="EZ78" s="53" t="e">
        <f>IF(ISNUMBER(EO78),EO78*#REF!,"")</f>
        <v>#REF!</v>
      </c>
      <c r="FA78" s="53" t="e">
        <f>IF(ISNUMBER(EP78),EP78*#REF!,"")</f>
        <v>#REF!</v>
      </c>
      <c r="FB78" s="53" t="e">
        <f>IF(ISNUMBER(EQ78),EQ78*#REF!,"")</f>
        <v>#REF!</v>
      </c>
      <c r="FC78" s="53" t="str">
        <f>IF(ISNUMBER(ER78),ER78*#REF!,"")</f>
        <v/>
      </c>
      <c r="FD78" s="53" t="str">
        <f>IF(ISNUMBER(ES78),ES78*#REF!,"")</f>
        <v/>
      </c>
      <c r="FE78" s="53" t="e">
        <f>IF(ISNUMBER(ET78),ET78*#REF!,"")</f>
        <v>#REF!</v>
      </c>
      <c r="FF78" s="52" t="e">
        <f>IF(ISNUMBER(EU78),EU78*#REF!,"")</f>
        <v>#REF!</v>
      </c>
      <c r="FG78" s="55" t="str">
        <f t="shared" si="111"/>
        <v/>
      </c>
      <c r="FH78" s="55" t="str">
        <f t="shared" si="112"/>
        <v/>
      </c>
      <c r="FI78" s="55" t="str">
        <f t="shared" si="113"/>
        <v/>
      </c>
      <c r="FJ78" s="55" t="str">
        <f t="shared" si="114"/>
        <v/>
      </c>
      <c r="FK78" s="55" t="str">
        <f t="shared" si="115"/>
        <v/>
      </c>
      <c r="FL78" s="55" t="str">
        <f t="shared" si="116"/>
        <v/>
      </c>
      <c r="FM78" s="55" t="str">
        <f t="shared" si="117"/>
        <v/>
      </c>
      <c r="FN78" s="55" t="str">
        <f t="shared" si="118"/>
        <v/>
      </c>
      <c r="FO78" s="55" t="str">
        <f t="shared" si="119"/>
        <v/>
      </c>
      <c r="FP78" s="55" t="str">
        <f t="shared" si="120"/>
        <v/>
      </c>
      <c r="FQ78" s="59" t="str">
        <f t="shared" si="121"/>
        <v/>
      </c>
      <c r="FR78" s="53" t="str">
        <f t="shared" si="140"/>
        <v/>
      </c>
      <c r="FS78" s="53" t="e">
        <f t="shared" si="122"/>
        <v>#VALUE!</v>
      </c>
      <c r="FT78" s="19" t="e">
        <f t="shared" si="123"/>
        <v>#VALUE!</v>
      </c>
      <c r="FU78" s="19" t="e">
        <f t="shared" si="124"/>
        <v>#VALUE!</v>
      </c>
      <c r="FV78" s="19" t="e">
        <f t="shared" si="125"/>
        <v>#VALUE!</v>
      </c>
      <c r="FW78" s="50" t="e">
        <f t="shared" si="126"/>
        <v>#VALUE!</v>
      </c>
      <c r="FX78" s="120">
        <f t="shared" si="127"/>
        <v>0</v>
      </c>
      <c r="FY78" s="120">
        <f t="shared" si="128"/>
        <v>0</v>
      </c>
      <c r="FZ78" s="120">
        <f t="shared" si="129"/>
        <v>0</v>
      </c>
      <c r="GA78" s="120">
        <f t="shared" si="130"/>
        <v>0</v>
      </c>
      <c r="GB78" s="120">
        <f t="shared" si="131"/>
        <v>0</v>
      </c>
      <c r="GC78" s="120">
        <f t="shared" si="132"/>
        <v>0</v>
      </c>
      <c r="GD78" s="120">
        <f t="shared" si="133"/>
        <v>0</v>
      </c>
      <c r="GE78" s="120">
        <f t="shared" si="134"/>
        <v>0</v>
      </c>
      <c r="GF78" s="120">
        <f t="shared" si="135"/>
        <v>0</v>
      </c>
      <c r="GG78">
        <f t="shared" si="136"/>
        <v>0</v>
      </c>
      <c r="GH78">
        <f t="shared" si="137"/>
        <v>0</v>
      </c>
      <c r="GI78">
        <v>6</v>
      </c>
      <c r="GJ78" t="str">
        <f t="shared" si="138"/>
        <v/>
      </c>
    </row>
    <row r="79" spans="1:192" x14ac:dyDescent="0.2">
      <c r="A79" s="50">
        <f t="shared" si="77"/>
        <v>78</v>
      </c>
      <c r="B79" s="58" t="s">
        <v>12</v>
      </c>
      <c r="C79" s="58" t="s">
        <v>409</v>
      </c>
      <c r="D79" s="58"/>
      <c r="E79" s="58"/>
      <c r="F79" s="83">
        <v>3481690</v>
      </c>
      <c r="G79" s="83">
        <v>5580890</v>
      </c>
      <c r="H79" s="77">
        <f t="shared" si="78"/>
        <v>481622.89400000003</v>
      </c>
      <c r="I79" s="77">
        <f t="shared" si="79"/>
        <v>5579097.4340000004</v>
      </c>
      <c r="J79" s="83">
        <v>144</v>
      </c>
      <c r="K79" s="83" t="s">
        <v>1333</v>
      </c>
      <c r="L79" s="83">
        <v>16.600000000000001</v>
      </c>
      <c r="M79" s="83"/>
      <c r="O79" s="83"/>
      <c r="P79" s="83"/>
      <c r="Q79" s="58" t="s">
        <v>1337</v>
      </c>
      <c r="R79" s="58" t="s">
        <v>2877</v>
      </c>
      <c r="S79" s="2" t="s">
        <v>2640</v>
      </c>
      <c r="T79" s="241" t="str">
        <f t="shared" si="80"/>
        <v>-</v>
      </c>
      <c r="U79" s="241" t="str">
        <f t="shared" si="81"/>
        <v>-</v>
      </c>
      <c r="V79" s="241" t="str">
        <f t="shared" si="82"/>
        <v>-</v>
      </c>
      <c r="W79" s="241" t="str">
        <f t="shared" si="139"/>
        <v>-</v>
      </c>
      <c r="X79" s="260">
        <f t="shared" si="76"/>
        <v>6</v>
      </c>
      <c r="Y79" s="261" t="str">
        <f t="shared" si="75"/>
        <v/>
      </c>
      <c r="Z79" s="56"/>
      <c r="AA79" s="69">
        <v>30820</v>
      </c>
      <c r="AB79" s="77">
        <v>5</v>
      </c>
      <c r="AC79" s="2" t="s">
        <v>404</v>
      </c>
      <c r="AD79" s="2" t="s">
        <v>1430</v>
      </c>
      <c r="AE79" s="70" t="s">
        <v>1431</v>
      </c>
      <c r="AF79" s="83" t="s">
        <v>3088</v>
      </c>
      <c r="AG79" s="83"/>
      <c r="AH79" s="72"/>
      <c r="AI79" s="83"/>
      <c r="AJ79" s="83"/>
      <c r="AK79" s="83"/>
      <c r="AL79" s="83"/>
      <c r="AM79" s="83"/>
      <c r="AN79" s="58"/>
      <c r="AO79" s="58"/>
      <c r="AP79" s="83"/>
      <c r="AQ79" s="58"/>
      <c r="AR79" s="58"/>
      <c r="AS79" s="204"/>
      <c r="AT79" s="249"/>
      <c r="AU79" s="65"/>
      <c r="AV79" s="65"/>
      <c r="AW79" s="65"/>
      <c r="AX79" s="65"/>
      <c r="AY79" s="65"/>
      <c r="AZ79" s="70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68"/>
      <c r="BO79" s="81"/>
      <c r="BP79" s="81"/>
      <c r="BQ79" s="81"/>
      <c r="BR79" s="81"/>
      <c r="BS79" s="81"/>
      <c r="BT79" s="81"/>
      <c r="BU79" s="81"/>
      <c r="BV79" s="81"/>
      <c r="BW79" s="81"/>
      <c r="BX79" s="81"/>
      <c r="BY79" s="81"/>
      <c r="BZ79" s="81"/>
      <c r="CA79" s="81"/>
      <c r="CB79" s="81"/>
      <c r="CC79" s="81"/>
      <c r="CD79" s="81"/>
      <c r="CE79" s="81"/>
      <c r="CF79" s="81"/>
      <c r="CG79" s="81"/>
      <c r="CH79" s="81"/>
      <c r="CI79" s="81"/>
      <c r="CJ79" s="81"/>
      <c r="CK79" s="81"/>
      <c r="CL79" s="82"/>
      <c r="CM79" s="81"/>
      <c r="CN79" s="81" t="s">
        <v>3088</v>
      </c>
      <c r="CO79" s="81"/>
      <c r="CP79" s="58"/>
      <c r="CQ79" s="68"/>
      <c r="CR79" s="58"/>
      <c r="CS79" s="58"/>
      <c r="CT79" s="58"/>
      <c r="CU79" s="58"/>
      <c r="CV79" s="58"/>
      <c r="CW79" s="58"/>
      <c r="CX79" s="58"/>
      <c r="CY79" s="58"/>
      <c r="CZ79" s="58"/>
      <c r="DA79" s="68"/>
      <c r="DB79" s="81">
        <v>-66.7</v>
      </c>
      <c r="DC79" s="81">
        <v>0</v>
      </c>
      <c r="DD79" s="81"/>
      <c r="DE79" s="81"/>
      <c r="DF79" s="81"/>
      <c r="DG79" s="81">
        <v>-9.2100000000000009</v>
      </c>
      <c r="DH79" s="81"/>
      <c r="DI79" s="81"/>
      <c r="DJ79" s="81"/>
      <c r="DK79" s="103"/>
      <c r="DL79" s="103"/>
      <c r="DM79" s="103"/>
      <c r="DN79" s="81"/>
      <c r="DO79" s="81"/>
      <c r="DP79" s="103"/>
      <c r="DQ79" s="103"/>
      <c r="DR79" s="103"/>
      <c r="DS79" s="104"/>
      <c r="DT79" s="50">
        <f t="shared" si="83"/>
        <v>0</v>
      </c>
      <c r="DU79" s="73">
        <f t="shared" si="84"/>
        <v>0</v>
      </c>
      <c r="DV79" s="73">
        <f t="shared" si="85"/>
        <v>1</v>
      </c>
      <c r="DW79" s="73">
        <f t="shared" si="86"/>
        <v>0</v>
      </c>
      <c r="DX79" s="73">
        <f t="shared" si="87"/>
        <v>0</v>
      </c>
      <c r="DY79" s="125">
        <f t="shared" si="88"/>
        <v>0</v>
      </c>
      <c r="DZ79" s="73">
        <f t="shared" si="89"/>
        <v>0</v>
      </c>
      <c r="EA79" s="19">
        <f t="shared" si="90"/>
        <v>0</v>
      </c>
      <c r="EB79" s="50">
        <f t="shared" si="91"/>
        <v>1</v>
      </c>
      <c r="EC79" s="19">
        <f t="shared" si="92"/>
        <v>0</v>
      </c>
      <c r="ED79" s="19">
        <f t="shared" si="93"/>
        <v>0</v>
      </c>
      <c r="EE79" s="19">
        <f t="shared" si="94"/>
        <v>0</v>
      </c>
      <c r="EF79" s="50">
        <f t="shared" si="95"/>
        <v>1</v>
      </c>
      <c r="EG79" s="19">
        <f t="shared" si="96"/>
        <v>0</v>
      </c>
      <c r="EH79" s="19">
        <f t="shared" si="97"/>
        <v>0</v>
      </c>
      <c r="EI79" s="50">
        <f t="shared" si="98"/>
        <v>1</v>
      </c>
      <c r="EJ79" s="125">
        <f t="shared" si="99"/>
        <v>0</v>
      </c>
      <c r="EK79" t="str">
        <f t="shared" si="100"/>
        <v/>
      </c>
      <c r="EL79" t="str">
        <f t="shared" si="101"/>
        <v/>
      </c>
      <c r="EM79" t="str">
        <f t="shared" si="102"/>
        <v/>
      </c>
      <c r="EN79" t="str">
        <f t="shared" si="103"/>
        <v/>
      </c>
      <c r="EO79" t="str">
        <f t="shared" si="104"/>
        <v/>
      </c>
      <c r="EP79" t="str">
        <f t="shared" si="105"/>
        <v/>
      </c>
      <c r="EQ79" t="str">
        <f t="shared" si="106"/>
        <v/>
      </c>
      <c r="ER79" t="str">
        <f t="shared" si="107"/>
        <v/>
      </c>
      <c r="ES79" t="str">
        <f t="shared" si="108"/>
        <v/>
      </c>
      <c r="ET79" t="str">
        <f t="shared" si="109"/>
        <v/>
      </c>
      <c r="EU79" s="61" t="str">
        <f t="shared" si="110"/>
        <v/>
      </c>
      <c r="EV79" s="53" t="str">
        <f>IF(ISNUMBER(EK79),EK79*#REF!,"")</f>
        <v/>
      </c>
      <c r="EW79" s="53" t="str">
        <f>IF(ISNUMBER(EL79),EL79*#REF!,"")</f>
        <v/>
      </c>
      <c r="EX79" s="53" t="str">
        <f>IF(ISNUMBER(EM79),EM79*#REF!,"")</f>
        <v/>
      </c>
      <c r="EY79" s="53" t="str">
        <f>IF(ISNUMBER(EN79),EN79*#REF!,"")</f>
        <v/>
      </c>
      <c r="EZ79" s="53" t="str">
        <f>IF(ISNUMBER(EO79),EO79*#REF!,"")</f>
        <v/>
      </c>
      <c r="FA79" s="53" t="str">
        <f>IF(ISNUMBER(EP79),EP79*#REF!,"")</f>
        <v/>
      </c>
      <c r="FB79" s="53" t="str">
        <f>IF(ISNUMBER(EQ79),EQ79*#REF!,"")</f>
        <v/>
      </c>
      <c r="FC79" s="53" t="str">
        <f>IF(ISNUMBER(ER79),ER79*#REF!,"")</f>
        <v/>
      </c>
      <c r="FD79" s="53" t="str">
        <f>IF(ISNUMBER(ES79),ES79*#REF!,"")</f>
        <v/>
      </c>
      <c r="FE79" s="53" t="str">
        <f>IF(ISNUMBER(ET79),ET79*#REF!,"")</f>
        <v/>
      </c>
      <c r="FF79" s="52" t="str">
        <f>IF(ISNUMBER(EU79),EU79*#REF!,"")</f>
        <v/>
      </c>
      <c r="FG79" s="55" t="str">
        <f t="shared" si="111"/>
        <v/>
      </c>
      <c r="FH79" s="55" t="str">
        <f t="shared" si="112"/>
        <v/>
      </c>
      <c r="FI79" s="55" t="str">
        <f t="shared" si="113"/>
        <v/>
      </c>
      <c r="FJ79" s="55" t="str">
        <f t="shared" si="114"/>
        <v/>
      </c>
      <c r="FK79" s="55" t="str">
        <f t="shared" si="115"/>
        <v/>
      </c>
      <c r="FL79" s="55" t="str">
        <f t="shared" si="116"/>
        <v/>
      </c>
      <c r="FM79" s="55" t="str">
        <f t="shared" si="117"/>
        <v/>
      </c>
      <c r="FN79" s="55" t="str">
        <f t="shared" si="118"/>
        <v/>
      </c>
      <c r="FO79" s="55" t="str">
        <f t="shared" si="119"/>
        <v/>
      </c>
      <c r="FP79" s="55" t="str">
        <f t="shared" si="120"/>
        <v/>
      </c>
      <c r="FQ79" s="59" t="str">
        <f t="shared" si="121"/>
        <v/>
      </c>
      <c r="FR79" s="53" t="str">
        <f t="shared" si="140"/>
        <v/>
      </c>
      <c r="FS79" s="53">
        <f t="shared" si="122"/>
        <v>0</v>
      </c>
      <c r="FT79" s="19">
        <f t="shared" si="123"/>
        <v>1</v>
      </c>
      <c r="FU79" s="19">
        <f t="shared" si="124"/>
        <v>0</v>
      </c>
      <c r="FV79" s="19">
        <f t="shared" si="125"/>
        <v>0</v>
      </c>
      <c r="FW79" s="50">
        <f t="shared" si="126"/>
        <v>0</v>
      </c>
      <c r="FX79" s="120">
        <f t="shared" si="127"/>
        <v>0</v>
      </c>
      <c r="FY79" s="120">
        <f t="shared" si="128"/>
        <v>0</v>
      </c>
      <c r="FZ79" s="120">
        <f t="shared" si="129"/>
        <v>0</v>
      </c>
      <c r="GA79" s="120">
        <f t="shared" si="130"/>
        <v>0</v>
      </c>
      <c r="GB79" s="120">
        <f t="shared" si="131"/>
        <v>0</v>
      </c>
      <c r="GC79" s="120">
        <f t="shared" si="132"/>
        <v>0</v>
      </c>
      <c r="GD79" s="120">
        <f t="shared" si="133"/>
        <v>0</v>
      </c>
      <c r="GE79" s="120">
        <f t="shared" si="134"/>
        <v>0</v>
      </c>
      <c r="GF79" s="120">
        <f t="shared" si="135"/>
        <v>0</v>
      </c>
      <c r="GG79">
        <f t="shared" si="136"/>
        <v>0</v>
      </c>
      <c r="GH79">
        <f t="shared" si="137"/>
        <v>0</v>
      </c>
      <c r="GI79">
        <v>6</v>
      </c>
      <c r="GJ79" t="str">
        <f t="shared" si="138"/>
        <v/>
      </c>
    </row>
    <row r="80" spans="1:192" x14ac:dyDescent="0.2">
      <c r="A80" s="50">
        <f t="shared" si="77"/>
        <v>79</v>
      </c>
      <c r="B80" s="58" t="s">
        <v>12</v>
      </c>
      <c r="C80" s="58" t="s">
        <v>409</v>
      </c>
      <c r="D80" s="58"/>
      <c r="E80" s="58"/>
      <c r="F80" s="83">
        <v>3481690</v>
      </c>
      <c r="G80" s="83">
        <v>5580890</v>
      </c>
      <c r="H80" s="77">
        <f t="shared" si="78"/>
        <v>481622.89400000003</v>
      </c>
      <c r="I80" s="77">
        <f t="shared" si="79"/>
        <v>5579097.4340000004</v>
      </c>
      <c r="J80" s="83">
        <v>144</v>
      </c>
      <c r="K80" s="83" t="s">
        <v>1333</v>
      </c>
      <c r="L80" s="83">
        <v>16.600000000000001</v>
      </c>
      <c r="M80" s="83"/>
      <c r="O80" s="83"/>
      <c r="P80" s="83"/>
      <c r="Q80" s="58" t="s">
        <v>1337</v>
      </c>
      <c r="R80" s="58" t="s">
        <v>2877</v>
      </c>
      <c r="S80" s="2" t="s">
        <v>2640</v>
      </c>
      <c r="T80" s="241" t="str">
        <f t="shared" si="80"/>
        <v>-</v>
      </c>
      <c r="U80" s="241" t="str">
        <f t="shared" si="81"/>
        <v>M</v>
      </c>
      <c r="V80" s="241" t="str">
        <f t="shared" si="82"/>
        <v>-</v>
      </c>
      <c r="W80" s="241" t="str">
        <f t="shared" si="139"/>
        <v>A</v>
      </c>
      <c r="X80" s="260">
        <f t="shared" si="76"/>
        <v>6</v>
      </c>
      <c r="Y80" s="261" t="str">
        <f t="shared" si="75"/>
        <v/>
      </c>
      <c r="Z80" s="56" t="s">
        <v>1499</v>
      </c>
      <c r="AA80" s="69">
        <v>31056</v>
      </c>
      <c r="AB80" s="77">
        <v>6</v>
      </c>
      <c r="AC80" s="58"/>
      <c r="AD80" s="2" t="s">
        <v>1496</v>
      </c>
      <c r="AE80" s="68"/>
      <c r="AF80" s="83" t="s">
        <v>3088</v>
      </c>
      <c r="AG80" s="83">
        <v>18100</v>
      </c>
      <c r="AH80" s="72">
        <v>6</v>
      </c>
      <c r="AI80" s="83"/>
      <c r="AJ80" s="83"/>
      <c r="AK80" s="83"/>
      <c r="AL80" s="83"/>
      <c r="AM80" s="83"/>
      <c r="AN80" s="58"/>
      <c r="AO80" s="58"/>
      <c r="AP80" s="83"/>
      <c r="AQ80" s="58">
        <v>13838</v>
      </c>
      <c r="AR80" s="58">
        <v>14484.5</v>
      </c>
      <c r="AS80" s="193">
        <f>SUM(AU80:BN80)+SUM(BO80:CL80)/1000</f>
        <v>14412.6</v>
      </c>
      <c r="AT80" s="248" t="str">
        <f>FR80</f>
        <v/>
      </c>
      <c r="AU80" s="58">
        <v>4450</v>
      </c>
      <c r="AV80" s="64">
        <v>70</v>
      </c>
      <c r="AW80" s="58">
        <v>705</v>
      </c>
      <c r="AX80" s="58">
        <v>7700</v>
      </c>
      <c r="AY80" s="64">
        <v>27</v>
      </c>
      <c r="AZ80" s="68">
        <v>1293</v>
      </c>
      <c r="BA80" s="58"/>
      <c r="BB80" s="58">
        <v>155</v>
      </c>
      <c r="BC80" s="58"/>
      <c r="BD80" s="60">
        <v>4</v>
      </c>
      <c r="BE80" s="64">
        <v>7.6</v>
      </c>
      <c r="BF80" s="58"/>
      <c r="BG80" s="58"/>
      <c r="BH80" s="58"/>
      <c r="BI80" s="58"/>
      <c r="BJ80" s="60">
        <v>1</v>
      </c>
      <c r="BK80" s="58"/>
      <c r="BL80" s="58"/>
      <c r="BM80" s="58"/>
      <c r="BN80" s="68"/>
      <c r="BO80" s="81"/>
      <c r="BP80" s="81"/>
      <c r="BQ80" s="81"/>
      <c r="BR80" s="81"/>
      <c r="BS80" s="81"/>
      <c r="BT80" s="81"/>
      <c r="BU80" s="81"/>
      <c r="BV80" s="81"/>
      <c r="BW80" s="81"/>
      <c r="BX80" s="81"/>
      <c r="BY80" s="81"/>
      <c r="BZ80" s="81"/>
      <c r="CA80" s="81"/>
      <c r="CB80" s="81"/>
      <c r="CC80" s="81"/>
      <c r="CD80" s="81"/>
      <c r="CE80" s="81"/>
      <c r="CF80" s="81"/>
      <c r="CG80" s="81"/>
      <c r="CH80" s="81"/>
      <c r="CI80" s="81"/>
      <c r="CJ80" s="81"/>
      <c r="CK80" s="81"/>
      <c r="CL80" s="82"/>
      <c r="CM80" s="81"/>
      <c r="CN80" s="81">
        <v>1133</v>
      </c>
      <c r="CO80" s="81"/>
      <c r="CP80" s="58"/>
      <c r="CQ80" s="68"/>
      <c r="CR80" s="58"/>
      <c r="CS80" s="58"/>
      <c r="CT80" s="58"/>
      <c r="CU80" s="58"/>
      <c r="CV80" s="58"/>
      <c r="CW80" s="58"/>
      <c r="CX80" s="58"/>
      <c r="CY80" s="58"/>
      <c r="CZ80" s="58"/>
      <c r="DA80" s="68"/>
      <c r="DB80" s="81"/>
      <c r="DC80" s="81"/>
      <c r="DD80" s="81"/>
      <c r="DE80" s="81"/>
      <c r="DF80" s="81"/>
      <c r="DG80" s="81"/>
      <c r="DH80" s="81"/>
      <c r="DI80" s="81"/>
      <c r="DJ80" s="81"/>
      <c r="DK80" s="103"/>
      <c r="DL80" s="103"/>
      <c r="DM80" s="103"/>
      <c r="DN80" s="81"/>
      <c r="DO80" s="81"/>
      <c r="DP80" s="103"/>
      <c r="DQ80" s="103"/>
      <c r="DR80" s="103"/>
      <c r="DS80" s="104"/>
      <c r="DT80" s="50">
        <f t="shared" si="83"/>
        <v>0</v>
      </c>
      <c r="DU80" s="73">
        <f t="shared" si="84"/>
        <v>0</v>
      </c>
      <c r="DV80" s="73">
        <f t="shared" si="85"/>
        <v>1</v>
      </c>
      <c r="DW80" s="73">
        <f t="shared" si="86"/>
        <v>0</v>
      </c>
      <c r="DX80" s="73">
        <f t="shared" si="87"/>
        <v>0</v>
      </c>
      <c r="DY80" s="125">
        <f t="shared" si="88"/>
        <v>0</v>
      </c>
      <c r="DZ80" s="73">
        <f t="shared" si="89"/>
        <v>0</v>
      </c>
      <c r="EA80" s="19">
        <f t="shared" si="90"/>
        <v>0</v>
      </c>
      <c r="EB80" s="50">
        <f t="shared" si="91"/>
        <v>1</v>
      </c>
      <c r="EC80" s="19">
        <f t="shared" si="92"/>
        <v>0</v>
      </c>
      <c r="ED80" s="19">
        <f t="shared" si="93"/>
        <v>1</v>
      </c>
      <c r="EE80" s="19">
        <f t="shared" si="94"/>
        <v>0</v>
      </c>
      <c r="EF80" s="50">
        <f t="shared" si="95"/>
        <v>0</v>
      </c>
      <c r="EG80" s="19">
        <f t="shared" si="96"/>
        <v>0</v>
      </c>
      <c r="EH80" s="19">
        <f t="shared" si="97"/>
        <v>1</v>
      </c>
      <c r="EI80" s="50">
        <f t="shared" si="98"/>
        <v>0</v>
      </c>
      <c r="EJ80" s="125">
        <f t="shared" si="99"/>
        <v>2</v>
      </c>
      <c r="EK80">
        <f t="shared" si="100"/>
        <v>4450</v>
      </c>
      <c r="EL80">
        <f t="shared" si="101"/>
        <v>155</v>
      </c>
      <c r="EM80">
        <f t="shared" si="102"/>
        <v>70</v>
      </c>
      <c r="EN80">
        <f t="shared" si="103"/>
        <v>705</v>
      </c>
      <c r="EO80" t="str">
        <f t="shared" si="104"/>
        <v/>
      </c>
      <c r="EP80">
        <f t="shared" si="105"/>
        <v>7.6</v>
      </c>
      <c r="EQ80">
        <f t="shared" si="106"/>
        <v>1293</v>
      </c>
      <c r="ER80" t="str">
        <f t="shared" si="107"/>
        <v/>
      </c>
      <c r="ES80">
        <f t="shared" si="108"/>
        <v>1</v>
      </c>
      <c r="ET80">
        <f t="shared" si="109"/>
        <v>27</v>
      </c>
      <c r="EU80" s="61">
        <f t="shared" si="110"/>
        <v>7700</v>
      </c>
      <c r="EV80" s="53" t="e">
        <f>IF(ISNUMBER(EK80),EK80*#REF!,"")</f>
        <v>#REF!</v>
      </c>
      <c r="EW80" s="53" t="e">
        <f>IF(ISNUMBER(EL80),EL80*#REF!,"")</f>
        <v>#REF!</v>
      </c>
      <c r="EX80" s="53" t="e">
        <f>IF(ISNUMBER(EM80),EM80*#REF!,"")</f>
        <v>#REF!</v>
      </c>
      <c r="EY80" s="53" t="e">
        <f>IF(ISNUMBER(EN80),EN80*#REF!,"")</f>
        <v>#REF!</v>
      </c>
      <c r="EZ80" s="53" t="str">
        <f>IF(ISNUMBER(EO80),EO80*#REF!,"")</f>
        <v/>
      </c>
      <c r="FA80" s="53" t="e">
        <f>IF(ISNUMBER(EP80),EP80*#REF!,"")</f>
        <v>#REF!</v>
      </c>
      <c r="FB80" s="53" t="e">
        <f>IF(ISNUMBER(EQ80),EQ80*#REF!,"")</f>
        <v>#REF!</v>
      </c>
      <c r="FC80" s="53" t="str">
        <f>IF(ISNUMBER(ER80),ER80*#REF!,"")</f>
        <v/>
      </c>
      <c r="FD80" s="53" t="e">
        <f>IF(ISNUMBER(ES80),ES80*#REF!,"")</f>
        <v>#REF!</v>
      </c>
      <c r="FE80" s="53" t="e">
        <f>IF(ISNUMBER(ET80),ET80*#REF!,"")</f>
        <v>#REF!</v>
      </c>
      <c r="FF80" s="52" t="e">
        <f>IF(ISNUMBER(EU80),EU80*#REF!,"")</f>
        <v>#REF!</v>
      </c>
      <c r="FG80" s="55" t="str">
        <f t="shared" si="111"/>
        <v/>
      </c>
      <c r="FH80" s="55" t="str">
        <f t="shared" si="112"/>
        <v/>
      </c>
      <c r="FI80" s="55" t="str">
        <f t="shared" si="113"/>
        <v/>
      </c>
      <c r="FJ80" s="55" t="str">
        <f t="shared" si="114"/>
        <v/>
      </c>
      <c r="FK80" s="55" t="str">
        <f t="shared" si="115"/>
        <v/>
      </c>
      <c r="FL80" s="55" t="str">
        <f t="shared" si="116"/>
        <v/>
      </c>
      <c r="FM80" s="55" t="str">
        <f t="shared" si="117"/>
        <v/>
      </c>
      <c r="FN80" s="55" t="str">
        <f t="shared" si="118"/>
        <v/>
      </c>
      <c r="FO80" s="55" t="str">
        <f t="shared" si="119"/>
        <v/>
      </c>
      <c r="FP80" s="55" t="str">
        <f t="shared" si="120"/>
        <v/>
      </c>
      <c r="FQ80" s="59" t="str">
        <f t="shared" si="121"/>
        <v/>
      </c>
      <c r="FR80" s="53" t="str">
        <f t="shared" si="140"/>
        <v/>
      </c>
      <c r="FS80" s="53" t="e">
        <f t="shared" si="122"/>
        <v>#VALUE!</v>
      </c>
      <c r="FT80" s="19" t="e">
        <f t="shared" si="123"/>
        <v>#VALUE!</v>
      </c>
      <c r="FU80" s="19" t="e">
        <f t="shared" si="124"/>
        <v>#VALUE!</v>
      </c>
      <c r="FV80" s="19" t="e">
        <f t="shared" si="125"/>
        <v>#VALUE!</v>
      </c>
      <c r="FW80" s="50" t="e">
        <f t="shared" si="126"/>
        <v>#VALUE!</v>
      </c>
      <c r="FX80" s="120">
        <f t="shared" si="127"/>
        <v>0</v>
      </c>
      <c r="FY80" s="120">
        <f t="shared" si="128"/>
        <v>0</v>
      </c>
      <c r="FZ80" s="120">
        <f t="shared" si="129"/>
        <v>0</v>
      </c>
      <c r="GA80" s="120">
        <f t="shared" si="130"/>
        <v>0</v>
      </c>
      <c r="GB80" s="120">
        <f t="shared" si="131"/>
        <v>0</v>
      </c>
      <c r="GC80" s="120">
        <f t="shared" si="132"/>
        <v>0</v>
      </c>
      <c r="GD80" s="120">
        <f t="shared" si="133"/>
        <v>0</v>
      </c>
      <c r="GE80" s="120">
        <f t="shared" si="134"/>
        <v>0</v>
      </c>
      <c r="GF80" s="120">
        <f t="shared" si="135"/>
        <v>0</v>
      </c>
      <c r="GG80">
        <f t="shared" si="136"/>
        <v>0</v>
      </c>
      <c r="GH80">
        <f t="shared" si="137"/>
        <v>0</v>
      </c>
      <c r="GI80">
        <v>6</v>
      </c>
      <c r="GJ80" t="str">
        <f t="shared" si="138"/>
        <v/>
      </c>
    </row>
    <row r="81" spans="1:192" x14ac:dyDescent="0.2">
      <c r="A81" s="50">
        <f t="shared" si="77"/>
        <v>80</v>
      </c>
      <c r="B81" s="58" t="s">
        <v>12</v>
      </c>
      <c r="C81" s="58" t="s">
        <v>409</v>
      </c>
      <c r="D81" s="58"/>
      <c r="E81" s="58"/>
      <c r="F81" s="83">
        <v>3481690</v>
      </c>
      <c r="G81" s="83">
        <v>5580890</v>
      </c>
      <c r="H81" s="77">
        <f t="shared" si="78"/>
        <v>481622.89400000003</v>
      </c>
      <c r="I81" s="77">
        <f t="shared" si="79"/>
        <v>5579097.4340000004</v>
      </c>
      <c r="J81" s="83">
        <v>144</v>
      </c>
      <c r="K81" s="83" t="s">
        <v>1333</v>
      </c>
      <c r="L81" s="83">
        <v>16.600000000000001</v>
      </c>
      <c r="M81" s="83"/>
      <c r="O81" s="83"/>
      <c r="P81" s="83"/>
      <c r="Q81" s="58" t="s">
        <v>1337</v>
      </c>
      <c r="R81" s="58" t="s">
        <v>2877</v>
      </c>
      <c r="S81" s="2" t="s">
        <v>2640</v>
      </c>
      <c r="T81" s="241" t="str">
        <f t="shared" si="80"/>
        <v>T</v>
      </c>
      <c r="U81" s="241" t="str">
        <f t="shared" si="81"/>
        <v>M</v>
      </c>
      <c r="V81" s="241" t="str">
        <f t="shared" si="82"/>
        <v>-</v>
      </c>
      <c r="W81" s="241" t="str">
        <f t="shared" si="139"/>
        <v>A</v>
      </c>
      <c r="X81" s="260">
        <f t="shared" si="76"/>
        <v>6</v>
      </c>
      <c r="Y81" s="261" t="str">
        <f t="shared" si="75"/>
        <v/>
      </c>
      <c r="Z81" s="56" t="s">
        <v>1499</v>
      </c>
      <c r="AA81" s="69">
        <v>36348</v>
      </c>
      <c r="AB81" s="77">
        <v>7</v>
      </c>
      <c r="AC81" s="58"/>
      <c r="AD81" s="2" t="s">
        <v>1496</v>
      </c>
      <c r="AE81" s="68"/>
      <c r="AF81" s="83">
        <v>22.7</v>
      </c>
      <c r="AG81" s="83">
        <v>19820</v>
      </c>
      <c r="AH81" s="83">
        <v>5.93</v>
      </c>
      <c r="AI81" s="83"/>
      <c r="AJ81" s="83"/>
      <c r="AK81" s="83"/>
      <c r="AL81" s="83"/>
      <c r="AM81" s="83"/>
      <c r="AN81" s="58"/>
      <c r="AO81" s="58"/>
      <c r="AP81" s="83"/>
      <c r="AQ81" s="58">
        <v>12600</v>
      </c>
      <c r="AR81" s="58">
        <v>13167</v>
      </c>
      <c r="AS81" s="193">
        <f>SUM(AU81:BN81)+SUM(BO81:CL81)/1000</f>
        <v>11778.1</v>
      </c>
      <c r="AT81" s="248" t="str">
        <f>FR81</f>
        <v/>
      </c>
      <c r="AU81" s="58">
        <v>3395</v>
      </c>
      <c r="AV81" s="64">
        <v>59</v>
      </c>
      <c r="AW81" s="58">
        <v>648</v>
      </c>
      <c r="AX81" s="58">
        <v>6290</v>
      </c>
      <c r="AY81" s="64">
        <v>31</v>
      </c>
      <c r="AZ81" s="68">
        <v>1134</v>
      </c>
      <c r="BA81" s="58"/>
      <c r="BB81" s="58">
        <v>204</v>
      </c>
      <c r="BC81" s="58"/>
      <c r="BD81" s="60">
        <v>8.6999999999999993</v>
      </c>
      <c r="BE81" s="64">
        <v>2.6</v>
      </c>
      <c r="BF81" s="58"/>
      <c r="BG81" s="58"/>
      <c r="BH81" s="58"/>
      <c r="BI81" s="58"/>
      <c r="BJ81" s="60">
        <v>5.8</v>
      </c>
      <c r="BK81" s="58"/>
      <c r="BL81" s="58"/>
      <c r="BM81" s="58"/>
      <c r="BN81" s="68"/>
      <c r="BO81" s="81"/>
      <c r="BP81" s="81"/>
      <c r="BQ81" s="81"/>
      <c r="BR81" s="81"/>
      <c r="BS81" s="81"/>
      <c r="BT81" s="81"/>
      <c r="BU81" s="81"/>
      <c r="BV81" s="81"/>
      <c r="BW81" s="81"/>
      <c r="BX81" s="81"/>
      <c r="BY81" s="81"/>
      <c r="BZ81" s="81"/>
      <c r="CA81" s="81"/>
      <c r="CB81" s="81"/>
      <c r="CC81" s="81"/>
      <c r="CD81" s="81"/>
      <c r="CE81" s="81"/>
      <c r="CF81" s="81"/>
      <c r="CG81" s="81"/>
      <c r="CH81" s="81"/>
      <c r="CI81" s="81"/>
      <c r="CJ81" s="81"/>
      <c r="CK81" s="81"/>
      <c r="CL81" s="82"/>
      <c r="CM81" s="81"/>
      <c r="CN81" s="81">
        <v>1579</v>
      </c>
      <c r="CO81" s="81"/>
      <c r="CP81" s="58"/>
      <c r="CQ81" s="68"/>
      <c r="CR81" s="58"/>
      <c r="CS81" s="58"/>
      <c r="CT81" s="58"/>
      <c r="CU81" s="58"/>
      <c r="CV81" s="58"/>
      <c r="CW81" s="58"/>
      <c r="CX81" s="58"/>
      <c r="CY81" s="58"/>
      <c r="CZ81" s="58"/>
      <c r="DA81" s="68"/>
      <c r="DB81" s="81"/>
      <c r="DC81" s="81"/>
      <c r="DD81" s="81"/>
      <c r="DE81" s="81"/>
      <c r="DF81" s="81"/>
      <c r="DG81" s="81"/>
      <c r="DH81" s="81"/>
      <c r="DI81" s="81"/>
      <c r="DJ81" s="81"/>
      <c r="DK81" s="103"/>
      <c r="DL81" s="103"/>
      <c r="DM81" s="103"/>
      <c r="DN81" s="81"/>
      <c r="DO81" s="81"/>
      <c r="DP81" s="103"/>
      <c r="DQ81" s="103"/>
      <c r="DR81" s="103"/>
      <c r="DS81" s="104"/>
      <c r="DT81" s="50">
        <f t="shared" si="83"/>
        <v>0</v>
      </c>
      <c r="DU81" s="73">
        <f t="shared" si="84"/>
        <v>0</v>
      </c>
      <c r="DV81" s="73">
        <f t="shared" si="85"/>
        <v>1</v>
      </c>
      <c r="DW81" s="73">
        <f t="shared" si="86"/>
        <v>0</v>
      </c>
      <c r="DX81" s="73">
        <f t="shared" si="87"/>
        <v>0</v>
      </c>
      <c r="DY81" s="125">
        <f t="shared" si="88"/>
        <v>0</v>
      </c>
      <c r="DZ81" s="73">
        <f t="shared" si="89"/>
        <v>0</v>
      </c>
      <c r="EA81" s="19">
        <f t="shared" si="90"/>
        <v>1</v>
      </c>
      <c r="EB81" s="50">
        <f t="shared" si="91"/>
        <v>0</v>
      </c>
      <c r="EC81" s="19">
        <f t="shared" si="92"/>
        <v>0</v>
      </c>
      <c r="ED81" s="19">
        <f t="shared" si="93"/>
        <v>1</v>
      </c>
      <c r="EE81" s="19">
        <f t="shared" si="94"/>
        <v>0</v>
      </c>
      <c r="EF81" s="50">
        <f t="shared" si="95"/>
        <v>0</v>
      </c>
      <c r="EG81" s="19">
        <f t="shared" si="96"/>
        <v>0</v>
      </c>
      <c r="EH81" s="19">
        <f t="shared" si="97"/>
        <v>1</v>
      </c>
      <c r="EI81" s="50">
        <f t="shared" si="98"/>
        <v>0</v>
      </c>
      <c r="EJ81" s="125">
        <f t="shared" si="99"/>
        <v>3</v>
      </c>
      <c r="EK81">
        <f t="shared" si="100"/>
        <v>3395</v>
      </c>
      <c r="EL81">
        <f t="shared" si="101"/>
        <v>204</v>
      </c>
      <c r="EM81">
        <f t="shared" si="102"/>
        <v>59</v>
      </c>
      <c r="EN81">
        <f t="shared" si="103"/>
        <v>648</v>
      </c>
      <c r="EO81" t="str">
        <f t="shared" si="104"/>
        <v/>
      </c>
      <c r="EP81">
        <f t="shared" si="105"/>
        <v>2.6</v>
      </c>
      <c r="EQ81">
        <f t="shared" si="106"/>
        <v>1134</v>
      </c>
      <c r="ER81" t="str">
        <f t="shared" si="107"/>
        <v/>
      </c>
      <c r="ES81">
        <f t="shared" si="108"/>
        <v>5.8</v>
      </c>
      <c r="ET81">
        <f t="shared" si="109"/>
        <v>31</v>
      </c>
      <c r="EU81" s="61">
        <f t="shared" si="110"/>
        <v>6290</v>
      </c>
      <c r="EV81" s="53" t="e">
        <f>IF(ISNUMBER(EK81),EK81*#REF!,"")</f>
        <v>#REF!</v>
      </c>
      <c r="EW81" s="53" t="e">
        <f>IF(ISNUMBER(EL81),EL81*#REF!,"")</f>
        <v>#REF!</v>
      </c>
      <c r="EX81" s="53" t="e">
        <f>IF(ISNUMBER(EM81),EM81*#REF!,"")</f>
        <v>#REF!</v>
      </c>
      <c r="EY81" s="53" t="e">
        <f>IF(ISNUMBER(EN81),EN81*#REF!,"")</f>
        <v>#REF!</v>
      </c>
      <c r="EZ81" s="53" t="str">
        <f>IF(ISNUMBER(EO81),EO81*#REF!,"")</f>
        <v/>
      </c>
      <c r="FA81" s="53" t="e">
        <f>IF(ISNUMBER(EP81),EP81*#REF!,"")</f>
        <v>#REF!</v>
      </c>
      <c r="FB81" s="53" t="e">
        <f>IF(ISNUMBER(EQ81),EQ81*#REF!,"")</f>
        <v>#REF!</v>
      </c>
      <c r="FC81" s="53" t="str">
        <f>IF(ISNUMBER(ER81),ER81*#REF!,"")</f>
        <v/>
      </c>
      <c r="FD81" s="53" t="e">
        <f>IF(ISNUMBER(ES81),ES81*#REF!,"")</f>
        <v>#REF!</v>
      </c>
      <c r="FE81" s="53" t="e">
        <f>IF(ISNUMBER(ET81),ET81*#REF!,"")</f>
        <v>#REF!</v>
      </c>
      <c r="FF81" s="52" t="e">
        <f>IF(ISNUMBER(EU81),EU81*#REF!,"")</f>
        <v>#REF!</v>
      </c>
      <c r="FG81" s="55" t="str">
        <f t="shared" si="111"/>
        <v/>
      </c>
      <c r="FH81" s="55" t="str">
        <f t="shared" si="112"/>
        <v/>
      </c>
      <c r="FI81" s="55" t="str">
        <f t="shared" si="113"/>
        <v/>
      </c>
      <c r="FJ81" s="55" t="str">
        <f t="shared" si="114"/>
        <v/>
      </c>
      <c r="FK81" s="55" t="str">
        <f t="shared" si="115"/>
        <v/>
      </c>
      <c r="FL81" s="55" t="str">
        <f t="shared" si="116"/>
        <v/>
      </c>
      <c r="FM81" s="55" t="str">
        <f t="shared" si="117"/>
        <v/>
      </c>
      <c r="FN81" s="55" t="str">
        <f t="shared" si="118"/>
        <v/>
      </c>
      <c r="FO81" s="55" t="str">
        <f t="shared" si="119"/>
        <v/>
      </c>
      <c r="FP81" s="55" t="str">
        <f t="shared" si="120"/>
        <v/>
      </c>
      <c r="FQ81" s="59" t="str">
        <f t="shared" si="121"/>
        <v/>
      </c>
      <c r="FR81" s="53" t="str">
        <f t="shared" si="140"/>
        <v/>
      </c>
      <c r="FS81" s="53" t="e">
        <f t="shared" si="122"/>
        <v>#VALUE!</v>
      </c>
      <c r="FT81" s="19" t="e">
        <f t="shared" si="123"/>
        <v>#VALUE!</v>
      </c>
      <c r="FU81" s="19" t="e">
        <f t="shared" si="124"/>
        <v>#VALUE!</v>
      </c>
      <c r="FV81" s="19" t="e">
        <f t="shared" si="125"/>
        <v>#VALUE!</v>
      </c>
      <c r="FW81" s="50" t="e">
        <f t="shared" si="126"/>
        <v>#VALUE!</v>
      </c>
      <c r="FX81" s="120">
        <f t="shared" si="127"/>
        <v>0</v>
      </c>
      <c r="FY81" s="120">
        <f t="shared" si="128"/>
        <v>0</v>
      </c>
      <c r="FZ81" s="120">
        <f t="shared" si="129"/>
        <v>0</v>
      </c>
      <c r="GA81" s="120">
        <f t="shared" si="130"/>
        <v>0</v>
      </c>
      <c r="GB81" s="120">
        <f t="shared" si="131"/>
        <v>0</v>
      </c>
      <c r="GC81" s="120">
        <f t="shared" si="132"/>
        <v>0</v>
      </c>
      <c r="GD81" s="120">
        <f t="shared" si="133"/>
        <v>0</v>
      </c>
      <c r="GE81" s="120">
        <f t="shared" si="134"/>
        <v>0</v>
      </c>
      <c r="GF81" s="120">
        <f t="shared" si="135"/>
        <v>0</v>
      </c>
      <c r="GG81">
        <f t="shared" si="136"/>
        <v>0</v>
      </c>
      <c r="GH81">
        <f t="shared" si="137"/>
        <v>0</v>
      </c>
      <c r="GI81">
        <v>6</v>
      </c>
      <c r="GJ81" t="str">
        <f t="shared" si="138"/>
        <v/>
      </c>
    </row>
    <row r="82" spans="1:192" x14ac:dyDescent="0.2">
      <c r="A82" s="50">
        <f t="shared" si="77"/>
        <v>81</v>
      </c>
      <c r="B82" s="2" t="s">
        <v>12</v>
      </c>
      <c r="C82" s="2" t="s">
        <v>409</v>
      </c>
      <c r="D82" s="2"/>
      <c r="E82" s="2"/>
      <c r="F82" s="83">
        <v>3481690</v>
      </c>
      <c r="G82" s="83">
        <v>5580890</v>
      </c>
      <c r="H82" s="77">
        <f t="shared" si="78"/>
        <v>481622.89400000003</v>
      </c>
      <c r="I82" s="77">
        <f t="shared" si="79"/>
        <v>5579097.4340000004</v>
      </c>
      <c r="J82" s="19">
        <v>144</v>
      </c>
      <c r="K82" s="66" t="s">
        <v>1334</v>
      </c>
      <c r="L82" s="19">
        <v>16.600000000000001</v>
      </c>
      <c r="Q82" s="58" t="s">
        <v>1337</v>
      </c>
      <c r="R82" s="58" t="s">
        <v>2877</v>
      </c>
      <c r="S82" s="2" t="s">
        <v>2640</v>
      </c>
      <c r="T82" s="241" t="str">
        <f t="shared" si="80"/>
        <v>T</v>
      </c>
      <c r="U82" s="241" t="str">
        <f t="shared" si="81"/>
        <v>M</v>
      </c>
      <c r="V82" s="241" t="str">
        <f t="shared" si="82"/>
        <v>-</v>
      </c>
      <c r="W82" s="241" t="str">
        <f t="shared" si="139"/>
        <v>A</v>
      </c>
      <c r="X82" s="260">
        <f t="shared" si="76"/>
        <v>6</v>
      </c>
      <c r="Y82" s="261" t="str">
        <f t="shared" si="75"/>
        <v/>
      </c>
      <c r="Z82" s="56" t="s">
        <v>1491</v>
      </c>
      <c r="AA82" s="48">
        <v>37222</v>
      </c>
      <c r="AB82" s="73">
        <v>8</v>
      </c>
      <c r="AC82" s="2" t="s">
        <v>491</v>
      </c>
      <c r="AD82" s="2" t="s">
        <v>1500</v>
      </c>
      <c r="AE82" s="56"/>
      <c r="AF82" s="66">
        <v>22.7</v>
      </c>
      <c r="AG82" s="19">
        <v>22000</v>
      </c>
      <c r="AH82" s="19">
        <v>6</v>
      </c>
      <c r="AI82" s="66">
        <v>158</v>
      </c>
      <c r="AL82" s="66"/>
      <c r="AM82" s="66" t="s">
        <v>1501</v>
      </c>
      <c r="AR82">
        <v>14449.44</v>
      </c>
      <c r="AS82" s="193">
        <f>SUM(AU82:BN82)+SUM(BO82:CL82)/1000</f>
        <v>14455.000699999999</v>
      </c>
      <c r="AT82" s="248" t="str">
        <f>FR82</f>
        <v/>
      </c>
      <c r="AU82">
        <v>4455</v>
      </c>
      <c r="AV82">
        <v>69.290000000000006</v>
      </c>
      <c r="AW82">
        <v>652</v>
      </c>
      <c r="AX82">
        <v>7636</v>
      </c>
      <c r="AY82">
        <v>27.4</v>
      </c>
      <c r="AZ82" s="61">
        <v>1379</v>
      </c>
      <c r="BA82">
        <v>8.7200000000000006</v>
      </c>
      <c r="BB82">
        <v>160.69999999999999</v>
      </c>
      <c r="BC82">
        <v>14.18</v>
      </c>
      <c r="BD82">
        <v>8.5500000000000007</v>
      </c>
      <c r="BE82">
        <v>7.39</v>
      </c>
      <c r="BF82">
        <v>0.999</v>
      </c>
      <c r="BG82">
        <v>0.21</v>
      </c>
      <c r="BH82">
        <v>4.8099999999999996</v>
      </c>
      <c r="BI82" s="2" t="s">
        <v>1383</v>
      </c>
      <c r="BJ82" s="2" t="s">
        <v>1380</v>
      </c>
      <c r="BK82">
        <v>1.2999999999999999E-2</v>
      </c>
      <c r="BM82">
        <v>23.46</v>
      </c>
      <c r="BN82" s="61">
        <v>2.84</v>
      </c>
      <c r="BO82" s="90">
        <v>46</v>
      </c>
      <c r="BP82" s="90">
        <v>176</v>
      </c>
      <c r="BQ82" s="90">
        <v>176</v>
      </c>
      <c r="BR82" s="90">
        <v>787</v>
      </c>
      <c r="BS82" s="90"/>
      <c r="BT82" s="90">
        <v>1.7</v>
      </c>
      <c r="BU82" s="90">
        <v>1</v>
      </c>
      <c r="BV82" s="90">
        <v>11</v>
      </c>
      <c r="BW82" s="90"/>
      <c r="BX82" s="90">
        <v>57</v>
      </c>
      <c r="BY82" s="90" t="s">
        <v>1502</v>
      </c>
      <c r="BZ82" s="90">
        <v>12</v>
      </c>
      <c r="CA82" s="90">
        <v>27</v>
      </c>
      <c r="CB82" s="90">
        <v>34</v>
      </c>
      <c r="CC82" s="90"/>
      <c r="CD82" s="90" t="s">
        <v>1502</v>
      </c>
      <c r="CE82" s="90" t="s">
        <v>1381</v>
      </c>
      <c r="CF82" s="90">
        <v>59</v>
      </c>
      <c r="CG82" s="90"/>
      <c r="CH82" s="90"/>
      <c r="CI82" s="90"/>
      <c r="CJ82" s="90"/>
      <c r="CK82" s="90">
        <v>11</v>
      </c>
      <c r="CL82" s="91">
        <v>3040</v>
      </c>
      <c r="CM82" s="90">
        <v>2.2999999999999998</v>
      </c>
      <c r="CN82" s="90">
        <v>1105</v>
      </c>
      <c r="CO82" s="90" t="s">
        <v>1503</v>
      </c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4"/>
      <c r="DT82" s="50">
        <f t="shared" si="83"/>
        <v>0</v>
      </c>
      <c r="DU82" s="73">
        <f t="shared" si="84"/>
        <v>0</v>
      </c>
      <c r="DV82" s="73">
        <f t="shared" si="85"/>
        <v>1</v>
      </c>
      <c r="DW82" s="73">
        <f t="shared" si="86"/>
        <v>0</v>
      </c>
      <c r="DX82" s="73">
        <f t="shared" si="87"/>
        <v>0</v>
      </c>
      <c r="DY82" s="125">
        <f t="shared" si="88"/>
        <v>0</v>
      </c>
      <c r="DZ82" s="73">
        <f t="shared" si="89"/>
        <v>0</v>
      </c>
      <c r="EA82" s="19">
        <f t="shared" si="90"/>
        <v>1</v>
      </c>
      <c r="EB82" s="50">
        <f t="shared" si="91"/>
        <v>0</v>
      </c>
      <c r="EC82" s="19">
        <f t="shared" si="92"/>
        <v>0</v>
      </c>
      <c r="ED82" s="19">
        <f t="shared" si="93"/>
        <v>1</v>
      </c>
      <c r="EE82" s="19">
        <f t="shared" si="94"/>
        <v>0</v>
      </c>
      <c r="EF82" s="50">
        <f t="shared" si="95"/>
        <v>0</v>
      </c>
      <c r="EG82" s="19">
        <f t="shared" si="96"/>
        <v>0</v>
      </c>
      <c r="EH82" s="19">
        <f t="shared" si="97"/>
        <v>1</v>
      </c>
      <c r="EI82" s="50">
        <f t="shared" si="98"/>
        <v>0</v>
      </c>
      <c r="EJ82" s="125">
        <f t="shared" si="99"/>
        <v>3</v>
      </c>
      <c r="EK82">
        <f t="shared" si="100"/>
        <v>4455</v>
      </c>
      <c r="EL82">
        <f t="shared" si="101"/>
        <v>160.69999999999999</v>
      </c>
      <c r="EM82">
        <f t="shared" si="102"/>
        <v>69.290000000000006</v>
      </c>
      <c r="EN82">
        <f t="shared" si="103"/>
        <v>652</v>
      </c>
      <c r="EO82">
        <f t="shared" si="104"/>
        <v>0.999</v>
      </c>
      <c r="EP82">
        <f t="shared" si="105"/>
        <v>7.39</v>
      </c>
      <c r="EQ82">
        <f t="shared" si="106"/>
        <v>1379</v>
      </c>
      <c r="ER82" t="str">
        <f t="shared" si="107"/>
        <v/>
      </c>
      <c r="ES82" t="str">
        <f t="shared" si="108"/>
        <v/>
      </c>
      <c r="ET82">
        <f t="shared" si="109"/>
        <v>27.4</v>
      </c>
      <c r="EU82" s="61">
        <f t="shared" si="110"/>
        <v>7636</v>
      </c>
      <c r="EV82" s="53" t="e">
        <f>IF(ISNUMBER(EK82),EK82*#REF!,"")</f>
        <v>#REF!</v>
      </c>
      <c r="EW82" s="53" t="e">
        <f>IF(ISNUMBER(EL82),EL82*#REF!,"")</f>
        <v>#REF!</v>
      </c>
      <c r="EX82" s="53" t="e">
        <f>IF(ISNUMBER(EM82),EM82*#REF!,"")</f>
        <v>#REF!</v>
      </c>
      <c r="EY82" s="53" t="e">
        <f>IF(ISNUMBER(EN82),EN82*#REF!,"")</f>
        <v>#REF!</v>
      </c>
      <c r="EZ82" s="53" t="e">
        <f>IF(ISNUMBER(EO82),EO82*#REF!,"")</f>
        <v>#REF!</v>
      </c>
      <c r="FA82" s="53" t="e">
        <f>IF(ISNUMBER(EP82),EP82*#REF!,"")</f>
        <v>#REF!</v>
      </c>
      <c r="FB82" s="53" t="e">
        <f>IF(ISNUMBER(EQ82),EQ82*#REF!,"")</f>
        <v>#REF!</v>
      </c>
      <c r="FC82" s="53" t="str">
        <f>IF(ISNUMBER(ER82),ER82*#REF!,"")</f>
        <v/>
      </c>
      <c r="FD82" s="53" t="str">
        <f>IF(ISNUMBER(ES82),ES82*#REF!,"")</f>
        <v/>
      </c>
      <c r="FE82" s="53" t="e">
        <f>IF(ISNUMBER(ET82),ET82*#REF!,"")</f>
        <v>#REF!</v>
      </c>
      <c r="FF82" s="52" t="e">
        <f>IF(ISNUMBER(EU82),EU82*#REF!,"")</f>
        <v>#REF!</v>
      </c>
      <c r="FG82" s="55" t="str">
        <f t="shared" si="111"/>
        <v/>
      </c>
      <c r="FH82" s="55" t="str">
        <f t="shared" si="112"/>
        <v/>
      </c>
      <c r="FI82" s="55" t="str">
        <f t="shared" si="113"/>
        <v/>
      </c>
      <c r="FJ82" s="55" t="str">
        <f t="shared" si="114"/>
        <v/>
      </c>
      <c r="FK82" s="55" t="str">
        <f t="shared" si="115"/>
        <v/>
      </c>
      <c r="FL82" s="55" t="str">
        <f t="shared" si="116"/>
        <v/>
      </c>
      <c r="FM82" s="55" t="str">
        <f t="shared" si="117"/>
        <v/>
      </c>
      <c r="FN82" s="55" t="str">
        <f t="shared" si="118"/>
        <v/>
      </c>
      <c r="FO82" s="55" t="str">
        <f t="shared" si="119"/>
        <v/>
      </c>
      <c r="FP82" s="55" t="str">
        <f t="shared" si="120"/>
        <v/>
      </c>
      <c r="FQ82" s="59" t="str">
        <f t="shared" si="121"/>
        <v/>
      </c>
      <c r="FR82" s="53" t="str">
        <f t="shared" si="140"/>
        <v/>
      </c>
      <c r="FS82" s="53" t="e">
        <f t="shared" si="122"/>
        <v>#VALUE!</v>
      </c>
      <c r="FT82" s="19" t="e">
        <f t="shared" si="123"/>
        <v>#VALUE!</v>
      </c>
      <c r="FU82" s="19" t="e">
        <f t="shared" si="124"/>
        <v>#VALUE!</v>
      </c>
      <c r="FV82" s="19" t="e">
        <f t="shared" si="125"/>
        <v>#VALUE!</v>
      </c>
      <c r="FW82" s="50" t="e">
        <f t="shared" si="126"/>
        <v>#VALUE!</v>
      </c>
      <c r="FX82" s="120">
        <f t="shared" si="127"/>
        <v>0</v>
      </c>
      <c r="FY82" s="120">
        <f t="shared" si="128"/>
        <v>0</v>
      </c>
      <c r="FZ82" s="120">
        <f t="shared" si="129"/>
        <v>0</v>
      </c>
      <c r="GA82" s="120">
        <f t="shared" si="130"/>
        <v>0</v>
      </c>
      <c r="GB82" s="120">
        <f t="shared" si="131"/>
        <v>0</v>
      </c>
      <c r="GC82" s="120">
        <f t="shared" si="132"/>
        <v>0</v>
      </c>
      <c r="GD82" s="120">
        <f t="shared" si="133"/>
        <v>0</v>
      </c>
      <c r="GE82" s="120">
        <f t="shared" si="134"/>
        <v>0</v>
      </c>
      <c r="GF82" s="120">
        <f t="shared" si="135"/>
        <v>0</v>
      </c>
      <c r="GG82">
        <f t="shared" si="136"/>
        <v>0</v>
      </c>
      <c r="GH82">
        <f t="shared" si="137"/>
        <v>0</v>
      </c>
      <c r="GI82">
        <v>6</v>
      </c>
      <c r="GJ82" t="str">
        <f t="shared" si="138"/>
        <v/>
      </c>
    </row>
    <row r="83" spans="1:192" x14ac:dyDescent="0.2">
      <c r="A83" s="50">
        <f t="shared" si="77"/>
        <v>82</v>
      </c>
      <c r="B83" s="2" t="s">
        <v>12</v>
      </c>
      <c r="C83" s="2" t="s">
        <v>409</v>
      </c>
      <c r="D83" s="2"/>
      <c r="E83" s="2"/>
      <c r="F83" s="83">
        <v>3481690</v>
      </c>
      <c r="G83" s="83">
        <v>5580890</v>
      </c>
      <c r="H83" s="77">
        <f t="shared" si="78"/>
        <v>481622.89400000003</v>
      </c>
      <c r="I83" s="77">
        <f t="shared" si="79"/>
        <v>5579097.4340000004</v>
      </c>
      <c r="J83" s="83">
        <v>144</v>
      </c>
      <c r="K83" s="83" t="s">
        <v>1333</v>
      </c>
      <c r="L83" s="83">
        <v>16.600000000000001</v>
      </c>
      <c r="M83" s="83"/>
      <c r="Q83" s="58" t="s">
        <v>1337</v>
      </c>
      <c r="R83" s="58" t="s">
        <v>2877</v>
      </c>
      <c r="S83" s="2" t="s">
        <v>2640</v>
      </c>
      <c r="T83" s="241" t="str">
        <f t="shared" si="80"/>
        <v>-</v>
      </c>
      <c r="U83" s="241" t="str">
        <f t="shared" si="81"/>
        <v>-</v>
      </c>
      <c r="V83" s="241" t="str">
        <f t="shared" si="82"/>
        <v>-</v>
      </c>
      <c r="W83" s="241" t="str">
        <f t="shared" si="139"/>
        <v>-</v>
      </c>
      <c r="X83" s="260">
        <f t="shared" si="76"/>
        <v>6</v>
      </c>
      <c r="Y83" s="261" t="str">
        <f t="shared" si="75"/>
        <v/>
      </c>
      <c r="Z83" s="56"/>
      <c r="AA83" s="86" t="s">
        <v>1439</v>
      </c>
      <c r="AB83" s="73">
        <v>9</v>
      </c>
      <c r="AC83" s="2" t="s">
        <v>952</v>
      </c>
      <c r="AD83" s="2" t="s">
        <v>1440</v>
      </c>
      <c r="AE83" s="57" t="s">
        <v>1431</v>
      </c>
      <c r="AF83" s="66" t="s">
        <v>3088</v>
      </c>
      <c r="AL83" s="66"/>
      <c r="AS83" s="204"/>
      <c r="AT83" s="249"/>
      <c r="AU83" s="51"/>
      <c r="AV83" s="51"/>
      <c r="AW83" s="51"/>
      <c r="AX83" s="51"/>
      <c r="AY83" s="51"/>
      <c r="AZ83" s="49"/>
      <c r="BI83" s="133"/>
      <c r="BJ83" s="133"/>
      <c r="BO83" s="90"/>
      <c r="BP83" s="90"/>
      <c r="BQ83" s="90"/>
      <c r="BR83" s="90"/>
      <c r="BS83" s="90"/>
      <c r="BT83" s="90"/>
      <c r="BU83" s="90"/>
      <c r="BV83" s="90"/>
      <c r="BW83" s="90"/>
      <c r="BX83" s="90"/>
      <c r="BY83" s="90"/>
      <c r="BZ83" s="90"/>
      <c r="CA83" s="90"/>
      <c r="CB83" s="90"/>
      <c r="CC83" s="90"/>
      <c r="CD83" s="90"/>
      <c r="CE83" s="90"/>
      <c r="CF83" s="90"/>
      <c r="CG83" s="90"/>
      <c r="CH83" s="90"/>
      <c r="CI83" s="90"/>
      <c r="CJ83" s="90"/>
      <c r="CK83" s="90"/>
      <c r="CL83" s="91"/>
      <c r="CM83" s="90"/>
      <c r="CN83" s="90" t="s">
        <v>3088</v>
      </c>
      <c r="CO83" s="90"/>
      <c r="DB83" s="103">
        <v>-62.3</v>
      </c>
      <c r="DC83" s="90" t="s">
        <v>1504</v>
      </c>
      <c r="DD83" s="103"/>
      <c r="DE83" s="103"/>
      <c r="DF83" s="103"/>
      <c r="DG83" s="103">
        <v>-9.18</v>
      </c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4"/>
      <c r="DT83" s="50">
        <f t="shared" si="83"/>
        <v>0</v>
      </c>
      <c r="DU83" s="73">
        <f t="shared" si="84"/>
        <v>0</v>
      </c>
      <c r="DV83" s="73">
        <f t="shared" si="85"/>
        <v>1</v>
      </c>
      <c r="DW83" s="73">
        <f t="shared" si="86"/>
        <v>0</v>
      </c>
      <c r="DX83" s="73">
        <f t="shared" si="87"/>
        <v>0</v>
      </c>
      <c r="DY83" s="125">
        <f t="shared" si="88"/>
        <v>0</v>
      </c>
      <c r="DZ83" s="73">
        <f t="shared" si="89"/>
        <v>0</v>
      </c>
      <c r="EA83" s="19">
        <f t="shared" si="90"/>
        <v>0</v>
      </c>
      <c r="EB83" s="50">
        <f t="shared" si="91"/>
        <v>1</v>
      </c>
      <c r="EC83" s="19">
        <f t="shared" si="92"/>
        <v>0</v>
      </c>
      <c r="ED83" s="19">
        <f t="shared" si="93"/>
        <v>0</v>
      </c>
      <c r="EE83" s="19">
        <f t="shared" si="94"/>
        <v>0</v>
      </c>
      <c r="EF83" s="50">
        <f t="shared" si="95"/>
        <v>1</v>
      </c>
      <c r="EG83" s="19">
        <f t="shared" si="96"/>
        <v>0</v>
      </c>
      <c r="EH83" s="19">
        <f t="shared" si="97"/>
        <v>0</v>
      </c>
      <c r="EI83" s="50">
        <f t="shared" si="98"/>
        <v>1</v>
      </c>
      <c r="EJ83" s="125">
        <f t="shared" si="99"/>
        <v>0</v>
      </c>
      <c r="EK83" t="str">
        <f t="shared" si="100"/>
        <v/>
      </c>
      <c r="EL83" t="str">
        <f t="shared" si="101"/>
        <v/>
      </c>
      <c r="EM83" t="str">
        <f t="shared" si="102"/>
        <v/>
      </c>
      <c r="EN83" t="str">
        <f t="shared" si="103"/>
        <v/>
      </c>
      <c r="EO83" t="str">
        <f t="shared" si="104"/>
        <v/>
      </c>
      <c r="EP83" t="str">
        <f t="shared" si="105"/>
        <v/>
      </c>
      <c r="EQ83" t="str">
        <f t="shared" si="106"/>
        <v/>
      </c>
      <c r="ER83" t="str">
        <f t="shared" si="107"/>
        <v/>
      </c>
      <c r="ES83" t="str">
        <f t="shared" si="108"/>
        <v/>
      </c>
      <c r="ET83" t="str">
        <f t="shared" si="109"/>
        <v/>
      </c>
      <c r="EU83" s="61" t="str">
        <f t="shared" si="110"/>
        <v/>
      </c>
      <c r="EV83" s="53" t="str">
        <f>IF(ISNUMBER(EK83),EK83*#REF!,"")</f>
        <v/>
      </c>
      <c r="EW83" s="53" t="str">
        <f>IF(ISNUMBER(EL83),EL83*#REF!,"")</f>
        <v/>
      </c>
      <c r="EX83" s="53" t="str">
        <f>IF(ISNUMBER(EM83),EM83*#REF!,"")</f>
        <v/>
      </c>
      <c r="EY83" s="53" t="str">
        <f>IF(ISNUMBER(EN83),EN83*#REF!,"")</f>
        <v/>
      </c>
      <c r="EZ83" s="53" t="str">
        <f>IF(ISNUMBER(EO83),EO83*#REF!,"")</f>
        <v/>
      </c>
      <c r="FA83" s="53" t="str">
        <f>IF(ISNUMBER(EP83),EP83*#REF!,"")</f>
        <v/>
      </c>
      <c r="FB83" s="53" t="str">
        <f>IF(ISNUMBER(EQ83),EQ83*#REF!,"")</f>
        <v/>
      </c>
      <c r="FC83" s="53" t="str">
        <f>IF(ISNUMBER(ER83),ER83*#REF!,"")</f>
        <v/>
      </c>
      <c r="FD83" s="53" t="str">
        <f>IF(ISNUMBER(ES83),ES83*#REF!,"")</f>
        <v/>
      </c>
      <c r="FE83" s="53" t="str">
        <f>IF(ISNUMBER(ET83),ET83*#REF!,"")</f>
        <v/>
      </c>
      <c r="FF83" s="52" t="str">
        <f>IF(ISNUMBER(EU83),EU83*#REF!,"")</f>
        <v/>
      </c>
      <c r="FG83" s="55" t="str">
        <f t="shared" si="111"/>
        <v/>
      </c>
      <c r="FH83" s="55" t="str">
        <f t="shared" si="112"/>
        <v/>
      </c>
      <c r="FI83" s="55" t="str">
        <f t="shared" si="113"/>
        <v/>
      </c>
      <c r="FJ83" s="55" t="str">
        <f t="shared" si="114"/>
        <v/>
      </c>
      <c r="FK83" s="55" t="str">
        <f t="shared" si="115"/>
        <v/>
      </c>
      <c r="FL83" s="55" t="str">
        <f t="shared" si="116"/>
        <v/>
      </c>
      <c r="FM83" s="55" t="str">
        <f t="shared" si="117"/>
        <v/>
      </c>
      <c r="FN83" s="55" t="str">
        <f t="shared" si="118"/>
        <v/>
      </c>
      <c r="FO83" s="55" t="str">
        <f t="shared" si="119"/>
        <v/>
      </c>
      <c r="FP83" s="55" t="str">
        <f t="shared" si="120"/>
        <v/>
      </c>
      <c r="FQ83" s="59" t="str">
        <f t="shared" si="121"/>
        <v/>
      </c>
      <c r="FR83" s="53" t="str">
        <f t="shared" si="140"/>
        <v/>
      </c>
      <c r="FS83" s="53">
        <f t="shared" si="122"/>
        <v>0</v>
      </c>
      <c r="FT83" s="19">
        <f t="shared" si="123"/>
        <v>1</v>
      </c>
      <c r="FU83" s="19">
        <f t="shared" si="124"/>
        <v>0</v>
      </c>
      <c r="FV83" s="19">
        <f t="shared" si="125"/>
        <v>0</v>
      </c>
      <c r="FW83" s="50">
        <f t="shared" si="126"/>
        <v>0</v>
      </c>
      <c r="FX83" s="120">
        <f t="shared" si="127"/>
        <v>0</v>
      </c>
      <c r="FY83" s="120">
        <f t="shared" si="128"/>
        <v>0</v>
      </c>
      <c r="FZ83" s="120">
        <f t="shared" si="129"/>
        <v>0</v>
      </c>
      <c r="GA83" s="120">
        <f t="shared" si="130"/>
        <v>0</v>
      </c>
      <c r="GB83" s="120">
        <f t="shared" si="131"/>
        <v>0</v>
      </c>
      <c r="GC83" s="120">
        <f t="shared" si="132"/>
        <v>0</v>
      </c>
      <c r="GD83" s="120">
        <f t="shared" si="133"/>
        <v>0</v>
      </c>
      <c r="GE83" s="120">
        <f t="shared" si="134"/>
        <v>0</v>
      </c>
      <c r="GF83" s="120">
        <f t="shared" si="135"/>
        <v>0</v>
      </c>
      <c r="GG83">
        <f t="shared" si="136"/>
        <v>0</v>
      </c>
      <c r="GH83">
        <f t="shared" si="137"/>
        <v>0</v>
      </c>
      <c r="GI83">
        <v>6</v>
      </c>
      <c r="GJ83" t="str">
        <f t="shared" si="138"/>
        <v/>
      </c>
    </row>
    <row r="84" spans="1:192" x14ac:dyDescent="0.2">
      <c r="A84" s="50">
        <f t="shared" si="77"/>
        <v>83</v>
      </c>
      <c r="B84" t="s">
        <v>12</v>
      </c>
      <c r="C84" s="2" t="s">
        <v>219</v>
      </c>
      <c r="D84" s="2" t="s">
        <v>966</v>
      </c>
      <c r="E84" s="2"/>
      <c r="F84" s="274">
        <v>3481865</v>
      </c>
      <c r="G84" s="274">
        <v>5580305</v>
      </c>
      <c r="H84" s="77">
        <f t="shared" si="78"/>
        <v>481797.82400000002</v>
      </c>
      <c r="I84" s="77">
        <f t="shared" si="79"/>
        <v>5578512.6680000005</v>
      </c>
      <c r="J84" s="19">
        <v>140.56</v>
      </c>
      <c r="K84" s="19" t="s">
        <v>1334</v>
      </c>
      <c r="L84" s="19">
        <v>54.5</v>
      </c>
      <c r="Q84" t="s">
        <v>1337</v>
      </c>
      <c r="R84" t="s">
        <v>2877</v>
      </c>
      <c r="S84" s="2" t="s">
        <v>2640</v>
      </c>
      <c r="T84" s="241" t="str">
        <f t="shared" si="80"/>
        <v>-</v>
      </c>
      <c r="U84" s="241" t="str">
        <f t="shared" si="81"/>
        <v>M</v>
      </c>
      <c r="V84" s="241" t="str">
        <f t="shared" si="82"/>
        <v>-</v>
      </c>
      <c r="W84" s="241" t="str">
        <f t="shared" si="139"/>
        <v>A</v>
      </c>
      <c r="X84" s="260">
        <f t="shared" si="76"/>
        <v>6</v>
      </c>
      <c r="Y84" s="261" t="str">
        <f t="shared" si="75"/>
        <v/>
      </c>
      <c r="Z84" s="56"/>
      <c r="AA84" s="131" t="s">
        <v>1442</v>
      </c>
      <c r="AB84" s="73">
        <v>1</v>
      </c>
      <c r="AC84" s="2" t="s">
        <v>871</v>
      </c>
      <c r="AD84" s="2" t="s">
        <v>1488</v>
      </c>
      <c r="AE84" s="70" t="s">
        <v>1489</v>
      </c>
      <c r="AF84" s="66">
        <v>18.600000000000001</v>
      </c>
      <c r="AJ84" s="19">
        <v>1.0004999999999999</v>
      </c>
      <c r="AK84" s="19">
        <v>15</v>
      </c>
      <c r="AL84" s="66"/>
      <c r="AS84" s="193">
        <f t="shared" ref="AS84:AS102" si="141">SUM(AU84:BN84)+SUM(BO84:CL84)/1000</f>
        <v>1287.0227999999997</v>
      </c>
      <c r="AT84" s="248" t="str">
        <f t="shared" ref="AT84:AT102" si="142">FR84</f>
        <v/>
      </c>
      <c r="AU84">
        <v>181.2</v>
      </c>
      <c r="AV84">
        <v>43.37</v>
      </c>
      <c r="AW84">
        <v>133.1</v>
      </c>
      <c r="AX84">
        <v>333.7</v>
      </c>
      <c r="AY84">
        <v>22.07</v>
      </c>
      <c r="AZ84" s="61">
        <v>533.70000000000005</v>
      </c>
      <c r="BA84">
        <v>1.071</v>
      </c>
      <c r="BB84">
        <v>15.06</v>
      </c>
      <c r="BC84">
        <v>1.67</v>
      </c>
      <c r="BD84">
        <v>2.35</v>
      </c>
      <c r="BE84">
        <v>5.1859999999999999</v>
      </c>
      <c r="BF84">
        <v>0.68899999999999995</v>
      </c>
      <c r="BH84">
        <v>1.35</v>
      </c>
      <c r="BI84" s="133"/>
      <c r="BJ84" s="133"/>
      <c r="BM84">
        <v>12.42</v>
      </c>
      <c r="BO84" s="90"/>
      <c r="BP84" s="90"/>
      <c r="BQ84" s="90">
        <v>86.8</v>
      </c>
      <c r="BR84" s="90"/>
      <c r="BS84" s="90"/>
      <c r="BT84" s="90"/>
      <c r="BU84" s="90"/>
      <c r="BV84" s="90"/>
      <c r="BW84" s="90"/>
      <c r="BX84" s="90"/>
      <c r="BY84" s="90"/>
      <c r="BZ84" s="90"/>
      <c r="CA84" s="90"/>
      <c r="CB84" s="90"/>
      <c r="CC84" s="90"/>
      <c r="CD84" s="90"/>
      <c r="CE84" s="90"/>
      <c r="CF84" s="90"/>
      <c r="CG84" s="90"/>
      <c r="CH84" s="90"/>
      <c r="CI84" s="90"/>
      <c r="CJ84" s="90"/>
      <c r="CK84" s="90"/>
      <c r="CL84" s="91"/>
      <c r="CM84" s="90"/>
      <c r="CN84" s="90">
        <v>2113</v>
      </c>
      <c r="CO84" s="90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4"/>
      <c r="DT84" s="50">
        <f t="shared" si="83"/>
        <v>1</v>
      </c>
      <c r="DU84" s="73">
        <f t="shared" si="84"/>
        <v>0</v>
      </c>
      <c r="DV84" s="73">
        <f t="shared" si="85"/>
        <v>1</v>
      </c>
      <c r="DW84" s="73">
        <f t="shared" si="86"/>
        <v>0</v>
      </c>
      <c r="DX84" s="73">
        <f t="shared" si="87"/>
        <v>0</v>
      </c>
      <c r="DY84" s="125">
        <f t="shared" si="88"/>
        <v>0</v>
      </c>
      <c r="DZ84" s="73">
        <f t="shared" si="89"/>
        <v>1</v>
      </c>
      <c r="EA84" s="19">
        <f t="shared" si="90"/>
        <v>0</v>
      </c>
      <c r="EB84" s="50">
        <f t="shared" si="91"/>
        <v>0</v>
      </c>
      <c r="EC84" s="19">
        <f t="shared" si="92"/>
        <v>0</v>
      </c>
      <c r="ED84" s="19">
        <f t="shared" si="93"/>
        <v>1</v>
      </c>
      <c r="EE84" s="19">
        <f t="shared" si="94"/>
        <v>0</v>
      </c>
      <c r="EF84" s="50">
        <f t="shared" si="95"/>
        <v>0</v>
      </c>
      <c r="EG84" s="19">
        <f t="shared" si="96"/>
        <v>0</v>
      </c>
      <c r="EH84" s="19">
        <f t="shared" si="97"/>
        <v>1</v>
      </c>
      <c r="EI84" s="50">
        <f t="shared" si="98"/>
        <v>0</v>
      </c>
      <c r="EJ84" s="125">
        <f t="shared" si="99"/>
        <v>2</v>
      </c>
      <c r="EK84">
        <f t="shared" si="100"/>
        <v>181.2</v>
      </c>
      <c r="EL84">
        <f t="shared" si="101"/>
        <v>15.06</v>
      </c>
      <c r="EM84">
        <f t="shared" si="102"/>
        <v>43.37</v>
      </c>
      <c r="EN84">
        <f t="shared" si="103"/>
        <v>133.1</v>
      </c>
      <c r="EO84">
        <f t="shared" si="104"/>
        <v>0.68899999999999995</v>
      </c>
      <c r="EP84">
        <f t="shared" si="105"/>
        <v>5.1859999999999999</v>
      </c>
      <c r="EQ84">
        <f t="shared" si="106"/>
        <v>533.70000000000005</v>
      </c>
      <c r="ER84" t="str">
        <f t="shared" si="107"/>
        <v/>
      </c>
      <c r="ES84" t="str">
        <f t="shared" si="108"/>
        <v/>
      </c>
      <c r="ET84">
        <f t="shared" si="109"/>
        <v>22.07</v>
      </c>
      <c r="EU84" s="61">
        <f t="shared" si="110"/>
        <v>333.7</v>
      </c>
      <c r="EV84" s="53" t="e">
        <f>IF(ISNUMBER(EK84),EK84*#REF!,"")</f>
        <v>#REF!</v>
      </c>
      <c r="EW84" s="53" t="e">
        <f>IF(ISNUMBER(EL84),EL84*#REF!,"")</f>
        <v>#REF!</v>
      </c>
      <c r="EX84" s="53" t="e">
        <f>IF(ISNUMBER(EM84),EM84*#REF!,"")</f>
        <v>#REF!</v>
      </c>
      <c r="EY84" s="53" t="e">
        <f>IF(ISNUMBER(EN84),EN84*#REF!,"")</f>
        <v>#REF!</v>
      </c>
      <c r="EZ84" s="53" t="e">
        <f>IF(ISNUMBER(EO84),EO84*#REF!,"")</f>
        <v>#REF!</v>
      </c>
      <c r="FA84" s="53" t="e">
        <f>IF(ISNUMBER(EP84),EP84*#REF!,"")</f>
        <v>#REF!</v>
      </c>
      <c r="FB84" s="53" t="e">
        <f>IF(ISNUMBER(EQ84),EQ84*#REF!,"")</f>
        <v>#REF!</v>
      </c>
      <c r="FC84" s="53" t="str">
        <f>IF(ISNUMBER(ER84),ER84*#REF!,"")</f>
        <v/>
      </c>
      <c r="FD84" s="53" t="str">
        <f>IF(ISNUMBER(ES84),ES84*#REF!,"")</f>
        <v/>
      </c>
      <c r="FE84" s="53" t="e">
        <f>IF(ISNUMBER(ET84),ET84*#REF!,"")</f>
        <v>#REF!</v>
      </c>
      <c r="FF84" s="52" t="e">
        <f>IF(ISNUMBER(EU84),EU84*#REF!,"")</f>
        <v>#REF!</v>
      </c>
      <c r="FG84" s="55" t="str">
        <f t="shared" si="111"/>
        <v/>
      </c>
      <c r="FH84" s="55" t="str">
        <f t="shared" si="112"/>
        <v/>
      </c>
      <c r="FI84" s="55" t="str">
        <f t="shared" si="113"/>
        <v/>
      </c>
      <c r="FJ84" s="55" t="str">
        <f t="shared" si="114"/>
        <v/>
      </c>
      <c r="FK84" s="55" t="str">
        <f t="shared" si="115"/>
        <v/>
      </c>
      <c r="FL84" s="55" t="str">
        <f t="shared" si="116"/>
        <v/>
      </c>
      <c r="FM84" s="55" t="str">
        <f t="shared" si="117"/>
        <v/>
      </c>
      <c r="FN84" s="55" t="str">
        <f t="shared" si="118"/>
        <v/>
      </c>
      <c r="FO84" s="55" t="str">
        <f t="shared" si="119"/>
        <v/>
      </c>
      <c r="FP84" s="55" t="str">
        <f t="shared" si="120"/>
        <v/>
      </c>
      <c r="FQ84" s="59" t="str">
        <f t="shared" si="121"/>
        <v/>
      </c>
      <c r="FR84" s="53" t="str">
        <f t="shared" si="140"/>
        <v/>
      </c>
      <c r="FS84" s="53" t="e">
        <f t="shared" si="122"/>
        <v>#VALUE!</v>
      </c>
      <c r="FT84" s="19" t="e">
        <f t="shared" si="123"/>
        <v>#VALUE!</v>
      </c>
      <c r="FU84" s="19" t="e">
        <f t="shared" si="124"/>
        <v>#VALUE!</v>
      </c>
      <c r="FV84" s="19" t="e">
        <f t="shared" si="125"/>
        <v>#VALUE!</v>
      </c>
      <c r="FW84" s="50" t="e">
        <f t="shared" si="126"/>
        <v>#VALUE!</v>
      </c>
      <c r="FX84" s="120">
        <f t="shared" si="127"/>
        <v>0</v>
      </c>
      <c r="FY84" s="120">
        <f t="shared" si="128"/>
        <v>0</v>
      </c>
      <c r="FZ84" s="120">
        <f t="shared" si="129"/>
        <v>0</v>
      </c>
      <c r="GA84" s="120">
        <f t="shared" si="130"/>
        <v>0</v>
      </c>
      <c r="GB84" s="120">
        <f t="shared" si="131"/>
        <v>0</v>
      </c>
      <c r="GC84" s="120">
        <f t="shared" si="132"/>
        <v>0</v>
      </c>
      <c r="GD84" s="120">
        <f t="shared" si="133"/>
        <v>0</v>
      </c>
      <c r="GE84" s="120">
        <f t="shared" si="134"/>
        <v>0</v>
      </c>
      <c r="GF84" s="120">
        <f t="shared" si="135"/>
        <v>0</v>
      </c>
      <c r="GG84">
        <f t="shared" si="136"/>
        <v>0</v>
      </c>
      <c r="GH84">
        <f t="shared" si="137"/>
        <v>0</v>
      </c>
      <c r="GI84">
        <v>6</v>
      </c>
      <c r="GJ84" t="str">
        <f t="shared" si="138"/>
        <v/>
      </c>
    </row>
    <row r="85" spans="1:192" x14ac:dyDescent="0.2">
      <c r="A85" s="50">
        <f t="shared" si="77"/>
        <v>84</v>
      </c>
      <c r="B85" t="s">
        <v>12</v>
      </c>
      <c r="C85" s="2" t="s">
        <v>219</v>
      </c>
      <c r="D85" s="2" t="s">
        <v>966</v>
      </c>
      <c r="E85" s="2"/>
      <c r="F85" s="274">
        <v>3481865</v>
      </c>
      <c r="G85" s="274">
        <v>5580305</v>
      </c>
      <c r="H85" s="77">
        <f t="shared" si="78"/>
        <v>481797.82400000002</v>
      </c>
      <c r="I85" s="77">
        <f t="shared" si="79"/>
        <v>5578512.6680000005</v>
      </c>
      <c r="J85" s="19">
        <v>140.56</v>
      </c>
      <c r="K85" s="19" t="s">
        <v>1334</v>
      </c>
      <c r="L85" s="19">
        <v>54.5</v>
      </c>
      <c r="Q85" t="s">
        <v>1337</v>
      </c>
      <c r="R85" t="s">
        <v>2877</v>
      </c>
      <c r="S85" s="2" t="s">
        <v>2640</v>
      </c>
      <c r="T85" s="241" t="str">
        <f t="shared" si="80"/>
        <v>-</v>
      </c>
      <c r="U85" s="241" t="str">
        <f t="shared" si="81"/>
        <v>M</v>
      </c>
      <c r="V85" s="241" t="str">
        <f t="shared" si="82"/>
        <v>-</v>
      </c>
      <c r="W85" s="241" t="str">
        <f t="shared" si="139"/>
        <v>A</v>
      </c>
      <c r="X85" s="260">
        <f t="shared" si="76"/>
        <v>6</v>
      </c>
      <c r="Y85" s="261" t="str">
        <f t="shared" si="75"/>
        <v/>
      </c>
      <c r="Z85" s="56" t="s">
        <v>1449</v>
      </c>
      <c r="AA85" s="48">
        <v>12055</v>
      </c>
      <c r="AB85" s="73">
        <v>2</v>
      </c>
      <c r="AC85" s="2"/>
      <c r="AD85" s="2" t="s">
        <v>1505</v>
      </c>
      <c r="AE85" s="56"/>
      <c r="AF85" s="66">
        <v>18.600000000000001</v>
      </c>
      <c r="AL85" s="66"/>
      <c r="AR85">
        <v>1361.7</v>
      </c>
      <c r="AS85" s="193">
        <f t="shared" si="141"/>
        <v>1343.0500000000002</v>
      </c>
      <c r="AT85" s="248" t="str">
        <f t="shared" si="142"/>
        <v/>
      </c>
      <c r="AU85">
        <v>182.1</v>
      </c>
      <c r="AV85">
        <v>42.7</v>
      </c>
      <c r="AW85">
        <v>143.30000000000001</v>
      </c>
      <c r="AX85">
        <v>371.5</v>
      </c>
      <c r="AY85">
        <v>22.5</v>
      </c>
      <c r="AZ85" s="61">
        <v>564.4</v>
      </c>
      <c r="BB85">
        <v>10.6</v>
      </c>
      <c r="BD85">
        <v>0.65</v>
      </c>
      <c r="BE85" s="55">
        <v>4.9000000000000004</v>
      </c>
      <c r="BF85" s="53">
        <v>0.4</v>
      </c>
      <c r="BI85" s="133"/>
      <c r="BJ85" s="133"/>
      <c r="BO85" s="90"/>
      <c r="BP85" s="90"/>
      <c r="BQ85" s="90"/>
      <c r="BR85" s="90"/>
      <c r="BS85" s="90"/>
      <c r="BT85" s="90"/>
      <c r="BU85" s="90"/>
      <c r="BV85" s="90"/>
      <c r="BW85" s="90"/>
      <c r="BX85" s="90"/>
      <c r="BY85" s="90"/>
      <c r="BZ85" s="90"/>
      <c r="CA85" s="90"/>
      <c r="CB85" s="90"/>
      <c r="CC85" s="90"/>
      <c r="CD85" s="90"/>
      <c r="CE85" s="90"/>
      <c r="CF85" s="90"/>
      <c r="CG85" s="90"/>
      <c r="CH85" s="90"/>
      <c r="CI85" s="90"/>
      <c r="CJ85" s="90"/>
      <c r="CK85" s="90"/>
      <c r="CL85" s="91"/>
      <c r="CM85" s="90"/>
      <c r="CN85" s="90">
        <v>1804.6</v>
      </c>
      <c r="CO85" s="90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4"/>
      <c r="DT85" s="50">
        <f t="shared" si="83"/>
        <v>0</v>
      </c>
      <c r="DU85" s="73">
        <f t="shared" si="84"/>
        <v>0</v>
      </c>
      <c r="DV85" s="73">
        <f t="shared" si="85"/>
        <v>1</v>
      </c>
      <c r="DW85" s="73">
        <f t="shared" si="86"/>
        <v>0</v>
      </c>
      <c r="DX85" s="73">
        <f t="shared" si="87"/>
        <v>0</v>
      </c>
      <c r="DY85" s="125">
        <f t="shared" si="88"/>
        <v>0</v>
      </c>
      <c r="DZ85" s="73">
        <f t="shared" si="89"/>
        <v>1</v>
      </c>
      <c r="EA85" s="19">
        <f t="shared" si="90"/>
        <v>0</v>
      </c>
      <c r="EB85" s="50">
        <f t="shared" si="91"/>
        <v>0</v>
      </c>
      <c r="EC85" s="19">
        <f t="shared" si="92"/>
        <v>0</v>
      </c>
      <c r="ED85" s="19">
        <f t="shared" si="93"/>
        <v>1</v>
      </c>
      <c r="EE85" s="19">
        <f t="shared" si="94"/>
        <v>0</v>
      </c>
      <c r="EF85" s="50">
        <f t="shared" si="95"/>
        <v>0</v>
      </c>
      <c r="EG85" s="19">
        <f t="shared" si="96"/>
        <v>0</v>
      </c>
      <c r="EH85" s="19">
        <f t="shared" si="97"/>
        <v>1</v>
      </c>
      <c r="EI85" s="50">
        <f t="shared" si="98"/>
        <v>0</v>
      </c>
      <c r="EJ85" s="125">
        <f t="shared" si="99"/>
        <v>2</v>
      </c>
      <c r="EK85">
        <f t="shared" si="100"/>
        <v>182.1</v>
      </c>
      <c r="EL85">
        <f t="shared" si="101"/>
        <v>10.6</v>
      </c>
      <c r="EM85">
        <f t="shared" si="102"/>
        <v>42.7</v>
      </c>
      <c r="EN85">
        <f t="shared" si="103"/>
        <v>143.30000000000001</v>
      </c>
      <c r="EO85">
        <f t="shared" si="104"/>
        <v>0.4</v>
      </c>
      <c r="EP85">
        <f t="shared" si="105"/>
        <v>4.9000000000000004</v>
      </c>
      <c r="EQ85">
        <f t="shared" si="106"/>
        <v>564.4</v>
      </c>
      <c r="ER85" t="str">
        <f t="shared" si="107"/>
        <v/>
      </c>
      <c r="ES85" t="str">
        <f t="shared" si="108"/>
        <v/>
      </c>
      <c r="ET85">
        <f t="shared" si="109"/>
        <v>22.5</v>
      </c>
      <c r="EU85" s="61">
        <f t="shared" si="110"/>
        <v>371.5</v>
      </c>
      <c r="EV85" s="53" t="e">
        <f>IF(ISNUMBER(EK85),EK85*#REF!,"")</f>
        <v>#REF!</v>
      </c>
      <c r="EW85" s="53" t="e">
        <f>IF(ISNUMBER(EL85),EL85*#REF!,"")</f>
        <v>#REF!</v>
      </c>
      <c r="EX85" s="53" t="e">
        <f>IF(ISNUMBER(EM85),EM85*#REF!,"")</f>
        <v>#REF!</v>
      </c>
      <c r="EY85" s="53" t="e">
        <f>IF(ISNUMBER(EN85),EN85*#REF!,"")</f>
        <v>#REF!</v>
      </c>
      <c r="EZ85" s="53" t="e">
        <f>IF(ISNUMBER(EO85),EO85*#REF!,"")</f>
        <v>#REF!</v>
      </c>
      <c r="FA85" s="53" t="e">
        <f>IF(ISNUMBER(EP85),EP85*#REF!,"")</f>
        <v>#REF!</v>
      </c>
      <c r="FB85" s="53" t="e">
        <f>IF(ISNUMBER(EQ85),EQ85*#REF!,"")</f>
        <v>#REF!</v>
      </c>
      <c r="FC85" s="53" t="str">
        <f>IF(ISNUMBER(ER85),ER85*#REF!,"")</f>
        <v/>
      </c>
      <c r="FD85" s="53" t="str">
        <f>IF(ISNUMBER(ES85),ES85*#REF!,"")</f>
        <v/>
      </c>
      <c r="FE85" s="53" t="e">
        <f>IF(ISNUMBER(ET85),ET85*#REF!,"")</f>
        <v>#REF!</v>
      </c>
      <c r="FF85" s="52" t="e">
        <f>IF(ISNUMBER(EU85),EU85*#REF!,"")</f>
        <v>#REF!</v>
      </c>
      <c r="FG85" s="55" t="str">
        <f t="shared" si="111"/>
        <v/>
      </c>
      <c r="FH85" s="55" t="str">
        <f t="shared" si="112"/>
        <v/>
      </c>
      <c r="FI85" s="55" t="str">
        <f t="shared" si="113"/>
        <v/>
      </c>
      <c r="FJ85" s="55" t="str">
        <f t="shared" si="114"/>
        <v/>
      </c>
      <c r="FK85" s="55" t="str">
        <f t="shared" si="115"/>
        <v/>
      </c>
      <c r="FL85" s="55" t="str">
        <f t="shared" si="116"/>
        <v/>
      </c>
      <c r="FM85" s="55" t="str">
        <f t="shared" si="117"/>
        <v/>
      </c>
      <c r="FN85" s="55" t="str">
        <f t="shared" si="118"/>
        <v/>
      </c>
      <c r="FO85" s="55" t="str">
        <f t="shared" si="119"/>
        <v/>
      </c>
      <c r="FP85" s="55" t="str">
        <f t="shared" si="120"/>
        <v/>
      </c>
      <c r="FQ85" s="59" t="str">
        <f t="shared" si="121"/>
        <v/>
      </c>
      <c r="FR85" s="53" t="str">
        <f t="shared" si="140"/>
        <v/>
      </c>
      <c r="FS85" s="53" t="e">
        <f t="shared" si="122"/>
        <v>#VALUE!</v>
      </c>
      <c r="FT85" s="19" t="e">
        <f t="shared" si="123"/>
        <v>#VALUE!</v>
      </c>
      <c r="FU85" s="19" t="e">
        <f t="shared" si="124"/>
        <v>#VALUE!</v>
      </c>
      <c r="FV85" s="19" t="e">
        <f t="shared" si="125"/>
        <v>#VALUE!</v>
      </c>
      <c r="FW85" s="50" t="e">
        <f t="shared" si="126"/>
        <v>#VALUE!</v>
      </c>
      <c r="FX85" s="120">
        <f t="shared" si="127"/>
        <v>0</v>
      </c>
      <c r="FY85" s="120">
        <f t="shared" si="128"/>
        <v>0</v>
      </c>
      <c r="FZ85" s="120">
        <f t="shared" si="129"/>
        <v>0</v>
      </c>
      <c r="GA85" s="120">
        <f t="shared" si="130"/>
        <v>0</v>
      </c>
      <c r="GB85" s="120">
        <f t="shared" si="131"/>
        <v>0</v>
      </c>
      <c r="GC85" s="120">
        <f t="shared" si="132"/>
        <v>0</v>
      </c>
      <c r="GD85" s="120">
        <f t="shared" si="133"/>
        <v>0</v>
      </c>
      <c r="GE85" s="120">
        <f t="shared" si="134"/>
        <v>0</v>
      </c>
      <c r="GF85" s="120">
        <f t="shared" si="135"/>
        <v>0</v>
      </c>
      <c r="GG85">
        <f t="shared" si="136"/>
        <v>0</v>
      </c>
      <c r="GH85">
        <f t="shared" si="137"/>
        <v>0</v>
      </c>
      <c r="GI85">
        <v>6</v>
      </c>
      <c r="GJ85" t="str">
        <f t="shared" si="138"/>
        <v/>
      </c>
    </row>
    <row r="86" spans="1:192" ht="15" x14ac:dyDescent="0.25">
      <c r="A86" s="50">
        <f t="shared" si="77"/>
        <v>85</v>
      </c>
      <c r="B86" t="s">
        <v>12</v>
      </c>
      <c r="C86" s="2" t="s">
        <v>219</v>
      </c>
      <c r="D86" s="2" t="s">
        <v>966</v>
      </c>
      <c r="E86" s="2"/>
      <c r="F86" s="274">
        <v>3481865</v>
      </c>
      <c r="G86" s="274">
        <v>5580305</v>
      </c>
      <c r="H86" s="77">
        <f t="shared" si="78"/>
        <v>481797.82400000002</v>
      </c>
      <c r="I86" s="77">
        <f t="shared" si="79"/>
        <v>5578512.6680000005</v>
      </c>
      <c r="J86" s="19">
        <v>140.56</v>
      </c>
      <c r="K86" s="19" t="s">
        <v>1334</v>
      </c>
      <c r="L86" s="19">
        <v>54.5</v>
      </c>
      <c r="Q86" t="s">
        <v>1337</v>
      </c>
      <c r="R86" t="s">
        <v>2877</v>
      </c>
      <c r="S86" s="2" t="s">
        <v>2640</v>
      </c>
      <c r="T86" s="241" t="str">
        <f t="shared" si="80"/>
        <v>-</v>
      </c>
      <c r="U86" s="241" t="str">
        <f t="shared" si="81"/>
        <v>M</v>
      </c>
      <c r="V86" s="241" t="str">
        <f t="shared" si="82"/>
        <v>-</v>
      </c>
      <c r="W86" s="241" t="str">
        <f t="shared" si="139"/>
        <v>A</v>
      </c>
      <c r="X86" s="260">
        <f t="shared" si="76"/>
        <v>6</v>
      </c>
      <c r="Y86" s="261" t="str">
        <f t="shared" si="75"/>
        <v/>
      </c>
      <c r="Z86" s="56" t="s">
        <v>1449</v>
      </c>
      <c r="AA86" s="48">
        <v>20050</v>
      </c>
      <c r="AB86" s="73">
        <v>3</v>
      </c>
      <c r="AC86" s="58" t="s">
        <v>752</v>
      </c>
      <c r="AD86" s="2" t="s">
        <v>1506</v>
      </c>
      <c r="AF86" s="66">
        <v>18.600000000000001</v>
      </c>
      <c r="AH86" s="19">
        <v>5.73</v>
      </c>
      <c r="AI86" s="272"/>
      <c r="AJ86" s="19">
        <v>1.0011000000000001</v>
      </c>
      <c r="AK86" s="19">
        <v>20</v>
      </c>
      <c r="AM86" s="66">
        <v>0.66500000000000004</v>
      </c>
      <c r="AR86">
        <v>1499</v>
      </c>
      <c r="AS86" s="193">
        <f t="shared" si="141"/>
        <v>1514.3799999999999</v>
      </c>
      <c r="AT86" s="248" t="str">
        <f t="shared" si="142"/>
        <v/>
      </c>
      <c r="AU86">
        <v>237.66</v>
      </c>
      <c r="AV86">
        <v>47.45</v>
      </c>
      <c r="AW86">
        <v>147.76</v>
      </c>
      <c r="AX86">
        <v>420.46</v>
      </c>
      <c r="AY86">
        <v>14.72</v>
      </c>
      <c r="AZ86" s="61">
        <v>610.66999999999996</v>
      </c>
      <c r="BB86" s="58">
        <v>13.46</v>
      </c>
      <c r="BC86" s="60">
        <v>1.8</v>
      </c>
      <c r="BD86" s="58">
        <v>0.81</v>
      </c>
      <c r="BE86" s="58">
        <v>4.17</v>
      </c>
      <c r="BF86">
        <v>0.28000000000000003</v>
      </c>
      <c r="BJ86">
        <v>0</v>
      </c>
      <c r="BK86">
        <v>0</v>
      </c>
      <c r="BM86">
        <v>14.94</v>
      </c>
      <c r="BO86" s="90"/>
      <c r="BP86" s="273"/>
      <c r="BQ86" s="90"/>
      <c r="BR86" s="90"/>
      <c r="BS86" s="90"/>
      <c r="BT86" s="90"/>
      <c r="BU86" s="90"/>
      <c r="BV86" s="90"/>
      <c r="BW86" s="90"/>
      <c r="BX86" s="90"/>
      <c r="BY86" s="90"/>
      <c r="BZ86" s="90"/>
      <c r="CA86" s="90"/>
      <c r="CB86" s="90"/>
      <c r="CC86" s="90"/>
      <c r="CD86" s="90"/>
      <c r="CE86" s="90"/>
      <c r="CF86" s="90"/>
      <c r="CG86" s="90"/>
      <c r="CH86" s="90"/>
      <c r="CI86" s="90"/>
      <c r="CJ86" s="90"/>
      <c r="CK86" s="90"/>
      <c r="CL86" s="91">
        <v>200</v>
      </c>
      <c r="CM86" s="90"/>
      <c r="CN86" s="90">
        <v>1894</v>
      </c>
      <c r="CO86" s="90"/>
      <c r="DB86" s="103"/>
      <c r="DC86" s="103"/>
      <c r="DD86" s="103"/>
      <c r="DE86" s="103"/>
      <c r="DF86" s="103"/>
      <c r="DG86" s="103"/>
      <c r="DH86" s="103"/>
      <c r="DI86" s="103"/>
      <c r="DJ86" s="103">
        <v>5.4</v>
      </c>
      <c r="DK86" s="103"/>
      <c r="DL86" s="103"/>
      <c r="DM86" s="103"/>
      <c r="DN86" s="103"/>
      <c r="DO86" s="103"/>
      <c r="DP86" s="103"/>
      <c r="DQ86" s="103"/>
      <c r="DR86" s="103"/>
      <c r="DS86" s="104"/>
      <c r="DT86" s="50">
        <f t="shared" si="83"/>
        <v>0</v>
      </c>
      <c r="DU86" s="73">
        <f t="shared" si="84"/>
        <v>0</v>
      </c>
      <c r="DV86" s="73">
        <f t="shared" si="85"/>
        <v>1</v>
      </c>
      <c r="DW86" s="73">
        <f t="shared" si="86"/>
        <v>0</v>
      </c>
      <c r="DX86" s="73">
        <f t="shared" si="87"/>
        <v>0</v>
      </c>
      <c r="DY86" s="125">
        <f t="shared" si="88"/>
        <v>0</v>
      </c>
      <c r="DZ86" s="73">
        <f t="shared" si="89"/>
        <v>1</v>
      </c>
      <c r="EA86" s="19">
        <f t="shared" si="90"/>
        <v>0</v>
      </c>
      <c r="EB86" s="50">
        <f t="shared" si="91"/>
        <v>0</v>
      </c>
      <c r="EC86" s="19">
        <f t="shared" si="92"/>
        <v>0</v>
      </c>
      <c r="ED86" s="19">
        <f t="shared" si="93"/>
        <v>1</v>
      </c>
      <c r="EE86" s="19">
        <f t="shared" si="94"/>
        <v>0</v>
      </c>
      <c r="EF86" s="50">
        <f t="shared" si="95"/>
        <v>0</v>
      </c>
      <c r="EG86" s="19">
        <f t="shared" si="96"/>
        <v>0</v>
      </c>
      <c r="EH86" s="19">
        <f t="shared" si="97"/>
        <v>1</v>
      </c>
      <c r="EI86" s="50">
        <f t="shared" si="98"/>
        <v>0</v>
      </c>
      <c r="EJ86" s="125">
        <f t="shared" si="99"/>
        <v>2</v>
      </c>
      <c r="EK86">
        <f t="shared" si="100"/>
        <v>237.66</v>
      </c>
      <c r="EL86">
        <f t="shared" si="101"/>
        <v>13.46</v>
      </c>
      <c r="EM86">
        <f t="shared" si="102"/>
        <v>47.45</v>
      </c>
      <c r="EN86">
        <f t="shared" si="103"/>
        <v>147.76</v>
      </c>
      <c r="EO86">
        <f t="shared" si="104"/>
        <v>0.28000000000000003</v>
      </c>
      <c r="EP86">
        <f t="shared" si="105"/>
        <v>4.17</v>
      </c>
      <c r="EQ86">
        <f t="shared" si="106"/>
        <v>610.66999999999996</v>
      </c>
      <c r="ER86" t="str">
        <f t="shared" si="107"/>
        <v/>
      </c>
      <c r="ES86">
        <f t="shared" si="108"/>
        <v>0</v>
      </c>
      <c r="ET86">
        <f t="shared" si="109"/>
        <v>14.72</v>
      </c>
      <c r="EU86" s="61">
        <f t="shared" si="110"/>
        <v>420.46</v>
      </c>
      <c r="EV86" s="53" t="e">
        <f>IF(ISNUMBER(EK86),EK86*#REF!,"")</f>
        <v>#REF!</v>
      </c>
      <c r="EW86" s="53" t="e">
        <f>IF(ISNUMBER(EL86),EL86*#REF!,"")</f>
        <v>#REF!</v>
      </c>
      <c r="EX86" s="53" t="e">
        <f>IF(ISNUMBER(EM86),EM86*#REF!,"")</f>
        <v>#REF!</v>
      </c>
      <c r="EY86" s="53" t="e">
        <f>IF(ISNUMBER(EN86),EN86*#REF!,"")</f>
        <v>#REF!</v>
      </c>
      <c r="EZ86" s="53" t="e">
        <f>IF(ISNUMBER(EO86),EO86*#REF!,"")</f>
        <v>#REF!</v>
      </c>
      <c r="FA86" s="53" t="e">
        <f>IF(ISNUMBER(EP86),EP86*#REF!,"")</f>
        <v>#REF!</v>
      </c>
      <c r="FB86" s="53" t="e">
        <f>IF(ISNUMBER(EQ86),EQ86*#REF!,"")</f>
        <v>#REF!</v>
      </c>
      <c r="FC86" s="53" t="str">
        <f>IF(ISNUMBER(ER86),ER86*#REF!,"")</f>
        <v/>
      </c>
      <c r="FD86" s="53" t="e">
        <f>IF(ISNUMBER(ES86),ES86*#REF!,"")</f>
        <v>#REF!</v>
      </c>
      <c r="FE86" s="53" t="e">
        <f>IF(ISNUMBER(ET86),ET86*#REF!,"")</f>
        <v>#REF!</v>
      </c>
      <c r="FF86" s="52" t="e">
        <f>IF(ISNUMBER(EU86),EU86*#REF!,"")</f>
        <v>#REF!</v>
      </c>
      <c r="FG86" s="55" t="str">
        <f t="shared" si="111"/>
        <v/>
      </c>
      <c r="FH86" s="55" t="str">
        <f t="shared" si="112"/>
        <v/>
      </c>
      <c r="FI86" s="55" t="str">
        <f t="shared" si="113"/>
        <v/>
      </c>
      <c r="FJ86" s="55" t="str">
        <f t="shared" si="114"/>
        <v/>
      </c>
      <c r="FK86" s="55" t="str">
        <f t="shared" si="115"/>
        <v/>
      </c>
      <c r="FL86" s="55" t="str">
        <f t="shared" si="116"/>
        <v/>
      </c>
      <c r="FM86" s="55" t="str">
        <f t="shared" si="117"/>
        <v/>
      </c>
      <c r="FN86" s="55" t="str">
        <f t="shared" si="118"/>
        <v/>
      </c>
      <c r="FO86" s="55" t="str">
        <f t="shared" si="119"/>
        <v/>
      </c>
      <c r="FP86" s="55" t="str">
        <f t="shared" si="120"/>
        <v/>
      </c>
      <c r="FQ86" s="59" t="str">
        <f t="shared" si="121"/>
        <v/>
      </c>
      <c r="FR86" s="53" t="str">
        <f t="shared" si="140"/>
        <v/>
      </c>
      <c r="FS86" s="53" t="e">
        <f t="shared" si="122"/>
        <v>#VALUE!</v>
      </c>
      <c r="FT86" s="19" t="e">
        <f t="shared" si="123"/>
        <v>#VALUE!</v>
      </c>
      <c r="FU86" s="19" t="e">
        <f t="shared" si="124"/>
        <v>#VALUE!</v>
      </c>
      <c r="FV86" s="19" t="e">
        <f t="shared" si="125"/>
        <v>#VALUE!</v>
      </c>
      <c r="FW86" s="50" t="e">
        <f t="shared" si="126"/>
        <v>#VALUE!</v>
      </c>
      <c r="FX86" s="120">
        <f t="shared" si="127"/>
        <v>0</v>
      </c>
      <c r="FY86" s="120">
        <f t="shared" si="128"/>
        <v>0</v>
      </c>
      <c r="FZ86" s="120">
        <f t="shared" si="129"/>
        <v>0</v>
      </c>
      <c r="GA86" s="120">
        <f t="shared" si="130"/>
        <v>0</v>
      </c>
      <c r="GB86" s="120">
        <f t="shared" si="131"/>
        <v>0</v>
      </c>
      <c r="GC86" s="120">
        <f t="shared" si="132"/>
        <v>0</v>
      </c>
      <c r="GD86" s="120">
        <f t="shared" si="133"/>
        <v>0</v>
      </c>
      <c r="GE86" s="120">
        <f t="shared" si="134"/>
        <v>0</v>
      </c>
      <c r="GF86" s="120">
        <f t="shared" si="135"/>
        <v>0</v>
      </c>
      <c r="GG86">
        <f t="shared" si="136"/>
        <v>0</v>
      </c>
      <c r="GH86">
        <f t="shared" si="137"/>
        <v>0</v>
      </c>
      <c r="GI86">
        <v>6</v>
      </c>
      <c r="GJ86" t="str">
        <f t="shared" si="138"/>
        <v/>
      </c>
    </row>
    <row r="87" spans="1:192" ht="15" x14ac:dyDescent="0.25">
      <c r="A87" s="50">
        <f t="shared" si="77"/>
        <v>86</v>
      </c>
      <c r="B87" t="s">
        <v>12</v>
      </c>
      <c r="C87" s="2" t="s">
        <v>219</v>
      </c>
      <c r="D87" s="2" t="s">
        <v>966</v>
      </c>
      <c r="E87" s="2"/>
      <c r="F87" s="274">
        <v>3481865</v>
      </c>
      <c r="G87" s="274">
        <v>5580305</v>
      </c>
      <c r="H87" s="77">
        <f t="shared" si="78"/>
        <v>481797.82400000002</v>
      </c>
      <c r="I87" s="77">
        <f t="shared" si="79"/>
        <v>5578512.6680000005</v>
      </c>
      <c r="J87" s="19">
        <v>140.56</v>
      </c>
      <c r="K87" s="19" t="s">
        <v>1334</v>
      </c>
      <c r="L87" s="19">
        <v>54.5</v>
      </c>
      <c r="Q87" t="s">
        <v>1337</v>
      </c>
      <c r="R87" t="s">
        <v>2877</v>
      </c>
      <c r="S87" s="2" t="s">
        <v>2640</v>
      </c>
      <c r="T87" s="241" t="str">
        <f t="shared" si="80"/>
        <v>-</v>
      </c>
      <c r="U87" s="241" t="str">
        <f t="shared" si="81"/>
        <v>M</v>
      </c>
      <c r="V87" s="241" t="str">
        <f t="shared" si="82"/>
        <v>-</v>
      </c>
      <c r="W87" s="241" t="str">
        <f t="shared" si="139"/>
        <v>A</v>
      </c>
      <c r="X87" s="260">
        <f t="shared" si="76"/>
        <v>6</v>
      </c>
      <c r="Y87" s="261" t="str">
        <f t="shared" si="75"/>
        <v/>
      </c>
      <c r="Z87" s="56" t="s">
        <v>1449</v>
      </c>
      <c r="AA87" s="48">
        <v>29999</v>
      </c>
      <c r="AB87" s="73">
        <v>4</v>
      </c>
      <c r="AC87" s="58"/>
      <c r="AD87" s="2" t="s">
        <v>1505</v>
      </c>
      <c r="AF87" s="66">
        <v>18.399999999999999</v>
      </c>
      <c r="AG87" s="19">
        <v>1960</v>
      </c>
      <c r="AH87" s="47">
        <v>6</v>
      </c>
      <c r="AI87" s="272"/>
      <c r="AM87" s="66">
        <v>0.88</v>
      </c>
      <c r="AQ87">
        <v>1354</v>
      </c>
      <c r="AR87">
        <v>1671</v>
      </c>
      <c r="AS87" s="193">
        <f t="shared" si="141"/>
        <v>1608.8999999999999</v>
      </c>
      <c r="AT87" s="248" t="str">
        <f t="shared" si="142"/>
        <v/>
      </c>
      <c r="AU87">
        <v>265</v>
      </c>
      <c r="AV87">
        <v>50.2</v>
      </c>
      <c r="AW87">
        <v>164</v>
      </c>
      <c r="AX87">
        <v>460</v>
      </c>
      <c r="AY87" s="55">
        <v>16</v>
      </c>
      <c r="AZ87" s="61">
        <v>634</v>
      </c>
      <c r="BB87" s="58">
        <v>15</v>
      </c>
      <c r="BC87" s="60"/>
      <c r="BD87" s="60">
        <v>0.1</v>
      </c>
      <c r="BE87" s="64">
        <v>3.8</v>
      </c>
      <c r="BJ87">
        <v>0.8</v>
      </c>
      <c r="BO87" s="90"/>
      <c r="BP87" s="273"/>
      <c r="BQ87" s="90"/>
      <c r="BR87" s="90"/>
      <c r="BS87" s="90"/>
      <c r="BT87" s="90"/>
      <c r="BU87" s="90"/>
      <c r="BV87" s="90"/>
      <c r="BW87" s="90"/>
      <c r="BX87" s="90"/>
      <c r="BY87" s="90"/>
      <c r="BZ87" s="90"/>
      <c r="CA87" s="90"/>
      <c r="CB87" s="90"/>
      <c r="CC87" s="90"/>
      <c r="CD87" s="90"/>
      <c r="CE87" s="90"/>
      <c r="CF87" s="90"/>
      <c r="CG87" s="90"/>
      <c r="CH87" s="90"/>
      <c r="CI87" s="90"/>
      <c r="CJ87" s="90"/>
      <c r="CK87" s="90"/>
      <c r="CL87" s="91"/>
      <c r="CM87" s="90"/>
      <c r="CN87" s="90">
        <v>1430</v>
      </c>
      <c r="CO87" s="90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4"/>
      <c r="DT87" s="50">
        <f t="shared" si="83"/>
        <v>0</v>
      </c>
      <c r="DU87" s="73">
        <f t="shared" si="84"/>
        <v>0</v>
      </c>
      <c r="DV87" s="73">
        <f t="shared" si="85"/>
        <v>1</v>
      </c>
      <c r="DW87" s="73">
        <f t="shared" si="86"/>
        <v>0</v>
      </c>
      <c r="DX87" s="73">
        <f t="shared" si="87"/>
        <v>0</v>
      </c>
      <c r="DY87" s="125">
        <f t="shared" si="88"/>
        <v>0</v>
      </c>
      <c r="DZ87" s="73">
        <f t="shared" si="89"/>
        <v>1</v>
      </c>
      <c r="EA87" s="19">
        <f t="shared" si="90"/>
        <v>0</v>
      </c>
      <c r="EB87" s="50">
        <f t="shared" si="91"/>
        <v>0</v>
      </c>
      <c r="EC87" s="19">
        <f t="shared" si="92"/>
        <v>0</v>
      </c>
      <c r="ED87" s="19">
        <f t="shared" si="93"/>
        <v>1</v>
      </c>
      <c r="EE87" s="19">
        <f t="shared" si="94"/>
        <v>0</v>
      </c>
      <c r="EF87" s="50">
        <f t="shared" si="95"/>
        <v>0</v>
      </c>
      <c r="EG87" s="19">
        <f t="shared" si="96"/>
        <v>0</v>
      </c>
      <c r="EH87" s="19">
        <f t="shared" si="97"/>
        <v>1</v>
      </c>
      <c r="EI87" s="50">
        <f t="shared" si="98"/>
        <v>0</v>
      </c>
      <c r="EJ87" s="125">
        <f t="shared" si="99"/>
        <v>2</v>
      </c>
      <c r="EK87">
        <f t="shared" si="100"/>
        <v>265</v>
      </c>
      <c r="EL87">
        <f t="shared" si="101"/>
        <v>15</v>
      </c>
      <c r="EM87">
        <f t="shared" si="102"/>
        <v>50.2</v>
      </c>
      <c r="EN87">
        <f t="shared" si="103"/>
        <v>164</v>
      </c>
      <c r="EO87" t="str">
        <f t="shared" si="104"/>
        <v/>
      </c>
      <c r="EP87">
        <f t="shared" si="105"/>
        <v>3.8</v>
      </c>
      <c r="EQ87">
        <f t="shared" si="106"/>
        <v>634</v>
      </c>
      <c r="ER87" t="str">
        <f t="shared" si="107"/>
        <v/>
      </c>
      <c r="ES87">
        <f t="shared" si="108"/>
        <v>0.8</v>
      </c>
      <c r="ET87">
        <f t="shared" si="109"/>
        <v>16</v>
      </c>
      <c r="EU87" s="61">
        <f t="shared" si="110"/>
        <v>460</v>
      </c>
      <c r="EV87" s="53" t="e">
        <f>IF(ISNUMBER(EK87),EK87*#REF!,"")</f>
        <v>#REF!</v>
      </c>
      <c r="EW87" s="53" t="e">
        <f>IF(ISNUMBER(EL87),EL87*#REF!,"")</f>
        <v>#REF!</v>
      </c>
      <c r="EX87" s="53" t="e">
        <f>IF(ISNUMBER(EM87),EM87*#REF!,"")</f>
        <v>#REF!</v>
      </c>
      <c r="EY87" s="53" t="e">
        <f>IF(ISNUMBER(EN87),EN87*#REF!,"")</f>
        <v>#REF!</v>
      </c>
      <c r="EZ87" s="53" t="str">
        <f>IF(ISNUMBER(EO87),EO87*#REF!,"")</f>
        <v/>
      </c>
      <c r="FA87" s="53" t="e">
        <f>IF(ISNUMBER(EP87),EP87*#REF!,"")</f>
        <v>#REF!</v>
      </c>
      <c r="FB87" s="53" t="e">
        <f>IF(ISNUMBER(EQ87),EQ87*#REF!,"")</f>
        <v>#REF!</v>
      </c>
      <c r="FC87" s="53" t="str">
        <f>IF(ISNUMBER(ER87),ER87*#REF!,"")</f>
        <v/>
      </c>
      <c r="FD87" s="53" t="e">
        <f>IF(ISNUMBER(ES87),ES87*#REF!,"")</f>
        <v>#REF!</v>
      </c>
      <c r="FE87" s="53" t="e">
        <f>IF(ISNUMBER(ET87),ET87*#REF!,"")</f>
        <v>#REF!</v>
      </c>
      <c r="FF87" s="52" t="e">
        <f>IF(ISNUMBER(EU87),EU87*#REF!,"")</f>
        <v>#REF!</v>
      </c>
      <c r="FG87" s="55" t="str">
        <f t="shared" si="111"/>
        <v/>
      </c>
      <c r="FH87" s="55" t="str">
        <f t="shared" si="112"/>
        <v/>
      </c>
      <c r="FI87" s="55" t="str">
        <f t="shared" si="113"/>
        <v/>
      </c>
      <c r="FJ87" s="55" t="str">
        <f t="shared" si="114"/>
        <v/>
      </c>
      <c r="FK87" s="55" t="str">
        <f t="shared" si="115"/>
        <v/>
      </c>
      <c r="FL87" s="55" t="str">
        <f t="shared" si="116"/>
        <v/>
      </c>
      <c r="FM87" s="55" t="str">
        <f t="shared" si="117"/>
        <v/>
      </c>
      <c r="FN87" s="55" t="str">
        <f t="shared" si="118"/>
        <v/>
      </c>
      <c r="FO87" s="55" t="str">
        <f t="shared" si="119"/>
        <v/>
      </c>
      <c r="FP87" s="55" t="str">
        <f t="shared" si="120"/>
        <v/>
      </c>
      <c r="FQ87" s="59" t="str">
        <f t="shared" si="121"/>
        <v/>
      </c>
      <c r="FR87" s="53" t="str">
        <f t="shared" si="140"/>
        <v/>
      </c>
      <c r="FS87" s="53" t="e">
        <f t="shared" si="122"/>
        <v>#VALUE!</v>
      </c>
      <c r="FT87" s="19" t="e">
        <f t="shared" si="123"/>
        <v>#VALUE!</v>
      </c>
      <c r="FU87" s="19" t="e">
        <f t="shared" si="124"/>
        <v>#VALUE!</v>
      </c>
      <c r="FV87" s="19" t="e">
        <f t="shared" si="125"/>
        <v>#VALUE!</v>
      </c>
      <c r="FW87" s="50" t="e">
        <f t="shared" si="126"/>
        <v>#VALUE!</v>
      </c>
      <c r="FX87" s="120">
        <f t="shared" si="127"/>
        <v>0</v>
      </c>
      <c r="FY87" s="120">
        <f t="shared" si="128"/>
        <v>0</v>
      </c>
      <c r="FZ87" s="120">
        <f t="shared" si="129"/>
        <v>0</v>
      </c>
      <c r="GA87" s="120">
        <f t="shared" si="130"/>
        <v>0</v>
      </c>
      <c r="GB87" s="120">
        <f t="shared" si="131"/>
        <v>0</v>
      </c>
      <c r="GC87" s="120">
        <f t="shared" si="132"/>
        <v>0</v>
      </c>
      <c r="GD87" s="120">
        <f t="shared" si="133"/>
        <v>0</v>
      </c>
      <c r="GE87" s="120">
        <f t="shared" si="134"/>
        <v>0</v>
      </c>
      <c r="GF87" s="120">
        <f t="shared" si="135"/>
        <v>0</v>
      </c>
      <c r="GG87">
        <f t="shared" si="136"/>
        <v>0</v>
      </c>
      <c r="GH87">
        <f t="shared" si="137"/>
        <v>0</v>
      </c>
      <c r="GI87">
        <v>6</v>
      </c>
      <c r="GJ87" t="str">
        <f t="shared" si="138"/>
        <v/>
      </c>
    </row>
    <row r="88" spans="1:192" ht="15" x14ac:dyDescent="0.25">
      <c r="A88" s="50">
        <f t="shared" si="77"/>
        <v>87</v>
      </c>
      <c r="B88" t="s">
        <v>12</v>
      </c>
      <c r="C88" s="2" t="s">
        <v>219</v>
      </c>
      <c r="D88" s="2" t="s">
        <v>966</v>
      </c>
      <c r="E88" s="2"/>
      <c r="F88" s="274">
        <v>3481865</v>
      </c>
      <c r="G88" s="274">
        <v>5580305</v>
      </c>
      <c r="H88" s="77">
        <f t="shared" si="78"/>
        <v>481797.82400000002</v>
      </c>
      <c r="I88" s="77">
        <f t="shared" si="79"/>
        <v>5578512.6680000005</v>
      </c>
      <c r="J88" s="19">
        <v>140.56</v>
      </c>
      <c r="K88" s="19" t="s">
        <v>1334</v>
      </c>
      <c r="L88" s="19">
        <v>54.5</v>
      </c>
      <c r="Q88" t="s">
        <v>1337</v>
      </c>
      <c r="R88" t="s">
        <v>2877</v>
      </c>
      <c r="S88" s="2" t="s">
        <v>2640</v>
      </c>
      <c r="T88" s="241" t="str">
        <f t="shared" si="80"/>
        <v>-</v>
      </c>
      <c r="U88" s="241" t="str">
        <f t="shared" si="81"/>
        <v>M</v>
      </c>
      <c r="V88" s="241" t="str">
        <f t="shared" si="82"/>
        <v>-</v>
      </c>
      <c r="W88" s="241" t="str">
        <f t="shared" si="139"/>
        <v>A</v>
      </c>
      <c r="X88" s="260">
        <f t="shared" si="76"/>
        <v>6</v>
      </c>
      <c r="Y88" s="261" t="str">
        <f t="shared" si="75"/>
        <v/>
      </c>
      <c r="Z88" s="56" t="s">
        <v>1449</v>
      </c>
      <c r="AA88" s="48">
        <v>31056</v>
      </c>
      <c r="AB88" s="73">
        <v>5</v>
      </c>
      <c r="AC88" s="58"/>
      <c r="AD88" s="2" t="s">
        <v>1505</v>
      </c>
      <c r="AF88" s="66" t="s">
        <v>3088</v>
      </c>
      <c r="AG88" s="19">
        <v>2080</v>
      </c>
      <c r="AH88" s="47">
        <v>5.9</v>
      </c>
      <c r="AI88" s="272"/>
      <c r="AQ88">
        <v>1398</v>
      </c>
      <c r="AR88">
        <v>1718.5</v>
      </c>
      <c r="AS88" s="193">
        <f t="shared" si="141"/>
        <v>1650.4300000000003</v>
      </c>
      <c r="AT88" s="248" t="str">
        <f t="shared" si="142"/>
        <v/>
      </c>
      <c r="AU88">
        <v>270</v>
      </c>
      <c r="AV88" s="55">
        <v>51</v>
      </c>
      <c r="AW88">
        <v>165</v>
      </c>
      <c r="AX88">
        <v>485</v>
      </c>
      <c r="AY88">
        <v>16.5</v>
      </c>
      <c r="AZ88" s="61">
        <v>641</v>
      </c>
      <c r="BB88" s="58">
        <v>16</v>
      </c>
      <c r="BC88" s="60"/>
      <c r="BD88" s="58">
        <v>1.1299999999999999</v>
      </c>
      <c r="BE88" s="64">
        <v>3.9</v>
      </c>
      <c r="BJ88">
        <v>0.9</v>
      </c>
      <c r="BO88" s="90"/>
      <c r="BP88" s="273"/>
      <c r="BQ88" s="90"/>
      <c r="BR88" s="90"/>
      <c r="BS88" s="90"/>
      <c r="BT88" s="90"/>
      <c r="BU88" s="90"/>
      <c r="BV88" s="90"/>
      <c r="BW88" s="90"/>
      <c r="BX88" s="90"/>
      <c r="BY88" s="90"/>
      <c r="BZ88" s="90"/>
      <c r="CA88" s="90"/>
      <c r="CB88" s="90"/>
      <c r="CC88" s="90"/>
      <c r="CD88" s="90"/>
      <c r="CE88" s="90"/>
      <c r="CF88" s="90"/>
      <c r="CG88" s="90"/>
      <c r="CH88" s="90"/>
      <c r="CI88" s="90"/>
      <c r="CJ88" s="90"/>
      <c r="CK88" s="90"/>
      <c r="CL88" s="91"/>
      <c r="CM88" s="90"/>
      <c r="CN88" s="90">
        <v>1056</v>
      </c>
      <c r="CO88" s="90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4"/>
      <c r="DT88" s="50">
        <f t="shared" si="83"/>
        <v>0</v>
      </c>
      <c r="DU88" s="73">
        <f t="shared" si="84"/>
        <v>0</v>
      </c>
      <c r="DV88" s="73">
        <f t="shared" si="85"/>
        <v>1</v>
      </c>
      <c r="DW88" s="73">
        <f t="shared" si="86"/>
        <v>0</v>
      </c>
      <c r="DX88" s="73">
        <f t="shared" si="87"/>
        <v>0</v>
      </c>
      <c r="DY88" s="125">
        <f t="shared" si="88"/>
        <v>0</v>
      </c>
      <c r="DZ88" s="73">
        <f t="shared" si="89"/>
        <v>0</v>
      </c>
      <c r="EA88" s="19">
        <f t="shared" si="90"/>
        <v>0</v>
      </c>
      <c r="EB88" s="50">
        <f t="shared" si="91"/>
        <v>1</v>
      </c>
      <c r="EC88" s="19">
        <f t="shared" si="92"/>
        <v>0</v>
      </c>
      <c r="ED88" s="19">
        <f t="shared" si="93"/>
        <v>1</v>
      </c>
      <c r="EE88" s="19">
        <f t="shared" si="94"/>
        <v>0</v>
      </c>
      <c r="EF88" s="50">
        <f t="shared" si="95"/>
        <v>0</v>
      </c>
      <c r="EG88" s="19">
        <f t="shared" si="96"/>
        <v>0</v>
      </c>
      <c r="EH88" s="19">
        <f t="shared" si="97"/>
        <v>1</v>
      </c>
      <c r="EI88" s="50">
        <f t="shared" si="98"/>
        <v>0</v>
      </c>
      <c r="EJ88" s="125">
        <f t="shared" si="99"/>
        <v>2</v>
      </c>
      <c r="EK88">
        <f t="shared" si="100"/>
        <v>270</v>
      </c>
      <c r="EL88">
        <f t="shared" si="101"/>
        <v>16</v>
      </c>
      <c r="EM88">
        <f t="shared" si="102"/>
        <v>51</v>
      </c>
      <c r="EN88">
        <f t="shared" si="103"/>
        <v>165</v>
      </c>
      <c r="EO88" t="str">
        <f t="shared" si="104"/>
        <v/>
      </c>
      <c r="EP88">
        <f t="shared" si="105"/>
        <v>3.9</v>
      </c>
      <c r="EQ88">
        <f t="shared" si="106"/>
        <v>641</v>
      </c>
      <c r="ER88" t="str">
        <f t="shared" si="107"/>
        <v/>
      </c>
      <c r="ES88">
        <f t="shared" si="108"/>
        <v>0.9</v>
      </c>
      <c r="ET88">
        <f t="shared" si="109"/>
        <v>16.5</v>
      </c>
      <c r="EU88" s="61">
        <f t="shared" si="110"/>
        <v>485</v>
      </c>
      <c r="EV88" s="53" t="e">
        <f>IF(ISNUMBER(EK88),EK88*#REF!,"")</f>
        <v>#REF!</v>
      </c>
      <c r="EW88" s="53" t="e">
        <f>IF(ISNUMBER(EL88),EL88*#REF!,"")</f>
        <v>#REF!</v>
      </c>
      <c r="EX88" s="53" t="e">
        <f>IF(ISNUMBER(EM88),EM88*#REF!,"")</f>
        <v>#REF!</v>
      </c>
      <c r="EY88" s="53" t="e">
        <f>IF(ISNUMBER(EN88),EN88*#REF!,"")</f>
        <v>#REF!</v>
      </c>
      <c r="EZ88" s="53" t="str">
        <f>IF(ISNUMBER(EO88),EO88*#REF!,"")</f>
        <v/>
      </c>
      <c r="FA88" s="53" t="e">
        <f>IF(ISNUMBER(EP88),EP88*#REF!,"")</f>
        <v>#REF!</v>
      </c>
      <c r="FB88" s="53" t="e">
        <f>IF(ISNUMBER(EQ88),EQ88*#REF!,"")</f>
        <v>#REF!</v>
      </c>
      <c r="FC88" s="53" t="str">
        <f>IF(ISNUMBER(ER88),ER88*#REF!,"")</f>
        <v/>
      </c>
      <c r="FD88" s="53" t="e">
        <f>IF(ISNUMBER(ES88),ES88*#REF!,"")</f>
        <v>#REF!</v>
      </c>
      <c r="FE88" s="53" t="e">
        <f>IF(ISNUMBER(ET88),ET88*#REF!,"")</f>
        <v>#REF!</v>
      </c>
      <c r="FF88" s="52" t="e">
        <f>IF(ISNUMBER(EU88),EU88*#REF!,"")</f>
        <v>#REF!</v>
      </c>
      <c r="FG88" s="55" t="str">
        <f t="shared" si="111"/>
        <v/>
      </c>
      <c r="FH88" s="55" t="str">
        <f t="shared" si="112"/>
        <v/>
      </c>
      <c r="FI88" s="55" t="str">
        <f t="shared" si="113"/>
        <v/>
      </c>
      <c r="FJ88" s="55" t="str">
        <f t="shared" si="114"/>
        <v/>
      </c>
      <c r="FK88" s="55" t="str">
        <f t="shared" si="115"/>
        <v/>
      </c>
      <c r="FL88" s="55" t="str">
        <f t="shared" si="116"/>
        <v/>
      </c>
      <c r="FM88" s="55" t="str">
        <f t="shared" si="117"/>
        <v/>
      </c>
      <c r="FN88" s="55" t="str">
        <f t="shared" si="118"/>
        <v/>
      </c>
      <c r="FO88" s="55" t="str">
        <f t="shared" si="119"/>
        <v/>
      </c>
      <c r="FP88" s="55" t="str">
        <f t="shared" si="120"/>
        <v/>
      </c>
      <c r="FQ88" s="59" t="str">
        <f t="shared" si="121"/>
        <v/>
      </c>
      <c r="FR88" s="53" t="str">
        <f t="shared" si="140"/>
        <v/>
      </c>
      <c r="FS88" s="53" t="e">
        <f t="shared" si="122"/>
        <v>#VALUE!</v>
      </c>
      <c r="FT88" s="19" t="e">
        <f t="shared" si="123"/>
        <v>#VALUE!</v>
      </c>
      <c r="FU88" s="19" t="e">
        <f t="shared" si="124"/>
        <v>#VALUE!</v>
      </c>
      <c r="FV88" s="19" t="e">
        <f t="shared" si="125"/>
        <v>#VALUE!</v>
      </c>
      <c r="FW88" s="50" t="e">
        <f t="shared" si="126"/>
        <v>#VALUE!</v>
      </c>
      <c r="FX88" s="120">
        <f t="shared" si="127"/>
        <v>0</v>
      </c>
      <c r="FY88" s="120">
        <f t="shared" si="128"/>
        <v>0</v>
      </c>
      <c r="FZ88" s="120">
        <f t="shared" si="129"/>
        <v>0</v>
      </c>
      <c r="GA88" s="120">
        <f t="shared" si="130"/>
        <v>0</v>
      </c>
      <c r="GB88" s="120">
        <f t="shared" si="131"/>
        <v>0</v>
      </c>
      <c r="GC88" s="120">
        <f t="shared" si="132"/>
        <v>0</v>
      </c>
      <c r="GD88" s="120">
        <f t="shared" si="133"/>
        <v>0</v>
      </c>
      <c r="GE88" s="120">
        <f t="shared" si="134"/>
        <v>0</v>
      </c>
      <c r="GF88" s="120">
        <f t="shared" si="135"/>
        <v>0</v>
      </c>
      <c r="GG88">
        <f t="shared" si="136"/>
        <v>0</v>
      </c>
      <c r="GH88">
        <f t="shared" si="137"/>
        <v>0</v>
      </c>
      <c r="GI88">
        <v>6</v>
      </c>
      <c r="GJ88" t="str">
        <f t="shared" si="138"/>
        <v/>
      </c>
    </row>
    <row r="89" spans="1:192" ht="15" x14ac:dyDescent="0.25">
      <c r="A89" s="50">
        <f t="shared" si="77"/>
        <v>88</v>
      </c>
      <c r="B89" t="s">
        <v>12</v>
      </c>
      <c r="C89" s="2" t="s">
        <v>219</v>
      </c>
      <c r="D89" s="2" t="s">
        <v>966</v>
      </c>
      <c r="E89" s="2"/>
      <c r="F89" s="274">
        <v>3481865</v>
      </c>
      <c r="G89" s="274">
        <v>5580305</v>
      </c>
      <c r="H89" s="77">
        <f t="shared" si="78"/>
        <v>481797.82400000002</v>
      </c>
      <c r="I89" s="77">
        <f t="shared" si="79"/>
        <v>5578512.6680000005</v>
      </c>
      <c r="J89" s="19">
        <v>140.56</v>
      </c>
      <c r="K89" s="19" t="s">
        <v>1334</v>
      </c>
      <c r="L89" s="19">
        <v>54.5</v>
      </c>
      <c r="Q89" t="s">
        <v>1337</v>
      </c>
      <c r="R89" t="s">
        <v>2877</v>
      </c>
      <c r="S89" s="2" t="s">
        <v>2640</v>
      </c>
      <c r="T89" s="241" t="str">
        <f t="shared" si="80"/>
        <v>-</v>
      </c>
      <c r="U89" s="241" t="str">
        <f t="shared" si="81"/>
        <v>M</v>
      </c>
      <c r="V89" s="241" t="str">
        <f t="shared" si="82"/>
        <v>-</v>
      </c>
      <c r="W89" s="241" t="str">
        <f t="shared" si="139"/>
        <v>A</v>
      </c>
      <c r="X89" s="260">
        <f t="shared" si="76"/>
        <v>6</v>
      </c>
      <c r="Y89" s="261" t="str">
        <f t="shared" si="75"/>
        <v/>
      </c>
      <c r="Z89" s="56" t="s">
        <v>1449</v>
      </c>
      <c r="AA89" s="48">
        <v>33107</v>
      </c>
      <c r="AB89" s="73">
        <v>6</v>
      </c>
      <c r="AC89" s="58" t="s">
        <v>960</v>
      </c>
      <c r="AD89" s="2" t="s">
        <v>1507</v>
      </c>
      <c r="AF89" s="128">
        <v>19</v>
      </c>
      <c r="AG89" s="19">
        <v>2000</v>
      </c>
      <c r="AH89" s="47">
        <v>5.8</v>
      </c>
      <c r="AI89" s="272"/>
      <c r="AM89" s="66">
        <v>1.05</v>
      </c>
      <c r="AQ89">
        <v>1426</v>
      </c>
      <c r="AR89">
        <v>1767.5</v>
      </c>
      <c r="AS89" s="193">
        <f t="shared" si="141"/>
        <v>1732.8</v>
      </c>
      <c r="AT89" s="248" t="str">
        <f t="shared" si="142"/>
        <v/>
      </c>
      <c r="AU89">
        <v>280</v>
      </c>
      <c r="AV89" s="55">
        <v>53</v>
      </c>
      <c r="AW89">
        <v>170</v>
      </c>
      <c r="AX89">
        <v>510</v>
      </c>
      <c r="AY89">
        <v>15.6</v>
      </c>
      <c r="AZ89" s="61">
        <v>683</v>
      </c>
      <c r="BB89" s="58">
        <v>15</v>
      </c>
      <c r="BC89" s="60"/>
      <c r="BD89" s="60">
        <v>1.4</v>
      </c>
      <c r="BE89" s="58">
        <v>3.8</v>
      </c>
      <c r="BJ89" s="55">
        <v>1</v>
      </c>
      <c r="BO89" s="90"/>
      <c r="BP89" s="273"/>
      <c r="BQ89" s="90"/>
      <c r="BR89" s="90"/>
      <c r="BS89" s="90"/>
      <c r="BT89" s="90"/>
      <c r="BU89" s="90"/>
      <c r="BV89" s="90"/>
      <c r="BW89" s="90"/>
      <c r="BX89" s="90"/>
      <c r="BY89" s="90"/>
      <c r="BZ89" s="90"/>
      <c r="CA89" s="90"/>
      <c r="CB89" s="90"/>
      <c r="CC89" s="90"/>
      <c r="CD89" s="90"/>
      <c r="CE89" s="90"/>
      <c r="CF89" s="90"/>
      <c r="CG89" s="90"/>
      <c r="CH89" s="90"/>
      <c r="CI89" s="90"/>
      <c r="CJ89" s="90"/>
      <c r="CK89" s="90"/>
      <c r="CL89" s="91"/>
      <c r="CM89" s="90"/>
      <c r="CN89" s="90">
        <v>1188</v>
      </c>
      <c r="CO89" s="90"/>
      <c r="DB89" s="103"/>
      <c r="DC89" s="103"/>
      <c r="DD89" s="103">
        <v>1.29</v>
      </c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4"/>
      <c r="DT89" s="50">
        <f t="shared" si="83"/>
        <v>0</v>
      </c>
      <c r="DU89" s="73">
        <f t="shared" si="84"/>
        <v>0</v>
      </c>
      <c r="DV89" s="73">
        <f t="shared" si="85"/>
        <v>1</v>
      </c>
      <c r="DW89" s="73">
        <f t="shared" si="86"/>
        <v>0</v>
      </c>
      <c r="DX89" s="73">
        <f t="shared" si="87"/>
        <v>0</v>
      </c>
      <c r="DY89" s="125">
        <f t="shared" si="88"/>
        <v>0</v>
      </c>
      <c r="DZ89" s="73">
        <f t="shared" si="89"/>
        <v>1</v>
      </c>
      <c r="EA89" s="19">
        <f t="shared" si="90"/>
        <v>0</v>
      </c>
      <c r="EB89" s="50">
        <f t="shared" si="91"/>
        <v>0</v>
      </c>
      <c r="EC89" s="19">
        <f t="shared" si="92"/>
        <v>0</v>
      </c>
      <c r="ED89" s="19">
        <f t="shared" si="93"/>
        <v>1</v>
      </c>
      <c r="EE89" s="19">
        <f t="shared" si="94"/>
        <v>0</v>
      </c>
      <c r="EF89" s="50">
        <f t="shared" si="95"/>
        <v>0</v>
      </c>
      <c r="EG89" s="19">
        <f t="shared" si="96"/>
        <v>0</v>
      </c>
      <c r="EH89" s="19">
        <f t="shared" si="97"/>
        <v>1</v>
      </c>
      <c r="EI89" s="50">
        <f t="shared" si="98"/>
        <v>0</v>
      </c>
      <c r="EJ89" s="125">
        <f t="shared" si="99"/>
        <v>2</v>
      </c>
      <c r="EK89">
        <f t="shared" si="100"/>
        <v>280</v>
      </c>
      <c r="EL89">
        <f t="shared" si="101"/>
        <v>15</v>
      </c>
      <c r="EM89">
        <f t="shared" si="102"/>
        <v>53</v>
      </c>
      <c r="EN89">
        <f t="shared" si="103"/>
        <v>170</v>
      </c>
      <c r="EO89" t="str">
        <f t="shared" si="104"/>
        <v/>
      </c>
      <c r="EP89">
        <f t="shared" si="105"/>
        <v>3.8</v>
      </c>
      <c r="EQ89">
        <f t="shared" si="106"/>
        <v>683</v>
      </c>
      <c r="ER89" t="str">
        <f t="shared" si="107"/>
        <v/>
      </c>
      <c r="ES89">
        <f t="shared" si="108"/>
        <v>1</v>
      </c>
      <c r="ET89">
        <f t="shared" si="109"/>
        <v>15.6</v>
      </c>
      <c r="EU89" s="61">
        <f t="shared" si="110"/>
        <v>510</v>
      </c>
      <c r="EV89" s="53" t="e">
        <f>IF(ISNUMBER(EK89),EK89*#REF!,"")</f>
        <v>#REF!</v>
      </c>
      <c r="EW89" s="53" t="e">
        <f>IF(ISNUMBER(EL89),EL89*#REF!,"")</f>
        <v>#REF!</v>
      </c>
      <c r="EX89" s="53" t="e">
        <f>IF(ISNUMBER(EM89),EM89*#REF!,"")</f>
        <v>#REF!</v>
      </c>
      <c r="EY89" s="53" t="e">
        <f>IF(ISNUMBER(EN89),EN89*#REF!,"")</f>
        <v>#REF!</v>
      </c>
      <c r="EZ89" s="53" t="str">
        <f>IF(ISNUMBER(EO89),EO89*#REF!,"")</f>
        <v/>
      </c>
      <c r="FA89" s="53" t="e">
        <f>IF(ISNUMBER(EP89),EP89*#REF!,"")</f>
        <v>#REF!</v>
      </c>
      <c r="FB89" s="53" t="e">
        <f>IF(ISNUMBER(EQ89),EQ89*#REF!,"")</f>
        <v>#REF!</v>
      </c>
      <c r="FC89" s="53" t="str">
        <f>IF(ISNUMBER(ER89),ER89*#REF!,"")</f>
        <v/>
      </c>
      <c r="FD89" s="53" t="e">
        <f>IF(ISNUMBER(ES89),ES89*#REF!,"")</f>
        <v>#REF!</v>
      </c>
      <c r="FE89" s="53" t="e">
        <f>IF(ISNUMBER(ET89),ET89*#REF!,"")</f>
        <v>#REF!</v>
      </c>
      <c r="FF89" s="52" t="e">
        <f>IF(ISNUMBER(EU89),EU89*#REF!,"")</f>
        <v>#REF!</v>
      </c>
      <c r="FG89" s="55" t="str">
        <f t="shared" si="111"/>
        <v/>
      </c>
      <c r="FH89" s="55" t="str">
        <f t="shared" si="112"/>
        <v/>
      </c>
      <c r="FI89" s="55" t="str">
        <f t="shared" si="113"/>
        <v/>
      </c>
      <c r="FJ89" s="55" t="str">
        <f t="shared" si="114"/>
        <v/>
      </c>
      <c r="FK89" s="55" t="str">
        <f t="shared" si="115"/>
        <v/>
      </c>
      <c r="FL89" s="55" t="str">
        <f t="shared" si="116"/>
        <v/>
      </c>
      <c r="FM89" s="55" t="str">
        <f t="shared" si="117"/>
        <v/>
      </c>
      <c r="FN89" s="55" t="str">
        <f t="shared" si="118"/>
        <v/>
      </c>
      <c r="FO89" s="55" t="str">
        <f t="shared" si="119"/>
        <v/>
      </c>
      <c r="FP89" s="55" t="str">
        <f t="shared" si="120"/>
        <v/>
      </c>
      <c r="FQ89" s="59" t="str">
        <f t="shared" si="121"/>
        <v/>
      </c>
      <c r="FR89" s="53" t="str">
        <f t="shared" si="140"/>
        <v/>
      </c>
      <c r="FS89" s="53" t="e">
        <f t="shared" si="122"/>
        <v>#VALUE!</v>
      </c>
      <c r="FT89" s="19" t="e">
        <f t="shared" si="123"/>
        <v>#VALUE!</v>
      </c>
      <c r="FU89" s="19" t="e">
        <f t="shared" si="124"/>
        <v>#VALUE!</v>
      </c>
      <c r="FV89" s="19" t="e">
        <f t="shared" si="125"/>
        <v>#VALUE!</v>
      </c>
      <c r="FW89" s="50" t="e">
        <f t="shared" si="126"/>
        <v>#VALUE!</v>
      </c>
      <c r="FX89" s="120">
        <f t="shared" si="127"/>
        <v>0</v>
      </c>
      <c r="FY89" s="120">
        <f t="shared" si="128"/>
        <v>0</v>
      </c>
      <c r="FZ89" s="120">
        <f t="shared" si="129"/>
        <v>0</v>
      </c>
      <c r="GA89" s="120">
        <f t="shared" si="130"/>
        <v>0</v>
      </c>
      <c r="GB89" s="120">
        <f t="shared" si="131"/>
        <v>0</v>
      </c>
      <c r="GC89" s="120">
        <f t="shared" si="132"/>
        <v>0</v>
      </c>
      <c r="GD89" s="120">
        <f t="shared" si="133"/>
        <v>0</v>
      </c>
      <c r="GE89" s="120">
        <f t="shared" si="134"/>
        <v>0</v>
      </c>
      <c r="GF89" s="120">
        <f t="shared" si="135"/>
        <v>0</v>
      </c>
      <c r="GG89">
        <f t="shared" si="136"/>
        <v>0</v>
      </c>
      <c r="GH89">
        <f t="shared" si="137"/>
        <v>0</v>
      </c>
      <c r="GI89">
        <v>6</v>
      </c>
      <c r="GJ89" t="str">
        <f t="shared" si="138"/>
        <v/>
      </c>
    </row>
    <row r="90" spans="1:192" ht="15" x14ac:dyDescent="0.25">
      <c r="A90" s="50">
        <f t="shared" si="77"/>
        <v>89</v>
      </c>
      <c r="B90" t="s">
        <v>12</v>
      </c>
      <c r="C90" s="2" t="s">
        <v>219</v>
      </c>
      <c r="D90" s="2" t="s">
        <v>966</v>
      </c>
      <c r="E90" s="2"/>
      <c r="F90" s="274">
        <v>3481865</v>
      </c>
      <c r="G90" s="274">
        <v>5580305</v>
      </c>
      <c r="H90" s="77">
        <f t="shared" si="78"/>
        <v>481797.82400000002</v>
      </c>
      <c r="I90" s="77">
        <f t="shared" si="79"/>
        <v>5578512.6680000005</v>
      </c>
      <c r="J90" s="19">
        <v>140.56</v>
      </c>
      <c r="K90" s="19" t="s">
        <v>1334</v>
      </c>
      <c r="L90" s="19">
        <v>54.5</v>
      </c>
      <c r="Q90" t="s">
        <v>1337</v>
      </c>
      <c r="R90" t="s">
        <v>2877</v>
      </c>
      <c r="S90" s="2" t="s">
        <v>2640</v>
      </c>
      <c r="T90" s="241" t="str">
        <f t="shared" si="80"/>
        <v>-</v>
      </c>
      <c r="U90" s="241" t="str">
        <f t="shared" si="81"/>
        <v>M</v>
      </c>
      <c r="V90" s="241" t="str">
        <f t="shared" si="82"/>
        <v>-</v>
      </c>
      <c r="W90" s="241" t="str">
        <f t="shared" si="139"/>
        <v>A</v>
      </c>
      <c r="X90" s="260">
        <f t="shared" si="76"/>
        <v>6</v>
      </c>
      <c r="Y90" s="261" t="str">
        <f t="shared" si="75"/>
        <v/>
      </c>
      <c r="Z90" s="56" t="s">
        <v>1449</v>
      </c>
      <c r="AA90" s="48">
        <v>36348</v>
      </c>
      <c r="AB90" s="73">
        <v>7</v>
      </c>
      <c r="AC90" s="58"/>
      <c r="AD90" s="2" t="s">
        <v>1505</v>
      </c>
      <c r="AF90" s="66">
        <v>18.899999999999999</v>
      </c>
      <c r="AG90" s="19">
        <v>2674</v>
      </c>
      <c r="AH90" s="19">
        <v>5.86</v>
      </c>
      <c r="AI90" s="272"/>
      <c r="AM90" s="66">
        <v>0.74</v>
      </c>
      <c r="AQ90">
        <v>1605</v>
      </c>
      <c r="AR90" s="55">
        <v>1938</v>
      </c>
      <c r="AS90" s="193">
        <f t="shared" si="141"/>
        <v>1681.47</v>
      </c>
      <c r="AT90" s="255" t="str">
        <f t="shared" si="142"/>
        <v/>
      </c>
      <c r="AU90">
        <v>303</v>
      </c>
      <c r="AV90" s="55">
        <v>54</v>
      </c>
      <c r="AW90">
        <v>181</v>
      </c>
      <c r="AX90">
        <v>438</v>
      </c>
      <c r="AY90" s="55">
        <v>15</v>
      </c>
      <c r="AZ90" s="61">
        <v>666</v>
      </c>
      <c r="BB90" s="58">
        <v>18</v>
      </c>
      <c r="BC90" s="60"/>
      <c r="BD90" s="58">
        <v>0.67</v>
      </c>
      <c r="BE90" s="58">
        <v>4.3</v>
      </c>
      <c r="BJ90">
        <v>1.5</v>
      </c>
      <c r="BO90" s="90"/>
      <c r="BP90" s="273"/>
      <c r="BQ90" s="90"/>
      <c r="BR90" s="90"/>
      <c r="BS90" s="90"/>
      <c r="BT90" s="90"/>
      <c r="BU90" s="90"/>
      <c r="BV90" s="90"/>
      <c r="BW90" s="90"/>
      <c r="BX90" s="90"/>
      <c r="BY90" s="90"/>
      <c r="BZ90" s="90"/>
      <c r="CA90" s="90"/>
      <c r="CB90" s="90"/>
      <c r="CC90" s="90"/>
      <c r="CD90" s="90"/>
      <c r="CE90" s="90"/>
      <c r="CF90" s="90"/>
      <c r="CG90" s="90"/>
      <c r="CH90" s="90"/>
      <c r="CI90" s="90"/>
      <c r="CJ90" s="90"/>
      <c r="CK90" s="90"/>
      <c r="CL90" s="91"/>
      <c r="CM90" s="90"/>
      <c r="CN90" s="90">
        <v>1653</v>
      </c>
      <c r="CO90" s="90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4"/>
      <c r="DT90" s="50">
        <f t="shared" si="83"/>
        <v>0</v>
      </c>
      <c r="DU90" s="73">
        <f t="shared" si="84"/>
        <v>0</v>
      </c>
      <c r="DV90" s="73">
        <f t="shared" si="85"/>
        <v>1</v>
      </c>
      <c r="DW90" s="73">
        <f t="shared" si="86"/>
        <v>0</v>
      </c>
      <c r="DX90" s="73">
        <f t="shared" si="87"/>
        <v>0</v>
      </c>
      <c r="DY90" s="125">
        <f t="shared" si="88"/>
        <v>0</v>
      </c>
      <c r="DZ90" s="73">
        <f t="shared" si="89"/>
        <v>1</v>
      </c>
      <c r="EA90" s="19">
        <f t="shared" si="90"/>
        <v>0</v>
      </c>
      <c r="EB90" s="50">
        <f t="shared" si="91"/>
        <v>0</v>
      </c>
      <c r="EC90" s="19">
        <f t="shared" si="92"/>
        <v>0</v>
      </c>
      <c r="ED90" s="19">
        <f t="shared" si="93"/>
        <v>1</v>
      </c>
      <c r="EE90" s="19">
        <f t="shared" si="94"/>
        <v>0</v>
      </c>
      <c r="EF90" s="50">
        <f t="shared" si="95"/>
        <v>0</v>
      </c>
      <c r="EG90" s="19">
        <f t="shared" si="96"/>
        <v>0</v>
      </c>
      <c r="EH90" s="19">
        <f t="shared" si="97"/>
        <v>1</v>
      </c>
      <c r="EI90" s="50">
        <f t="shared" si="98"/>
        <v>0</v>
      </c>
      <c r="EJ90" s="125">
        <f t="shared" si="99"/>
        <v>2</v>
      </c>
      <c r="EK90">
        <f t="shared" si="100"/>
        <v>303</v>
      </c>
      <c r="EL90">
        <f t="shared" si="101"/>
        <v>18</v>
      </c>
      <c r="EM90">
        <f t="shared" si="102"/>
        <v>54</v>
      </c>
      <c r="EN90">
        <f t="shared" si="103"/>
        <v>181</v>
      </c>
      <c r="EO90" t="str">
        <f t="shared" si="104"/>
        <v/>
      </c>
      <c r="EP90">
        <f t="shared" si="105"/>
        <v>4.3</v>
      </c>
      <c r="EQ90">
        <f t="shared" si="106"/>
        <v>666</v>
      </c>
      <c r="ER90" t="str">
        <f t="shared" si="107"/>
        <v/>
      </c>
      <c r="ES90">
        <f t="shared" si="108"/>
        <v>1.5</v>
      </c>
      <c r="ET90">
        <f t="shared" si="109"/>
        <v>15</v>
      </c>
      <c r="EU90" s="61">
        <f t="shared" si="110"/>
        <v>438</v>
      </c>
      <c r="EV90" s="53" t="e">
        <f>IF(ISNUMBER(EK90),EK90*#REF!,"")</f>
        <v>#REF!</v>
      </c>
      <c r="EW90" s="53" t="e">
        <f>IF(ISNUMBER(EL90),EL90*#REF!,"")</f>
        <v>#REF!</v>
      </c>
      <c r="EX90" s="53" t="e">
        <f>IF(ISNUMBER(EM90),EM90*#REF!,"")</f>
        <v>#REF!</v>
      </c>
      <c r="EY90" s="53" t="e">
        <f>IF(ISNUMBER(EN90),EN90*#REF!,"")</f>
        <v>#REF!</v>
      </c>
      <c r="EZ90" s="53" t="str">
        <f>IF(ISNUMBER(EO90),EO90*#REF!,"")</f>
        <v/>
      </c>
      <c r="FA90" s="53" t="e">
        <f>IF(ISNUMBER(EP90),EP90*#REF!,"")</f>
        <v>#REF!</v>
      </c>
      <c r="FB90" s="53" t="e">
        <f>IF(ISNUMBER(EQ90),EQ90*#REF!,"")</f>
        <v>#REF!</v>
      </c>
      <c r="FC90" s="53" t="str">
        <f>IF(ISNUMBER(ER90),ER90*#REF!,"")</f>
        <v/>
      </c>
      <c r="FD90" s="53" t="e">
        <f>IF(ISNUMBER(ES90),ES90*#REF!,"")</f>
        <v>#REF!</v>
      </c>
      <c r="FE90" s="53" t="e">
        <f>IF(ISNUMBER(ET90),ET90*#REF!,"")</f>
        <v>#REF!</v>
      </c>
      <c r="FF90" s="52" t="e">
        <f>IF(ISNUMBER(EU90),EU90*#REF!,"")</f>
        <v>#REF!</v>
      </c>
      <c r="FG90" s="55" t="str">
        <f t="shared" si="111"/>
        <v/>
      </c>
      <c r="FH90" s="55" t="str">
        <f t="shared" si="112"/>
        <v/>
      </c>
      <c r="FI90" s="55" t="str">
        <f t="shared" si="113"/>
        <v/>
      </c>
      <c r="FJ90" s="55" t="str">
        <f t="shared" si="114"/>
        <v/>
      </c>
      <c r="FK90" s="55" t="str">
        <f t="shared" si="115"/>
        <v/>
      </c>
      <c r="FL90" s="55" t="str">
        <f t="shared" si="116"/>
        <v/>
      </c>
      <c r="FM90" s="55" t="str">
        <f t="shared" si="117"/>
        <v/>
      </c>
      <c r="FN90" s="55" t="str">
        <f t="shared" si="118"/>
        <v/>
      </c>
      <c r="FO90" s="55" t="str">
        <f t="shared" si="119"/>
        <v/>
      </c>
      <c r="FP90" s="55" t="str">
        <f t="shared" si="120"/>
        <v/>
      </c>
      <c r="FQ90" s="59" t="str">
        <f t="shared" si="121"/>
        <v/>
      </c>
      <c r="FR90" s="53" t="str">
        <f t="shared" si="140"/>
        <v/>
      </c>
      <c r="FS90" s="53" t="e">
        <f t="shared" si="122"/>
        <v>#VALUE!</v>
      </c>
      <c r="FT90" s="19" t="e">
        <f t="shared" si="123"/>
        <v>#VALUE!</v>
      </c>
      <c r="FU90" s="19" t="e">
        <f t="shared" si="124"/>
        <v>#VALUE!</v>
      </c>
      <c r="FV90" s="19" t="e">
        <f t="shared" si="125"/>
        <v>#VALUE!</v>
      </c>
      <c r="FW90" s="50" t="e">
        <f t="shared" si="126"/>
        <v>#VALUE!</v>
      </c>
      <c r="FX90" s="120">
        <f t="shared" si="127"/>
        <v>0</v>
      </c>
      <c r="FY90" s="120">
        <f t="shared" si="128"/>
        <v>0</v>
      </c>
      <c r="FZ90" s="120">
        <f t="shared" si="129"/>
        <v>0</v>
      </c>
      <c r="GA90" s="120">
        <f t="shared" si="130"/>
        <v>0</v>
      </c>
      <c r="GB90" s="120">
        <f t="shared" si="131"/>
        <v>0</v>
      </c>
      <c r="GC90" s="120">
        <f t="shared" si="132"/>
        <v>0</v>
      </c>
      <c r="GD90" s="120">
        <f t="shared" si="133"/>
        <v>0</v>
      </c>
      <c r="GE90" s="120">
        <f t="shared" si="134"/>
        <v>0</v>
      </c>
      <c r="GF90" s="120">
        <f t="shared" si="135"/>
        <v>0</v>
      </c>
      <c r="GG90">
        <f t="shared" si="136"/>
        <v>0</v>
      </c>
      <c r="GH90">
        <f t="shared" si="137"/>
        <v>0</v>
      </c>
      <c r="GI90">
        <v>6</v>
      </c>
      <c r="GJ90" t="str">
        <f t="shared" si="138"/>
        <v/>
      </c>
    </row>
    <row r="91" spans="1:192" ht="15" x14ac:dyDescent="0.25">
      <c r="A91" s="50">
        <f t="shared" si="77"/>
        <v>90</v>
      </c>
      <c r="B91" s="58" t="s">
        <v>12</v>
      </c>
      <c r="C91" s="58" t="s">
        <v>438</v>
      </c>
      <c r="D91" s="58"/>
      <c r="E91" s="58"/>
      <c r="F91" s="83">
        <v>3481600</v>
      </c>
      <c r="G91" s="83">
        <v>5580832</v>
      </c>
      <c r="H91" s="77">
        <f t="shared" si="78"/>
        <v>481532.93000000005</v>
      </c>
      <c r="I91" s="77">
        <f t="shared" si="79"/>
        <v>5579039.4572000001</v>
      </c>
      <c r="J91" s="83">
        <v>141.1</v>
      </c>
      <c r="K91" s="83" t="s">
        <v>1333</v>
      </c>
      <c r="L91" s="83">
        <v>12.9</v>
      </c>
      <c r="M91" s="83"/>
      <c r="O91" s="83"/>
      <c r="P91" s="83"/>
      <c r="Q91" s="58" t="s">
        <v>1345</v>
      </c>
      <c r="R91" s="58" t="s">
        <v>361</v>
      </c>
      <c r="S91" s="2" t="s">
        <v>2640</v>
      </c>
      <c r="T91" s="241" t="str">
        <f t="shared" si="80"/>
        <v>-</v>
      </c>
      <c r="U91" s="241" t="str">
        <f t="shared" si="81"/>
        <v>M</v>
      </c>
      <c r="V91" s="241" t="str">
        <f t="shared" si="82"/>
        <v>-</v>
      </c>
      <c r="W91" s="241" t="str">
        <f t="shared" si="139"/>
        <v>A</v>
      </c>
      <c r="X91" s="260">
        <f t="shared" si="76"/>
        <v>6</v>
      </c>
      <c r="Y91" s="261" t="str">
        <f t="shared" si="75"/>
        <v/>
      </c>
      <c r="Z91" s="56" t="s">
        <v>1423</v>
      </c>
      <c r="AA91" s="48">
        <v>10959</v>
      </c>
      <c r="AB91" s="73">
        <v>1</v>
      </c>
      <c r="AC91" s="58"/>
      <c r="AD91" s="2" t="s">
        <v>1508</v>
      </c>
      <c r="AF91" s="66">
        <v>12.7</v>
      </c>
      <c r="AI91" s="272"/>
      <c r="AR91" s="120">
        <v>16037</v>
      </c>
      <c r="AS91" s="193">
        <f t="shared" si="141"/>
        <v>15948.199999999999</v>
      </c>
      <c r="AT91" s="248" t="str">
        <f t="shared" si="142"/>
        <v/>
      </c>
      <c r="AU91">
        <v>5016.6000000000004</v>
      </c>
      <c r="AV91" s="55">
        <v>68</v>
      </c>
      <c r="AW91">
        <v>708.9</v>
      </c>
      <c r="AX91">
        <v>7979.4</v>
      </c>
      <c r="AY91" s="55">
        <v>20.7</v>
      </c>
      <c r="AZ91" s="61">
        <v>1969.4</v>
      </c>
      <c r="BB91" s="58">
        <v>168</v>
      </c>
      <c r="BC91" s="60"/>
      <c r="BD91" s="64">
        <v>8</v>
      </c>
      <c r="BE91" s="58">
        <v>7.8</v>
      </c>
      <c r="BF91" s="53">
        <v>1.4</v>
      </c>
      <c r="BO91" s="90"/>
      <c r="BP91" s="273"/>
      <c r="BQ91" s="90"/>
      <c r="BR91" s="90"/>
      <c r="BS91" s="90"/>
      <c r="BT91" s="90"/>
      <c r="BU91" s="90"/>
      <c r="BV91" s="90"/>
      <c r="BW91" s="90"/>
      <c r="BX91" s="90"/>
      <c r="BY91" s="90"/>
      <c r="BZ91" s="90"/>
      <c r="CA91" s="90"/>
      <c r="CB91" s="90"/>
      <c r="CC91" s="90"/>
      <c r="CD91" s="90"/>
      <c r="CE91" s="90"/>
      <c r="CF91" s="90"/>
      <c r="CG91" s="90"/>
      <c r="CH91" s="90"/>
      <c r="CI91" s="90"/>
      <c r="CJ91" s="90"/>
      <c r="CK91" s="90"/>
      <c r="CL91" s="91"/>
      <c r="CM91" s="90"/>
      <c r="CN91" s="90">
        <v>1592.8</v>
      </c>
      <c r="CO91" s="90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4"/>
      <c r="DT91" s="50">
        <f t="shared" si="83"/>
        <v>1</v>
      </c>
      <c r="DU91" s="73">
        <f t="shared" si="84"/>
        <v>0</v>
      </c>
      <c r="DV91" s="73">
        <f t="shared" si="85"/>
        <v>1</v>
      </c>
      <c r="DW91" s="73">
        <f t="shared" si="86"/>
        <v>0</v>
      </c>
      <c r="DX91" s="73">
        <f t="shared" si="87"/>
        <v>0</v>
      </c>
      <c r="DY91" s="125">
        <f t="shared" si="88"/>
        <v>0</v>
      </c>
      <c r="DZ91" s="73">
        <f t="shared" si="89"/>
        <v>1</v>
      </c>
      <c r="EA91" s="19">
        <f t="shared" si="90"/>
        <v>0</v>
      </c>
      <c r="EB91" s="50">
        <f t="shared" si="91"/>
        <v>0</v>
      </c>
      <c r="EC91" s="19">
        <f t="shared" si="92"/>
        <v>0</v>
      </c>
      <c r="ED91" s="19">
        <f t="shared" si="93"/>
        <v>1</v>
      </c>
      <c r="EE91" s="19">
        <f t="shared" si="94"/>
        <v>0</v>
      </c>
      <c r="EF91" s="50">
        <f t="shared" si="95"/>
        <v>0</v>
      </c>
      <c r="EG91" s="19">
        <f t="shared" si="96"/>
        <v>0</v>
      </c>
      <c r="EH91" s="19">
        <f t="shared" si="97"/>
        <v>1</v>
      </c>
      <c r="EI91" s="50">
        <f t="shared" si="98"/>
        <v>0</v>
      </c>
      <c r="EJ91" s="125">
        <f t="shared" si="99"/>
        <v>2</v>
      </c>
      <c r="EK91">
        <f t="shared" si="100"/>
        <v>5016.6000000000004</v>
      </c>
      <c r="EL91">
        <f t="shared" si="101"/>
        <v>168</v>
      </c>
      <c r="EM91">
        <f t="shared" si="102"/>
        <v>68</v>
      </c>
      <c r="EN91">
        <f t="shared" si="103"/>
        <v>708.9</v>
      </c>
      <c r="EO91">
        <f t="shared" si="104"/>
        <v>1.4</v>
      </c>
      <c r="EP91">
        <f t="shared" si="105"/>
        <v>7.8</v>
      </c>
      <c r="EQ91">
        <f t="shared" si="106"/>
        <v>1969.4</v>
      </c>
      <c r="ER91" t="str">
        <f t="shared" si="107"/>
        <v/>
      </c>
      <c r="ES91" t="str">
        <f t="shared" si="108"/>
        <v/>
      </c>
      <c r="ET91">
        <f t="shared" si="109"/>
        <v>20.7</v>
      </c>
      <c r="EU91" s="61">
        <f t="shared" si="110"/>
        <v>7979.4</v>
      </c>
      <c r="EV91" s="53" t="e">
        <f>IF(ISNUMBER(EK91),EK91*#REF!,"")</f>
        <v>#REF!</v>
      </c>
      <c r="EW91" s="53" t="e">
        <f>IF(ISNUMBER(EL91),EL91*#REF!,"")</f>
        <v>#REF!</v>
      </c>
      <c r="EX91" s="53" t="e">
        <f>IF(ISNUMBER(EM91),EM91*#REF!,"")</f>
        <v>#REF!</v>
      </c>
      <c r="EY91" s="53" t="e">
        <f>IF(ISNUMBER(EN91),EN91*#REF!,"")</f>
        <v>#REF!</v>
      </c>
      <c r="EZ91" s="53" t="e">
        <f>IF(ISNUMBER(EO91),EO91*#REF!,"")</f>
        <v>#REF!</v>
      </c>
      <c r="FA91" s="53" t="e">
        <f>IF(ISNUMBER(EP91),EP91*#REF!,"")</f>
        <v>#REF!</v>
      </c>
      <c r="FB91" s="53" t="e">
        <f>IF(ISNUMBER(EQ91),EQ91*#REF!,"")</f>
        <v>#REF!</v>
      </c>
      <c r="FC91" s="53" t="str">
        <f>IF(ISNUMBER(ER91),ER91*#REF!,"")</f>
        <v/>
      </c>
      <c r="FD91" s="53" t="str">
        <f>IF(ISNUMBER(ES91),ES91*#REF!,"")</f>
        <v/>
      </c>
      <c r="FE91" s="53" t="e">
        <f>IF(ISNUMBER(ET91),ET91*#REF!,"")</f>
        <v>#REF!</v>
      </c>
      <c r="FF91" s="52" t="e">
        <f>IF(ISNUMBER(EU91),EU91*#REF!,"")</f>
        <v>#REF!</v>
      </c>
      <c r="FG91" s="55" t="str">
        <f t="shared" si="111"/>
        <v/>
      </c>
      <c r="FH91" s="55" t="str">
        <f t="shared" si="112"/>
        <v/>
      </c>
      <c r="FI91" s="55" t="str">
        <f t="shared" si="113"/>
        <v/>
      </c>
      <c r="FJ91" s="55" t="str">
        <f t="shared" si="114"/>
        <v/>
      </c>
      <c r="FK91" s="55" t="str">
        <f t="shared" si="115"/>
        <v/>
      </c>
      <c r="FL91" s="55" t="str">
        <f t="shared" si="116"/>
        <v/>
      </c>
      <c r="FM91" s="55" t="str">
        <f t="shared" si="117"/>
        <v/>
      </c>
      <c r="FN91" s="55" t="str">
        <f t="shared" si="118"/>
        <v/>
      </c>
      <c r="FO91" s="55" t="str">
        <f t="shared" si="119"/>
        <v/>
      </c>
      <c r="FP91" s="55" t="str">
        <f t="shared" si="120"/>
        <v/>
      </c>
      <c r="FQ91" s="59" t="str">
        <f t="shared" si="121"/>
        <v/>
      </c>
      <c r="FR91" s="53" t="str">
        <f t="shared" si="140"/>
        <v/>
      </c>
      <c r="FS91" s="53" t="e">
        <f t="shared" si="122"/>
        <v>#VALUE!</v>
      </c>
      <c r="FT91" s="19" t="e">
        <f t="shared" si="123"/>
        <v>#VALUE!</v>
      </c>
      <c r="FU91" s="19" t="e">
        <f t="shared" si="124"/>
        <v>#VALUE!</v>
      </c>
      <c r="FV91" s="19" t="e">
        <f t="shared" si="125"/>
        <v>#VALUE!</v>
      </c>
      <c r="FW91" s="50" t="e">
        <f t="shared" si="126"/>
        <v>#VALUE!</v>
      </c>
      <c r="FX91" s="120">
        <f t="shared" si="127"/>
        <v>0</v>
      </c>
      <c r="FY91" s="120">
        <f t="shared" si="128"/>
        <v>0</v>
      </c>
      <c r="FZ91" s="120">
        <f t="shared" si="129"/>
        <v>0</v>
      </c>
      <c r="GA91" s="120">
        <f t="shared" si="130"/>
        <v>0</v>
      </c>
      <c r="GB91" s="120">
        <f t="shared" si="131"/>
        <v>0</v>
      </c>
      <c r="GC91" s="120">
        <f t="shared" si="132"/>
        <v>0</v>
      </c>
      <c r="GD91" s="120">
        <f t="shared" si="133"/>
        <v>0</v>
      </c>
      <c r="GE91" s="120">
        <f t="shared" si="134"/>
        <v>0</v>
      </c>
      <c r="GF91" s="120">
        <f t="shared" si="135"/>
        <v>0</v>
      </c>
      <c r="GG91">
        <f t="shared" si="136"/>
        <v>0</v>
      </c>
      <c r="GH91">
        <f t="shared" si="137"/>
        <v>0</v>
      </c>
      <c r="GI91">
        <v>6</v>
      </c>
      <c r="GJ91" t="str">
        <f t="shared" si="138"/>
        <v/>
      </c>
    </row>
    <row r="92" spans="1:192" x14ac:dyDescent="0.2">
      <c r="A92" s="50">
        <f t="shared" si="77"/>
        <v>91</v>
      </c>
      <c r="B92" s="58" t="s">
        <v>12</v>
      </c>
      <c r="C92" s="58" t="s">
        <v>438</v>
      </c>
      <c r="D92" s="58"/>
      <c r="E92" s="58"/>
      <c r="F92" s="83">
        <v>3481600</v>
      </c>
      <c r="G92" s="83">
        <v>5580832</v>
      </c>
      <c r="H92" s="77">
        <f t="shared" si="78"/>
        <v>481532.93000000005</v>
      </c>
      <c r="I92" s="77">
        <f t="shared" si="79"/>
        <v>5579039.4572000001</v>
      </c>
      <c r="J92" s="83">
        <v>141.1</v>
      </c>
      <c r="K92" s="83" t="s">
        <v>1333</v>
      </c>
      <c r="L92" s="83">
        <v>12.9</v>
      </c>
      <c r="M92" s="83"/>
      <c r="O92" s="83"/>
      <c r="P92" s="83"/>
      <c r="Q92" s="58" t="s">
        <v>1345</v>
      </c>
      <c r="R92" s="58" t="s">
        <v>361</v>
      </c>
      <c r="S92" s="2" t="s">
        <v>2640</v>
      </c>
      <c r="T92" s="241" t="str">
        <f t="shared" si="80"/>
        <v>-</v>
      </c>
      <c r="U92" s="241" t="str">
        <f t="shared" si="81"/>
        <v>M</v>
      </c>
      <c r="V92" s="241" t="str">
        <f t="shared" si="82"/>
        <v>-</v>
      </c>
      <c r="W92" s="241" t="str">
        <f t="shared" si="139"/>
        <v>A</v>
      </c>
      <c r="X92" s="260">
        <f t="shared" si="76"/>
        <v>6</v>
      </c>
      <c r="Y92" s="261" t="str">
        <f t="shared" si="75"/>
        <v/>
      </c>
      <c r="Z92" s="56" t="s">
        <v>1423</v>
      </c>
      <c r="AA92" s="69">
        <v>20398</v>
      </c>
      <c r="AB92" s="77">
        <v>2</v>
      </c>
      <c r="AC92" s="58" t="s">
        <v>752</v>
      </c>
      <c r="AD92" s="58" t="s">
        <v>1509</v>
      </c>
      <c r="AE92" s="70" t="s">
        <v>2687</v>
      </c>
      <c r="AF92" s="83">
        <v>15.6</v>
      </c>
      <c r="AG92" s="83"/>
      <c r="AH92" s="83">
        <v>5.79</v>
      </c>
      <c r="AI92" s="83"/>
      <c r="AJ92" s="83">
        <v>1.0071000000000001</v>
      </c>
      <c r="AK92" s="83">
        <v>20</v>
      </c>
      <c r="AL92" s="83"/>
      <c r="AM92" s="87">
        <v>0.03</v>
      </c>
      <c r="AN92" s="58"/>
      <c r="AO92" s="58"/>
      <c r="AP92" s="83"/>
      <c r="AQ92" s="58"/>
      <c r="AR92" s="58">
        <v>11007</v>
      </c>
      <c r="AS92" s="193">
        <f t="shared" si="141"/>
        <v>10997.951000000001</v>
      </c>
      <c r="AT92" s="248" t="str">
        <f t="shared" si="142"/>
        <v/>
      </c>
      <c r="AU92" s="58">
        <v>3344</v>
      </c>
      <c r="AV92" s="58">
        <v>55.6</v>
      </c>
      <c r="AW92" s="58">
        <v>547.20000000000005</v>
      </c>
      <c r="AX92" s="58">
        <v>5784</v>
      </c>
      <c r="AY92" s="58">
        <v>31.7</v>
      </c>
      <c r="AZ92" s="68">
        <v>1072.0999999999999</v>
      </c>
      <c r="BA92" s="58"/>
      <c r="BB92" s="58">
        <v>131.4</v>
      </c>
      <c r="BC92" s="58"/>
      <c r="BD92" s="58">
        <v>6.26</v>
      </c>
      <c r="BE92" s="58">
        <v>5.66</v>
      </c>
      <c r="BF92" s="58">
        <v>1.2410000000000001</v>
      </c>
      <c r="BG92" s="58"/>
      <c r="BH92" s="58"/>
      <c r="BI92" s="58"/>
      <c r="BJ92" s="58"/>
      <c r="BK92" s="58"/>
      <c r="BL92" s="58"/>
      <c r="BM92" s="58">
        <v>18.79</v>
      </c>
      <c r="BN92" s="68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2"/>
      <c r="CM92" s="81"/>
      <c r="CN92" s="81">
        <v>1999</v>
      </c>
      <c r="CO92" s="81"/>
      <c r="CP92" s="58"/>
      <c r="CQ92" s="68"/>
      <c r="CR92" s="58"/>
      <c r="CS92" s="58"/>
      <c r="CT92" s="58"/>
      <c r="CU92" s="58"/>
      <c r="CV92" s="58"/>
      <c r="CW92" s="58"/>
      <c r="CX92" s="58"/>
      <c r="CY92" s="58"/>
      <c r="CZ92" s="58"/>
      <c r="DA92" s="68"/>
      <c r="DB92" s="81"/>
      <c r="DC92" s="81"/>
      <c r="DD92" s="81"/>
      <c r="DE92" s="81"/>
      <c r="DF92" s="81"/>
      <c r="DG92" s="81"/>
      <c r="DH92" s="81"/>
      <c r="DI92" s="81"/>
      <c r="DJ92" s="81">
        <v>268</v>
      </c>
      <c r="DK92" s="103"/>
      <c r="DL92" s="103"/>
      <c r="DM92" s="103"/>
      <c r="DN92" s="81"/>
      <c r="DO92" s="81"/>
      <c r="DP92" s="103"/>
      <c r="DQ92" s="103"/>
      <c r="DR92" s="103"/>
      <c r="DS92" s="104"/>
      <c r="DT92" s="50">
        <f t="shared" si="83"/>
        <v>0</v>
      </c>
      <c r="DU92" s="73">
        <f t="shared" si="84"/>
        <v>0</v>
      </c>
      <c r="DV92" s="73">
        <f t="shared" si="85"/>
        <v>1</v>
      </c>
      <c r="DW92" s="73">
        <f t="shared" si="86"/>
        <v>0</v>
      </c>
      <c r="DX92" s="73">
        <f t="shared" si="87"/>
        <v>0</v>
      </c>
      <c r="DY92" s="125">
        <f t="shared" si="88"/>
        <v>0</v>
      </c>
      <c r="DZ92" s="73">
        <f t="shared" si="89"/>
        <v>1</v>
      </c>
      <c r="EA92" s="19">
        <f t="shared" si="90"/>
        <v>0</v>
      </c>
      <c r="EB92" s="50">
        <f t="shared" si="91"/>
        <v>0</v>
      </c>
      <c r="EC92" s="19">
        <f t="shared" si="92"/>
        <v>0</v>
      </c>
      <c r="ED92" s="19">
        <f t="shared" si="93"/>
        <v>1</v>
      </c>
      <c r="EE92" s="19">
        <f t="shared" si="94"/>
        <v>0</v>
      </c>
      <c r="EF92" s="50">
        <f t="shared" si="95"/>
        <v>0</v>
      </c>
      <c r="EG92" s="19">
        <f t="shared" si="96"/>
        <v>0</v>
      </c>
      <c r="EH92" s="19">
        <f t="shared" si="97"/>
        <v>1</v>
      </c>
      <c r="EI92" s="50">
        <f t="shared" si="98"/>
        <v>0</v>
      </c>
      <c r="EJ92" s="125">
        <f t="shared" si="99"/>
        <v>2</v>
      </c>
      <c r="EK92">
        <f t="shared" si="100"/>
        <v>3344</v>
      </c>
      <c r="EL92">
        <f t="shared" si="101"/>
        <v>131.4</v>
      </c>
      <c r="EM92">
        <f t="shared" si="102"/>
        <v>55.6</v>
      </c>
      <c r="EN92">
        <f t="shared" si="103"/>
        <v>547.20000000000005</v>
      </c>
      <c r="EO92">
        <f t="shared" si="104"/>
        <v>1.2410000000000001</v>
      </c>
      <c r="EP92">
        <f t="shared" si="105"/>
        <v>5.66</v>
      </c>
      <c r="EQ92">
        <f t="shared" si="106"/>
        <v>1072.0999999999999</v>
      </c>
      <c r="ER92" t="str">
        <f t="shared" si="107"/>
        <v/>
      </c>
      <c r="ES92" t="str">
        <f t="shared" si="108"/>
        <v/>
      </c>
      <c r="ET92">
        <f t="shared" si="109"/>
        <v>31.7</v>
      </c>
      <c r="EU92" s="61">
        <f t="shared" si="110"/>
        <v>5784</v>
      </c>
      <c r="EV92" s="53" t="e">
        <f>IF(ISNUMBER(EK92),EK92*#REF!,"")</f>
        <v>#REF!</v>
      </c>
      <c r="EW92" s="53" t="e">
        <f>IF(ISNUMBER(EL92),EL92*#REF!,"")</f>
        <v>#REF!</v>
      </c>
      <c r="EX92" s="53" t="e">
        <f>IF(ISNUMBER(EM92),EM92*#REF!,"")</f>
        <v>#REF!</v>
      </c>
      <c r="EY92" s="53" t="e">
        <f>IF(ISNUMBER(EN92),EN92*#REF!,"")</f>
        <v>#REF!</v>
      </c>
      <c r="EZ92" s="53" t="e">
        <f>IF(ISNUMBER(EO92),EO92*#REF!,"")</f>
        <v>#REF!</v>
      </c>
      <c r="FA92" s="53" t="e">
        <f>IF(ISNUMBER(EP92),EP92*#REF!,"")</f>
        <v>#REF!</v>
      </c>
      <c r="FB92" s="53" t="e">
        <f>IF(ISNUMBER(EQ92),EQ92*#REF!,"")</f>
        <v>#REF!</v>
      </c>
      <c r="FC92" s="53" t="str">
        <f>IF(ISNUMBER(ER92),ER92*#REF!,"")</f>
        <v/>
      </c>
      <c r="FD92" s="53" t="str">
        <f>IF(ISNUMBER(ES92),ES92*#REF!,"")</f>
        <v/>
      </c>
      <c r="FE92" s="53" t="e">
        <f>IF(ISNUMBER(ET92),ET92*#REF!,"")</f>
        <v>#REF!</v>
      </c>
      <c r="FF92" s="52" t="e">
        <f>IF(ISNUMBER(EU92),EU92*#REF!,"")</f>
        <v>#REF!</v>
      </c>
      <c r="FG92" s="55" t="str">
        <f t="shared" si="111"/>
        <v/>
      </c>
      <c r="FH92" s="55" t="str">
        <f t="shared" si="112"/>
        <v/>
      </c>
      <c r="FI92" s="55" t="str">
        <f t="shared" si="113"/>
        <v/>
      </c>
      <c r="FJ92" s="55" t="str">
        <f t="shared" si="114"/>
        <v/>
      </c>
      <c r="FK92" s="55" t="str">
        <f t="shared" si="115"/>
        <v/>
      </c>
      <c r="FL92" s="55" t="str">
        <f t="shared" si="116"/>
        <v/>
      </c>
      <c r="FM92" s="55" t="str">
        <f t="shared" si="117"/>
        <v/>
      </c>
      <c r="FN92" s="55" t="str">
        <f t="shared" si="118"/>
        <v/>
      </c>
      <c r="FO92" s="55" t="str">
        <f t="shared" si="119"/>
        <v/>
      </c>
      <c r="FP92" s="55" t="str">
        <f t="shared" si="120"/>
        <v/>
      </c>
      <c r="FQ92" s="59" t="str">
        <f t="shared" si="121"/>
        <v/>
      </c>
      <c r="FR92" s="53" t="str">
        <f t="shared" si="140"/>
        <v/>
      </c>
      <c r="FS92" s="53" t="e">
        <f t="shared" si="122"/>
        <v>#VALUE!</v>
      </c>
      <c r="FT92" s="19" t="e">
        <f t="shared" si="123"/>
        <v>#VALUE!</v>
      </c>
      <c r="FU92" s="19" t="e">
        <f t="shared" si="124"/>
        <v>#VALUE!</v>
      </c>
      <c r="FV92" s="19" t="e">
        <f t="shared" si="125"/>
        <v>#VALUE!</v>
      </c>
      <c r="FW92" s="50" t="e">
        <f t="shared" si="126"/>
        <v>#VALUE!</v>
      </c>
      <c r="FX92" s="120">
        <f t="shared" si="127"/>
        <v>0</v>
      </c>
      <c r="FY92" s="120">
        <f t="shared" si="128"/>
        <v>0</v>
      </c>
      <c r="FZ92" s="120">
        <f t="shared" si="129"/>
        <v>0</v>
      </c>
      <c r="GA92" s="120">
        <f t="shared" si="130"/>
        <v>0</v>
      </c>
      <c r="GB92" s="120">
        <f t="shared" si="131"/>
        <v>0</v>
      </c>
      <c r="GC92" s="120">
        <f t="shared" si="132"/>
        <v>0</v>
      </c>
      <c r="GD92" s="120">
        <f t="shared" si="133"/>
        <v>0</v>
      </c>
      <c r="GE92" s="120">
        <f t="shared" si="134"/>
        <v>0</v>
      </c>
      <c r="GF92" s="120">
        <f t="shared" si="135"/>
        <v>0</v>
      </c>
      <c r="GG92">
        <f t="shared" si="136"/>
        <v>0</v>
      </c>
      <c r="GH92">
        <f t="shared" si="137"/>
        <v>0</v>
      </c>
      <c r="GI92">
        <v>6</v>
      </c>
      <c r="GJ92" t="str">
        <f t="shared" si="138"/>
        <v/>
      </c>
    </row>
    <row r="93" spans="1:192" x14ac:dyDescent="0.2">
      <c r="A93" s="50">
        <f t="shared" si="77"/>
        <v>92</v>
      </c>
      <c r="B93" s="58" t="s">
        <v>12</v>
      </c>
      <c r="C93" s="58" t="s">
        <v>438</v>
      </c>
      <c r="D93" s="58"/>
      <c r="E93" s="58"/>
      <c r="F93" s="83">
        <v>3481600</v>
      </c>
      <c r="G93" s="83">
        <v>5580832</v>
      </c>
      <c r="H93" s="77">
        <f t="shared" si="78"/>
        <v>481532.93000000005</v>
      </c>
      <c r="I93" s="77">
        <f t="shared" si="79"/>
        <v>5579039.4572000001</v>
      </c>
      <c r="J93" s="83">
        <v>141.1</v>
      </c>
      <c r="K93" s="83" t="s">
        <v>1333</v>
      </c>
      <c r="L93" s="83">
        <v>12.9</v>
      </c>
      <c r="M93" s="83"/>
      <c r="O93" s="83"/>
      <c r="P93" s="83"/>
      <c r="Q93" s="58" t="s">
        <v>1345</v>
      </c>
      <c r="R93" s="58" t="s">
        <v>361</v>
      </c>
      <c r="S93" s="2" t="s">
        <v>2640</v>
      </c>
      <c r="T93" s="241" t="str">
        <f t="shared" si="80"/>
        <v>-</v>
      </c>
      <c r="U93" s="241" t="str">
        <f t="shared" si="81"/>
        <v>M</v>
      </c>
      <c r="V93" s="241" t="str">
        <f t="shared" si="82"/>
        <v>-</v>
      </c>
      <c r="W93" s="241" t="str">
        <f t="shared" si="139"/>
        <v>A</v>
      </c>
      <c r="X93" s="260">
        <f t="shared" si="76"/>
        <v>6</v>
      </c>
      <c r="Y93" s="261" t="str">
        <f t="shared" si="75"/>
        <v/>
      </c>
      <c r="Z93" s="56" t="s">
        <v>1423</v>
      </c>
      <c r="AA93" s="69">
        <v>26429</v>
      </c>
      <c r="AB93" s="77">
        <v>3</v>
      </c>
      <c r="AC93" s="58"/>
      <c r="AD93" s="2" t="s">
        <v>1508</v>
      </c>
      <c r="AE93" s="70" t="s">
        <v>2688</v>
      </c>
      <c r="AF93" s="63">
        <v>15</v>
      </c>
      <c r="AG93" s="83">
        <v>17967.599999999999</v>
      </c>
      <c r="AH93" s="83">
        <v>5.93</v>
      </c>
      <c r="AI93" s="83"/>
      <c r="AJ93" s="83"/>
      <c r="AK93" s="83"/>
      <c r="AL93" s="83"/>
      <c r="AM93" s="83">
        <v>0.75</v>
      </c>
      <c r="AN93" s="58"/>
      <c r="AO93" s="58"/>
      <c r="AP93" s="83"/>
      <c r="AQ93" s="58"/>
      <c r="AR93" s="58">
        <v>12043</v>
      </c>
      <c r="AS93" s="193">
        <f t="shared" si="141"/>
        <v>11921.33</v>
      </c>
      <c r="AT93" s="248" t="str">
        <f t="shared" si="142"/>
        <v/>
      </c>
      <c r="AU93" s="58">
        <v>3637</v>
      </c>
      <c r="AV93" s="58">
        <v>69.27</v>
      </c>
      <c r="AW93" s="58">
        <v>582.24</v>
      </c>
      <c r="AX93" s="58">
        <v>6329</v>
      </c>
      <c r="AY93" s="58">
        <v>26.37</v>
      </c>
      <c r="AZ93" s="68">
        <v>1144</v>
      </c>
      <c r="BA93" s="58"/>
      <c r="BB93" s="58">
        <v>119.9</v>
      </c>
      <c r="BC93" s="58"/>
      <c r="BD93" s="58">
        <v>5.68</v>
      </c>
      <c r="BE93" s="58">
        <v>6.72</v>
      </c>
      <c r="BF93" s="58">
        <v>1.1499999999999999</v>
      </c>
      <c r="BG93" s="58"/>
      <c r="BH93" s="58"/>
      <c r="BI93" s="58"/>
      <c r="BJ93" s="58"/>
      <c r="BK93" s="58"/>
      <c r="BL93" s="58"/>
      <c r="BM93" s="58"/>
      <c r="BN93" s="68"/>
      <c r="BO93" s="81"/>
      <c r="BP93" s="81"/>
      <c r="BQ93" s="81"/>
      <c r="BR93" s="81"/>
      <c r="BS93" s="81"/>
      <c r="BT93" s="81"/>
      <c r="BU93" s="81"/>
      <c r="BV93" s="81"/>
      <c r="BW93" s="81"/>
      <c r="BX93" s="81"/>
      <c r="BY93" s="81"/>
      <c r="BZ93" s="81"/>
      <c r="CA93" s="81"/>
      <c r="CB93" s="81"/>
      <c r="CC93" s="81"/>
      <c r="CD93" s="81"/>
      <c r="CE93" s="81"/>
      <c r="CF93" s="81"/>
      <c r="CG93" s="81"/>
      <c r="CH93" s="81"/>
      <c r="CI93" s="81"/>
      <c r="CJ93" s="81"/>
      <c r="CK93" s="81"/>
      <c r="CL93" s="82"/>
      <c r="CM93" s="81"/>
      <c r="CN93" s="130">
        <v>1873</v>
      </c>
      <c r="CO93" s="81"/>
      <c r="CP93" s="58"/>
      <c r="CQ93" s="68"/>
      <c r="CR93" s="58"/>
      <c r="CS93" s="58"/>
      <c r="CT93" s="58"/>
      <c r="CU93" s="58"/>
      <c r="CV93" s="58"/>
      <c r="CW93" s="58"/>
      <c r="CX93" s="58"/>
      <c r="CY93" s="58"/>
      <c r="CZ93" s="58"/>
      <c r="DA93" s="68"/>
      <c r="DB93" s="81"/>
      <c r="DC93" s="81"/>
      <c r="DD93" s="81"/>
      <c r="DE93" s="81"/>
      <c r="DF93" s="81"/>
      <c r="DG93" s="81"/>
      <c r="DH93" s="81"/>
      <c r="DI93" s="81"/>
      <c r="DJ93" s="81"/>
      <c r="DK93" s="103"/>
      <c r="DL93" s="103"/>
      <c r="DM93" s="103"/>
      <c r="DN93" s="81"/>
      <c r="DO93" s="81"/>
      <c r="DP93" s="103"/>
      <c r="DQ93" s="103"/>
      <c r="DR93" s="103"/>
      <c r="DS93" s="104"/>
      <c r="DT93" s="50">
        <f t="shared" si="83"/>
        <v>0</v>
      </c>
      <c r="DU93" s="73">
        <f t="shared" si="84"/>
        <v>0</v>
      </c>
      <c r="DV93" s="73">
        <f t="shared" si="85"/>
        <v>1</v>
      </c>
      <c r="DW93" s="73">
        <f t="shared" si="86"/>
        <v>0</v>
      </c>
      <c r="DX93" s="73">
        <f t="shared" si="87"/>
        <v>0</v>
      </c>
      <c r="DY93" s="125">
        <f t="shared" si="88"/>
        <v>0</v>
      </c>
      <c r="DZ93" s="73">
        <f t="shared" si="89"/>
        <v>1</v>
      </c>
      <c r="EA93" s="19">
        <f t="shared" si="90"/>
        <v>0</v>
      </c>
      <c r="EB93" s="50">
        <f t="shared" si="91"/>
        <v>0</v>
      </c>
      <c r="EC93" s="19">
        <f t="shared" si="92"/>
        <v>0</v>
      </c>
      <c r="ED93" s="19">
        <f t="shared" si="93"/>
        <v>1</v>
      </c>
      <c r="EE93" s="19">
        <f t="shared" si="94"/>
        <v>0</v>
      </c>
      <c r="EF93" s="50">
        <f t="shared" si="95"/>
        <v>0</v>
      </c>
      <c r="EG93" s="19">
        <f t="shared" si="96"/>
        <v>0</v>
      </c>
      <c r="EH93" s="19">
        <f t="shared" si="97"/>
        <v>1</v>
      </c>
      <c r="EI93" s="50">
        <f t="shared" si="98"/>
        <v>0</v>
      </c>
      <c r="EJ93" s="125">
        <f t="shared" si="99"/>
        <v>2</v>
      </c>
      <c r="EK93">
        <f t="shared" si="100"/>
        <v>3637</v>
      </c>
      <c r="EL93">
        <f t="shared" si="101"/>
        <v>119.9</v>
      </c>
      <c r="EM93">
        <f t="shared" si="102"/>
        <v>69.27</v>
      </c>
      <c r="EN93">
        <f t="shared" si="103"/>
        <v>582.24</v>
      </c>
      <c r="EO93">
        <f t="shared" si="104"/>
        <v>1.1499999999999999</v>
      </c>
      <c r="EP93">
        <f t="shared" si="105"/>
        <v>6.72</v>
      </c>
      <c r="EQ93">
        <f t="shared" si="106"/>
        <v>1144</v>
      </c>
      <c r="ER93" t="str">
        <f t="shared" si="107"/>
        <v/>
      </c>
      <c r="ES93" t="str">
        <f t="shared" si="108"/>
        <v/>
      </c>
      <c r="ET93">
        <f t="shared" si="109"/>
        <v>26.37</v>
      </c>
      <c r="EU93" s="61">
        <f t="shared" si="110"/>
        <v>6329</v>
      </c>
      <c r="EV93" s="53" t="e">
        <f>IF(ISNUMBER(EK93),EK93*#REF!,"")</f>
        <v>#REF!</v>
      </c>
      <c r="EW93" s="53" t="e">
        <f>IF(ISNUMBER(EL93),EL93*#REF!,"")</f>
        <v>#REF!</v>
      </c>
      <c r="EX93" s="53" t="e">
        <f>IF(ISNUMBER(EM93),EM93*#REF!,"")</f>
        <v>#REF!</v>
      </c>
      <c r="EY93" s="53" t="e">
        <f>IF(ISNUMBER(EN93),EN93*#REF!,"")</f>
        <v>#REF!</v>
      </c>
      <c r="EZ93" s="53" t="e">
        <f>IF(ISNUMBER(EO93),EO93*#REF!,"")</f>
        <v>#REF!</v>
      </c>
      <c r="FA93" s="53" t="e">
        <f>IF(ISNUMBER(EP93),EP93*#REF!,"")</f>
        <v>#REF!</v>
      </c>
      <c r="FB93" s="53" t="e">
        <f>IF(ISNUMBER(EQ93),EQ93*#REF!,"")</f>
        <v>#REF!</v>
      </c>
      <c r="FC93" s="53" t="str">
        <f>IF(ISNUMBER(ER93),ER93*#REF!,"")</f>
        <v/>
      </c>
      <c r="FD93" s="53" t="str">
        <f>IF(ISNUMBER(ES93),ES93*#REF!,"")</f>
        <v/>
      </c>
      <c r="FE93" s="53" t="e">
        <f>IF(ISNUMBER(ET93),ET93*#REF!,"")</f>
        <v>#REF!</v>
      </c>
      <c r="FF93" s="52" t="e">
        <f>IF(ISNUMBER(EU93),EU93*#REF!,"")</f>
        <v>#REF!</v>
      </c>
      <c r="FG93" s="55" t="str">
        <f t="shared" si="111"/>
        <v/>
      </c>
      <c r="FH93" s="55" t="str">
        <f t="shared" si="112"/>
        <v/>
      </c>
      <c r="FI93" s="55" t="str">
        <f t="shared" si="113"/>
        <v/>
      </c>
      <c r="FJ93" s="55" t="str">
        <f t="shared" si="114"/>
        <v/>
      </c>
      <c r="FK93" s="55" t="str">
        <f t="shared" si="115"/>
        <v/>
      </c>
      <c r="FL93" s="55" t="str">
        <f t="shared" si="116"/>
        <v/>
      </c>
      <c r="FM93" s="55" t="str">
        <f t="shared" si="117"/>
        <v/>
      </c>
      <c r="FN93" s="55" t="str">
        <f t="shared" si="118"/>
        <v/>
      </c>
      <c r="FO93" s="55" t="str">
        <f t="shared" si="119"/>
        <v/>
      </c>
      <c r="FP93" s="55" t="str">
        <f t="shared" si="120"/>
        <v/>
      </c>
      <c r="FQ93" s="59" t="str">
        <f t="shared" si="121"/>
        <v/>
      </c>
      <c r="FR93" s="53" t="str">
        <f t="shared" si="140"/>
        <v/>
      </c>
      <c r="FS93" s="53" t="e">
        <f t="shared" si="122"/>
        <v>#VALUE!</v>
      </c>
      <c r="FT93" s="19" t="e">
        <f t="shared" si="123"/>
        <v>#VALUE!</v>
      </c>
      <c r="FU93" s="19" t="e">
        <f t="shared" si="124"/>
        <v>#VALUE!</v>
      </c>
      <c r="FV93" s="19" t="e">
        <f t="shared" si="125"/>
        <v>#VALUE!</v>
      </c>
      <c r="FW93" s="50" t="e">
        <f t="shared" si="126"/>
        <v>#VALUE!</v>
      </c>
      <c r="FX93" s="120">
        <f t="shared" si="127"/>
        <v>0</v>
      </c>
      <c r="FY93" s="120">
        <f t="shared" si="128"/>
        <v>0</v>
      </c>
      <c r="FZ93" s="120">
        <f t="shared" si="129"/>
        <v>0</v>
      </c>
      <c r="GA93" s="120">
        <f t="shared" si="130"/>
        <v>0</v>
      </c>
      <c r="GB93" s="120">
        <f t="shared" si="131"/>
        <v>0</v>
      </c>
      <c r="GC93" s="120">
        <f t="shared" si="132"/>
        <v>0</v>
      </c>
      <c r="GD93" s="120">
        <f t="shared" si="133"/>
        <v>0</v>
      </c>
      <c r="GE93" s="120">
        <f t="shared" si="134"/>
        <v>0</v>
      </c>
      <c r="GF93" s="120">
        <f t="shared" si="135"/>
        <v>0</v>
      </c>
      <c r="GG93">
        <f t="shared" si="136"/>
        <v>0</v>
      </c>
      <c r="GH93">
        <f t="shared" si="137"/>
        <v>0</v>
      </c>
      <c r="GI93">
        <v>6</v>
      </c>
      <c r="GJ93" t="str">
        <f t="shared" si="138"/>
        <v/>
      </c>
    </row>
    <row r="94" spans="1:192" x14ac:dyDescent="0.2">
      <c r="A94" s="50">
        <f t="shared" si="77"/>
        <v>93</v>
      </c>
      <c r="B94" s="58" t="s">
        <v>12</v>
      </c>
      <c r="C94" s="58" t="s">
        <v>438</v>
      </c>
      <c r="D94" s="58"/>
      <c r="E94" s="58"/>
      <c r="F94" s="83">
        <v>3481600</v>
      </c>
      <c r="G94" s="83">
        <v>5580832</v>
      </c>
      <c r="H94" s="77">
        <f t="shared" si="78"/>
        <v>481532.93000000005</v>
      </c>
      <c r="I94" s="77">
        <f t="shared" si="79"/>
        <v>5579039.4572000001</v>
      </c>
      <c r="J94" s="83">
        <v>141.1</v>
      </c>
      <c r="K94" s="83" t="s">
        <v>1333</v>
      </c>
      <c r="L94" s="83">
        <v>12.9</v>
      </c>
      <c r="M94" s="83"/>
      <c r="O94" s="83"/>
      <c r="P94" s="83"/>
      <c r="Q94" s="58" t="s">
        <v>1345</v>
      </c>
      <c r="R94" s="58" t="s">
        <v>361</v>
      </c>
      <c r="S94" s="2" t="s">
        <v>2640</v>
      </c>
      <c r="T94" s="241" t="str">
        <f t="shared" si="80"/>
        <v>-</v>
      </c>
      <c r="U94" s="241" t="str">
        <f t="shared" si="81"/>
        <v>M</v>
      </c>
      <c r="V94" s="241" t="str">
        <f t="shared" si="82"/>
        <v>-</v>
      </c>
      <c r="W94" s="241" t="str">
        <f t="shared" si="139"/>
        <v>A</v>
      </c>
      <c r="X94" s="260">
        <f t="shared" si="76"/>
        <v>6</v>
      </c>
      <c r="Y94" s="261" t="str">
        <f t="shared" si="75"/>
        <v/>
      </c>
      <c r="Z94" s="56" t="s">
        <v>1423</v>
      </c>
      <c r="AA94" s="69">
        <v>27989</v>
      </c>
      <c r="AB94" s="77">
        <v>4</v>
      </c>
      <c r="AC94" s="58" t="s">
        <v>1510</v>
      </c>
      <c r="AD94" s="2" t="s">
        <v>1511</v>
      </c>
      <c r="AE94" s="68"/>
      <c r="AF94" s="83">
        <v>16.8</v>
      </c>
      <c r="AG94" s="83">
        <v>17744</v>
      </c>
      <c r="AH94" s="72">
        <v>5.9</v>
      </c>
      <c r="AI94" s="83"/>
      <c r="AJ94" s="83">
        <v>1.0053000000000001</v>
      </c>
      <c r="AK94" s="83">
        <v>20</v>
      </c>
      <c r="AL94" s="83"/>
      <c r="AM94" s="83">
        <v>0.56999999999999995</v>
      </c>
      <c r="AN94" s="58"/>
      <c r="AO94" s="58"/>
      <c r="AP94" s="83"/>
      <c r="AQ94" s="58"/>
      <c r="AR94" s="58">
        <v>11539.8</v>
      </c>
      <c r="AS94" s="193">
        <f t="shared" si="141"/>
        <v>11477.381000000001</v>
      </c>
      <c r="AT94" s="248" t="str">
        <f t="shared" si="142"/>
        <v/>
      </c>
      <c r="AU94" s="58">
        <v>3522</v>
      </c>
      <c r="AV94" s="58">
        <v>57.2</v>
      </c>
      <c r="AW94" s="58">
        <v>522</v>
      </c>
      <c r="AX94" s="58">
        <v>6048</v>
      </c>
      <c r="AY94" s="58">
        <v>21.1</v>
      </c>
      <c r="AZ94" s="68">
        <v>1104</v>
      </c>
      <c r="BA94" s="58">
        <v>3.18</v>
      </c>
      <c r="BB94" s="58">
        <v>126.3</v>
      </c>
      <c r="BC94" s="58">
        <v>24.41</v>
      </c>
      <c r="BD94" s="58">
        <v>9.07</v>
      </c>
      <c r="BE94" s="58">
        <v>5.22</v>
      </c>
      <c r="BF94" s="58">
        <v>2.0099999999999998</v>
      </c>
      <c r="BG94" s="58">
        <v>0.45800000000000002</v>
      </c>
      <c r="BH94" s="58">
        <v>10.25</v>
      </c>
      <c r="BI94" s="58">
        <v>0.28000000000000003</v>
      </c>
      <c r="BJ94" s="58">
        <v>0.01</v>
      </c>
      <c r="BK94" s="58" t="s">
        <v>1369</v>
      </c>
      <c r="BL94" s="58"/>
      <c r="BM94" s="58">
        <v>20.079999999999998</v>
      </c>
      <c r="BN94" s="68">
        <v>0.84599999999999997</v>
      </c>
      <c r="BO94" s="81"/>
      <c r="BP94" s="81" t="s">
        <v>465</v>
      </c>
      <c r="BQ94" s="81" t="s">
        <v>851</v>
      </c>
      <c r="BR94" s="81" t="s">
        <v>464</v>
      </c>
      <c r="BS94" s="81">
        <v>10</v>
      </c>
      <c r="BT94" s="81"/>
      <c r="BU94" s="81"/>
      <c r="BV94" s="81"/>
      <c r="BW94" s="81">
        <v>880</v>
      </c>
      <c r="BX94" s="81"/>
      <c r="BY94" s="81"/>
      <c r="BZ94" s="81"/>
      <c r="CA94" s="81"/>
      <c r="CB94" s="81">
        <v>77</v>
      </c>
      <c r="CC94" s="81"/>
      <c r="CD94" s="81"/>
      <c r="CE94" s="81"/>
      <c r="CF94" s="81"/>
      <c r="CG94" s="81"/>
      <c r="CH94" s="81" t="s">
        <v>286</v>
      </c>
      <c r="CI94" s="81"/>
      <c r="CJ94" s="81"/>
      <c r="CK94" s="81"/>
      <c r="CL94" s="82"/>
      <c r="CM94" s="81"/>
      <c r="CN94" s="81">
        <v>1970</v>
      </c>
      <c r="CO94" s="81"/>
      <c r="CP94" s="58"/>
      <c r="CQ94" s="68"/>
      <c r="CR94" s="58"/>
      <c r="CS94" s="58"/>
      <c r="CT94" s="58"/>
      <c r="CU94" s="58"/>
      <c r="CV94" s="58"/>
      <c r="CW94" s="58"/>
      <c r="CX94" s="58"/>
      <c r="CY94" s="58"/>
      <c r="CZ94" s="58"/>
      <c r="DA94" s="68"/>
      <c r="DB94" s="81"/>
      <c r="DC94" s="81"/>
      <c r="DD94" s="81"/>
      <c r="DE94" s="81"/>
      <c r="DF94" s="81"/>
      <c r="DG94" s="81"/>
      <c r="DH94" s="81"/>
      <c r="DI94" s="81"/>
      <c r="DJ94" s="81">
        <v>105.5</v>
      </c>
      <c r="DK94" s="103"/>
      <c r="DL94" s="103"/>
      <c r="DM94" s="103"/>
      <c r="DN94" s="81"/>
      <c r="DO94" s="81"/>
      <c r="DP94" s="103"/>
      <c r="DQ94" s="103"/>
      <c r="DR94" s="103"/>
      <c r="DS94" s="104"/>
      <c r="DT94" s="50">
        <f t="shared" si="83"/>
        <v>0</v>
      </c>
      <c r="DU94" s="73">
        <f t="shared" si="84"/>
        <v>0</v>
      </c>
      <c r="DV94" s="73">
        <f t="shared" si="85"/>
        <v>1</v>
      </c>
      <c r="DW94" s="73">
        <f t="shared" si="86"/>
        <v>0</v>
      </c>
      <c r="DX94" s="73">
        <f t="shared" si="87"/>
        <v>0</v>
      </c>
      <c r="DY94" s="125">
        <f t="shared" si="88"/>
        <v>0</v>
      </c>
      <c r="DZ94" s="73">
        <f t="shared" si="89"/>
        <v>1</v>
      </c>
      <c r="EA94" s="19">
        <f t="shared" si="90"/>
        <v>0</v>
      </c>
      <c r="EB94" s="50">
        <f t="shared" si="91"/>
        <v>0</v>
      </c>
      <c r="EC94" s="19">
        <f t="shared" si="92"/>
        <v>0</v>
      </c>
      <c r="ED94" s="19">
        <f t="shared" si="93"/>
        <v>1</v>
      </c>
      <c r="EE94" s="19">
        <f t="shared" si="94"/>
        <v>0</v>
      </c>
      <c r="EF94" s="50">
        <f t="shared" si="95"/>
        <v>0</v>
      </c>
      <c r="EG94" s="19">
        <f t="shared" si="96"/>
        <v>0</v>
      </c>
      <c r="EH94" s="19">
        <f t="shared" si="97"/>
        <v>1</v>
      </c>
      <c r="EI94" s="50">
        <f t="shared" si="98"/>
        <v>0</v>
      </c>
      <c r="EJ94" s="125">
        <f t="shared" si="99"/>
        <v>2</v>
      </c>
      <c r="EK94">
        <f t="shared" si="100"/>
        <v>3522</v>
      </c>
      <c r="EL94">
        <f t="shared" si="101"/>
        <v>126.3</v>
      </c>
      <c r="EM94">
        <f t="shared" si="102"/>
        <v>57.2</v>
      </c>
      <c r="EN94">
        <f t="shared" si="103"/>
        <v>522</v>
      </c>
      <c r="EO94">
        <f t="shared" si="104"/>
        <v>2.0099999999999998</v>
      </c>
      <c r="EP94">
        <f t="shared" si="105"/>
        <v>5.22</v>
      </c>
      <c r="EQ94">
        <f t="shared" si="106"/>
        <v>1104</v>
      </c>
      <c r="ER94" t="str">
        <f t="shared" si="107"/>
        <v/>
      </c>
      <c r="ES94">
        <f t="shared" si="108"/>
        <v>0.01</v>
      </c>
      <c r="ET94">
        <f t="shared" si="109"/>
        <v>21.1</v>
      </c>
      <c r="EU94" s="61">
        <f t="shared" si="110"/>
        <v>6048</v>
      </c>
      <c r="EV94" s="53" t="e">
        <f>IF(ISNUMBER(EK94),EK94*#REF!,"")</f>
        <v>#REF!</v>
      </c>
      <c r="EW94" s="53" t="e">
        <f>IF(ISNUMBER(EL94),EL94*#REF!,"")</f>
        <v>#REF!</v>
      </c>
      <c r="EX94" s="53" t="e">
        <f>IF(ISNUMBER(EM94),EM94*#REF!,"")</f>
        <v>#REF!</v>
      </c>
      <c r="EY94" s="53" t="e">
        <f>IF(ISNUMBER(EN94),EN94*#REF!,"")</f>
        <v>#REF!</v>
      </c>
      <c r="EZ94" s="53" t="e">
        <f>IF(ISNUMBER(EO94),EO94*#REF!,"")</f>
        <v>#REF!</v>
      </c>
      <c r="FA94" s="53" t="e">
        <f>IF(ISNUMBER(EP94),EP94*#REF!,"")</f>
        <v>#REF!</v>
      </c>
      <c r="FB94" s="53" t="e">
        <f>IF(ISNUMBER(EQ94),EQ94*#REF!,"")</f>
        <v>#REF!</v>
      </c>
      <c r="FC94" s="53" t="str">
        <f>IF(ISNUMBER(ER94),ER94*#REF!,"")</f>
        <v/>
      </c>
      <c r="FD94" s="53" t="e">
        <f>IF(ISNUMBER(ES94),ES94*#REF!,"")</f>
        <v>#REF!</v>
      </c>
      <c r="FE94" s="53" t="e">
        <f>IF(ISNUMBER(ET94),ET94*#REF!,"")</f>
        <v>#REF!</v>
      </c>
      <c r="FF94" s="52" t="e">
        <f>IF(ISNUMBER(EU94),EU94*#REF!,"")</f>
        <v>#REF!</v>
      </c>
      <c r="FG94" s="55" t="str">
        <f t="shared" si="111"/>
        <v/>
      </c>
      <c r="FH94" s="55" t="str">
        <f t="shared" si="112"/>
        <v/>
      </c>
      <c r="FI94" s="55" t="str">
        <f t="shared" si="113"/>
        <v/>
      </c>
      <c r="FJ94" s="55" t="str">
        <f t="shared" si="114"/>
        <v/>
      </c>
      <c r="FK94" s="55" t="str">
        <f t="shared" si="115"/>
        <v/>
      </c>
      <c r="FL94" s="55" t="str">
        <f t="shared" si="116"/>
        <v/>
      </c>
      <c r="FM94" s="55" t="str">
        <f t="shared" si="117"/>
        <v/>
      </c>
      <c r="FN94" s="55" t="str">
        <f t="shared" si="118"/>
        <v/>
      </c>
      <c r="FO94" s="55" t="str">
        <f t="shared" si="119"/>
        <v/>
      </c>
      <c r="FP94" s="55" t="str">
        <f t="shared" si="120"/>
        <v/>
      </c>
      <c r="FQ94" s="59" t="str">
        <f t="shared" si="121"/>
        <v/>
      </c>
      <c r="FR94" s="53" t="str">
        <f t="shared" si="140"/>
        <v/>
      </c>
      <c r="FS94" s="53" t="e">
        <f t="shared" si="122"/>
        <v>#VALUE!</v>
      </c>
      <c r="FT94" s="19" t="e">
        <f t="shared" si="123"/>
        <v>#VALUE!</v>
      </c>
      <c r="FU94" s="19" t="e">
        <f t="shared" si="124"/>
        <v>#VALUE!</v>
      </c>
      <c r="FV94" s="19" t="e">
        <f t="shared" si="125"/>
        <v>#VALUE!</v>
      </c>
      <c r="FW94" s="50" t="e">
        <f t="shared" si="126"/>
        <v>#VALUE!</v>
      </c>
      <c r="FX94" s="120">
        <f t="shared" si="127"/>
        <v>0</v>
      </c>
      <c r="FY94" s="120">
        <f t="shared" si="128"/>
        <v>0</v>
      </c>
      <c r="FZ94" s="120">
        <f t="shared" si="129"/>
        <v>0</v>
      </c>
      <c r="GA94" s="120">
        <f t="shared" si="130"/>
        <v>0</v>
      </c>
      <c r="GB94" s="120">
        <f t="shared" si="131"/>
        <v>0</v>
      </c>
      <c r="GC94" s="120">
        <f t="shared" si="132"/>
        <v>0</v>
      </c>
      <c r="GD94" s="120">
        <f t="shared" si="133"/>
        <v>0</v>
      </c>
      <c r="GE94" s="120">
        <f t="shared" si="134"/>
        <v>0</v>
      </c>
      <c r="GF94" s="120">
        <f t="shared" si="135"/>
        <v>0</v>
      </c>
      <c r="GG94">
        <f t="shared" si="136"/>
        <v>0</v>
      </c>
      <c r="GH94">
        <f t="shared" si="137"/>
        <v>0</v>
      </c>
      <c r="GI94">
        <v>6</v>
      </c>
      <c r="GJ94" t="str">
        <f t="shared" si="138"/>
        <v/>
      </c>
    </row>
    <row r="95" spans="1:192" x14ac:dyDescent="0.2">
      <c r="A95" s="50">
        <f t="shared" si="77"/>
        <v>94</v>
      </c>
      <c r="B95" s="58" t="s">
        <v>12</v>
      </c>
      <c r="C95" s="58" t="s">
        <v>438</v>
      </c>
      <c r="D95" s="58"/>
      <c r="E95" s="58"/>
      <c r="F95" s="83">
        <v>3481600</v>
      </c>
      <c r="G95" s="83">
        <v>5580832</v>
      </c>
      <c r="H95" s="77">
        <f t="shared" si="78"/>
        <v>481532.93000000005</v>
      </c>
      <c r="I95" s="77">
        <f t="shared" si="79"/>
        <v>5579039.4572000001</v>
      </c>
      <c r="J95" s="83">
        <v>141.1</v>
      </c>
      <c r="K95" s="83" t="s">
        <v>1333</v>
      </c>
      <c r="L95" s="83">
        <v>12.9</v>
      </c>
      <c r="M95" s="83"/>
      <c r="O95" s="83"/>
      <c r="P95" s="83"/>
      <c r="Q95" s="58" t="s">
        <v>1345</v>
      </c>
      <c r="R95" s="58" t="s">
        <v>361</v>
      </c>
      <c r="S95" s="2" t="s">
        <v>2640</v>
      </c>
      <c r="T95" s="241" t="str">
        <f t="shared" si="80"/>
        <v>-</v>
      </c>
      <c r="U95" s="241" t="str">
        <f t="shared" si="81"/>
        <v>M</v>
      </c>
      <c r="V95" s="241" t="str">
        <f t="shared" si="82"/>
        <v>-</v>
      </c>
      <c r="W95" s="241" t="str">
        <f t="shared" si="139"/>
        <v>A</v>
      </c>
      <c r="X95" s="260">
        <f t="shared" si="76"/>
        <v>6</v>
      </c>
      <c r="Y95" s="261" t="str">
        <f t="shared" si="75"/>
        <v/>
      </c>
      <c r="Z95" s="56" t="s">
        <v>1423</v>
      </c>
      <c r="AA95" s="69">
        <v>31056</v>
      </c>
      <c r="AB95" s="77">
        <v>5</v>
      </c>
      <c r="AC95" s="58"/>
      <c r="AD95" s="2" t="s">
        <v>1508</v>
      </c>
      <c r="AE95" s="68"/>
      <c r="AF95" s="83" t="s">
        <v>3088</v>
      </c>
      <c r="AG95" s="83">
        <v>14000</v>
      </c>
      <c r="AH95" s="72">
        <v>5.9</v>
      </c>
      <c r="AI95" s="83"/>
      <c r="AJ95" s="83"/>
      <c r="AK95" s="83"/>
      <c r="AL95" s="83"/>
      <c r="AM95" s="83"/>
      <c r="AN95" s="58"/>
      <c r="AO95" s="58"/>
      <c r="AP95" s="83"/>
      <c r="AQ95" s="58">
        <v>10816</v>
      </c>
      <c r="AR95" s="58">
        <v>11383.5</v>
      </c>
      <c r="AS95" s="193">
        <f t="shared" si="141"/>
        <v>11257.8</v>
      </c>
      <c r="AT95" s="248" t="str">
        <f t="shared" si="142"/>
        <v/>
      </c>
      <c r="AU95" s="58">
        <v>3400</v>
      </c>
      <c r="AV95" s="64">
        <v>54</v>
      </c>
      <c r="AW95" s="58">
        <v>558</v>
      </c>
      <c r="AX95" s="58">
        <v>5950</v>
      </c>
      <c r="AY95" s="58">
        <v>27.5</v>
      </c>
      <c r="AZ95" s="68">
        <v>1135</v>
      </c>
      <c r="BA95" s="58"/>
      <c r="BB95" s="58">
        <v>125</v>
      </c>
      <c r="BC95" s="58"/>
      <c r="BD95" s="58">
        <v>2.8</v>
      </c>
      <c r="BE95" s="58">
        <v>4.3</v>
      </c>
      <c r="BF95" s="58"/>
      <c r="BG95" s="58"/>
      <c r="BH95" s="58"/>
      <c r="BI95" s="58"/>
      <c r="BJ95" s="58">
        <v>1.2</v>
      </c>
      <c r="BK95" s="58"/>
      <c r="BL95" s="58"/>
      <c r="BM95" s="58"/>
      <c r="BN95" s="68"/>
      <c r="BO95" s="81"/>
      <c r="BP95" s="81"/>
      <c r="BQ95" s="81"/>
      <c r="BR95" s="81"/>
      <c r="BS95" s="81"/>
      <c r="BT95" s="81"/>
      <c r="BU95" s="81"/>
      <c r="BV95" s="81"/>
      <c r="BW95" s="81"/>
      <c r="BX95" s="81"/>
      <c r="BY95" s="81"/>
      <c r="BZ95" s="81"/>
      <c r="CA95" s="81"/>
      <c r="CB95" s="81"/>
      <c r="CC95" s="81"/>
      <c r="CD95" s="81"/>
      <c r="CE95" s="81"/>
      <c r="CF95" s="81"/>
      <c r="CG95" s="81"/>
      <c r="CH95" s="81"/>
      <c r="CI95" s="81"/>
      <c r="CJ95" s="81"/>
      <c r="CK95" s="81"/>
      <c r="CL95" s="82"/>
      <c r="CM95" s="81"/>
      <c r="CN95" s="81">
        <v>1639</v>
      </c>
      <c r="CO95" s="81"/>
      <c r="CP95" s="58"/>
      <c r="CQ95" s="68"/>
      <c r="CR95" s="58"/>
      <c r="CS95" s="58"/>
      <c r="CT95" s="58"/>
      <c r="CU95" s="58"/>
      <c r="CV95" s="58"/>
      <c r="CW95" s="58"/>
      <c r="CX95" s="58"/>
      <c r="CY95" s="58"/>
      <c r="CZ95" s="58"/>
      <c r="DA95" s="68"/>
      <c r="DB95" s="81"/>
      <c r="DC95" s="81"/>
      <c r="DD95" s="81"/>
      <c r="DE95" s="81"/>
      <c r="DF95" s="81"/>
      <c r="DG95" s="81"/>
      <c r="DH95" s="81"/>
      <c r="DI95" s="81"/>
      <c r="DJ95" s="81"/>
      <c r="DK95" s="103"/>
      <c r="DL95" s="103"/>
      <c r="DM95" s="103"/>
      <c r="DN95" s="81"/>
      <c r="DO95" s="81"/>
      <c r="DP95" s="103"/>
      <c r="DQ95" s="103"/>
      <c r="DR95" s="103"/>
      <c r="DS95" s="104"/>
      <c r="DT95" s="50">
        <f t="shared" si="83"/>
        <v>0</v>
      </c>
      <c r="DU95" s="73">
        <f t="shared" si="84"/>
        <v>0</v>
      </c>
      <c r="DV95" s="73">
        <f t="shared" si="85"/>
        <v>1</v>
      </c>
      <c r="DW95" s="73">
        <f t="shared" si="86"/>
        <v>0</v>
      </c>
      <c r="DX95" s="73">
        <f t="shared" si="87"/>
        <v>0</v>
      </c>
      <c r="DY95" s="125">
        <f t="shared" si="88"/>
        <v>0</v>
      </c>
      <c r="DZ95" s="73">
        <f t="shared" si="89"/>
        <v>0</v>
      </c>
      <c r="EA95" s="19">
        <f t="shared" si="90"/>
        <v>0</v>
      </c>
      <c r="EB95" s="50">
        <f t="shared" si="91"/>
        <v>1</v>
      </c>
      <c r="EC95" s="19">
        <f t="shared" si="92"/>
        <v>0</v>
      </c>
      <c r="ED95" s="19">
        <f t="shared" si="93"/>
        <v>1</v>
      </c>
      <c r="EE95" s="19">
        <f t="shared" si="94"/>
        <v>0</v>
      </c>
      <c r="EF95" s="50">
        <f t="shared" si="95"/>
        <v>0</v>
      </c>
      <c r="EG95" s="19">
        <f t="shared" si="96"/>
        <v>0</v>
      </c>
      <c r="EH95" s="19">
        <f t="shared" si="97"/>
        <v>1</v>
      </c>
      <c r="EI95" s="50">
        <f t="shared" si="98"/>
        <v>0</v>
      </c>
      <c r="EJ95" s="125">
        <f t="shared" si="99"/>
        <v>2</v>
      </c>
      <c r="EK95">
        <f t="shared" si="100"/>
        <v>3400</v>
      </c>
      <c r="EL95">
        <f t="shared" si="101"/>
        <v>125</v>
      </c>
      <c r="EM95">
        <f t="shared" si="102"/>
        <v>54</v>
      </c>
      <c r="EN95">
        <f t="shared" si="103"/>
        <v>558</v>
      </c>
      <c r="EO95" t="str">
        <f t="shared" si="104"/>
        <v/>
      </c>
      <c r="EP95">
        <f t="shared" si="105"/>
        <v>4.3</v>
      </c>
      <c r="EQ95">
        <f t="shared" si="106"/>
        <v>1135</v>
      </c>
      <c r="ER95" t="str">
        <f t="shared" si="107"/>
        <v/>
      </c>
      <c r="ES95">
        <f t="shared" si="108"/>
        <v>1.2</v>
      </c>
      <c r="ET95">
        <f t="shared" si="109"/>
        <v>27.5</v>
      </c>
      <c r="EU95" s="61">
        <f t="shared" si="110"/>
        <v>5950</v>
      </c>
      <c r="EV95" s="53" t="e">
        <f>IF(ISNUMBER(EK95),EK95*#REF!,"")</f>
        <v>#REF!</v>
      </c>
      <c r="EW95" s="53" t="e">
        <f>IF(ISNUMBER(EL95),EL95*#REF!,"")</f>
        <v>#REF!</v>
      </c>
      <c r="EX95" s="53" t="e">
        <f>IF(ISNUMBER(EM95),EM95*#REF!,"")</f>
        <v>#REF!</v>
      </c>
      <c r="EY95" s="53" t="e">
        <f>IF(ISNUMBER(EN95),EN95*#REF!,"")</f>
        <v>#REF!</v>
      </c>
      <c r="EZ95" s="53" t="str">
        <f>IF(ISNUMBER(EO95),EO95*#REF!,"")</f>
        <v/>
      </c>
      <c r="FA95" s="53" t="e">
        <f>IF(ISNUMBER(EP95),EP95*#REF!,"")</f>
        <v>#REF!</v>
      </c>
      <c r="FB95" s="53" t="e">
        <f>IF(ISNUMBER(EQ95),EQ95*#REF!,"")</f>
        <v>#REF!</v>
      </c>
      <c r="FC95" s="53" t="str">
        <f>IF(ISNUMBER(ER95),ER95*#REF!,"")</f>
        <v/>
      </c>
      <c r="FD95" s="53" t="e">
        <f>IF(ISNUMBER(ES95),ES95*#REF!,"")</f>
        <v>#REF!</v>
      </c>
      <c r="FE95" s="53" t="e">
        <f>IF(ISNUMBER(ET95),ET95*#REF!,"")</f>
        <v>#REF!</v>
      </c>
      <c r="FF95" s="52" t="e">
        <f>IF(ISNUMBER(EU95),EU95*#REF!,"")</f>
        <v>#REF!</v>
      </c>
      <c r="FG95" s="55" t="str">
        <f t="shared" si="111"/>
        <v/>
      </c>
      <c r="FH95" s="55" t="str">
        <f t="shared" si="112"/>
        <v/>
      </c>
      <c r="FI95" s="55" t="str">
        <f t="shared" si="113"/>
        <v/>
      </c>
      <c r="FJ95" s="55" t="str">
        <f t="shared" si="114"/>
        <v/>
      </c>
      <c r="FK95" s="55" t="str">
        <f t="shared" si="115"/>
        <v/>
      </c>
      <c r="FL95" s="55" t="str">
        <f t="shared" si="116"/>
        <v/>
      </c>
      <c r="FM95" s="55" t="str">
        <f t="shared" si="117"/>
        <v/>
      </c>
      <c r="FN95" s="55" t="str">
        <f t="shared" si="118"/>
        <v/>
      </c>
      <c r="FO95" s="55" t="str">
        <f t="shared" si="119"/>
        <v/>
      </c>
      <c r="FP95" s="55" t="str">
        <f t="shared" si="120"/>
        <v/>
      </c>
      <c r="FQ95" s="59" t="str">
        <f t="shared" si="121"/>
        <v/>
      </c>
      <c r="FR95" s="53" t="str">
        <f t="shared" si="140"/>
        <v/>
      </c>
      <c r="FS95" s="53" t="e">
        <f t="shared" si="122"/>
        <v>#VALUE!</v>
      </c>
      <c r="FT95" s="19" t="e">
        <f t="shared" si="123"/>
        <v>#VALUE!</v>
      </c>
      <c r="FU95" s="19" t="e">
        <f t="shared" si="124"/>
        <v>#VALUE!</v>
      </c>
      <c r="FV95" s="19" t="e">
        <f t="shared" si="125"/>
        <v>#VALUE!</v>
      </c>
      <c r="FW95" s="50" t="e">
        <f t="shared" si="126"/>
        <v>#VALUE!</v>
      </c>
      <c r="FX95" s="120">
        <f t="shared" si="127"/>
        <v>0</v>
      </c>
      <c r="FY95" s="120">
        <f t="shared" si="128"/>
        <v>0</v>
      </c>
      <c r="FZ95" s="120">
        <f t="shared" si="129"/>
        <v>0</v>
      </c>
      <c r="GA95" s="120">
        <f t="shared" si="130"/>
        <v>0</v>
      </c>
      <c r="GB95" s="120">
        <f t="shared" si="131"/>
        <v>0</v>
      </c>
      <c r="GC95" s="120">
        <f t="shared" si="132"/>
        <v>0</v>
      </c>
      <c r="GD95" s="120">
        <f t="shared" si="133"/>
        <v>0</v>
      </c>
      <c r="GE95" s="120">
        <f t="shared" si="134"/>
        <v>0</v>
      </c>
      <c r="GF95" s="120">
        <f t="shared" si="135"/>
        <v>0</v>
      </c>
      <c r="GG95">
        <f t="shared" si="136"/>
        <v>0</v>
      </c>
      <c r="GH95">
        <f t="shared" si="137"/>
        <v>0</v>
      </c>
      <c r="GI95">
        <v>6</v>
      </c>
      <c r="GJ95" t="str">
        <f t="shared" si="138"/>
        <v/>
      </c>
    </row>
    <row r="96" spans="1:192" x14ac:dyDescent="0.2">
      <c r="A96" s="50">
        <f t="shared" si="77"/>
        <v>95</v>
      </c>
      <c r="B96" s="58" t="s">
        <v>12</v>
      </c>
      <c r="C96" s="58" t="s">
        <v>438</v>
      </c>
      <c r="D96" s="58"/>
      <c r="E96" s="58"/>
      <c r="F96" s="83">
        <v>3481600</v>
      </c>
      <c r="G96" s="83">
        <v>5580832</v>
      </c>
      <c r="H96" s="77">
        <f t="shared" si="78"/>
        <v>481532.93000000005</v>
      </c>
      <c r="I96" s="77">
        <f t="shared" si="79"/>
        <v>5579039.4572000001</v>
      </c>
      <c r="J96" s="83">
        <v>141.1</v>
      </c>
      <c r="K96" s="83" t="s">
        <v>1333</v>
      </c>
      <c r="L96" s="83">
        <v>12.9</v>
      </c>
      <c r="M96" s="83"/>
      <c r="O96" s="83"/>
      <c r="P96" s="83"/>
      <c r="Q96" s="58" t="s">
        <v>1345</v>
      </c>
      <c r="R96" s="58" t="s">
        <v>361</v>
      </c>
      <c r="S96" s="2" t="s">
        <v>2640</v>
      </c>
      <c r="T96" s="241" t="str">
        <f t="shared" si="80"/>
        <v>-</v>
      </c>
      <c r="U96" s="241" t="str">
        <f t="shared" si="81"/>
        <v>M</v>
      </c>
      <c r="V96" s="241" t="str">
        <f t="shared" si="82"/>
        <v>-</v>
      </c>
      <c r="W96" s="241" t="str">
        <f t="shared" si="139"/>
        <v>A</v>
      </c>
      <c r="X96" s="260">
        <f t="shared" si="76"/>
        <v>6</v>
      </c>
      <c r="Y96" s="261" t="str">
        <f t="shared" si="75"/>
        <v/>
      </c>
      <c r="Z96" s="56" t="s">
        <v>1423</v>
      </c>
      <c r="AA96" s="69">
        <v>36348</v>
      </c>
      <c r="AB96" s="77">
        <v>6</v>
      </c>
      <c r="AC96" s="58"/>
      <c r="AD96" s="2" t="s">
        <v>1508</v>
      </c>
      <c r="AE96" s="68"/>
      <c r="AF96" s="83">
        <v>16.100000000000001</v>
      </c>
      <c r="AG96" s="83">
        <v>19300</v>
      </c>
      <c r="AH96" s="83">
        <v>5.74</v>
      </c>
      <c r="AI96" s="83"/>
      <c r="AJ96" s="83"/>
      <c r="AK96" s="83"/>
      <c r="AL96" s="83"/>
      <c r="AM96" s="72">
        <v>0.6</v>
      </c>
      <c r="AN96" s="58"/>
      <c r="AO96" s="58"/>
      <c r="AP96" s="83"/>
      <c r="AQ96" s="58">
        <v>12370</v>
      </c>
      <c r="AR96" s="58">
        <v>12932.5</v>
      </c>
      <c r="AS96" s="193">
        <f t="shared" si="141"/>
        <v>11528.1</v>
      </c>
      <c r="AT96" s="255" t="str">
        <f t="shared" si="142"/>
        <v/>
      </c>
      <c r="AU96" s="58">
        <v>3124</v>
      </c>
      <c r="AV96" s="64">
        <v>60</v>
      </c>
      <c r="AW96" s="58">
        <v>630</v>
      </c>
      <c r="AX96" s="58">
        <v>6426</v>
      </c>
      <c r="AY96" s="64">
        <v>30</v>
      </c>
      <c r="AZ96" s="68">
        <v>1123</v>
      </c>
      <c r="BA96" s="58"/>
      <c r="BB96" s="58">
        <v>120</v>
      </c>
      <c r="BC96" s="58"/>
      <c r="BD96" s="58">
        <v>9.1999999999999993</v>
      </c>
      <c r="BE96" s="58">
        <v>4.0999999999999996</v>
      </c>
      <c r="BF96" s="58"/>
      <c r="BG96" s="58"/>
      <c r="BH96" s="58"/>
      <c r="BI96" s="58"/>
      <c r="BJ96" s="58">
        <v>1.8</v>
      </c>
      <c r="BK96" s="58"/>
      <c r="BL96" s="58"/>
      <c r="BM96" s="58"/>
      <c r="BN96" s="68"/>
      <c r="BO96" s="81"/>
      <c r="BP96" s="81"/>
      <c r="BQ96" s="81"/>
      <c r="BR96" s="81"/>
      <c r="BS96" s="81"/>
      <c r="BT96" s="81"/>
      <c r="BU96" s="81"/>
      <c r="BV96" s="81"/>
      <c r="BW96" s="81"/>
      <c r="BX96" s="81"/>
      <c r="BY96" s="81"/>
      <c r="BZ96" s="81"/>
      <c r="CA96" s="81"/>
      <c r="CB96" s="81"/>
      <c r="CC96" s="81"/>
      <c r="CD96" s="81"/>
      <c r="CE96" s="81"/>
      <c r="CF96" s="81"/>
      <c r="CG96" s="81"/>
      <c r="CH96" s="81"/>
      <c r="CI96" s="81"/>
      <c r="CJ96" s="81"/>
      <c r="CK96" s="81"/>
      <c r="CL96" s="82"/>
      <c r="CM96" s="81"/>
      <c r="CN96" s="81">
        <v>2428</v>
      </c>
      <c r="CO96" s="81"/>
      <c r="CP96" s="58"/>
      <c r="CQ96" s="68"/>
      <c r="CR96" s="58"/>
      <c r="CS96" s="58"/>
      <c r="CT96" s="58"/>
      <c r="CU96" s="58"/>
      <c r="CV96" s="58"/>
      <c r="CW96" s="58"/>
      <c r="CX96" s="58"/>
      <c r="CY96" s="58"/>
      <c r="CZ96" s="58"/>
      <c r="DA96" s="68"/>
      <c r="DB96" s="81"/>
      <c r="DC96" s="81"/>
      <c r="DD96" s="81"/>
      <c r="DE96" s="81"/>
      <c r="DF96" s="81"/>
      <c r="DG96" s="81"/>
      <c r="DH96" s="81"/>
      <c r="DI96" s="81"/>
      <c r="DJ96" s="81"/>
      <c r="DK96" s="103"/>
      <c r="DL96" s="103"/>
      <c r="DM96" s="103"/>
      <c r="DN96" s="81"/>
      <c r="DO96" s="81"/>
      <c r="DP96" s="103"/>
      <c r="DQ96" s="103"/>
      <c r="DR96" s="103"/>
      <c r="DS96" s="104"/>
      <c r="DT96" s="50">
        <f t="shared" si="83"/>
        <v>0</v>
      </c>
      <c r="DU96" s="73">
        <f t="shared" si="84"/>
        <v>0</v>
      </c>
      <c r="DV96" s="73">
        <f t="shared" si="85"/>
        <v>1</v>
      </c>
      <c r="DW96" s="73">
        <f t="shared" si="86"/>
        <v>0</v>
      </c>
      <c r="DX96" s="73">
        <f t="shared" si="87"/>
        <v>0</v>
      </c>
      <c r="DY96" s="125">
        <f t="shared" si="88"/>
        <v>0</v>
      </c>
      <c r="DZ96" s="73">
        <f t="shared" si="89"/>
        <v>1</v>
      </c>
      <c r="EA96" s="19">
        <f t="shared" si="90"/>
        <v>0</v>
      </c>
      <c r="EB96" s="50">
        <f t="shared" si="91"/>
        <v>0</v>
      </c>
      <c r="EC96" s="19">
        <f t="shared" si="92"/>
        <v>0</v>
      </c>
      <c r="ED96" s="19">
        <f t="shared" si="93"/>
        <v>1</v>
      </c>
      <c r="EE96" s="19">
        <f t="shared" si="94"/>
        <v>0</v>
      </c>
      <c r="EF96" s="50">
        <f t="shared" si="95"/>
        <v>0</v>
      </c>
      <c r="EG96" s="19">
        <f t="shared" si="96"/>
        <v>0</v>
      </c>
      <c r="EH96" s="19">
        <f t="shared" si="97"/>
        <v>1</v>
      </c>
      <c r="EI96" s="50">
        <f t="shared" si="98"/>
        <v>0</v>
      </c>
      <c r="EJ96" s="125">
        <f t="shared" si="99"/>
        <v>2</v>
      </c>
      <c r="EK96">
        <f t="shared" si="100"/>
        <v>3124</v>
      </c>
      <c r="EL96">
        <f t="shared" si="101"/>
        <v>120</v>
      </c>
      <c r="EM96">
        <f t="shared" si="102"/>
        <v>60</v>
      </c>
      <c r="EN96">
        <f t="shared" si="103"/>
        <v>630</v>
      </c>
      <c r="EO96" t="str">
        <f t="shared" si="104"/>
        <v/>
      </c>
      <c r="EP96">
        <f t="shared" si="105"/>
        <v>4.0999999999999996</v>
      </c>
      <c r="EQ96">
        <f t="shared" si="106"/>
        <v>1123</v>
      </c>
      <c r="ER96" t="str">
        <f t="shared" si="107"/>
        <v/>
      </c>
      <c r="ES96">
        <f t="shared" si="108"/>
        <v>1.8</v>
      </c>
      <c r="ET96">
        <f t="shared" si="109"/>
        <v>30</v>
      </c>
      <c r="EU96" s="61">
        <f t="shared" si="110"/>
        <v>6426</v>
      </c>
      <c r="EV96" s="53" t="e">
        <f>IF(ISNUMBER(EK96),EK96*#REF!,"")</f>
        <v>#REF!</v>
      </c>
      <c r="EW96" s="53" t="e">
        <f>IF(ISNUMBER(EL96),EL96*#REF!,"")</f>
        <v>#REF!</v>
      </c>
      <c r="EX96" s="53" t="e">
        <f>IF(ISNUMBER(EM96),EM96*#REF!,"")</f>
        <v>#REF!</v>
      </c>
      <c r="EY96" s="53" t="e">
        <f>IF(ISNUMBER(EN96),EN96*#REF!,"")</f>
        <v>#REF!</v>
      </c>
      <c r="EZ96" s="53" t="str">
        <f>IF(ISNUMBER(EO96),EO96*#REF!,"")</f>
        <v/>
      </c>
      <c r="FA96" s="53" t="e">
        <f>IF(ISNUMBER(EP96),EP96*#REF!,"")</f>
        <v>#REF!</v>
      </c>
      <c r="FB96" s="53" t="e">
        <f>IF(ISNUMBER(EQ96),EQ96*#REF!,"")</f>
        <v>#REF!</v>
      </c>
      <c r="FC96" s="53" t="str">
        <f>IF(ISNUMBER(ER96),ER96*#REF!,"")</f>
        <v/>
      </c>
      <c r="FD96" s="53" t="e">
        <f>IF(ISNUMBER(ES96),ES96*#REF!,"")</f>
        <v>#REF!</v>
      </c>
      <c r="FE96" s="53" t="e">
        <f>IF(ISNUMBER(ET96),ET96*#REF!,"")</f>
        <v>#REF!</v>
      </c>
      <c r="FF96" s="52" t="e">
        <f>IF(ISNUMBER(EU96),EU96*#REF!,"")</f>
        <v>#REF!</v>
      </c>
      <c r="FG96" s="55" t="str">
        <f t="shared" si="111"/>
        <v/>
      </c>
      <c r="FH96" s="55" t="str">
        <f t="shared" si="112"/>
        <v/>
      </c>
      <c r="FI96" s="55" t="str">
        <f t="shared" si="113"/>
        <v/>
      </c>
      <c r="FJ96" s="55" t="str">
        <f t="shared" si="114"/>
        <v/>
      </c>
      <c r="FK96" s="55" t="str">
        <f t="shared" si="115"/>
        <v/>
      </c>
      <c r="FL96" s="55" t="str">
        <f t="shared" si="116"/>
        <v/>
      </c>
      <c r="FM96" s="55" t="str">
        <f t="shared" si="117"/>
        <v/>
      </c>
      <c r="FN96" s="55" t="str">
        <f t="shared" si="118"/>
        <v/>
      </c>
      <c r="FO96" s="55" t="str">
        <f t="shared" si="119"/>
        <v/>
      </c>
      <c r="FP96" s="55" t="str">
        <f t="shared" si="120"/>
        <v/>
      </c>
      <c r="FQ96" s="59" t="str">
        <f t="shared" si="121"/>
        <v/>
      </c>
      <c r="FR96" s="53" t="str">
        <f t="shared" si="140"/>
        <v/>
      </c>
      <c r="FS96" s="53" t="e">
        <f t="shared" si="122"/>
        <v>#VALUE!</v>
      </c>
      <c r="FT96" s="19" t="e">
        <f t="shared" si="123"/>
        <v>#VALUE!</v>
      </c>
      <c r="FU96" s="19" t="e">
        <f t="shared" si="124"/>
        <v>#VALUE!</v>
      </c>
      <c r="FV96" s="19" t="e">
        <f t="shared" si="125"/>
        <v>#VALUE!</v>
      </c>
      <c r="FW96" s="50" t="e">
        <f t="shared" si="126"/>
        <v>#VALUE!</v>
      </c>
      <c r="FX96" s="120">
        <f t="shared" si="127"/>
        <v>0</v>
      </c>
      <c r="FY96" s="120">
        <f t="shared" si="128"/>
        <v>0</v>
      </c>
      <c r="FZ96" s="120">
        <f t="shared" si="129"/>
        <v>0</v>
      </c>
      <c r="GA96" s="120">
        <f t="shared" si="130"/>
        <v>0</v>
      </c>
      <c r="GB96" s="120">
        <f t="shared" si="131"/>
        <v>0</v>
      </c>
      <c r="GC96" s="120">
        <f t="shared" si="132"/>
        <v>0</v>
      </c>
      <c r="GD96" s="120">
        <f t="shared" si="133"/>
        <v>0</v>
      </c>
      <c r="GE96" s="120">
        <f t="shared" si="134"/>
        <v>0</v>
      </c>
      <c r="GF96" s="120">
        <f t="shared" si="135"/>
        <v>0</v>
      </c>
      <c r="GG96">
        <f t="shared" si="136"/>
        <v>0</v>
      </c>
      <c r="GH96">
        <f t="shared" si="137"/>
        <v>0</v>
      </c>
      <c r="GI96">
        <v>6</v>
      </c>
      <c r="GJ96" t="str">
        <f t="shared" si="138"/>
        <v/>
      </c>
    </row>
    <row r="97" spans="1:192" x14ac:dyDescent="0.2">
      <c r="A97" s="50">
        <f t="shared" si="77"/>
        <v>96</v>
      </c>
      <c r="B97" t="s">
        <v>12</v>
      </c>
      <c r="C97" s="2" t="s">
        <v>967</v>
      </c>
      <c r="D97" s="2" t="s">
        <v>968</v>
      </c>
      <c r="E97" s="2"/>
      <c r="F97" s="274">
        <v>3481823</v>
      </c>
      <c r="G97" s="97">
        <v>5581290</v>
      </c>
      <c r="H97" s="77">
        <f t="shared" si="78"/>
        <v>481755.84080000001</v>
      </c>
      <c r="I97" s="77">
        <f t="shared" si="79"/>
        <v>5579497.2740000002</v>
      </c>
      <c r="J97" s="19">
        <v>146.5</v>
      </c>
      <c r="K97" s="19" t="s">
        <v>1334</v>
      </c>
      <c r="L97" s="19">
        <v>159.5</v>
      </c>
      <c r="O97" s="19">
        <v>146.5</v>
      </c>
      <c r="Q97" t="s">
        <v>1345</v>
      </c>
      <c r="R97" t="s">
        <v>361</v>
      </c>
      <c r="S97" s="2" t="s">
        <v>2640</v>
      </c>
      <c r="T97" s="241" t="str">
        <f t="shared" si="80"/>
        <v>T</v>
      </c>
      <c r="U97" s="241" t="str">
        <f t="shared" si="81"/>
        <v>-</v>
      </c>
      <c r="V97" s="241" t="str">
        <f t="shared" si="82"/>
        <v>B</v>
      </c>
      <c r="W97" s="241" t="str">
        <f t="shared" si="139"/>
        <v>A</v>
      </c>
      <c r="X97" s="260">
        <f t="shared" si="76"/>
        <v>6</v>
      </c>
      <c r="Y97" s="261" t="str">
        <f t="shared" si="75"/>
        <v/>
      </c>
      <c r="Z97" s="56"/>
      <c r="AA97" s="67">
        <v>1827</v>
      </c>
      <c r="AB97" s="77">
        <v>1</v>
      </c>
      <c r="AC97" s="58" t="s">
        <v>871</v>
      </c>
      <c r="AD97" s="2" t="s">
        <v>1512</v>
      </c>
      <c r="AE97" s="70" t="s">
        <v>1495</v>
      </c>
      <c r="AF97" s="83">
        <v>29.9</v>
      </c>
      <c r="AG97" s="83"/>
      <c r="AH97" s="83"/>
      <c r="AI97" s="83"/>
      <c r="AJ97" s="83">
        <v>1.0175000000000001</v>
      </c>
      <c r="AK97" s="83">
        <v>15</v>
      </c>
      <c r="AL97" s="83"/>
      <c r="AM97" s="83"/>
      <c r="AN97" s="58"/>
      <c r="AO97" s="58"/>
      <c r="AP97" s="83"/>
      <c r="AQ97" s="58"/>
      <c r="AR97" s="58">
        <v>25396.799999999999</v>
      </c>
      <c r="AS97" s="193">
        <f t="shared" si="141"/>
        <v>24963.237000000001</v>
      </c>
      <c r="AT97" s="248" t="str">
        <f t="shared" si="142"/>
        <v/>
      </c>
      <c r="AU97" s="58">
        <v>7702</v>
      </c>
      <c r="AV97" s="64">
        <v>101</v>
      </c>
      <c r="AW97" s="58">
        <v>1186</v>
      </c>
      <c r="AX97" s="58">
        <v>13370</v>
      </c>
      <c r="AY97" s="60">
        <v>35.909999999999997</v>
      </c>
      <c r="AZ97" s="68">
        <v>2148</v>
      </c>
      <c r="BA97" s="58">
        <v>9.2650000000000006</v>
      </c>
      <c r="BB97" s="58">
        <v>341.7</v>
      </c>
      <c r="BC97" s="58">
        <v>13.79</v>
      </c>
      <c r="BD97" s="58">
        <v>17.16</v>
      </c>
      <c r="BE97" s="58">
        <v>7.61</v>
      </c>
      <c r="BF97" s="58">
        <v>2.17</v>
      </c>
      <c r="BG97" s="58"/>
      <c r="BH97" s="58">
        <v>6.97</v>
      </c>
      <c r="BI97" s="58"/>
      <c r="BJ97" s="58"/>
      <c r="BK97" s="58"/>
      <c r="BL97" s="58"/>
      <c r="BM97" s="58">
        <v>21.29</v>
      </c>
      <c r="BN97" s="68"/>
      <c r="BO97" s="81"/>
      <c r="BP97" s="81"/>
      <c r="BQ97" s="81">
        <v>372</v>
      </c>
      <c r="BR97" s="81"/>
      <c r="BS97" s="81"/>
      <c r="BT97" s="81"/>
      <c r="BU97" s="81"/>
      <c r="BV97" s="81"/>
      <c r="BW97" s="81"/>
      <c r="BX97" s="81"/>
      <c r="BY97" s="81"/>
      <c r="BZ97" s="81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2"/>
      <c r="CM97" s="81"/>
      <c r="CN97" s="81">
        <v>3964</v>
      </c>
      <c r="CO97" s="81"/>
      <c r="CP97" s="58"/>
      <c r="CQ97" s="68"/>
      <c r="CR97" s="58"/>
      <c r="CS97" s="58"/>
      <c r="CT97" s="58"/>
      <c r="CU97" s="58"/>
      <c r="CV97" s="58"/>
      <c r="CW97" s="58"/>
      <c r="CX97" s="58"/>
      <c r="CY97" s="58"/>
      <c r="CZ97" s="58"/>
      <c r="DA97" s="68"/>
      <c r="DB97" s="81"/>
      <c r="DC97" s="81"/>
      <c r="DD97" s="81"/>
      <c r="DE97" s="81"/>
      <c r="DF97" s="81"/>
      <c r="DG97" s="81"/>
      <c r="DH97" s="81"/>
      <c r="DI97" s="81"/>
      <c r="DJ97" s="81"/>
      <c r="DK97" s="103"/>
      <c r="DL97" s="103"/>
      <c r="DM97" s="103"/>
      <c r="DN97" s="81"/>
      <c r="DO97" s="81"/>
      <c r="DP97" s="103"/>
      <c r="DQ97" s="103"/>
      <c r="DR97" s="103"/>
      <c r="DS97" s="104"/>
      <c r="DT97" s="50">
        <f t="shared" si="83"/>
        <v>1</v>
      </c>
      <c r="DU97" s="73">
        <f t="shared" si="84"/>
        <v>0</v>
      </c>
      <c r="DV97" s="73">
        <f t="shared" si="85"/>
        <v>0</v>
      </c>
      <c r="DW97" s="73">
        <f t="shared" si="86"/>
        <v>1</v>
      </c>
      <c r="DX97" s="73">
        <f t="shared" si="87"/>
        <v>0</v>
      </c>
      <c r="DY97" s="125">
        <f t="shared" si="88"/>
        <v>0</v>
      </c>
      <c r="DZ97" s="73">
        <f t="shared" si="89"/>
        <v>0</v>
      </c>
      <c r="EA97" s="19">
        <f t="shared" si="90"/>
        <v>1</v>
      </c>
      <c r="EB97" s="50">
        <f t="shared" si="91"/>
        <v>0</v>
      </c>
      <c r="EC97" s="19">
        <f t="shared" si="92"/>
        <v>0</v>
      </c>
      <c r="ED97" s="19">
        <f t="shared" si="93"/>
        <v>0</v>
      </c>
      <c r="EE97" s="19">
        <f t="shared" si="94"/>
        <v>1</v>
      </c>
      <c r="EF97" s="50">
        <f t="shared" si="95"/>
        <v>0</v>
      </c>
      <c r="EG97" s="19">
        <f t="shared" si="96"/>
        <v>0</v>
      </c>
      <c r="EH97" s="19">
        <f t="shared" si="97"/>
        <v>1</v>
      </c>
      <c r="EI97" s="50">
        <f t="shared" si="98"/>
        <v>0</v>
      </c>
      <c r="EJ97" s="125">
        <f t="shared" si="99"/>
        <v>4</v>
      </c>
      <c r="EK97">
        <f t="shared" si="100"/>
        <v>7702</v>
      </c>
      <c r="EL97">
        <f t="shared" si="101"/>
        <v>341.7</v>
      </c>
      <c r="EM97">
        <f t="shared" si="102"/>
        <v>101</v>
      </c>
      <c r="EN97">
        <f t="shared" si="103"/>
        <v>1186</v>
      </c>
      <c r="EO97">
        <f t="shared" si="104"/>
        <v>2.17</v>
      </c>
      <c r="EP97">
        <f t="shared" si="105"/>
        <v>7.61</v>
      </c>
      <c r="EQ97">
        <f t="shared" si="106"/>
        <v>2148</v>
      </c>
      <c r="ER97" t="str">
        <f t="shared" si="107"/>
        <v/>
      </c>
      <c r="ES97" t="str">
        <f t="shared" si="108"/>
        <v/>
      </c>
      <c r="ET97">
        <f t="shared" si="109"/>
        <v>35.909999999999997</v>
      </c>
      <c r="EU97" s="61">
        <f t="shared" si="110"/>
        <v>13370</v>
      </c>
      <c r="EV97" s="53" t="e">
        <f>IF(ISNUMBER(EK97),EK97*#REF!,"")</f>
        <v>#REF!</v>
      </c>
      <c r="EW97" s="53" t="e">
        <f>IF(ISNUMBER(EL97),EL97*#REF!,"")</f>
        <v>#REF!</v>
      </c>
      <c r="EX97" s="53" t="e">
        <f>IF(ISNUMBER(EM97),EM97*#REF!,"")</f>
        <v>#REF!</v>
      </c>
      <c r="EY97" s="53" t="e">
        <f>IF(ISNUMBER(EN97),EN97*#REF!,"")</f>
        <v>#REF!</v>
      </c>
      <c r="EZ97" s="53" t="e">
        <f>IF(ISNUMBER(EO97),EO97*#REF!,"")</f>
        <v>#REF!</v>
      </c>
      <c r="FA97" s="53" t="e">
        <f>IF(ISNUMBER(EP97),EP97*#REF!,"")</f>
        <v>#REF!</v>
      </c>
      <c r="FB97" s="53" t="e">
        <f>IF(ISNUMBER(EQ97),EQ97*#REF!,"")</f>
        <v>#REF!</v>
      </c>
      <c r="FC97" s="53" t="str">
        <f>IF(ISNUMBER(ER97),ER97*#REF!,"")</f>
        <v/>
      </c>
      <c r="FD97" s="53" t="str">
        <f>IF(ISNUMBER(ES97),ES97*#REF!,"")</f>
        <v/>
      </c>
      <c r="FE97" s="53" t="e">
        <f>IF(ISNUMBER(ET97),ET97*#REF!,"")</f>
        <v>#REF!</v>
      </c>
      <c r="FF97" s="52" t="e">
        <f>IF(ISNUMBER(EU97),EU97*#REF!,"")</f>
        <v>#REF!</v>
      </c>
      <c r="FG97" s="55" t="str">
        <f t="shared" si="111"/>
        <v/>
      </c>
      <c r="FH97" s="55" t="str">
        <f t="shared" si="112"/>
        <v/>
      </c>
      <c r="FI97" s="55" t="str">
        <f t="shared" si="113"/>
        <v/>
      </c>
      <c r="FJ97" s="55" t="str">
        <f t="shared" si="114"/>
        <v/>
      </c>
      <c r="FK97" s="55" t="str">
        <f t="shared" si="115"/>
        <v/>
      </c>
      <c r="FL97" s="55" t="str">
        <f t="shared" si="116"/>
        <v/>
      </c>
      <c r="FM97" s="55" t="str">
        <f t="shared" si="117"/>
        <v/>
      </c>
      <c r="FN97" s="55" t="str">
        <f t="shared" si="118"/>
        <v/>
      </c>
      <c r="FO97" s="55" t="str">
        <f t="shared" si="119"/>
        <v/>
      </c>
      <c r="FP97" s="55" t="str">
        <f t="shared" si="120"/>
        <v/>
      </c>
      <c r="FQ97" s="59" t="str">
        <f t="shared" si="121"/>
        <v/>
      </c>
      <c r="FR97" s="53" t="str">
        <f t="shared" si="140"/>
        <v/>
      </c>
      <c r="FS97" s="53" t="e">
        <f t="shared" si="122"/>
        <v>#VALUE!</v>
      </c>
      <c r="FT97" s="19" t="e">
        <f t="shared" si="123"/>
        <v>#VALUE!</v>
      </c>
      <c r="FU97" s="19" t="e">
        <f t="shared" si="124"/>
        <v>#VALUE!</v>
      </c>
      <c r="FV97" s="19" t="e">
        <f t="shared" si="125"/>
        <v>#VALUE!</v>
      </c>
      <c r="FW97" s="50" t="e">
        <f t="shared" si="126"/>
        <v>#VALUE!</v>
      </c>
      <c r="FX97" s="120">
        <f t="shared" si="127"/>
        <v>0</v>
      </c>
      <c r="FY97" s="120">
        <f t="shared" si="128"/>
        <v>0</v>
      </c>
      <c r="FZ97" s="120">
        <f t="shared" si="129"/>
        <v>0</v>
      </c>
      <c r="GA97" s="120">
        <f t="shared" si="130"/>
        <v>0</v>
      </c>
      <c r="GB97" s="120">
        <f t="shared" si="131"/>
        <v>0</v>
      </c>
      <c r="GC97" s="120">
        <f t="shared" si="132"/>
        <v>0</v>
      </c>
      <c r="GD97" s="120">
        <f t="shared" si="133"/>
        <v>0</v>
      </c>
      <c r="GE97" s="120">
        <f t="shared" si="134"/>
        <v>0</v>
      </c>
      <c r="GF97" s="120">
        <f t="shared" si="135"/>
        <v>0</v>
      </c>
      <c r="GG97">
        <f t="shared" si="136"/>
        <v>0</v>
      </c>
      <c r="GH97">
        <f t="shared" si="137"/>
        <v>0</v>
      </c>
      <c r="GI97">
        <v>6</v>
      </c>
      <c r="GJ97" t="str">
        <f t="shared" si="138"/>
        <v/>
      </c>
    </row>
    <row r="98" spans="1:192" x14ac:dyDescent="0.2">
      <c r="A98" s="50">
        <f t="shared" si="77"/>
        <v>97</v>
      </c>
      <c r="B98" t="s">
        <v>12</v>
      </c>
      <c r="C98" s="2" t="s">
        <v>967</v>
      </c>
      <c r="D98" s="2" t="s">
        <v>968</v>
      </c>
      <c r="E98" s="2"/>
      <c r="F98" s="274">
        <v>3481823</v>
      </c>
      <c r="G98" s="97">
        <v>5581290</v>
      </c>
      <c r="H98" s="77">
        <f t="shared" si="78"/>
        <v>481755.84080000001</v>
      </c>
      <c r="I98" s="77">
        <f t="shared" si="79"/>
        <v>5579497.2740000002</v>
      </c>
      <c r="J98" s="19">
        <v>146.5</v>
      </c>
      <c r="K98" s="19" t="s">
        <v>1334</v>
      </c>
      <c r="L98" s="19">
        <v>159.5</v>
      </c>
      <c r="O98" s="19">
        <v>146.5</v>
      </c>
      <c r="Q98" t="s">
        <v>1345</v>
      </c>
      <c r="R98" t="s">
        <v>361</v>
      </c>
      <c r="S98" s="2" t="s">
        <v>2640</v>
      </c>
      <c r="T98" s="241" t="str">
        <f t="shared" si="80"/>
        <v>T</v>
      </c>
      <c r="U98" s="241" t="str">
        <f t="shared" si="81"/>
        <v>-</v>
      </c>
      <c r="V98" s="241" t="str">
        <f t="shared" si="82"/>
        <v>B</v>
      </c>
      <c r="W98" s="241" t="str">
        <f t="shared" si="139"/>
        <v>A</v>
      </c>
      <c r="X98" s="260">
        <f t="shared" si="76"/>
        <v>6</v>
      </c>
      <c r="Y98" s="261" t="str">
        <f t="shared" si="75"/>
        <v/>
      </c>
      <c r="Z98" s="56"/>
      <c r="AA98" s="69">
        <v>12055</v>
      </c>
      <c r="AB98" s="77">
        <v>2</v>
      </c>
      <c r="AC98" s="58"/>
      <c r="AD98" s="2" t="s">
        <v>1513</v>
      </c>
      <c r="AE98" s="68"/>
      <c r="AF98" s="83">
        <v>30.4</v>
      </c>
      <c r="AG98" s="83"/>
      <c r="AH98" s="83"/>
      <c r="AI98" s="83"/>
      <c r="AJ98" s="83"/>
      <c r="AK98" s="83"/>
      <c r="AL98" s="83"/>
      <c r="AM98" s="83"/>
      <c r="AN98" s="58"/>
      <c r="AO98" s="58"/>
      <c r="AP98" s="83"/>
      <c r="AQ98" s="58"/>
      <c r="AR98" s="58">
        <v>28214.9</v>
      </c>
      <c r="AS98" s="193">
        <f t="shared" si="141"/>
        <v>27601.999999999996</v>
      </c>
      <c r="AT98" s="248" t="str">
        <f t="shared" si="142"/>
        <v/>
      </c>
      <c r="AU98" s="58">
        <v>8672</v>
      </c>
      <c r="AV98" s="64">
        <v>106.3</v>
      </c>
      <c r="AW98" s="58">
        <v>1300.4000000000001</v>
      </c>
      <c r="AX98" s="58">
        <v>15222</v>
      </c>
      <c r="AY98" s="64">
        <v>37.9</v>
      </c>
      <c r="AZ98" s="68">
        <v>1920</v>
      </c>
      <c r="BA98" s="58"/>
      <c r="BB98" s="58">
        <v>311.10000000000002</v>
      </c>
      <c r="BC98" s="58"/>
      <c r="BD98" s="58">
        <v>18.899999999999999</v>
      </c>
      <c r="BE98" s="58">
        <v>12.3</v>
      </c>
      <c r="BF98" s="60">
        <v>1.1000000000000001</v>
      </c>
      <c r="BG98" s="58"/>
      <c r="BH98" s="58"/>
      <c r="BI98" s="58"/>
      <c r="BJ98" s="58"/>
      <c r="BK98" s="58"/>
      <c r="BL98" s="58"/>
      <c r="BM98" s="58"/>
      <c r="BN98" s="68"/>
      <c r="BO98" s="81"/>
      <c r="BP98" s="81"/>
      <c r="BQ98" s="81"/>
      <c r="BR98" s="81"/>
      <c r="BS98" s="81"/>
      <c r="BT98" s="81"/>
      <c r="BU98" s="81"/>
      <c r="BV98" s="81"/>
      <c r="BW98" s="81"/>
      <c r="BX98" s="81"/>
      <c r="BY98" s="81"/>
      <c r="BZ98" s="81"/>
      <c r="CA98" s="81"/>
      <c r="CB98" s="81"/>
      <c r="CC98" s="81"/>
      <c r="CD98" s="81"/>
      <c r="CE98" s="81"/>
      <c r="CF98" s="81"/>
      <c r="CG98" s="81"/>
      <c r="CH98" s="81"/>
      <c r="CI98" s="81"/>
      <c r="CJ98" s="81"/>
      <c r="CK98" s="81"/>
      <c r="CL98" s="82"/>
      <c r="CM98" s="81"/>
      <c r="CN98" s="81">
        <v>5812</v>
      </c>
      <c r="CO98" s="81"/>
      <c r="CP98" s="58"/>
      <c r="CQ98" s="68"/>
      <c r="CR98" s="58"/>
      <c r="CS98" s="58"/>
      <c r="CT98" s="58"/>
      <c r="CU98" s="58"/>
      <c r="CV98" s="58"/>
      <c r="CW98" s="58"/>
      <c r="CX98" s="58"/>
      <c r="CY98" s="58"/>
      <c r="CZ98" s="58"/>
      <c r="DA98" s="68"/>
      <c r="DB98" s="81"/>
      <c r="DC98" s="81"/>
      <c r="DD98" s="81"/>
      <c r="DE98" s="81"/>
      <c r="DF98" s="81"/>
      <c r="DG98" s="81"/>
      <c r="DH98" s="81"/>
      <c r="DI98" s="81"/>
      <c r="DJ98" s="81"/>
      <c r="DK98" s="103"/>
      <c r="DL98" s="103"/>
      <c r="DM98" s="103"/>
      <c r="DN98" s="81"/>
      <c r="DO98" s="81"/>
      <c r="DP98" s="103"/>
      <c r="DQ98" s="103"/>
      <c r="DR98" s="103"/>
      <c r="DS98" s="104"/>
      <c r="DT98" s="50">
        <f t="shared" si="83"/>
        <v>0</v>
      </c>
      <c r="DU98" s="73">
        <f t="shared" si="84"/>
        <v>0</v>
      </c>
      <c r="DV98" s="73">
        <f t="shared" si="85"/>
        <v>0</v>
      </c>
      <c r="DW98" s="73">
        <f t="shared" si="86"/>
        <v>1</v>
      </c>
      <c r="DX98" s="73">
        <f t="shared" si="87"/>
        <v>0</v>
      </c>
      <c r="DY98" s="125">
        <f t="shared" si="88"/>
        <v>0</v>
      </c>
      <c r="DZ98" s="73">
        <f t="shared" si="89"/>
        <v>0</v>
      </c>
      <c r="EA98" s="19">
        <f t="shared" si="90"/>
        <v>1</v>
      </c>
      <c r="EB98" s="50">
        <f t="shared" si="91"/>
        <v>0</v>
      </c>
      <c r="EC98" s="19">
        <f t="shared" si="92"/>
        <v>0</v>
      </c>
      <c r="ED98" s="19">
        <f t="shared" si="93"/>
        <v>0</v>
      </c>
      <c r="EE98" s="19">
        <f t="shared" si="94"/>
        <v>1</v>
      </c>
      <c r="EF98" s="50">
        <f t="shared" si="95"/>
        <v>0</v>
      </c>
      <c r="EG98" s="19">
        <f t="shared" si="96"/>
        <v>0</v>
      </c>
      <c r="EH98" s="19">
        <f t="shared" si="97"/>
        <v>1</v>
      </c>
      <c r="EI98" s="50">
        <f t="shared" si="98"/>
        <v>0</v>
      </c>
      <c r="EJ98" s="125">
        <f t="shared" si="99"/>
        <v>4</v>
      </c>
      <c r="EK98">
        <f t="shared" si="100"/>
        <v>8672</v>
      </c>
      <c r="EL98">
        <f t="shared" si="101"/>
        <v>311.10000000000002</v>
      </c>
      <c r="EM98">
        <f t="shared" si="102"/>
        <v>106.3</v>
      </c>
      <c r="EN98">
        <f t="shared" si="103"/>
        <v>1300.4000000000001</v>
      </c>
      <c r="EO98">
        <f t="shared" si="104"/>
        <v>1.1000000000000001</v>
      </c>
      <c r="EP98">
        <f t="shared" si="105"/>
        <v>12.3</v>
      </c>
      <c r="EQ98">
        <f t="shared" si="106"/>
        <v>1920</v>
      </c>
      <c r="ER98" t="str">
        <f t="shared" si="107"/>
        <v/>
      </c>
      <c r="ES98" t="str">
        <f t="shared" si="108"/>
        <v/>
      </c>
      <c r="ET98">
        <f t="shared" si="109"/>
        <v>37.9</v>
      </c>
      <c r="EU98" s="61">
        <f t="shared" si="110"/>
        <v>15222</v>
      </c>
      <c r="EV98" s="53" t="e">
        <f>IF(ISNUMBER(EK98),EK98*#REF!,"")</f>
        <v>#REF!</v>
      </c>
      <c r="EW98" s="53" t="e">
        <f>IF(ISNUMBER(EL98),EL98*#REF!,"")</f>
        <v>#REF!</v>
      </c>
      <c r="EX98" s="53" t="e">
        <f>IF(ISNUMBER(EM98),EM98*#REF!,"")</f>
        <v>#REF!</v>
      </c>
      <c r="EY98" s="53" t="e">
        <f>IF(ISNUMBER(EN98),EN98*#REF!,"")</f>
        <v>#REF!</v>
      </c>
      <c r="EZ98" s="53" t="e">
        <f>IF(ISNUMBER(EO98),EO98*#REF!,"")</f>
        <v>#REF!</v>
      </c>
      <c r="FA98" s="53" t="e">
        <f>IF(ISNUMBER(EP98),EP98*#REF!,"")</f>
        <v>#REF!</v>
      </c>
      <c r="FB98" s="53" t="e">
        <f>IF(ISNUMBER(EQ98),EQ98*#REF!,"")</f>
        <v>#REF!</v>
      </c>
      <c r="FC98" s="53" t="str">
        <f>IF(ISNUMBER(ER98),ER98*#REF!,"")</f>
        <v/>
      </c>
      <c r="FD98" s="53" t="str">
        <f>IF(ISNUMBER(ES98),ES98*#REF!,"")</f>
        <v/>
      </c>
      <c r="FE98" s="53" t="e">
        <f>IF(ISNUMBER(ET98),ET98*#REF!,"")</f>
        <v>#REF!</v>
      </c>
      <c r="FF98" s="52" t="e">
        <f>IF(ISNUMBER(EU98),EU98*#REF!,"")</f>
        <v>#REF!</v>
      </c>
      <c r="FG98" s="55" t="str">
        <f t="shared" si="111"/>
        <v/>
      </c>
      <c r="FH98" s="55" t="str">
        <f t="shared" si="112"/>
        <v/>
      </c>
      <c r="FI98" s="55" t="str">
        <f t="shared" si="113"/>
        <v/>
      </c>
      <c r="FJ98" s="55" t="str">
        <f t="shared" si="114"/>
        <v/>
      </c>
      <c r="FK98" s="55" t="str">
        <f t="shared" si="115"/>
        <v/>
      </c>
      <c r="FL98" s="55" t="str">
        <f t="shared" si="116"/>
        <v/>
      </c>
      <c r="FM98" s="55" t="str">
        <f t="shared" si="117"/>
        <v/>
      </c>
      <c r="FN98" s="55" t="str">
        <f t="shared" si="118"/>
        <v/>
      </c>
      <c r="FO98" s="55" t="str">
        <f t="shared" si="119"/>
        <v/>
      </c>
      <c r="FP98" s="55" t="str">
        <f t="shared" si="120"/>
        <v/>
      </c>
      <c r="FQ98" s="59" t="str">
        <f t="shared" si="121"/>
        <v/>
      </c>
      <c r="FR98" s="53" t="str">
        <f t="shared" si="140"/>
        <v/>
      </c>
      <c r="FS98" s="53" t="e">
        <f t="shared" si="122"/>
        <v>#VALUE!</v>
      </c>
      <c r="FT98" s="19" t="e">
        <f t="shared" si="123"/>
        <v>#VALUE!</v>
      </c>
      <c r="FU98" s="19" t="e">
        <f t="shared" si="124"/>
        <v>#VALUE!</v>
      </c>
      <c r="FV98" s="19" t="e">
        <f t="shared" si="125"/>
        <v>#VALUE!</v>
      </c>
      <c r="FW98" s="50" t="e">
        <f t="shared" si="126"/>
        <v>#VALUE!</v>
      </c>
      <c r="FX98" s="120">
        <f t="shared" si="127"/>
        <v>0</v>
      </c>
      <c r="FY98" s="120">
        <f t="shared" si="128"/>
        <v>0</v>
      </c>
      <c r="FZ98" s="120">
        <f t="shared" si="129"/>
        <v>0</v>
      </c>
      <c r="GA98" s="120">
        <f t="shared" si="130"/>
        <v>0</v>
      </c>
      <c r="GB98" s="120">
        <f t="shared" si="131"/>
        <v>0</v>
      </c>
      <c r="GC98" s="120">
        <f t="shared" si="132"/>
        <v>0</v>
      </c>
      <c r="GD98" s="120">
        <f t="shared" si="133"/>
        <v>0</v>
      </c>
      <c r="GE98" s="120">
        <f t="shared" si="134"/>
        <v>0</v>
      </c>
      <c r="GF98" s="120">
        <f t="shared" si="135"/>
        <v>0</v>
      </c>
      <c r="GG98">
        <f t="shared" si="136"/>
        <v>0</v>
      </c>
      <c r="GH98">
        <f t="shared" si="137"/>
        <v>0</v>
      </c>
      <c r="GI98">
        <v>6</v>
      </c>
      <c r="GJ98" t="str">
        <f t="shared" si="138"/>
        <v/>
      </c>
    </row>
    <row r="99" spans="1:192" ht="15" x14ac:dyDescent="0.25">
      <c r="A99" s="50">
        <f t="shared" si="77"/>
        <v>98</v>
      </c>
      <c r="B99" t="s">
        <v>12</v>
      </c>
      <c r="C99" s="2" t="s">
        <v>967</v>
      </c>
      <c r="D99" s="2" t="s">
        <v>968</v>
      </c>
      <c r="E99" s="2"/>
      <c r="F99" s="274">
        <v>3481823</v>
      </c>
      <c r="G99" s="97">
        <v>5581290</v>
      </c>
      <c r="H99" s="77">
        <f t="shared" si="78"/>
        <v>481755.84080000001</v>
      </c>
      <c r="I99" s="77">
        <f t="shared" si="79"/>
        <v>5579497.2740000002</v>
      </c>
      <c r="J99" s="19">
        <v>146.5</v>
      </c>
      <c r="K99" s="19" t="s">
        <v>1334</v>
      </c>
      <c r="L99" s="19">
        <v>159.5</v>
      </c>
      <c r="O99" s="19">
        <v>146.5</v>
      </c>
      <c r="Q99" t="s">
        <v>1345</v>
      </c>
      <c r="R99" t="s">
        <v>361</v>
      </c>
      <c r="S99" s="2" t="s">
        <v>2640</v>
      </c>
      <c r="T99" s="241" t="str">
        <f t="shared" si="80"/>
        <v>T</v>
      </c>
      <c r="U99" s="241" t="str">
        <f t="shared" si="81"/>
        <v>-</v>
      </c>
      <c r="V99" s="241" t="str">
        <f t="shared" si="82"/>
        <v>B</v>
      </c>
      <c r="W99" s="241" t="str">
        <f t="shared" si="139"/>
        <v>A</v>
      </c>
      <c r="X99" s="260">
        <f t="shared" si="76"/>
        <v>6</v>
      </c>
      <c r="Y99" s="261" t="str">
        <f t="shared" si="75"/>
        <v/>
      </c>
      <c r="Z99" s="56" t="s">
        <v>1514</v>
      </c>
      <c r="AA99" s="48">
        <v>20669</v>
      </c>
      <c r="AB99" s="73">
        <v>3</v>
      </c>
      <c r="AC99" s="58" t="s">
        <v>560</v>
      </c>
      <c r="AD99" s="2" t="s">
        <v>1515</v>
      </c>
      <c r="AF99" s="66">
        <v>30.05</v>
      </c>
      <c r="AH99" s="19">
        <v>6.14</v>
      </c>
      <c r="AI99" s="272"/>
      <c r="AJ99" s="19">
        <v>1.0185</v>
      </c>
      <c r="AK99" s="19">
        <v>20</v>
      </c>
      <c r="AM99" s="83">
        <v>4.32</v>
      </c>
      <c r="AR99">
        <v>26395</v>
      </c>
      <c r="AS99" s="193">
        <f t="shared" si="141"/>
        <v>26423.974700000002</v>
      </c>
      <c r="AT99" s="248" t="str">
        <f t="shared" si="142"/>
        <v/>
      </c>
      <c r="AU99">
        <v>8268</v>
      </c>
      <c r="AV99">
        <v>101.5</v>
      </c>
      <c r="AW99">
        <v>1231</v>
      </c>
      <c r="AX99">
        <v>14407</v>
      </c>
      <c r="AY99">
        <v>38.11</v>
      </c>
      <c r="AZ99" s="61">
        <v>1974</v>
      </c>
      <c r="BA99">
        <v>2.2000000000000002</v>
      </c>
      <c r="BB99" s="58">
        <v>288.3</v>
      </c>
      <c r="BC99" s="58">
        <v>39.58</v>
      </c>
      <c r="BD99">
        <v>16.239999999999998</v>
      </c>
      <c r="BE99">
        <v>12.95</v>
      </c>
      <c r="BF99">
        <v>1.81</v>
      </c>
      <c r="BG99" s="53">
        <v>1</v>
      </c>
      <c r="BH99">
        <v>7.69</v>
      </c>
      <c r="BI99" s="53">
        <v>0.3</v>
      </c>
      <c r="BM99">
        <v>25.12</v>
      </c>
      <c r="BN99" s="52">
        <v>4</v>
      </c>
      <c r="BO99" s="90" t="s">
        <v>1322</v>
      </c>
      <c r="BP99" s="273">
        <v>390</v>
      </c>
      <c r="BQ99" s="90">
        <v>432.5</v>
      </c>
      <c r="BR99" s="90">
        <v>824</v>
      </c>
      <c r="BS99" s="90">
        <v>1.2</v>
      </c>
      <c r="BT99" s="90"/>
      <c r="BU99" s="90"/>
      <c r="BV99" s="90"/>
      <c r="BW99" s="90"/>
      <c r="BX99" s="90">
        <v>30</v>
      </c>
      <c r="BY99" s="90"/>
      <c r="BZ99" s="90"/>
      <c r="CA99" s="90">
        <v>22</v>
      </c>
      <c r="CB99" s="90">
        <v>208</v>
      </c>
      <c r="CC99" s="90"/>
      <c r="CD99" s="90"/>
      <c r="CE99" s="90"/>
      <c r="CF99" s="90" t="s">
        <v>1322</v>
      </c>
      <c r="CG99" s="90"/>
      <c r="CH99" s="90">
        <v>17</v>
      </c>
      <c r="CI99" s="90"/>
      <c r="CJ99" s="90"/>
      <c r="CK99" s="90"/>
      <c r="CL99" s="91">
        <v>3250</v>
      </c>
      <c r="CM99" s="90"/>
      <c r="CN99" s="90">
        <v>1239</v>
      </c>
      <c r="CO99" s="90"/>
      <c r="DB99" s="103"/>
      <c r="DC99" s="103"/>
      <c r="DD99" s="103"/>
      <c r="DE99" s="103"/>
      <c r="DF99" s="103"/>
      <c r="DG99" s="103"/>
      <c r="DH99" s="90" t="s">
        <v>1516</v>
      </c>
      <c r="DI99" s="235"/>
      <c r="DJ99" s="103">
        <v>8.1</v>
      </c>
      <c r="DK99" s="103"/>
      <c r="DL99" s="103"/>
      <c r="DM99" s="103"/>
      <c r="DN99" s="103"/>
      <c r="DO99" s="103"/>
      <c r="DP99" s="103"/>
      <c r="DQ99" s="103"/>
      <c r="DR99" s="103"/>
      <c r="DS99" s="104"/>
      <c r="DT99" s="50">
        <f t="shared" si="83"/>
        <v>0</v>
      </c>
      <c r="DU99" s="73">
        <f t="shared" si="84"/>
        <v>0</v>
      </c>
      <c r="DV99" s="73">
        <f t="shared" si="85"/>
        <v>0</v>
      </c>
      <c r="DW99" s="73">
        <f t="shared" si="86"/>
        <v>1</v>
      </c>
      <c r="DX99" s="73">
        <f t="shared" si="87"/>
        <v>0</v>
      </c>
      <c r="DY99" s="125">
        <f t="shared" si="88"/>
        <v>0</v>
      </c>
      <c r="DZ99" s="73">
        <f t="shared" si="89"/>
        <v>0</v>
      </c>
      <c r="EA99" s="19">
        <f t="shared" si="90"/>
        <v>1</v>
      </c>
      <c r="EB99" s="50">
        <f t="shared" si="91"/>
        <v>0</v>
      </c>
      <c r="EC99" s="19">
        <f t="shared" si="92"/>
        <v>0</v>
      </c>
      <c r="ED99" s="19">
        <f t="shared" si="93"/>
        <v>0</v>
      </c>
      <c r="EE99" s="19">
        <f t="shared" si="94"/>
        <v>1</v>
      </c>
      <c r="EF99" s="50">
        <f t="shared" si="95"/>
        <v>0</v>
      </c>
      <c r="EG99" s="19">
        <f t="shared" si="96"/>
        <v>0</v>
      </c>
      <c r="EH99" s="19">
        <f t="shared" si="97"/>
        <v>1</v>
      </c>
      <c r="EI99" s="50">
        <f t="shared" si="98"/>
        <v>0</v>
      </c>
      <c r="EJ99" s="125">
        <f t="shared" si="99"/>
        <v>4</v>
      </c>
      <c r="EK99">
        <f t="shared" si="100"/>
        <v>8268</v>
      </c>
      <c r="EL99">
        <f t="shared" si="101"/>
        <v>288.3</v>
      </c>
      <c r="EM99">
        <f t="shared" si="102"/>
        <v>101.5</v>
      </c>
      <c r="EN99">
        <f t="shared" si="103"/>
        <v>1231</v>
      </c>
      <c r="EO99">
        <f t="shared" si="104"/>
        <v>1.81</v>
      </c>
      <c r="EP99">
        <f t="shared" si="105"/>
        <v>12.95</v>
      </c>
      <c r="EQ99">
        <f t="shared" si="106"/>
        <v>1974</v>
      </c>
      <c r="ER99" t="str">
        <f t="shared" si="107"/>
        <v/>
      </c>
      <c r="ES99" t="str">
        <f t="shared" si="108"/>
        <v/>
      </c>
      <c r="ET99">
        <f t="shared" si="109"/>
        <v>38.11</v>
      </c>
      <c r="EU99" s="61">
        <f t="shared" si="110"/>
        <v>14407</v>
      </c>
      <c r="EV99" s="53" t="e">
        <f>IF(ISNUMBER(EK99),EK99*#REF!,"")</f>
        <v>#REF!</v>
      </c>
      <c r="EW99" s="53" t="e">
        <f>IF(ISNUMBER(EL99),EL99*#REF!,"")</f>
        <v>#REF!</v>
      </c>
      <c r="EX99" s="53" t="e">
        <f>IF(ISNUMBER(EM99),EM99*#REF!,"")</f>
        <v>#REF!</v>
      </c>
      <c r="EY99" s="53" t="e">
        <f>IF(ISNUMBER(EN99),EN99*#REF!,"")</f>
        <v>#REF!</v>
      </c>
      <c r="EZ99" s="53" t="e">
        <f>IF(ISNUMBER(EO99),EO99*#REF!,"")</f>
        <v>#REF!</v>
      </c>
      <c r="FA99" s="53" t="e">
        <f>IF(ISNUMBER(EP99),EP99*#REF!,"")</f>
        <v>#REF!</v>
      </c>
      <c r="FB99" s="53" t="e">
        <f>IF(ISNUMBER(EQ99),EQ99*#REF!,"")</f>
        <v>#REF!</v>
      </c>
      <c r="FC99" s="53" t="str">
        <f>IF(ISNUMBER(ER99),ER99*#REF!,"")</f>
        <v/>
      </c>
      <c r="FD99" s="53" t="str">
        <f>IF(ISNUMBER(ES99),ES99*#REF!,"")</f>
        <v/>
      </c>
      <c r="FE99" s="53" t="e">
        <f>IF(ISNUMBER(ET99),ET99*#REF!,"")</f>
        <v>#REF!</v>
      </c>
      <c r="FF99" s="52" t="e">
        <f>IF(ISNUMBER(EU99),EU99*#REF!,"")</f>
        <v>#REF!</v>
      </c>
      <c r="FG99" s="55" t="str">
        <f t="shared" si="111"/>
        <v/>
      </c>
      <c r="FH99" s="55" t="str">
        <f t="shared" si="112"/>
        <v/>
      </c>
      <c r="FI99" s="55" t="str">
        <f t="shared" si="113"/>
        <v/>
      </c>
      <c r="FJ99" s="55" t="str">
        <f t="shared" si="114"/>
        <v/>
      </c>
      <c r="FK99" s="55" t="str">
        <f t="shared" si="115"/>
        <v/>
      </c>
      <c r="FL99" s="55" t="str">
        <f t="shared" si="116"/>
        <v/>
      </c>
      <c r="FM99" s="55" t="str">
        <f t="shared" si="117"/>
        <v/>
      </c>
      <c r="FN99" s="55" t="str">
        <f t="shared" si="118"/>
        <v/>
      </c>
      <c r="FO99" s="55" t="str">
        <f t="shared" si="119"/>
        <v/>
      </c>
      <c r="FP99" s="55" t="str">
        <f t="shared" si="120"/>
        <v/>
      </c>
      <c r="FQ99" s="59" t="str">
        <f t="shared" si="121"/>
        <v/>
      </c>
      <c r="FR99" s="53" t="str">
        <f t="shared" si="140"/>
        <v/>
      </c>
      <c r="FS99" s="53" t="e">
        <f t="shared" si="122"/>
        <v>#VALUE!</v>
      </c>
      <c r="FT99" s="19" t="e">
        <f t="shared" si="123"/>
        <v>#VALUE!</v>
      </c>
      <c r="FU99" s="19" t="e">
        <f t="shared" si="124"/>
        <v>#VALUE!</v>
      </c>
      <c r="FV99" s="19" t="e">
        <f t="shared" si="125"/>
        <v>#VALUE!</v>
      </c>
      <c r="FW99" s="50" t="e">
        <f t="shared" si="126"/>
        <v>#VALUE!</v>
      </c>
      <c r="FX99" s="120">
        <f t="shared" si="127"/>
        <v>0</v>
      </c>
      <c r="FY99" s="120">
        <f t="shared" si="128"/>
        <v>0</v>
      </c>
      <c r="FZ99" s="120">
        <f t="shared" si="129"/>
        <v>0</v>
      </c>
      <c r="GA99" s="120">
        <f t="shared" si="130"/>
        <v>0</v>
      </c>
      <c r="GB99" s="120">
        <f t="shared" si="131"/>
        <v>0</v>
      </c>
      <c r="GC99" s="120">
        <f t="shared" si="132"/>
        <v>0</v>
      </c>
      <c r="GD99" s="120">
        <f t="shared" si="133"/>
        <v>0</v>
      </c>
      <c r="GE99" s="120">
        <f t="shared" si="134"/>
        <v>0</v>
      </c>
      <c r="GF99" s="120">
        <f t="shared" si="135"/>
        <v>0</v>
      </c>
      <c r="GG99">
        <f t="shared" si="136"/>
        <v>0</v>
      </c>
      <c r="GH99">
        <f t="shared" si="137"/>
        <v>0</v>
      </c>
      <c r="GI99">
        <v>6</v>
      </c>
      <c r="GJ99" t="str">
        <f t="shared" si="138"/>
        <v/>
      </c>
    </row>
    <row r="100" spans="1:192" ht="15" x14ac:dyDescent="0.25">
      <c r="A100" s="50">
        <f t="shared" si="77"/>
        <v>99</v>
      </c>
      <c r="B100" t="s">
        <v>12</v>
      </c>
      <c r="C100" s="2" t="s">
        <v>967</v>
      </c>
      <c r="D100" s="2" t="s">
        <v>968</v>
      </c>
      <c r="E100" s="2"/>
      <c r="F100" s="274">
        <v>3481823</v>
      </c>
      <c r="G100" s="97">
        <v>5581290</v>
      </c>
      <c r="H100" s="77">
        <f t="shared" si="78"/>
        <v>481755.84080000001</v>
      </c>
      <c r="I100" s="77">
        <f t="shared" si="79"/>
        <v>5579497.2740000002</v>
      </c>
      <c r="J100" s="19">
        <v>146.5</v>
      </c>
      <c r="K100" s="19" t="s">
        <v>1334</v>
      </c>
      <c r="L100" s="19">
        <v>159.5</v>
      </c>
      <c r="O100" s="19">
        <v>146.5</v>
      </c>
      <c r="Q100" t="s">
        <v>1345</v>
      </c>
      <c r="R100" t="s">
        <v>361</v>
      </c>
      <c r="S100" s="2" t="s">
        <v>2640</v>
      </c>
      <c r="T100" s="241" t="str">
        <f t="shared" si="80"/>
        <v>T</v>
      </c>
      <c r="U100" s="241" t="str">
        <f t="shared" si="81"/>
        <v>-</v>
      </c>
      <c r="V100" s="241" t="str">
        <f t="shared" si="82"/>
        <v>B</v>
      </c>
      <c r="W100" s="241" t="str">
        <f t="shared" si="139"/>
        <v>A</v>
      </c>
      <c r="X100" s="260">
        <f t="shared" si="76"/>
        <v>6</v>
      </c>
      <c r="Y100" s="261" t="str">
        <f t="shared" si="75"/>
        <v/>
      </c>
      <c r="Z100" s="56"/>
      <c r="AA100" s="48">
        <v>29971</v>
      </c>
      <c r="AB100" s="73">
        <v>3</v>
      </c>
      <c r="AC100" s="58"/>
      <c r="AD100" s="2" t="s">
        <v>1513</v>
      </c>
      <c r="AF100" s="66">
        <v>28.3</v>
      </c>
      <c r="AH100" s="47">
        <v>6.2</v>
      </c>
      <c r="AI100" s="272"/>
      <c r="AM100" s="83"/>
      <c r="AR100">
        <v>25522</v>
      </c>
      <c r="AS100" s="193">
        <f t="shared" si="141"/>
        <v>23471.5</v>
      </c>
      <c r="AT100" s="248" t="str">
        <f t="shared" si="142"/>
        <v/>
      </c>
      <c r="AU100">
        <v>7120</v>
      </c>
      <c r="AV100" s="64">
        <v>100</v>
      </c>
      <c r="AW100">
        <v>1190</v>
      </c>
      <c r="AX100">
        <v>12790</v>
      </c>
      <c r="AY100">
        <v>39.299999999999997</v>
      </c>
      <c r="AZ100" s="61">
        <v>1964</v>
      </c>
      <c r="BB100" s="58">
        <v>240</v>
      </c>
      <c r="BC100" s="58"/>
      <c r="BD100">
        <v>15.7</v>
      </c>
      <c r="BE100">
        <v>11.2</v>
      </c>
      <c r="BG100" s="53"/>
      <c r="BI100" s="53"/>
      <c r="BJ100">
        <v>1.3</v>
      </c>
      <c r="BN100" s="52"/>
      <c r="BO100" s="90"/>
      <c r="BP100" s="273"/>
      <c r="BQ100" s="90"/>
      <c r="BR100" s="90"/>
      <c r="BS100" s="90"/>
      <c r="BT100" s="90"/>
      <c r="BU100" s="90"/>
      <c r="BV100" s="90"/>
      <c r="BW100" s="90"/>
      <c r="BX100" s="90"/>
      <c r="BY100" s="90"/>
      <c r="BZ100" s="90"/>
      <c r="CA100" s="90"/>
      <c r="CB100" s="90"/>
      <c r="CC100" s="90"/>
      <c r="CD100" s="90"/>
      <c r="CE100" s="90"/>
      <c r="CF100" s="90"/>
      <c r="CG100" s="90"/>
      <c r="CH100" s="90"/>
      <c r="CI100" s="90"/>
      <c r="CJ100" s="90"/>
      <c r="CK100" s="90"/>
      <c r="CL100" s="91"/>
      <c r="CM100" s="90"/>
      <c r="CN100" s="90">
        <v>1034</v>
      </c>
      <c r="CO100" s="90"/>
      <c r="DB100" s="103"/>
      <c r="DC100" s="103"/>
      <c r="DD100" s="103"/>
      <c r="DE100" s="103"/>
      <c r="DF100" s="103"/>
      <c r="DG100" s="103"/>
      <c r="DH100" s="103"/>
      <c r="DI100" s="235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4"/>
      <c r="DT100" s="50">
        <f t="shared" si="83"/>
        <v>0</v>
      </c>
      <c r="DU100" s="73">
        <f t="shared" si="84"/>
        <v>0</v>
      </c>
      <c r="DV100" s="73">
        <f t="shared" si="85"/>
        <v>0</v>
      </c>
      <c r="DW100" s="73">
        <f t="shared" si="86"/>
        <v>1</v>
      </c>
      <c r="DX100" s="73">
        <f t="shared" si="87"/>
        <v>0</v>
      </c>
      <c r="DY100" s="125">
        <f t="shared" si="88"/>
        <v>0</v>
      </c>
      <c r="DZ100" s="73">
        <f t="shared" si="89"/>
        <v>0</v>
      </c>
      <c r="EA100" s="19">
        <f t="shared" si="90"/>
        <v>1</v>
      </c>
      <c r="EB100" s="50">
        <f t="shared" si="91"/>
        <v>0</v>
      </c>
      <c r="EC100" s="19">
        <f t="shared" si="92"/>
        <v>0</v>
      </c>
      <c r="ED100" s="19">
        <f t="shared" si="93"/>
        <v>0</v>
      </c>
      <c r="EE100" s="19">
        <f t="shared" si="94"/>
        <v>1</v>
      </c>
      <c r="EF100" s="50">
        <f t="shared" si="95"/>
        <v>0</v>
      </c>
      <c r="EG100" s="19">
        <f t="shared" si="96"/>
        <v>0</v>
      </c>
      <c r="EH100" s="19">
        <f t="shared" si="97"/>
        <v>1</v>
      </c>
      <c r="EI100" s="50">
        <f t="shared" si="98"/>
        <v>0</v>
      </c>
      <c r="EJ100" s="125">
        <f t="shared" si="99"/>
        <v>4</v>
      </c>
      <c r="EK100">
        <f t="shared" si="100"/>
        <v>7120</v>
      </c>
      <c r="EL100">
        <f t="shared" si="101"/>
        <v>240</v>
      </c>
      <c r="EM100">
        <f t="shared" si="102"/>
        <v>100</v>
      </c>
      <c r="EN100">
        <f t="shared" si="103"/>
        <v>1190</v>
      </c>
      <c r="EO100" t="str">
        <f t="shared" si="104"/>
        <v/>
      </c>
      <c r="EP100">
        <f t="shared" si="105"/>
        <v>11.2</v>
      </c>
      <c r="EQ100">
        <f t="shared" si="106"/>
        <v>1964</v>
      </c>
      <c r="ER100" t="str">
        <f t="shared" si="107"/>
        <v/>
      </c>
      <c r="ES100">
        <f t="shared" si="108"/>
        <v>1.3</v>
      </c>
      <c r="ET100">
        <f t="shared" si="109"/>
        <v>39.299999999999997</v>
      </c>
      <c r="EU100" s="61">
        <f t="shared" si="110"/>
        <v>12790</v>
      </c>
      <c r="EV100" s="53" t="e">
        <f>IF(ISNUMBER(EK100),EK100*#REF!,"")</f>
        <v>#REF!</v>
      </c>
      <c r="EW100" s="53" t="e">
        <f>IF(ISNUMBER(EL100),EL100*#REF!,"")</f>
        <v>#REF!</v>
      </c>
      <c r="EX100" s="53" t="e">
        <f>IF(ISNUMBER(EM100),EM100*#REF!,"")</f>
        <v>#REF!</v>
      </c>
      <c r="EY100" s="53" t="e">
        <f>IF(ISNUMBER(EN100),EN100*#REF!,"")</f>
        <v>#REF!</v>
      </c>
      <c r="EZ100" s="53" t="str">
        <f>IF(ISNUMBER(EO100),EO100*#REF!,"")</f>
        <v/>
      </c>
      <c r="FA100" s="53" t="e">
        <f>IF(ISNUMBER(EP100),EP100*#REF!,"")</f>
        <v>#REF!</v>
      </c>
      <c r="FB100" s="53" t="e">
        <f>IF(ISNUMBER(EQ100),EQ100*#REF!,"")</f>
        <v>#REF!</v>
      </c>
      <c r="FC100" s="53" t="str">
        <f>IF(ISNUMBER(ER100),ER100*#REF!,"")</f>
        <v/>
      </c>
      <c r="FD100" s="53" t="e">
        <f>IF(ISNUMBER(ES100),ES100*#REF!,"")</f>
        <v>#REF!</v>
      </c>
      <c r="FE100" s="53" t="e">
        <f>IF(ISNUMBER(ET100),ET100*#REF!,"")</f>
        <v>#REF!</v>
      </c>
      <c r="FF100" s="52" t="e">
        <f>IF(ISNUMBER(EU100),EU100*#REF!,"")</f>
        <v>#REF!</v>
      </c>
      <c r="FG100" s="55" t="str">
        <f t="shared" si="111"/>
        <v/>
      </c>
      <c r="FH100" s="55" t="str">
        <f t="shared" si="112"/>
        <v/>
      </c>
      <c r="FI100" s="55" t="str">
        <f t="shared" si="113"/>
        <v/>
      </c>
      <c r="FJ100" s="55" t="str">
        <f t="shared" si="114"/>
        <v/>
      </c>
      <c r="FK100" s="55" t="str">
        <f t="shared" si="115"/>
        <v/>
      </c>
      <c r="FL100" s="55" t="str">
        <f t="shared" si="116"/>
        <v/>
      </c>
      <c r="FM100" s="55" t="str">
        <f t="shared" si="117"/>
        <v/>
      </c>
      <c r="FN100" s="55" t="str">
        <f t="shared" si="118"/>
        <v/>
      </c>
      <c r="FO100" s="55" t="str">
        <f t="shared" si="119"/>
        <v/>
      </c>
      <c r="FP100" s="55" t="str">
        <f t="shared" si="120"/>
        <v/>
      </c>
      <c r="FQ100" s="59" t="str">
        <f t="shared" si="121"/>
        <v/>
      </c>
      <c r="FR100" s="53" t="str">
        <f t="shared" si="140"/>
        <v/>
      </c>
      <c r="FS100" s="53" t="e">
        <f t="shared" si="122"/>
        <v>#VALUE!</v>
      </c>
      <c r="FT100" s="19" t="e">
        <f t="shared" si="123"/>
        <v>#VALUE!</v>
      </c>
      <c r="FU100" s="19" t="e">
        <f t="shared" si="124"/>
        <v>#VALUE!</v>
      </c>
      <c r="FV100" s="19" t="e">
        <f t="shared" si="125"/>
        <v>#VALUE!</v>
      </c>
      <c r="FW100" s="50" t="e">
        <f t="shared" si="126"/>
        <v>#VALUE!</v>
      </c>
      <c r="FX100" s="120">
        <f t="shared" si="127"/>
        <v>0</v>
      </c>
      <c r="FY100" s="120">
        <f t="shared" si="128"/>
        <v>0</v>
      </c>
      <c r="FZ100" s="120">
        <f t="shared" si="129"/>
        <v>0</v>
      </c>
      <c r="GA100" s="120">
        <f t="shared" si="130"/>
        <v>0</v>
      </c>
      <c r="GB100" s="120">
        <f t="shared" si="131"/>
        <v>0</v>
      </c>
      <c r="GC100" s="120">
        <f t="shared" si="132"/>
        <v>0</v>
      </c>
      <c r="GD100" s="120">
        <f t="shared" si="133"/>
        <v>0</v>
      </c>
      <c r="GE100" s="120">
        <f t="shared" si="134"/>
        <v>0</v>
      </c>
      <c r="GF100" s="120">
        <f t="shared" si="135"/>
        <v>0</v>
      </c>
      <c r="GG100">
        <f t="shared" si="136"/>
        <v>0</v>
      </c>
      <c r="GH100">
        <f t="shared" si="137"/>
        <v>0</v>
      </c>
      <c r="GI100">
        <v>6</v>
      </c>
      <c r="GJ100" t="str">
        <f t="shared" si="138"/>
        <v/>
      </c>
    </row>
    <row r="101" spans="1:192" ht="15" x14ac:dyDescent="0.25">
      <c r="A101" s="50">
        <f t="shared" si="77"/>
        <v>100</v>
      </c>
      <c r="B101" t="s">
        <v>12</v>
      </c>
      <c r="C101" s="2" t="s">
        <v>967</v>
      </c>
      <c r="D101" s="2" t="s">
        <v>968</v>
      </c>
      <c r="E101" s="2"/>
      <c r="F101" s="274">
        <v>3481823</v>
      </c>
      <c r="G101" s="97">
        <v>5581290</v>
      </c>
      <c r="H101" s="77">
        <f t="shared" si="78"/>
        <v>481755.84080000001</v>
      </c>
      <c r="I101" s="77">
        <f t="shared" si="79"/>
        <v>5579497.2740000002</v>
      </c>
      <c r="J101" s="19">
        <v>146.5</v>
      </c>
      <c r="K101" s="19" t="s">
        <v>1334</v>
      </c>
      <c r="L101" s="19">
        <v>159.5</v>
      </c>
      <c r="O101" s="19">
        <v>146.5</v>
      </c>
      <c r="Q101" t="s">
        <v>1345</v>
      </c>
      <c r="R101" t="s">
        <v>361</v>
      </c>
      <c r="S101" s="2" t="s">
        <v>2640</v>
      </c>
      <c r="T101" s="241" t="str">
        <f t="shared" si="80"/>
        <v>T</v>
      </c>
      <c r="U101" s="241" t="str">
        <f t="shared" si="81"/>
        <v>-</v>
      </c>
      <c r="V101" s="241" t="str">
        <f t="shared" si="82"/>
        <v>B</v>
      </c>
      <c r="W101" s="241" t="str">
        <f t="shared" si="139"/>
        <v>-</v>
      </c>
      <c r="X101" s="260">
        <f t="shared" si="76"/>
        <v>6</v>
      </c>
      <c r="Y101" s="261" t="str">
        <f t="shared" si="75"/>
        <v/>
      </c>
      <c r="Z101" s="56"/>
      <c r="AA101" s="48">
        <v>31392</v>
      </c>
      <c r="AB101" s="73">
        <v>4</v>
      </c>
      <c r="AC101" s="58"/>
      <c r="AD101" s="2" t="s">
        <v>1513</v>
      </c>
      <c r="AF101" s="66">
        <v>28.6</v>
      </c>
      <c r="AG101" s="19">
        <v>24200</v>
      </c>
      <c r="AH101" s="47">
        <v>6.2</v>
      </c>
      <c r="AI101" s="272"/>
      <c r="AM101" s="83">
        <v>4.26</v>
      </c>
      <c r="AR101">
        <v>25128</v>
      </c>
      <c r="AS101" s="193">
        <f t="shared" si="141"/>
        <v>23843.5</v>
      </c>
      <c r="AT101" s="248" t="str">
        <f t="shared" si="142"/>
        <v/>
      </c>
      <c r="AU101">
        <v>7400</v>
      </c>
      <c r="AV101" s="64">
        <v>95</v>
      </c>
      <c r="AW101" s="103">
        <v>1175</v>
      </c>
      <c r="AX101">
        <v>13000</v>
      </c>
      <c r="AY101">
        <v>40.5</v>
      </c>
      <c r="AZ101" s="61">
        <v>1976</v>
      </c>
      <c r="BB101" s="58">
        <v>130</v>
      </c>
      <c r="BC101" s="58"/>
      <c r="BD101">
        <v>15.1</v>
      </c>
      <c r="BE101">
        <v>10.9</v>
      </c>
      <c r="BG101" s="53"/>
      <c r="BI101" s="53"/>
      <c r="BJ101" s="55">
        <v>1</v>
      </c>
      <c r="BN101" s="52"/>
      <c r="BO101" s="90"/>
      <c r="BP101" s="273"/>
      <c r="BQ101" s="90"/>
      <c r="BR101" s="90"/>
      <c r="BS101" s="90"/>
      <c r="BT101" s="90"/>
      <c r="BU101" s="90"/>
      <c r="BV101" s="90"/>
      <c r="BW101" s="90"/>
      <c r="BX101" s="90"/>
      <c r="BY101" s="90"/>
      <c r="BZ101" s="90"/>
      <c r="CA101" s="90"/>
      <c r="CB101" s="90"/>
      <c r="CC101" s="90"/>
      <c r="CD101" s="90"/>
      <c r="CE101" s="90"/>
      <c r="CF101" s="90"/>
      <c r="CG101" s="90"/>
      <c r="CH101" s="90"/>
      <c r="CI101" s="90"/>
      <c r="CJ101" s="90"/>
      <c r="CK101" s="90"/>
      <c r="CL101" s="91"/>
      <c r="CM101" s="90"/>
      <c r="CN101" s="90">
        <v>902</v>
      </c>
      <c r="CO101" s="90"/>
      <c r="DB101" s="103"/>
      <c r="DC101" s="103"/>
      <c r="DD101" s="103"/>
      <c r="DE101" s="103"/>
      <c r="DF101" s="103"/>
      <c r="DG101" s="103"/>
      <c r="DH101" s="103"/>
      <c r="DI101" s="235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4"/>
      <c r="DT101" s="50">
        <f t="shared" si="83"/>
        <v>0</v>
      </c>
      <c r="DU101" s="73">
        <f t="shared" si="84"/>
        <v>0</v>
      </c>
      <c r="DV101" s="73">
        <f t="shared" si="85"/>
        <v>0</v>
      </c>
      <c r="DW101" s="73">
        <f t="shared" si="86"/>
        <v>1</v>
      </c>
      <c r="DX101" s="73">
        <f t="shared" si="87"/>
        <v>0</v>
      </c>
      <c r="DY101" s="125">
        <f t="shared" si="88"/>
        <v>0</v>
      </c>
      <c r="DZ101" s="73">
        <f t="shared" si="89"/>
        <v>0</v>
      </c>
      <c r="EA101" s="19">
        <f t="shared" si="90"/>
        <v>1</v>
      </c>
      <c r="EB101" s="50">
        <f t="shared" si="91"/>
        <v>0</v>
      </c>
      <c r="EC101" s="19">
        <f t="shared" si="92"/>
        <v>0</v>
      </c>
      <c r="ED101" s="19">
        <f t="shared" si="93"/>
        <v>0</v>
      </c>
      <c r="EE101" s="19">
        <f t="shared" si="94"/>
        <v>1</v>
      </c>
      <c r="EF101" s="50">
        <f t="shared" si="95"/>
        <v>0</v>
      </c>
      <c r="EG101" s="19">
        <f t="shared" si="96"/>
        <v>1</v>
      </c>
      <c r="EH101" s="19">
        <f t="shared" si="97"/>
        <v>0</v>
      </c>
      <c r="EI101" s="50">
        <f t="shared" si="98"/>
        <v>0</v>
      </c>
      <c r="EJ101" s="125">
        <f t="shared" si="99"/>
        <v>3</v>
      </c>
      <c r="EK101">
        <f t="shared" si="100"/>
        <v>7400</v>
      </c>
      <c r="EL101">
        <f t="shared" si="101"/>
        <v>130</v>
      </c>
      <c r="EM101">
        <f t="shared" si="102"/>
        <v>95</v>
      </c>
      <c r="EN101">
        <f t="shared" si="103"/>
        <v>1175</v>
      </c>
      <c r="EO101" t="str">
        <f t="shared" si="104"/>
        <v/>
      </c>
      <c r="EP101">
        <f t="shared" si="105"/>
        <v>10.9</v>
      </c>
      <c r="EQ101">
        <f t="shared" si="106"/>
        <v>1976</v>
      </c>
      <c r="ER101" t="str">
        <f t="shared" si="107"/>
        <v/>
      </c>
      <c r="ES101">
        <f t="shared" si="108"/>
        <v>1</v>
      </c>
      <c r="ET101">
        <f t="shared" si="109"/>
        <v>40.5</v>
      </c>
      <c r="EU101" s="61">
        <f t="shared" si="110"/>
        <v>13000</v>
      </c>
      <c r="EV101" s="53" t="e">
        <f>IF(ISNUMBER(EK101),EK101*#REF!,"")</f>
        <v>#REF!</v>
      </c>
      <c r="EW101" s="53" t="e">
        <f>IF(ISNUMBER(EL101),EL101*#REF!,"")</f>
        <v>#REF!</v>
      </c>
      <c r="EX101" s="53" t="e">
        <f>IF(ISNUMBER(EM101),EM101*#REF!,"")</f>
        <v>#REF!</v>
      </c>
      <c r="EY101" s="53" t="e">
        <f>IF(ISNUMBER(EN101),EN101*#REF!,"")</f>
        <v>#REF!</v>
      </c>
      <c r="EZ101" s="53" t="str">
        <f>IF(ISNUMBER(EO101),EO101*#REF!,"")</f>
        <v/>
      </c>
      <c r="FA101" s="53" t="e">
        <f>IF(ISNUMBER(EP101),EP101*#REF!,"")</f>
        <v>#REF!</v>
      </c>
      <c r="FB101" s="53" t="e">
        <f>IF(ISNUMBER(EQ101),EQ101*#REF!,"")</f>
        <v>#REF!</v>
      </c>
      <c r="FC101" s="53" t="str">
        <f>IF(ISNUMBER(ER101),ER101*#REF!,"")</f>
        <v/>
      </c>
      <c r="FD101" s="53" t="e">
        <f>IF(ISNUMBER(ES101),ES101*#REF!,"")</f>
        <v>#REF!</v>
      </c>
      <c r="FE101" s="53" t="e">
        <f>IF(ISNUMBER(ET101),ET101*#REF!,"")</f>
        <v>#REF!</v>
      </c>
      <c r="FF101" s="52" t="e">
        <f>IF(ISNUMBER(EU101),EU101*#REF!,"")</f>
        <v>#REF!</v>
      </c>
      <c r="FG101" s="55" t="str">
        <f t="shared" si="111"/>
        <v/>
      </c>
      <c r="FH101" s="55" t="str">
        <f t="shared" si="112"/>
        <v/>
      </c>
      <c r="FI101" s="55" t="str">
        <f t="shared" si="113"/>
        <v/>
      </c>
      <c r="FJ101" s="55" t="str">
        <f t="shared" si="114"/>
        <v/>
      </c>
      <c r="FK101" s="55" t="str">
        <f t="shared" si="115"/>
        <v/>
      </c>
      <c r="FL101" s="55" t="str">
        <f t="shared" si="116"/>
        <v/>
      </c>
      <c r="FM101" s="55" t="str">
        <f t="shared" si="117"/>
        <v/>
      </c>
      <c r="FN101" s="55" t="str">
        <f t="shared" si="118"/>
        <v/>
      </c>
      <c r="FO101" s="55" t="str">
        <f t="shared" si="119"/>
        <v/>
      </c>
      <c r="FP101" s="55" t="str">
        <f t="shared" si="120"/>
        <v/>
      </c>
      <c r="FQ101" s="59" t="str">
        <f t="shared" si="121"/>
        <v/>
      </c>
      <c r="FR101" s="53" t="str">
        <f t="shared" si="140"/>
        <v/>
      </c>
      <c r="FS101" s="53" t="e">
        <f t="shared" si="122"/>
        <v>#VALUE!</v>
      </c>
      <c r="FT101" s="19" t="e">
        <f t="shared" si="123"/>
        <v>#VALUE!</v>
      </c>
      <c r="FU101" s="19" t="e">
        <f t="shared" si="124"/>
        <v>#VALUE!</v>
      </c>
      <c r="FV101" s="19" t="e">
        <f t="shared" si="125"/>
        <v>#VALUE!</v>
      </c>
      <c r="FW101" s="50" t="e">
        <f t="shared" si="126"/>
        <v>#VALUE!</v>
      </c>
      <c r="FX101" s="120">
        <f t="shared" si="127"/>
        <v>0</v>
      </c>
      <c r="FY101" s="120">
        <f t="shared" si="128"/>
        <v>0</v>
      </c>
      <c r="FZ101" s="120">
        <f t="shared" si="129"/>
        <v>0</v>
      </c>
      <c r="GA101" s="120">
        <f t="shared" si="130"/>
        <v>0</v>
      </c>
      <c r="GB101" s="120">
        <f t="shared" si="131"/>
        <v>0</v>
      </c>
      <c r="GC101" s="120">
        <f t="shared" si="132"/>
        <v>0</v>
      </c>
      <c r="GD101" s="120">
        <f t="shared" si="133"/>
        <v>0</v>
      </c>
      <c r="GE101" s="120">
        <f t="shared" si="134"/>
        <v>0</v>
      </c>
      <c r="GF101" s="120">
        <f t="shared" si="135"/>
        <v>0</v>
      </c>
      <c r="GG101">
        <f t="shared" si="136"/>
        <v>0</v>
      </c>
      <c r="GH101">
        <f t="shared" si="137"/>
        <v>0</v>
      </c>
      <c r="GI101">
        <v>6</v>
      </c>
      <c r="GJ101" t="str">
        <f t="shared" si="138"/>
        <v/>
      </c>
    </row>
    <row r="102" spans="1:192" ht="15" x14ac:dyDescent="0.25">
      <c r="A102" s="50">
        <f t="shared" si="77"/>
        <v>101</v>
      </c>
      <c r="B102" t="s">
        <v>12</v>
      </c>
      <c r="C102" s="2" t="s">
        <v>967</v>
      </c>
      <c r="D102" s="2" t="s">
        <v>968</v>
      </c>
      <c r="E102" s="2"/>
      <c r="F102" s="274">
        <v>3481823</v>
      </c>
      <c r="G102" s="97">
        <v>5581290</v>
      </c>
      <c r="H102" s="77">
        <f t="shared" si="78"/>
        <v>481755.84080000001</v>
      </c>
      <c r="I102" s="77">
        <f t="shared" si="79"/>
        <v>5579497.2740000002</v>
      </c>
      <c r="J102" s="19">
        <v>146.5</v>
      </c>
      <c r="K102" s="19" t="s">
        <v>1334</v>
      </c>
      <c r="L102" s="19">
        <v>159.5</v>
      </c>
      <c r="O102" s="19">
        <v>146.5</v>
      </c>
      <c r="Q102" t="s">
        <v>1345</v>
      </c>
      <c r="R102" t="s">
        <v>361</v>
      </c>
      <c r="S102" s="2" t="s">
        <v>2640</v>
      </c>
      <c r="T102" s="241" t="str">
        <f t="shared" si="80"/>
        <v>T</v>
      </c>
      <c r="U102" s="241" t="str">
        <f t="shared" si="81"/>
        <v>-</v>
      </c>
      <c r="V102" s="241" t="str">
        <f t="shared" si="82"/>
        <v>B</v>
      </c>
      <c r="W102" s="241" t="str">
        <f t="shared" si="139"/>
        <v>A</v>
      </c>
      <c r="X102" s="260">
        <f t="shared" si="76"/>
        <v>6</v>
      </c>
      <c r="Y102" s="261" t="str">
        <f t="shared" si="75"/>
        <v/>
      </c>
      <c r="Z102" s="56"/>
      <c r="AA102" s="48">
        <v>36102</v>
      </c>
      <c r="AB102" s="73">
        <v>5</v>
      </c>
      <c r="AC102" s="2" t="s">
        <v>491</v>
      </c>
      <c r="AD102" s="2" t="s">
        <v>1517</v>
      </c>
      <c r="AE102" s="56"/>
      <c r="AF102" s="66">
        <v>29.9</v>
      </c>
      <c r="AG102" s="19">
        <v>37400</v>
      </c>
      <c r="AH102" s="19">
        <v>5.96</v>
      </c>
      <c r="AI102" s="272">
        <v>215</v>
      </c>
      <c r="AJ102" s="19">
        <v>1.0194000000000001</v>
      </c>
      <c r="AK102" s="19">
        <v>17</v>
      </c>
      <c r="AM102" s="83">
        <v>4.3</v>
      </c>
      <c r="AN102">
        <v>168</v>
      </c>
      <c r="AO102">
        <v>90</v>
      </c>
      <c r="AQ102">
        <v>23400</v>
      </c>
      <c r="AR102">
        <v>24437</v>
      </c>
      <c r="AS102" s="193">
        <f t="shared" si="141"/>
        <v>24467.378000000001</v>
      </c>
      <c r="AT102" s="248" t="str">
        <f t="shared" si="142"/>
        <v/>
      </c>
      <c r="AU102">
        <v>7610</v>
      </c>
      <c r="AV102">
        <v>82.4</v>
      </c>
      <c r="AW102">
        <v>1060</v>
      </c>
      <c r="AX102">
        <v>13100</v>
      </c>
      <c r="AY102" s="55">
        <v>34</v>
      </c>
      <c r="AZ102" s="61">
        <v>1970</v>
      </c>
      <c r="BA102">
        <v>7.54</v>
      </c>
      <c r="BB102" s="58">
        <v>414</v>
      </c>
      <c r="BC102" s="55">
        <v>29</v>
      </c>
      <c r="BD102" s="55">
        <v>15</v>
      </c>
      <c r="BE102" s="58">
        <v>11.3</v>
      </c>
      <c r="BF102" s="58">
        <v>1.66</v>
      </c>
      <c r="BG102" s="58">
        <v>0.1</v>
      </c>
      <c r="BH102" s="53">
        <v>7.4</v>
      </c>
      <c r="BI102" s="2" t="s">
        <v>1383</v>
      </c>
      <c r="BJ102">
        <v>88.3</v>
      </c>
      <c r="BK102">
        <v>2.7E-2</v>
      </c>
      <c r="BM102">
        <v>20.9</v>
      </c>
      <c r="BN102" s="61">
        <v>9.1999999999999993</v>
      </c>
      <c r="BO102" s="90">
        <v>4</v>
      </c>
      <c r="BP102" s="273">
        <v>120</v>
      </c>
      <c r="BQ102" s="90">
        <v>240</v>
      </c>
      <c r="BR102" s="90">
        <v>1800</v>
      </c>
      <c r="BS102" s="90"/>
      <c r="BT102" s="90" t="s">
        <v>1384</v>
      </c>
      <c r="BU102" s="90" t="s">
        <v>1384</v>
      </c>
      <c r="BV102" s="90" t="s">
        <v>1383</v>
      </c>
      <c r="BW102" s="90"/>
      <c r="BX102" s="90">
        <v>10</v>
      </c>
      <c r="BY102" s="90" t="s">
        <v>1502</v>
      </c>
      <c r="BZ102" s="90">
        <v>8</v>
      </c>
      <c r="CA102" s="90">
        <v>16</v>
      </c>
      <c r="CB102" s="90">
        <v>116</v>
      </c>
      <c r="CC102" s="90"/>
      <c r="CD102" s="90" t="s">
        <v>1502</v>
      </c>
      <c r="CE102" s="90" t="s">
        <v>1381</v>
      </c>
      <c r="CF102" s="90">
        <v>100</v>
      </c>
      <c r="CG102" s="90"/>
      <c r="CH102" s="90"/>
      <c r="CI102" s="90"/>
      <c r="CJ102" s="90"/>
      <c r="CK102" s="90">
        <v>7</v>
      </c>
      <c r="CL102" s="91">
        <v>4130</v>
      </c>
      <c r="CM102" s="90">
        <v>0.5</v>
      </c>
      <c r="CN102" s="90">
        <v>2258</v>
      </c>
      <c r="CO102" s="90" t="s">
        <v>1518</v>
      </c>
      <c r="CR102">
        <v>47.5</v>
      </c>
      <c r="CS102">
        <v>39.9</v>
      </c>
      <c r="CT102">
        <v>12.6</v>
      </c>
      <c r="CX102" s="2" t="s">
        <v>1384</v>
      </c>
      <c r="DB102" s="103"/>
      <c r="DC102" s="103"/>
      <c r="DD102" s="103"/>
      <c r="DE102" s="103"/>
      <c r="DF102" s="103"/>
      <c r="DG102" s="103"/>
      <c r="DH102" s="103"/>
      <c r="DI102" s="235"/>
      <c r="DJ102" s="103"/>
      <c r="DK102" s="103"/>
      <c r="DL102" s="103"/>
      <c r="DM102" s="103"/>
      <c r="DN102" s="90" t="s">
        <v>1384</v>
      </c>
      <c r="DO102" s="103">
        <v>4.3</v>
      </c>
      <c r="DP102" s="103">
        <v>7.5</v>
      </c>
      <c r="DQ102" s="90" t="s">
        <v>1384</v>
      </c>
      <c r="DR102" s="90" t="s">
        <v>1384</v>
      </c>
      <c r="DS102" s="91" t="s">
        <v>1384</v>
      </c>
      <c r="DT102" s="50">
        <f t="shared" si="83"/>
        <v>0</v>
      </c>
      <c r="DU102" s="73">
        <f t="shared" si="84"/>
        <v>0</v>
      </c>
      <c r="DV102" s="73">
        <f t="shared" si="85"/>
        <v>0</v>
      </c>
      <c r="DW102" s="73">
        <f t="shared" si="86"/>
        <v>1</v>
      </c>
      <c r="DX102" s="73">
        <f t="shared" si="87"/>
        <v>0</v>
      </c>
      <c r="DY102" s="125">
        <f t="shared" si="88"/>
        <v>0</v>
      </c>
      <c r="DZ102" s="73">
        <f t="shared" si="89"/>
        <v>0</v>
      </c>
      <c r="EA102" s="19">
        <f t="shared" si="90"/>
        <v>1</v>
      </c>
      <c r="EB102" s="50">
        <f t="shared" si="91"/>
        <v>0</v>
      </c>
      <c r="EC102" s="19">
        <f t="shared" si="92"/>
        <v>0</v>
      </c>
      <c r="ED102" s="19">
        <f t="shared" si="93"/>
        <v>0</v>
      </c>
      <c r="EE102" s="19">
        <f t="shared" si="94"/>
        <v>1</v>
      </c>
      <c r="EF102" s="50">
        <f t="shared" si="95"/>
        <v>0</v>
      </c>
      <c r="EG102" s="19">
        <f t="shared" si="96"/>
        <v>0</v>
      </c>
      <c r="EH102" s="19">
        <f t="shared" si="97"/>
        <v>1</v>
      </c>
      <c r="EI102" s="50">
        <f t="shared" si="98"/>
        <v>0</v>
      </c>
      <c r="EJ102" s="125">
        <f t="shared" si="99"/>
        <v>4</v>
      </c>
      <c r="EK102">
        <f t="shared" si="100"/>
        <v>7610</v>
      </c>
      <c r="EL102">
        <f t="shared" si="101"/>
        <v>414</v>
      </c>
      <c r="EM102">
        <f t="shared" si="102"/>
        <v>82.4</v>
      </c>
      <c r="EN102">
        <f t="shared" si="103"/>
        <v>1060</v>
      </c>
      <c r="EO102">
        <f t="shared" si="104"/>
        <v>1.66</v>
      </c>
      <c r="EP102">
        <f t="shared" si="105"/>
        <v>11.3</v>
      </c>
      <c r="EQ102">
        <f t="shared" si="106"/>
        <v>1970</v>
      </c>
      <c r="ER102" t="str">
        <f t="shared" si="107"/>
        <v/>
      </c>
      <c r="ES102">
        <f t="shared" si="108"/>
        <v>88.3</v>
      </c>
      <c r="ET102">
        <f t="shared" si="109"/>
        <v>34</v>
      </c>
      <c r="EU102" s="61">
        <f t="shared" si="110"/>
        <v>13100</v>
      </c>
      <c r="EV102" s="53" t="e">
        <f>IF(ISNUMBER(EK102),EK102*#REF!,"")</f>
        <v>#REF!</v>
      </c>
      <c r="EW102" s="53" t="e">
        <f>IF(ISNUMBER(EL102),EL102*#REF!,"")</f>
        <v>#REF!</v>
      </c>
      <c r="EX102" s="53" t="e">
        <f>IF(ISNUMBER(EM102),EM102*#REF!,"")</f>
        <v>#REF!</v>
      </c>
      <c r="EY102" s="53" t="e">
        <f>IF(ISNUMBER(EN102),EN102*#REF!,"")</f>
        <v>#REF!</v>
      </c>
      <c r="EZ102" s="53" t="e">
        <f>IF(ISNUMBER(EO102),EO102*#REF!,"")</f>
        <v>#REF!</v>
      </c>
      <c r="FA102" s="53" t="e">
        <f>IF(ISNUMBER(EP102),EP102*#REF!,"")</f>
        <v>#REF!</v>
      </c>
      <c r="FB102" s="53" t="e">
        <f>IF(ISNUMBER(EQ102),EQ102*#REF!,"")</f>
        <v>#REF!</v>
      </c>
      <c r="FC102" s="53" t="str">
        <f>IF(ISNUMBER(ER102),ER102*#REF!,"")</f>
        <v/>
      </c>
      <c r="FD102" s="53" t="e">
        <f>IF(ISNUMBER(ES102),ES102*#REF!,"")</f>
        <v>#REF!</v>
      </c>
      <c r="FE102" s="53" t="e">
        <f>IF(ISNUMBER(ET102),ET102*#REF!,"")</f>
        <v>#REF!</v>
      </c>
      <c r="FF102" s="52" t="e">
        <f>IF(ISNUMBER(EU102),EU102*#REF!,"")</f>
        <v>#REF!</v>
      </c>
      <c r="FG102" s="55" t="str">
        <f t="shared" si="111"/>
        <v/>
      </c>
      <c r="FH102" s="55" t="str">
        <f t="shared" si="112"/>
        <v/>
      </c>
      <c r="FI102" s="55" t="str">
        <f t="shared" si="113"/>
        <v/>
      </c>
      <c r="FJ102" s="55" t="str">
        <f t="shared" si="114"/>
        <v/>
      </c>
      <c r="FK102" s="55" t="str">
        <f t="shared" si="115"/>
        <v/>
      </c>
      <c r="FL102" s="55" t="str">
        <f t="shared" si="116"/>
        <v/>
      </c>
      <c r="FM102" s="55" t="str">
        <f t="shared" si="117"/>
        <v/>
      </c>
      <c r="FN102" s="55" t="str">
        <f t="shared" si="118"/>
        <v/>
      </c>
      <c r="FO102" s="55" t="str">
        <f t="shared" si="119"/>
        <v/>
      </c>
      <c r="FP102" s="55" t="str">
        <f t="shared" si="120"/>
        <v/>
      </c>
      <c r="FQ102" s="59" t="str">
        <f t="shared" si="121"/>
        <v/>
      </c>
      <c r="FR102" s="53" t="str">
        <f t="shared" si="140"/>
        <v/>
      </c>
      <c r="FS102" s="53" t="e">
        <f t="shared" si="122"/>
        <v>#VALUE!</v>
      </c>
      <c r="FT102" s="19" t="e">
        <f t="shared" si="123"/>
        <v>#VALUE!</v>
      </c>
      <c r="FU102" s="19" t="e">
        <f t="shared" si="124"/>
        <v>#VALUE!</v>
      </c>
      <c r="FV102" s="19" t="e">
        <f t="shared" si="125"/>
        <v>#VALUE!</v>
      </c>
      <c r="FW102" s="50" t="e">
        <f t="shared" si="126"/>
        <v>#VALUE!</v>
      </c>
      <c r="FX102" s="120">
        <f t="shared" si="127"/>
        <v>0</v>
      </c>
      <c r="FY102" s="120">
        <f t="shared" si="128"/>
        <v>0</v>
      </c>
      <c r="FZ102" s="120">
        <f t="shared" si="129"/>
        <v>0</v>
      </c>
      <c r="GA102" s="120">
        <f t="shared" si="130"/>
        <v>0</v>
      </c>
      <c r="GB102" s="120">
        <f t="shared" si="131"/>
        <v>0</v>
      </c>
      <c r="GC102" s="120">
        <f t="shared" si="132"/>
        <v>0</v>
      </c>
      <c r="GD102" s="120">
        <f t="shared" si="133"/>
        <v>0</v>
      </c>
      <c r="GE102" s="120">
        <f t="shared" si="134"/>
        <v>0</v>
      </c>
      <c r="GF102" s="120">
        <f t="shared" si="135"/>
        <v>0</v>
      </c>
      <c r="GG102">
        <f t="shared" si="136"/>
        <v>0</v>
      </c>
      <c r="GH102">
        <f t="shared" si="137"/>
        <v>0</v>
      </c>
      <c r="GI102">
        <v>6</v>
      </c>
      <c r="GJ102" t="str">
        <f t="shared" si="138"/>
        <v/>
      </c>
    </row>
    <row r="103" spans="1:192" ht="15" x14ac:dyDescent="0.25">
      <c r="A103" s="50">
        <f t="shared" si="77"/>
        <v>102</v>
      </c>
      <c r="B103" t="s">
        <v>12</v>
      </c>
      <c r="C103" s="2" t="s">
        <v>967</v>
      </c>
      <c r="D103" s="2" t="s">
        <v>968</v>
      </c>
      <c r="E103" s="2"/>
      <c r="F103" s="274">
        <v>3481823</v>
      </c>
      <c r="G103" s="97">
        <v>5581290</v>
      </c>
      <c r="H103" s="77">
        <f t="shared" si="78"/>
        <v>481755.84080000001</v>
      </c>
      <c r="I103" s="77">
        <f t="shared" si="79"/>
        <v>5579497.2740000002</v>
      </c>
      <c r="J103" s="19">
        <v>146.5</v>
      </c>
      <c r="K103" s="19" t="s">
        <v>1334</v>
      </c>
      <c r="L103" s="19">
        <v>159.5</v>
      </c>
      <c r="O103" s="19">
        <v>146.5</v>
      </c>
      <c r="Q103" t="s">
        <v>1345</v>
      </c>
      <c r="R103" t="s">
        <v>361</v>
      </c>
      <c r="S103" s="2" t="s">
        <v>2640</v>
      </c>
      <c r="T103" s="241" t="str">
        <f t="shared" si="80"/>
        <v>-</v>
      </c>
      <c r="U103" s="241" t="str">
        <f t="shared" si="81"/>
        <v>-</v>
      </c>
      <c r="V103" s="241" t="str">
        <f t="shared" si="82"/>
        <v>-</v>
      </c>
      <c r="W103" s="241" t="str">
        <f t="shared" si="139"/>
        <v>-</v>
      </c>
      <c r="X103" s="260">
        <f t="shared" si="76"/>
        <v>6</v>
      </c>
      <c r="Y103" s="261" t="str">
        <f t="shared" si="75"/>
        <v/>
      </c>
      <c r="Z103" s="56"/>
      <c r="AA103" s="86" t="s">
        <v>1439</v>
      </c>
      <c r="AB103" s="73">
        <v>6</v>
      </c>
      <c r="AC103" s="2" t="s">
        <v>952</v>
      </c>
      <c r="AD103" s="2" t="s">
        <v>1440</v>
      </c>
      <c r="AE103" s="57" t="s">
        <v>1431</v>
      </c>
      <c r="AF103" s="66" t="s">
        <v>3088</v>
      </c>
      <c r="AI103" s="272"/>
      <c r="AM103" s="83"/>
      <c r="AS103" s="204"/>
      <c r="AT103" s="249"/>
      <c r="AU103" s="51"/>
      <c r="AV103" s="51"/>
      <c r="AW103" s="51"/>
      <c r="AX103" s="51"/>
      <c r="AY103" s="139"/>
      <c r="AZ103" s="49"/>
      <c r="BB103" s="58"/>
      <c r="BC103" s="55"/>
      <c r="BD103" s="55"/>
      <c r="BE103" s="58"/>
      <c r="BF103" s="58"/>
      <c r="BG103" s="58"/>
      <c r="BH103" s="53"/>
      <c r="BO103" s="90"/>
      <c r="BP103" s="273"/>
      <c r="BQ103" s="90"/>
      <c r="BR103" s="90"/>
      <c r="BS103" s="90"/>
      <c r="BT103" s="90"/>
      <c r="BU103" s="90"/>
      <c r="BV103" s="90"/>
      <c r="BW103" s="90"/>
      <c r="BX103" s="90"/>
      <c r="BY103" s="90"/>
      <c r="BZ103" s="90"/>
      <c r="CA103" s="90"/>
      <c r="CB103" s="90"/>
      <c r="CC103" s="90"/>
      <c r="CD103" s="90"/>
      <c r="CE103" s="90"/>
      <c r="CF103" s="90"/>
      <c r="CG103" s="90"/>
      <c r="CH103" s="90"/>
      <c r="CI103" s="90"/>
      <c r="CJ103" s="90"/>
      <c r="CK103" s="90"/>
      <c r="CL103" s="91"/>
      <c r="CM103" s="90"/>
      <c r="CN103" s="90" t="s">
        <v>3088</v>
      </c>
      <c r="CO103" s="90"/>
      <c r="CX103" s="2"/>
      <c r="DB103" s="103">
        <v>-63.5</v>
      </c>
      <c r="DC103" s="90" t="s">
        <v>1519</v>
      </c>
      <c r="DD103" s="103"/>
      <c r="DE103" s="103"/>
      <c r="DF103" s="103"/>
      <c r="DG103" s="103">
        <v>-9.11</v>
      </c>
      <c r="DH103" s="103"/>
      <c r="DI103" s="235"/>
      <c r="DJ103" s="103"/>
      <c r="DK103" s="103"/>
      <c r="DL103" s="103"/>
      <c r="DM103" s="103"/>
      <c r="DN103" s="90"/>
      <c r="DO103" s="103"/>
      <c r="DP103" s="103"/>
      <c r="DQ103" s="90"/>
      <c r="DR103" s="90"/>
      <c r="DS103" s="91"/>
      <c r="DT103" s="50">
        <f t="shared" si="83"/>
        <v>0</v>
      </c>
      <c r="DU103" s="73">
        <f t="shared" si="84"/>
        <v>0</v>
      </c>
      <c r="DV103" s="73">
        <f t="shared" si="85"/>
        <v>0</v>
      </c>
      <c r="DW103" s="73">
        <f t="shared" si="86"/>
        <v>1</v>
      </c>
      <c r="DX103" s="73">
        <f t="shared" si="87"/>
        <v>0</v>
      </c>
      <c r="DY103" s="125">
        <f t="shared" si="88"/>
        <v>0</v>
      </c>
      <c r="DZ103" s="73">
        <f t="shared" si="89"/>
        <v>0</v>
      </c>
      <c r="EA103" s="19">
        <f t="shared" si="90"/>
        <v>0</v>
      </c>
      <c r="EB103" s="50">
        <f t="shared" si="91"/>
        <v>1</v>
      </c>
      <c r="EC103" s="19">
        <f t="shared" si="92"/>
        <v>0</v>
      </c>
      <c r="ED103" s="19">
        <f t="shared" si="93"/>
        <v>0</v>
      </c>
      <c r="EE103" s="19">
        <f t="shared" si="94"/>
        <v>0</v>
      </c>
      <c r="EF103" s="50">
        <f t="shared" si="95"/>
        <v>1</v>
      </c>
      <c r="EG103" s="19">
        <f t="shared" si="96"/>
        <v>0</v>
      </c>
      <c r="EH103" s="19">
        <f t="shared" si="97"/>
        <v>0</v>
      </c>
      <c r="EI103" s="50">
        <f t="shared" si="98"/>
        <v>1</v>
      </c>
      <c r="EJ103" s="125">
        <f t="shared" si="99"/>
        <v>1</v>
      </c>
      <c r="EK103" t="str">
        <f t="shared" si="100"/>
        <v/>
      </c>
      <c r="EL103" t="str">
        <f t="shared" si="101"/>
        <v/>
      </c>
      <c r="EM103" t="str">
        <f t="shared" si="102"/>
        <v/>
      </c>
      <c r="EN103" t="str">
        <f t="shared" si="103"/>
        <v/>
      </c>
      <c r="EO103" t="str">
        <f t="shared" si="104"/>
        <v/>
      </c>
      <c r="EP103" t="str">
        <f t="shared" si="105"/>
        <v/>
      </c>
      <c r="EQ103" t="str">
        <f t="shared" si="106"/>
        <v/>
      </c>
      <c r="ER103" t="str">
        <f t="shared" si="107"/>
        <v/>
      </c>
      <c r="ES103" t="str">
        <f t="shared" si="108"/>
        <v/>
      </c>
      <c r="ET103" t="str">
        <f t="shared" si="109"/>
        <v/>
      </c>
      <c r="EU103" s="61" t="str">
        <f t="shared" si="110"/>
        <v/>
      </c>
      <c r="EV103" s="53" t="str">
        <f>IF(ISNUMBER(EK103),EK103*#REF!,"")</f>
        <v/>
      </c>
      <c r="EW103" s="53" t="str">
        <f>IF(ISNUMBER(EL103),EL103*#REF!,"")</f>
        <v/>
      </c>
      <c r="EX103" s="53" t="str">
        <f>IF(ISNUMBER(EM103),EM103*#REF!,"")</f>
        <v/>
      </c>
      <c r="EY103" s="53" t="str">
        <f>IF(ISNUMBER(EN103),EN103*#REF!,"")</f>
        <v/>
      </c>
      <c r="EZ103" s="53" t="str">
        <f>IF(ISNUMBER(EO103),EO103*#REF!,"")</f>
        <v/>
      </c>
      <c r="FA103" s="53" t="str">
        <f>IF(ISNUMBER(EP103),EP103*#REF!,"")</f>
        <v/>
      </c>
      <c r="FB103" s="53" t="str">
        <f>IF(ISNUMBER(EQ103),EQ103*#REF!,"")</f>
        <v/>
      </c>
      <c r="FC103" s="53" t="str">
        <f>IF(ISNUMBER(ER103),ER103*#REF!,"")</f>
        <v/>
      </c>
      <c r="FD103" s="53" t="str">
        <f>IF(ISNUMBER(ES103),ES103*#REF!,"")</f>
        <v/>
      </c>
      <c r="FE103" s="53" t="str">
        <f>IF(ISNUMBER(ET103),ET103*#REF!,"")</f>
        <v/>
      </c>
      <c r="FF103" s="52" t="str">
        <f>IF(ISNUMBER(EU103),EU103*#REF!,"")</f>
        <v/>
      </c>
      <c r="FG103" s="55" t="str">
        <f t="shared" si="111"/>
        <v/>
      </c>
      <c r="FH103" s="55" t="str">
        <f t="shared" si="112"/>
        <v/>
      </c>
      <c r="FI103" s="55" t="str">
        <f t="shared" si="113"/>
        <v/>
      </c>
      <c r="FJ103" s="55" t="str">
        <f t="shared" si="114"/>
        <v/>
      </c>
      <c r="FK103" s="55" t="str">
        <f t="shared" si="115"/>
        <v/>
      </c>
      <c r="FL103" s="55" t="str">
        <f t="shared" si="116"/>
        <v/>
      </c>
      <c r="FM103" s="55" t="str">
        <f t="shared" si="117"/>
        <v/>
      </c>
      <c r="FN103" s="55" t="str">
        <f t="shared" si="118"/>
        <v/>
      </c>
      <c r="FO103" s="55" t="str">
        <f t="shared" si="119"/>
        <v/>
      </c>
      <c r="FP103" s="55" t="str">
        <f t="shared" si="120"/>
        <v/>
      </c>
      <c r="FQ103" s="59" t="str">
        <f t="shared" si="121"/>
        <v/>
      </c>
      <c r="FR103" s="53" t="str">
        <f t="shared" si="140"/>
        <v/>
      </c>
      <c r="FS103" s="53">
        <f t="shared" si="122"/>
        <v>0</v>
      </c>
      <c r="FT103" s="19">
        <f t="shared" si="123"/>
        <v>1</v>
      </c>
      <c r="FU103" s="19">
        <f t="shared" si="124"/>
        <v>0</v>
      </c>
      <c r="FV103" s="19">
        <f t="shared" si="125"/>
        <v>0</v>
      </c>
      <c r="FW103" s="50">
        <f t="shared" si="126"/>
        <v>0</v>
      </c>
      <c r="FX103" s="120">
        <f t="shared" si="127"/>
        <v>0</v>
      </c>
      <c r="FY103" s="120">
        <f t="shared" si="128"/>
        <v>0</v>
      </c>
      <c r="FZ103" s="120">
        <f t="shared" si="129"/>
        <v>0</v>
      </c>
      <c r="GA103" s="120">
        <f t="shared" si="130"/>
        <v>0</v>
      </c>
      <c r="GB103" s="120">
        <f t="shared" si="131"/>
        <v>0</v>
      </c>
      <c r="GC103" s="120">
        <f t="shared" si="132"/>
        <v>0</v>
      </c>
      <c r="GD103" s="120">
        <f t="shared" si="133"/>
        <v>0</v>
      </c>
      <c r="GE103" s="120">
        <f t="shared" si="134"/>
        <v>0</v>
      </c>
      <c r="GF103" s="120">
        <f t="shared" si="135"/>
        <v>0</v>
      </c>
      <c r="GG103">
        <f t="shared" si="136"/>
        <v>0</v>
      </c>
      <c r="GH103">
        <f t="shared" si="137"/>
        <v>0</v>
      </c>
      <c r="GI103">
        <v>6</v>
      </c>
      <c r="GJ103" t="str">
        <f t="shared" si="138"/>
        <v/>
      </c>
    </row>
    <row r="104" spans="1:192" ht="15" x14ac:dyDescent="0.25">
      <c r="A104" s="50">
        <f t="shared" si="77"/>
        <v>103</v>
      </c>
      <c r="B104" t="s">
        <v>12</v>
      </c>
      <c r="C104" s="2" t="s">
        <v>967</v>
      </c>
      <c r="D104" s="2" t="s">
        <v>968</v>
      </c>
      <c r="E104" s="2"/>
      <c r="F104" s="274">
        <v>3481823</v>
      </c>
      <c r="G104" s="97">
        <v>5581290</v>
      </c>
      <c r="H104" s="77">
        <f t="shared" si="78"/>
        <v>481755.84080000001</v>
      </c>
      <c r="I104" s="77">
        <f t="shared" si="79"/>
        <v>5579497.2740000002</v>
      </c>
      <c r="J104" s="19">
        <v>146.5</v>
      </c>
      <c r="K104" s="19" t="s">
        <v>1334</v>
      </c>
      <c r="L104" s="19">
        <v>159.5</v>
      </c>
      <c r="O104" s="19">
        <v>146.5</v>
      </c>
      <c r="Q104" t="s">
        <v>1345</v>
      </c>
      <c r="R104" t="s">
        <v>361</v>
      </c>
      <c r="S104" s="2" t="s">
        <v>2640</v>
      </c>
      <c r="T104" s="241" t="str">
        <f t="shared" si="80"/>
        <v>T</v>
      </c>
      <c r="U104" s="241" t="str">
        <f t="shared" si="81"/>
        <v>-</v>
      </c>
      <c r="V104" s="241" t="str">
        <f t="shared" si="82"/>
        <v>B</v>
      </c>
      <c r="W104" s="241" t="str">
        <f t="shared" si="139"/>
        <v>-</v>
      </c>
      <c r="X104" s="260">
        <f t="shared" si="76"/>
        <v>6</v>
      </c>
      <c r="Y104" s="261" t="str">
        <f t="shared" si="75"/>
        <v/>
      </c>
      <c r="Z104" s="56"/>
      <c r="AA104" s="48">
        <v>42184</v>
      </c>
      <c r="AB104" s="73">
        <v>7</v>
      </c>
      <c r="AC104" s="2" t="s">
        <v>738</v>
      </c>
      <c r="AD104" s="2" t="s">
        <v>1520</v>
      </c>
      <c r="AE104" s="56"/>
      <c r="AF104" s="66">
        <v>30.3</v>
      </c>
      <c r="AG104" s="19">
        <v>44500</v>
      </c>
      <c r="AH104" s="19">
        <v>6.26</v>
      </c>
      <c r="AI104" s="272">
        <v>268</v>
      </c>
      <c r="AM104" s="83"/>
      <c r="AR104">
        <v>32579</v>
      </c>
      <c r="AS104" s="193">
        <f t="shared" ref="AS104:AS115" si="143">SUM(AU104:BN104)+SUM(BO104:CL104)/1000</f>
        <v>32578.919000000002</v>
      </c>
      <c r="AT104" s="248" t="str">
        <f t="shared" ref="AT104:AT115" si="144">FR104</f>
        <v/>
      </c>
      <c r="AU104">
        <v>10276</v>
      </c>
      <c r="AV104">
        <v>130</v>
      </c>
      <c r="AW104">
        <v>1489</v>
      </c>
      <c r="AX104">
        <v>18014</v>
      </c>
      <c r="AY104">
        <v>46.5</v>
      </c>
      <c r="AZ104" s="61">
        <v>2146</v>
      </c>
      <c r="BA104">
        <v>10.199999999999999</v>
      </c>
      <c r="BB104" s="58">
        <v>367</v>
      </c>
      <c r="BC104">
        <v>35.1</v>
      </c>
      <c r="BD104">
        <v>22.4</v>
      </c>
      <c r="BE104">
        <v>0.159</v>
      </c>
      <c r="BF104">
        <v>1.2310000000000001</v>
      </c>
      <c r="BG104">
        <v>9.27</v>
      </c>
      <c r="BH104">
        <v>13.4</v>
      </c>
      <c r="BJ104">
        <v>18.600000000000001</v>
      </c>
      <c r="BK104" s="2" t="s">
        <v>1369</v>
      </c>
      <c r="BO104" s="90"/>
      <c r="BP104" s="273"/>
      <c r="BQ104" s="90">
        <v>59</v>
      </c>
      <c r="BR104" s="90"/>
      <c r="BS104" s="90"/>
      <c r="BT104" s="90"/>
      <c r="BU104" s="90"/>
      <c r="BV104" s="90"/>
      <c r="BW104" s="90"/>
      <c r="BX104" s="90"/>
      <c r="BY104" s="90"/>
      <c r="BZ104" s="90"/>
      <c r="CA104" s="90"/>
      <c r="CB104" s="90"/>
      <c r="CC104" s="90"/>
      <c r="CD104" s="90"/>
      <c r="CE104" s="90"/>
      <c r="CF104" s="90"/>
      <c r="CG104" s="90"/>
      <c r="CH104" s="90"/>
      <c r="CI104" s="90"/>
      <c r="CJ104" s="90"/>
      <c r="CK104" s="90"/>
      <c r="CL104" s="91"/>
      <c r="CM104" s="90">
        <v>0.95</v>
      </c>
      <c r="CN104" s="90" t="s">
        <v>3088</v>
      </c>
      <c r="CO104" s="90"/>
      <c r="DB104" s="103"/>
      <c r="DC104" s="103"/>
      <c r="DD104" s="103"/>
      <c r="DE104" s="103"/>
      <c r="DF104" s="103"/>
      <c r="DG104" s="103"/>
      <c r="DH104" s="103"/>
      <c r="DI104" s="235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4"/>
      <c r="DT104" s="50">
        <f t="shared" si="83"/>
        <v>0</v>
      </c>
      <c r="DU104" s="73">
        <f t="shared" si="84"/>
        <v>0</v>
      </c>
      <c r="DV104" s="73">
        <f t="shared" si="85"/>
        <v>0</v>
      </c>
      <c r="DW104" s="73">
        <f t="shared" si="86"/>
        <v>1</v>
      </c>
      <c r="DX104" s="73">
        <f t="shared" si="87"/>
        <v>0</v>
      </c>
      <c r="DY104" s="125">
        <f t="shared" si="88"/>
        <v>0</v>
      </c>
      <c r="DZ104" s="73">
        <f t="shared" si="89"/>
        <v>0</v>
      </c>
      <c r="EA104" s="19">
        <f t="shared" si="90"/>
        <v>1</v>
      </c>
      <c r="EB104" s="50">
        <f t="shared" si="91"/>
        <v>0</v>
      </c>
      <c r="EC104" s="19">
        <f t="shared" si="92"/>
        <v>0</v>
      </c>
      <c r="ED104" s="19">
        <f t="shared" si="93"/>
        <v>0</v>
      </c>
      <c r="EE104" s="19">
        <f t="shared" si="94"/>
        <v>1</v>
      </c>
      <c r="EF104" s="50">
        <f t="shared" si="95"/>
        <v>0</v>
      </c>
      <c r="EG104" s="19">
        <f t="shared" si="96"/>
        <v>0</v>
      </c>
      <c r="EH104" s="19">
        <f t="shared" si="97"/>
        <v>0</v>
      </c>
      <c r="EI104" s="50">
        <f t="shared" si="98"/>
        <v>1</v>
      </c>
      <c r="EJ104" s="125">
        <f t="shared" si="99"/>
        <v>3</v>
      </c>
      <c r="EK104">
        <f t="shared" si="100"/>
        <v>10276</v>
      </c>
      <c r="EL104">
        <f t="shared" si="101"/>
        <v>367</v>
      </c>
      <c r="EM104">
        <f t="shared" si="102"/>
        <v>130</v>
      </c>
      <c r="EN104">
        <f t="shared" si="103"/>
        <v>1489</v>
      </c>
      <c r="EO104">
        <f t="shared" si="104"/>
        <v>1.2310000000000001</v>
      </c>
      <c r="EP104">
        <f t="shared" si="105"/>
        <v>0.159</v>
      </c>
      <c r="EQ104">
        <f t="shared" si="106"/>
        <v>2146</v>
      </c>
      <c r="ER104" t="str">
        <f t="shared" si="107"/>
        <v/>
      </c>
      <c r="ES104">
        <f t="shared" si="108"/>
        <v>18.600000000000001</v>
      </c>
      <c r="ET104">
        <f t="shared" si="109"/>
        <v>46.5</v>
      </c>
      <c r="EU104" s="61">
        <f t="shared" si="110"/>
        <v>18014</v>
      </c>
      <c r="EV104" s="53" t="e">
        <f>IF(ISNUMBER(EK104),EK104*#REF!,"")</f>
        <v>#REF!</v>
      </c>
      <c r="EW104" s="53" t="e">
        <f>IF(ISNUMBER(EL104),EL104*#REF!,"")</f>
        <v>#REF!</v>
      </c>
      <c r="EX104" s="53" t="e">
        <f>IF(ISNUMBER(EM104),EM104*#REF!,"")</f>
        <v>#REF!</v>
      </c>
      <c r="EY104" s="53" t="e">
        <f>IF(ISNUMBER(EN104),EN104*#REF!,"")</f>
        <v>#REF!</v>
      </c>
      <c r="EZ104" s="53" t="e">
        <f>IF(ISNUMBER(EO104),EO104*#REF!,"")</f>
        <v>#REF!</v>
      </c>
      <c r="FA104" s="53" t="e">
        <f>IF(ISNUMBER(EP104),EP104*#REF!,"")</f>
        <v>#REF!</v>
      </c>
      <c r="FB104" s="53" t="e">
        <f>IF(ISNUMBER(EQ104),EQ104*#REF!,"")</f>
        <v>#REF!</v>
      </c>
      <c r="FC104" s="53" t="str">
        <f>IF(ISNUMBER(ER104),ER104*#REF!,"")</f>
        <v/>
      </c>
      <c r="FD104" s="53" t="e">
        <f>IF(ISNUMBER(ES104),ES104*#REF!,"")</f>
        <v>#REF!</v>
      </c>
      <c r="FE104" s="53" t="e">
        <f>IF(ISNUMBER(ET104),ET104*#REF!,"")</f>
        <v>#REF!</v>
      </c>
      <c r="FF104" s="52" t="e">
        <f>IF(ISNUMBER(EU104),EU104*#REF!,"")</f>
        <v>#REF!</v>
      </c>
      <c r="FG104" s="55" t="str">
        <f t="shared" si="111"/>
        <v/>
      </c>
      <c r="FH104" s="55" t="str">
        <f t="shared" si="112"/>
        <v/>
      </c>
      <c r="FI104" s="55" t="str">
        <f t="shared" si="113"/>
        <v/>
      </c>
      <c r="FJ104" s="55" t="str">
        <f t="shared" si="114"/>
        <v/>
      </c>
      <c r="FK104" s="55" t="str">
        <f t="shared" si="115"/>
        <v/>
      </c>
      <c r="FL104" s="55" t="str">
        <f t="shared" si="116"/>
        <v/>
      </c>
      <c r="FM104" s="55" t="str">
        <f t="shared" si="117"/>
        <v/>
      </c>
      <c r="FN104" s="55" t="str">
        <f t="shared" si="118"/>
        <v/>
      </c>
      <c r="FO104" s="55" t="str">
        <f t="shared" si="119"/>
        <v/>
      </c>
      <c r="FP104" s="55" t="str">
        <f t="shared" si="120"/>
        <v/>
      </c>
      <c r="FQ104" s="59" t="str">
        <f t="shared" si="121"/>
        <v/>
      </c>
      <c r="FR104" s="53" t="str">
        <f t="shared" si="140"/>
        <v/>
      </c>
      <c r="FS104" s="53" t="e">
        <f t="shared" si="122"/>
        <v>#VALUE!</v>
      </c>
      <c r="FT104" s="19" t="e">
        <f t="shared" si="123"/>
        <v>#VALUE!</v>
      </c>
      <c r="FU104" s="19" t="e">
        <f t="shared" si="124"/>
        <v>#VALUE!</v>
      </c>
      <c r="FV104" s="19" t="e">
        <f t="shared" si="125"/>
        <v>#VALUE!</v>
      </c>
      <c r="FW104" s="50" t="e">
        <f t="shared" si="126"/>
        <v>#VALUE!</v>
      </c>
      <c r="FX104" s="120">
        <f t="shared" si="127"/>
        <v>0</v>
      </c>
      <c r="FY104" s="120">
        <f t="shared" si="128"/>
        <v>0</v>
      </c>
      <c r="FZ104" s="120">
        <f t="shared" si="129"/>
        <v>0</v>
      </c>
      <c r="GA104" s="120">
        <f t="shared" si="130"/>
        <v>0</v>
      </c>
      <c r="GB104" s="120">
        <f t="shared" si="131"/>
        <v>0</v>
      </c>
      <c r="GC104" s="120">
        <f t="shared" si="132"/>
        <v>0</v>
      </c>
      <c r="GD104" s="120">
        <f t="shared" si="133"/>
        <v>0</v>
      </c>
      <c r="GE104" s="120">
        <f t="shared" si="134"/>
        <v>0</v>
      </c>
      <c r="GF104" s="120">
        <f t="shared" si="135"/>
        <v>0</v>
      </c>
      <c r="GG104">
        <f t="shared" si="136"/>
        <v>0</v>
      </c>
      <c r="GH104">
        <f t="shared" si="137"/>
        <v>0</v>
      </c>
      <c r="GI104">
        <v>6</v>
      </c>
      <c r="GJ104" t="str">
        <f t="shared" si="138"/>
        <v/>
      </c>
    </row>
    <row r="105" spans="1:192" ht="15" x14ac:dyDescent="0.25">
      <c r="A105" s="50">
        <f t="shared" si="77"/>
        <v>104</v>
      </c>
      <c r="B105" s="2" t="s">
        <v>12</v>
      </c>
      <c r="C105" s="2" t="s">
        <v>969</v>
      </c>
      <c r="D105" s="2" t="s">
        <v>970</v>
      </c>
      <c r="E105" s="2"/>
      <c r="F105" s="271">
        <v>3481833</v>
      </c>
      <c r="G105" s="271">
        <v>5581294</v>
      </c>
      <c r="H105" s="77">
        <f t="shared" si="78"/>
        <v>481765.83680000005</v>
      </c>
      <c r="I105" s="77">
        <f t="shared" si="79"/>
        <v>5579501.2724000001</v>
      </c>
      <c r="J105" s="19">
        <v>146.69999999999999</v>
      </c>
      <c r="K105" s="19" t="s">
        <v>1334</v>
      </c>
      <c r="L105" s="19">
        <v>180.1</v>
      </c>
      <c r="O105" s="19">
        <v>146.69999999999999</v>
      </c>
      <c r="Q105" t="s">
        <v>1345</v>
      </c>
      <c r="R105" t="s">
        <v>361</v>
      </c>
      <c r="S105" s="2" t="s">
        <v>2640</v>
      </c>
      <c r="T105" s="241" t="str">
        <f t="shared" si="80"/>
        <v>T</v>
      </c>
      <c r="U105" s="241" t="str">
        <f t="shared" si="81"/>
        <v>-</v>
      </c>
      <c r="V105" s="241" t="str">
        <f t="shared" si="82"/>
        <v>B</v>
      </c>
      <c r="W105" s="241" t="str">
        <f t="shared" si="139"/>
        <v>A</v>
      </c>
      <c r="X105" s="260">
        <f t="shared" si="76"/>
        <v>6</v>
      </c>
      <c r="Y105" s="261" t="str">
        <f t="shared" si="75"/>
        <v/>
      </c>
      <c r="Z105" s="56"/>
      <c r="AA105" s="131">
        <v>1827</v>
      </c>
      <c r="AB105" s="73">
        <v>1</v>
      </c>
      <c r="AC105" s="2" t="s">
        <v>871</v>
      </c>
      <c r="AD105" s="2" t="s">
        <v>1521</v>
      </c>
      <c r="AE105" s="70" t="s">
        <v>1495</v>
      </c>
      <c r="AF105" s="66">
        <v>34.4</v>
      </c>
      <c r="AI105" s="272"/>
      <c r="AJ105" s="19">
        <v>1.0246</v>
      </c>
      <c r="AK105" s="19">
        <v>15</v>
      </c>
      <c r="AM105" s="83"/>
      <c r="AR105">
        <v>34457.29</v>
      </c>
      <c r="AS105" s="193">
        <f t="shared" si="143"/>
        <v>33632.370999999999</v>
      </c>
      <c r="AT105" s="248" t="str">
        <f t="shared" si="144"/>
        <v/>
      </c>
      <c r="AU105">
        <v>10700</v>
      </c>
      <c r="AV105">
        <v>135</v>
      </c>
      <c r="AW105">
        <v>1497</v>
      </c>
      <c r="AX105">
        <v>19100</v>
      </c>
      <c r="AY105">
        <v>45.4</v>
      </c>
      <c r="AZ105" s="61">
        <v>1579</v>
      </c>
      <c r="BA105">
        <v>10.36</v>
      </c>
      <c r="BB105" s="58">
        <v>476.5</v>
      </c>
      <c r="BC105" s="58">
        <v>22.88</v>
      </c>
      <c r="BD105">
        <v>19.420000000000002</v>
      </c>
      <c r="BE105">
        <v>10.119999999999999</v>
      </c>
      <c r="BF105">
        <v>1.79</v>
      </c>
      <c r="BH105">
        <v>9.4580000000000002</v>
      </c>
      <c r="BM105">
        <v>25.17</v>
      </c>
      <c r="BO105" s="90"/>
      <c r="BP105" s="273"/>
      <c r="BQ105" s="90">
        <v>273</v>
      </c>
      <c r="BR105" s="90"/>
      <c r="BS105" s="90"/>
      <c r="BT105" s="90"/>
      <c r="BU105" s="90"/>
      <c r="BV105" s="90"/>
      <c r="BW105" s="90"/>
      <c r="BX105" s="90"/>
      <c r="BY105" s="90"/>
      <c r="BZ105" s="90"/>
      <c r="CA105" s="90"/>
      <c r="CB105" s="90"/>
      <c r="CC105" s="90"/>
      <c r="CD105" s="90"/>
      <c r="CE105" s="90"/>
      <c r="CF105" s="90"/>
      <c r="CG105" s="90"/>
      <c r="CH105" s="90"/>
      <c r="CI105" s="90"/>
      <c r="CJ105" s="90"/>
      <c r="CK105" s="90"/>
      <c r="CL105" s="91"/>
      <c r="CM105" s="90"/>
      <c r="CN105" s="90">
        <v>3311</v>
      </c>
      <c r="CO105" s="90"/>
      <c r="DB105" s="103"/>
      <c r="DC105" s="103"/>
      <c r="DD105" s="103"/>
      <c r="DE105" s="103"/>
      <c r="DF105" s="103"/>
      <c r="DG105" s="103"/>
      <c r="DH105" s="103"/>
      <c r="DI105" s="235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4"/>
      <c r="DT105" s="50">
        <f t="shared" si="83"/>
        <v>1</v>
      </c>
      <c r="DU105" s="73">
        <f t="shared" si="84"/>
        <v>0</v>
      </c>
      <c r="DV105" s="73">
        <f t="shared" si="85"/>
        <v>0</v>
      </c>
      <c r="DW105" s="73">
        <f t="shared" si="86"/>
        <v>1</v>
      </c>
      <c r="DX105" s="73">
        <f t="shared" si="87"/>
        <v>0</v>
      </c>
      <c r="DY105" s="125">
        <f t="shared" si="88"/>
        <v>0</v>
      </c>
      <c r="DZ105" s="73">
        <f t="shared" si="89"/>
        <v>0</v>
      </c>
      <c r="EA105" s="19">
        <f t="shared" si="90"/>
        <v>1</v>
      </c>
      <c r="EB105" s="50">
        <f t="shared" si="91"/>
        <v>0</v>
      </c>
      <c r="EC105" s="19">
        <f t="shared" si="92"/>
        <v>0</v>
      </c>
      <c r="ED105" s="19">
        <f t="shared" si="93"/>
        <v>0</v>
      </c>
      <c r="EE105" s="19">
        <f t="shared" si="94"/>
        <v>1</v>
      </c>
      <c r="EF105" s="50">
        <f t="shared" si="95"/>
        <v>0</v>
      </c>
      <c r="EG105" s="19">
        <f t="shared" si="96"/>
        <v>0</v>
      </c>
      <c r="EH105" s="19">
        <f t="shared" si="97"/>
        <v>1</v>
      </c>
      <c r="EI105" s="50">
        <f t="shared" si="98"/>
        <v>0</v>
      </c>
      <c r="EJ105" s="125">
        <f t="shared" si="99"/>
        <v>4</v>
      </c>
      <c r="EK105">
        <f t="shared" si="100"/>
        <v>10700</v>
      </c>
      <c r="EL105">
        <f t="shared" si="101"/>
        <v>476.5</v>
      </c>
      <c r="EM105">
        <f t="shared" si="102"/>
        <v>135</v>
      </c>
      <c r="EN105">
        <f t="shared" si="103"/>
        <v>1497</v>
      </c>
      <c r="EO105">
        <f t="shared" si="104"/>
        <v>1.79</v>
      </c>
      <c r="EP105">
        <f t="shared" si="105"/>
        <v>10.119999999999999</v>
      </c>
      <c r="EQ105">
        <f t="shared" si="106"/>
        <v>1579</v>
      </c>
      <c r="ER105" t="str">
        <f t="shared" si="107"/>
        <v/>
      </c>
      <c r="ES105" t="str">
        <f t="shared" si="108"/>
        <v/>
      </c>
      <c r="ET105">
        <f t="shared" si="109"/>
        <v>45.4</v>
      </c>
      <c r="EU105" s="61">
        <f t="shared" si="110"/>
        <v>19100</v>
      </c>
      <c r="EV105" s="53" t="e">
        <f>IF(ISNUMBER(EK105),EK105*#REF!,"")</f>
        <v>#REF!</v>
      </c>
      <c r="EW105" s="53" t="e">
        <f>IF(ISNUMBER(EL105),EL105*#REF!,"")</f>
        <v>#REF!</v>
      </c>
      <c r="EX105" s="53" t="e">
        <f>IF(ISNUMBER(EM105),EM105*#REF!,"")</f>
        <v>#REF!</v>
      </c>
      <c r="EY105" s="53" t="e">
        <f>IF(ISNUMBER(EN105),EN105*#REF!,"")</f>
        <v>#REF!</v>
      </c>
      <c r="EZ105" s="53" t="e">
        <f>IF(ISNUMBER(EO105),EO105*#REF!,"")</f>
        <v>#REF!</v>
      </c>
      <c r="FA105" s="53" t="e">
        <f>IF(ISNUMBER(EP105),EP105*#REF!,"")</f>
        <v>#REF!</v>
      </c>
      <c r="FB105" s="53" t="e">
        <f>IF(ISNUMBER(EQ105),EQ105*#REF!,"")</f>
        <v>#REF!</v>
      </c>
      <c r="FC105" s="53" t="str">
        <f>IF(ISNUMBER(ER105),ER105*#REF!,"")</f>
        <v/>
      </c>
      <c r="FD105" s="53" t="str">
        <f>IF(ISNUMBER(ES105),ES105*#REF!,"")</f>
        <v/>
      </c>
      <c r="FE105" s="53" t="e">
        <f>IF(ISNUMBER(ET105),ET105*#REF!,"")</f>
        <v>#REF!</v>
      </c>
      <c r="FF105" s="52" t="e">
        <f>IF(ISNUMBER(EU105),EU105*#REF!,"")</f>
        <v>#REF!</v>
      </c>
      <c r="FG105" s="55" t="str">
        <f t="shared" si="111"/>
        <v/>
      </c>
      <c r="FH105" s="55" t="str">
        <f t="shared" si="112"/>
        <v/>
      </c>
      <c r="FI105" s="55" t="str">
        <f t="shared" si="113"/>
        <v/>
      </c>
      <c r="FJ105" s="55" t="str">
        <f t="shared" si="114"/>
        <v/>
      </c>
      <c r="FK105" s="55" t="str">
        <f t="shared" si="115"/>
        <v/>
      </c>
      <c r="FL105" s="55" t="str">
        <f t="shared" si="116"/>
        <v/>
      </c>
      <c r="FM105" s="55" t="str">
        <f t="shared" si="117"/>
        <v/>
      </c>
      <c r="FN105" s="55" t="str">
        <f t="shared" si="118"/>
        <v/>
      </c>
      <c r="FO105" s="55" t="str">
        <f t="shared" si="119"/>
        <v/>
      </c>
      <c r="FP105" s="55" t="str">
        <f t="shared" si="120"/>
        <v/>
      </c>
      <c r="FQ105" s="59" t="str">
        <f t="shared" si="121"/>
        <v/>
      </c>
      <c r="FR105" s="53" t="str">
        <f t="shared" si="140"/>
        <v/>
      </c>
      <c r="FS105" s="53" t="e">
        <f t="shared" si="122"/>
        <v>#VALUE!</v>
      </c>
      <c r="FT105" s="19" t="e">
        <f t="shared" si="123"/>
        <v>#VALUE!</v>
      </c>
      <c r="FU105" s="19" t="e">
        <f t="shared" si="124"/>
        <v>#VALUE!</v>
      </c>
      <c r="FV105" s="19" t="e">
        <f t="shared" si="125"/>
        <v>#VALUE!</v>
      </c>
      <c r="FW105" s="50" t="e">
        <f t="shared" si="126"/>
        <v>#VALUE!</v>
      </c>
      <c r="FX105" s="120">
        <f t="shared" si="127"/>
        <v>0</v>
      </c>
      <c r="FY105" s="120">
        <f t="shared" si="128"/>
        <v>0</v>
      </c>
      <c r="FZ105" s="120">
        <f t="shared" si="129"/>
        <v>0</v>
      </c>
      <c r="GA105" s="120">
        <f t="shared" si="130"/>
        <v>0</v>
      </c>
      <c r="GB105" s="120">
        <f t="shared" si="131"/>
        <v>0</v>
      </c>
      <c r="GC105" s="120">
        <f t="shared" si="132"/>
        <v>0</v>
      </c>
      <c r="GD105" s="120">
        <f t="shared" si="133"/>
        <v>0</v>
      </c>
      <c r="GE105" s="120">
        <f t="shared" si="134"/>
        <v>0</v>
      </c>
      <c r="GF105" s="120">
        <f t="shared" si="135"/>
        <v>0</v>
      </c>
      <c r="GG105">
        <f t="shared" si="136"/>
        <v>0</v>
      </c>
      <c r="GH105">
        <f t="shared" si="137"/>
        <v>0</v>
      </c>
      <c r="GI105">
        <v>6</v>
      </c>
      <c r="GJ105" t="str">
        <f t="shared" si="138"/>
        <v/>
      </c>
    </row>
    <row r="106" spans="1:192" ht="15" x14ac:dyDescent="0.25">
      <c r="A106" s="50">
        <f t="shared" si="77"/>
        <v>105</v>
      </c>
      <c r="B106" s="2" t="s">
        <v>12</v>
      </c>
      <c r="C106" s="2" t="s">
        <v>969</v>
      </c>
      <c r="D106" s="2" t="s">
        <v>970</v>
      </c>
      <c r="E106" s="2"/>
      <c r="F106" s="271">
        <v>3481833</v>
      </c>
      <c r="G106" s="271">
        <v>5581294</v>
      </c>
      <c r="H106" s="77">
        <f t="shared" si="78"/>
        <v>481765.83680000005</v>
      </c>
      <c r="I106" s="77">
        <f t="shared" si="79"/>
        <v>5579501.2724000001</v>
      </c>
      <c r="J106" s="19">
        <v>146.69999999999999</v>
      </c>
      <c r="K106" s="19" t="s">
        <v>1334</v>
      </c>
      <c r="L106" s="19">
        <v>180.1</v>
      </c>
      <c r="O106" s="19">
        <v>146.69999999999999</v>
      </c>
      <c r="Q106" t="s">
        <v>1345</v>
      </c>
      <c r="R106" t="s">
        <v>361</v>
      </c>
      <c r="S106" s="2" t="s">
        <v>2640</v>
      </c>
      <c r="T106" s="241" t="str">
        <f t="shared" si="80"/>
        <v>T</v>
      </c>
      <c r="U106" s="241" t="str">
        <f t="shared" si="81"/>
        <v>-</v>
      </c>
      <c r="V106" s="241" t="str">
        <f t="shared" si="82"/>
        <v>B</v>
      </c>
      <c r="W106" s="241" t="str">
        <f t="shared" si="139"/>
        <v>A</v>
      </c>
      <c r="X106" s="260">
        <f t="shared" si="76"/>
        <v>6</v>
      </c>
      <c r="Y106" s="261" t="str">
        <f t="shared" si="75"/>
        <v/>
      </c>
      <c r="Z106" s="56"/>
      <c r="AA106" s="48">
        <v>12055</v>
      </c>
      <c r="AB106" s="73">
        <v>2</v>
      </c>
      <c r="AC106" s="2"/>
      <c r="AD106" s="2" t="s">
        <v>1522</v>
      </c>
      <c r="AE106" s="56"/>
      <c r="AF106" s="66">
        <v>32.479999999999997</v>
      </c>
      <c r="AI106" s="272"/>
      <c r="AM106" s="83"/>
      <c r="AR106">
        <v>34214.910000000003</v>
      </c>
      <c r="AS106" s="193">
        <f t="shared" si="143"/>
        <v>33328.400000000001</v>
      </c>
      <c r="AT106" s="248" t="str">
        <f t="shared" si="144"/>
        <v/>
      </c>
      <c r="AU106">
        <v>10640</v>
      </c>
      <c r="AV106">
        <v>123.1</v>
      </c>
      <c r="AW106">
        <v>1465</v>
      </c>
      <c r="AX106">
        <v>18640</v>
      </c>
      <c r="AY106">
        <v>46.4</v>
      </c>
      <c r="AZ106" s="61">
        <v>1995.3</v>
      </c>
      <c r="BB106" s="58">
        <v>376.2</v>
      </c>
      <c r="BD106">
        <v>23.2</v>
      </c>
      <c r="BE106">
        <v>17.8</v>
      </c>
      <c r="BF106">
        <v>1.4</v>
      </c>
      <c r="BO106" s="90"/>
      <c r="BP106" s="273"/>
      <c r="BQ106" s="90"/>
      <c r="BR106" s="90"/>
      <c r="BS106" s="90"/>
      <c r="BT106" s="90"/>
      <c r="BU106" s="90"/>
      <c r="BV106" s="90"/>
      <c r="BW106" s="90"/>
      <c r="BX106" s="90"/>
      <c r="BY106" s="90"/>
      <c r="BZ106" s="90"/>
      <c r="CA106" s="90"/>
      <c r="CB106" s="90"/>
      <c r="CC106" s="90"/>
      <c r="CD106" s="90"/>
      <c r="CE106" s="90"/>
      <c r="CF106" s="90"/>
      <c r="CG106" s="90"/>
      <c r="CH106" s="90"/>
      <c r="CI106" s="90"/>
      <c r="CJ106" s="90"/>
      <c r="CK106" s="90"/>
      <c r="CL106" s="91"/>
      <c r="CM106" s="90"/>
      <c r="CN106" s="90">
        <v>7523</v>
      </c>
      <c r="CO106" s="90"/>
      <c r="DB106" s="103"/>
      <c r="DC106" s="103"/>
      <c r="DD106" s="103"/>
      <c r="DE106" s="103"/>
      <c r="DF106" s="103"/>
      <c r="DG106" s="103"/>
      <c r="DH106" s="103"/>
      <c r="DI106" s="235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4"/>
      <c r="DT106" s="50">
        <f t="shared" si="83"/>
        <v>0</v>
      </c>
      <c r="DU106" s="73">
        <f t="shared" si="84"/>
        <v>0</v>
      </c>
      <c r="DV106" s="73">
        <f t="shared" si="85"/>
        <v>0</v>
      </c>
      <c r="DW106" s="73">
        <f t="shared" si="86"/>
        <v>1</v>
      </c>
      <c r="DX106" s="73">
        <f t="shared" si="87"/>
        <v>0</v>
      </c>
      <c r="DY106" s="125">
        <f t="shared" si="88"/>
        <v>0</v>
      </c>
      <c r="DZ106" s="73">
        <f t="shared" si="89"/>
        <v>0</v>
      </c>
      <c r="EA106" s="19">
        <f t="shared" si="90"/>
        <v>1</v>
      </c>
      <c r="EB106" s="50">
        <f t="shared" si="91"/>
        <v>0</v>
      </c>
      <c r="EC106" s="19">
        <f t="shared" si="92"/>
        <v>0</v>
      </c>
      <c r="ED106" s="19">
        <f t="shared" si="93"/>
        <v>0</v>
      </c>
      <c r="EE106" s="19">
        <f t="shared" si="94"/>
        <v>1</v>
      </c>
      <c r="EF106" s="50">
        <f t="shared" si="95"/>
        <v>0</v>
      </c>
      <c r="EG106" s="19">
        <f t="shared" si="96"/>
        <v>0</v>
      </c>
      <c r="EH106" s="19">
        <f t="shared" si="97"/>
        <v>1</v>
      </c>
      <c r="EI106" s="50">
        <f t="shared" si="98"/>
        <v>0</v>
      </c>
      <c r="EJ106" s="125">
        <f t="shared" si="99"/>
        <v>4</v>
      </c>
      <c r="EK106">
        <f t="shared" si="100"/>
        <v>10640</v>
      </c>
      <c r="EL106">
        <f t="shared" si="101"/>
        <v>376.2</v>
      </c>
      <c r="EM106">
        <f t="shared" si="102"/>
        <v>123.1</v>
      </c>
      <c r="EN106">
        <f t="shared" si="103"/>
        <v>1465</v>
      </c>
      <c r="EO106">
        <f t="shared" si="104"/>
        <v>1.4</v>
      </c>
      <c r="EP106">
        <f t="shared" si="105"/>
        <v>17.8</v>
      </c>
      <c r="EQ106">
        <f t="shared" si="106"/>
        <v>1995.3</v>
      </c>
      <c r="ER106" t="str">
        <f t="shared" si="107"/>
        <v/>
      </c>
      <c r="ES106" t="str">
        <f t="shared" si="108"/>
        <v/>
      </c>
      <c r="ET106">
        <f t="shared" si="109"/>
        <v>46.4</v>
      </c>
      <c r="EU106" s="61">
        <f t="shared" si="110"/>
        <v>18640</v>
      </c>
      <c r="EV106" s="53" t="e">
        <f>IF(ISNUMBER(EK106),EK106*#REF!,"")</f>
        <v>#REF!</v>
      </c>
      <c r="EW106" s="53" t="e">
        <f>IF(ISNUMBER(EL106),EL106*#REF!,"")</f>
        <v>#REF!</v>
      </c>
      <c r="EX106" s="53" t="e">
        <f>IF(ISNUMBER(EM106),EM106*#REF!,"")</f>
        <v>#REF!</v>
      </c>
      <c r="EY106" s="53" t="e">
        <f>IF(ISNUMBER(EN106),EN106*#REF!,"")</f>
        <v>#REF!</v>
      </c>
      <c r="EZ106" s="53" t="e">
        <f>IF(ISNUMBER(EO106),EO106*#REF!,"")</f>
        <v>#REF!</v>
      </c>
      <c r="FA106" s="53" t="e">
        <f>IF(ISNUMBER(EP106),EP106*#REF!,"")</f>
        <v>#REF!</v>
      </c>
      <c r="FB106" s="53" t="e">
        <f>IF(ISNUMBER(EQ106),EQ106*#REF!,"")</f>
        <v>#REF!</v>
      </c>
      <c r="FC106" s="53" t="str">
        <f>IF(ISNUMBER(ER106),ER106*#REF!,"")</f>
        <v/>
      </c>
      <c r="FD106" s="53" t="str">
        <f>IF(ISNUMBER(ES106),ES106*#REF!,"")</f>
        <v/>
      </c>
      <c r="FE106" s="53" t="e">
        <f>IF(ISNUMBER(ET106),ET106*#REF!,"")</f>
        <v>#REF!</v>
      </c>
      <c r="FF106" s="52" t="e">
        <f>IF(ISNUMBER(EU106),EU106*#REF!,"")</f>
        <v>#REF!</v>
      </c>
      <c r="FG106" s="55" t="str">
        <f t="shared" si="111"/>
        <v/>
      </c>
      <c r="FH106" s="55" t="str">
        <f t="shared" si="112"/>
        <v/>
      </c>
      <c r="FI106" s="55" t="str">
        <f t="shared" si="113"/>
        <v/>
      </c>
      <c r="FJ106" s="55" t="str">
        <f t="shared" si="114"/>
        <v/>
      </c>
      <c r="FK106" s="55" t="str">
        <f t="shared" si="115"/>
        <v/>
      </c>
      <c r="FL106" s="55" t="str">
        <f t="shared" si="116"/>
        <v/>
      </c>
      <c r="FM106" s="55" t="str">
        <f t="shared" si="117"/>
        <v/>
      </c>
      <c r="FN106" s="55" t="str">
        <f t="shared" si="118"/>
        <v/>
      </c>
      <c r="FO106" s="55" t="str">
        <f t="shared" si="119"/>
        <v/>
      </c>
      <c r="FP106" s="55" t="str">
        <f t="shared" si="120"/>
        <v/>
      </c>
      <c r="FQ106" s="59" t="str">
        <f t="shared" si="121"/>
        <v/>
      </c>
      <c r="FR106" s="53" t="str">
        <f t="shared" si="140"/>
        <v/>
      </c>
      <c r="FS106" s="53" t="e">
        <f t="shared" si="122"/>
        <v>#VALUE!</v>
      </c>
      <c r="FT106" s="19" t="e">
        <f t="shared" si="123"/>
        <v>#VALUE!</v>
      </c>
      <c r="FU106" s="19" t="e">
        <f t="shared" si="124"/>
        <v>#VALUE!</v>
      </c>
      <c r="FV106" s="19" t="e">
        <f t="shared" si="125"/>
        <v>#VALUE!</v>
      </c>
      <c r="FW106" s="50" t="e">
        <f t="shared" si="126"/>
        <v>#VALUE!</v>
      </c>
      <c r="FX106" s="120">
        <f t="shared" si="127"/>
        <v>0</v>
      </c>
      <c r="FY106" s="120">
        <f t="shared" si="128"/>
        <v>0</v>
      </c>
      <c r="FZ106" s="120">
        <f t="shared" si="129"/>
        <v>0</v>
      </c>
      <c r="GA106" s="120">
        <f t="shared" si="130"/>
        <v>0</v>
      </c>
      <c r="GB106" s="120">
        <f t="shared" si="131"/>
        <v>0</v>
      </c>
      <c r="GC106" s="120">
        <f t="shared" si="132"/>
        <v>0</v>
      </c>
      <c r="GD106" s="120">
        <f t="shared" si="133"/>
        <v>0</v>
      </c>
      <c r="GE106" s="120">
        <f t="shared" si="134"/>
        <v>0</v>
      </c>
      <c r="GF106" s="120">
        <f t="shared" si="135"/>
        <v>0</v>
      </c>
      <c r="GG106">
        <f t="shared" si="136"/>
        <v>0</v>
      </c>
      <c r="GH106">
        <f t="shared" si="137"/>
        <v>0</v>
      </c>
      <c r="GI106">
        <v>6</v>
      </c>
      <c r="GJ106" t="str">
        <f t="shared" si="138"/>
        <v/>
      </c>
    </row>
    <row r="107" spans="1:192" ht="15" x14ac:dyDescent="0.25">
      <c r="A107" s="50">
        <f t="shared" si="77"/>
        <v>106</v>
      </c>
      <c r="B107" s="2" t="s">
        <v>12</v>
      </c>
      <c r="C107" s="2" t="s">
        <v>969</v>
      </c>
      <c r="D107" s="2" t="s">
        <v>970</v>
      </c>
      <c r="E107" s="2"/>
      <c r="F107" s="271">
        <v>3481833</v>
      </c>
      <c r="G107" s="271">
        <v>5581294</v>
      </c>
      <c r="H107" s="77">
        <f t="shared" si="78"/>
        <v>481765.83680000005</v>
      </c>
      <c r="I107" s="77">
        <f t="shared" si="79"/>
        <v>5579501.2724000001</v>
      </c>
      <c r="J107" s="19">
        <v>146.69999999999999</v>
      </c>
      <c r="K107" s="19" t="s">
        <v>1334</v>
      </c>
      <c r="L107" s="19">
        <v>180.1</v>
      </c>
      <c r="O107" s="19">
        <v>146.69999999999999</v>
      </c>
      <c r="Q107" t="s">
        <v>1345</v>
      </c>
      <c r="R107" t="s">
        <v>361</v>
      </c>
      <c r="S107" s="2" t="s">
        <v>2640</v>
      </c>
      <c r="T107" s="241" t="str">
        <f t="shared" si="80"/>
        <v>T</v>
      </c>
      <c r="U107" s="241" t="str">
        <f t="shared" si="81"/>
        <v>-</v>
      </c>
      <c r="V107" s="241" t="str">
        <f t="shared" si="82"/>
        <v>B</v>
      </c>
      <c r="W107" s="241" t="str">
        <f t="shared" si="139"/>
        <v>A</v>
      </c>
      <c r="X107" s="260">
        <f t="shared" si="76"/>
        <v>6</v>
      </c>
      <c r="Y107" s="261" t="str">
        <f t="shared" si="75"/>
        <v/>
      </c>
      <c r="Z107" s="56" t="s">
        <v>1514</v>
      </c>
      <c r="AA107" s="86">
        <v>20632</v>
      </c>
      <c r="AB107" s="76">
        <v>3</v>
      </c>
      <c r="AC107" s="58" t="s">
        <v>560</v>
      </c>
      <c r="AD107" s="2" t="s">
        <v>1523</v>
      </c>
      <c r="AE107" s="49" t="s">
        <v>2689</v>
      </c>
      <c r="AF107" s="128">
        <v>33</v>
      </c>
      <c r="AH107" s="19">
        <v>6.19</v>
      </c>
      <c r="AI107" s="272"/>
      <c r="AJ107" s="19">
        <v>1.0246</v>
      </c>
      <c r="AK107" s="19">
        <v>20</v>
      </c>
      <c r="AM107" s="190">
        <v>4.3</v>
      </c>
      <c r="AR107">
        <v>32631</v>
      </c>
      <c r="AS107" s="193">
        <f t="shared" si="143"/>
        <v>32668.541399999998</v>
      </c>
      <c r="AT107" s="248" t="str">
        <f t="shared" si="144"/>
        <v/>
      </c>
      <c r="AU107">
        <v>10416</v>
      </c>
      <c r="AV107">
        <v>126.9</v>
      </c>
      <c r="AW107">
        <v>1412</v>
      </c>
      <c r="AX107">
        <v>18124</v>
      </c>
      <c r="AY107">
        <v>44.38</v>
      </c>
      <c r="AZ107" s="61">
        <v>2059</v>
      </c>
      <c r="BA107">
        <v>2.19</v>
      </c>
      <c r="BB107" s="58">
        <v>345</v>
      </c>
      <c r="BC107" s="58">
        <v>48.05</v>
      </c>
      <c r="BD107">
        <v>19.489999999999998</v>
      </c>
      <c r="BE107">
        <v>15.11</v>
      </c>
      <c r="BF107">
        <v>1.92</v>
      </c>
      <c r="BG107" s="53">
        <v>1</v>
      </c>
      <c r="BH107">
        <v>9.5299999999999994</v>
      </c>
      <c r="BI107">
        <v>0.28000000000000003</v>
      </c>
      <c r="BM107">
        <v>31.07</v>
      </c>
      <c r="BN107" s="61">
        <v>6.32</v>
      </c>
      <c r="BO107" s="81" t="s">
        <v>1322</v>
      </c>
      <c r="BP107" s="273">
        <v>310</v>
      </c>
      <c r="BQ107" s="81">
        <v>462.5</v>
      </c>
      <c r="BR107" s="81">
        <v>938</v>
      </c>
      <c r="BS107" s="81">
        <v>1.3</v>
      </c>
      <c r="BT107" s="81"/>
      <c r="BU107" s="81"/>
      <c r="BV107" s="81"/>
      <c r="BW107" s="81"/>
      <c r="BX107" s="81">
        <v>25</v>
      </c>
      <c r="BY107" s="81"/>
      <c r="BZ107" s="81"/>
      <c r="CA107" s="81">
        <v>23</v>
      </c>
      <c r="CB107" s="81">
        <v>114</v>
      </c>
      <c r="CC107" s="81"/>
      <c r="CD107" s="90"/>
      <c r="CE107" s="81"/>
      <c r="CF107" s="90" t="s">
        <v>1322</v>
      </c>
      <c r="CG107" s="81"/>
      <c r="CH107" s="81">
        <v>17.600000000000001</v>
      </c>
      <c r="CI107" s="81"/>
      <c r="CJ107" s="90"/>
      <c r="CK107" s="90"/>
      <c r="CL107" s="91">
        <v>4410</v>
      </c>
      <c r="CM107" s="90"/>
      <c r="CN107" s="90">
        <v>1126</v>
      </c>
      <c r="CO107" s="90"/>
      <c r="DB107" s="103"/>
      <c r="DC107" s="103"/>
      <c r="DD107" s="103"/>
      <c r="DE107" s="103"/>
      <c r="DF107" s="103"/>
      <c r="DG107" s="103"/>
      <c r="DH107" s="103"/>
      <c r="DI107" s="235"/>
      <c r="DJ107" s="103">
        <v>3.4</v>
      </c>
      <c r="DK107" s="103"/>
      <c r="DL107" s="103"/>
      <c r="DM107" s="103"/>
      <c r="DN107" s="103"/>
      <c r="DO107" s="103"/>
      <c r="DP107" s="103"/>
      <c r="DQ107" s="103"/>
      <c r="DR107" s="103"/>
      <c r="DS107" s="104"/>
      <c r="DT107" s="50">
        <f t="shared" si="83"/>
        <v>0</v>
      </c>
      <c r="DU107" s="73">
        <f t="shared" si="84"/>
        <v>0</v>
      </c>
      <c r="DV107" s="73">
        <f t="shared" si="85"/>
        <v>0</v>
      </c>
      <c r="DW107" s="73">
        <f t="shared" si="86"/>
        <v>1</v>
      </c>
      <c r="DX107" s="73">
        <f t="shared" si="87"/>
        <v>0</v>
      </c>
      <c r="DY107" s="125">
        <f t="shared" si="88"/>
        <v>0</v>
      </c>
      <c r="DZ107" s="73">
        <f t="shared" si="89"/>
        <v>0</v>
      </c>
      <c r="EA107" s="19">
        <f t="shared" si="90"/>
        <v>1</v>
      </c>
      <c r="EB107" s="50">
        <f t="shared" si="91"/>
        <v>0</v>
      </c>
      <c r="EC107" s="19">
        <f t="shared" si="92"/>
        <v>0</v>
      </c>
      <c r="ED107" s="19">
        <f t="shared" si="93"/>
        <v>0</v>
      </c>
      <c r="EE107" s="19">
        <f t="shared" si="94"/>
        <v>1</v>
      </c>
      <c r="EF107" s="50">
        <f t="shared" si="95"/>
        <v>0</v>
      </c>
      <c r="EG107" s="19">
        <f t="shared" si="96"/>
        <v>0</v>
      </c>
      <c r="EH107" s="19">
        <f t="shared" si="97"/>
        <v>1</v>
      </c>
      <c r="EI107" s="50">
        <f t="shared" si="98"/>
        <v>0</v>
      </c>
      <c r="EJ107" s="125">
        <f t="shared" si="99"/>
        <v>4</v>
      </c>
      <c r="EK107">
        <f t="shared" si="100"/>
        <v>10416</v>
      </c>
      <c r="EL107">
        <f t="shared" si="101"/>
        <v>345</v>
      </c>
      <c r="EM107">
        <f t="shared" si="102"/>
        <v>126.9</v>
      </c>
      <c r="EN107">
        <f t="shared" si="103"/>
        <v>1412</v>
      </c>
      <c r="EO107">
        <f t="shared" si="104"/>
        <v>1.92</v>
      </c>
      <c r="EP107">
        <f t="shared" si="105"/>
        <v>15.11</v>
      </c>
      <c r="EQ107">
        <f t="shared" si="106"/>
        <v>2059</v>
      </c>
      <c r="ER107" t="str">
        <f t="shared" si="107"/>
        <v/>
      </c>
      <c r="ES107" t="str">
        <f t="shared" si="108"/>
        <v/>
      </c>
      <c r="ET107">
        <f t="shared" si="109"/>
        <v>44.38</v>
      </c>
      <c r="EU107" s="61">
        <f t="shared" si="110"/>
        <v>18124</v>
      </c>
      <c r="EV107" s="53" t="e">
        <f>IF(ISNUMBER(EK107),EK107*#REF!,"")</f>
        <v>#REF!</v>
      </c>
      <c r="EW107" s="53" t="e">
        <f>IF(ISNUMBER(EL107),EL107*#REF!,"")</f>
        <v>#REF!</v>
      </c>
      <c r="EX107" s="53" t="e">
        <f>IF(ISNUMBER(EM107),EM107*#REF!,"")</f>
        <v>#REF!</v>
      </c>
      <c r="EY107" s="53" t="e">
        <f>IF(ISNUMBER(EN107),EN107*#REF!,"")</f>
        <v>#REF!</v>
      </c>
      <c r="EZ107" s="53" t="e">
        <f>IF(ISNUMBER(EO107),EO107*#REF!,"")</f>
        <v>#REF!</v>
      </c>
      <c r="FA107" s="53" t="e">
        <f>IF(ISNUMBER(EP107),EP107*#REF!,"")</f>
        <v>#REF!</v>
      </c>
      <c r="FB107" s="53" t="e">
        <f>IF(ISNUMBER(EQ107),EQ107*#REF!,"")</f>
        <v>#REF!</v>
      </c>
      <c r="FC107" s="53" t="str">
        <f>IF(ISNUMBER(ER107),ER107*#REF!,"")</f>
        <v/>
      </c>
      <c r="FD107" s="53" t="str">
        <f>IF(ISNUMBER(ES107),ES107*#REF!,"")</f>
        <v/>
      </c>
      <c r="FE107" s="53" t="e">
        <f>IF(ISNUMBER(ET107),ET107*#REF!,"")</f>
        <v>#REF!</v>
      </c>
      <c r="FF107" s="52" t="e">
        <f>IF(ISNUMBER(EU107),EU107*#REF!,"")</f>
        <v>#REF!</v>
      </c>
      <c r="FG107" s="55" t="str">
        <f t="shared" si="111"/>
        <v/>
      </c>
      <c r="FH107" s="55" t="str">
        <f t="shared" si="112"/>
        <v/>
      </c>
      <c r="FI107" s="55" t="str">
        <f t="shared" si="113"/>
        <v/>
      </c>
      <c r="FJ107" s="55" t="str">
        <f t="shared" si="114"/>
        <v/>
      </c>
      <c r="FK107" s="55" t="str">
        <f t="shared" si="115"/>
        <v/>
      </c>
      <c r="FL107" s="55" t="str">
        <f t="shared" si="116"/>
        <v/>
      </c>
      <c r="FM107" s="55" t="str">
        <f t="shared" si="117"/>
        <v/>
      </c>
      <c r="FN107" s="55" t="str">
        <f t="shared" si="118"/>
        <v/>
      </c>
      <c r="FO107" s="55" t="str">
        <f t="shared" si="119"/>
        <v/>
      </c>
      <c r="FP107" s="55" t="str">
        <f t="shared" si="120"/>
        <v/>
      </c>
      <c r="FQ107" s="59" t="str">
        <f t="shared" si="121"/>
        <v/>
      </c>
      <c r="FR107" s="53" t="str">
        <f t="shared" si="140"/>
        <v/>
      </c>
      <c r="FS107" s="53" t="e">
        <f t="shared" si="122"/>
        <v>#VALUE!</v>
      </c>
      <c r="FT107" s="19" t="e">
        <f t="shared" si="123"/>
        <v>#VALUE!</v>
      </c>
      <c r="FU107" s="19" t="e">
        <f t="shared" si="124"/>
        <v>#VALUE!</v>
      </c>
      <c r="FV107" s="19" t="e">
        <f t="shared" si="125"/>
        <v>#VALUE!</v>
      </c>
      <c r="FW107" s="50" t="e">
        <f t="shared" si="126"/>
        <v>#VALUE!</v>
      </c>
      <c r="FX107" s="120">
        <f t="shared" si="127"/>
        <v>0</v>
      </c>
      <c r="FY107" s="120">
        <f t="shared" si="128"/>
        <v>0</v>
      </c>
      <c r="FZ107" s="120">
        <f t="shared" si="129"/>
        <v>0</v>
      </c>
      <c r="GA107" s="120">
        <f t="shared" si="130"/>
        <v>0</v>
      </c>
      <c r="GB107" s="120">
        <f t="shared" si="131"/>
        <v>0</v>
      </c>
      <c r="GC107" s="120">
        <f t="shared" si="132"/>
        <v>0</v>
      </c>
      <c r="GD107" s="120">
        <f t="shared" si="133"/>
        <v>0</v>
      </c>
      <c r="GE107" s="120">
        <f t="shared" si="134"/>
        <v>0</v>
      </c>
      <c r="GF107" s="120">
        <f t="shared" si="135"/>
        <v>0</v>
      </c>
      <c r="GG107">
        <f t="shared" si="136"/>
        <v>0</v>
      </c>
      <c r="GH107">
        <f t="shared" si="137"/>
        <v>0</v>
      </c>
      <c r="GI107">
        <v>6</v>
      </c>
      <c r="GJ107" t="str">
        <f t="shared" si="138"/>
        <v/>
      </c>
    </row>
    <row r="108" spans="1:192" ht="15" x14ac:dyDescent="0.25">
      <c r="A108" s="50">
        <f t="shared" si="77"/>
        <v>107</v>
      </c>
      <c r="B108" s="2" t="s">
        <v>12</v>
      </c>
      <c r="C108" s="2" t="s">
        <v>969</v>
      </c>
      <c r="D108" s="2" t="s">
        <v>970</v>
      </c>
      <c r="E108" s="2"/>
      <c r="F108" s="271">
        <v>3481833</v>
      </c>
      <c r="G108" s="271">
        <v>5581294</v>
      </c>
      <c r="H108" s="77">
        <f t="shared" si="78"/>
        <v>481765.83680000005</v>
      </c>
      <c r="I108" s="77">
        <f t="shared" si="79"/>
        <v>5579501.2724000001</v>
      </c>
      <c r="J108" s="19">
        <v>146.69999999999999</v>
      </c>
      <c r="K108" s="19" t="s">
        <v>1334</v>
      </c>
      <c r="L108" s="19">
        <v>180.1</v>
      </c>
      <c r="O108" s="19">
        <v>146.69999999999999</v>
      </c>
      <c r="Q108" t="s">
        <v>1345</v>
      </c>
      <c r="R108" t="s">
        <v>361</v>
      </c>
      <c r="S108" s="2" t="s">
        <v>2640</v>
      </c>
      <c r="T108" s="241" t="str">
        <f t="shared" si="80"/>
        <v>T</v>
      </c>
      <c r="U108" s="241" t="str">
        <f t="shared" si="81"/>
        <v>-</v>
      </c>
      <c r="V108" s="241" t="str">
        <f t="shared" si="82"/>
        <v>B</v>
      </c>
      <c r="W108" s="241" t="str">
        <f t="shared" si="139"/>
        <v>-</v>
      </c>
      <c r="X108" s="260">
        <f t="shared" si="76"/>
        <v>6</v>
      </c>
      <c r="Y108" s="261" t="str">
        <f t="shared" si="75"/>
        <v/>
      </c>
      <c r="Z108" s="56"/>
      <c r="AA108" s="86">
        <v>29929</v>
      </c>
      <c r="AB108" s="76">
        <v>4</v>
      </c>
      <c r="AC108" s="58"/>
      <c r="AD108" s="2" t="s">
        <v>1522</v>
      </c>
      <c r="AF108" s="128">
        <v>33.1</v>
      </c>
      <c r="AG108" s="19">
        <v>34500</v>
      </c>
      <c r="AH108" s="47">
        <v>6.3</v>
      </c>
      <c r="AI108" s="272"/>
      <c r="AM108" s="84"/>
      <c r="AQ108">
        <v>34000</v>
      </c>
      <c r="AR108">
        <v>35040</v>
      </c>
      <c r="AS108" s="193">
        <f t="shared" si="143"/>
        <v>32461.4</v>
      </c>
      <c r="AT108" s="248" t="str">
        <f t="shared" si="144"/>
        <v/>
      </c>
      <c r="AU108">
        <v>10300</v>
      </c>
      <c r="AV108">
        <v>120</v>
      </c>
      <c r="AW108">
        <v>1400</v>
      </c>
      <c r="AX108">
        <v>18150</v>
      </c>
      <c r="AY108">
        <v>45.1</v>
      </c>
      <c r="AZ108" s="61">
        <v>2080</v>
      </c>
      <c r="BB108" s="58">
        <v>330</v>
      </c>
      <c r="BC108" s="58"/>
      <c r="BD108">
        <v>20.5</v>
      </c>
      <c r="BE108">
        <v>14.4</v>
      </c>
      <c r="BG108" s="53"/>
      <c r="BJ108">
        <v>1.4</v>
      </c>
      <c r="BO108" s="81"/>
      <c r="BP108" s="273"/>
      <c r="BQ108" s="81"/>
      <c r="BR108" s="81"/>
      <c r="BS108" s="81"/>
      <c r="BT108" s="81"/>
      <c r="BU108" s="81"/>
      <c r="BV108" s="81"/>
      <c r="BW108" s="81"/>
      <c r="BX108" s="81"/>
      <c r="BY108" s="81"/>
      <c r="BZ108" s="81"/>
      <c r="CA108" s="81"/>
      <c r="CB108" s="81"/>
      <c r="CC108" s="81"/>
      <c r="CD108" s="90"/>
      <c r="CE108" s="81"/>
      <c r="CF108" s="90"/>
      <c r="CG108" s="81"/>
      <c r="CH108" s="81"/>
      <c r="CI108" s="81"/>
      <c r="CJ108" s="90"/>
      <c r="CK108" s="90"/>
      <c r="CL108" s="91"/>
      <c r="CM108" s="90"/>
      <c r="CN108" s="90">
        <v>605</v>
      </c>
      <c r="CO108" s="90"/>
      <c r="DB108" s="103"/>
      <c r="DC108" s="103"/>
      <c r="DD108" s="103"/>
      <c r="DE108" s="103"/>
      <c r="DF108" s="103"/>
      <c r="DG108" s="103"/>
      <c r="DH108" s="103"/>
      <c r="DI108" s="235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4"/>
      <c r="DT108" s="50">
        <f t="shared" si="83"/>
        <v>0</v>
      </c>
      <c r="DU108" s="73">
        <f t="shared" si="84"/>
        <v>0</v>
      </c>
      <c r="DV108" s="73">
        <f t="shared" si="85"/>
        <v>0</v>
      </c>
      <c r="DW108" s="73">
        <f t="shared" si="86"/>
        <v>1</v>
      </c>
      <c r="DX108" s="73">
        <f t="shared" si="87"/>
        <v>0</v>
      </c>
      <c r="DY108" s="125">
        <f t="shared" si="88"/>
        <v>0</v>
      </c>
      <c r="DZ108" s="73">
        <f t="shared" si="89"/>
        <v>0</v>
      </c>
      <c r="EA108" s="19">
        <f t="shared" si="90"/>
        <v>1</v>
      </c>
      <c r="EB108" s="50">
        <f t="shared" si="91"/>
        <v>0</v>
      </c>
      <c r="EC108" s="19">
        <f t="shared" si="92"/>
        <v>0</v>
      </c>
      <c r="ED108" s="19">
        <f t="shared" si="93"/>
        <v>0</v>
      </c>
      <c r="EE108" s="19">
        <f t="shared" si="94"/>
        <v>1</v>
      </c>
      <c r="EF108" s="50">
        <f t="shared" si="95"/>
        <v>0</v>
      </c>
      <c r="EG108" s="19">
        <f t="shared" si="96"/>
        <v>1</v>
      </c>
      <c r="EH108" s="19">
        <f t="shared" si="97"/>
        <v>0</v>
      </c>
      <c r="EI108" s="50">
        <f t="shared" si="98"/>
        <v>0</v>
      </c>
      <c r="EJ108" s="125">
        <f t="shared" si="99"/>
        <v>3</v>
      </c>
      <c r="EK108">
        <f t="shared" si="100"/>
        <v>10300</v>
      </c>
      <c r="EL108">
        <f t="shared" si="101"/>
        <v>330</v>
      </c>
      <c r="EM108">
        <f t="shared" si="102"/>
        <v>120</v>
      </c>
      <c r="EN108">
        <f t="shared" si="103"/>
        <v>1400</v>
      </c>
      <c r="EO108" t="str">
        <f t="shared" si="104"/>
        <v/>
      </c>
      <c r="EP108">
        <f t="shared" si="105"/>
        <v>14.4</v>
      </c>
      <c r="EQ108">
        <f t="shared" si="106"/>
        <v>2080</v>
      </c>
      <c r="ER108" t="str">
        <f t="shared" si="107"/>
        <v/>
      </c>
      <c r="ES108">
        <f t="shared" si="108"/>
        <v>1.4</v>
      </c>
      <c r="ET108">
        <f t="shared" si="109"/>
        <v>45.1</v>
      </c>
      <c r="EU108" s="61">
        <f t="shared" si="110"/>
        <v>18150</v>
      </c>
      <c r="EV108" s="53" t="e">
        <f>IF(ISNUMBER(EK108),EK108*#REF!,"")</f>
        <v>#REF!</v>
      </c>
      <c r="EW108" s="53" t="e">
        <f>IF(ISNUMBER(EL108),EL108*#REF!,"")</f>
        <v>#REF!</v>
      </c>
      <c r="EX108" s="53" t="e">
        <f>IF(ISNUMBER(EM108),EM108*#REF!,"")</f>
        <v>#REF!</v>
      </c>
      <c r="EY108" s="53" t="e">
        <f>IF(ISNUMBER(EN108),EN108*#REF!,"")</f>
        <v>#REF!</v>
      </c>
      <c r="EZ108" s="53" t="str">
        <f>IF(ISNUMBER(EO108),EO108*#REF!,"")</f>
        <v/>
      </c>
      <c r="FA108" s="53" t="e">
        <f>IF(ISNUMBER(EP108),EP108*#REF!,"")</f>
        <v>#REF!</v>
      </c>
      <c r="FB108" s="53" t="e">
        <f>IF(ISNUMBER(EQ108),EQ108*#REF!,"")</f>
        <v>#REF!</v>
      </c>
      <c r="FC108" s="53" t="str">
        <f>IF(ISNUMBER(ER108),ER108*#REF!,"")</f>
        <v/>
      </c>
      <c r="FD108" s="53" t="e">
        <f>IF(ISNUMBER(ES108),ES108*#REF!,"")</f>
        <v>#REF!</v>
      </c>
      <c r="FE108" s="53" t="e">
        <f>IF(ISNUMBER(ET108),ET108*#REF!,"")</f>
        <v>#REF!</v>
      </c>
      <c r="FF108" s="52" t="e">
        <f>IF(ISNUMBER(EU108),EU108*#REF!,"")</f>
        <v>#REF!</v>
      </c>
      <c r="FG108" s="55" t="str">
        <f t="shared" si="111"/>
        <v/>
      </c>
      <c r="FH108" s="55" t="str">
        <f t="shared" si="112"/>
        <v/>
      </c>
      <c r="FI108" s="55" t="str">
        <f t="shared" si="113"/>
        <v/>
      </c>
      <c r="FJ108" s="55" t="str">
        <f t="shared" si="114"/>
        <v/>
      </c>
      <c r="FK108" s="55" t="str">
        <f t="shared" si="115"/>
        <v/>
      </c>
      <c r="FL108" s="55" t="str">
        <f t="shared" si="116"/>
        <v/>
      </c>
      <c r="FM108" s="55" t="str">
        <f t="shared" si="117"/>
        <v/>
      </c>
      <c r="FN108" s="55" t="str">
        <f t="shared" si="118"/>
        <v/>
      </c>
      <c r="FO108" s="55" t="str">
        <f t="shared" si="119"/>
        <v/>
      </c>
      <c r="FP108" s="55" t="str">
        <f t="shared" si="120"/>
        <v/>
      </c>
      <c r="FQ108" s="59" t="str">
        <f t="shared" si="121"/>
        <v/>
      </c>
      <c r="FR108" s="53" t="str">
        <f t="shared" si="140"/>
        <v/>
      </c>
      <c r="FS108" s="53" t="e">
        <f t="shared" si="122"/>
        <v>#VALUE!</v>
      </c>
      <c r="FT108" s="19" t="e">
        <f t="shared" si="123"/>
        <v>#VALUE!</v>
      </c>
      <c r="FU108" s="19" t="e">
        <f t="shared" si="124"/>
        <v>#VALUE!</v>
      </c>
      <c r="FV108" s="19" t="e">
        <f t="shared" si="125"/>
        <v>#VALUE!</v>
      </c>
      <c r="FW108" s="50" t="e">
        <f t="shared" si="126"/>
        <v>#VALUE!</v>
      </c>
      <c r="FX108" s="120">
        <f t="shared" si="127"/>
        <v>0</v>
      </c>
      <c r="FY108" s="120">
        <f t="shared" si="128"/>
        <v>0</v>
      </c>
      <c r="FZ108" s="120">
        <f t="shared" si="129"/>
        <v>0</v>
      </c>
      <c r="GA108" s="120">
        <f t="shared" si="130"/>
        <v>0</v>
      </c>
      <c r="GB108" s="120">
        <f t="shared" si="131"/>
        <v>0</v>
      </c>
      <c r="GC108" s="120">
        <f t="shared" si="132"/>
        <v>0</v>
      </c>
      <c r="GD108" s="120">
        <f t="shared" si="133"/>
        <v>0</v>
      </c>
      <c r="GE108" s="120">
        <f t="shared" si="134"/>
        <v>0</v>
      </c>
      <c r="GF108" s="120">
        <f t="shared" si="135"/>
        <v>0</v>
      </c>
      <c r="GG108">
        <f t="shared" si="136"/>
        <v>0</v>
      </c>
      <c r="GH108">
        <f t="shared" si="137"/>
        <v>0</v>
      </c>
      <c r="GI108">
        <v>6</v>
      </c>
      <c r="GJ108" t="str">
        <f t="shared" si="138"/>
        <v/>
      </c>
    </row>
    <row r="109" spans="1:192" ht="15" x14ac:dyDescent="0.25">
      <c r="A109" s="50">
        <f t="shared" si="77"/>
        <v>108</v>
      </c>
      <c r="B109" s="2" t="s">
        <v>12</v>
      </c>
      <c r="C109" s="2" t="s">
        <v>969</v>
      </c>
      <c r="D109" s="2" t="s">
        <v>970</v>
      </c>
      <c r="E109" s="2"/>
      <c r="F109" s="271">
        <v>3481833</v>
      </c>
      <c r="G109" s="271">
        <v>5581294</v>
      </c>
      <c r="H109" s="77">
        <f t="shared" si="78"/>
        <v>481765.83680000005</v>
      </c>
      <c r="I109" s="77">
        <f t="shared" si="79"/>
        <v>5579501.2724000001</v>
      </c>
      <c r="J109" s="19">
        <v>146.69999999999999</v>
      </c>
      <c r="K109" s="19" t="s">
        <v>1334</v>
      </c>
      <c r="L109" s="19">
        <v>180.1</v>
      </c>
      <c r="O109" s="19">
        <v>146.69999999999999</v>
      </c>
      <c r="Q109" t="s">
        <v>1345</v>
      </c>
      <c r="R109" t="s">
        <v>361</v>
      </c>
      <c r="S109" s="2" t="s">
        <v>2640</v>
      </c>
      <c r="T109" s="241" t="str">
        <f t="shared" si="80"/>
        <v>T</v>
      </c>
      <c r="U109" s="241" t="str">
        <f t="shared" si="81"/>
        <v>-</v>
      </c>
      <c r="V109" s="241" t="str">
        <f t="shared" si="82"/>
        <v>B</v>
      </c>
      <c r="W109" s="241" t="str">
        <f t="shared" si="139"/>
        <v>-</v>
      </c>
      <c r="X109" s="260">
        <f t="shared" si="76"/>
        <v>6</v>
      </c>
      <c r="Y109" s="261" t="str">
        <f t="shared" si="75"/>
        <v/>
      </c>
      <c r="Z109" s="56"/>
      <c r="AA109" s="86">
        <v>31392</v>
      </c>
      <c r="AB109" s="76">
        <v>5</v>
      </c>
      <c r="AC109" s="58"/>
      <c r="AD109" s="2" t="s">
        <v>1522</v>
      </c>
      <c r="AF109" s="128">
        <v>33</v>
      </c>
      <c r="AG109" s="19">
        <v>31200</v>
      </c>
      <c r="AH109" s="47">
        <v>6.3</v>
      </c>
      <c r="AI109" s="272"/>
      <c r="AM109" s="191">
        <v>11</v>
      </c>
      <c r="AQ109">
        <v>33640</v>
      </c>
      <c r="AR109">
        <v>34701.5</v>
      </c>
      <c r="AS109" s="193">
        <f t="shared" si="143"/>
        <v>33482.300000000003</v>
      </c>
      <c r="AT109" s="248" t="str">
        <f t="shared" si="144"/>
        <v/>
      </c>
      <c r="AU109">
        <v>10800</v>
      </c>
      <c r="AV109">
        <v>117</v>
      </c>
      <c r="AW109">
        <v>1440</v>
      </c>
      <c r="AX109">
        <v>18600</v>
      </c>
      <c r="AY109">
        <v>45.4</v>
      </c>
      <c r="AZ109" s="61">
        <v>2123</v>
      </c>
      <c r="BB109" s="58">
        <v>320</v>
      </c>
      <c r="BC109" s="58"/>
      <c r="BD109">
        <v>22.8</v>
      </c>
      <c r="BE109">
        <v>13.1</v>
      </c>
      <c r="BG109" s="53"/>
      <c r="BJ109" s="55">
        <v>1</v>
      </c>
      <c r="BO109" s="81"/>
      <c r="BP109" s="273"/>
      <c r="BQ109" s="81"/>
      <c r="BR109" s="81"/>
      <c r="BS109" s="81"/>
      <c r="BT109" s="81"/>
      <c r="BU109" s="81"/>
      <c r="BV109" s="81"/>
      <c r="BW109" s="81"/>
      <c r="BX109" s="81"/>
      <c r="BY109" s="81"/>
      <c r="BZ109" s="81"/>
      <c r="CA109" s="81"/>
      <c r="CB109" s="81"/>
      <c r="CC109" s="81"/>
      <c r="CD109" s="90"/>
      <c r="CE109" s="81"/>
      <c r="CF109" s="90"/>
      <c r="CG109" s="81"/>
      <c r="CH109" s="81"/>
      <c r="CI109" s="81"/>
      <c r="CJ109" s="90"/>
      <c r="CK109" s="90"/>
      <c r="CL109" s="91"/>
      <c r="CM109" s="90"/>
      <c r="CN109" s="90">
        <v>770</v>
      </c>
      <c r="CO109" s="90"/>
      <c r="DB109" s="103"/>
      <c r="DC109" s="103"/>
      <c r="DD109" s="103"/>
      <c r="DE109" s="103"/>
      <c r="DF109" s="103"/>
      <c r="DG109" s="103"/>
      <c r="DH109" s="103"/>
      <c r="DI109" s="235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4"/>
      <c r="DT109" s="50">
        <f t="shared" si="83"/>
        <v>0</v>
      </c>
      <c r="DU109" s="73">
        <f t="shared" si="84"/>
        <v>0</v>
      </c>
      <c r="DV109" s="73">
        <f t="shared" si="85"/>
        <v>0</v>
      </c>
      <c r="DW109" s="73">
        <f t="shared" si="86"/>
        <v>1</v>
      </c>
      <c r="DX109" s="73">
        <f t="shared" si="87"/>
        <v>0</v>
      </c>
      <c r="DY109" s="125">
        <f t="shared" si="88"/>
        <v>0</v>
      </c>
      <c r="DZ109" s="73">
        <f t="shared" si="89"/>
        <v>0</v>
      </c>
      <c r="EA109" s="19">
        <f t="shared" si="90"/>
        <v>1</v>
      </c>
      <c r="EB109" s="50">
        <f t="shared" si="91"/>
        <v>0</v>
      </c>
      <c r="EC109" s="19">
        <f t="shared" si="92"/>
        <v>0</v>
      </c>
      <c r="ED109" s="19">
        <f t="shared" si="93"/>
        <v>0</v>
      </c>
      <c r="EE109" s="19">
        <f t="shared" si="94"/>
        <v>1</v>
      </c>
      <c r="EF109" s="50">
        <f t="shared" si="95"/>
        <v>0</v>
      </c>
      <c r="EG109" s="19">
        <f t="shared" si="96"/>
        <v>1</v>
      </c>
      <c r="EH109" s="19">
        <f t="shared" si="97"/>
        <v>0</v>
      </c>
      <c r="EI109" s="50">
        <f t="shared" si="98"/>
        <v>0</v>
      </c>
      <c r="EJ109" s="125">
        <f t="shared" si="99"/>
        <v>3</v>
      </c>
      <c r="EK109">
        <f t="shared" si="100"/>
        <v>10800</v>
      </c>
      <c r="EL109">
        <f t="shared" si="101"/>
        <v>320</v>
      </c>
      <c r="EM109">
        <f t="shared" si="102"/>
        <v>117</v>
      </c>
      <c r="EN109">
        <f t="shared" si="103"/>
        <v>1440</v>
      </c>
      <c r="EO109" t="str">
        <f t="shared" si="104"/>
        <v/>
      </c>
      <c r="EP109">
        <f t="shared" si="105"/>
        <v>13.1</v>
      </c>
      <c r="EQ109">
        <f t="shared" si="106"/>
        <v>2123</v>
      </c>
      <c r="ER109" t="str">
        <f t="shared" si="107"/>
        <v/>
      </c>
      <c r="ES109">
        <f t="shared" si="108"/>
        <v>1</v>
      </c>
      <c r="ET109">
        <f t="shared" si="109"/>
        <v>45.4</v>
      </c>
      <c r="EU109" s="61">
        <f t="shared" si="110"/>
        <v>18600</v>
      </c>
      <c r="EV109" s="53" t="e">
        <f>IF(ISNUMBER(EK109),EK109*#REF!,"")</f>
        <v>#REF!</v>
      </c>
      <c r="EW109" s="53" t="e">
        <f>IF(ISNUMBER(EL109),EL109*#REF!,"")</f>
        <v>#REF!</v>
      </c>
      <c r="EX109" s="53" t="e">
        <f>IF(ISNUMBER(EM109),EM109*#REF!,"")</f>
        <v>#REF!</v>
      </c>
      <c r="EY109" s="53" t="e">
        <f>IF(ISNUMBER(EN109),EN109*#REF!,"")</f>
        <v>#REF!</v>
      </c>
      <c r="EZ109" s="53" t="str">
        <f>IF(ISNUMBER(EO109),EO109*#REF!,"")</f>
        <v/>
      </c>
      <c r="FA109" s="53" t="e">
        <f>IF(ISNUMBER(EP109),EP109*#REF!,"")</f>
        <v>#REF!</v>
      </c>
      <c r="FB109" s="53" t="e">
        <f>IF(ISNUMBER(EQ109),EQ109*#REF!,"")</f>
        <v>#REF!</v>
      </c>
      <c r="FC109" s="53" t="str">
        <f>IF(ISNUMBER(ER109),ER109*#REF!,"")</f>
        <v/>
      </c>
      <c r="FD109" s="53" t="e">
        <f>IF(ISNUMBER(ES109),ES109*#REF!,"")</f>
        <v>#REF!</v>
      </c>
      <c r="FE109" s="53" t="e">
        <f>IF(ISNUMBER(ET109),ET109*#REF!,"")</f>
        <v>#REF!</v>
      </c>
      <c r="FF109" s="52" t="e">
        <f>IF(ISNUMBER(EU109),EU109*#REF!,"")</f>
        <v>#REF!</v>
      </c>
      <c r="FG109" s="55" t="str">
        <f t="shared" si="111"/>
        <v/>
      </c>
      <c r="FH109" s="55" t="str">
        <f t="shared" si="112"/>
        <v/>
      </c>
      <c r="FI109" s="55" t="str">
        <f t="shared" si="113"/>
        <v/>
      </c>
      <c r="FJ109" s="55" t="str">
        <f t="shared" si="114"/>
        <v/>
      </c>
      <c r="FK109" s="55" t="str">
        <f t="shared" si="115"/>
        <v/>
      </c>
      <c r="FL109" s="55" t="str">
        <f t="shared" si="116"/>
        <v/>
      </c>
      <c r="FM109" s="55" t="str">
        <f t="shared" si="117"/>
        <v/>
      </c>
      <c r="FN109" s="55" t="str">
        <f t="shared" si="118"/>
        <v/>
      </c>
      <c r="FO109" s="55" t="str">
        <f t="shared" si="119"/>
        <v/>
      </c>
      <c r="FP109" s="55" t="str">
        <f t="shared" si="120"/>
        <v/>
      </c>
      <c r="FQ109" s="59" t="str">
        <f t="shared" si="121"/>
        <v/>
      </c>
      <c r="FR109" s="53" t="str">
        <f t="shared" si="140"/>
        <v/>
      </c>
      <c r="FS109" s="53" t="e">
        <f t="shared" si="122"/>
        <v>#VALUE!</v>
      </c>
      <c r="FT109" s="19" t="e">
        <f t="shared" si="123"/>
        <v>#VALUE!</v>
      </c>
      <c r="FU109" s="19" t="e">
        <f t="shared" si="124"/>
        <v>#VALUE!</v>
      </c>
      <c r="FV109" s="19" t="e">
        <f t="shared" si="125"/>
        <v>#VALUE!</v>
      </c>
      <c r="FW109" s="50" t="e">
        <f t="shared" si="126"/>
        <v>#VALUE!</v>
      </c>
      <c r="FX109" s="120">
        <f t="shared" si="127"/>
        <v>0</v>
      </c>
      <c r="FY109" s="120">
        <f t="shared" si="128"/>
        <v>0</v>
      </c>
      <c r="FZ109" s="120">
        <f t="shared" si="129"/>
        <v>0</v>
      </c>
      <c r="GA109" s="120">
        <f t="shared" si="130"/>
        <v>0</v>
      </c>
      <c r="GB109" s="120">
        <f t="shared" si="131"/>
        <v>0</v>
      </c>
      <c r="GC109" s="120">
        <f t="shared" si="132"/>
        <v>0</v>
      </c>
      <c r="GD109" s="120">
        <f t="shared" si="133"/>
        <v>0</v>
      </c>
      <c r="GE109" s="120">
        <f t="shared" si="134"/>
        <v>0</v>
      </c>
      <c r="GF109" s="120">
        <f t="shared" si="135"/>
        <v>0</v>
      </c>
      <c r="GG109">
        <f t="shared" si="136"/>
        <v>0</v>
      </c>
      <c r="GH109">
        <f t="shared" si="137"/>
        <v>0</v>
      </c>
      <c r="GI109">
        <v>6</v>
      </c>
      <c r="GJ109" t="str">
        <f t="shared" si="138"/>
        <v/>
      </c>
    </row>
    <row r="110" spans="1:192" x14ac:dyDescent="0.2">
      <c r="A110" s="50">
        <f t="shared" si="77"/>
        <v>109</v>
      </c>
      <c r="B110" s="2" t="s">
        <v>12</v>
      </c>
      <c r="C110" s="2" t="s">
        <v>969</v>
      </c>
      <c r="D110" s="2" t="s">
        <v>970</v>
      </c>
      <c r="E110" s="2"/>
      <c r="F110" s="274">
        <v>3481823</v>
      </c>
      <c r="G110" s="274">
        <v>5581375</v>
      </c>
      <c r="H110" s="77">
        <f t="shared" si="78"/>
        <v>481755.84080000001</v>
      </c>
      <c r="I110" s="77">
        <f t="shared" si="79"/>
        <v>5579582.2400000002</v>
      </c>
      <c r="J110" s="19">
        <v>146.69999999999999</v>
      </c>
      <c r="K110" s="66" t="s">
        <v>1334</v>
      </c>
      <c r="L110" s="19">
        <v>180.1</v>
      </c>
      <c r="O110" s="19">
        <v>146.69999999999999</v>
      </c>
      <c r="Q110" t="s">
        <v>1345</v>
      </c>
      <c r="R110" t="s">
        <v>361</v>
      </c>
      <c r="S110" s="2" t="s">
        <v>2640</v>
      </c>
      <c r="T110" s="241" t="str">
        <f t="shared" si="80"/>
        <v>T</v>
      </c>
      <c r="U110" s="241" t="str">
        <f t="shared" si="81"/>
        <v>-</v>
      </c>
      <c r="V110" s="241" t="str">
        <f t="shared" si="82"/>
        <v>B</v>
      </c>
      <c r="W110" s="241" t="str">
        <f t="shared" si="139"/>
        <v>A</v>
      </c>
      <c r="X110" s="260">
        <f t="shared" si="76"/>
        <v>6</v>
      </c>
      <c r="Y110" s="261" t="str">
        <f t="shared" si="75"/>
        <v/>
      </c>
      <c r="Z110" s="56" t="s">
        <v>1524</v>
      </c>
      <c r="AA110" s="86">
        <v>36102</v>
      </c>
      <c r="AB110" s="76">
        <v>6</v>
      </c>
      <c r="AC110" s="2" t="s">
        <v>491</v>
      </c>
      <c r="AD110" s="2" t="s">
        <v>1525</v>
      </c>
      <c r="AE110" s="56"/>
      <c r="AF110" s="66">
        <v>32.700000000000003</v>
      </c>
      <c r="AG110" s="19">
        <v>48500</v>
      </c>
      <c r="AH110" s="19">
        <v>5.98</v>
      </c>
      <c r="AI110" s="66">
        <v>210</v>
      </c>
      <c r="AJ110" s="19">
        <v>1.0261</v>
      </c>
      <c r="AK110" s="19">
        <v>17</v>
      </c>
      <c r="AL110" s="66"/>
      <c r="AM110" s="213" t="s">
        <v>1028</v>
      </c>
      <c r="AN110" s="90">
        <v>208</v>
      </c>
      <c r="AO110">
        <v>99</v>
      </c>
      <c r="AQ110" s="90">
        <v>30900</v>
      </c>
      <c r="AR110">
        <v>31505.279999999999</v>
      </c>
      <c r="AS110" s="193">
        <f t="shared" si="143"/>
        <v>31505.050999999999</v>
      </c>
      <c r="AT110" s="248" t="str">
        <f t="shared" si="144"/>
        <v/>
      </c>
      <c r="AU110">
        <v>9926</v>
      </c>
      <c r="AV110">
        <v>107</v>
      </c>
      <c r="AW110">
        <v>1310</v>
      </c>
      <c r="AX110">
        <v>17200</v>
      </c>
      <c r="AY110" s="192">
        <v>38</v>
      </c>
      <c r="AZ110" s="56">
        <v>2166</v>
      </c>
      <c r="BA110">
        <v>11.7</v>
      </c>
      <c r="BB110">
        <v>579</v>
      </c>
      <c r="BC110">
        <v>37.5</v>
      </c>
      <c r="BD110">
        <v>45.7</v>
      </c>
      <c r="BE110">
        <v>13.4</v>
      </c>
      <c r="BF110">
        <v>1.78</v>
      </c>
      <c r="BG110">
        <v>0.12</v>
      </c>
      <c r="BH110">
        <v>20</v>
      </c>
      <c r="BI110" s="2" t="s">
        <v>1383</v>
      </c>
      <c r="BJ110" s="2">
        <v>2.5</v>
      </c>
      <c r="BK110" s="2">
        <v>1.2999999999999999E-2</v>
      </c>
      <c r="BM110">
        <v>22.8</v>
      </c>
      <c r="BN110" s="61">
        <v>16</v>
      </c>
      <c r="BO110" s="90">
        <v>11</v>
      </c>
      <c r="BP110" s="90">
        <v>110</v>
      </c>
      <c r="BQ110" s="90">
        <v>290</v>
      </c>
      <c r="BR110" s="90">
        <v>1900</v>
      </c>
      <c r="BS110" s="90"/>
      <c r="BT110" s="90" t="s">
        <v>1384</v>
      </c>
      <c r="BU110" s="90">
        <v>3</v>
      </c>
      <c r="BV110" s="90">
        <v>5</v>
      </c>
      <c r="BW110" s="90"/>
      <c r="BX110" s="90">
        <v>6</v>
      </c>
      <c r="BY110" s="90" t="s">
        <v>1502</v>
      </c>
      <c r="BZ110" s="90">
        <v>2</v>
      </c>
      <c r="CA110" s="90">
        <v>18</v>
      </c>
      <c r="CB110" s="90">
        <v>99</v>
      </c>
      <c r="CC110" s="90"/>
      <c r="CD110" s="90" t="s">
        <v>1502</v>
      </c>
      <c r="CE110" s="90" t="s">
        <v>1381</v>
      </c>
      <c r="CF110" s="90">
        <v>100</v>
      </c>
      <c r="CG110" s="90"/>
      <c r="CH110" s="90"/>
      <c r="CI110" s="90"/>
      <c r="CJ110" s="90"/>
      <c r="CK110" s="90">
        <v>4</v>
      </c>
      <c r="CL110" s="91">
        <v>4990</v>
      </c>
      <c r="CM110" s="90">
        <v>0.6</v>
      </c>
      <c r="CN110" s="90">
        <v>2412</v>
      </c>
      <c r="CO110" s="90" t="s">
        <v>1503</v>
      </c>
      <c r="CR110">
        <v>6.7</v>
      </c>
      <c r="CS110">
        <v>67.5</v>
      </c>
      <c r="CT110">
        <v>25.8</v>
      </c>
      <c r="CX110" s="2" t="s">
        <v>1384</v>
      </c>
      <c r="DB110" s="103"/>
      <c r="DC110" s="103"/>
      <c r="DD110" s="103"/>
      <c r="DE110" s="103"/>
      <c r="DF110" s="103"/>
      <c r="DG110" s="103"/>
      <c r="DH110" s="103"/>
      <c r="DI110" s="235"/>
      <c r="DJ110" s="103"/>
      <c r="DK110" s="103"/>
      <c r="DL110" s="103"/>
      <c r="DM110" s="103"/>
      <c r="DN110" s="103">
        <v>0.2</v>
      </c>
      <c r="DO110" s="103">
        <v>4.7</v>
      </c>
      <c r="DP110" s="103">
        <v>9.8000000000000007</v>
      </c>
      <c r="DQ110" s="90" t="s">
        <v>1384</v>
      </c>
      <c r="DR110" s="90" t="s">
        <v>1384</v>
      </c>
      <c r="DS110" s="91" t="s">
        <v>1384</v>
      </c>
      <c r="DT110" s="50">
        <f t="shared" si="83"/>
        <v>0</v>
      </c>
      <c r="DU110" s="73">
        <f t="shared" si="84"/>
        <v>0</v>
      </c>
      <c r="DV110" s="73">
        <f t="shared" si="85"/>
        <v>0</v>
      </c>
      <c r="DW110" s="73">
        <f t="shared" si="86"/>
        <v>1</v>
      </c>
      <c r="DX110" s="73">
        <f t="shared" si="87"/>
        <v>0</v>
      </c>
      <c r="DY110" s="125">
        <f t="shared" si="88"/>
        <v>0</v>
      </c>
      <c r="DZ110" s="73">
        <f t="shared" si="89"/>
        <v>0</v>
      </c>
      <c r="EA110" s="19">
        <f t="shared" si="90"/>
        <v>1</v>
      </c>
      <c r="EB110" s="50">
        <f t="shared" si="91"/>
        <v>0</v>
      </c>
      <c r="EC110" s="19">
        <f t="shared" si="92"/>
        <v>0</v>
      </c>
      <c r="ED110" s="19">
        <f t="shared" si="93"/>
        <v>0</v>
      </c>
      <c r="EE110" s="19">
        <f t="shared" si="94"/>
        <v>1</v>
      </c>
      <c r="EF110" s="50">
        <f t="shared" si="95"/>
        <v>0</v>
      </c>
      <c r="EG110" s="19">
        <f t="shared" si="96"/>
        <v>0</v>
      </c>
      <c r="EH110" s="19">
        <f t="shared" si="97"/>
        <v>1</v>
      </c>
      <c r="EI110" s="50">
        <f t="shared" si="98"/>
        <v>0</v>
      </c>
      <c r="EJ110" s="125">
        <f t="shared" si="99"/>
        <v>4</v>
      </c>
      <c r="EK110">
        <f t="shared" si="100"/>
        <v>9926</v>
      </c>
      <c r="EL110">
        <f t="shared" si="101"/>
        <v>579</v>
      </c>
      <c r="EM110">
        <f t="shared" si="102"/>
        <v>107</v>
      </c>
      <c r="EN110">
        <f t="shared" si="103"/>
        <v>1310</v>
      </c>
      <c r="EO110">
        <f t="shared" si="104"/>
        <v>1.78</v>
      </c>
      <c r="EP110">
        <f t="shared" si="105"/>
        <v>13.4</v>
      </c>
      <c r="EQ110">
        <f t="shared" si="106"/>
        <v>2166</v>
      </c>
      <c r="ER110" t="str">
        <f t="shared" si="107"/>
        <v/>
      </c>
      <c r="ES110">
        <f t="shared" si="108"/>
        <v>2.5</v>
      </c>
      <c r="ET110">
        <f t="shared" si="109"/>
        <v>38</v>
      </c>
      <c r="EU110" s="61">
        <f t="shared" si="110"/>
        <v>17200</v>
      </c>
      <c r="EV110" s="53" t="e">
        <f>IF(ISNUMBER(EK110),EK110*#REF!,"")</f>
        <v>#REF!</v>
      </c>
      <c r="EW110" s="53" t="e">
        <f>IF(ISNUMBER(EL110),EL110*#REF!,"")</f>
        <v>#REF!</v>
      </c>
      <c r="EX110" s="53" t="e">
        <f>IF(ISNUMBER(EM110),EM110*#REF!,"")</f>
        <v>#REF!</v>
      </c>
      <c r="EY110" s="53" t="e">
        <f>IF(ISNUMBER(EN110),EN110*#REF!,"")</f>
        <v>#REF!</v>
      </c>
      <c r="EZ110" s="53" t="e">
        <f>IF(ISNUMBER(EO110),EO110*#REF!,"")</f>
        <v>#REF!</v>
      </c>
      <c r="FA110" s="53" t="e">
        <f>IF(ISNUMBER(EP110),EP110*#REF!,"")</f>
        <v>#REF!</v>
      </c>
      <c r="FB110" s="53" t="e">
        <f>IF(ISNUMBER(EQ110),EQ110*#REF!,"")</f>
        <v>#REF!</v>
      </c>
      <c r="FC110" s="53" t="str">
        <f>IF(ISNUMBER(ER110),ER110*#REF!,"")</f>
        <v/>
      </c>
      <c r="FD110" s="53" t="e">
        <f>IF(ISNUMBER(ES110),ES110*#REF!,"")</f>
        <v>#REF!</v>
      </c>
      <c r="FE110" s="53" t="e">
        <f>IF(ISNUMBER(ET110),ET110*#REF!,"")</f>
        <v>#REF!</v>
      </c>
      <c r="FF110" s="52" t="e">
        <f>IF(ISNUMBER(EU110),EU110*#REF!,"")</f>
        <v>#REF!</v>
      </c>
      <c r="FG110" s="55" t="str">
        <f t="shared" si="111"/>
        <v/>
      </c>
      <c r="FH110" s="55" t="str">
        <f t="shared" si="112"/>
        <v/>
      </c>
      <c r="FI110" s="55" t="str">
        <f t="shared" si="113"/>
        <v/>
      </c>
      <c r="FJ110" s="55" t="str">
        <f t="shared" si="114"/>
        <v/>
      </c>
      <c r="FK110" s="55" t="str">
        <f t="shared" si="115"/>
        <v/>
      </c>
      <c r="FL110" s="55" t="str">
        <f t="shared" si="116"/>
        <v/>
      </c>
      <c r="FM110" s="55" t="str">
        <f t="shared" si="117"/>
        <v/>
      </c>
      <c r="FN110" s="55" t="str">
        <f t="shared" si="118"/>
        <v/>
      </c>
      <c r="FO110" s="55" t="str">
        <f t="shared" si="119"/>
        <v/>
      </c>
      <c r="FP110" s="55" t="str">
        <f t="shared" si="120"/>
        <v/>
      </c>
      <c r="FQ110" s="59" t="str">
        <f t="shared" si="121"/>
        <v/>
      </c>
      <c r="FR110" s="53" t="str">
        <f t="shared" si="140"/>
        <v/>
      </c>
      <c r="FS110" s="53" t="e">
        <f t="shared" si="122"/>
        <v>#VALUE!</v>
      </c>
      <c r="FT110" s="19" t="e">
        <f t="shared" si="123"/>
        <v>#VALUE!</v>
      </c>
      <c r="FU110" s="19" t="e">
        <f t="shared" si="124"/>
        <v>#VALUE!</v>
      </c>
      <c r="FV110" s="19" t="e">
        <f t="shared" si="125"/>
        <v>#VALUE!</v>
      </c>
      <c r="FW110" s="50" t="e">
        <f t="shared" si="126"/>
        <v>#VALUE!</v>
      </c>
      <c r="FX110" s="120">
        <f t="shared" si="127"/>
        <v>0</v>
      </c>
      <c r="FY110" s="120">
        <f t="shared" si="128"/>
        <v>0</v>
      </c>
      <c r="FZ110" s="120">
        <f t="shared" si="129"/>
        <v>0</v>
      </c>
      <c r="GA110" s="120">
        <f t="shared" si="130"/>
        <v>0</v>
      </c>
      <c r="GB110" s="120">
        <f t="shared" si="131"/>
        <v>0</v>
      </c>
      <c r="GC110" s="120">
        <f t="shared" si="132"/>
        <v>0</v>
      </c>
      <c r="GD110" s="120">
        <f t="shared" si="133"/>
        <v>0</v>
      </c>
      <c r="GE110" s="120">
        <f t="shared" si="134"/>
        <v>0</v>
      </c>
      <c r="GF110" s="120">
        <f t="shared" si="135"/>
        <v>0</v>
      </c>
      <c r="GG110">
        <f t="shared" si="136"/>
        <v>0</v>
      </c>
      <c r="GH110">
        <f t="shared" si="137"/>
        <v>0</v>
      </c>
      <c r="GI110">
        <v>6</v>
      </c>
      <c r="GJ110" t="str">
        <f t="shared" si="138"/>
        <v/>
      </c>
    </row>
    <row r="111" spans="1:192" x14ac:dyDescent="0.2">
      <c r="A111" s="50">
        <f t="shared" si="77"/>
        <v>110</v>
      </c>
      <c r="B111" s="2" t="s">
        <v>12</v>
      </c>
      <c r="C111" s="2" t="s">
        <v>969</v>
      </c>
      <c r="D111" s="2" t="s">
        <v>970</v>
      </c>
      <c r="E111" s="2"/>
      <c r="F111" s="274">
        <v>3481823</v>
      </c>
      <c r="G111" s="274">
        <v>5581375</v>
      </c>
      <c r="H111" s="77">
        <f t="shared" si="78"/>
        <v>481755.84080000001</v>
      </c>
      <c r="I111" s="77">
        <f t="shared" si="79"/>
        <v>5579582.2400000002</v>
      </c>
      <c r="J111" s="19">
        <v>146.69999999999999</v>
      </c>
      <c r="K111" s="66" t="s">
        <v>1334</v>
      </c>
      <c r="L111" s="19">
        <v>180.1</v>
      </c>
      <c r="O111" s="19">
        <v>146.69999999999999</v>
      </c>
      <c r="Q111" t="s">
        <v>1345</v>
      </c>
      <c r="R111" t="s">
        <v>361</v>
      </c>
      <c r="S111" s="2" t="s">
        <v>2640</v>
      </c>
      <c r="T111" s="241" t="str">
        <f t="shared" si="80"/>
        <v>T</v>
      </c>
      <c r="U111" s="241" t="str">
        <f t="shared" si="81"/>
        <v>-</v>
      </c>
      <c r="V111" s="241" t="str">
        <f t="shared" si="82"/>
        <v>B</v>
      </c>
      <c r="W111" s="241" t="str">
        <f t="shared" si="139"/>
        <v>-</v>
      </c>
      <c r="X111" s="260">
        <f t="shared" si="76"/>
        <v>6</v>
      </c>
      <c r="Y111" s="261" t="str">
        <f t="shared" si="75"/>
        <v/>
      </c>
      <c r="Z111" s="56"/>
      <c r="AA111" s="86">
        <v>42184</v>
      </c>
      <c r="AB111" s="76">
        <v>7</v>
      </c>
      <c r="AC111" s="2" t="s">
        <v>738</v>
      </c>
      <c r="AD111" s="2" t="s">
        <v>1520</v>
      </c>
      <c r="AE111" s="56"/>
      <c r="AF111" s="66">
        <v>30.8</v>
      </c>
      <c r="AG111" s="19">
        <v>51800</v>
      </c>
      <c r="AH111" s="19">
        <v>6.21</v>
      </c>
      <c r="AI111" s="66">
        <v>208</v>
      </c>
      <c r="AL111" s="66"/>
      <c r="AR111">
        <v>39095</v>
      </c>
      <c r="AS111" s="193">
        <f t="shared" si="143"/>
        <v>39095.537000000004</v>
      </c>
      <c r="AT111" s="248" t="str">
        <f t="shared" si="144"/>
        <v/>
      </c>
      <c r="AU111">
        <v>12386</v>
      </c>
      <c r="AV111">
        <v>144</v>
      </c>
      <c r="AW111">
        <v>1661</v>
      </c>
      <c r="AX111">
        <v>21905</v>
      </c>
      <c r="AY111">
        <v>50.4</v>
      </c>
      <c r="AZ111" s="61">
        <v>2390</v>
      </c>
      <c r="BA111">
        <v>12.3</v>
      </c>
      <c r="BB111">
        <v>433</v>
      </c>
      <c r="BC111">
        <v>49.2</v>
      </c>
      <c r="BD111">
        <v>30.8</v>
      </c>
      <c r="BF111">
        <v>1.167</v>
      </c>
      <c r="BG111">
        <v>5.49</v>
      </c>
      <c r="BH111" s="55">
        <v>16</v>
      </c>
      <c r="BI111" s="2"/>
      <c r="BJ111" s="2">
        <v>11.1</v>
      </c>
      <c r="BK111" s="2" t="s">
        <v>1369</v>
      </c>
      <c r="BO111" s="90"/>
      <c r="BP111" s="90"/>
      <c r="BQ111" s="90">
        <v>80</v>
      </c>
      <c r="BR111" s="90"/>
      <c r="BS111" s="90"/>
      <c r="BT111" s="90"/>
      <c r="BU111" s="90"/>
      <c r="BV111" s="90"/>
      <c r="BW111" s="90"/>
      <c r="BX111" s="90"/>
      <c r="BY111" s="90"/>
      <c r="BZ111" s="90"/>
      <c r="CA111" s="90"/>
      <c r="CB111" s="90"/>
      <c r="CC111" s="90"/>
      <c r="CD111" s="90"/>
      <c r="CE111" s="90"/>
      <c r="CF111" s="90"/>
      <c r="CG111" s="90"/>
      <c r="CH111" s="90"/>
      <c r="CI111" s="90"/>
      <c r="CJ111" s="90"/>
      <c r="CK111" s="90"/>
      <c r="CL111" s="91"/>
      <c r="CM111" s="90">
        <v>0.53</v>
      </c>
      <c r="CN111" s="90" t="s">
        <v>3088</v>
      </c>
      <c r="CO111" s="90"/>
      <c r="DB111" s="103"/>
      <c r="DC111" s="103"/>
      <c r="DD111" s="103"/>
      <c r="DE111" s="103"/>
      <c r="DF111" s="103"/>
      <c r="DG111" s="103"/>
      <c r="DH111" s="103"/>
      <c r="DI111" s="235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4"/>
      <c r="DT111" s="50">
        <f t="shared" si="83"/>
        <v>0</v>
      </c>
      <c r="DU111" s="73">
        <f t="shared" si="84"/>
        <v>0</v>
      </c>
      <c r="DV111" s="73">
        <f t="shared" si="85"/>
        <v>0</v>
      </c>
      <c r="DW111" s="73">
        <f t="shared" si="86"/>
        <v>1</v>
      </c>
      <c r="DX111" s="73">
        <f t="shared" si="87"/>
        <v>0</v>
      </c>
      <c r="DY111" s="125">
        <f t="shared" si="88"/>
        <v>0</v>
      </c>
      <c r="DZ111" s="73">
        <f t="shared" si="89"/>
        <v>0</v>
      </c>
      <c r="EA111" s="19">
        <f t="shared" si="90"/>
        <v>1</v>
      </c>
      <c r="EB111" s="50">
        <f t="shared" si="91"/>
        <v>0</v>
      </c>
      <c r="EC111" s="19">
        <f t="shared" si="92"/>
        <v>0</v>
      </c>
      <c r="ED111" s="19">
        <f t="shared" si="93"/>
        <v>0</v>
      </c>
      <c r="EE111" s="19">
        <f t="shared" si="94"/>
        <v>1</v>
      </c>
      <c r="EF111" s="50">
        <f t="shared" si="95"/>
        <v>0</v>
      </c>
      <c r="EG111" s="19">
        <f t="shared" si="96"/>
        <v>0</v>
      </c>
      <c r="EH111" s="19">
        <f t="shared" si="97"/>
        <v>0</v>
      </c>
      <c r="EI111" s="50">
        <f t="shared" si="98"/>
        <v>1</v>
      </c>
      <c r="EJ111" s="125">
        <f t="shared" si="99"/>
        <v>3</v>
      </c>
      <c r="EK111">
        <f t="shared" si="100"/>
        <v>12386</v>
      </c>
      <c r="EL111">
        <f t="shared" si="101"/>
        <v>433</v>
      </c>
      <c r="EM111">
        <f t="shared" si="102"/>
        <v>144</v>
      </c>
      <c r="EN111">
        <f t="shared" si="103"/>
        <v>1661</v>
      </c>
      <c r="EO111">
        <f t="shared" si="104"/>
        <v>1.167</v>
      </c>
      <c r="EP111" t="str">
        <f t="shared" si="105"/>
        <v/>
      </c>
      <c r="EQ111">
        <f t="shared" si="106"/>
        <v>2390</v>
      </c>
      <c r="ER111" t="str">
        <f t="shared" si="107"/>
        <v/>
      </c>
      <c r="ES111">
        <f t="shared" si="108"/>
        <v>11.1</v>
      </c>
      <c r="ET111">
        <f t="shared" si="109"/>
        <v>50.4</v>
      </c>
      <c r="EU111" s="61">
        <f t="shared" si="110"/>
        <v>21905</v>
      </c>
      <c r="EV111" s="53" t="e">
        <f>IF(ISNUMBER(EK111),EK111*#REF!,"")</f>
        <v>#REF!</v>
      </c>
      <c r="EW111" s="53" t="e">
        <f>IF(ISNUMBER(EL111),EL111*#REF!,"")</f>
        <v>#REF!</v>
      </c>
      <c r="EX111" s="53" t="e">
        <f>IF(ISNUMBER(EM111),EM111*#REF!,"")</f>
        <v>#REF!</v>
      </c>
      <c r="EY111" s="53" t="e">
        <f>IF(ISNUMBER(EN111),EN111*#REF!,"")</f>
        <v>#REF!</v>
      </c>
      <c r="EZ111" s="53" t="e">
        <f>IF(ISNUMBER(EO111),EO111*#REF!,"")</f>
        <v>#REF!</v>
      </c>
      <c r="FA111" s="53" t="str">
        <f>IF(ISNUMBER(EP111),EP111*#REF!,"")</f>
        <v/>
      </c>
      <c r="FB111" s="53" t="e">
        <f>IF(ISNUMBER(EQ111),EQ111*#REF!,"")</f>
        <v>#REF!</v>
      </c>
      <c r="FC111" s="53" t="str">
        <f>IF(ISNUMBER(ER111),ER111*#REF!,"")</f>
        <v/>
      </c>
      <c r="FD111" s="53" t="e">
        <f>IF(ISNUMBER(ES111),ES111*#REF!,"")</f>
        <v>#REF!</v>
      </c>
      <c r="FE111" s="53" t="e">
        <f>IF(ISNUMBER(ET111),ET111*#REF!,"")</f>
        <v>#REF!</v>
      </c>
      <c r="FF111" s="52" t="e">
        <f>IF(ISNUMBER(EU111),EU111*#REF!,"")</f>
        <v>#REF!</v>
      </c>
      <c r="FG111" s="55" t="str">
        <f t="shared" si="111"/>
        <v/>
      </c>
      <c r="FH111" s="55" t="str">
        <f t="shared" si="112"/>
        <v/>
      </c>
      <c r="FI111" s="55" t="str">
        <f t="shared" si="113"/>
        <v/>
      </c>
      <c r="FJ111" s="55" t="str">
        <f t="shared" si="114"/>
        <v/>
      </c>
      <c r="FK111" s="55" t="str">
        <f t="shared" si="115"/>
        <v/>
      </c>
      <c r="FL111" s="55" t="str">
        <f t="shared" si="116"/>
        <v/>
      </c>
      <c r="FM111" s="55" t="str">
        <f t="shared" si="117"/>
        <v/>
      </c>
      <c r="FN111" s="55" t="str">
        <f t="shared" si="118"/>
        <v/>
      </c>
      <c r="FO111" s="55" t="str">
        <f t="shared" si="119"/>
        <v/>
      </c>
      <c r="FP111" s="55" t="str">
        <f t="shared" si="120"/>
        <v/>
      </c>
      <c r="FQ111" s="59" t="str">
        <f t="shared" si="121"/>
        <v/>
      </c>
      <c r="FR111" s="53" t="str">
        <f t="shared" si="140"/>
        <v/>
      </c>
      <c r="FS111" s="53" t="e">
        <f t="shared" si="122"/>
        <v>#VALUE!</v>
      </c>
      <c r="FT111" s="19" t="e">
        <f t="shared" si="123"/>
        <v>#VALUE!</v>
      </c>
      <c r="FU111" s="19" t="e">
        <f t="shared" si="124"/>
        <v>#VALUE!</v>
      </c>
      <c r="FV111" s="19" t="e">
        <f t="shared" si="125"/>
        <v>#VALUE!</v>
      </c>
      <c r="FW111" s="50" t="e">
        <f t="shared" si="126"/>
        <v>#VALUE!</v>
      </c>
      <c r="FX111" s="120">
        <f t="shared" si="127"/>
        <v>0</v>
      </c>
      <c r="FY111" s="120">
        <f t="shared" si="128"/>
        <v>0</v>
      </c>
      <c r="FZ111" s="120">
        <f t="shared" si="129"/>
        <v>0</v>
      </c>
      <c r="GA111" s="120">
        <f t="shared" si="130"/>
        <v>0</v>
      </c>
      <c r="GB111" s="120">
        <f t="shared" si="131"/>
        <v>0</v>
      </c>
      <c r="GC111" s="120">
        <f t="shared" si="132"/>
        <v>0</v>
      </c>
      <c r="GD111" s="120">
        <f t="shared" si="133"/>
        <v>0</v>
      </c>
      <c r="GE111" s="120">
        <f t="shared" si="134"/>
        <v>0</v>
      </c>
      <c r="GF111" s="120">
        <f t="shared" si="135"/>
        <v>0</v>
      </c>
      <c r="GG111">
        <f t="shared" si="136"/>
        <v>0</v>
      </c>
      <c r="GH111">
        <f t="shared" si="137"/>
        <v>0</v>
      </c>
      <c r="GI111">
        <v>6</v>
      </c>
      <c r="GJ111" t="str">
        <f t="shared" si="138"/>
        <v/>
      </c>
    </row>
    <row r="112" spans="1:192" x14ac:dyDescent="0.2">
      <c r="A112" s="50">
        <f t="shared" si="77"/>
        <v>111</v>
      </c>
      <c r="B112" s="2" t="s">
        <v>12</v>
      </c>
      <c r="C112" s="2" t="s">
        <v>971</v>
      </c>
      <c r="D112" s="2" t="s">
        <v>972</v>
      </c>
      <c r="E112" s="2"/>
      <c r="F112" s="274">
        <v>3481853</v>
      </c>
      <c r="G112" s="274">
        <v>5581308</v>
      </c>
      <c r="H112" s="77">
        <f t="shared" si="78"/>
        <v>481785.82880000002</v>
      </c>
      <c r="I112" s="77">
        <f t="shared" si="79"/>
        <v>5579515.2668000003</v>
      </c>
      <c r="J112" s="19">
        <v>146.69999999999999</v>
      </c>
      <c r="K112" s="19" t="s">
        <v>1334</v>
      </c>
      <c r="L112" s="19">
        <v>209.4</v>
      </c>
      <c r="Q112" t="s">
        <v>1345</v>
      </c>
      <c r="R112" t="s">
        <v>361</v>
      </c>
      <c r="S112" s="2" t="s">
        <v>2640</v>
      </c>
      <c r="T112" s="241" t="str">
        <f t="shared" si="80"/>
        <v>T</v>
      </c>
      <c r="U112" s="241" t="str">
        <f t="shared" si="81"/>
        <v>-</v>
      </c>
      <c r="V112" s="241" t="str">
        <f t="shared" si="82"/>
        <v>B</v>
      </c>
      <c r="W112" s="241" t="str">
        <f t="shared" si="139"/>
        <v>A</v>
      </c>
      <c r="X112" s="260">
        <f t="shared" si="76"/>
        <v>6</v>
      </c>
      <c r="Y112" s="261" t="str">
        <f t="shared" si="75"/>
        <v/>
      </c>
      <c r="Z112" s="56"/>
      <c r="AA112" s="106">
        <v>1827</v>
      </c>
      <c r="AB112" s="76">
        <v>1</v>
      </c>
      <c r="AC112" s="2" t="s">
        <v>871</v>
      </c>
      <c r="AD112" s="2" t="s">
        <v>1526</v>
      </c>
      <c r="AE112" s="70" t="s">
        <v>1495</v>
      </c>
      <c r="AF112" s="66">
        <v>32.200000000000003</v>
      </c>
      <c r="AJ112" s="19">
        <v>1.0213000000000001</v>
      </c>
      <c r="AK112" s="19">
        <v>15</v>
      </c>
      <c r="AL112" s="66"/>
      <c r="AR112">
        <v>28994.7</v>
      </c>
      <c r="AS112" s="193">
        <f t="shared" si="143"/>
        <v>28391.951999999994</v>
      </c>
      <c r="AT112" s="248" t="str">
        <f t="shared" si="144"/>
        <v/>
      </c>
      <c r="AU112">
        <v>8952</v>
      </c>
      <c r="AV112">
        <v>119.2</v>
      </c>
      <c r="AW112">
        <v>1331</v>
      </c>
      <c r="AX112">
        <v>16060</v>
      </c>
      <c r="AY112">
        <v>43.36</v>
      </c>
      <c r="AZ112" s="61">
        <v>1412</v>
      </c>
      <c r="BA112">
        <v>6.85</v>
      </c>
      <c r="BB112">
        <v>373.1</v>
      </c>
      <c r="BC112">
        <v>20.84</v>
      </c>
      <c r="BD112">
        <v>25.43</v>
      </c>
      <c r="BE112">
        <v>10.8</v>
      </c>
      <c r="BF112">
        <v>1.42</v>
      </c>
      <c r="BH112" s="53">
        <v>13.19</v>
      </c>
      <c r="BI112" s="133"/>
      <c r="BK112" s="2"/>
      <c r="BM112">
        <v>22.43</v>
      </c>
      <c r="BO112" s="90"/>
      <c r="BP112" s="90"/>
      <c r="BQ112" s="90">
        <v>332</v>
      </c>
      <c r="BR112" s="90"/>
      <c r="BS112" s="90"/>
      <c r="BT112" s="90"/>
      <c r="BU112" s="90"/>
      <c r="BV112" s="90"/>
      <c r="BW112" s="90"/>
      <c r="BX112" s="90"/>
      <c r="BY112" s="90"/>
      <c r="BZ112" s="90"/>
      <c r="CA112" s="90"/>
      <c r="CB112" s="90"/>
      <c r="CC112" s="90"/>
      <c r="CD112" s="90"/>
      <c r="CE112" s="90"/>
      <c r="CF112" s="90"/>
      <c r="CG112" s="90"/>
      <c r="CH112" s="90"/>
      <c r="CI112" s="90"/>
      <c r="CJ112" s="90"/>
      <c r="CK112" s="90"/>
      <c r="CL112" s="91"/>
      <c r="CM112" s="90"/>
      <c r="CN112" s="90">
        <v>2963</v>
      </c>
      <c r="CO112" s="90"/>
      <c r="DB112" s="103"/>
      <c r="DC112" s="103"/>
      <c r="DD112" s="103"/>
      <c r="DE112" s="103"/>
      <c r="DF112" s="103"/>
      <c r="DG112" s="103"/>
      <c r="DH112" s="103"/>
      <c r="DI112" s="235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4"/>
      <c r="DT112" s="50">
        <f t="shared" si="83"/>
        <v>1</v>
      </c>
      <c r="DU112" s="73">
        <f t="shared" si="84"/>
        <v>0</v>
      </c>
      <c r="DV112" s="73">
        <f t="shared" si="85"/>
        <v>0</v>
      </c>
      <c r="DW112" s="73">
        <f t="shared" si="86"/>
        <v>1</v>
      </c>
      <c r="DX112" s="73">
        <f t="shared" si="87"/>
        <v>0</v>
      </c>
      <c r="DY112" s="125">
        <f t="shared" si="88"/>
        <v>0</v>
      </c>
      <c r="DZ112" s="73">
        <f t="shared" si="89"/>
        <v>0</v>
      </c>
      <c r="EA112" s="19">
        <f t="shared" si="90"/>
        <v>1</v>
      </c>
      <c r="EB112" s="50">
        <f t="shared" si="91"/>
        <v>0</v>
      </c>
      <c r="EC112" s="19">
        <f t="shared" si="92"/>
        <v>0</v>
      </c>
      <c r="ED112" s="19">
        <f t="shared" si="93"/>
        <v>0</v>
      </c>
      <c r="EE112" s="19">
        <f t="shared" si="94"/>
        <v>1</v>
      </c>
      <c r="EF112" s="50">
        <f t="shared" si="95"/>
        <v>0</v>
      </c>
      <c r="EG112" s="19">
        <f t="shared" si="96"/>
        <v>0</v>
      </c>
      <c r="EH112" s="19">
        <f t="shared" si="97"/>
        <v>1</v>
      </c>
      <c r="EI112" s="50">
        <f t="shared" si="98"/>
        <v>0</v>
      </c>
      <c r="EJ112" s="125">
        <f t="shared" si="99"/>
        <v>4</v>
      </c>
      <c r="EK112">
        <f t="shared" si="100"/>
        <v>8952</v>
      </c>
      <c r="EL112">
        <f t="shared" si="101"/>
        <v>373.1</v>
      </c>
      <c r="EM112">
        <f t="shared" si="102"/>
        <v>119.2</v>
      </c>
      <c r="EN112">
        <f t="shared" si="103"/>
        <v>1331</v>
      </c>
      <c r="EO112">
        <f t="shared" si="104"/>
        <v>1.42</v>
      </c>
      <c r="EP112">
        <f t="shared" si="105"/>
        <v>10.8</v>
      </c>
      <c r="EQ112">
        <f t="shared" si="106"/>
        <v>1412</v>
      </c>
      <c r="ER112" t="str">
        <f t="shared" si="107"/>
        <v/>
      </c>
      <c r="ES112" t="str">
        <f t="shared" si="108"/>
        <v/>
      </c>
      <c r="ET112">
        <f t="shared" si="109"/>
        <v>43.36</v>
      </c>
      <c r="EU112" s="61">
        <f t="shared" si="110"/>
        <v>16060</v>
      </c>
      <c r="EV112" s="53" t="e">
        <f>IF(ISNUMBER(EK112),EK112*#REF!,"")</f>
        <v>#REF!</v>
      </c>
      <c r="EW112" s="53" t="e">
        <f>IF(ISNUMBER(EL112),EL112*#REF!,"")</f>
        <v>#REF!</v>
      </c>
      <c r="EX112" s="53" t="e">
        <f>IF(ISNUMBER(EM112),EM112*#REF!,"")</f>
        <v>#REF!</v>
      </c>
      <c r="EY112" s="53" t="e">
        <f>IF(ISNUMBER(EN112),EN112*#REF!,"")</f>
        <v>#REF!</v>
      </c>
      <c r="EZ112" s="53" t="e">
        <f>IF(ISNUMBER(EO112),EO112*#REF!,"")</f>
        <v>#REF!</v>
      </c>
      <c r="FA112" s="53" t="e">
        <f>IF(ISNUMBER(EP112),EP112*#REF!,"")</f>
        <v>#REF!</v>
      </c>
      <c r="FB112" s="53" t="e">
        <f>IF(ISNUMBER(EQ112),EQ112*#REF!,"")</f>
        <v>#REF!</v>
      </c>
      <c r="FC112" s="53" t="str">
        <f>IF(ISNUMBER(ER112),ER112*#REF!,"")</f>
        <v/>
      </c>
      <c r="FD112" s="53" t="str">
        <f>IF(ISNUMBER(ES112),ES112*#REF!,"")</f>
        <v/>
      </c>
      <c r="FE112" s="53" t="e">
        <f>IF(ISNUMBER(ET112),ET112*#REF!,"")</f>
        <v>#REF!</v>
      </c>
      <c r="FF112" s="52" t="e">
        <f>IF(ISNUMBER(EU112),EU112*#REF!,"")</f>
        <v>#REF!</v>
      </c>
      <c r="FG112" s="55" t="str">
        <f t="shared" si="111"/>
        <v/>
      </c>
      <c r="FH112" s="55" t="str">
        <f t="shared" si="112"/>
        <v/>
      </c>
      <c r="FI112" s="55" t="str">
        <f t="shared" si="113"/>
        <v/>
      </c>
      <c r="FJ112" s="55" t="str">
        <f t="shared" si="114"/>
        <v/>
      </c>
      <c r="FK112" s="55" t="str">
        <f t="shared" si="115"/>
        <v/>
      </c>
      <c r="FL112" s="55" t="str">
        <f t="shared" si="116"/>
        <v/>
      </c>
      <c r="FM112" s="55" t="str">
        <f t="shared" si="117"/>
        <v/>
      </c>
      <c r="FN112" s="55" t="str">
        <f t="shared" si="118"/>
        <v/>
      </c>
      <c r="FO112" s="55" t="str">
        <f t="shared" si="119"/>
        <v/>
      </c>
      <c r="FP112" s="55" t="str">
        <f t="shared" si="120"/>
        <v/>
      </c>
      <c r="FQ112" s="59" t="str">
        <f t="shared" si="121"/>
        <v/>
      </c>
      <c r="FR112" s="53" t="str">
        <f t="shared" si="140"/>
        <v/>
      </c>
      <c r="FS112" s="53" t="e">
        <f t="shared" si="122"/>
        <v>#VALUE!</v>
      </c>
      <c r="FT112" s="19" t="e">
        <f t="shared" si="123"/>
        <v>#VALUE!</v>
      </c>
      <c r="FU112" s="19" t="e">
        <f t="shared" si="124"/>
        <v>#VALUE!</v>
      </c>
      <c r="FV112" s="19" t="e">
        <f t="shared" si="125"/>
        <v>#VALUE!</v>
      </c>
      <c r="FW112" s="50" t="e">
        <f t="shared" si="126"/>
        <v>#VALUE!</v>
      </c>
      <c r="FX112" s="120">
        <f t="shared" si="127"/>
        <v>0</v>
      </c>
      <c r="FY112" s="120">
        <f t="shared" si="128"/>
        <v>0</v>
      </c>
      <c r="FZ112" s="120">
        <f t="shared" si="129"/>
        <v>0</v>
      </c>
      <c r="GA112" s="120">
        <f t="shared" si="130"/>
        <v>0</v>
      </c>
      <c r="GB112" s="120">
        <f t="shared" si="131"/>
        <v>0</v>
      </c>
      <c r="GC112" s="120">
        <f t="shared" si="132"/>
        <v>0</v>
      </c>
      <c r="GD112" s="120">
        <f t="shared" si="133"/>
        <v>0</v>
      </c>
      <c r="GE112" s="120">
        <f t="shared" si="134"/>
        <v>0</v>
      </c>
      <c r="GF112" s="120">
        <f t="shared" si="135"/>
        <v>0</v>
      </c>
      <c r="GG112">
        <f t="shared" si="136"/>
        <v>0</v>
      </c>
      <c r="GH112">
        <f t="shared" si="137"/>
        <v>0</v>
      </c>
      <c r="GI112">
        <v>6</v>
      </c>
      <c r="GJ112" t="str">
        <f t="shared" si="138"/>
        <v/>
      </c>
    </row>
    <row r="113" spans="1:192" x14ac:dyDescent="0.2">
      <c r="A113" s="50">
        <f t="shared" si="77"/>
        <v>112</v>
      </c>
      <c r="B113" s="2" t="s">
        <v>12</v>
      </c>
      <c r="C113" s="2" t="s">
        <v>971</v>
      </c>
      <c r="D113" s="2" t="s">
        <v>972</v>
      </c>
      <c r="E113" s="2"/>
      <c r="F113" s="274">
        <v>3481853</v>
      </c>
      <c r="G113" s="274">
        <v>5581308</v>
      </c>
      <c r="H113" s="77">
        <f t="shared" si="78"/>
        <v>481785.82880000002</v>
      </c>
      <c r="I113" s="77">
        <f t="shared" si="79"/>
        <v>5579515.2668000003</v>
      </c>
      <c r="J113" s="19">
        <v>146.69999999999999</v>
      </c>
      <c r="K113" s="19" t="s">
        <v>1334</v>
      </c>
      <c r="L113" s="19">
        <v>209.4</v>
      </c>
      <c r="Q113" t="s">
        <v>1345</v>
      </c>
      <c r="R113" t="s">
        <v>361</v>
      </c>
      <c r="S113" s="2" t="s">
        <v>2640</v>
      </c>
      <c r="T113" s="241" t="str">
        <f t="shared" si="80"/>
        <v>T</v>
      </c>
      <c r="U113" s="241" t="str">
        <f t="shared" si="81"/>
        <v>-</v>
      </c>
      <c r="V113" s="241" t="str">
        <f t="shared" si="82"/>
        <v>B</v>
      </c>
      <c r="W113" s="241" t="str">
        <f t="shared" si="139"/>
        <v>A</v>
      </c>
      <c r="X113" s="260">
        <f t="shared" si="76"/>
        <v>6</v>
      </c>
      <c r="Y113" s="261" t="str">
        <f t="shared" si="75"/>
        <v/>
      </c>
      <c r="Z113" s="56"/>
      <c r="AA113" s="86">
        <v>12055</v>
      </c>
      <c r="AB113" s="76">
        <v>2</v>
      </c>
      <c r="AC113" s="2"/>
      <c r="AD113" s="2" t="s">
        <v>1527</v>
      </c>
      <c r="AE113" s="56"/>
      <c r="AF113" s="66">
        <v>31.37</v>
      </c>
      <c r="AL113" s="66"/>
      <c r="AR113">
        <v>30603.93</v>
      </c>
      <c r="AS113" s="193">
        <f t="shared" si="143"/>
        <v>29876</v>
      </c>
      <c r="AT113" s="248" t="str">
        <f t="shared" si="144"/>
        <v/>
      </c>
      <c r="AU113">
        <v>9504</v>
      </c>
      <c r="AV113">
        <v>114.6</v>
      </c>
      <c r="AW113">
        <v>1362.8</v>
      </c>
      <c r="AX113">
        <v>16583</v>
      </c>
      <c r="AY113">
        <v>37.299999999999997</v>
      </c>
      <c r="AZ113" s="61">
        <v>1952</v>
      </c>
      <c r="BB113">
        <v>285</v>
      </c>
      <c r="BD113">
        <v>21.1</v>
      </c>
      <c r="BE113">
        <v>14.4</v>
      </c>
      <c r="BF113">
        <v>1.8</v>
      </c>
      <c r="BH113" s="55"/>
      <c r="BI113" s="133"/>
      <c r="BK113" s="2"/>
      <c r="BO113" s="90"/>
      <c r="BP113" s="90"/>
      <c r="BQ113" s="90"/>
      <c r="BR113" s="90"/>
      <c r="BS113" s="90"/>
      <c r="BT113" s="90"/>
      <c r="BU113" s="90"/>
      <c r="BV113" s="90"/>
      <c r="BW113" s="90"/>
      <c r="BX113" s="90"/>
      <c r="BY113" s="90"/>
      <c r="BZ113" s="90"/>
      <c r="CA113" s="90"/>
      <c r="CB113" s="90"/>
      <c r="CC113" s="90"/>
      <c r="CD113" s="90"/>
      <c r="CE113" s="90"/>
      <c r="CF113" s="90"/>
      <c r="CG113" s="90"/>
      <c r="CH113" s="90"/>
      <c r="CI113" s="90"/>
      <c r="CJ113" s="90"/>
      <c r="CK113" s="90"/>
      <c r="CL113" s="91"/>
      <c r="CM113" s="90"/>
      <c r="CN113" s="90">
        <v>6496</v>
      </c>
      <c r="CO113" s="90"/>
      <c r="DB113" s="103"/>
      <c r="DC113" s="103"/>
      <c r="DD113" s="103"/>
      <c r="DE113" s="103"/>
      <c r="DF113" s="103"/>
      <c r="DG113" s="103"/>
      <c r="DH113" s="103"/>
      <c r="DI113" s="235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4"/>
      <c r="DT113" s="50">
        <f t="shared" si="83"/>
        <v>0</v>
      </c>
      <c r="DU113" s="73">
        <f t="shared" si="84"/>
        <v>0</v>
      </c>
      <c r="DV113" s="73">
        <f t="shared" si="85"/>
        <v>0</v>
      </c>
      <c r="DW113" s="73">
        <f t="shared" si="86"/>
        <v>1</v>
      </c>
      <c r="DX113" s="73">
        <f t="shared" si="87"/>
        <v>0</v>
      </c>
      <c r="DY113" s="125">
        <f t="shared" si="88"/>
        <v>0</v>
      </c>
      <c r="DZ113" s="73">
        <f t="shared" si="89"/>
        <v>0</v>
      </c>
      <c r="EA113" s="19">
        <f t="shared" si="90"/>
        <v>1</v>
      </c>
      <c r="EB113" s="50">
        <f t="shared" si="91"/>
        <v>0</v>
      </c>
      <c r="EC113" s="19">
        <f t="shared" si="92"/>
        <v>0</v>
      </c>
      <c r="ED113" s="19">
        <f t="shared" si="93"/>
        <v>0</v>
      </c>
      <c r="EE113" s="19">
        <f t="shared" si="94"/>
        <v>1</v>
      </c>
      <c r="EF113" s="50">
        <f t="shared" si="95"/>
        <v>0</v>
      </c>
      <c r="EG113" s="19">
        <f t="shared" si="96"/>
        <v>0</v>
      </c>
      <c r="EH113" s="19">
        <f t="shared" si="97"/>
        <v>1</v>
      </c>
      <c r="EI113" s="50">
        <f t="shared" si="98"/>
        <v>0</v>
      </c>
      <c r="EJ113" s="125">
        <f t="shared" si="99"/>
        <v>4</v>
      </c>
      <c r="EK113">
        <f t="shared" si="100"/>
        <v>9504</v>
      </c>
      <c r="EL113">
        <f t="shared" si="101"/>
        <v>285</v>
      </c>
      <c r="EM113">
        <f t="shared" si="102"/>
        <v>114.6</v>
      </c>
      <c r="EN113">
        <f t="shared" si="103"/>
        <v>1362.8</v>
      </c>
      <c r="EO113">
        <f t="shared" si="104"/>
        <v>1.8</v>
      </c>
      <c r="EP113">
        <f t="shared" si="105"/>
        <v>14.4</v>
      </c>
      <c r="EQ113">
        <f t="shared" si="106"/>
        <v>1952</v>
      </c>
      <c r="ER113" t="str">
        <f t="shared" si="107"/>
        <v/>
      </c>
      <c r="ES113" t="str">
        <f t="shared" si="108"/>
        <v/>
      </c>
      <c r="ET113">
        <f t="shared" si="109"/>
        <v>37.299999999999997</v>
      </c>
      <c r="EU113" s="61">
        <f t="shared" si="110"/>
        <v>16583</v>
      </c>
      <c r="EV113" s="53" t="e">
        <f>IF(ISNUMBER(EK113),EK113*#REF!,"")</f>
        <v>#REF!</v>
      </c>
      <c r="EW113" s="53" t="e">
        <f>IF(ISNUMBER(EL113),EL113*#REF!,"")</f>
        <v>#REF!</v>
      </c>
      <c r="EX113" s="53" t="e">
        <f>IF(ISNUMBER(EM113),EM113*#REF!,"")</f>
        <v>#REF!</v>
      </c>
      <c r="EY113" s="53" t="e">
        <f>IF(ISNUMBER(EN113),EN113*#REF!,"")</f>
        <v>#REF!</v>
      </c>
      <c r="EZ113" s="53" t="e">
        <f>IF(ISNUMBER(EO113),EO113*#REF!,"")</f>
        <v>#REF!</v>
      </c>
      <c r="FA113" s="53" t="e">
        <f>IF(ISNUMBER(EP113),EP113*#REF!,"")</f>
        <v>#REF!</v>
      </c>
      <c r="FB113" s="53" t="e">
        <f>IF(ISNUMBER(EQ113),EQ113*#REF!,"")</f>
        <v>#REF!</v>
      </c>
      <c r="FC113" s="53" t="str">
        <f>IF(ISNUMBER(ER113),ER113*#REF!,"")</f>
        <v/>
      </c>
      <c r="FD113" s="53" t="str">
        <f>IF(ISNUMBER(ES113),ES113*#REF!,"")</f>
        <v/>
      </c>
      <c r="FE113" s="53" t="e">
        <f>IF(ISNUMBER(ET113),ET113*#REF!,"")</f>
        <v>#REF!</v>
      </c>
      <c r="FF113" s="52" t="e">
        <f>IF(ISNUMBER(EU113),EU113*#REF!,"")</f>
        <v>#REF!</v>
      </c>
      <c r="FG113" s="55" t="str">
        <f t="shared" si="111"/>
        <v/>
      </c>
      <c r="FH113" s="55" t="str">
        <f t="shared" si="112"/>
        <v/>
      </c>
      <c r="FI113" s="55" t="str">
        <f t="shared" si="113"/>
        <v/>
      </c>
      <c r="FJ113" s="55" t="str">
        <f t="shared" si="114"/>
        <v/>
      </c>
      <c r="FK113" s="55" t="str">
        <f t="shared" si="115"/>
        <v/>
      </c>
      <c r="FL113" s="55" t="str">
        <f t="shared" si="116"/>
        <v/>
      </c>
      <c r="FM113" s="55" t="str">
        <f t="shared" si="117"/>
        <v/>
      </c>
      <c r="FN113" s="55" t="str">
        <f t="shared" si="118"/>
        <v/>
      </c>
      <c r="FO113" s="55" t="str">
        <f t="shared" si="119"/>
        <v/>
      </c>
      <c r="FP113" s="55" t="str">
        <f t="shared" si="120"/>
        <v/>
      </c>
      <c r="FQ113" s="59" t="str">
        <f t="shared" si="121"/>
        <v/>
      </c>
      <c r="FR113" s="53" t="str">
        <f t="shared" si="140"/>
        <v/>
      </c>
      <c r="FS113" s="53" t="e">
        <f t="shared" si="122"/>
        <v>#VALUE!</v>
      </c>
      <c r="FT113" s="19" t="e">
        <f t="shared" si="123"/>
        <v>#VALUE!</v>
      </c>
      <c r="FU113" s="19" t="e">
        <f t="shared" si="124"/>
        <v>#VALUE!</v>
      </c>
      <c r="FV113" s="19" t="e">
        <f t="shared" si="125"/>
        <v>#VALUE!</v>
      </c>
      <c r="FW113" s="50" t="e">
        <f t="shared" si="126"/>
        <v>#VALUE!</v>
      </c>
      <c r="FX113" s="120">
        <f t="shared" si="127"/>
        <v>0</v>
      </c>
      <c r="FY113" s="120">
        <f t="shared" si="128"/>
        <v>0</v>
      </c>
      <c r="FZ113" s="120">
        <f t="shared" si="129"/>
        <v>0</v>
      </c>
      <c r="GA113" s="120">
        <f t="shared" si="130"/>
        <v>0</v>
      </c>
      <c r="GB113" s="120">
        <f t="shared" si="131"/>
        <v>0</v>
      </c>
      <c r="GC113" s="120">
        <f t="shared" si="132"/>
        <v>0</v>
      </c>
      <c r="GD113" s="120">
        <f t="shared" si="133"/>
        <v>0</v>
      </c>
      <c r="GE113" s="120">
        <f t="shared" si="134"/>
        <v>0</v>
      </c>
      <c r="GF113" s="120">
        <f t="shared" si="135"/>
        <v>0</v>
      </c>
      <c r="GG113">
        <f t="shared" si="136"/>
        <v>0</v>
      </c>
      <c r="GH113">
        <f t="shared" si="137"/>
        <v>0</v>
      </c>
      <c r="GI113">
        <v>6</v>
      </c>
      <c r="GJ113" t="str">
        <f t="shared" si="138"/>
        <v/>
      </c>
    </row>
    <row r="114" spans="1:192" ht="15" x14ac:dyDescent="0.25">
      <c r="A114" s="50">
        <f t="shared" si="77"/>
        <v>113</v>
      </c>
      <c r="B114" s="2" t="s">
        <v>12</v>
      </c>
      <c r="C114" s="2" t="s">
        <v>971</v>
      </c>
      <c r="D114" s="2" t="s">
        <v>972</v>
      </c>
      <c r="E114" s="2"/>
      <c r="F114" s="274">
        <v>3481853</v>
      </c>
      <c r="G114" s="274">
        <v>5581308</v>
      </c>
      <c r="H114" s="77">
        <f t="shared" si="78"/>
        <v>481785.82880000002</v>
      </c>
      <c r="I114" s="77">
        <f t="shared" si="79"/>
        <v>5579515.2668000003</v>
      </c>
      <c r="J114" s="19">
        <v>146.69999999999999</v>
      </c>
      <c r="K114" s="19" t="s">
        <v>1334</v>
      </c>
      <c r="L114" s="19">
        <v>209.4</v>
      </c>
      <c r="Q114" t="s">
        <v>1345</v>
      </c>
      <c r="R114" t="s">
        <v>361</v>
      </c>
      <c r="S114" s="2" t="s">
        <v>2640</v>
      </c>
      <c r="T114" s="241" t="str">
        <f t="shared" si="80"/>
        <v>T</v>
      </c>
      <c r="U114" s="241" t="str">
        <f t="shared" si="81"/>
        <v>-</v>
      </c>
      <c r="V114" s="241" t="str">
        <f t="shared" si="82"/>
        <v>B</v>
      </c>
      <c r="W114" s="241" t="str">
        <f t="shared" si="139"/>
        <v>A</v>
      </c>
      <c r="X114" s="260">
        <f t="shared" si="76"/>
        <v>6</v>
      </c>
      <c r="Y114" s="261" t="str">
        <f t="shared" si="75"/>
        <v/>
      </c>
      <c r="Z114" s="56" t="s">
        <v>1514</v>
      </c>
      <c r="AA114" s="48">
        <v>20663</v>
      </c>
      <c r="AB114" s="73">
        <v>3</v>
      </c>
      <c r="AC114" s="2" t="s">
        <v>560</v>
      </c>
      <c r="AD114" s="2" t="s">
        <v>1528</v>
      </c>
      <c r="AE114" s="57" t="s">
        <v>2690</v>
      </c>
      <c r="AF114" s="66">
        <v>31.12</v>
      </c>
      <c r="AH114" s="19">
        <v>6.17</v>
      </c>
      <c r="AI114" s="272"/>
      <c r="AJ114" s="114">
        <v>1.022</v>
      </c>
      <c r="AK114" s="73">
        <v>20</v>
      </c>
      <c r="AM114" s="87">
        <v>14</v>
      </c>
      <c r="AR114">
        <v>28626</v>
      </c>
      <c r="AS114" s="193">
        <f t="shared" si="143"/>
        <v>28659.814400000007</v>
      </c>
      <c r="AT114" s="248" t="str">
        <f t="shared" si="144"/>
        <v/>
      </c>
      <c r="AU114">
        <v>9020</v>
      </c>
      <c r="AV114">
        <v>114.2</v>
      </c>
      <c r="AW114">
        <v>1303</v>
      </c>
      <c r="AX114">
        <v>15729</v>
      </c>
      <c r="AY114">
        <v>40.98</v>
      </c>
      <c r="AZ114" s="61">
        <v>2010</v>
      </c>
      <c r="BA114">
        <v>2.16</v>
      </c>
      <c r="BB114" s="58">
        <v>311.8</v>
      </c>
      <c r="BC114" s="58">
        <v>47.88</v>
      </c>
      <c r="BD114" s="58">
        <v>12.99</v>
      </c>
      <c r="BE114">
        <v>13.88</v>
      </c>
      <c r="BF114">
        <v>1.97</v>
      </c>
      <c r="BG114">
        <v>1.2</v>
      </c>
      <c r="BH114" s="55">
        <v>11</v>
      </c>
      <c r="BI114">
        <v>0.37</v>
      </c>
      <c r="BM114">
        <v>28.06</v>
      </c>
      <c r="BN114" s="61">
        <v>5.43</v>
      </c>
      <c r="BO114" s="90" t="s">
        <v>1322</v>
      </c>
      <c r="BP114" s="273">
        <v>250</v>
      </c>
      <c r="BQ114" s="90">
        <v>489</v>
      </c>
      <c r="BR114" s="90">
        <v>726</v>
      </c>
      <c r="BS114" s="90">
        <v>2.4</v>
      </c>
      <c r="BT114" s="90"/>
      <c r="BU114" s="90"/>
      <c r="BV114" s="90"/>
      <c r="BW114" s="90"/>
      <c r="BX114" s="90">
        <v>252</v>
      </c>
      <c r="BY114" s="90"/>
      <c r="BZ114" s="90"/>
      <c r="CA114" s="90">
        <v>34</v>
      </c>
      <c r="CB114" s="90">
        <v>102</v>
      </c>
      <c r="CC114" s="90"/>
      <c r="CD114" s="90"/>
      <c r="CE114" s="90"/>
      <c r="CF114" s="90" t="s">
        <v>1322</v>
      </c>
      <c r="CG114" s="90"/>
      <c r="CH114" s="90">
        <v>19</v>
      </c>
      <c r="CI114" s="90"/>
      <c r="CJ114" s="90"/>
      <c r="CK114" s="90"/>
      <c r="CL114" s="91">
        <v>4020</v>
      </c>
      <c r="CM114" s="90"/>
      <c r="CN114" s="90">
        <v>1168</v>
      </c>
      <c r="CO114" s="90"/>
      <c r="DB114" s="103"/>
      <c r="DC114" s="103"/>
      <c r="DD114" s="103"/>
      <c r="DE114" s="103"/>
      <c r="DF114" s="103"/>
      <c r="DG114" s="103"/>
      <c r="DH114" s="103"/>
      <c r="DI114" s="235"/>
      <c r="DJ114" s="103">
        <v>16.2</v>
      </c>
      <c r="DK114" s="103"/>
      <c r="DL114" s="103"/>
      <c r="DM114" s="103"/>
      <c r="DN114" s="103"/>
      <c r="DO114" s="103"/>
      <c r="DP114" s="103"/>
      <c r="DQ114" s="103"/>
      <c r="DR114" s="103"/>
      <c r="DS114" s="104"/>
      <c r="DT114" s="50">
        <f t="shared" si="83"/>
        <v>0</v>
      </c>
      <c r="DU114" s="73">
        <f t="shared" si="84"/>
        <v>0</v>
      </c>
      <c r="DV114" s="73">
        <f t="shared" si="85"/>
        <v>0</v>
      </c>
      <c r="DW114" s="73">
        <f t="shared" si="86"/>
        <v>1</v>
      </c>
      <c r="DX114" s="73">
        <f t="shared" si="87"/>
        <v>0</v>
      </c>
      <c r="DY114" s="125">
        <f t="shared" si="88"/>
        <v>0</v>
      </c>
      <c r="DZ114" s="73">
        <f t="shared" si="89"/>
        <v>0</v>
      </c>
      <c r="EA114" s="19">
        <f t="shared" si="90"/>
        <v>1</v>
      </c>
      <c r="EB114" s="50">
        <f t="shared" si="91"/>
        <v>0</v>
      </c>
      <c r="EC114" s="19">
        <f t="shared" si="92"/>
        <v>0</v>
      </c>
      <c r="ED114" s="19">
        <f t="shared" si="93"/>
        <v>0</v>
      </c>
      <c r="EE114" s="19">
        <f t="shared" si="94"/>
        <v>1</v>
      </c>
      <c r="EF114" s="50">
        <f t="shared" si="95"/>
        <v>0</v>
      </c>
      <c r="EG114" s="19">
        <f t="shared" si="96"/>
        <v>0</v>
      </c>
      <c r="EH114" s="19">
        <f t="shared" si="97"/>
        <v>1</v>
      </c>
      <c r="EI114" s="50">
        <f t="shared" si="98"/>
        <v>0</v>
      </c>
      <c r="EJ114" s="125">
        <f t="shared" si="99"/>
        <v>4</v>
      </c>
      <c r="EK114">
        <f t="shared" si="100"/>
        <v>9020</v>
      </c>
      <c r="EL114">
        <f t="shared" si="101"/>
        <v>311.8</v>
      </c>
      <c r="EM114">
        <f t="shared" si="102"/>
        <v>114.2</v>
      </c>
      <c r="EN114">
        <f t="shared" si="103"/>
        <v>1303</v>
      </c>
      <c r="EO114">
        <f t="shared" si="104"/>
        <v>1.97</v>
      </c>
      <c r="EP114">
        <f t="shared" si="105"/>
        <v>13.88</v>
      </c>
      <c r="EQ114">
        <f t="shared" si="106"/>
        <v>2010</v>
      </c>
      <c r="ER114" t="str">
        <f t="shared" si="107"/>
        <v/>
      </c>
      <c r="ES114" t="str">
        <f t="shared" si="108"/>
        <v/>
      </c>
      <c r="ET114">
        <f t="shared" si="109"/>
        <v>40.98</v>
      </c>
      <c r="EU114" s="61">
        <f t="shared" si="110"/>
        <v>15729</v>
      </c>
      <c r="EV114" s="53" t="e">
        <f>IF(ISNUMBER(EK114),EK114*#REF!,"")</f>
        <v>#REF!</v>
      </c>
      <c r="EW114" s="53" t="e">
        <f>IF(ISNUMBER(EL114),EL114*#REF!,"")</f>
        <v>#REF!</v>
      </c>
      <c r="EX114" s="53" t="e">
        <f>IF(ISNUMBER(EM114),EM114*#REF!,"")</f>
        <v>#REF!</v>
      </c>
      <c r="EY114" s="53" t="e">
        <f>IF(ISNUMBER(EN114),EN114*#REF!,"")</f>
        <v>#REF!</v>
      </c>
      <c r="EZ114" s="53" t="e">
        <f>IF(ISNUMBER(EO114),EO114*#REF!,"")</f>
        <v>#REF!</v>
      </c>
      <c r="FA114" s="53" t="e">
        <f>IF(ISNUMBER(EP114),EP114*#REF!,"")</f>
        <v>#REF!</v>
      </c>
      <c r="FB114" s="53" t="e">
        <f>IF(ISNUMBER(EQ114),EQ114*#REF!,"")</f>
        <v>#REF!</v>
      </c>
      <c r="FC114" s="53" t="str">
        <f>IF(ISNUMBER(ER114),ER114*#REF!,"")</f>
        <v/>
      </c>
      <c r="FD114" s="53" t="str">
        <f>IF(ISNUMBER(ES114),ES114*#REF!,"")</f>
        <v/>
      </c>
      <c r="FE114" s="53" t="e">
        <f>IF(ISNUMBER(ET114),ET114*#REF!,"")</f>
        <v>#REF!</v>
      </c>
      <c r="FF114" s="52" t="e">
        <f>IF(ISNUMBER(EU114),EU114*#REF!,"")</f>
        <v>#REF!</v>
      </c>
      <c r="FG114" s="55" t="str">
        <f t="shared" si="111"/>
        <v/>
      </c>
      <c r="FH114" s="55" t="str">
        <f t="shared" si="112"/>
        <v/>
      </c>
      <c r="FI114" s="55" t="str">
        <f t="shared" si="113"/>
        <v/>
      </c>
      <c r="FJ114" s="55" t="str">
        <f t="shared" si="114"/>
        <v/>
      </c>
      <c r="FK114" s="55" t="str">
        <f t="shared" si="115"/>
        <v/>
      </c>
      <c r="FL114" s="55" t="str">
        <f t="shared" si="116"/>
        <v/>
      </c>
      <c r="FM114" s="55" t="str">
        <f t="shared" si="117"/>
        <v/>
      </c>
      <c r="FN114" s="55" t="str">
        <f t="shared" si="118"/>
        <v/>
      </c>
      <c r="FO114" s="55" t="str">
        <f t="shared" si="119"/>
        <v/>
      </c>
      <c r="FP114" s="55" t="str">
        <f t="shared" si="120"/>
        <v/>
      </c>
      <c r="FQ114" s="59" t="str">
        <f t="shared" si="121"/>
        <v/>
      </c>
      <c r="FR114" s="53" t="str">
        <f t="shared" si="140"/>
        <v/>
      </c>
      <c r="FS114" s="53" t="e">
        <f t="shared" si="122"/>
        <v>#VALUE!</v>
      </c>
      <c r="FT114" s="19" t="e">
        <f t="shared" si="123"/>
        <v>#VALUE!</v>
      </c>
      <c r="FU114" s="19" t="e">
        <f t="shared" si="124"/>
        <v>#VALUE!</v>
      </c>
      <c r="FV114" s="19" t="e">
        <f t="shared" si="125"/>
        <v>#VALUE!</v>
      </c>
      <c r="FW114" s="50" t="e">
        <f t="shared" si="126"/>
        <v>#VALUE!</v>
      </c>
      <c r="FX114" s="120">
        <f t="shared" si="127"/>
        <v>0</v>
      </c>
      <c r="FY114" s="120">
        <f t="shared" si="128"/>
        <v>0</v>
      </c>
      <c r="FZ114" s="120">
        <f t="shared" si="129"/>
        <v>0</v>
      </c>
      <c r="GA114" s="120">
        <f t="shared" si="130"/>
        <v>0</v>
      </c>
      <c r="GB114" s="120">
        <f t="shared" si="131"/>
        <v>0</v>
      </c>
      <c r="GC114" s="120">
        <f t="shared" si="132"/>
        <v>0</v>
      </c>
      <c r="GD114" s="120">
        <f t="shared" si="133"/>
        <v>0</v>
      </c>
      <c r="GE114" s="120">
        <f t="shared" si="134"/>
        <v>0</v>
      </c>
      <c r="GF114" s="120">
        <f t="shared" si="135"/>
        <v>0</v>
      </c>
      <c r="GG114">
        <f t="shared" si="136"/>
        <v>0</v>
      </c>
      <c r="GH114">
        <f t="shared" si="137"/>
        <v>0</v>
      </c>
      <c r="GI114">
        <v>6</v>
      </c>
      <c r="GJ114" t="str">
        <f t="shared" si="138"/>
        <v/>
      </c>
    </row>
    <row r="115" spans="1:192" ht="15" x14ac:dyDescent="0.25">
      <c r="A115" s="50">
        <f t="shared" si="77"/>
        <v>114</v>
      </c>
      <c r="B115" s="2" t="s">
        <v>12</v>
      </c>
      <c r="C115" s="2" t="s">
        <v>971</v>
      </c>
      <c r="D115" s="2" t="s">
        <v>972</v>
      </c>
      <c r="E115" s="2"/>
      <c r="F115" s="274">
        <v>3481853</v>
      </c>
      <c r="G115" s="274">
        <v>5581308</v>
      </c>
      <c r="H115" s="77">
        <f t="shared" si="78"/>
        <v>481785.82880000002</v>
      </c>
      <c r="I115" s="77">
        <f t="shared" si="79"/>
        <v>5579515.2668000003</v>
      </c>
      <c r="J115" s="19">
        <v>146.69999999999999</v>
      </c>
      <c r="K115" s="19" t="s">
        <v>1334</v>
      </c>
      <c r="L115" s="19">
        <v>209.4</v>
      </c>
      <c r="Q115" t="s">
        <v>1345</v>
      </c>
      <c r="R115" t="s">
        <v>361</v>
      </c>
      <c r="S115" s="2" t="s">
        <v>2640</v>
      </c>
      <c r="T115" s="241" t="str">
        <f t="shared" si="80"/>
        <v>T</v>
      </c>
      <c r="U115" s="241" t="str">
        <f t="shared" si="81"/>
        <v>-</v>
      </c>
      <c r="V115" s="241" t="str">
        <f t="shared" si="82"/>
        <v>B</v>
      </c>
      <c r="W115" s="241" t="str">
        <f t="shared" si="139"/>
        <v>A</v>
      </c>
      <c r="X115" s="260">
        <f t="shared" si="76"/>
        <v>6</v>
      </c>
      <c r="Y115" s="261" t="str">
        <f t="shared" si="75"/>
        <v/>
      </c>
      <c r="Z115" s="56" t="s">
        <v>1529</v>
      </c>
      <c r="AA115" s="48">
        <v>26546</v>
      </c>
      <c r="AB115" s="73">
        <v>4</v>
      </c>
      <c r="AC115" s="2" t="s">
        <v>852</v>
      </c>
      <c r="AD115" s="2" t="s">
        <v>1530</v>
      </c>
      <c r="AE115" s="56"/>
      <c r="AF115" s="66">
        <v>30.95</v>
      </c>
      <c r="AG115" s="19">
        <v>41515.199999999997</v>
      </c>
      <c r="AH115" s="19">
        <v>6.18</v>
      </c>
      <c r="AI115" s="272"/>
      <c r="AJ115" s="196">
        <v>1.0188600000000001</v>
      </c>
      <c r="AK115" s="73">
        <v>20</v>
      </c>
      <c r="AM115" s="83">
        <v>4.25</v>
      </c>
      <c r="AR115">
        <v>27574.42</v>
      </c>
      <c r="AS115" s="193">
        <f t="shared" si="143"/>
        <v>27063.662200000002</v>
      </c>
      <c r="AT115" s="248" t="str">
        <f t="shared" si="144"/>
        <v/>
      </c>
      <c r="AU115">
        <v>8490</v>
      </c>
      <c r="AV115">
        <v>110.7</v>
      </c>
      <c r="AW115" s="103">
        <v>1214.2</v>
      </c>
      <c r="AX115">
        <v>14816</v>
      </c>
      <c r="AY115">
        <v>36.909999999999997</v>
      </c>
      <c r="AZ115" s="61">
        <v>1958.2</v>
      </c>
      <c r="BA115">
        <v>8.1590000000000007</v>
      </c>
      <c r="BB115" s="58">
        <v>300.52</v>
      </c>
      <c r="BC115" s="58">
        <v>41.99</v>
      </c>
      <c r="BD115" s="58">
        <v>19.48</v>
      </c>
      <c r="BE115">
        <v>17.96</v>
      </c>
      <c r="BF115">
        <v>2.57</v>
      </c>
      <c r="BG115">
        <v>0.70699999999999996</v>
      </c>
      <c r="BH115" s="53">
        <v>13.24</v>
      </c>
      <c r="BI115">
        <v>0.33500000000000002</v>
      </c>
      <c r="BJ115">
        <v>0.27</v>
      </c>
      <c r="BM115">
        <v>22.53</v>
      </c>
      <c r="BN115" s="61">
        <v>3.45</v>
      </c>
      <c r="BO115" s="90" t="s">
        <v>1369</v>
      </c>
      <c r="BP115" s="273">
        <v>414</v>
      </c>
      <c r="BQ115" s="90">
        <v>424.5</v>
      </c>
      <c r="BR115" s="90"/>
      <c r="BS115" s="90"/>
      <c r="BT115" s="90"/>
      <c r="BU115" s="90"/>
      <c r="BV115" s="90"/>
      <c r="BW115" s="90">
        <v>126</v>
      </c>
      <c r="BX115" s="90">
        <v>77</v>
      </c>
      <c r="BY115" s="90"/>
      <c r="BZ115" s="90"/>
      <c r="CA115" s="90">
        <v>25</v>
      </c>
      <c r="CB115" s="90">
        <v>60</v>
      </c>
      <c r="CC115" s="90">
        <v>274.7</v>
      </c>
      <c r="CD115" s="90"/>
      <c r="CE115" s="90"/>
      <c r="CF115" s="90"/>
      <c r="CG115" s="90"/>
      <c r="CH115" s="90"/>
      <c r="CI115" s="90"/>
      <c r="CJ115" s="90"/>
      <c r="CK115" s="90"/>
      <c r="CL115" s="91">
        <v>5040</v>
      </c>
      <c r="CM115" s="90"/>
      <c r="CN115" s="90">
        <v>1240</v>
      </c>
      <c r="CO115" s="90"/>
      <c r="DB115" s="103"/>
      <c r="DC115" s="103"/>
      <c r="DD115" s="103"/>
      <c r="DE115" s="103"/>
      <c r="DF115" s="103"/>
      <c r="DG115" s="103"/>
      <c r="DH115" s="103"/>
      <c r="DI115" s="235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4"/>
      <c r="DT115" s="50">
        <f t="shared" si="83"/>
        <v>0</v>
      </c>
      <c r="DU115" s="73">
        <f t="shared" si="84"/>
        <v>0</v>
      </c>
      <c r="DV115" s="73">
        <f t="shared" si="85"/>
        <v>0</v>
      </c>
      <c r="DW115" s="73">
        <f t="shared" si="86"/>
        <v>1</v>
      </c>
      <c r="DX115" s="73">
        <f t="shared" si="87"/>
        <v>0</v>
      </c>
      <c r="DY115" s="125">
        <f t="shared" si="88"/>
        <v>0</v>
      </c>
      <c r="DZ115" s="73">
        <f t="shared" si="89"/>
        <v>0</v>
      </c>
      <c r="EA115" s="19">
        <f t="shared" si="90"/>
        <v>1</v>
      </c>
      <c r="EB115" s="50">
        <f t="shared" si="91"/>
        <v>0</v>
      </c>
      <c r="EC115" s="19">
        <f t="shared" si="92"/>
        <v>0</v>
      </c>
      <c r="ED115" s="19">
        <f t="shared" si="93"/>
        <v>0</v>
      </c>
      <c r="EE115" s="19">
        <f t="shared" si="94"/>
        <v>1</v>
      </c>
      <c r="EF115" s="50">
        <f t="shared" si="95"/>
        <v>0</v>
      </c>
      <c r="EG115" s="19">
        <f t="shared" si="96"/>
        <v>0</v>
      </c>
      <c r="EH115" s="19">
        <f t="shared" si="97"/>
        <v>1</v>
      </c>
      <c r="EI115" s="50">
        <f t="shared" si="98"/>
        <v>0</v>
      </c>
      <c r="EJ115" s="125">
        <f t="shared" si="99"/>
        <v>4</v>
      </c>
      <c r="EK115">
        <f t="shared" si="100"/>
        <v>8490</v>
      </c>
      <c r="EL115">
        <f t="shared" si="101"/>
        <v>300.52</v>
      </c>
      <c r="EM115">
        <f t="shared" si="102"/>
        <v>110.7</v>
      </c>
      <c r="EN115">
        <f t="shared" si="103"/>
        <v>1214.2</v>
      </c>
      <c r="EO115">
        <f t="shared" si="104"/>
        <v>2.57</v>
      </c>
      <c r="EP115">
        <f t="shared" si="105"/>
        <v>17.96</v>
      </c>
      <c r="EQ115">
        <f t="shared" si="106"/>
        <v>1958.2</v>
      </c>
      <c r="ER115" t="str">
        <f t="shared" si="107"/>
        <v/>
      </c>
      <c r="ES115">
        <f t="shared" si="108"/>
        <v>0.27</v>
      </c>
      <c r="ET115">
        <f t="shared" si="109"/>
        <v>36.909999999999997</v>
      </c>
      <c r="EU115" s="61">
        <f t="shared" si="110"/>
        <v>14816</v>
      </c>
      <c r="EV115" s="53" t="e">
        <f>IF(ISNUMBER(EK115),EK115*#REF!,"")</f>
        <v>#REF!</v>
      </c>
      <c r="EW115" s="53" t="e">
        <f>IF(ISNUMBER(EL115),EL115*#REF!,"")</f>
        <v>#REF!</v>
      </c>
      <c r="EX115" s="53" t="e">
        <f>IF(ISNUMBER(EM115),EM115*#REF!,"")</f>
        <v>#REF!</v>
      </c>
      <c r="EY115" s="53" t="e">
        <f>IF(ISNUMBER(EN115),EN115*#REF!,"")</f>
        <v>#REF!</v>
      </c>
      <c r="EZ115" s="53" t="e">
        <f>IF(ISNUMBER(EO115),EO115*#REF!,"")</f>
        <v>#REF!</v>
      </c>
      <c r="FA115" s="53" t="e">
        <f>IF(ISNUMBER(EP115),EP115*#REF!,"")</f>
        <v>#REF!</v>
      </c>
      <c r="FB115" s="53" t="e">
        <f>IF(ISNUMBER(EQ115),EQ115*#REF!,"")</f>
        <v>#REF!</v>
      </c>
      <c r="FC115" s="53" t="str">
        <f>IF(ISNUMBER(ER115),ER115*#REF!,"")</f>
        <v/>
      </c>
      <c r="FD115" s="53" t="e">
        <f>IF(ISNUMBER(ES115),ES115*#REF!,"")</f>
        <v>#REF!</v>
      </c>
      <c r="FE115" s="53" t="e">
        <f>IF(ISNUMBER(ET115),ET115*#REF!,"")</f>
        <v>#REF!</v>
      </c>
      <c r="FF115" s="52" t="e">
        <f>IF(ISNUMBER(EU115),EU115*#REF!,"")</f>
        <v>#REF!</v>
      </c>
      <c r="FG115" s="55" t="str">
        <f t="shared" si="111"/>
        <v/>
      </c>
      <c r="FH115" s="55" t="str">
        <f t="shared" si="112"/>
        <v/>
      </c>
      <c r="FI115" s="55" t="str">
        <f t="shared" si="113"/>
        <v/>
      </c>
      <c r="FJ115" s="55" t="str">
        <f t="shared" si="114"/>
        <v/>
      </c>
      <c r="FK115" s="55" t="str">
        <f t="shared" si="115"/>
        <v/>
      </c>
      <c r="FL115" s="55" t="str">
        <f t="shared" si="116"/>
        <v/>
      </c>
      <c r="FM115" s="55" t="str">
        <f t="shared" si="117"/>
        <v/>
      </c>
      <c r="FN115" s="55" t="str">
        <f t="shared" si="118"/>
        <v/>
      </c>
      <c r="FO115" s="55" t="str">
        <f t="shared" si="119"/>
        <v/>
      </c>
      <c r="FP115" s="55" t="str">
        <f t="shared" si="120"/>
        <v/>
      </c>
      <c r="FQ115" s="59" t="str">
        <f t="shared" si="121"/>
        <v/>
      </c>
      <c r="FR115" s="53" t="str">
        <f t="shared" si="140"/>
        <v/>
      </c>
      <c r="FS115" s="53" t="e">
        <f t="shared" si="122"/>
        <v>#VALUE!</v>
      </c>
      <c r="FT115" s="19" t="e">
        <f t="shared" si="123"/>
        <v>#VALUE!</v>
      </c>
      <c r="FU115" s="19" t="e">
        <f t="shared" si="124"/>
        <v>#VALUE!</v>
      </c>
      <c r="FV115" s="19" t="e">
        <f t="shared" si="125"/>
        <v>#VALUE!</v>
      </c>
      <c r="FW115" s="50" t="e">
        <f t="shared" si="126"/>
        <v>#VALUE!</v>
      </c>
      <c r="FX115" s="120">
        <f t="shared" si="127"/>
        <v>0</v>
      </c>
      <c r="FY115" s="120">
        <f t="shared" si="128"/>
        <v>0</v>
      </c>
      <c r="FZ115" s="120">
        <f t="shared" si="129"/>
        <v>0</v>
      </c>
      <c r="GA115" s="120">
        <f t="shared" si="130"/>
        <v>0</v>
      </c>
      <c r="GB115" s="120">
        <f t="shared" si="131"/>
        <v>0</v>
      </c>
      <c r="GC115" s="120">
        <f t="shared" si="132"/>
        <v>0</v>
      </c>
      <c r="GD115" s="120">
        <f t="shared" si="133"/>
        <v>0</v>
      </c>
      <c r="GE115" s="120">
        <f t="shared" si="134"/>
        <v>0</v>
      </c>
      <c r="GF115" s="120">
        <f t="shared" si="135"/>
        <v>0</v>
      </c>
      <c r="GG115">
        <f t="shared" si="136"/>
        <v>0</v>
      </c>
      <c r="GH115">
        <f t="shared" si="137"/>
        <v>0</v>
      </c>
      <c r="GI115">
        <v>6</v>
      </c>
      <c r="GJ115" t="str">
        <f t="shared" si="138"/>
        <v/>
      </c>
    </row>
    <row r="116" spans="1:192" ht="15" x14ac:dyDescent="0.25">
      <c r="A116" s="50">
        <f t="shared" si="77"/>
        <v>115</v>
      </c>
      <c r="B116" s="2" t="s">
        <v>12</v>
      </c>
      <c r="C116" s="2" t="s">
        <v>971</v>
      </c>
      <c r="D116" s="2" t="s">
        <v>972</v>
      </c>
      <c r="E116" s="2"/>
      <c r="F116" s="274">
        <v>3481853</v>
      </c>
      <c r="G116" s="274">
        <v>5581308</v>
      </c>
      <c r="H116" s="77">
        <f t="shared" si="78"/>
        <v>481785.82880000002</v>
      </c>
      <c r="I116" s="77">
        <f t="shared" si="79"/>
        <v>5579515.2668000003</v>
      </c>
      <c r="J116" s="19">
        <v>146.69999999999999</v>
      </c>
      <c r="K116" s="19" t="s">
        <v>1334</v>
      </c>
      <c r="L116" s="19">
        <v>209.4</v>
      </c>
      <c r="Q116" t="s">
        <v>1345</v>
      </c>
      <c r="R116" t="s">
        <v>361</v>
      </c>
      <c r="S116" s="2" t="s">
        <v>2640</v>
      </c>
      <c r="T116" s="241" t="str">
        <f t="shared" si="80"/>
        <v>T</v>
      </c>
      <c r="U116" s="241" t="str">
        <f t="shared" si="81"/>
        <v>-</v>
      </c>
      <c r="V116" s="241" t="str">
        <f t="shared" si="82"/>
        <v>-</v>
      </c>
      <c r="W116" s="241" t="str">
        <f t="shared" si="139"/>
        <v>-</v>
      </c>
      <c r="X116" s="260">
        <f t="shared" si="76"/>
        <v>6</v>
      </c>
      <c r="Y116" s="261" t="str">
        <f t="shared" si="75"/>
        <v/>
      </c>
      <c r="Z116" s="56"/>
      <c r="AA116" s="48">
        <v>26918</v>
      </c>
      <c r="AB116" s="73">
        <v>5</v>
      </c>
      <c r="AC116" s="2"/>
      <c r="AD116" s="2" t="s">
        <v>1531</v>
      </c>
      <c r="AE116" s="57" t="s">
        <v>1431</v>
      </c>
      <c r="AF116" s="66">
        <v>30.5</v>
      </c>
      <c r="AI116" s="272"/>
      <c r="AJ116" s="196"/>
      <c r="AK116" s="196"/>
      <c r="AM116" s="83"/>
      <c r="AS116" s="204"/>
      <c r="AT116" s="249"/>
      <c r="AU116" s="51"/>
      <c r="AV116" s="51"/>
      <c r="AW116" s="107"/>
      <c r="AX116" s="51"/>
      <c r="AY116" s="51"/>
      <c r="AZ116" s="49"/>
      <c r="BB116" s="58"/>
      <c r="BC116" s="58"/>
      <c r="BD116" s="58"/>
      <c r="BH116" s="53"/>
      <c r="BO116" s="90"/>
      <c r="BP116" s="273"/>
      <c r="BQ116" s="90"/>
      <c r="BR116" s="90"/>
      <c r="BS116" s="90"/>
      <c r="BT116" s="90"/>
      <c r="BU116" s="90"/>
      <c r="BV116" s="90"/>
      <c r="BW116" s="90"/>
      <c r="BX116" s="90"/>
      <c r="BY116" s="90"/>
      <c r="BZ116" s="90"/>
      <c r="CA116" s="90"/>
      <c r="CB116" s="90"/>
      <c r="CC116" s="90"/>
      <c r="CD116" s="90"/>
      <c r="CE116" s="90"/>
      <c r="CF116" s="90"/>
      <c r="CG116" s="90"/>
      <c r="CH116" s="90"/>
      <c r="CI116" s="90"/>
      <c r="CJ116" s="90"/>
      <c r="CK116" s="90"/>
      <c r="CL116" s="91"/>
      <c r="CM116" s="90"/>
      <c r="CN116" s="90" t="s">
        <v>3088</v>
      </c>
      <c r="CO116" s="90"/>
      <c r="CR116" s="55">
        <v>2</v>
      </c>
      <c r="CS116" s="55">
        <v>98</v>
      </c>
      <c r="CX116">
        <v>0</v>
      </c>
      <c r="CY116">
        <v>0</v>
      </c>
      <c r="DB116" s="103"/>
      <c r="DC116" s="103"/>
      <c r="DD116" s="103"/>
      <c r="DE116" s="103">
        <v>-3.7</v>
      </c>
      <c r="DF116" s="103"/>
      <c r="DG116" s="103"/>
      <c r="DH116" s="103"/>
      <c r="DI116" s="235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4"/>
      <c r="DT116" s="50">
        <f t="shared" si="83"/>
        <v>0</v>
      </c>
      <c r="DU116" s="73">
        <f t="shared" si="84"/>
        <v>0</v>
      </c>
      <c r="DV116" s="73">
        <f t="shared" si="85"/>
        <v>0</v>
      </c>
      <c r="DW116" s="73">
        <f t="shared" si="86"/>
        <v>1</v>
      </c>
      <c r="DX116" s="73">
        <f t="shared" si="87"/>
        <v>0</v>
      </c>
      <c r="DY116" s="125">
        <f t="shared" si="88"/>
        <v>0</v>
      </c>
      <c r="DZ116" s="73">
        <f t="shared" si="89"/>
        <v>0</v>
      </c>
      <c r="EA116" s="19">
        <f t="shared" si="90"/>
        <v>1</v>
      </c>
      <c r="EB116" s="50">
        <f t="shared" si="91"/>
        <v>0</v>
      </c>
      <c r="EC116" s="19">
        <f t="shared" si="92"/>
        <v>0</v>
      </c>
      <c r="ED116" s="19">
        <f t="shared" si="93"/>
        <v>0</v>
      </c>
      <c r="EE116" s="19">
        <f t="shared" si="94"/>
        <v>0</v>
      </c>
      <c r="EF116" s="50">
        <f t="shared" si="95"/>
        <v>1</v>
      </c>
      <c r="EG116" s="19">
        <f t="shared" si="96"/>
        <v>0</v>
      </c>
      <c r="EH116" s="19">
        <f t="shared" si="97"/>
        <v>0</v>
      </c>
      <c r="EI116" s="50">
        <f t="shared" si="98"/>
        <v>1</v>
      </c>
      <c r="EJ116" s="125">
        <f t="shared" si="99"/>
        <v>2</v>
      </c>
      <c r="EK116" t="str">
        <f t="shared" si="100"/>
        <v/>
      </c>
      <c r="EL116" t="str">
        <f t="shared" si="101"/>
        <v/>
      </c>
      <c r="EM116" t="str">
        <f t="shared" si="102"/>
        <v/>
      </c>
      <c r="EN116" t="str">
        <f t="shared" si="103"/>
        <v/>
      </c>
      <c r="EO116" t="str">
        <f t="shared" si="104"/>
        <v/>
      </c>
      <c r="EP116" t="str">
        <f t="shared" si="105"/>
        <v/>
      </c>
      <c r="EQ116" t="str">
        <f t="shared" si="106"/>
        <v/>
      </c>
      <c r="ER116" t="str">
        <f t="shared" si="107"/>
        <v/>
      </c>
      <c r="ES116" t="str">
        <f t="shared" si="108"/>
        <v/>
      </c>
      <c r="ET116" t="str">
        <f t="shared" si="109"/>
        <v/>
      </c>
      <c r="EU116" s="61" t="str">
        <f t="shared" si="110"/>
        <v/>
      </c>
      <c r="EV116" s="53" t="str">
        <f>IF(ISNUMBER(EK116),EK116*#REF!,"")</f>
        <v/>
      </c>
      <c r="EW116" s="53" t="str">
        <f>IF(ISNUMBER(EL116),EL116*#REF!,"")</f>
        <v/>
      </c>
      <c r="EX116" s="53" t="str">
        <f>IF(ISNUMBER(EM116),EM116*#REF!,"")</f>
        <v/>
      </c>
      <c r="EY116" s="53" t="str">
        <f>IF(ISNUMBER(EN116),EN116*#REF!,"")</f>
        <v/>
      </c>
      <c r="EZ116" s="53" t="str">
        <f>IF(ISNUMBER(EO116),EO116*#REF!,"")</f>
        <v/>
      </c>
      <c r="FA116" s="53" t="str">
        <f>IF(ISNUMBER(EP116),EP116*#REF!,"")</f>
        <v/>
      </c>
      <c r="FB116" s="53" t="str">
        <f>IF(ISNUMBER(EQ116),EQ116*#REF!,"")</f>
        <v/>
      </c>
      <c r="FC116" s="53" t="str">
        <f>IF(ISNUMBER(ER116),ER116*#REF!,"")</f>
        <v/>
      </c>
      <c r="FD116" s="53" t="str">
        <f>IF(ISNUMBER(ES116),ES116*#REF!,"")</f>
        <v/>
      </c>
      <c r="FE116" s="53" t="str">
        <f>IF(ISNUMBER(ET116),ET116*#REF!,"")</f>
        <v/>
      </c>
      <c r="FF116" s="52" t="str">
        <f>IF(ISNUMBER(EU116),EU116*#REF!,"")</f>
        <v/>
      </c>
      <c r="FG116" s="55" t="str">
        <f t="shared" si="111"/>
        <v/>
      </c>
      <c r="FH116" s="55" t="str">
        <f t="shared" si="112"/>
        <v/>
      </c>
      <c r="FI116" s="55" t="str">
        <f t="shared" si="113"/>
        <v/>
      </c>
      <c r="FJ116" s="55" t="str">
        <f t="shared" si="114"/>
        <v/>
      </c>
      <c r="FK116" s="55" t="str">
        <f t="shared" si="115"/>
        <v/>
      </c>
      <c r="FL116" s="55" t="str">
        <f t="shared" si="116"/>
        <v/>
      </c>
      <c r="FM116" s="55" t="str">
        <f t="shared" si="117"/>
        <v/>
      </c>
      <c r="FN116" s="55" t="str">
        <f t="shared" si="118"/>
        <v/>
      </c>
      <c r="FO116" s="55" t="str">
        <f t="shared" si="119"/>
        <v/>
      </c>
      <c r="FP116" s="55" t="str">
        <f t="shared" si="120"/>
        <v/>
      </c>
      <c r="FQ116" s="59" t="str">
        <f t="shared" si="121"/>
        <v/>
      </c>
      <c r="FR116" s="53" t="str">
        <f t="shared" si="140"/>
        <v/>
      </c>
      <c r="FS116" s="53">
        <f t="shared" si="122"/>
        <v>0</v>
      </c>
      <c r="FT116" s="19">
        <f t="shared" si="123"/>
        <v>1</v>
      </c>
      <c r="FU116" s="19">
        <f t="shared" si="124"/>
        <v>0</v>
      </c>
      <c r="FV116" s="19">
        <f t="shared" si="125"/>
        <v>0</v>
      </c>
      <c r="FW116" s="50">
        <f t="shared" si="126"/>
        <v>0</v>
      </c>
      <c r="FX116" s="120">
        <f t="shared" si="127"/>
        <v>0</v>
      </c>
      <c r="FY116" s="120">
        <f t="shared" si="128"/>
        <v>0</v>
      </c>
      <c r="FZ116" s="120">
        <f t="shared" si="129"/>
        <v>0</v>
      </c>
      <c r="GA116" s="120">
        <f t="shared" si="130"/>
        <v>0</v>
      </c>
      <c r="GB116" s="120">
        <f t="shared" si="131"/>
        <v>0</v>
      </c>
      <c r="GC116" s="120">
        <f t="shared" si="132"/>
        <v>0</v>
      </c>
      <c r="GD116" s="120">
        <f t="shared" si="133"/>
        <v>0</v>
      </c>
      <c r="GE116" s="120">
        <f t="shared" si="134"/>
        <v>0</v>
      </c>
      <c r="GF116" s="120">
        <f t="shared" si="135"/>
        <v>0</v>
      </c>
      <c r="GG116">
        <f t="shared" si="136"/>
        <v>0</v>
      </c>
      <c r="GH116">
        <f t="shared" si="137"/>
        <v>0</v>
      </c>
      <c r="GI116">
        <v>6</v>
      </c>
      <c r="GJ116" t="str">
        <f t="shared" si="138"/>
        <v/>
      </c>
    </row>
    <row r="117" spans="1:192" ht="15" x14ac:dyDescent="0.25">
      <c r="A117" s="50">
        <f t="shared" si="77"/>
        <v>116</v>
      </c>
      <c r="B117" s="2" t="s">
        <v>12</v>
      </c>
      <c r="C117" s="2" t="s">
        <v>971</v>
      </c>
      <c r="D117" s="2" t="s">
        <v>972</v>
      </c>
      <c r="E117" s="2"/>
      <c r="F117" s="274">
        <v>3481853</v>
      </c>
      <c r="G117" s="274">
        <v>5581308</v>
      </c>
      <c r="H117" s="77">
        <f t="shared" si="78"/>
        <v>481785.82880000002</v>
      </c>
      <c r="I117" s="77">
        <f t="shared" si="79"/>
        <v>5579515.2668000003</v>
      </c>
      <c r="J117" s="19">
        <v>146.69999999999999</v>
      </c>
      <c r="K117" s="19" t="s">
        <v>1334</v>
      </c>
      <c r="L117" s="19">
        <v>209.4</v>
      </c>
      <c r="Q117" t="s">
        <v>1345</v>
      </c>
      <c r="R117" t="s">
        <v>361</v>
      </c>
      <c r="S117" s="2" t="s">
        <v>2640</v>
      </c>
      <c r="T117" s="241" t="str">
        <f t="shared" si="80"/>
        <v>T</v>
      </c>
      <c r="U117" s="241" t="str">
        <f t="shared" si="81"/>
        <v>-</v>
      </c>
      <c r="V117" s="241" t="str">
        <f t="shared" si="82"/>
        <v>B</v>
      </c>
      <c r="W117" s="241" t="str">
        <f t="shared" si="139"/>
        <v>-</v>
      </c>
      <c r="X117" s="260">
        <f t="shared" si="76"/>
        <v>6</v>
      </c>
      <c r="Y117" s="261" t="str">
        <f t="shared" si="75"/>
        <v/>
      </c>
      <c r="Z117" s="56"/>
      <c r="AA117" s="48">
        <v>29880</v>
      </c>
      <c r="AB117" s="73">
        <v>6</v>
      </c>
      <c r="AC117" s="2"/>
      <c r="AD117" s="2" t="s">
        <v>1527</v>
      </c>
      <c r="AF117" s="66">
        <v>30.7</v>
      </c>
      <c r="AG117" s="19">
        <v>30700</v>
      </c>
      <c r="AH117" s="47">
        <v>6.2</v>
      </c>
      <c r="AI117" s="272"/>
      <c r="AJ117" s="114"/>
      <c r="AK117" s="114"/>
      <c r="AM117" s="83"/>
      <c r="AQ117">
        <v>27992</v>
      </c>
      <c r="AR117">
        <v>28992.5</v>
      </c>
      <c r="AS117" s="193">
        <f>SUM(AU117:BN117)+SUM(BO117:CL117)/1000</f>
        <v>27038.399999999998</v>
      </c>
      <c r="AT117" s="248" t="str">
        <f>FR117</f>
        <v/>
      </c>
      <c r="AU117">
        <v>8500</v>
      </c>
      <c r="AV117">
        <v>107.5</v>
      </c>
      <c r="AW117">
        <v>1250</v>
      </c>
      <c r="AX117">
        <v>14850</v>
      </c>
      <c r="AY117">
        <v>40.700000000000003</v>
      </c>
      <c r="AZ117" s="61">
        <v>2001</v>
      </c>
      <c r="BB117" s="58">
        <v>260</v>
      </c>
      <c r="BC117" s="58"/>
      <c r="BD117" s="58">
        <v>15.8</v>
      </c>
      <c r="BE117">
        <v>12.6</v>
      </c>
      <c r="BH117" s="55"/>
      <c r="BJ117">
        <v>0.8</v>
      </c>
      <c r="BO117" s="90"/>
      <c r="BP117" s="273"/>
      <c r="BQ117" s="90"/>
      <c r="BR117" s="90"/>
      <c r="BS117" s="90"/>
      <c r="BT117" s="90"/>
      <c r="BU117" s="90"/>
      <c r="BV117" s="90"/>
      <c r="BW117" s="90"/>
      <c r="BX117" s="90"/>
      <c r="BY117" s="90"/>
      <c r="BZ117" s="90"/>
      <c r="CA117" s="90"/>
      <c r="CB117" s="90"/>
      <c r="CC117" s="90"/>
      <c r="CD117" s="90"/>
      <c r="CE117" s="90"/>
      <c r="CF117" s="90"/>
      <c r="CG117" s="90"/>
      <c r="CH117" s="90"/>
      <c r="CI117" s="90"/>
      <c r="CJ117" s="90"/>
      <c r="CK117" s="90"/>
      <c r="CL117" s="91"/>
      <c r="CM117" s="90"/>
      <c r="CN117" s="90">
        <v>616</v>
      </c>
      <c r="CO117" s="90"/>
      <c r="DB117" s="103"/>
      <c r="DC117" s="103"/>
      <c r="DD117" s="103"/>
      <c r="DE117" s="103"/>
      <c r="DF117" s="103"/>
      <c r="DG117" s="103"/>
      <c r="DH117" s="103"/>
      <c r="DI117" s="235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4"/>
      <c r="DT117" s="50">
        <f t="shared" si="83"/>
        <v>0</v>
      </c>
      <c r="DU117" s="73">
        <f t="shared" si="84"/>
        <v>0</v>
      </c>
      <c r="DV117" s="73">
        <f t="shared" si="85"/>
        <v>0</v>
      </c>
      <c r="DW117" s="73">
        <f t="shared" si="86"/>
        <v>1</v>
      </c>
      <c r="DX117" s="73">
        <f t="shared" si="87"/>
        <v>0</v>
      </c>
      <c r="DY117" s="125">
        <f t="shared" si="88"/>
        <v>0</v>
      </c>
      <c r="DZ117" s="73">
        <f t="shared" si="89"/>
        <v>0</v>
      </c>
      <c r="EA117" s="19">
        <f t="shared" si="90"/>
        <v>1</v>
      </c>
      <c r="EB117" s="50">
        <f t="shared" si="91"/>
        <v>0</v>
      </c>
      <c r="EC117" s="19">
        <f t="shared" si="92"/>
        <v>0</v>
      </c>
      <c r="ED117" s="19">
        <f t="shared" si="93"/>
        <v>0</v>
      </c>
      <c r="EE117" s="19">
        <f t="shared" si="94"/>
        <v>1</v>
      </c>
      <c r="EF117" s="50">
        <f t="shared" si="95"/>
        <v>0</v>
      </c>
      <c r="EG117" s="19">
        <f t="shared" si="96"/>
        <v>1</v>
      </c>
      <c r="EH117" s="19">
        <f t="shared" si="97"/>
        <v>0</v>
      </c>
      <c r="EI117" s="50">
        <f t="shared" si="98"/>
        <v>0</v>
      </c>
      <c r="EJ117" s="125">
        <f t="shared" si="99"/>
        <v>3</v>
      </c>
      <c r="EK117">
        <f t="shared" si="100"/>
        <v>8500</v>
      </c>
      <c r="EL117">
        <f t="shared" si="101"/>
        <v>260</v>
      </c>
      <c r="EM117">
        <f t="shared" si="102"/>
        <v>107.5</v>
      </c>
      <c r="EN117">
        <f t="shared" si="103"/>
        <v>1250</v>
      </c>
      <c r="EO117" t="str">
        <f t="shared" si="104"/>
        <v/>
      </c>
      <c r="EP117">
        <f t="shared" si="105"/>
        <v>12.6</v>
      </c>
      <c r="EQ117">
        <f t="shared" si="106"/>
        <v>2001</v>
      </c>
      <c r="ER117" t="str">
        <f t="shared" si="107"/>
        <v/>
      </c>
      <c r="ES117">
        <f t="shared" si="108"/>
        <v>0.8</v>
      </c>
      <c r="ET117">
        <f t="shared" si="109"/>
        <v>40.700000000000003</v>
      </c>
      <c r="EU117" s="61">
        <f t="shared" si="110"/>
        <v>14850</v>
      </c>
      <c r="EV117" s="53" t="e">
        <f>IF(ISNUMBER(EK117),EK117*#REF!,"")</f>
        <v>#REF!</v>
      </c>
      <c r="EW117" s="53" t="e">
        <f>IF(ISNUMBER(EL117),EL117*#REF!,"")</f>
        <v>#REF!</v>
      </c>
      <c r="EX117" s="53" t="e">
        <f>IF(ISNUMBER(EM117),EM117*#REF!,"")</f>
        <v>#REF!</v>
      </c>
      <c r="EY117" s="53" t="e">
        <f>IF(ISNUMBER(EN117),EN117*#REF!,"")</f>
        <v>#REF!</v>
      </c>
      <c r="EZ117" s="53" t="str">
        <f>IF(ISNUMBER(EO117),EO117*#REF!,"")</f>
        <v/>
      </c>
      <c r="FA117" s="53" t="e">
        <f>IF(ISNUMBER(EP117),EP117*#REF!,"")</f>
        <v>#REF!</v>
      </c>
      <c r="FB117" s="53" t="e">
        <f>IF(ISNUMBER(EQ117),EQ117*#REF!,"")</f>
        <v>#REF!</v>
      </c>
      <c r="FC117" s="53" t="str">
        <f>IF(ISNUMBER(ER117),ER117*#REF!,"")</f>
        <v/>
      </c>
      <c r="FD117" s="53" t="e">
        <f>IF(ISNUMBER(ES117),ES117*#REF!,"")</f>
        <v>#REF!</v>
      </c>
      <c r="FE117" s="53" t="e">
        <f>IF(ISNUMBER(ET117),ET117*#REF!,"")</f>
        <v>#REF!</v>
      </c>
      <c r="FF117" s="52" t="e">
        <f>IF(ISNUMBER(EU117),EU117*#REF!,"")</f>
        <v>#REF!</v>
      </c>
      <c r="FG117" s="55" t="str">
        <f t="shared" si="111"/>
        <v/>
      </c>
      <c r="FH117" s="55" t="str">
        <f t="shared" si="112"/>
        <v/>
      </c>
      <c r="FI117" s="55" t="str">
        <f t="shared" si="113"/>
        <v/>
      </c>
      <c r="FJ117" s="55" t="str">
        <f t="shared" si="114"/>
        <v/>
      </c>
      <c r="FK117" s="55" t="str">
        <f t="shared" si="115"/>
        <v/>
      </c>
      <c r="FL117" s="55" t="str">
        <f t="shared" si="116"/>
        <v/>
      </c>
      <c r="FM117" s="55" t="str">
        <f t="shared" si="117"/>
        <v/>
      </c>
      <c r="FN117" s="55" t="str">
        <f t="shared" si="118"/>
        <v/>
      </c>
      <c r="FO117" s="55" t="str">
        <f t="shared" si="119"/>
        <v/>
      </c>
      <c r="FP117" s="55" t="str">
        <f t="shared" si="120"/>
        <v/>
      </c>
      <c r="FQ117" s="59" t="str">
        <f t="shared" si="121"/>
        <v/>
      </c>
      <c r="FR117" s="53" t="str">
        <f t="shared" si="140"/>
        <v/>
      </c>
      <c r="FS117" s="53" t="e">
        <f t="shared" si="122"/>
        <v>#VALUE!</v>
      </c>
      <c r="FT117" s="19" t="e">
        <f t="shared" si="123"/>
        <v>#VALUE!</v>
      </c>
      <c r="FU117" s="19" t="e">
        <f t="shared" si="124"/>
        <v>#VALUE!</v>
      </c>
      <c r="FV117" s="19" t="e">
        <f t="shared" si="125"/>
        <v>#VALUE!</v>
      </c>
      <c r="FW117" s="50" t="e">
        <f t="shared" si="126"/>
        <v>#VALUE!</v>
      </c>
      <c r="FX117" s="120">
        <f t="shared" si="127"/>
        <v>0</v>
      </c>
      <c r="FY117" s="120">
        <f t="shared" si="128"/>
        <v>0</v>
      </c>
      <c r="FZ117" s="120">
        <f t="shared" si="129"/>
        <v>0</v>
      </c>
      <c r="GA117" s="120">
        <f t="shared" si="130"/>
        <v>0</v>
      </c>
      <c r="GB117" s="120">
        <f t="shared" si="131"/>
        <v>0</v>
      </c>
      <c r="GC117" s="120">
        <f t="shared" si="132"/>
        <v>0</v>
      </c>
      <c r="GD117" s="120">
        <f t="shared" si="133"/>
        <v>0</v>
      </c>
      <c r="GE117" s="120">
        <f t="shared" si="134"/>
        <v>0</v>
      </c>
      <c r="GF117" s="120">
        <f t="shared" si="135"/>
        <v>0</v>
      </c>
      <c r="GG117">
        <f t="shared" si="136"/>
        <v>0</v>
      </c>
      <c r="GH117">
        <f t="shared" si="137"/>
        <v>0</v>
      </c>
      <c r="GI117">
        <v>6</v>
      </c>
      <c r="GJ117" t="str">
        <f t="shared" si="138"/>
        <v/>
      </c>
    </row>
    <row r="118" spans="1:192" ht="15" x14ac:dyDescent="0.25">
      <c r="A118" s="50">
        <f t="shared" si="77"/>
        <v>117</v>
      </c>
      <c r="B118" s="2" t="s">
        <v>12</v>
      </c>
      <c r="C118" s="2" t="s">
        <v>971</v>
      </c>
      <c r="D118" s="2" t="s">
        <v>972</v>
      </c>
      <c r="E118" s="2"/>
      <c r="F118" s="274">
        <v>3481853</v>
      </c>
      <c r="G118" s="274">
        <v>5581308</v>
      </c>
      <c r="H118" s="77">
        <f t="shared" si="78"/>
        <v>481785.82880000002</v>
      </c>
      <c r="I118" s="77">
        <f t="shared" si="79"/>
        <v>5579515.2668000003</v>
      </c>
      <c r="J118" s="19">
        <v>146.69999999999999</v>
      </c>
      <c r="K118" s="19" t="s">
        <v>1334</v>
      </c>
      <c r="L118" s="19">
        <v>209.4</v>
      </c>
      <c r="Q118" t="s">
        <v>1345</v>
      </c>
      <c r="R118" t="s">
        <v>361</v>
      </c>
      <c r="S118" s="2" t="s">
        <v>2640</v>
      </c>
      <c r="T118" s="241" t="str">
        <f t="shared" si="80"/>
        <v>-</v>
      </c>
      <c r="U118" s="241" t="str">
        <f t="shared" si="81"/>
        <v>-</v>
      </c>
      <c r="V118" s="241" t="str">
        <f t="shared" si="82"/>
        <v>-</v>
      </c>
      <c r="W118" s="241" t="str">
        <f t="shared" si="139"/>
        <v>-</v>
      </c>
      <c r="X118" s="260">
        <f t="shared" si="76"/>
        <v>6</v>
      </c>
      <c r="Y118" s="261" t="str">
        <f t="shared" si="75"/>
        <v/>
      </c>
      <c r="Z118" s="56"/>
      <c r="AA118" s="48">
        <v>30089</v>
      </c>
      <c r="AB118" s="73">
        <v>7</v>
      </c>
      <c r="AC118" s="2" t="s">
        <v>404</v>
      </c>
      <c r="AD118" s="2" t="s">
        <v>1430</v>
      </c>
      <c r="AE118" s="57" t="s">
        <v>1431</v>
      </c>
      <c r="AF118" s="66" t="s">
        <v>3088</v>
      </c>
      <c r="AH118" s="47"/>
      <c r="AI118" s="272"/>
      <c r="AJ118" s="114"/>
      <c r="AK118" s="114"/>
      <c r="AM118" s="83"/>
      <c r="AS118" s="204"/>
      <c r="AT118" s="249"/>
      <c r="AU118" s="51"/>
      <c r="AV118" s="51"/>
      <c r="AW118" s="51"/>
      <c r="AX118" s="51"/>
      <c r="AY118" s="51"/>
      <c r="AZ118" s="49"/>
      <c r="BB118" s="58"/>
      <c r="BC118" s="58"/>
      <c r="BD118" s="58"/>
      <c r="BH118" s="55"/>
      <c r="BO118" s="90"/>
      <c r="BP118" s="273"/>
      <c r="BQ118" s="90"/>
      <c r="BR118" s="90"/>
      <c r="BS118" s="90"/>
      <c r="BT118" s="90"/>
      <c r="BU118" s="90"/>
      <c r="BV118" s="90"/>
      <c r="BW118" s="90"/>
      <c r="BX118" s="90"/>
      <c r="BY118" s="90"/>
      <c r="BZ118" s="90"/>
      <c r="CA118" s="90"/>
      <c r="CB118" s="90"/>
      <c r="CC118" s="90"/>
      <c r="CD118" s="90"/>
      <c r="CE118" s="90"/>
      <c r="CF118" s="90"/>
      <c r="CG118" s="90"/>
      <c r="CH118" s="90"/>
      <c r="CI118" s="90"/>
      <c r="CJ118" s="90"/>
      <c r="CK118" s="90"/>
      <c r="CL118" s="91"/>
      <c r="CM118" s="90"/>
      <c r="CN118" s="90" t="s">
        <v>3088</v>
      </c>
      <c r="CO118" s="90"/>
      <c r="DB118" s="103">
        <v>-61.6</v>
      </c>
      <c r="DC118" s="103">
        <v>0</v>
      </c>
      <c r="DD118" s="103"/>
      <c r="DE118" s="103"/>
      <c r="DF118" s="103"/>
      <c r="DG118" s="103">
        <v>-8.93</v>
      </c>
      <c r="DH118" s="103"/>
      <c r="DI118" s="235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4"/>
      <c r="DT118" s="50">
        <f t="shared" si="83"/>
        <v>0</v>
      </c>
      <c r="DU118" s="73">
        <f t="shared" si="84"/>
        <v>0</v>
      </c>
      <c r="DV118" s="73">
        <f t="shared" si="85"/>
        <v>0</v>
      </c>
      <c r="DW118" s="73">
        <f t="shared" si="86"/>
        <v>1</v>
      </c>
      <c r="DX118" s="73">
        <f t="shared" si="87"/>
        <v>0</v>
      </c>
      <c r="DY118" s="125">
        <f t="shared" si="88"/>
        <v>0</v>
      </c>
      <c r="DZ118" s="73">
        <f t="shared" si="89"/>
        <v>0</v>
      </c>
      <c r="EA118" s="19">
        <f t="shared" si="90"/>
        <v>0</v>
      </c>
      <c r="EB118" s="50">
        <f t="shared" si="91"/>
        <v>1</v>
      </c>
      <c r="EC118" s="19">
        <f t="shared" si="92"/>
        <v>0</v>
      </c>
      <c r="ED118" s="19">
        <f t="shared" si="93"/>
        <v>0</v>
      </c>
      <c r="EE118" s="19">
        <f t="shared" si="94"/>
        <v>0</v>
      </c>
      <c r="EF118" s="50">
        <f t="shared" si="95"/>
        <v>1</v>
      </c>
      <c r="EG118" s="19">
        <f t="shared" si="96"/>
        <v>0</v>
      </c>
      <c r="EH118" s="19">
        <f t="shared" si="97"/>
        <v>0</v>
      </c>
      <c r="EI118" s="50">
        <f t="shared" si="98"/>
        <v>1</v>
      </c>
      <c r="EJ118" s="125">
        <f t="shared" si="99"/>
        <v>1</v>
      </c>
      <c r="EK118" t="str">
        <f t="shared" si="100"/>
        <v/>
      </c>
      <c r="EL118" t="str">
        <f t="shared" si="101"/>
        <v/>
      </c>
      <c r="EM118" t="str">
        <f t="shared" si="102"/>
        <v/>
      </c>
      <c r="EN118" t="str">
        <f t="shared" si="103"/>
        <v/>
      </c>
      <c r="EO118" t="str">
        <f t="shared" si="104"/>
        <v/>
      </c>
      <c r="EP118" t="str">
        <f t="shared" si="105"/>
        <v/>
      </c>
      <c r="EQ118" t="str">
        <f t="shared" si="106"/>
        <v/>
      </c>
      <c r="ER118" t="str">
        <f t="shared" si="107"/>
        <v/>
      </c>
      <c r="ES118" t="str">
        <f t="shared" si="108"/>
        <v/>
      </c>
      <c r="ET118" t="str">
        <f t="shared" si="109"/>
        <v/>
      </c>
      <c r="EU118" s="61" t="str">
        <f t="shared" si="110"/>
        <v/>
      </c>
      <c r="EV118" s="53" t="str">
        <f>IF(ISNUMBER(EK118),EK118*#REF!,"")</f>
        <v/>
      </c>
      <c r="EW118" s="53" t="str">
        <f>IF(ISNUMBER(EL118),EL118*#REF!,"")</f>
        <v/>
      </c>
      <c r="EX118" s="53" t="str">
        <f>IF(ISNUMBER(EM118),EM118*#REF!,"")</f>
        <v/>
      </c>
      <c r="EY118" s="53" t="str">
        <f>IF(ISNUMBER(EN118),EN118*#REF!,"")</f>
        <v/>
      </c>
      <c r="EZ118" s="53" t="str">
        <f>IF(ISNUMBER(EO118),EO118*#REF!,"")</f>
        <v/>
      </c>
      <c r="FA118" s="53" t="str">
        <f>IF(ISNUMBER(EP118),EP118*#REF!,"")</f>
        <v/>
      </c>
      <c r="FB118" s="53" t="str">
        <f>IF(ISNUMBER(EQ118),EQ118*#REF!,"")</f>
        <v/>
      </c>
      <c r="FC118" s="53" t="str">
        <f>IF(ISNUMBER(ER118),ER118*#REF!,"")</f>
        <v/>
      </c>
      <c r="FD118" s="53" t="str">
        <f>IF(ISNUMBER(ES118),ES118*#REF!,"")</f>
        <v/>
      </c>
      <c r="FE118" s="53" t="str">
        <f>IF(ISNUMBER(ET118),ET118*#REF!,"")</f>
        <v/>
      </c>
      <c r="FF118" s="52" t="str">
        <f>IF(ISNUMBER(EU118),EU118*#REF!,"")</f>
        <v/>
      </c>
      <c r="FG118" s="55" t="str">
        <f t="shared" si="111"/>
        <v/>
      </c>
      <c r="FH118" s="55" t="str">
        <f t="shared" si="112"/>
        <v/>
      </c>
      <c r="FI118" s="55" t="str">
        <f t="shared" si="113"/>
        <v/>
      </c>
      <c r="FJ118" s="55" t="str">
        <f t="shared" si="114"/>
        <v/>
      </c>
      <c r="FK118" s="55" t="str">
        <f t="shared" si="115"/>
        <v/>
      </c>
      <c r="FL118" s="55" t="str">
        <f t="shared" si="116"/>
        <v/>
      </c>
      <c r="FM118" s="55" t="str">
        <f t="shared" si="117"/>
        <v/>
      </c>
      <c r="FN118" s="55" t="str">
        <f t="shared" si="118"/>
        <v/>
      </c>
      <c r="FO118" s="55" t="str">
        <f t="shared" si="119"/>
        <v/>
      </c>
      <c r="FP118" s="55" t="str">
        <f t="shared" si="120"/>
        <v/>
      </c>
      <c r="FQ118" s="59" t="str">
        <f t="shared" si="121"/>
        <v/>
      </c>
      <c r="FR118" s="53" t="str">
        <f t="shared" si="140"/>
        <v/>
      </c>
      <c r="FS118" s="53">
        <f t="shared" si="122"/>
        <v>0</v>
      </c>
      <c r="FT118" s="19">
        <f t="shared" si="123"/>
        <v>1</v>
      </c>
      <c r="FU118" s="19">
        <f t="shared" si="124"/>
        <v>0</v>
      </c>
      <c r="FV118" s="19">
        <f t="shared" si="125"/>
        <v>0</v>
      </c>
      <c r="FW118" s="50">
        <f t="shared" si="126"/>
        <v>0</v>
      </c>
      <c r="FX118" s="120">
        <f t="shared" si="127"/>
        <v>0</v>
      </c>
      <c r="FY118" s="120">
        <f t="shared" si="128"/>
        <v>0</v>
      </c>
      <c r="FZ118" s="120">
        <f t="shared" si="129"/>
        <v>0</v>
      </c>
      <c r="GA118" s="120">
        <f t="shared" si="130"/>
        <v>0</v>
      </c>
      <c r="GB118" s="120">
        <f t="shared" si="131"/>
        <v>0</v>
      </c>
      <c r="GC118" s="120">
        <f t="shared" si="132"/>
        <v>0</v>
      </c>
      <c r="GD118" s="120">
        <f t="shared" si="133"/>
        <v>0</v>
      </c>
      <c r="GE118" s="120">
        <f t="shared" si="134"/>
        <v>0</v>
      </c>
      <c r="GF118" s="120">
        <f t="shared" si="135"/>
        <v>0</v>
      </c>
      <c r="GG118">
        <f t="shared" si="136"/>
        <v>0</v>
      </c>
      <c r="GH118">
        <f t="shared" si="137"/>
        <v>0</v>
      </c>
      <c r="GI118">
        <v>6</v>
      </c>
      <c r="GJ118" t="str">
        <f t="shared" si="138"/>
        <v/>
      </c>
    </row>
    <row r="119" spans="1:192" ht="15" x14ac:dyDescent="0.25">
      <c r="A119" s="50">
        <f t="shared" si="77"/>
        <v>118</v>
      </c>
      <c r="B119" s="2" t="s">
        <v>12</v>
      </c>
      <c r="C119" s="2" t="s">
        <v>971</v>
      </c>
      <c r="D119" s="2" t="s">
        <v>972</v>
      </c>
      <c r="E119" s="2"/>
      <c r="F119" s="274">
        <v>3481853</v>
      </c>
      <c r="G119" s="274">
        <v>5581308</v>
      </c>
      <c r="H119" s="77">
        <f t="shared" si="78"/>
        <v>481785.82880000002</v>
      </c>
      <c r="I119" s="77">
        <f t="shared" si="79"/>
        <v>5579515.2668000003</v>
      </c>
      <c r="J119" s="19">
        <v>146.69999999999999</v>
      </c>
      <c r="K119" s="19" t="s">
        <v>1334</v>
      </c>
      <c r="L119" s="19">
        <v>209.4</v>
      </c>
      <c r="Q119" t="s">
        <v>1345</v>
      </c>
      <c r="R119" t="s">
        <v>361</v>
      </c>
      <c r="S119" s="2" t="s">
        <v>2640</v>
      </c>
      <c r="T119" s="241" t="str">
        <f t="shared" si="80"/>
        <v>-</v>
      </c>
      <c r="U119" s="241" t="str">
        <f t="shared" si="81"/>
        <v>-</v>
      </c>
      <c r="V119" s="241" t="str">
        <f t="shared" si="82"/>
        <v>-</v>
      </c>
      <c r="W119" s="241" t="str">
        <f t="shared" si="139"/>
        <v>-</v>
      </c>
      <c r="X119" s="260">
        <f t="shared" si="76"/>
        <v>6</v>
      </c>
      <c r="Y119" s="261" t="str">
        <f t="shared" si="75"/>
        <v/>
      </c>
      <c r="Z119" s="56"/>
      <c r="AA119" s="48">
        <v>32247</v>
      </c>
      <c r="AB119" s="73">
        <v>8</v>
      </c>
      <c r="AC119" s="2" t="s">
        <v>958</v>
      </c>
      <c r="AD119" s="2" t="s">
        <v>1459</v>
      </c>
      <c r="AE119" s="57" t="s">
        <v>1431</v>
      </c>
      <c r="AF119" s="66" t="s">
        <v>3088</v>
      </c>
      <c r="AI119" s="272"/>
      <c r="AS119" s="204"/>
      <c r="AT119" s="249"/>
      <c r="AU119" s="51"/>
      <c r="AV119" s="51"/>
      <c r="AW119" s="51"/>
      <c r="AX119" s="51"/>
      <c r="AY119" s="51"/>
      <c r="AZ119" s="49"/>
      <c r="BO119" s="90"/>
      <c r="BP119" s="273"/>
      <c r="BQ119" s="90"/>
      <c r="BR119" s="90"/>
      <c r="BS119" s="90"/>
      <c r="BT119" s="90"/>
      <c r="BU119" s="90"/>
      <c r="BV119" s="90"/>
      <c r="BW119" s="90"/>
      <c r="BX119" s="90"/>
      <c r="BY119" s="90"/>
      <c r="BZ119" s="90"/>
      <c r="CA119" s="90"/>
      <c r="CB119" s="90"/>
      <c r="CC119" s="90"/>
      <c r="CD119" s="90"/>
      <c r="CE119" s="90"/>
      <c r="CF119" s="90"/>
      <c r="CG119" s="90"/>
      <c r="CH119" s="90"/>
      <c r="CI119" s="90"/>
      <c r="CJ119" s="90"/>
      <c r="CK119" s="90"/>
      <c r="CL119" s="91"/>
      <c r="CM119" s="90"/>
      <c r="CN119" s="90" t="s">
        <v>3088</v>
      </c>
      <c r="CO119" s="90"/>
      <c r="DB119" s="103">
        <v>-63.7</v>
      </c>
      <c r="DC119" s="90" t="s">
        <v>1532</v>
      </c>
      <c r="DD119" s="103">
        <v>0.62</v>
      </c>
      <c r="DE119" s="103">
        <v>-1.49</v>
      </c>
      <c r="DF119" s="103"/>
      <c r="DG119" s="103">
        <v>-9.23</v>
      </c>
      <c r="DH119" s="103"/>
      <c r="DI119" s="103"/>
      <c r="DJ119" s="103">
        <f>SUM(DK119:DM119)</f>
        <v>16.53</v>
      </c>
      <c r="DK119" s="103">
        <v>1.75</v>
      </c>
      <c r="DL119" s="103">
        <v>12.2</v>
      </c>
      <c r="DM119" s="103">
        <v>2.58</v>
      </c>
      <c r="DN119" s="103"/>
      <c r="DO119" s="103"/>
      <c r="DP119" s="103"/>
      <c r="DQ119" s="103"/>
      <c r="DR119" s="103"/>
      <c r="DS119" s="104"/>
      <c r="DT119" s="50">
        <f t="shared" si="83"/>
        <v>0</v>
      </c>
      <c r="DU119" s="73">
        <f t="shared" si="84"/>
        <v>0</v>
      </c>
      <c r="DV119" s="73">
        <f t="shared" si="85"/>
        <v>0</v>
      </c>
      <c r="DW119" s="73">
        <f t="shared" si="86"/>
        <v>1</v>
      </c>
      <c r="DX119" s="73">
        <f t="shared" si="87"/>
        <v>0</v>
      </c>
      <c r="DY119" s="125">
        <f t="shared" si="88"/>
        <v>0</v>
      </c>
      <c r="DZ119" s="73">
        <f t="shared" si="89"/>
        <v>0</v>
      </c>
      <c r="EA119" s="19">
        <f t="shared" si="90"/>
        <v>0</v>
      </c>
      <c r="EB119" s="50">
        <f t="shared" si="91"/>
        <v>1</v>
      </c>
      <c r="EC119" s="19">
        <f t="shared" si="92"/>
        <v>0</v>
      </c>
      <c r="ED119" s="19">
        <f t="shared" si="93"/>
        <v>0</v>
      </c>
      <c r="EE119" s="19">
        <f t="shared" si="94"/>
        <v>0</v>
      </c>
      <c r="EF119" s="50">
        <f t="shared" si="95"/>
        <v>1</v>
      </c>
      <c r="EG119" s="19">
        <f t="shared" si="96"/>
        <v>0</v>
      </c>
      <c r="EH119" s="19">
        <f t="shared" si="97"/>
        <v>0</v>
      </c>
      <c r="EI119" s="50">
        <f t="shared" si="98"/>
        <v>1</v>
      </c>
      <c r="EJ119" s="125">
        <f t="shared" si="99"/>
        <v>1</v>
      </c>
      <c r="EK119" t="str">
        <f t="shared" si="100"/>
        <v/>
      </c>
      <c r="EL119" t="str">
        <f t="shared" si="101"/>
        <v/>
      </c>
      <c r="EM119" t="str">
        <f t="shared" si="102"/>
        <v/>
      </c>
      <c r="EN119" t="str">
        <f t="shared" si="103"/>
        <v/>
      </c>
      <c r="EO119" t="str">
        <f t="shared" si="104"/>
        <v/>
      </c>
      <c r="EP119" t="str">
        <f t="shared" si="105"/>
        <v/>
      </c>
      <c r="EQ119" t="str">
        <f t="shared" si="106"/>
        <v/>
      </c>
      <c r="ER119" t="str">
        <f t="shared" si="107"/>
        <v/>
      </c>
      <c r="ES119" t="str">
        <f t="shared" si="108"/>
        <v/>
      </c>
      <c r="ET119" t="str">
        <f t="shared" si="109"/>
        <v/>
      </c>
      <c r="EU119" s="61" t="str">
        <f t="shared" si="110"/>
        <v/>
      </c>
      <c r="EV119" s="53" t="str">
        <f>IF(ISNUMBER(EK119),EK119*#REF!,"")</f>
        <v/>
      </c>
      <c r="EW119" s="53" t="str">
        <f>IF(ISNUMBER(EL119),EL119*#REF!,"")</f>
        <v/>
      </c>
      <c r="EX119" s="53" t="str">
        <f>IF(ISNUMBER(EM119),EM119*#REF!,"")</f>
        <v/>
      </c>
      <c r="EY119" s="53" t="str">
        <f>IF(ISNUMBER(EN119),EN119*#REF!,"")</f>
        <v/>
      </c>
      <c r="EZ119" s="53" t="str">
        <f>IF(ISNUMBER(EO119),EO119*#REF!,"")</f>
        <v/>
      </c>
      <c r="FA119" s="53" t="str">
        <f>IF(ISNUMBER(EP119),EP119*#REF!,"")</f>
        <v/>
      </c>
      <c r="FB119" s="53" t="str">
        <f>IF(ISNUMBER(EQ119),EQ119*#REF!,"")</f>
        <v/>
      </c>
      <c r="FC119" s="53" t="str">
        <f>IF(ISNUMBER(ER119),ER119*#REF!,"")</f>
        <v/>
      </c>
      <c r="FD119" s="53" t="str">
        <f>IF(ISNUMBER(ES119),ES119*#REF!,"")</f>
        <v/>
      </c>
      <c r="FE119" s="53" t="str">
        <f>IF(ISNUMBER(ET119),ET119*#REF!,"")</f>
        <v/>
      </c>
      <c r="FF119" s="52" t="str">
        <f>IF(ISNUMBER(EU119),EU119*#REF!,"")</f>
        <v/>
      </c>
      <c r="FG119" s="55" t="str">
        <f t="shared" si="111"/>
        <v/>
      </c>
      <c r="FH119" s="55" t="str">
        <f t="shared" si="112"/>
        <v/>
      </c>
      <c r="FI119" s="55" t="str">
        <f t="shared" si="113"/>
        <v/>
      </c>
      <c r="FJ119" s="55" t="str">
        <f t="shared" si="114"/>
        <v/>
      </c>
      <c r="FK119" s="55" t="str">
        <f t="shared" si="115"/>
        <v/>
      </c>
      <c r="FL119" s="55" t="str">
        <f t="shared" si="116"/>
        <v/>
      </c>
      <c r="FM119" s="55" t="str">
        <f t="shared" si="117"/>
        <v/>
      </c>
      <c r="FN119" s="55" t="str">
        <f t="shared" si="118"/>
        <v/>
      </c>
      <c r="FO119" s="55" t="str">
        <f t="shared" si="119"/>
        <v/>
      </c>
      <c r="FP119" s="55" t="str">
        <f t="shared" si="120"/>
        <v/>
      </c>
      <c r="FQ119" s="59" t="str">
        <f t="shared" si="121"/>
        <v/>
      </c>
      <c r="FR119" s="53" t="str">
        <f t="shared" si="140"/>
        <v/>
      </c>
      <c r="FS119" s="53">
        <f t="shared" si="122"/>
        <v>0</v>
      </c>
      <c r="FT119" s="19">
        <f t="shared" si="123"/>
        <v>1</v>
      </c>
      <c r="FU119" s="19">
        <f t="shared" si="124"/>
        <v>0</v>
      </c>
      <c r="FV119" s="19">
        <f t="shared" si="125"/>
        <v>0</v>
      </c>
      <c r="FW119" s="50">
        <f t="shared" si="126"/>
        <v>0</v>
      </c>
      <c r="FX119" s="120">
        <f t="shared" si="127"/>
        <v>0</v>
      </c>
      <c r="FY119" s="120">
        <f t="shared" si="128"/>
        <v>0</v>
      </c>
      <c r="FZ119" s="120">
        <f t="shared" si="129"/>
        <v>0</v>
      </c>
      <c r="GA119" s="120">
        <f t="shared" si="130"/>
        <v>0</v>
      </c>
      <c r="GB119" s="120">
        <f t="shared" si="131"/>
        <v>0</v>
      </c>
      <c r="GC119" s="120">
        <f t="shared" si="132"/>
        <v>0</v>
      </c>
      <c r="GD119" s="120">
        <f t="shared" si="133"/>
        <v>0</v>
      </c>
      <c r="GE119" s="120">
        <f t="shared" si="134"/>
        <v>0</v>
      </c>
      <c r="GF119" s="120">
        <f t="shared" si="135"/>
        <v>0</v>
      </c>
      <c r="GG119">
        <f t="shared" si="136"/>
        <v>0</v>
      </c>
      <c r="GH119">
        <f t="shared" si="137"/>
        <v>0</v>
      </c>
      <c r="GI119">
        <v>6</v>
      </c>
      <c r="GJ119" t="str">
        <f t="shared" si="138"/>
        <v/>
      </c>
    </row>
    <row r="120" spans="1:192" ht="15" x14ac:dyDescent="0.25">
      <c r="A120" s="50">
        <f t="shared" si="77"/>
        <v>119</v>
      </c>
      <c r="B120" s="2" t="s">
        <v>12</v>
      </c>
      <c r="C120" s="2" t="s">
        <v>971</v>
      </c>
      <c r="D120" s="2" t="s">
        <v>972</v>
      </c>
      <c r="E120" s="2"/>
      <c r="F120" s="274">
        <v>3481853</v>
      </c>
      <c r="G120" s="274">
        <v>5581308</v>
      </c>
      <c r="H120" s="77">
        <f t="shared" si="78"/>
        <v>481785.82880000002</v>
      </c>
      <c r="I120" s="77">
        <f t="shared" si="79"/>
        <v>5579515.2668000003</v>
      </c>
      <c r="J120" s="19">
        <v>146.69999999999999</v>
      </c>
      <c r="K120" s="19" t="s">
        <v>1334</v>
      </c>
      <c r="L120" s="19">
        <v>209.4</v>
      </c>
      <c r="Q120" t="s">
        <v>1345</v>
      </c>
      <c r="R120" t="s">
        <v>361</v>
      </c>
      <c r="S120" s="2" t="s">
        <v>2640</v>
      </c>
      <c r="T120" s="241" t="str">
        <f t="shared" si="80"/>
        <v>T</v>
      </c>
      <c r="U120" s="241" t="str">
        <f t="shared" si="81"/>
        <v>-</v>
      </c>
      <c r="V120" s="241" t="str">
        <f t="shared" si="82"/>
        <v>B</v>
      </c>
      <c r="W120" s="241" t="str">
        <f t="shared" si="139"/>
        <v>A</v>
      </c>
      <c r="X120" s="260">
        <f t="shared" si="76"/>
        <v>6</v>
      </c>
      <c r="Y120" s="261" t="str">
        <f t="shared" si="75"/>
        <v/>
      </c>
      <c r="Z120" s="56"/>
      <c r="AA120" s="48">
        <v>35810</v>
      </c>
      <c r="AB120" s="73">
        <v>9</v>
      </c>
      <c r="AC120" s="2"/>
      <c r="AD120" s="2" t="s">
        <v>1527</v>
      </c>
      <c r="AF120" s="66">
        <v>30.9</v>
      </c>
      <c r="AG120" s="19">
        <v>30100</v>
      </c>
      <c r="AH120" s="19">
        <v>6.09</v>
      </c>
      <c r="AI120" s="272"/>
      <c r="AJ120" s="114"/>
      <c r="AK120" s="114"/>
      <c r="AM120" s="83"/>
      <c r="AQ120">
        <v>27200</v>
      </c>
      <c r="AR120">
        <v>28150</v>
      </c>
      <c r="AS120" s="193">
        <f t="shared" ref="AS120:AS158" si="145">SUM(AU120:BN120)+SUM(BO120:CL120)/1000</f>
        <v>30322.2</v>
      </c>
      <c r="AT120" s="255" t="str">
        <f t="shared" ref="AT120:AT158" si="146">FR120</f>
        <v/>
      </c>
      <c r="AU120">
        <v>8620</v>
      </c>
      <c r="AV120" s="55">
        <v>97</v>
      </c>
      <c r="AW120">
        <v>1280</v>
      </c>
      <c r="AX120">
        <v>18100</v>
      </c>
      <c r="AY120" s="55">
        <v>17</v>
      </c>
      <c r="AZ120" s="61">
        <v>1900</v>
      </c>
      <c r="BB120" s="58">
        <v>278</v>
      </c>
      <c r="BC120" s="58"/>
      <c r="BD120" s="58">
        <v>19.7</v>
      </c>
      <c r="BE120">
        <v>8.1999999999999993</v>
      </c>
      <c r="BH120" s="55"/>
      <c r="BJ120">
        <v>2.2999999999999998</v>
      </c>
      <c r="BO120" s="90"/>
      <c r="BP120" s="273"/>
      <c r="BQ120" s="90"/>
      <c r="BR120" s="90"/>
      <c r="BS120" s="90"/>
      <c r="BT120" s="90"/>
      <c r="BU120" s="90"/>
      <c r="BV120" s="90"/>
      <c r="BW120" s="90"/>
      <c r="BX120" s="90"/>
      <c r="BY120" s="90"/>
      <c r="BZ120" s="90"/>
      <c r="CA120" s="90"/>
      <c r="CB120" s="90"/>
      <c r="CC120" s="90"/>
      <c r="CD120" s="90"/>
      <c r="CE120" s="90"/>
      <c r="CF120" s="90"/>
      <c r="CG120" s="90"/>
      <c r="CH120" s="90"/>
      <c r="CI120" s="90"/>
      <c r="CJ120" s="90"/>
      <c r="CK120" s="90"/>
      <c r="CL120" s="91"/>
      <c r="CM120" s="90"/>
      <c r="CN120" s="90">
        <v>1157</v>
      </c>
      <c r="CO120" s="90"/>
      <c r="DB120" s="103"/>
      <c r="DC120" s="103"/>
      <c r="DD120" s="103"/>
      <c r="DE120" s="103"/>
      <c r="DF120" s="103"/>
      <c r="DG120" s="103"/>
      <c r="DH120" s="103"/>
      <c r="DI120" s="235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4"/>
      <c r="DT120" s="50">
        <f t="shared" si="83"/>
        <v>0</v>
      </c>
      <c r="DU120" s="73">
        <f t="shared" si="84"/>
        <v>0</v>
      </c>
      <c r="DV120" s="73">
        <f t="shared" si="85"/>
        <v>0</v>
      </c>
      <c r="DW120" s="73">
        <f t="shared" si="86"/>
        <v>1</v>
      </c>
      <c r="DX120" s="73">
        <f t="shared" si="87"/>
        <v>0</v>
      </c>
      <c r="DY120" s="125">
        <f t="shared" si="88"/>
        <v>0</v>
      </c>
      <c r="DZ120" s="73">
        <f t="shared" si="89"/>
        <v>0</v>
      </c>
      <c r="EA120" s="19">
        <f t="shared" si="90"/>
        <v>1</v>
      </c>
      <c r="EB120" s="50">
        <f t="shared" si="91"/>
        <v>0</v>
      </c>
      <c r="EC120" s="19">
        <f t="shared" si="92"/>
        <v>0</v>
      </c>
      <c r="ED120" s="19">
        <f t="shared" si="93"/>
        <v>0</v>
      </c>
      <c r="EE120" s="19">
        <f t="shared" si="94"/>
        <v>1</v>
      </c>
      <c r="EF120" s="50">
        <f t="shared" si="95"/>
        <v>0</v>
      </c>
      <c r="EG120" s="19">
        <f t="shared" si="96"/>
        <v>0</v>
      </c>
      <c r="EH120" s="19">
        <f t="shared" si="97"/>
        <v>1</v>
      </c>
      <c r="EI120" s="50">
        <f t="shared" si="98"/>
        <v>0</v>
      </c>
      <c r="EJ120" s="125">
        <f t="shared" si="99"/>
        <v>4</v>
      </c>
      <c r="EK120">
        <f t="shared" si="100"/>
        <v>8620</v>
      </c>
      <c r="EL120">
        <f t="shared" si="101"/>
        <v>278</v>
      </c>
      <c r="EM120">
        <f t="shared" si="102"/>
        <v>97</v>
      </c>
      <c r="EN120">
        <f t="shared" si="103"/>
        <v>1280</v>
      </c>
      <c r="EO120" t="str">
        <f t="shared" si="104"/>
        <v/>
      </c>
      <c r="EP120">
        <f t="shared" si="105"/>
        <v>8.1999999999999993</v>
      </c>
      <c r="EQ120">
        <f t="shared" si="106"/>
        <v>1900</v>
      </c>
      <c r="ER120" t="str">
        <f t="shared" si="107"/>
        <v/>
      </c>
      <c r="ES120">
        <f t="shared" si="108"/>
        <v>2.2999999999999998</v>
      </c>
      <c r="ET120">
        <f t="shared" si="109"/>
        <v>17</v>
      </c>
      <c r="EU120" s="61">
        <f t="shared" si="110"/>
        <v>18100</v>
      </c>
      <c r="EV120" s="53" t="e">
        <f>IF(ISNUMBER(EK120),EK120*#REF!,"")</f>
        <v>#REF!</v>
      </c>
      <c r="EW120" s="53" t="e">
        <f>IF(ISNUMBER(EL120),EL120*#REF!,"")</f>
        <v>#REF!</v>
      </c>
      <c r="EX120" s="53" t="e">
        <f>IF(ISNUMBER(EM120),EM120*#REF!,"")</f>
        <v>#REF!</v>
      </c>
      <c r="EY120" s="53" t="e">
        <f>IF(ISNUMBER(EN120),EN120*#REF!,"")</f>
        <v>#REF!</v>
      </c>
      <c r="EZ120" s="53" t="str">
        <f>IF(ISNUMBER(EO120),EO120*#REF!,"")</f>
        <v/>
      </c>
      <c r="FA120" s="53" t="e">
        <f>IF(ISNUMBER(EP120),EP120*#REF!,"")</f>
        <v>#REF!</v>
      </c>
      <c r="FB120" s="53" t="e">
        <f>IF(ISNUMBER(EQ120),EQ120*#REF!,"")</f>
        <v>#REF!</v>
      </c>
      <c r="FC120" s="53" t="str">
        <f>IF(ISNUMBER(ER120),ER120*#REF!,"")</f>
        <v/>
      </c>
      <c r="FD120" s="53" t="e">
        <f>IF(ISNUMBER(ES120),ES120*#REF!,"")</f>
        <v>#REF!</v>
      </c>
      <c r="FE120" s="53" t="e">
        <f>IF(ISNUMBER(ET120),ET120*#REF!,"")</f>
        <v>#REF!</v>
      </c>
      <c r="FF120" s="52" t="e">
        <f>IF(ISNUMBER(EU120),EU120*#REF!,"")</f>
        <v>#REF!</v>
      </c>
      <c r="FG120" s="55" t="str">
        <f t="shared" si="111"/>
        <v/>
      </c>
      <c r="FH120" s="55" t="str">
        <f t="shared" si="112"/>
        <v/>
      </c>
      <c r="FI120" s="55" t="str">
        <f t="shared" si="113"/>
        <v/>
      </c>
      <c r="FJ120" s="55" t="str">
        <f t="shared" si="114"/>
        <v/>
      </c>
      <c r="FK120" s="55" t="str">
        <f t="shared" si="115"/>
        <v/>
      </c>
      <c r="FL120" s="55" t="str">
        <f t="shared" si="116"/>
        <v/>
      </c>
      <c r="FM120" s="55" t="str">
        <f t="shared" si="117"/>
        <v/>
      </c>
      <c r="FN120" s="55" t="str">
        <f t="shared" si="118"/>
        <v/>
      </c>
      <c r="FO120" s="55" t="str">
        <f t="shared" si="119"/>
        <v/>
      </c>
      <c r="FP120" s="55" t="str">
        <f t="shared" si="120"/>
        <v/>
      </c>
      <c r="FQ120" s="59" t="str">
        <f t="shared" si="121"/>
        <v/>
      </c>
      <c r="FR120" s="53" t="str">
        <f t="shared" si="140"/>
        <v/>
      </c>
      <c r="FS120" s="53" t="e">
        <f t="shared" si="122"/>
        <v>#VALUE!</v>
      </c>
      <c r="FT120" s="19" t="e">
        <f t="shared" si="123"/>
        <v>#VALUE!</v>
      </c>
      <c r="FU120" s="19" t="e">
        <f t="shared" si="124"/>
        <v>#VALUE!</v>
      </c>
      <c r="FV120" s="19" t="e">
        <f t="shared" si="125"/>
        <v>#VALUE!</v>
      </c>
      <c r="FW120" s="50" t="e">
        <f t="shared" si="126"/>
        <v>#VALUE!</v>
      </c>
      <c r="FX120" s="120">
        <f t="shared" si="127"/>
        <v>0</v>
      </c>
      <c r="FY120" s="120">
        <f t="shared" si="128"/>
        <v>0</v>
      </c>
      <c r="FZ120" s="120">
        <f t="shared" si="129"/>
        <v>0</v>
      </c>
      <c r="GA120" s="120">
        <f t="shared" si="130"/>
        <v>0</v>
      </c>
      <c r="GB120" s="120">
        <f t="shared" si="131"/>
        <v>0</v>
      </c>
      <c r="GC120" s="120">
        <f t="shared" si="132"/>
        <v>0</v>
      </c>
      <c r="GD120" s="120">
        <f t="shared" si="133"/>
        <v>0</v>
      </c>
      <c r="GE120" s="120">
        <f t="shared" si="134"/>
        <v>0</v>
      </c>
      <c r="GF120" s="120">
        <f t="shared" si="135"/>
        <v>0</v>
      </c>
      <c r="GG120">
        <f t="shared" si="136"/>
        <v>0</v>
      </c>
      <c r="GH120">
        <f t="shared" si="137"/>
        <v>0</v>
      </c>
      <c r="GI120">
        <v>6</v>
      </c>
      <c r="GJ120" t="str">
        <f t="shared" si="138"/>
        <v/>
      </c>
    </row>
    <row r="121" spans="1:192" x14ac:dyDescent="0.2">
      <c r="A121" s="50">
        <f t="shared" si="77"/>
        <v>120</v>
      </c>
      <c r="B121" s="2" t="s">
        <v>747</v>
      </c>
      <c r="C121" t="s">
        <v>234</v>
      </c>
      <c r="F121" s="66">
        <v>3482820</v>
      </c>
      <c r="G121" s="66">
        <v>5582570</v>
      </c>
      <c r="H121" s="77">
        <f t="shared" si="78"/>
        <v>482752.44200000004</v>
      </c>
      <c r="I121" s="77">
        <f t="shared" si="79"/>
        <v>5580776.7620000001</v>
      </c>
      <c r="J121" s="19">
        <v>137</v>
      </c>
      <c r="K121" s="66" t="s">
        <v>1335</v>
      </c>
      <c r="L121" s="19">
        <v>0</v>
      </c>
      <c r="Q121" s="2" t="s">
        <v>2822</v>
      </c>
      <c r="R121" s="2" t="s">
        <v>1484</v>
      </c>
      <c r="S121" t="s">
        <v>1323</v>
      </c>
      <c r="T121" s="241" t="str">
        <f t="shared" si="80"/>
        <v>-</v>
      </c>
      <c r="U121" s="241" t="str">
        <f t="shared" si="81"/>
        <v>M</v>
      </c>
      <c r="V121" s="241" t="str">
        <f t="shared" si="82"/>
        <v>-</v>
      </c>
      <c r="W121" s="241" t="str">
        <f t="shared" si="139"/>
        <v>A</v>
      </c>
      <c r="X121" s="260">
        <f t="shared" si="76"/>
        <v>6</v>
      </c>
      <c r="Y121" s="261" t="str">
        <f t="shared" si="75"/>
        <v/>
      </c>
      <c r="Z121" s="61" t="s">
        <v>1443</v>
      </c>
      <c r="AA121" s="48">
        <v>25022</v>
      </c>
      <c r="AB121" s="73">
        <v>1</v>
      </c>
      <c r="AC121" t="s">
        <v>404</v>
      </c>
      <c r="AD121" s="2" t="s">
        <v>2966</v>
      </c>
      <c r="AF121" s="66">
        <v>13.9</v>
      </c>
      <c r="AH121" s="19">
        <v>5.75</v>
      </c>
      <c r="AM121" s="66">
        <v>0.05</v>
      </c>
      <c r="AN121">
        <v>67.3</v>
      </c>
      <c r="AO121">
        <v>41.9</v>
      </c>
      <c r="AS121" s="193">
        <f t="shared" si="145"/>
        <v>9985.6</v>
      </c>
      <c r="AT121" s="248" t="str">
        <f t="shared" si="146"/>
        <v/>
      </c>
      <c r="AU121">
        <v>3114.7</v>
      </c>
      <c r="AV121">
        <v>78.099999999999994</v>
      </c>
      <c r="AW121">
        <v>352.6</v>
      </c>
      <c r="AX121">
        <v>5185</v>
      </c>
      <c r="AY121">
        <v>24.9</v>
      </c>
      <c r="AZ121" s="61">
        <v>913.2</v>
      </c>
      <c r="BB121" s="55">
        <v>286</v>
      </c>
      <c r="BE121">
        <v>11.1</v>
      </c>
      <c r="BJ121" s="55">
        <v>20</v>
      </c>
      <c r="CN121" s="103">
        <v>2024</v>
      </c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4"/>
      <c r="DT121" s="50">
        <f t="shared" si="83"/>
        <v>1</v>
      </c>
      <c r="DU121" s="73">
        <f t="shared" si="84"/>
        <v>1</v>
      </c>
      <c r="DV121" s="73">
        <f t="shared" si="85"/>
        <v>0</v>
      </c>
      <c r="DW121" s="73">
        <f t="shared" si="86"/>
        <v>0</v>
      </c>
      <c r="DX121" s="73">
        <f t="shared" si="87"/>
        <v>0</v>
      </c>
      <c r="DY121" s="125">
        <f t="shared" si="88"/>
        <v>0</v>
      </c>
      <c r="DZ121" s="73">
        <f t="shared" si="89"/>
        <v>1</v>
      </c>
      <c r="EA121" s="19">
        <f t="shared" si="90"/>
        <v>0</v>
      </c>
      <c r="EB121" s="50">
        <f t="shared" si="91"/>
        <v>0</v>
      </c>
      <c r="EC121" s="19">
        <f t="shared" si="92"/>
        <v>0</v>
      </c>
      <c r="ED121" s="19">
        <f t="shared" si="93"/>
        <v>1</v>
      </c>
      <c r="EE121" s="19">
        <f t="shared" si="94"/>
        <v>0</v>
      </c>
      <c r="EF121" s="50">
        <f t="shared" si="95"/>
        <v>0</v>
      </c>
      <c r="EG121" s="19">
        <f t="shared" si="96"/>
        <v>0</v>
      </c>
      <c r="EH121" s="19">
        <f t="shared" si="97"/>
        <v>1</v>
      </c>
      <c r="EI121" s="50">
        <f t="shared" si="98"/>
        <v>0</v>
      </c>
      <c r="EJ121" s="125">
        <f t="shared" si="99"/>
        <v>2</v>
      </c>
      <c r="EK121">
        <f t="shared" si="100"/>
        <v>3114.7</v>
      </c>
      <c r="EL121">
        <f t="shared" si="101"/>
        <v>286</v>
      </c>
      <c r="EM121">
        <f t="shared" si="102"/>
        <v>78.099999999999994</v>
      </c>
      <c r="EN121">
        <f t="shared" si="103"/>
        <v>352.6</v>
      </c>
      <c r="EO121" t="str">
        <f t="shared" si="104"/>
        <v/>
      </c>
      <c r="EP121">
        <f t="shared" si="105"/>
        <v>11.1</v>
      </c>
      <c r="EQ121">
        <f t="shared" si="106"/>
        <v>913.2</v>
      </c>
      <c r="ER121" t="str">
        <f t="shared" si="107"/>
        <v/>
      </c>
      <c r="ES121">
        <f t="shared" si="108"/>
        <v>20</v>
      </c>
      <c r="ET121">
        <f t="shared" si="109"/>
        <v>24.9</v>
      </c>
      <c r="EU121" s="61">
        <f t="shared" si="110"/>
        <v>5185</v>
      </c>
      <c r="EV121" s="53" t="e">
        <f>IF(ISNUMBER(EK121),EK121*#REF!,"")</f>
        <v>#REF!</v>
      </c>
      <c r="EW121" s="53" t="e">
        <f>IF(ISNUMBER(EL121),EL121*#REF!,"")</f>
        <v>#REF!</v>
      </c>
      <c r="EX121" s="53" t="e">
        <f>IF(ISNUMBER(EM121),EM121*#REF!,"")</f>
        <v>#REF!</v>
      </c>
      <c r="EY121" s="53" t="e">
        <f>IF(ISNUMBER(EN121),EN121*#REF!,"")</f>
        <v>#REF!</v>
      </c>
      <c r="EZ121" s="53" t="str">
        <f>IF(ISNUMBER(EO121),EO121*#REF!,"")</f>
        <v/>
      </c>
      <c r="FA121" s="53" t="e">
        <f>IF(ISNUMBER(EP121),EP121*#REF!,"")</f>
        <v>#REF!</v>
      </c>
      <c r="FB121" s="53" t="e">
        <f>IF(ISNUMBER(EQ121),EQ121*#REF!,"")</f>
        <v>#REF!</v>
      </c>
      <c r="FC121" s="53" t="str">
        <f>IF(ISNUMBER(ER121),ER121*#REF!,"")</f>
        <v/>
      </c>
      <c r="FD121" s="53" t="e">
        <f>IF(ISNUMBER(ES121),ES121*#REF!,"")</f>
        <v>#REF!</v>
      </c>
      <c r="FE121" s="53" t="e">
        <f>IF(ISNUMBER(ET121),ET121*#REF!,"")</f>
        <v>#REF!</v>
      </c>
      <c r="FF121" s="52" t="e">
        <f>IF(ISNUMBER(EU121),EU121*#REF!,"")</f>
        <v>#REF!</v>
      </c>
      <c r="FG121" s="55" t="str">
        <f t="shared" si="111"/>
        <v/>
      </c>
      <c r="FH121" s="55" t="str">
        <f t="shared" si="112"/>
        <v/>
      </c>
      <c r="FI121" s="55" t="str">
        <f t="shared" si="113"/>
        <v/>
      </c>
      <c r="FJ121" s="55" t="str">
        <f t="shared" si="114"/>
        <v/>
      </c>
      <c r="FK121" s="55" t="str">
        <f t="shared" si="115"/>
        <v/>
      </c>
      <c r="FL121" s="55" t="str">
        <f t="shared" si="116"/>
        <v/>
      </c>
      <c r="FM121" s="55" t="str">
        <f t="shared" si="117"/>
        <v/>
      </c>
      <c r="FN121" s="55" t="str">
        <f t="shared" si="118"/>
        <v/>
      </c>
      <c r="FO121" s="55" t="str">
        <f t="shared" si="119"/>
        <v/>
      </c>
      <c r="FP121" s="55" t="str">
        <f t="shared" si="120"/>
        <v/>
      </c>
      <c r="FQ121" s="59" t="str">
        <f t="shared" si="121"/>
        <v/>
      </c>
      <c r="FR121" s="53" t="str">
        <f t="shared" si="140"/>
        <v/>
      </c>
      <c r="FS121" s="53" t="e">
        <f t="shared" si="122"/>
        <v>#VALUE!</v>
      </c>
      <c r="FT121" s="19" t="e">
        <f t="shared" si="123"/>
        <v>#VALUE!</v>
      </c>
      <c r="FU121" s="19" t="e">
        <f t="shared" si="124"/>
        <v>#VALUE!</v>
      </c>
      <c r="FV121" s="19" t="e">
        <f t="shared" si="125"/>
        <v>#VALUE!</v>
      </c>
      <c r="FW121" s="50" t="e">
        <f t="shared" si="126"/>
        <v>#VALUE!</v>
      </c>
      <c r="FX121" s="120">
        <f t="shared" si="127"/>
        <v>0</v>
      </c>
      <c r="FY121" s="120">
        <f t="shared" si="128"/>
        <v>0</v>
      </c>
      <c r="FZ121" s="120">
        <f t="shared" si="129"/>
        <v>0</v>
      </c>
      <c r="GA121" s="120">
        <f t="shared" si="130"/>
        <v>0</v>
      </c>
      <c r="GB121" s="120">
        <f t="shared" si="131"/>
        <v>0</v>
      </c>
      <c r="GC121" s="120">
        <f t="shared" si="132"/>
        <v>0</v>
      </c>
      <c r="GD121" s="120">
        <f t="shared" si="133"/>
        <v>0</v>
      </c>
      <c r="GE121" s="120">
        <f t="shared" si="134"/>
        <v>0</v>
      </c>
      <c r="GF121" s="120">
        <f t="shared" si="135"/>
        <v>0</v>
      </c>
      <c r="GG121">
        <f t="shared" si="136"/>
        <v>0</v>
      </c>
      <c r="GH121">
        <f t="shared" si="137"/>
        <v>0</v>
      </c>
      <c r="GI121">
        <v>6</v>
      </c>
      <c r="GJ121" t="str">
        <f t="shared" si="138"/>
        <v/>
      </c>
    </row>
    <row r="122" spans="1:192" x14ac:dyDescent="0.2">
      <c r="A122" s="50">
        <f t="shared" si="77"/>
        <v>121</v>
      </c>
      <c r="B122" s="2" t="s">
        <v>733</v>
      </c>
      <c r="C122" s="2" t="s">
        <v>726</v>
      </c>
      <c r="D122" s="2"/>
      <c r="E122" s="2"/>
      <c r="F122" s="19">
        <v>3483220</v>
      </c>
      <c r="G122" s="19">
        <v>5581230</v>
      </c>
      <c r="H122" s="77">
        <f t="shared" si="78"/>
        <v>483152.28200000001</v>
      </c>
      <c r="I122" s="77">
        <f t="shared" si="79"/>
        <v>5579437.2980000004</v>
      </c>
      <c r="J122" s="211">
        <v>134</v>
      </c>
      <c r="K122" s="66" t="s">
        <v>1332</v>
      </c>
      <c r="L122" s="19" t="s">
        <v>3088</v>
      </c>
      <c r="Q122" s="2" t="s">
        <v>2822</v>
      </c>
      <c r="R122" s="2" t="s">
        <v>1484</v>
      </c>
      <c r="S122" t="s">
        <v>1323</v>
      </c>
      <c r="T122" s="241" t="str">
        <f t="shared" si="80"/>
        <v>-</v>
      </c>
      <c r="U122" s="241" t="str">
        <f t="shared" si="81"/>
        <v>M</v>
      </c>
      <c r="V122" s="241" t="str">
        <f t="shared" si="82"/>
        <v>-</v>
      </c>
      <c r="W122" s="241" t="str">
        <f t="shared" si="139"/>
        <v>-</v>
      </c>
      <c r="X122" s="260">
        <f t="shared" si="76"/>
        <v>6</v>
      </c>
      <c r="Y122" s="261" t="str">
        <f t="shared" si="75"/>
        <v/>
      </c>
      <c r="AA122" s="48">
        <v>25022</v>
      </c>
      <c r="AB122" s="73">
        <v>1</v>
      </c>
      <c r="AC122" t="s">
        <v>404</v>
      </c>
      <c r="AD122" s="2" t="s">
        <v>1482</v>
      </c>
      <c r="AF122" s="66" t="s">
        <v>3088</v>
      </c>
      <c r="AH122" s="19">
        <v>6.2</v>
      </c>
      <c r="AN122">
        <v>36.5</v>
      </c>
      <c r="AO122">
        <v>33.9</v>
      </c>
      <c r="AS122" s="193">
        <f t="shared" si="145"/>
        <v>1865.8999999999999</v>
      </c>
      <c r="AT122" s="248" t="str">
        <f t="shared" si="146"/>
        <v/>
      </c>
      <c r="AU122">
        <v>320.2</v>
      </c>
      <c r="AV122">
        <v>47.4</v>
      </c>
      <c r="AW122">
        <v>183.2</v>
      </c>
      <c r="AX122">
        <v>483.2</v>
      </c>
      <c r="AY122">
        <v>71.599999999999994</v>
      </c>
      <c r="AZ122" s="61">
        <v>739.3</v>
      </c>
      <c r="BB122" s="55">
        <v>17.5</v>
      </c>
      <c r="BE122">
        <v>3.5</v>
      </c>
      <c r="CN122" s="90" t="s">
        <v>3088</v>
      </c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4"/>
      <c r="DT122" s="50">
        <f t="shared" si="83"/>
        <v>1</v>
      </c>
      <c r="DU122" s="73">
        <f t="shared" si="84"/>
        <v>0</v>
      </c>
      <c r="DV122" s="73">
        <f t="shared" si="85"/>
        <v>0</v>
      </c>
      <c r="DW122" s="73">
        <f t="shared" si="86"/>
        <v>0</v>
      </c>
      <c r="DX122" s="73">
        <f t="shared" si="87"/>
        <v>0</v>
      </c>
      <c r="DY122" s="125">
        <f t="shared" si="88"/>
        <v>1</v>
      </c>
      <c r="DZ122" s="73">
        <f t="shared" si="89"/>
        <v>0</v>
      </c>
      <c r="EA122" s="19">
        <f t="shared" si="90"/>
        <v>0</v>
      </c>
      <c r="EB122" s="50">
        <f t="shared" si="91"/>
        <v>1</v>
      </c>
      <c r="EC122" s="19">
        <f t="shared" si="92"/>
        <v>0</v>
      </c>
      <c r="ED122" s="19">
        <f t="shared" si="93"/>
        <v>1</v>
      </c>
      <c r="EE122" s="19">
        <f t="shared" si="94"/>
        <v>0</v>
      </c>
      <c r="EF122" s="50">
        <f t="shared" si="95"/>
        <v>0</v>
      </c>
      <c r="EG122" s="19">
        <f t="shared" si="96"/>
        <v>0</v>
      </c>
      <c r="EH122" s="19">
        <f t="shared" si="97"/>
        <v>0</v>
      </c>
      <c r="EI122" s="50">
        <f t="shared" si="98"/>
        <v>1</v>
      </c>
      <c r="EJ122" s="125">
        <f t="shared" si="99"/>
        <v>1</v>
      </c>
      <c r="EK122">
        <f t="shared" si="100"/>
        <v>320.2</v>
      </c>
      <c r="EL122">
        <f t="shared" si="101"/>
        <v>17.5</v>
      </c>
      <c r="EM122">
        <f t="shared" si="102"/>
        <v>47.4</v>
      </c>
      <c r="EN122">
        <f t="shared" si="103"/>
        <v>183.2</v>
      </c>
      <c r="EO122" t="str">
        <f t="shared" si="104"/>
        <v/>
      </c>
      <c r="EP122">
        <f t="shared" si="105"/>
        <v>3.5</v>
      </c>
      <c r="EQ122">
        <f t="shared" si="106"/>
        <v>739.3</v>
      </c>
      <c r="ER122" t="str">
        <f t="shared" si="107"/>
        <v/>
      </c>
      <c r="ES122" t="str">
        <f t="shared" si="108"/>
        <v/>
      </c>
      <c r="ET122">
        <f t="shared" si="109"/>
        <v>71.599999999999994</v>
      </c>
      <c r="EU122" s="61">
        <f t="shared" si="110"/>
        <v>483.2</v>
      </c>
      <c r="EV122" s="53" t="e">
        <f>IF(ISNUMBER(EK122),EK122*#REF!,"")</f>
        <v>#REF!</v>
      </c>
      <c r="EW122" s="53" t="e">
        <f>IF(ISNUMBER(EL122),EL122*#REF!,"")</f>
        <v>#REF!</v>
      </c>
      <c r="EX122" s="53" t="e">
        <f>IF(ISNUMBER(EM122),EM122*#REF!,"")</f>
        <v>#REF!</v>
      </c>
      <c r="EY122" s="53" t="e">
        <f>IF(ISNUMBER(EN122),EN122*#REF!,"")</f>
        <v>#REF!</v>
      </c>
      <c r="EZ122" s="53" t="str">
        <f>IF(ISNUMBER(EO122),EO122*#REF!,"")</f>
        <v/>
      </c>
      <c r="FA122" s="53" t="e">
        <f>IF(ISNUMBER(EP122),EP122*#REF!,"")</f>
        <v>#REF!</v>
      </c>
      <c r="FB122" s="53" t="e">
        <f>IF(ISNUMBER(EQ122),EQ122*#REF!,"")</f>
        <v>#REF!</v>
      </c>
      <c r="FC122" s="53" t="str">
        <f>IF(ISNUMBER(ER122),ER122*#REF!,"")</f>
        <v/>
      </c>
      <c r="FD122" s="53" t="str">
        <f>IF(ISNUMBER(ES122),ES122*#REF!,"")</f>
        <v/>
      </c>
      <c r="FE122" s="53" t="e">
        <f>IF(ISNUMBER(ET122),ET122*#REF!,"")</f>
        <v>#REF!</v>
      </c>
      <c r="FF122" s="52" t="e">
        <f>IF(ISNUMBER(EU122),EU122*#REF!,"")</f>
        <v>#REF!</v>
      </c>
      <c r="FG122" s="55" t="str">
        <f t="shared" si="111"/>
        <v/>
      </c>
      <c r="FH122" s="55" t="str">
        <f t="shared" si="112"/>
        <v/>
      </c>
      <c r="FI122" s="55" t="str">
        <f t="shared" si="113"/>
        <v/>
      </c>
      <c r="FJ122" s="55" t="str">
        <f t="shared" si="114"/>
        <v/>
      </c>
      <c r="FK122" s="55" t="str">
        <f t="shared" si="115"/>
        <v/>
      </c>
      <c r="FL122" s="55" t="str">
        <f t="shared" si="116"/>
        <v/>
      </c>
      <c r="FM122" s="55" t="str">
        <f t="shared" si="117"/>
        <v/>
      </c>
      <c r="FN122" s="55" t="str">
        <f t="shared" si="118"/>
        <v/>
      </c>
      <c r="FO122" s="55" t="str">
        <f t="shared" si="119"/>
        <v/>
      </c>
      <c r="FP122" s="55" t="str">
        <f t="shared" si="120"/>
        <v/>
      </c>
      <c r="FQ122" s="59" t="str">
        <f t="shared" si="121"/>
        <v/>
      </c>
      <c r="FR122" s="53" t="str">
        <f t="shared" si="140"/>
        <v/>
      </c>
      <c r="FS122" s="53" t="e">
        <f t="shared" si="122"/>
        <v>#VALUE!</v>
      </c>
      <c r="FT122" s="19" t="e">
        <f t="shared" si="123"/>
        <v>#VALUE!</v>
      </c>
      <c r="FU122" s="19" t="e">
        <f t="shared" si="124"/>
        <v>#VALUE!</v>
      </c>
      <c r="FV122" s="19" t="e">
        <f t="shared" si="125"/>
        <v>#VALUE!</v>
      </c>
      <c r="FW122" s="50" t="e">
        <f t="shared" si="126"/>
        <v>#VALUE!</v>
      </c>
      <c r="FX122" s="120">
        <f t="shared" si="127"/>
        <v>0</v>
      </c>
      <c r="FY122" s="120">
        <f t="shared" si="128"/>
        <v>0</v>
      </c>
      <c r="FZ122" s="120">
        <f t="shared" si="129"/>
        <v>0</v>
      </c>
      <c r="GA122" s="120">
        <f t="shared" si="130"/>
        <v>0</v>
      </c>
      <c r="GB122" s="120">
        <f t="shared" si="131"/>
        <v>0</v>
      </c>
      <c r="GC122" s="120">
        <f t="shared" si="132"/>
        <v>0</v>
      </c>
      <c r="GD122" s="120">
        <f t="shared" si="133"/>
        <v>0</v>
      </c>
      <c r="GE122" s="120">
        <f t="shared" si="134"/>
        <v>0</v>
      </c>
      <c r="GF122" s="120">
        <f t="shared" si="135"/>
        <v>0</v>
      </c>
      <c r="GG122">
        <f t="shared" si="136"/>
        <v>0</v>
      </c>
      <c r="GH122">
        <f t="shared" si="137"/>
        <v>0</v>
      </c>
      <c r="GI122">
        <v>6</v>
      </c>
      <c r="GJ122" t="str">
        <f t="shared" si="138"/>
        <v/>
      </c>
    </row>
    <row r="123" spans="1:192" x14ac:dyDescent="0.2">
      <c r="A123" s="50">
        <f t="shared" si="77"/>
        <v>122</v>
      </c>
      <c r="B123" s="2" t="s">
        <v>341</v>
      </c>
      <c r="C123" s="2" t="s">
        <v>748</v>
      </c>
      <c r="D123" s="2"/>
      <c r="E123" s="2"/>
      <c r="F123" s="19">
        <v>3484470</v>
      </c>
      <c r="G123" s="19">
        <v>5579780</v>
      </c>
      <c r="H123" s="77">
        <f t="shared" si="78"/>
        <v>484401.78200000001</v>
      </c>
      <c r="I123" s="77">
        <f t="shared" si="79"/>
        <v>5577987.8780000005</v>
      </c>
      <c r="J123" s="19">
        <v>129</v>
      </c>
      <c r="K123" s="66" t="s">
        <v>1332</v>
      </c>
      <c r="L123" s="19">
        <v>5.8</v>
      </c>
      <c r="Q123" s="58" t="s">
        <v>2822</v>
      </c>
      <c r="R123" s="2" t="s">
        <v>2892</v>
      </c>
      <c r="S123" s="2" t="s">
        <v>2813</v>
      </c>
      <c r="T123" s="241" t="str">
        <f t="shared" si="80"/>
        <v>-</v>
      </c>
      <c r="U123" s="241" t="str">
        <f t="shared" si="81"/>
        <v>M</v>
      </c>
      <c r="V123" s="241" t="str">
        <f t="shared" si="82"/>
        <v>-</v>
      </c>
      <c r="W123" s="241" t="str">
        <f t="shared" si="139"/>
        <v>A</v>
      </c>
      <c r="X123" s="260">
        <f t="shared" si="76"/>
        <v>6</v>
      </c>
      <c r="Y123" s="261" t="str">
        <f t="shared" si="75"/>
        <v/>
      </c>
      <c r="AA123" s="48" t="s">
        <v>1533</v>
      </c>
      <c r="AB123" s="73">
        <v>1</v>
      </c>
      <c r="AC123" t="s">
        <v>873</v>
      </c>
      <c r="AD123" t="s">
        <v>1534</v>
      </c>
      <c r="AE123" s="56"/>
      <c r="AF123" s="66">
        <v>10.5</v>
      </c>
      <c r="AJ123" s="19">
        <v>1.00115</v>
      </c>
      <c r="AK123" s="19">
        <v>14</v>
      </c>
      <c r="AM123" s="66">
        <v>4.2</v>
      </c>
      <c r="AS123" s="193">
        <f t="shared" si="145"/>
        <v>2906.9480000000003</v>
      </c>
      <c r="AT123" s="248" t="str">
        <f t="shared" si="146"/>
        <v/>
      </c>
      <c r="AU123" s="103">
        <v>571.6</v>
      </c>
      <c r="AV123" s="103">
        <v>74.02</v>
      </c>
      <c r="AW123" s="103">
        <v>227.8</v>
      </c>
      <c r="AX123" s="103">
        <v>939.9</v>
      </c>
      <c r="AY123" s="103">
        <v>62.08</v>
      </c>
      <c r="AZ123" s="104">
        <v>961.7</v>
      </c>
      <c r="BA123">
        <v>1.073</v>
      </c>
      <c r="BB123" s="55">
        <v>36.520000000000003</v>
      </c>
      <c r="BC123">
        <v>0.53900000000000003</v>
      </c>
      <c r="BE123">
        <v>6.0030000000000001</v>
      </c>
      <c r="BF123">
        <v>0.57799999999999996</v>
      </c>
      <c r="BM123">
        <v>25.12</v>
      </c>
      <c r="BP123" s="2" t="s">
        <v>1322</v>
      </c>
      <c r="BR123">
        <v>15</v>
      </c>
      <c r="CH123" s="2" t="s">
        <v>1322</v>
      </c>
      <c r="CN123" s="90">
        <v>2675</v>
      </c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4"/>
      <c r="DT123" s="50">
        <f t="shared" si="83"/>
        <v>1</v>
      </c>
      <c r="DU123" s="73">
        <f t="shared" si="84"/>
        <v>1</v>
      </c>
      <c r="DV123" s="73">
        <f t="shared" si="85"/>
        <v>0</v>
      </c>
      <c r="DW123" s="73">
        <f t="shared" si="86"/>
        <v>0</v>
      </c>
      <c r="DX123" s="73">
        <f t="shared" si="87"/>
        <v>0</v>
      </c>
      <c r="DY123" s="125">
        <f t="shared" si="88"/>
        <v>0</v>
      </c>
      <c r="DZ123" s="73">
        <f t="shared" si="89"/>
        <v>1</v>
      </c>
      <c r="EA123" s="19">
        <f t="shared" si="90"/>
        <v>0</v>
      </c>
      <c r="EB123" s="50">
        <f t="shared" si="91"/>
        <v>0</v>
      </c>
      <c r="EC123" s="19">
        <f t="shared" si="92"/>
        <v>0</v>
      </c>
      <c r="ED123" s="19">
        <f t="shared" si="93"/>
        <v>1</v>
      </c>
      <c r="EE123" s="19">
        <f t="shared" si="94"/>
        <v>0</v>
      </c>
      <c r="EF123" s="50">
        <f t="shared" si="95"/>
        <v>0</v>
      </c>
      <c r="EG123" s="19">
        <f t="shared" si="96"/>
        <v>0</v>
      </c>
      <c r="EH123" s="19">
        <f t="shared" si="97"/>
        <v>1</v>
      </c>
      <c r="EI123" s="50">
        <f t="shared" si="98"/>
        <v>0</v>
      </c>
      <c r="EJ123" s="125">
        <f t="shared" si="99"/>
        <v>2</v>
      </c>
      <c r="EK123">
        <f t="shared" si="100"/>
        <v>571.6</v>
      </c>
      <c r="EL123">
        <f t="shared" si="101"/>
        <v>36.520000000000003</v>
      </c>
      <c r="EM123">
        <f t="shared" si="102"/>
        <v>74.02</v>
      </c>
      <c r="EN123">
        <f t="shared" si="103"/>
        <v>227.8</v>
      </c>
      <c r="EO123">
        <f t="shared" si="104"/>
        <v>0.57799999999999996</v>
      </c>
      <c r="EP123">
        <f t="shared" si="105"/>
        <v>6.0030000000000001</v>
      </c>
      <c r="EQ123">
        <f t="shared" si="106"/>
        <v>961.7</v>
      </c>
      <c r="ER123" t="str">
        <f t="shared" si="107"/>
        <v/>
      </c>
      <c r="ES123" t="str">
        <f t="shared" si="108"/>
        <v/>
      </c>
      <c r="ET123">
        <f t="shared" si="109"/>
        <v>62.08</v>
      </c>
      <c r="EU123" s="61">
        <f t="shared" si="110"/>
        <v>939.9</v>
      </c>
      <c r="EV123" s="53" t="e">
        <f>IF(ISNUMBER(EK123),EK123*#REF!,"")</f>
        <v>#REF!</v>
      </c>
      <c r="EW123" s="53" t="e">
        <f>IF(ISNUMBER(EL123),EL123*#REF!,"")</f>
        <v>#REF!</v>
      </c>
      <c r="EX123" s="53" t="e">
        <f>IF(ISNUMBER(EM123),EM123*#REF!,"")</f>
        <v>#REF!</v>
      </c>
      <c r="EY123" s="53" t="e">
        <f>IF(ISNUMBER(EN123),EN123*#REF!,"")</f>
        <v>#REF!</v>
      </c>
      <c r="EZ123" s="53" t="e">
        <f>IF(ISNUMBER(EO123),EO123*#REF!,"")</f>
        <v>#REF!</v>
      </c>
      <c r="FA123" s="53" t="e">
        <f>IF(ISNUMBER(EP123),EP123*#REF!,"")</f>
        <v>#REF!</v>
      </c>
      <c r="FB123" s="53" t="e">
        <f>IF(ISNUMBER(EQ123),EQ123*#REF!,"")</f>
        <v>#REF!</v>
      </c>
      <c r="FC123" s="53" t="str">
        <f>IF(ISNUMBER(ER123),ER123*#REF!,"")</f>
        <v/>
      </c>
      <c r="FD123" s="53" t="str">
        <f>IF(ISNUMBER(ES123),ES123*#REF!,"")</f>
        <v/>
      </c>
      <c r="FE123" s="53" t="e">
        <f>IF(ISNUMBER(ET123),ET123*#REF!,"")</f>
        <v>#REF!</v>
      </c>
      <c r="FF123" s="52" t="e">
        <f>IF(ISNUMBER(EU123),EU123*#REF!,"")</f>
        <v>#REF!</v>
      </c>
      <c r="FG123" s="55" t="str">
        <f t="shared" si="111"/>
        <v/>
      </c>
      <c r="FH123" s="55" t="str">
        <f t="shared" si="112"/>
        <v/>
      </c>
      <c r="FI123" s="55" t="str">
        <f t="shared" si="113"/>
        <v/>
      </c>
      <c r="FJ123" s="55" t="str">
        <f t="shared" si="114"/>
        <v/>
      </c>
      <c r="FK123" s="55" t="str">
        <f t="shared" si="115"/>
        <v/>
      </c>
      <c r="FL123" s="55" t="str">
        <f t="shared" si="116"/>
        <v/>
      </c>
      <c r="FM123" s="55" t="str">
        <f t="shared" si="117"/>
        <v/>
      </c>
      <c r="FN123" s="55" t="str">
        <f t="shared" si="118"/>
        <v/>
      </c>
      <c r="FO123" s="55" t="str">
        <f t="shared" si="119"/>
        <v/>
      </c>
      <c r="FP123" s="55" t="str">
        <f t="shared" si="120"/>
        <v/>
      </c>
      <c r="FQ123" s="59" t="str">
        <f t="shared" si="121"/>
        <v/>
      </c>
      <c r="FR123" s="53" t="str">
        <f t="shared" si="140"/>
        <v/>
      </c>
      <c r="FS123" s="53" t="e">
        <f t="shared" si="122"/>
        <v>#VALUE!</v>
      </c>
      <c r="FT123" s="19" t="e">
        <f t="shared" si="123"/>
        <v>#VALUE!</v>
      </c>
      <c r="FU123" s="19" t="e">
        <f t="shared" si="124"/>
        <v>#VALUE!</v>
      </c>
      <c r="FV123" s="19" t="e">
        <f t="shared" si="125"/>
        <v>#VALUE!</v>
      </c>
      <c r="FW123" s="50" t="e">
        <f t="shared" si="126"/>
        <v>#VALUE!</v>
      </c>
      <c r="FX123" s="120">
        <f t="shared" si="127"/>
        <v>0</v>
      </c>
      <c r="FY123" s="120">
        <f t="shared" si="128"/>
        <v>0</v>
      </c>
      <c r="FZ123" s="120">
        <f t="shared" si="129"/>
        <v>0</v>
      </c>
      <c r="GA123" s="120">
        <f t="shared" si="130"/>
        <v>0</v>
      </c>
      <c r="GB123" s="120">
        <f t="shared" si="131"/>
        <v>0</v>
      </c>
      <c r="GC123" s="120">
        <f t="shared" si="132"/>
        <v>0</v>
      </c>
      <c r="GD123" s="120">
        <f t="shared" si="133"/>
        <v>0</v>
      </c>
      <c r="GE123" s="120">
        <f t="shared" si="134"/>
        <v>0</v>
      </c>
      <c r="GF123" s="120">
        <f t="shared" si="135"/>
        <v>0</v>
      </c>
      <c r="GG123">
        <f t="shared" si="136"/>
        <v>0</v>
      </c>
      <c r="GH123">
        <f t="shared" si="137"/>
        <v>0</v>
      </c>
      <c r="GI123">
        <v>6</v>
      </c>
      <c r="GJ123" t="str">
        <f t="shared" si="138"/>
        <v/>
      </c>
    </row>
    <row r="124" spans="1:192" x14ac:dyDescent="0.2">
      <c r="A124" s="50">
        <f t="shared" si="77"/>
        <v>123</v>
      </c>
      <c r="B124" s="2" t="s">
        <v>341</v>
      </c>
      <c r="C124" s="2" t="s">
        <v>748</v>
      </c>
      <c r="D124" s="2"/>
      <c r="E124" s="2"/>
      <c r="F124" s="19">
        <v>3484470</v>
      </c>
      <c r="G124" s="19">
        <v>5579780</v>
      </c>
      <c r="H124" s="77">
        <f t="shared" si="78"/>
        <v>484401.78200000001</v>
      </c>
      <c r="I124" s="77">
        <f t="shared" si="79"/>
        <v>5577987.8780000005</v>
      </c>
      <c r="J124" s="19">
        <v>129</v>
      </c>
      <c r="K124" s="66" t="s">
        <v>1332</v>
      </c>
      <c r="L124" s="19">
        <v>5.8</v>
      </c>
      <c r="Q124" s="58" t="s">
        <v>2822</v>
      </c>
      <c r="R124" s="2" t="s">
        <v>2892</v>
      </c>
      <c r="S124" s="2" t="s">
        <v>2813</v>
      </c>
      <c r="T124" s="241" t="str">
        <f t="shared" si="80"/>
        <v>-</v>
      </c>
      <c r="U124" s="241" t="str">
        <f t="shared" si="81"/>
        <v>M</v>
      </c>
      <c r="V124" s="241" t="str">
        <f t="shared" si="82"/>
        <v>-</v>
      </c>
      <c r="W124" s="241" t="str">
        <f t="shared" si="139"/>
        <v>A</v>
      </c>
      <c r="X124" s="260">
        <f t="shared" si="76"/>
        <v>6</v>
      </c>
      <c r="Y124" s="261" t="str">
        <f t="shared" si="75"/>
        <v/>
      </c>
      <c r="Z124" s="61" t="s">
        <v>1449</v>
      </c>
      <c r="AA124" s="48">
        <v>24820</v>
      </c>
      <c r="AB124" s="73">
        <v>2</v>
      </c>
      <c r="AC124" s="58" t="s">
        <v>750</v>
      </c>
      <c r="AD124" t="s">
        <v>1535</v>
      </c>
      <c r="AF124" s="66">
        <v>11.4</v>
      </c>
      <c r="AH124" s="19">
        <v>5.68</v>
      </c>
      <c r="AJ124" s="114">
        <v>1.0009999999999999</v>
      </c>
      <c r="AK124" s="73">
        <v>20</v>
      </c>
      <c r="AS124" s="193">
        <f t="shared" si="145"/>
        <v>2617.7701999999995</v>
      </c>
      <c r="AT124" s="248" t="str">
        <f t="shared" si="146"/>
        <v/>
      </c>
      <c r="AU124">
        <v>490.5</v>
      </c>
      <c r="AV124">
        <v>71.73</v>
      </c>
      <c r="AW124">
        <v>215.4</v>
      </c>
      <c r="AX124">
        <v>824.2</v>
      </c>
      <c r="AY124">
        <v>56.28</v>
      </c>
      <c r="AZ124" s="61">
        <v>899.1</v>
      </c>
      <c r="BA124">
        <v>0.89910000000000001</v>
      </c>
      <c r="BB124" s="55">
        <v>28.53</v>
      </c>
      <c r="BC124">
        <v>0.79920000000000002</v>
      </c>
      <c r="BD124">
        <v>0.62939999999999996</v>
      </c>
      <c r="BE124">
        <v>4.7450000000000001</v>
      </c>
      <c r="BF124">
        <v>0.53949999999999998</v>
      </c>
      <c r="BJ124">
        <v>2.198</v>
      </c>
      <c r="BM124">
        <v>22.22</v>
      </c>
      <c r="CN124" s="90">
        <v>2132</v>
      </c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4"/>
      <c r="DT124" s="50">
        <f t="shared" si="83"/>
        <v>0</v>
      </c>
      <c r="DU124" s="73">
        <f t="shared" si="84"/>
        <v>1</v>
      </c>
      <c r="DV124" s="73">
        <f t="shared" si="85"/>
        <v>0</v>
      </c>
      <c r="DW124" s="73">
        <f t="shared" si="86"/>
        <v>0</v>
      </c>
      <c r="DX124" s="73">
        <f t="shared" si="87"/>
        <v>0</v>
      </c>
      <c r="DY124" s="125">
        <f t="shared" si="88"/>
        <v>0</v>
      </c>
      <c r="DZ124" s="73">
        <f t="shared" si="89"/>
        <v>1</v>
      </c>
      <c r="EA124" s="19">
        <f t="shared" si="90"/>
        <v>0</v>
      </c>
      <c r="EB124" s="50">
        <f t="shared" si="91"/>
        <v>0</v>
      </c>
      <c r="EC124" s="19">
        <f t="shared" si="92"/>
        <v>0</v>
      </c>
      <c r="ED124" s="19">
        <f t="shared" si="93"/>
        <v>1</v>
      </c>
      <c r="EE124" s="19">
        <f t="shared" si="94"/>
        <v>0</v>
      </c>
      <c r="EF124" s="50">
        <f t="shared" si="95"/>
        <v>0</v>
      </c>
      <c r="EG124" s="19">
        <f t="shared" si="96"/>
        <v>0</v>
      </c>
      <c r="EH124" s="19">
        <f t="shared" si="97"/>
        <v>1</v>
      </c>
      <c r="EI124" s="50">
        <f t="shared" si="98"/>
        <v>0</v>
      </c>
      <c r="EJ124" s="125">
        <f t="shared" si="99"/>
        <v>2</v>
      </c>
      <c r="EK124">
        <f t="shared" si="100"/>
        <v>490.5</v>
      </c>
      <c r="EL124">
        <f t="shared" si="101"/>
        <v>28.53</v>
      </c>
      <c r="EM124">
        <f t="shared" si="102"/>
        <v>71.73</v>
      </c>
      <c r="EN124">
        <f t="shared" si="103"/>
        <v>215.4</v>
      </c>
      <c r="EO124">
        <f t="shared" si="104"/>
        <v>0.53949999999999998</v>
      </c>
      <c r="EP124">
        <f t="shared" si="105"/>
        <v>4.7450000000000001</v>
      </c>
      <c r="EQ124">
        <f t="shared" si="106"/>
        <v>899.1</v>
      </c>
      <c r="ER124" t="str">
        <f t="shared" si="107"/>
        <v/>
      </c>
      <c r="ES124">
        <f t="shared" si="108"/>
        <v>2.198</v>
      </c>
      <c r="ET124">
        <f t="shared" si="109"/>
        <v>56.28</v>
      </c>
      <c r="EU124" s="61">
        <f t="shared" si="110"/>
        <v>824.2</v>
      </c>
      <c r="EV124" s="53" t="e">
        <f>IF(ISNUMBER(EK124),EK124*#REF!,"")</f>
        <v>#REF!</v>
      </c>
      <c r="EW124" s="53" t="e">
        <f>IF(ISNUMBER(EL124),EL124*#REF!,"")</f>
        <v>#REF!</v>
      </c>
      <c r="EX124" s="53" t="e">
        <f>IF(ISNUMBER(EM124),EM124*#REF!,"")</f>
        <v>#REF!</v>
      </c>
      <c r="EY124" s="53" t="e">
        <f>IF(ISNUMBER(EN124),EN124*#REF!,"")</f>
        <v>#REF!</v>
      </c>
      <c r="EZ124" s="53" t="e">
        <f>IF(ISNUMBER(EO124),EO124*#REF!,"")</f>
        <v>#REF!</v>
      </c>
      <c r="FA124" s="53" t="e">
        <f>IF(ISNUMBER(EP124),EP124*#REF!,"")</f>
        <v>#REF!</v>
      </c>
      <c r="FB124" s="53" t="e">
        <f>IF(ISNUMBER(EQ124),EQ124*#REF!,"")</f>
        <v>#REF!</v>
      </c>
      <c r="FC124" s="53" t="str">
        <f>IF(ISNUMBER(ER124),ER124*#REF!,"")</f>
        <v/>
      </c>
      <c r="FD124" s="53" t="e">
        <f>IF(ISNUMBER(ES124),ES124*#REF!,"")</f>
        <v>#REF!</v>
      </c>
      <c r="FE124" s="53" t="e">
        <f>IF(ISNUMBER(ET124),ET124*#REF!,"")</f>
        <v>#REF!</v>
      </c>
      <c r="FF124" s="52" t="e">
        <f>IF(ISNUMBER(EU124),EU124*#REF!,"")</f>
        <v>#REF!</v>
      </c>
      <c r="FG124" s="55" t="str">
        <f t="shared" si="111"/>
        <v/>
      </c>
      <c r="FH124" s="55" t="str">
        <f t="shared" si="112"/>
        <v/>
      </c>
      <c r="FI124" s="55" t="str">
        <f t="shared" si="113"/>
        <v/>
      </c>
      <c r="FJ124" s="55" t="str">
        <f t="shared" si="114"/>
        <v/>
      </c>
      <c r="FK124" s="55" t="str">
        <f t="shared" si="115"/>
        <v/>
      </c>
      <c r="FL124" s="55" t="str">
        <f t="shared" si="116"/>
        <v/>
      </c>
      <c r="FM124" s="55" t="str">
        <f t="shared" si="117"/>
        <v/>
      </c>
      <c r="FN124" s="55" t="str">
        <f t="shared" si="118"/>
        <v/>
      </c>
      <c r="FO124" s="55" t="str">
        <f t="shared" si="119"/>
        <v/>
      </c>
      <c r="FP124" s="55" t="str">
        <f t="shared" si="120"/>
        <v/>
      </c>
      <c r="FQ124" s="59" t="str">
        <f t="shared" si="121"/>
        <v/>
      </c>
      <c r="FR124" s="53" t="str">
        <f t="shared" si="140"/>
        <v/>
      </c>
      <c r="FS124" s="53" t="e">
        <f t="shared" si="122"/>
        <v>#VALUE!</v>
      </c>
      <c r="FT124" s="19" t="e">
        <f t="shared" si="123"/>
        <v>#VALUE!</v>
      </c>
      <c r="FU124" s="19" t="e">
        <f t="shared" si="124"/>
        <v>#VALUE!</v>
      </c>
      <c r="FV124" s="19" t="e">
        <f t="shared" si="125"/>
        <v>#VALUE!</v>
      </c>
      <c r="FW124" s="50" t="e">
        <f t="shared" si="126"/>
        <v>#VALUE!</v>
      </c>
      <c r="FX124" s="120">
        <f t="shared" si="127"/>
        <v>0</v>
      </c>
      <c r="FY124" s="120">
        <f t="shared" si="128"/>
        <v>0</v>
      </c>
      <c r="FZ124" s="120">
        <f t="shared" si="129"/>
        <v>0</v>
      </c>
      <c r="GA124" s="120">
        <f t="shared" si="130"/>
        <v>0</v>
      </c>
      <c r="GB124" s="120">
        <f t="shared" si="131"/>
        <v>0</v>
      </c>
      <c r="GC124" s="120">
        <f t="shared" si="132"/>
        <v>0</v>
      </c>
      <c r="GD124" s="120">
        <f t="shared" si="133"/>
        <v>0</v>
      </c>
      <c r="GE124" s="120">
        <f t="shared" si="134"/>
        <v>0</v>
      </c>
      <c r="GF124" s="120">
        <f t="shared" si="135"/>
        <v>0</v>
      </c>
      <c r="GG124">
        <f t="shared" si="136"/>
        <v>0</v>
      </c>
      <c r="GH124">
        <f t="shared" si="137"/>
        <v>0</v>
      </c>
      <c r="GI124">
        <v>6</v>
      </c>
      <c r="GJ124" t="str">
        <f t="shared" si="138"/>
        <v/>
      </c>
    </row>
    <row r="125" spans="1:192" x14ac:dyDescent="0.2">
      <c r="A125" s="50">
        <f t="shared" si="77"/>
        <v>124</v>
      </c>
      <c r="B125" s="2" t="s">
        <v>341</v>
      </c>
      <c r="C125" t="s">
        <v>218</v>
      </c>
      <c r="F125" s="274">
        <v>3484200</v>
      </c>
      <c r="G125" s="271">
        <v>5579810</v>
      </c>
      <c r="H125" s="77">
        <f t="shared" si="78"/>
        <v>484131.89</v>
      </c>
      <c r="I125" s="77">
        <f t="shared" si="79"/>
        <v>5578017.8660000004</v>
      </c>
      <c r="J125" s="19">
        <v>129.6</v>
      </c>
      <c r="K125" s="19" t="s">
        <v>1333</v>
      </c>
      <c r="L125" s="19">
        <v>21.3</v>
      </c>
      <c r="Q125" s="58" t="s">
        <v>2822</v>
      </c>
      <c r="R125" s="2" t="s">
        <v>2892</v>
      </c>
      <c r="S125" s="2" t="s">
        <v>2813</v>
      </c>
      <c r="T125" s="241" t="str">
        <f t="shared" si="80"/>
        <v>-</v>
      </c>
      <c r="U125" s="241" t="str">
        <f t="shared" si="81"/>
        <v>M</v>
      </c>
      <c r="V125" s="241" t="str">
        <f t="shared" si="82"/>
        <v>-</v>
      </c>
      <c r="W125" s="241" t="str">
        <f t="shared" si="139"/>
        <v>A</v>
      </c>
      <c r="X125" s="260">
        <f t="shared" si="76"/>
        <v>6</v>
      </c>
      <c r="Y125" s="261" t="str">
        <f t="shared" ref="Y125:Y188" si="147">GJ125</f>
        <v/>
      </c>
      <c r="AA125" s="131" t="s">
        <v>1536</v>
      </c>
      <c r="AB125" s="73">
        <v>1</v>
      </c>
      <c r="AC125" t="s">
        <v>871</v>
      </c>
      <c r="AD125" t="s">
        <v>1534</v>
      </c>
      <c r="AE125" s="57" t="s">
        <v>1489</v>
      </c>
      <c r="AF125" s="66">
        <v>10.4</v>
      </c>
      <c r="AJ125" s="19">
        <v>1.0024999999999999</v>
      </c>
      <c r="AK125" s="19">
        <v>15</v>
      </c>
      <c r="AS125" s="193">
        <f t="shared" si="145"/>
        <v>4312.3899999999994</v>
      </c>
      <c r="AT125" s="248" t="str">
        <f t="shared" si="146"/>
        <v/>
      </c>
      <c r="AU125">
        <v>911.8</v>
      </c>
      <c r="AV125">
        <v>107.9</v>
      </c>
      <c r="AW125">
        <v>306.89999999999998</v>
      </c>
      <c r="AX125">
        <v>1467</v>
      </c>
      <c r="AY125">
        <v>90.39</v>
      </c>
      <c r="AZ125" s="61">
        <v>1348</v>
      </c>
      <c r="BB125" s="55">
        <v>54.29</v>
      </c>
      <c r="BE125">
        <v>6.61</v>
      </c>
      <c r="BM125">
        <v>19.5</v>
      </c>
      <c r="CN125" s="90">
        <v>3533</v>
      </c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4"/>
      <c r="DT125" s="50">
        <f t="shared" si="83"/>
        <v>1</v>
      </c>
      <c r="DU125" s="73">
        <f t="shared" si="84"/>
        <v>0</v>
      </c>
      <c r="DV125" s="73">
        <f t="shared" si="85"/>
        <v>1</v>
      </c>
      <c r="DW125" s="73">
        <f t="shared" si="86"/>
        <v>0</v>
      </c>
      <c r="DX125" s="73">
        <f t="shared" si="87"/>
        <v>0</v>
      </c>
      <c r="DY125" s="125">
        <f t="shared" si="88"/>
        <v>0</v>
      </c>
      <c r="DZ125" s="73">
        <f t="shared" si="89"/>
        <v>1</v>
      </c>
      <c r="EA125" s="19">
        <f t="shared" si="90"/>
        <v>0</v>
      </c>
      <c r="EB125" s="50">
        <f t="shared" si="91"/>
        <v>0</v>
      </c>
      <c r="EC125" s="19">
        <f t="shared" si="92"/>
        <v>0</v>
      </c>
      <c r="ED125" s="19">
        <f t="shared" si="93"/>
        <v>1</v>
      </c>
      <c r="EE125" s="19">
        <f t="shared" si="94"/>
        <v>0</v>
      </c>
      <c r="EF125" s="50">
        <f t="shared" si="95"/>
        <v>0</v>
      </c>
      <c r="EG125" s="19">
        <f t="shared" si="96"/>
        <v>0</v>
      </c>
      <c r="EH125" s="19">
        <f t="shared" si="97"/>
        <v>1</v>
      </c>
      <c r="EI125" s="50">
        <f t="shared" si="98"/>
        <v>0</v>
      </c>
      <c r="EJ125" s="125">
        <f t="shared" si="99"/>
        <v>2</v>
      </c>
      <c r="EK125">
        <f t="shared" si="100"/>
        <v>911.8</v>
      </c>
      <c r="EL125">
        <f t="shared" si="101"/>
        <v>54.29</v>
      </c>
      <c r="EM125">
        <f t="shared" si="102"/>
        <v>107.9</v>
      </c>
      <c r="EN125">
        <f t="shared" si="103"/>
        <v>306.89999999999998</v>
      </c>
      <c r="EO125" t="str">
        <f t="shared" si="104"/>
        <v/>
      </c>
      <c r="EP125">
        <f t="shared" si="105"/>
        <v>6.61</v>
      </c>
      <c r="EQ125">
        <f t="shared" si="106"/>
        <v>1348</v>
      </c>
      <c r="ER125" t="str">
        <f t="shared" si="107"/>
        <v/>
      </c>
      <c r="ES125" t="str">
        <f t="shared" si="108"/>
        <v/>
      </c>
      <c r="ET125">
        <f t="shared" si="109"/>
        <v>90.39</v>
      </c>
      <c r="EU125" s="61">
        <f t="shared" si="110"/>
        <v>1467</v>
      </c>
      <c r="EV125" s="53" t="e">
        <f>IF(ISNUMBER(EK125),EK125*#REF!,"")</f>
        <v>#REF!</v>
      </c>
      <c r="EW125" s="53" t="e">
        <f>IF(ISNUMBER(EL125),EL125*#REF!,"")</f>
        <v>#REF!</v>
      </c>
      <c r="EX125" s="53" t="e">
        <f>IF(ISNUMBER(EM125),EM125*#REF!,"")</f>
        <v>#REF!</v>
      </c>
      <c r="EY125" s="53" t="e">
        <f>IF(ISNUMBER(EN125),EN125*#REF!,"")</f>
        <v>#REF!</v>
      </c>
      <c r="EZ125" s="53" t="str">
        <f>IF(ISNUMBER(EO125),EO125*#REF!,"")</f>
        <v/>
      </c>
      <c r="FA125" s="53" t="e">
        <f>IF(ISNUMBER(EP125),EP125*#REF!,"")</f>
        <v>#REF!</v>
      </c>
      <c r="FB125" s="53" t="e">
        <f>IF(ISNUMBER(EQ125),EQ125*#REF!,"")</f>
        <v>#REF!</v>
      </c>
      <c r="FC125" s="53" t="str">
        <f>IF(ISNUMBER(ER125),ER125*#REF!,"")</f>
        <v/>
      </c>
      <c r="FD125" s="53" t="str">
        <f>IF(ISNUMBER(ES125),ES125*#REF!,"")</f>
        <v/>
      </c>
      <c r="FE125" s="53" t="e">
        <f>IF(ISNUMBER(ET125),ET125*#REF!,"")</f>
        <v>#REF!</v>
      </c>
      <c r="FF125" s="52" t="e">
        <f>IF(ISNUMBER(EU125),EU125*#REF!,"")</f>
        <v>#REF!</v>
      </c>
      <c r="FG125" s="55" t="str">
        <f t="shared" si="111"/>
        <v/>
      </c>
      <c r="FH125" s="55" t="str">
        <f t="shared" si="112"/>
        <v/>
      </c>
      <c r="FI125" s="55" t="str">
        <f t="shared" si="113"/>
        <v/>
      </c>
      <c r="FJ125" s="55" t="str">
        <f t="shared" si="114"/>
        <v/>
      </c>
      <c r="FK125" s="55" t="str">
        <f t="shared" si="115"/>
        <v/>
      </c>
      <c r="FL125" s="55" t="str">
        <f t="shared" si="116"/>
        <v/>
      </c>
      <c r="FM125" s="55" t="str">
        <f t="shared" si="117"/>
        <v/>
      </c>
      <c r="FN125" s="55" t="str">
        <f t="shared" si="118"/>
        <v/>
      </c>
      <c r="FO125" s="55" t="str">
        <f t="shared" si="119"/>
        <v/>
      </c>
      <c r="FP125" s="55" t="str">
        <f t="shared" si="120"/>
        <v/>
      </c>
      <c r="FQ125" s="59" t="str">
        <f t="shared" si="121"/>
        <v/>
      </c>
      <c r="FR125" s="53" t="str">
        <f t="shared" si="140"/>
        <v/>
      </c>
      <c r="FS125" s="53" t="e">
        <f t="shared" si="122"/>
        <v>#VALUE!</v>
      </c>
      <c r="FT125" s="19" t="e">
        <f t="shared" si="123"/>
        <v>#VALUE!</v>
      </c>
      <c r="FU125" s="19" t="e">
        <f t="shared" si="124"/>
        <v>#VALUE!</v>
      </c>
      <c r="FV125" s="19" t="e">
        <f t="shared" si="125"/>
        <v>#VALUE!</v>
      </c>
      <c r="FW125" s="50" t="e">
        <f t="shared" si="126"/>
        <v>#VALUE!</v>
      </c>
      <c r="FX125" s="120">
        <f t="shared" si="127"/>
        <v>0</v>
      </c>
      <c r="FY125" s="120">
        <f t="shared" si="128"/>
        <v>0</v>
      </c>
      <c r="FZ125" s="120">
        <f t="shared" si="129"/>
        <v>0</v>
      </c>
      <c r="GA125" s="120">
        <f t="shared" si="130"/>
        <v>0</v>
      </c>
      <c r="GB125" s="120">
        <f t="shared" si="131"/>
        <v>0</v>
      </c>
      <c r="GC125" s="120">
        <f t="shared" si="132"/>
        <v>0</v>
      </c>
      <c r="GD125" s="120">
        <f t="shared" si="133"/>
        <v>0</v>
      </c>
      <c r="GE125" s="120">
        <f t="shared" si="134"/>
        <v>0</v>
      </c>
      <c r="GF125" s="120">
        <f t="shared" si="135"/>
        <v>0</v>
      </c>
      <c r="GG125">
        <f t="shared" si="136"/>
        <v>0</v>
      </c>
      <c r="GH125">
        <f t="shared" si="137"/>
        <v>0</v>
      </c>
      <c r="GI125">
        <v>6</v>
      </c>
      <c r="GJ125" t="str">
        <f t="shared" si="138"/>
        <v/>
      </c>
    </row>
    <row r="126" spans="1:192" x14ac:dyDescent="0.2">
      <c r="A126" s="50">
        <f t="shared" si="77"/>
        <v>125</v>
      </c>
      <c r="B126" s="2" t="s">
        <v>341</v>
      </c>
      <c r="C126" t="s">
        <v>218</v>
      </c>
      <c r="F126" s="274">
        <v>3484200</v>
      </c>
      <c r="G126" s="271">
        <v>5579810</v>
      </c>
      <c r="H126" s="77">
        <f t="shared" si="78"/>
        <v>484131.89</v>
      </c>
      <c r="I126" s="77">
        <f t="shared" si="79"/>
        <v>5578017.8660000004</v>
      </c>
      <c r="J126" s="19">
        <v>129.6</v>
      </c>
      <c r="K126" s="19" t="s">
        <v>1333</v>
      </c>
      <c r="L126" s="19">
        <v>21.3</v>
      </c>
      <c r="Q126" s="58" t="s">
        <v>2822</v>
      </c>
      <c r="R126" s="2" t="s">
        <v>2892</v>
      </c>
      <c r="S126" s="2" t="s">
        <v>2813</v>
      </c>
      <c r="T126" s="241" t="str">
        <f t="shared" si="80"/>
        <v>-</v>
      </c>
      <c r="U126" s="241" t="str">
        <f t="shared" si="81"/>
        <v>M</v>
      </c>
      <c r="V126" s="241" t="str">
        <f t="shared" si="82"/>
        <v>-</v>
      </c>
      <c r="W126" s="241" t="str">
        <f t="shared" si="139"/>
        <v>A</v>
      </c>
      <c r="X126" s="260">
        <f t="shared" si="76"/>
        <v>6</v>
      </c>
      <c r="Y126" s="261" t="str">
        <f t="shared" si="147"/>
        <v/>
      </c>
      <c r="AA126" s="48" t="s">
        <v>1362</v>
      </c>
      <c r="AB126" s="73">
        <v>2</v>
      </c>
      <c r="AC126" t="s">
        <v>871</v>
      </c>
      <c r="AD126" t="s">
        <v>1537</v>
      </c>
      <c r="AF126" s="66">
        <v>10.4</v>
      </c>
      <c r="AJ126" s="19">
        <v>1.0024999999999999</v>
      </c>
      <c r="AK126" s="19">
        <v>15</v>
      </c>
      <c r="AS126" s="193">
        <f t="shared" si="145"/>
        <v>4052.0909999999999</v>
      </c>
      <c r="AT126" s="248" t="str">
        <f t="shared" si="146"/>
        <v/>
      </c>
      <c r="AU126">
        <v>838.6</v>
      </c>
      <c r="AV126">
        <v>98.83</v>
      </c>
      <c r="AW126">
        <v>288.2</v>
      </c>
      <c r="AX126">
        <v>1352</v>
      </c>
      <c r="AY126">
        <v>82.47</v>
      </c>
      <c r="AZ126" s="61">
        <v>1293</v>
      </c>
      <c r="BA126">
        <v>1.1000000000000001</v>
      </c>
      <c r="BB126" s="55">
        <v>66.510000000000005</v>
      </c>
      <c r="BC126">
        <v>0.2</v>
      </c>
      <c r="BE126">
        <v>9.1199999999999992</v>
      </c>
      <c r="BF126" s="55">
        <v>1</v>
      </c>
      <c r="BH126">
        <v>2.5</v>
      </c>
      <c r="BM126">
        <v>18.399999999999999</v>
      </c>
      <c r="BQ126">
        <v>161</v>
      </c>
      <c r="CN126" s="90">
        <v>2602</v>
      </c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4"/>
      <c r="DT126" s="50">
        <f t="shared" si="83"/>
        <v>0</v>
      </c>
      <c r="DU126" s="73">
        <f t="shared" si="84"/>
        <v>0</v>
      </c>
      <c r="DV126" s="73">
        <f t="shared" si="85"/>
        <v>1</v>
      </c>
      <c r="DW126" s="73">
        <f t="shared" si="86"/>
        <v>0</v>
      </c>
      <c r="DX126" s="73">
        <f t="shared" si="87"/>
        <v>0</v>
      </c>
      <c r="DY126" s="125">
        <f t="shared" si="88"/>
        <v>0</v>
      </c>
      <c r="DZ126" s="73">
        <f t="shared" si="89"/>
        <v>1</v>
      </c>
      <c r="EA126" s="19">
        <f t="shared" si="90"/>
        <v>0</v>
      </c>
      <c r="EB126" s="50">
        <f t="shared" si="91"/>
        <v>0</v>
      </c>
      <c r="EC126" s="19">
        <f t="shared" si="92"/>
        <v>0</v>
      </c>
      <c r="ED126" s="19">
        <f t="shared" si="93"/>
        <v>1</v>
      </c>
      <c r="EE126" s="19">
        <f t="shared" si="94"/>
        <v>0</v>
      </c>
      <c r="EF126" s="50">
        <f t="shared" si="95"/>
        <v>0</v>
      </c>
      <c r="EG126" s="19">
        <f t="shared" si="96"/>
        <v>0</v>
      </c>
      <c r="EH126" s="19">
        <f t="shared" si="97"/>
        <v>1</v>
      </c>
      <c r="EI126" s="50">
        <f t="shared" si="98"/>
        <v>0</v>
      </c>
      <c r="EJ126" s="125">
        <f t="shared" si="99"/>
        <v>2</v>
      </c>
      <c r="EK126">
        <f t="shared" si="100"/>
        <v>838.6</v>
      </c>
      <c r="EL126">
        <f t="shared" si="101"/>
        <v>66.510000000000005</v>
      </c>
      <c r="EM126">
        <f t="shared" si="102"/>
        <v>98.83</v>
      </c>
      <c r="EN126">
        <f t="shared" si="103"/>
        <v>288.2</v>
      </c>
      <c r="EO126">
        <f t="shared" si="104"/>
        <v>1</v>
      </c>
      <c r="EP126">
        <f t="shared" si="105"/>
        <v>9.1199999999999992</v>
      </c>
      <c r="EQ126">
        <f t="shared" si="106"/>
        <v>1293</v>
      </c>
      <c r="ER126" t="str">
        <f t="shared" si="107"/>
        <v/>
      </c>
      <c r="ES126" t="str">
        <f t="shared" si="108"/>
        <v/>
      </c>
      <c r="ET126">
        <f t="shared" si="109"/>
        <v>82.47</v>
      </c>
      <c r="EU126" s="61">
        <f t="shared" si="110"/>
        <v>1352</v>
      </c>
      <c r="EV126" s="53" t="e">
        <f>IF(ISNUMBER(EK126),EK126*#REF!,"")</f>
        <v>#REF!</v>
      </c>
      <c r="EW126" s="53" t="e">
        <f>IF(ISNUMBER(EL126),EL126*#REF!,"")</f>
        <v>#REF!</v>
      </c>
      <c r="EX126" s="53" t="e">
        <f>IF(ISNUMBER(EM126),EM126*#REF!,"")</f>
        <v>#REF!</v>
      </c>
      <c r="EY126" s="53" t="e">
        <f>IF(ISNUMBER(EN126),EN126*#REF!,"")</f>
        <v>#REF!</v>
      </c>
      <c r="EZ126" s="53" t="e">
        <f>IF(ISNUMBER(EO126),EO126*#REF!,"")</f>
        <v>#REF!</v>
      </c>
      <c r="FA126" s="53" t="e">
        <f>IF(ISNUMBER(EP126),EP126*#REF!,"")</f>
        <v>#REF!</v>
      </c>
      <c r="FB126" s="53" t="e">
        <f>IF(ISNUMBER(EQ126),EQ126*#REF!,"")</f>
        <v>#REF!</v>
      </c>
      <c r="FC126" s="53" t="str">
        <f>IF(ISNUMBER(ER126),ER126*#REF!,"")</f>
        <v/>
      </c>
      <c r="FD126" s="53" t="str">
        <f>IF(ISNUMBER(ES126),ES126*#REF!,"")</f>
        <v/>
      </c>
      <c r="FE126" s="53" t="e">
        <f>IF(ISNUMBER(ET126),ET126*#REF!,"")</f>
        <v>#REF!</v>
      </c>
      <c r="FF126" s="52" t="e">
        <f>IF(ISNUMBER(EU126),EU126*#REF!,"")</f>
        <v>#REF!</v>
      </c>
      <c r="FG126" s="55" t="str">
        <f t="shared" si="111"/>
        <v/>
      </c>
      <c r="FH126" s="55" t="str">
        <f t="shared" si="112"/>
        <v/>
      </c>
      <c r="FI126" s="55" t="str">
        <f t="shared" si="113"/>
        <v/>
      </c>
      <c r="FJ126" s="55" t="str">
        <f t="shared" si="114"/>
        <v/>
      </c>
      <c r="FK126" s="55" t="str">
        <f t="shared" si="115"/>
        <v/>
      </c>
      <c r="FL126" s="55" t="str">
        <f t="shared" si="116"/>
        <v/>
      </c>
      <c r="FM126" s="55" t="str">
        <f t="shared" si="117"/>
        <v/>
      </c>
      <c r="FN126" s="55" t="str">
        <f t="shared" si="118"/>
        <v/>
      </c>
      <c r="FO126" s="55" t="str">
        <f t="shared" si="119"/>
        <v/>
      </c>
      <c r="FP126" s="55" t="str">
        <f t="shared" si="120"/>
        <v/>
      </c>
      <c r="FQ126" s="59" t="str">
        <f t="shared" si="121"/>
        <v/>
      </c>
      <c r="FR126" s="53" t="str">
        <f t="shared" si="140"/>
        <v/>
      </c>
      <c r="FS126" s="53" t="e">
        <f t="shared" si="122"/>
        <v>#VALUE!</v>
      </c>
      <c r="FT126" s="19" t="e">
        <f t="shared" si="123"/>
        <v>#VALUE!</v>
      </c>
      <c r="FU126" s="19" t="e">
        <f t="shared" si="124"/>
        <v>#VALUE!</v>
      </c>
      <c r="FV126" s="19" t="e">
        <f t="shared" si="125"/>
        <v>#VALUE!</v>
      </c>
      <c r="FW126" s="50" t="e">
        <f t="shared" si="126"/>
        <v>#VALUE!</v>
      </c>
      <c r="FX126" s="120">
        <f t="shared" si="127"/>
        <v>0</v>
      </c>
      <c r="FY126" s="120">
        <f t="shared" si="128"/>
        <v>0</v>
      </c>
      <c r="FZ126" s="120">
        <f t="shared" si="129"/>
        <v>0</v>
      </c>
      <c r="GA126" s="120">
        <f t="shared" si="130"/>
        <v>0</v>
      </c>
      <c r="GB126" s="120">
        <f t="shared" si="131"/>
        <v>0</v>
      </c>
      <c r="GC126" s="120">
        <f t="shared" si="132"/>
        <v>0</v>
      </c>
      <c r="GD126" s="120">
        <f t="shared" si="133"/>
        <v>0</v>
      </c>
      <c r="GE126" s="120">
        <f t="shared" si="134"/>
        <v>0</v>
      </c>
      <c r="GF126" s="120">
        <f t="shared" si="135"/>
        <v>0</v>
      </c>
      <c r="GG126">
        <f t="shared" si="136"/>
        <v>0</v>
      </c>
      <c r="GH126">
        <f t="shared" si="137"/>
        <v>0</v>
      </c>
      <c r="GI126">
        <v>6</v>
      </c>
      <c r="GJ126" t="str">
        <f t="shared" si="138"/>
        <v/>
      </c>
    </row>
    <row r="127" spans="1:192" ht="15" x14ac:dyDescent="0.25">
      <c r="A127" s="50">
        <f t="shared" si="77"/>
        <v>126</v>
      </c>
      <c r="B127" s="2" t="s">
        <v>341</v>
      </c>
      <c r="C127" t="s">
        <v>218</v>
      </c>
      <c r="F127" s="274">
        <v>3484200</v>
      </c>
      <c r="G127" s="271">
        <v>5579810</v>
      </c>
      <c r="H127" s="77">
        <f t="shared" si="78"/>
        <v>484131.89</v>
      </c>
      <c r="I127" s="77">
        <f t="shared" si="79"/>
        <v>5578017.8660000004</v>
      </c>
      <c r="J127" s="19">
        <v>129.6</v>
      </c>
      <c r="K127" s="19" t="s">
        <v>1333</v>
      </c>
      <c r="L127" s="19">
        <v>21.3</v>
      </c>
      <c r="O127" s="19" t="s">
        <v>1331</v>
      </c>
      <c r="Q127" s="58" t="s">
        <v>2822</v>
      </c>
      <c r="R127" s="2" t="s">
        <v>2892</v>
      </c>
      <c r="S127" s="2" t="s">
        <v>2813</v>
      </c>
      <c r="T127" s="241" t="str">
        <f t="shared" si="80"/>
        <v>-</v>
      </c>
      <c r="U127" s="241" t="str">
        <f t="shared" si="81"/>
        <v>M</v>
      </c>
      <c r="V127" s="241" t="str">
        <f t="shared" si="82"/>
        <v>-</v>
      </c>
      <c r="W127" s="241" t="str">
        <f t="shared" si="139"/>
        <v>A</v>
      </c>
      <c r="X127" s="260">
        <f t="shared" si="76"/>
        <v>6</v>
      </c>
      <c r="Y127" s="261" t="str">
        <f t="shared" si="147"/>
        <v/>
      </c>
      <c r="Z127" s="61" t="s">
        <v>1449</v>
      </c>
      <c r="AA127" s="48">
        <v>20445</v>
      </c>
      <c r="AB127" s="73">
        <v>3</v>
      </c>
      <c r="AC127" s="58" t="s">
        <v>752</v>
      </c>
      <c r="AD127" s="2" t="s">
        <v>1538</v>
      </c>
      <c r="AE127" s="56"/>
      <c r="AF127" s="66">
        <v>10.7</v>
      </c>
      <c r="AH127" s="19">
        <v>5.81</v>
      </c>
      <c r="AI127" s="272"/>
      <c r="AJ127" s="19">
        <v>1.0018</v>
      </c>
      <c r="AK127" s="19">
        <v>20</v>
      </c>
      <c r="AM127" s="66">
        <v>1.77</v>
      </c>
      <c r="AR127">
        <v>3601.2</v>
      </c>
      <c r="AS127" s="193">
        <f t="shared" si="145"/>
        <v>3622.6</v>
      </c>
      <c r="AT127" s="248" t="str">
        <f t="shared" si="146"/>
        <v/>
      </c>
      <c r="AU127">
        <v>746.1</v>
      </c>
      <c r="AV127">
        <v>86.15</v>
      </c>
      <c r="AW127">
        <v>273.39999999999998</v>
      </c>
      <c r="AX127">
        <v>1220</v>
      </c>
      <c r="AY127">
        <v>72.14</v>
      </c>
      <c r="AZ127" s="61">
        <v>1146.5</v>
      </c>
      <c r="BB127" s="58">
        <v>47.54</v>
      </c>
      <c r="BC127" s="58"/>
      <c r="BD127" s="58"/>
      <c r="BE127" s="58">
        <v>8.57</v>
      </c>
      <c r="BF127">
        <v>0.5</v>
      </c>
      <c r="BM127">
        <v>21.7</v>
      </c>
      <c r="BO127" s="90"/>
      <c r="BP127" s="273"/>
      <c r="BQ127" s="90"/>
      <c r="BR127" s="90"/>
      <c r="BS127" s="90"/>
      <c r="BT127" s="90"/>
      <c r="BU127" s="90"/>
      <c r="BV127" s="90"/>
      <c r="BW127" s="90"/>
      <c r="BX127" s="90"/>
      <c r="BY127" s="90"/>
      <c r="BZ127" s="90"/>
      <c r="CA127" s="90"/>
      <c r="CB127" s="90"/>
      <c r="CC127" s="90"/>
      <c r="CD127" s="90"/>
      <c r="CE127" s="90"/>
      <c r="CF127" s="90"/>
      <c r="CG127" s="90"/>
      <c r="CH127" s="90"/>
      <c r="CI127" s="90"/>
      <c r="CJ127" s="90"/>
      <c r="CK127" s="90"/>
      <c r="CL127" s="91"/>
      <c r="CM127" s="90"/>
      <c r="CN127" s="90">
        <v>2948</v>
      </c>
      <c r="CO127" s="90"/>
      <c r="DB127" s="103"/>
      <c r="DC127" s="103"/>
      <c r="DD127" s="103"/>
      <c r="DE127" s="103"/>
      <c r="DF127" s="103"/>
      <c r="DG127" s="103"/>
      <c r="DH127" s="129">
        <v>13</v>
      </c>
      <c r="DI127" s="235"/>
      <c r="DJ127" s="103">
        <v>5.4</v>
      </c>
      <c r="DK127" s="103"/>
      <c r="DL127" s="103"/>
      <c r="DM127" s="103"/>
      <c r="DN127" s="103"/>
      <c r="DO127" s="103"/>
      <c r="DP127" s="103"/>
      <c r="DQ127" s="103"/>
      <c r="DR127" s="103"/>
      <c r="DS127" s="104"/>
      <c r="DT127" s="50">
        <f t="shared" si="83"/>
        <v>0</v>
      </c>
      <c r="DU127" s="73">
        <f t="shared" si="84"/>
        <v>0</v>
      </c>
      <c r="DV127" s="73">
        <f t="shared" si="85"/>
        <v>1</v>
      </c>
      <c r="DW127" s="73">
        <f t="shared" si="86"/>
        <v>0</v>
      </c>
      <c r="DX127" s="73">
        <f t="shared" si="87"/>
        <v>0</v>
      </c>
      <c r="DY127" s="125">
        <f t="shared" si="88"/>
        <v>0</v>
      </c>
      <c r="DZ127" s="73">
        <f t="shared" si="89"/>
        <v>1</v>
      </c>
      <c r="EA127" s="19">
        <f t="shared" si="90"/>
        <v>0</v>
      </c>
      <c r="EB127" s="50">
        <f t="shared" si="91"/>
        <v>0</v>
      </c>
      <c r="EC127" s="19">
        <f t="shared" si="92"/>
        <v>0</v>
      </c>
      <c r="ED127" s="19">
        <f t="shared" si="93"/>
        <v>1</v>
      </c>
      <c r="EE127" s="19">
        <f t="shared" si="94"/>
        <v>0</v>
      </c>
      <c r="EF127" s="50">
        <f t="shared" si="95"/>
        <v>0</v>
      </c>
      <c r="EG127" s="19">
        <f t="shared" si="96"/>
        <v>0</v>
      </c>
      <c r="EH127" s="19">
        <f t="shared" si="97"/>
        <v>1</v>
      </c>
      <c r="EI127" s="50">
        <f t="shared" si="98"/>
        <v>0</v>
      </c>
      <c r="EJ127" s="125">
        <f t="shared" si="99"/>
        <v>2</v>
      </c>
      <c r="EK127">
        <f t="shared" si="100"/>
        <v>746.1</v>
      </c>
      <c r="EL127">
        <f t="shared" si="101"/>
        <v>47.54</v>
      </c>
      <c r="EM127">
        <f t="shared" si="102"/>
        <v>86.15</v>
      </c>
      <c r="EN127">
        <f t="shared" si="103"/>
        <v>273.39999999999998</v>
      </c>
      <c r="EO127">
        <f t="shared" si="104"/>
        <v>0.5</v>
      </c>
      <c r="EP127">
        <f t="shared" si="105"/>
        <v>8.57</v>
      </c>
      <c r="EQ127">
        <f t="shared" si="106"/>
        <v>1146.5</v>
      </c>
      <c r="ER127" t="str">
        <f t="shared" si="107"/>
        <v/>
      </c>
      <c r="ES127" t="str">
        <f t="shared" si="108"/>
        <v/>
      </c>
      <c r="ET127">
        <f t="shared" si="109"/>
        <v>72.14</v>
      </c>
      <c r="EU127" s="61">
        <f t="shared" si="110"/>
        <v>1220</v>
      </c>
      <c r="EV127" s="53" t="e">
        <f>IF(ISNUMBER(EK127),EK127*#REF!,"")</f>
        <v>#REF!</v>
      </c>
      <c r="EW127" s="53" t="e">
        <f>IF(ISNUMBER(EL127),EL127*#REF!,"")</f>
        <v>#REF!</v>
      </c>
      <c r="EX127" s="53" t="e">
        <f>IF(ISNUMBER(EM127),EM127*#REF!,"")</f>
        <v>#REF!</v>
      </c>
      <c r="EY127" s="53" t="e">
        <f>IF(ISNUMBER(EN127),EN127*#REF!,"")</f>
        <v>#REF!</v>
      </c>
      <c r="EZ127" s="53" t="e">
        <f>IF(ISNUMBER(EO127),EO127*#REF!,"")</f>
        <v>#REF!</v>
      </c>
      <c r="FA127" s="53" t="e">
        <f>IF(ISNUMBER(EP127),EP127*#REF!,"")</f>
        <v>#REF!</v>
      </c>
      <c r="FB127" s="53" t="e">
        <f>IF(ISNUMBER(EQ127),EQ127*#REF!,"")</f>
        <v>#REF!</v>
      </c>
      <c r="FC127" s="53" t="str">
        <f>IF(ISNUMBER(ER127),ER127*#REF!,"")</f>
        <v/>
      </c>
      <c r="FD127" s="53" t="str">
        <f>IF(ISNUMBER(ES127),ES127*#REF!,"")</f>
        <v/>
      </c>
      <c r="FE127" s="53" t="e">
        <f>IF(ISNUMBER(ET127),ET127*#REF!,"")</f>
        <v>#REF!</v>
      </c>
      <c r="FF127" s="52" t="e">
        <f>IF(ISNUMBER(EU127),EU127*#REF!,"")</f>
        <v>#REF!</v>
      </c>
      <c r="FG127" s="55" t="str">
        <f t="shared" si="111"/>
        <v/>
      </c>
      <c r="FH127" s="55" t="str">
        <f t="shared" si="112"/>
        <v/>
      </c>
      <c r="FI127" s="55" t="str">
        <f t="shared" si="113"/>
        <v/>
      </c>
      <c r="FJ127" s="55" t="str">
        <f t="shared" si="114"/>
        <v/>
      </c>
      <c r="FK127" s="55" t="str">
        <f t="shared" si="115"/>
        <v/>
      </c>
      <c r="FL127" s="55" t="str">
        <f t="shared" si="116"/>
        <v/>
      </c>
      <c r="FM127" s="55" t="str">
        <f t="shared" si="117"/>
        <v/>
      </c>
      <c r="FN127" s="55" t="str">
        <f t="shared" si="118"/>
        <v/>
      </c>
      <c r="FO127" s="55" t="str">
        <f t="shared" si="119"/>
        <v/>
      </c>
      <c r="FP127" s="55" t="str">
        <f t="shared" si="120"/>
        <v/>
      </c>
      <c r="FQ127" s="59" t="str">
        <f t="shared" si="121"/>
        <v/>
      </c>
      <c r="FR127" s="53" t="str">
        <f t="shared" si="140"/>
        <v/>
      </c>
      <c r="FS127" s="53" t="e">
        <f t="shared" si="122"/>
        <v>#VALUE!</v>
      </c>
      <c r="FT127" s="19" t="e">
        <f t="shared" si="123"/>
        <v>#VALUE!</v>
      </c>
      <c r="FU127" s="19" t="e">
        <f t="shared" si="124"/>
        <v>#VALUE!</v>
      </c>
      <c r="FV127" s="19" t="e">
        <f t="shared" si="125"/>
        <v>#VALUE!</v>
      </c>
      <c r="FW127" s="50" t="e">
        <f t="shared" si="126"/>
        <v>#VALUE!</v>
      </c>
      <c r="FX127" s="120">
        <f t="shared" si="127"/>
        <v>0</v>
      </c>
      <c r="FY127" s="120">
        <f t="shared" si="128"/>
        <v>0</v>
      </c>
      <c r="FZ127" s="120">
        <f t="shared" si="129"/>
        <v>0</v>
      </c>
      <c r="GA127" s="120">
        <f t="shared" si="130"/>
        <v>0</v>
      </c>
      <c r="GB127" s="120">
        <f t="shared" si="131"/>
        <v>0</v>
      </c>
      <c r="GC127" s="120">
        <f t="shared" si="132"/>
        <v>0</v>
      </c>
      <c r="GD127" s="120">
        <f t="shared" si="133"/>
        <v>0</v>
      </c>
      <c r="GE127" s="120">
        <f t="shared" si="134"/>
        <v>0</v>
      </c>
      <c r="GF127" s="120">
        <f t="shared" si="135"/>
        <v>0</v>
      </c>
      <c r="GG127">
        <f t="shared" si="136"/>
        <v>0</v>
      </c>
      <c r="GH127">
        <f t="shared" si="137"/>
        <v>0</v>
      </c>
      <c r="GI127">
        <v>6</v>
      </c>
      <c r="GJ127" t="str">
        <f t="shared" si="138"/>
        <v/>
      </c>
    </row>
    <row r="128" spans="1:192" ht="15" x14ac:dyDescent="0.25">
      <c r="A128" s="50">
        <f t="shared" si="77"/>
        <v>127</v>
      </c>
      <c r="B128" s="2" t="s">
        <v>341</v>
      </c>
      <c r="C128" t="s">
        <v>1539</v>
      </c>
      <c r="D128" t="s">
        <v>973</v>
      </c>
      <c r="F128" s="271">
        <v>3484220</v>
      </c>
      <c r="G128" s="271">
        <v>5579820</v>
      </c>
      <c r="H128" s="77">
        <f t="shared" si="78"/>
        <v>484151.88200000004</v>
      </c>
      <c r="I128" s="77">
        <f t="shared" si="79"/>
        <v>5578027.8620000007</v>
      </c>
      <c r="J128" s="19">
        <v>125</v>
      </c>
      <c r="K128" s="19" t="s">
        <v>1333</v>
      </c>
      <c r="L128" s="19">
        <v>5.4</v>
      </c>
      <c r="Q128" s="58" t="s">
        <v>2822</v>
      </c>
      <c r="R128" s="2" t="s">
        <v>1484</v>
      </c>
      <c r="S128" s="2" t="s">
        <v>1323</v>
      </c>
      <c r="T128" s="241" t="str">
        <f t="shared" si="80"/>
        <v>-</v>
      </c>
      <c r="U128" s="241" t="str">
        <f t="shared" si="81"/>
        <v>M</v>
      </c>
      <c r="V128" s="241" t="str">
        <f t="shared" si="82"/>
        <v>-</v>
      </c>
      <c r="W128" s="241" t="str">
        <f t="shared" si="139"/>
        <v>A</v>
      </c>
      <c r="X128" s="260">
        <f t="shared" si="76"/>
        <v>6</v>
      </c>
      <c r="Y128" s="261" t="str">
        <f t="shared" si="147"/>
        <v/>
      </c>
      <c r="AA128" s="131" t="s">
        <v>1536</v>
      </c>
      <c r="AB128" s="73">
        <v>1</v>
      </c>
      <c r="AC128" t="s">
        <v>871</v>
      </c>
      <c r="AD128" t="s">
        <v>1540</v>
      </c>
      <c r="AE128" s="57" t="s">
        <v>2691</v>
      </c>
      <c r="AF128" s="66">
        <v>10.3</v>
      </c>
      <c r="AI128" s="272"/>
      <c r="AJ128" s="114">
        <v>1.0009999999999999</v>
      </c>
      <c r="AK128" s="73">
        <v>15</v>
      </c>
      <c r="AS128" s="193">
        <f t="shared" si="145"/>
        <v>3030.6192000000001</v>
      </c>
      <c r="AT128" s="248" t="str">
        <f t="shared" si="146"/>
        <v/>
      </c>
      <c r="AU128">
        <v>591.4</v>
      </c>
      <c r="AV128">
        <v>76.38</v>
      </c>
      <c r="AW128">
        <v>225.6</v>
      </c>
      <c r="AX128">
        <v>934.9</v>
      </c>
      <c r="AY128">
        <v>53.43</v>
      </c>
      <c r="AZ128" s="61">
        <v>1065</v>
      </c>
      <c r="BA128">
        <v>1.4550000000000001</v>
      </c>
      <c r="BB128" s="58">
        <v>48.17</v>
      </c>
      <c r="BC128" s="58">
        <v>0.63800000000000001</v>
      </c>
      <c r="BD128" s="58" t="s">
        <v>1322</v>
      </c>
      <c r="BE128" s="58">
        <v>4.5411999999999999</v>
      </c>
      <c r="BF128" s="58">
        <v>4.085</v>
      </c>
      <c r="BH128">
        <v>0.64</v>
      </c>
      <c r="BM128">
        <v>24.38</v>
      </c>
      <c r="BO128" s="90"/>
      <c r="BP128" s="273"/>
      <c r="BQ128" s="90" t="s">
        <v>1322</v>
      </c>
      <c r="BR128" s="90"/>
      <c r="BS128" s="90"/>
      <c r="BT128" s="90"/>
      <c r="BU128" s="90"/>
      <c r="BV128" s="90"/>
      <c r="BW128" s="90"/>
      <c r="BX128" s="90"/>
      <c r="BY128" s="90"/>
      <c r="BZ128" s="90"/>
      <c r="CA128" s="90"/>
      <c r="CB128" s="90"/>
      <c r="CC128" s="90"/>
      <c r="CD128" s="90"/>
      <c r="CE128" s="90"/>
      <c r="CF128" s="90"/>
      <c r="CG128" s="90"/>
      <c r="CH128" s="90"/>
      <c r="CI128" s="90"/>
      <c r="CJ128" s="90"/>
      <c r="CK128" s="90"/>
      <c r="CL128" s="91"/>
      <c r="CM128" s="90"/>
      <c r="CN128" s="90">
        <v>2236</v>
      </c>
      <c r="CO128" s="90"/>
      <c r="DB128" s="103"/>
      <c r="DC128" s="103"/>
      <c r="DD128" s="103"/>
      <c r="DE128" s="103"/>
      <c r="DF128" s="103"/>
      <c r="DG128" s="103"/>
      <c r="DH128" s="103"/>
      <c r="DI128" s="235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4"/>
      <c r="DT128" s="50">
        <f t="shared" si="83"/>
        <v>1</v>
      </c>
      <c r="DU128" s="73">
        <f t="shared" si="84"/>
        <v>1</v>
      </c>
      <c r="DV128" s="73">
        <f t="shared" si="85"/>
        <v>0</v>
      </c>
      <c r="DW128" s="73">
        <f t="shared" si="86"/>
        <v>0</v>
      </c>
      <c r="DX128" s="73">
        <f t="shared" si="87"/>
        <v>0</v>
      </c>
      <c r="DY128" s="125">
        <f t="shared" si="88"/>
        <v>0</v>
      </c>
      <c r="DZ128" s="73">
        <f t="shared" si="89"/>
        <v>1</v>
      </c>
      <c r="EA128" s="19">
        <f t="shared" si="90"/>
        <v>0</v>
      </c>
      <c r="EB128" s="50">
        <f t="shared" si="91"/>
        <v>0</v>
      </c>
      <c r="EC128" s="19">
        <f t="shared" si="92"/>
        <v>0</v>
      </c>
      <c r="ED128" s="19">
        <f t="shared" si="93"/>
        <v>1</v>
      </c>
      <c r="EE128" s="19">
        <f t="shared" si="94"/>
        <v>0</v>
      </c>
      <c r="EF128" s="50">
        <f t="shared" si="95"/>
        <v>0</v>
      </c>
      <c r="EG128" s="19">
        <f t="shared" si="96"/>
        <v>0</v>
      </c>
      <c r="EH128" s="19">
        <f t="shared" si="97"/>
        <v>1</v>
      </c>
      <c r="EI128" s="50">
        <f t="shared" si="98"/>
        <v>0</v>
      </c>
      <c r="EJ128" s="125">
        <f t="shared" si="99"/>
        <v>2</v>
      </c>
      <c r="EK128">
        <f t="shared" si="100"/>
        <v>591.4</v>
      </c>
      <c r="EL128">
        <f t="shared" si="101"/>
        <v>48.17</v>
      </c>
      <c r="EM128">
        <f t="shared" si="102"/>
        <v>76.38</v>
      </c>
      <c r="EN128">
        <f t="shared" si="103"/>
        <v>225.6</v>
      </c>
      <c r="EO128">
        <f t="shared" si="104"/>
        <v>4.085</v>
      </c>
      <c r="EP128">
        <f t="shared" si="105"/>
        <v>4.5411999999999999</v>
      </c>
      <c r="EQ128">
        <f t="shared" si="106"/>
        <v>1065</v>
      </c>
      <c r="ER128" t="str">
        <f t="shared" si="107"/>
        <v/>
      </c>
      <c r="ES128" t="str">
        <f t="shared" si="108"/>
        <v/>
      </c>
      <c r="ET128">
        <f t="shared" si="109"/>
        <v>53.43</v>
      </c>
      <c r="EU128" s="61">
        <f t="shared" si="110"/>
        <v>934.9</v>
      </c>
      <c r="EV128" s="53" t="e">
        <f>IF(ISNUMBER(EK128),EK128*#REF!,"")</f>
        <v>#REF!</v>
      </c>
      <c r="EW128" s="53" t="e">
        <f>IF(ISNUMBER(EL128),EL128*#REF!,"")</f>
        <v>#REF!</v>
      </c>
      <c r="EX128" s="53" t="e">
        <f>IF(ISNUMBER(EM128),EM128*#REF!,"")</f>
        <v>#REF!</v>
      </c>
      <c r="EY128" s="53" t="e">
        <f>IF(ISNUMBER(EN128),EN128*#REF!,"")</f>
        <v>#REF!</v>
      </c>
      <c r="EZ128" s="53" t="e">
        <f>IF(ISNUMBER(EO128),EO128*#REF!,"")</f>
        <v>#REF!</v>
      </c>
      <c r="FA128" s="53" t="e">
        <f>IF(ISNUMBER(EP128),EP128*#REF!,"")</f>
        <v>#REF!</v>
      </c>
      <c r="FB128" s="53" t="e">
        <f>IF(ISNUMBER(EQ128),EQ128*#REF!,"")</f>
        <v>#REF!</v>
      </c>
      <c r="FC128" s="53" t="str">
        <f>IF(ISNUMBER(ER128),ER128*#REF!,"")</f>
        <v/>
      </c>
      <c r="FD128" s="53" t="str">
        <f>IF(ISNUMBER(ES128),ES128*#REF!,"")</f>
        <v/>
      </c>
      <c r="FE128" s="53" t="e">
        <f>IF(ISNUMBER(ET128),ET128*#REF!,"")</f>
        <v>#REF!</v>
      </c>
      <c r="FF128" s="52" t="e">
        <f>IF(ISNUMBER(EU128),EU128*#REF!,"")</f>
        <v>#REF!</v>
      </c>
      <c r="FG128" s="55" t="str">
        <f t="shared" si="111"/>
        <v/>
      </c>
      <c r="FH128" s="55" t="str">
        <f t="shared" si="112"/>
        <v/>
      </c>
      <c r="FI128" s="55" t="str">
        <f t="shared" si="113"/>
        <v/>
      </c>
      <c r="FJ128" s="55" t="str">
        <f t="shared" si="114"/>
        <v/>
      </c>
      <c r="FK128" s="55" t="str">
        <f t="shared" si="115"/>
        <v/>
      </c>
      <c r="FL128" s="55" t="str">
        <f t="shared" si="116"/>
        <v/>
      </c>
      <c r="FM128" s="55" t="str">
        <f t="shared" si="117"/>
        <v/>
      </c>
      <c r="FN128" s="55" t="str">
        <f t="shared" si="118"/>
        <v/>
      </c>
      <c r="FO128" s="55" t="str">
        <f t="shared" si="119"/>
        <v/>
      </c>
      <c r="FP128" s="55" t="str">
        <f t="shared" si="120"/>
        <v/>
      </c>
      <c r="FQ128" s="59" t="str">
        <f t="shared" si="121"/>
        <v/>
      </c>
      <c r="FR128" s="53" t="str">
        <f t="shared" si="140"/>
        <v/>
      </c>
      <c r="FS128" s="53" t="e">
        <f t="shared" si="122"/>
        <v>#VALUE!</v>
      </c>
      <c r="FT128" s="19" t="e">
        <f t="shared" si="123"/>
        <v>#VALUE!</v>
      </c>
      <c r="FU128" s="19" t="e">
        <f t="shared" si="124"/>
        <v>#VALUE!</v>
      </c>
      <c r="FV128" s="19" t="e">
        <f t="shared" si="125"/>
        <v>#VALUE!</v>
      </c>
      <c r="FW128" s="50" t="e">
        <f t="shared" si="126"/>
        <v>#VALUE!</v>
      </c>
      <c r="FX128" s="120">
        <f t="shared" si="127"/>
        <v>0</v>
      </c>
      <c r="FY128" s="120">
        <f t="shared" si="128"/>
        <v>0</v>
      </c>
      <c r="FZ128" s="120">
        <f t="shared" si="129"/>
        <v>0</v>
      </c>
      <c r="GA128" s="120">
        <f t="shared" si="130"/>
        <v>0</v>
      </c>
      <c r="GB128" s="120">
        <f t="shared" si="131"/>
        <v>0</v>
      </c>
      <c r="GC128" s="120">
        <f t="shared" si="132"/>
        <v>0</v>
      </c>
      <c r="GD128" s="120">
        <f t="shared" si="133"/>
        <v>0</v>
      </c>
      <c r="GE128" s="120">
        <f t="shared" si="134"/>
        <v>0</v>
      </c>
      <c r="GF128" s="120">
        <f t="shared" si="135"/>
        <v>0</v>
      </c>
      <c r="GG128">
        <f t="shared" si="136"/>
        <v>0</v>
      </c>
      <c r="GH128">
        <f t="shared" si="137"/>
        <v>0</v>
      </c>
      <c r="GI128">
        <v>6</v>
      </c>
      <c r="GJ128" t="str">
        <f t="shared" si="138"/>
        <v/>
      </c>
    </row>
    <row r="129" spans="1:192" ht="15" x14ac:dyDescent="0.25">
      <c r="A129" s="50">
        <f t="shared" si="77"/>
        <v>128</v>
      </c>
      <c r="B129" s="2" t="s">
        <v>341</v>
      </c>
      <c r="C129" t="s">
        <v>1539</v>
      </c>
      <c r="D129" t="s">
        <v>973</v>
      </c>
      <c r="F129" s="271">
        <v>3484220</v>
      </c>
      <c r="G129" s="271">
        <v>5579820</v>
      </c>
      <c r="H129" s="77">
        <f t="shared" si="78"/>
        <v>484151.88200000004</v>
      </c>
      <c r="I129" s="77">
        <f t="shared" si="79"/>
        <v>5578027.8620000007</v>
      </c>
      <c r="J129" s="19">
        <v>125</v>
      </c>
      <c r="K129" s="19" t="s">
        <v>1333</v>
      </c>
      <c r="L129" s="19">
        <v>5.4</v>
      </c>
      <c r="Q129" s="58" t="s">
        <v>2822</v>
      </c>
      <c r="R129" s="2" t="s">
        <v>1484</v>
      </c>
      <c r="S129" s="2" t="s">
        <v>1323</v>
      </c>
      <c r="T129" s="241" t="str">
        <f t="shared" si="80"/>
        <v>-</v>
      </c>
      <c r="U129" s="241" t="str">
        <f t="shared" si="81"/>
        <v>M</v>
      </c>
      <c r="V129" s="241" t="str">
        <f t="shared" si="82"/>
        <v>-</v>
      </c>
      <c r="W129" s="241" t="str">
        <f t="shared" si="139"/>
        <v>A</v>
      </c>
      <c r="X129" s="260">
        <f t="shared" ref="X129:X192" si="148">GI129</f>
        <v>6</v>
      </c>
      <c r="Y129" s="261" t="str">
        <f t="shared" si="147"/>
        <v/>
      </c>
      <c r="Z129" s="61" t="s">
        <v>1449</v>
      </c>
      <c r="AA129" s="48">
        <v>20542</v>
      </c>
      <c r="AB129" s="73">
        <v>2</v>
      </c>
      <c r="AC129" s="58" t="s">
        <v>752</v>
      </c>
      <c r="AD129" s="2" t="s">
        <v>1541</v>
      </c>
      <c r="AE129" s="56"/>
      <c r="AF129" s="66">
        <v>10.1</v>
      </c>
      <c r="AH129" s="19">
        <v>5.72</v>
      </c>
      <c r="AI129" s="272"/>
      <c r="AJ129" s="19">
        <v>1.0006999999999999</v>
      </c>
      <c r="AK129" s="19">
        <v>20</v>
      </c>
      <c r="AM129" s="66">
        <v>0.34</v>
      </c>
      <c r="AR129">
        <v>2341.1999999999998</v>
      </c>
      <c r="AS129" s="193">
        <f t="shared" si="145"/>
        <v>2364.35</v>
      </c>
      <c r="AT129" s="248" t="str">
        <f t="shared" si="146"/>
        <v/>
      </c>
      <c r="AU129">
        <v>443.8</v>
      </c>
      <c r="AV129">
        <v>63.86</v>
      </c>
      <c r="AW129">
        <v>186.4</v>
      </c>
      <c r="AX129">
        <v>705</v>
      </c>
      <c r="AY129">
        <v>45.93</v>
      </c>
      <c r="AZ129" s="61">
        <v>857.1</v>
      </c>
      <c r="BB129" s="58">
        <v>34.22</v>
      </c>
      <c r="BC129" s="58"/>
      <c r="BD129" s="58"/>
      <c r="BE129" s="58">
        <v>4.3</v>
      </c>
      <c r="BF129" s="58">
        <v>0.6</v>
      </c>
      <c r="BG129" s="58"/>
      <c r="BH129" s="58"/>
      <c r="BI129" s="58"/>
      <c r="BJ129" s="58"/>
      <c r="BK129" s="58"/>
      <c r="BM129" s="58">
        <v>23.14</v>
      </c>
      <c r="BO129" s="90"/>
      <c r="BP129" s="273"/>
      <c r="BQ129" s="90"/>
      <c r="BR129" s="90"/>
      <c r="BS129" s="90"/>
      <c r="BT129" s="90"/>
      <c r="BU129" s="90"/>
      <c r="BV129" s="90"/>
      <c r="BW129" s="90"/>
      <c r="BX129" s="90"/>
      <c r="BY129" s="90"/>
      <c r="BZ129" s="90"/>
      <c r="CA129" s="90"/>
      <c r="CB129" s="90"/>
      <c r="CC129" s="90"/>
      <c r="CD129" s="90"/>
      <c r="CE129" s="90"/>
      <c r="CF129" s="90"/>
      <c r="CG129" s="90"/>
      <c r="CH129" s="90"/>
      <c r="CI129" s="90"/>
      <c r="CJ129" s="90"/>
      <c r="CK129" s="90"/>
      <c r="CL129" s="91"/>
      <c r="CM129" s="90"/>
      <c r="CN129" s="90">
        <v>2332</v>
      </c>
      <c r="CO129" s="90"/>
      <c r="DB129" s="103"/>
      <c r="DC129" s="103"/>
      <c r="DD129" s="103"/>
      <c r="DE129" s="103"/>
      <c r="DF129" s="103"/>
      <c r="DG129" s="103"/>
      <c r="DH129" s="103"/>
      <c r="DI129" s="235"/>
      <c r="DJ129" s="129">
        <v>4</v>
      </c>
      <c r="DK129" s="103"/>
      <c r="DL129" s="103"/>
      <c r="DM129" s="103"/>
      <c r="DN129" s="103"/>
      <c r="DO129" s="103"/>
      <c r="DP129" s="103"/>
      <c r="DQ129" s="103"/>
      <c r="DR129" s="103"/>
      <c r="DS129" s="104"/>
      <c r="DT129" s="50">
        <f t="shared" si="83"/>
        <v>0</v>
      </c>
      <c r="DU129" s="73">
        <f t="shared" si="84"/>
        <v>1</v>
      </c>
      <c r="DV129" s="73">
        <f t="shared" si="85"/>
        <v>0</v>
      </c>
      <c r="DW129" s="73">
        <f t="shared" si="86"/>
        <v>0</v>
      </c>
      <c r="DX129" s="73">
        <f t="shared" si="87"/>
        <v>0</v>
      </c>
      <c r="DY129" s="125">
        <f t="shared" si="88"/>
        <v>0</v>
      </c>
      <c r="DZ129" s="73">
        <f t="shared" si="89"/>
        <v>1</v>
      </c>
      <c r="EA129" s="19">
        <f t="shared" si="90"/>
        <v>0</v>
      </c>
      <c r="EB129" s="50">
        <f t="shared" si="91"/>
        <v>0</v>
      </c>
      <c r="EC129" s="19">
        <f t="shared" si="92"/>
        <v>0</v>
      </c>
      <c r="ED129" s="19">
        <f t="shared" si="93"/>
        <v>1</v>
      </c>
      <c r="EE129" s="19">
        <f t="shared" si="94"/>
        <v>0</v>
      </c>
      <c r="EF129" s="50">
        <f t="shared" si="95"/>
        <v>0</v>
      </c>
      <c r="EG129" s="19">
        <f t="shared" si="96"/>
        <v>0</v>
      </c>
      <c r="EH129" s="19">
        <f t="shared" si="97"/>
        <v>1</v>
      </c>
      <c r="EI129" s="50">
        <f t="shared" si="98"/>
        <v>0</v>
      </c>
      <c r="EJ129" s="125">
        <f t="shared" si="99"/>
        <v>2</v>
      </c>
      <c r="EK129">
        <f t="shared" si="100"/>
        <v>443.8</v>
      </c>
      <c r="EL129">
        <f t="shared" si="101"/>
        <v>34.22</v>
      </c>
      <c r="EM129">
        <f t="shared" si="102"/>
        <v>63.86</v>
      </c>
      <c r="EN129">
        <f t="shared" si="103"/>
        <v>186.4</v>
      </c>
      <c r="EO129">
        <f t="shared" si="104"/>
        <v>0.6</v>
      </c>
      <c r="EP129">
        <f t="shared" si="105"/>
        <v>4.3</v>
      </c>
      <c r="EQ129">
        <f t="shared" si="106"/>
        <v>857.1</v>
      </c>
      <c r="ER129" t="str">
        <f t="shared" si="107"/>
        <v/>
      </c>
      <c r="ES129" t="str">
        <f t="shared" si="108"/>
        <v/>
      </c>
      <c r="ET129">
        <f t="shared" si="109"/>
        <v>45.93</v>
      </c>
      <c r="EU129" s="61">
        <f t="shared" si="110"/>
        <v>705</v>
      </c>
      <c r="EV129" s="53" t="e">
        <f>IF(ISNUMBER(EK129),EK129*#REF!,"")</f>
        <v>#REF!</v>
      </c>
      <c r="EW129" s="53" t="e">
        <f>IF(ISNUMBER(EL129),EL129*#REF!,"")</f>
        <v>#REF!</v>
      </c>
      <c r="EX129" s="53" t="e">
        <f>IF(ISNUMBER(EM129),EM129*#REF!,"")</f>
        <v>#REF!</v>
      </c>
      <c r="EY129" s="53" t="e">
        <f>IF(ISNUMBER(EN129),EN129*#REF!,"")</f>
        <v>#REF!</v>
      </c>
      <c r="EZ129" s="53" t="e">
        <f>IF(ISNUMBER(EO129),EO129*#REF!,"")</f>
        <v>#REF!</v>
      </c>
      <c r="FA129" s="53" t="e">
        <f>IF(ISNUMBER(EP129),EP129*#REF!,"")</f>
        <v>#REF!</v>
      </c>
      <c r="FB129" s="53" t="e">
        <f>IF(ISNUMBER(EQ129),EQ129*#REF!,"")</f>
        <v>#REF!</v>
      </c>
      <c r="FC129" s="53" t="str">
        <f>IF(ISNUMBER(ER129),ER129*#REF!,"")</f>
        <v/>
      </c>
      <c r="FD129" s="53" t="str">
        <f>IF(ISNUMBER(ES129),ES129*#REF!,"")</f>
        <v/>
      </c>
      <c r="FE129" s="53" t="e">
        <f>IF(ISNUMBER(ET129),ET129*#REF!,"")</f>
        <v>#REF!</v>
      </c>
      <c r="FF129" s="52" t="e">
        <f>IF(ISNUMBER(EU129),EU129*#REF!,"")</f>
        <v>#REF!</v>
      </c>
      <c r="FG129" s="55" t="str">
        <f t="shared" si="111"/>
        <v/>
      </c>
      <c r="FH129" s="55" t="str">
        <f t="shared" si="112"/>
        <v/>
      </c>
      <c r="FI129" s="55" t="str">
        <f t="shared" si="113"/>
        <v/>
      </c>
      <c r="FJ129" s="55" t="str">
        <f t="shared" si="114"/>
        <v/>
      </c>
      <c r="FK129" s="55" t="str">
        <f t="shared" si="115"/>
        <v/>
      </c>
      <c r="FL129" s="55" t="str">
        <f t="shared" si="116"/>
        <v/>
      </c>
      <c r="FM129" s="55" t="str">
        <f t="shared" si="117"/>
        <v/>
      </c>
      <c r="FN129" s="55" t="str">
        <f t="shared" si="118"/>
        <v/>
      </c>
      <c r="FO129" s="55" t="str">
        <f t="shared" si="119"/>
        <v/>
      </c>
      <c r="FP129" s="55" t="str">
        <f t="shared" si="120"/>
        <v/>
      </c>
      <c r="FQ129" s="59" t="str">
        <f t="shared" si="121"/>
        <v/>
      </c>
      <c r="FR129" s="53" t="str">
        <f t="shared" si="140"/>
        <v/>
      </c>
      <c r="FS129" s="53" t="e">
        <f t="shared" si="122"/>
        <v>#VALUE!</v>
      </c>
      <c r="FT129" s="19" t="e">
        <f t="shared" si="123"/>
        <v>#VALUE!</v>
      </c>
      <c r="FU129" s="19" t="e">
        <f t="shared" si="124"/>
        <v>#VALUE!</v>
      </c>
      <c r="FV129" s="19" t="e">
        <f t="shared" si="125"/>
        <v>#VALUE!</v>
      </c>
      <c r="FW129" s="50" t="e">
        <f t="shared" si="126"/>
        <v>#VALUE!</v>
      </c>
      <c r="FX129" s="120">
        <f t="shared" si="127"/>
        <v>0</v>
      </c>
      <c r="FY129" s="120">
        <f t="shared" si="128"/>
        <v>0</v>
      </c>
      <c r="FZ129" s="120">
        <f t="shared" si="129"/>
        <v>0</v>
      </c>
      <c r="GA129" s="120">
        <f t="shared" si="130"/>
        <v>0</v>
      </c>
      <c r="GB129" s="120">
        <f t="shared" si="131"/>
        <v>0</v>
      </c>
      <c r="GC129" s="120">
        <f t="shared" si="132"/>
        <v>0</v>
      </c>
      <c r="GD129" s="120">
        <f t="shared" si="133"/>
        <v>0</v>
      </c>
      <c r="GE129" s="120">
        <f t="shared" si="134"/>
        <v>0</v>
      </c>
      <c r="GF129" s="120">
        <f t="shared" si="135"/>
        <v>0</v>
      </c>
      <c r="GG129">
        <f t="shared" si="136"/>
        <v>0</v>
      </c>
      <c r="GH129">
        <f t="shared" si="137"/>
        <v>0</v>
      </c>
      <c r="GI129">
        <v>6</v>
      </c>
      <c r="GJ129" t="str">
        <f t="shared" si="138"/>
        <v/>
      </c>
    </row>
    <row r="130" spans="1:192" x14ac:dyDescent="0.2">
      <c r="A130" s="50">
        <f t="shared" ref="A130:A193" si="149">A129+1</f>
        <v>129</v>
      </c>
      <c r="B130" s="2" t="s">
        <v>734</v>
      </c>
      <c r="C130" s="2" t="s">
        <v>736</v>
      </c>
      <c r="D130" s="2"/>
      <c r="E130" s="2"/>
      <c r="F130" s="19">
        <v>3481540</v>
      </c>
      <c r="G130" s="19">
        <v>5585500</v>
      </c>
      <c r="H130" s="77">
        <f t="shared" ref="H130:H193" si="150">(MOD(F130,1000000)*0.9996)+125.57</f>
        <v>481472.95400000003</v>
      </c>
      <c r="I130" s="77">
        <f t="shared" ref="I130:I193" si="151">G130*0.9996+439.79</f>
        <v>5583705.5899999999</v>
      </c>
      <c r="J130" s="211">
        <v>139</v>
      </c>
      <c r="K130" s="66" t="s">
        <v>1336</v>
      </c>
      <c r="L130" s="211">
        <v>1</v>
      </c>
      <c r="Q130" t="s">
        <v>2822</v>
      </c>
      <c r="R130" s="2" t="s">
        <v>1484</v>
      </c>
      <c r="S130" s="2" t="s">
        <v>1323</v>
      </c>
      <c r="T130" s="241" t="str">
        <f t="shared" ref="T130:T193" si="152">IF(EA130=1,"T","-")</f>
        <v>-</v>
      </c>
      <c r="U130" s="241" t="str">
        <f t="shared" ref="U130:U193" si="153">IF(ED130=1,"M","-")</f>
        <v>M</v>
      </c>
      <c r="V130" s="241" t="str">
        <f t="shared" ref="V130:V193" si="154">IF(EE130=1,"B","-")</f>
        <v>-</v>
      </c>
      <c r="W130" s="241" t="str">
        <f t="shared" si="139"/>
        <v>-</v>
      </c>
      <c r="X130" s="260">
        <f t="shared" si="148"/>
        <v>6</v>
      </c>
      <c r="Y130" s="261" t="str">
        <f t="shared" si="147"/>
        <v/>
      </c>
      <c r="Z130" s="56"/>
      <c r="AA130" s="48">
        <v>25024</v>
      </c>
      <c r="AB130" s="73">
        <v>1</v>
      </c>
      <c r="AC130" s="2" t="s">
        <v>404</v>
      </c>
      <c r="AD130" s="2" t="s">
        <v>1542</v>
      </c>
      <c r="AE130" s="56"/>
      <c r="AF130" s="66" t="s">
        <v>3088</v>
      </c>
      <c r="AH130" s="19">
        <v>6.8</v>
      </c>
      <c r="AR130">
        <v>4102.1000000000004</v>
      </c>
      <c r="AS130" s="193">
        <f t="shared" si="145"/>
        <v>4102.1000000000004</v>
      </c>
      <c r="AT130" s="248" t="str">
        <f t="shared" si="146"/>
        <v/>
      </c>
      <c r="AU130" s="55">
        <v>1045</v>
      </c>
      <c r="AV130" s="55">
        <v>71.5</v>
      </c>
      <c r="AW130" s="53">
        <v>258</v>
      </c>
      <c r="AX130" s="55">
        <v>1801.3</v>
      </c>
      <c r="AY130" s="55">
        <v>10.1</v>
      </c>
      <c r="AZ130" s="59">
        <v>916.2</v>
      </c>
      <c r="BB130">
        <v>0</v>
      </c>
      <c r="BE130">
        <v>0</v>
      </c>
      <c r="CN130" s="90" t="s">
        <v>3088</v>
      </c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4"/>
      <c r="DT130" s="50">
        <f t="shared" ref="DT130:DT193" si="155">IF(AB130=1,1,0)</f>
        <v>1</v>
      </c>
      <c r="DU130" s="73">
        <f t="shared" ref="DU130:DU193" si="156">IF(L130&lt;10,1,IF(L130=10,1,0))</f>
        <v>1</v>
      </c>
      <c r="DV130" s="73">
        <f t="shared" ref="DV130:DV193" si="157">IF(DU130=1,0,IF(L130&lt;100,1,IF(L130=100,1,0)))</f>
        <v>0</v>
      </c>
      <c r="DW130" s="73">
        <f t="shared" ref="DW130:DW193" si="158">IF(DU130+DV130=1,0,IF(L130&lt;400,1,IF(L130=400,1,0)))</f>
        <v>0</v>
      </c>
      <c r="DX130" s="73">
        <f t="shared" ref="DX130:DX193" si="159">IF(DU130+DV130+DW130=1,0,IF(L130&lt;10000,1,0))</f>
        <v>0</v>
      </c>
      <c r="DY130" s="125">
        <f t="shared" ref="DY130:DY193" si="160">IF(DU130+DV130+DW130+DX130=1,0,1)</f>
        <v>0</v>
      </c>
      <c r="DZ130" s="73">
        <f t="shared" ref="DZ130:DZ193" si="161">IF(AF130&lt;20,1,IF(AF130=20,1,0))</f>
        <v>0</v>
      </c>
      <c r="EA130" s="19">
        <f t="shared" ref="EA130:EA193" si="162">IF(DZ130=1,0,IF(AF130&lt;100,1,0))</f>
        <v>0</v>
      </c>
      <c r="EB130" s="50">
        <f t="shared" ref="EB130:EB193" si="163">IF(DZ130+EA130=1,0,1)</f>
        <v>1</v>
      </c>
      <c r="EC130" s="19">
        <f t="shared" ref="EC130:EC193" si="164">IF(EE130+ED130=1,0,IF(AS130&gt;0,1,0))</f>
        <v>0</v>
      </c>
      <c r="ED130" s="19">
        <f t="shared" ref="ED130:ED193" si="165">IF(EE130=1,0,IF(AS130&gt;1000,1,IF(AS130=1000,1,0)))</f>
        <v>1</v>
      </c>
      <c r="EE130" s="19">
        <f t="shared" ref="EE130:EE193" si="166">IF(AU130+AX130&gt;14000,1,IF(AU130+AX130=14000,1,0))</f>
        <v>0</v>
      </c>
      <c r="EF130" s="50">
        <f t="shared" ref="EF130:EF193" si="167">IF(EE130+ED130+EC130=1,0,1)</f>
        <v>0</v>
      </c>
      <c r="EG130" s="19">
        <f t="shared" ref="EG130:EG193" si="168">IF(CN130&lt;1000,1,0)</f>
        <v>0</v>
      </c>
      <c r="EH130" s="19">
        <f t="shared" ref="EH130:EH193" si="169">IF(EG130=1,0,IF(CN130&lt;100000,1,0))</f>
        <v>0</v>
      </c>
      <c r="EI130" s="50">
        <f t="shared" ref="EI130:EI193" si="170">IF(EG130+EH130=1,0,1)</f>
        <v>1</v>
      </c>
      <c r="EJ130" s="125">
        <f t="shared" ref="EJ130:EJ193" si="171">SUM(DW130:DX130,EA130,EE130,ED130,EH130)</f>
        <v>1</v>
      </c>
      <c r="EK130">
        <f t="shared" ref="EK130:EK193" si="172">IF(ISNUMBER(AU130),AU130,"")</f>
        <v>1045</v>
      </c>
      <c r="EL130">
        <f t="shared" ref="EL130:EL193" si="173">IF(ISNUMBER(BB130),BB130,"")</f>
        <v>0</v>
      </c>
      <c r="EM130">
        <f t="shared" ref="EM130:EM193" si="174">IF(ISNUMBER(AV130),AV130,"")</f>
        <v>71.5</v>
      </c>
      <c r="EN130">
        <f t="shared" ref="EN130:EN193" si="175">IF(ISNUMBER(AW130),AW130,"")</f>
        <v>258</v>
      </c>
      <c r="EO130" t="str">
        <f t="shared" ref="EO130:EO193" si="176">IF(ISNUMBER(BF130),BF130,"")</f>
        <v/>
      </c>
      <c r="EP130">
        <f t="shared" ref="EP130:EP193" si="177">IF(ISNUMBER(BE130),BE130,"")</f>
        <v>0</v>
      </c>
      <c r="EQ130">
        <f t="shared" ref="EQ130:EQ193" si="178">IF(ISNUMBER(AZ130),AZ130,"")</f>
        <v>916.2</v>
      </c>
      <c r="ER130" t="str">
        <f t="shared" ref="ER130:ER193" si="179">IF(ISNUMBER(BL130),BL130,"")</f>
        <v/>
      </c>
      <c r="ES130" t="str">
        <f t="shared" ref="ES130:ES193" si="180">IF(ISNUMBER(BJ130),BJ130,"")</f>
        <v/>
      </c>
      <c r="ET130">
        <f t="shared" ref="ET130:ET193" si="181">IF(ISNUMBER(AY130),AY130,"")</f>
        <v>10.1</v>
      </c>
      <c r="EU130" s="61">
        <f t="shared" ref="EU130:EU193" si="182">IF(ISNUMBER(AX130),AX130,"")</f>
        <v>1801.3</v>
      </c>
      <c r="EV130" s="53" t="e">
        <f>IF(ISNUMBER(EK130),EK130*#REF!,"")</f>
        <v>#REF!</v>
      </c>
      <c r="EW130" s="53" t="e">
        <f>IF(ISNUMBER(EL130),EL130*#REF!,"")</f>
        <v>#REF!</v>
      </c>
      <c r="EX130" s="53" t="e">
        <f>IF(ISNUMBER(EM130),EM130*#REF!,"")</f>
        <v>#REF!</v>
      </c>
      <c r="EY130" s="53" t="e">
        <f>IF(ISNUMBER(EN130),EN130*#REF!,"")</f>
        <v>#REF!</v>
      </c>
      <c r="EZ130" s="53" t="str">
        <f>IF(ISNUMBER(EO130),EO130*#REF!,"")</f>
        <v/>
      </c>
      <c r="FA130" s="53" t="e">
        <f>IF(ISNUMBER(EP130),EP130*#REF!,"")</f>
        <v>#REF!</v>
      </c>
      <c r="FB130" s="53" t="e">
        <f>IF(ISNUMBER(EQ130),EQ130*#REF!,"")</f>
        <v>#REF!</v>
      </c>
      <c r="FC130" s="53" t="str">
        <f>IF(ISNUMBER(ER130),ER130*#REF!,"")</f>
        <v/>
      </c>
      <c r="FD130" s="53" t="str">
        <f>IF(ISNUMBER(ES130),ES130*#REF!,"")</f>
        <v/>
      </c>
      <c r="FE130" s="53" t="e">
        <f>IF(ISNUMBER(ET130),ET130*#REF!,"")</f>
        <v>#REF!</v>
      </c>
      <c r="FF130" s="52" t="e">
        <f>IF(ISNUMBER(EU130),EU130*#REF!,"")</f>
        <v>#REF!</v>
      </c>
      <c r="FG130" s="55" t="str">
        <f t="shared" ref="FG130:FG193" si="183">IF(ISNUMBER(EV130),EV130/SUM($EV130:$FA130)*100,"")</f>
        <v/>
      </c>
      <c r="FH130" s="55" t="str">
        <f t="shared" ref="FH130:FH193" si="184">IF(ISNUMBER(EW130),EW130/SUM($EV130:$FA130)*100,"")</f>
        <v/>
      </c>
      <c r="FI130" s="55" t="str">
        <f t="shared" ref="FI130:FI193" si="185">IF(ISNUMBER(EX130),EX130/SUM($EV130:$FA130)*100,"")</f>
        <v/>
      </c>
      <c r="FJ130" s="55" t="str">
        <f t="shared" ref="FJ130:FJ193" si="186">IF(ISNUMBER(EY130),EY130/SUM($EV130:$FA130)*100,"")</f>
        <v/>
      </c>
      <c r="FK130" s="55" t="str">
        <f t="shared" ref="FK130:FK193" si="187">IF(ISNUMBER(EZ130),EZ130/SUM($EV130:$FA130)*100,"")</f>
        <v/>
      </c>
      <c r="FL130" s="55" t="str">
        <f t="shared" ref="FL130:FL193" si="188">IF(ISNUMBER(FA130),FA130/SUM($EV130:$FA130)*100,"")</f>
        <v/>
      </c>
      <c r="FM130" s="55" t="str">
        <f t="shared" ref="FM130:FM193" si="189">IF(ISNUMBER(FB130),FB130/SUM($FB130:$FF130)*100,"")</f>
        <v/>
      </c>
      <c r="FN130" s="55" t="str">
        <f t="shared" ref="FN130:FN193" si="190">IF(ISNUMBER(FC130),FC130/SUM($FB130:$FF130)*100,"")</f>
        <v/>
      </c>
      <c r="FO130" s="55" t="str">
        <f t="shared" ref="FO130:FO193" si="191">IF(ISNUMBER(FD130),FD130/SUM($FB130:$FF130)*100,"")</f>
        <v/>
      </c>
      <c r="FP130" s="55" t="str">
        <f t="shared" ref="FP130:FP193" si="192">IF(ISNUMBER(FE130),FE130/SUM($FB130:$FF130)*100,"")</f>
        <v/>
      </c>
      <c r="FQ130" s="59" t="str">
        <f t="shared" ref="FQ130:FQ193" si="193">IF(ISNUMBER(FF130),FF130/SUM($FB130:$FF130)*100,"")</f>
        <v/>
      </c>
      <c r="FR130" s="53" t="str">
        <f t="shared" si="140"/>
        <v/>
      </c>
      <c r="FS130" s="53" t="e">
        <f t="shared" ref="FS130:FS193" si="194">ABS(AT130)</f>
        <v>#VALUE!</v>
      </c>
      <c r="FT130" s="19" t="e">
        <f t="shared" ref="FT130:FT193" si="195">IF(FS130=0,1,0)</f>
        <v>#VALUE!</v>
      </c>
      <c r="FU130" s="19" t="e">
        <f t="shared" ref="FU130:FU193" si="196">IF(FT130=1,0,IF(FS130&lt;5,1,0))</f>
        <v>#VALUE!</v>
      </c>
      <c r="FV130" s="19" t="e">
        <f t="shared" ref="FV130:FV193" si="197">IF(FT130+FU130=1,0,IF(FS130&lt;10,1,0))</f>
        <v>#VALUE!</v>
      </c>
      <c r="FW130" s="50" t="e">
        <f t="shared" ref="FW130:FW193" si="198">IF(FT130+FU130+FV130=1,0,1)</f>
        <v>#VALUE!</v>
      </c>
      <c r="FX130" s="120">
        <f t="shared" ref="FX130:FX193" si="199">IF(ISNUMBER(FG130),IF(FG130&gt;20,FG130,0),0)</f>
        <v>0</v>
      </c>
      <c r="FY130" s="120">
        <f t="shared" ref="FY130:FY193" si="200">IF(ISNUMBER(FJ130),IF(FJ130&gt;20,FJ130,0),0)</f>
        <v>0</v>
      </c>
      <c r="FZ130" s="120">
        <f t="shared" ref="FZ130:FZ193" si="201">IF(ISNUMBER(FI130),IF(FI130&gt;20,FI130,0),0)</f>
        <v>0</v>
      </c>
      <c r="GA130" s="120">
        <f t="shared" ref="GA130:GA193" si="202">IF(ISNUMBER(FQ130),IF(FQ130&gt;20,FQ130,0),0)</f>
        <v>0</v>
      </c>
      <c r="GB130" s="120">
        <f t="shared" ref="GB130:GB193" si="203">IF(ISNUMBER(FM130),IF(FM130&gt;20,FM130,0),0)</f>
        <v>0</v>
      </c>
      <c r="GC130" s="120">
        <f t="shared" ref="GC130:GC193" si="204">IF(ISNUMBER(FP130),IF(FP130&gt;20,FP130,0),0)</f>
        <v>0</v>
      </c>
      <c r="GD130" s="120">
        <f t="shared" ref="GD130:GD193" si="205">IF(ISNUMBER(FH130),IF(FH130&gt;20,FH130,0),0)</f>
        <v>0</v>
      </c>
      <c r="GE130" s="120">
        <f t="shared" ref="GE130:GE193" si="206">IF(ISNUMBER(FL130),IF(FL130&gt;20,FL130,0),0)</f>
        <v>0</v>
      </c>
      <c r="GF130" s="120">
        <f t="shared" ref="GF130:GF193" si="207">IF(ISNUMBER(FK130),IF(FK130&gt;20,FK130,0),0)</f>
        <v>0</v>
      </c>
      <c r="GG130">
        <f t="shared" ref="GG130:GG193" si="208">IF(GD130&gt;20,GD130,IF(GE130&gt;20,GE130,IF(GF130&gt;20,GF130,0)))</f>
        <v>0</v>
      </c>
      <c r="GH130">
        <f t="shared" ref="GH130:GH193" si="209">IF(ISNUMBER(FO130),IF(FO130&gt;20,FO130,0),0)</f>
        <v>0</v>
      </c>
      <c r="GI130">
        <v>6</v>
      </c>
      <c r="GJ130" t="str">
        <f t="shared" ref="GJ130:GJ193" si="210">IF(ISNUMBER(FR130),IF(GH130&gt;0,"NO3",IF(GB130+GC130=0,"Cl",IF(GA130+GC130=0,"HCO3",IF(GA130+GB130=0,"SO4",IF(GC130=0,IF(GA130&gt;GB130,"Cl-HCO3","HCO3-Cl"),IF(GB130=0,IF(GA130&gt;GC130,"Cl-SO4","SO4-Cl"),IF(GA130=0,IF(GB130&gt;GC130,"HCO3-SO4","SO4-HCO3"),IF(GA130&gt;GB130,IF(GA130&gt;GC130,IF(GB130&gt;GC130,"Cl-HCO3-SO4","Cl-SO4-HCO3"),"SO4-Cl-HCO3"),IF(GB130&gt;GA130,IF(GB130&gt;GC130,IF(GA130&gt;GC130,"HCO3-Cl-SO4","HCO3-SO4-Cl"),"SO4-HCO3-Cl"),"x"))))))))),"")</f>
        <v/>
      </c>
    </row>
    <row r="131" spans="1:192" x14ac:dyDescent="0.2">
      <c r="A131" s="50">
        <f t="shared" si="149"/>
        <v>130</v>
      </c>
      <c r="B131" s="2" t="s">
        <v>734</v>
      </c>
      <c r="C131" s="2" t="s">
        <v>735</v>
      </c>
      <c r="D131" s="2"/>
      <c r="E131" s="2"/>
      <c r="F131" s="19">
        <v>3482680</v>
      </c>
      <c r="G131" s="19">
        <v>5583150</v>
      </c>
      <c r="H131" s="77">
        <f t="shared" si="150"/>
        <v>482612.49800000002</v>
      </c>
      <c r="I131" s="77">
        <f t="shared" si="151"/>
        <v>5581356.5300000003</v>
      </c>
      <c r="J131" s="19">
        <v>136</v>
      </c>
      <c r="K131" s="66" t="s">
        <v>1336</v>
      </c>
      <c r="L131" s="19">
        <v>1</v>
      </c>
      <c r="Q131" s="2" t="s">
        <v>2822</v>
      </c>
      <c r="R131" s="2" t="s">
        <v>1484</v>
      </c>
      <c r="S131" t="s">
        <v>1323</v>
      </c>
      <c r="T131" s="241" t="str">
        <f t="shared" si="152"/>
        <v>-</v>
      </c>
      <c r="U131" s="241" t="str">
        <f t="shared" si="153"/>
        <v>M</v>
      </c>
      <c r="V131" s="241" t="str">
        <f t="shared" si="154"/>
        <v>-</v>
      </c>
      <c r="W131" s="241" t="str">
        <f t="shared" ref="W131:W194" si="211">IF(EH131=1,"A","-")</f>
        <v>-</v>
      </c>
      <c r="X131" s="260">
        <f t="shared" si="148"/>
        <v>6</v>
      </c>
      <c r="Y131" s="261" t="str">
        <f t="shared" si="147"/>
        <v/>
      </c>
      <c r="AA131" s="48">
        <v>25023</v>
      </c>
      <c r="AB131" s="73">
        <v>1</v>
      </c>
      <c r="AC131" t="s">
        <v>404</v>
      </c>
      <c r="AD131" s="2" t="s">
        <v>2965</v>
      </c>
      <c r="AE131" s="56"/>
      <c r="AF131" s="66" t="s">
        <v>3088</v>
      </c>
      <c r="AM131" s="66">
        <v>0</v>
      </c>
      <c r="AN131">
        <v>110.3</v>
      </c>
      <c r="AO131">
        <v>76.7</v>
      </c>
      <c r="AS131" s="193">
        <f t="shared" si="145"/>
        <v>15335</v>
      </c>
      <c r="AT131" s="248" t="str">
        <f t="shared" si="146"/>
        <v/>
      </c>
      <c r="AU131" s="55">
        <v>4873.7</v>
      </c>
      <c r="AV131">
        <v>138.6</v>
      </c>
      <c r="AW131">
        <v>559.9</v>
      </c>
      <c r="AX131">
        <v>7982.3</v>
      </c>
      <c r="AY131">
        <v>30.3</v>
      </c>
      <c r="AZ131" s="61">
        <v>1670.2</v>
      </c>
      <c r="BB131" s="55">
        <v>80</v>
      </c>
      <c r="BE131">
        <v>0</v>
      </c>
      <c r="BJ131">
        <v>0</v>
      </c>
      <c r="CN131" s="90" t="s">
        <v>3088</v>
      </c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4"/>
      <c r="DT131" s="50">
        <f t="shared" si="155"/>
        <v>1</v>
      </c>
      <c r="DU131" s="73">
        <f t="shared" si="156"/>
        <v>1</v>
      </c>
      <c r="DV131" s="73">
        <f t="shared" si="157"/>
        <v>0</v>
      </c>
      <c r="DW131" s="73">
        <f t="shared" si="158"/>
        <v>0</v>
      </c>
      <c r="DX131" s="73">
        <f t="shared" si="159"/>
        <v>0</v>
      </c>
      <c r="DY131" s="125">
        <f t="shared" si="160"/>
        <v>0</v>
      </c>
      <c r="DZ131" s="73">
        <f t="shared" si="161"/>
        <v>0</v>
      </c>
      <c r="EA131" s="19">
        <f t="shared" si="162"/>
        <v>0</v>
      </c>
      <c r="EB131" s="50">
        <f t="shared" si="163"/>
        <v>1</v>
      </c>
      <c r="EC131" s="19">
        <f t="shared" si="164"/>
        <v>0</v>
      </c>
      <c r="ED131" s="19">
        <f t="shared" si="165"/>
        <v>1</v>
      </c>
      <c r="EE131" s="19">
        <f t="shared" si="166"/>
        <v>0</v>
      </c>
      <c r="EF131" s="50">
        <f t="shared" si="167"/>
        <v>0</v>
      </c>
      <c r="EG131" s="19">
        <f t="shared" si="168"/>
        <v>0</v>
      </c>
      <c r="EH131" s="19">
        <f t="shared" si="169"/>
        <v>0</v>
      </c>
      <c r="EI131" s="50">
        <f t="shared" si="170"/>
        <v>1</v>
      </c>
      <c r="EJ131" s="125">
        <f t="shared" si="171"/>
        <v>1</v>
      </c>
      <c r="EK131">
        <f t="shared" si="172"/>
        <v>4873.7</v>
      </c>
      <c r="EL131">
        <f t="shared" si="173"/>
        <v>80</v>
      </c>
      <c r="EM131">
        <f t="shared" si="174"/>
        <v>138.6</v>
      </c>
      <c r="EN131">
        <f t="shared" si="175"/>
        <v>559.9</v>
      </c>
      <c r="EO131" t="str">
        <f t="shared" si="176"/>
        <v/>
      </c>
      <c r="EP131">
        <f t="shared" si="177"/>
        <v>0</v>
      </c>
      <c r="EQ131">
        <f t="shared" si="178"/>
        <v>1670.2</v>
      </c>
      <c r="ER131" t="str">
        <f t="shared" si="179"/>
        <v/>
      </c>
      <c r="ES131">
        <f t="shared" si="180"/>
        <v>0</v>
      </c>
      <c r="ET131">
        <f t="shared" si="181"/>
        <v>30.3</v>
      </c>
      <c r="EU131" s="61">
        <f t="shared" si="182"/>
        <v>7982.3</v>
      </c>
      <c r="EV131" s="53" t="e">
        <f>IF(ISNUMBER(EK131),EK131*#REF!,"")</f>
        <v>#REF!</v>
      </c>
      <c r="EW131" s="53" t="e">
        <f>IF(ISNUMBER(EL131),EL131*#REF!,"")</f>
        <v>#REF!</v>
      </c>
      <c r="EX131" s="53" t="e">
        <f>IF(ISNUMBER(EM131),EM131*#REF!,"")</f>
        <v>#REF!</v>
      </c>
      <c r="EY131" s="53" t="e">
        <f>IF(ISNUMBER(EN131),EN131*#REF!,"")</f>
        <v>#REF!</v>
      </c>
      <c r="EZ131" s="53" t="str">
        <f>IF(ISNUMBER(EO131),EO131*#REF!,"")</f>
        <v/>
      </c>
      <c r="FA131" s="53" t="e">
        <f>IF(ISNUMBER(EP131),EP131*#REF!,"")</f>
        <v>#REF!</v>
      </c>
      <c r="FB131" s="53" t="e">
        <f>IF(ISNUMBER(EQ131),EQ131*#REF!,"")</f>
        <v>#REF!</v>
      </c>
      <c r="FC131" s="53" t="str">
        <f>IF(ISNUMBER(ER131),ER131*#REF!,"")</f>
        <v/>
      </c>
      <c r="FD131" s="53" t="e">
        <f>IF(ISNUMBER(ES131),ES131*#REF!,"")</f>
        <v>#REF!</v>
      </c>
      <c r="FE131" s="53" t="e">
        <f>IF(ISNUMBER(ET131),ET131*#REF!,"")</f>
        <v>#REF!</v>
      </c>
      <c r="FF131" s="52" t="e">
        <f>IF(ISNUMBER(EU131),EU131*#REF!,"")</f>
        <v>#REF!</v>
      </c>
      <c r="FG131" s="55" t="str">
        <f t="shared" si="183"/>
        <v/>
      </c>
      <c r="FH131" s="55" t="str">
        <f t="shared" si="184"/>
        <v/>
      </c>
      <c r="FI131" s="55" t="str">
        <f t="shared" si="185"/>
        <v/>
      </c>
      <c r="FJ131" s="55" t="str">
        <f t="shared" si="186"/>
        <v/>
      </c>
      <c r="FK131" s="55" t="str">
        <f t="shared" si="187"/>
        <v/>
      </c>
      <c r="FL131" s="55" t="str">
        <f t="shared" si="188"/>
        <v/>
      </c>
      <c r="FM131" s="55" t="str">
        <f t="shared" si="189"/>
        <v/>
      </c>
      <c r="FN131" s="55" t="str">
        <f t="shared" si="190"/>
        <v/>
      </c>
      <c r="FO131" s="55" t="str">
        <f t="shared" si="191"/>
        <v/>
      </c>
      <c r="FP131" s="55" t="str">
        <f t="shared" si="192"/>
        <v/>
      </c>
      <c r="FQ131" s="59" t="str">
        <f t="shared" si="193"/>
        <v/>
      </c>
      <c r="FR131" s="53" t="str">
        <f t="shared" ref="FR131:FR194" si="212">IFERROR((SUM(EV131:FA131)-SUM(FB131:FF131))/SUM(EV131:FF131)*100,"")</f>
        <v/>
      </c>
      <c r="FS131" s="53" t="e">
        <f t="shared" si="194"/>
        <v>#VALUE!</v>
      </c>
      <c r="FT131" s="19" t="e">
        <f t="shared" si="195"/>
        <v>#VALUE!</v>
      </c>
      <c r="FU131" s="19" t="e">
        <f t="shared" si="196"/>
        <v>#VALUE!</v>
      </c>
      <c r="FV131" s="19" t="e">
        <f t="shared" si="197"/>
        <v>#VALUE!</v>
      </c>
      <c r="FW131" s="50" t="e">
        <f t="shared" si="198"/>
        <v>#VALUE!</v>
      </c>
      <c r="FX131" s="120">
        <f t="shared" si="199"/>
        <v>0</v>
      </c>
      <c r="FY131" s="120">
        <f t="shared" si="200"/>
        <v>0</v>
      </c>
      <c r="FZ131" s="120">
        <f t="shared" si="201"/>
        <v>0</v>
      </c>
      <c r="GA131" s="120">
        <f t="shared" si="202"/>
        <v>0</v>
      </c>
      <c r="GB131" s="120">
        <f t="shared" si="203"/>
        <v>0</v>
      </c>
      <c r="GC131" s="120">
        <f t="shared" si="204"/>
        <v>0</v>
      </c>
      <c r="GD131" s="120">
        <f t="shared" si="205"/>
        <v>0</v>
      </c>
      <c r="GE131" s="120">
        <f t="shared" si="206"/>
        <v>0</v>
      </c>
      <c r="GF131" s="120">
        <f t="shared" si="207"/>
        <v>0</v>
      </c>
      <c r="GG131">
        <f t="shared" si="208"/>
        <v>0</v>
      </c>
      <c r="GH131">
        <f t="shared" si="209"/>
        <v>0</v>
      </c>
      <c r="GI131">
        <v>6</v>
      </c>
      <c r="GJ131" t="str">
        <f t="shared" si="210"/>
        <v/>
      </c>
    </row>
    <row r="132" spans="1:192" x14ac:dyDescent="0.2">
      <c r="A132" s="50">
        <f t="shared" si="149"/>
        <v>131</v>
      </c>
      <c r="B132" s="2" t="s">
        <v>734</v>
      </c>
      <c r="C132" t="s">
        <v>725</v>
      </c>
      <c r="F132" s="19">
        <v>3482030</v>
      </c>
      <c r="G132" s="19">
        <v>5584630</v>
      </c>
      <c r="H132" s="77">
        <f t="shared" si="150"/>
        <v>481962.75800000003</v>
      </c>
      <c r="I132" s="77">
        <f t="shared" si="151"/>
        <v>5582835.9380000001</v>
      </c>
      <c r="J132" s="19">
        <v>137</v>
      </c>
      <c r="K132" s="66" t="s">
        <v>1336</v>
      </c>
      <c r="L132" s="211">
        <v>1</v>
      </c>
      <c r="Q132" s="2" t="s">
        <v>2822</v>
      </c>
      <c r="R132" s="2" t="s">
        <v>1484</v>
      </c>
      <c r="S132" t="s">
        <v>1323</v>
      </c>
      <c r="T132" s="241" t="str">
        <f t="shared" si="152"/>
        <v>-</v>
      </c>
      <c r="U132" s="241" t="str">
        <f t="shared" si="153"/>
        <v>M</v>
      </c>
      <c r="V132" s="241" t="str">
        <f t="shared" si="154"/>
        <v>-</v>
      </c>
      <c r="W132" s="241" t="str">
        <f t="shared" si="211"/>
        <v>-</v>
      </c>
      <c r="X132" s="260">
        <f t="shared" si="148"/>
        <v>6</v>
      </c>
      <c r="Y132" s="261" t="str">
        <f t="shared" si="147"/>
        <v/>
      </c>
      <c r="AA132" s="48">
        <v>25024</v>
      </c>
      <c r="AB132" s="73">
        <v>1</v>
      </c>
      <c r="AC132" t="s">
        <v>404</v>
      </c>
      <c r="AD132" s="2" t="s">
        <v>1482</v>
      </c>
      <c r="AE132" s="56"/>
      <c r="AF132" s="66" t="s">
        <v>3088</v>
      </c>
      <c r="AH132" s="19">
        <v>6.9</v>
      </c>
      <c r="AN132">
        <v>87.7</v>
      </c>
      <c r="AO132">
        <v>38.5</v>
      </c>
      <c r="AS132" s="193">
        <f t="shared" si="145"/>
        <v>4994.4000000000005</v>
      </c>
      <c r="AT132" s="248" t="str">
        <f t="shared" si="146"/>
        <v/>
      </c>
      <c r="AU132" s="55">
        <v>909</v>
      </c>
      <c r="AV132">
        <v>110.7</v>
      </c>
      <c r="AW132">
        <v>444.7</v>
      </c>
      <c r="AX132">
        <v>2168.3000000000002</v>
      </c>
      <c r="AY132">
        <v>165.3</v>
      </c>
      <c r="AZ132" s="61">
        <v>839.4</v>
      </c>
      <c r="BB132" s="55">
        <v>357</v>
      </c>
      <c r="BE132">
        <v>0</v>
      </c>
      <c r="CN132" s="90" t="s">
        <v>3088</v>
      </c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4"/>
      <c r="DT132" s="50">
        <f t="shared" si="155"/>
        <v>1</v>
      </c>
      <c r="DU132" s="73">
        <f t="shared" si="156"/>
        <v>1</v>
      </c>
      <c r="DV132" s="73">
        <f t="shared" si="157"/>
        <v>0</v>
      </c>
      <c r="DW132" s="73">
        <f t="shared" si="158"/>
        <v>0</v>
      </c>
      <c r="DX132" s="73">
        <f t="shared" si="159"/>
        <v>0</v>
      </c>
      <c r="DY132" s="125">
        <f t="shared" si="160"/>
        <v>0</v>
      </c>
      <c r="DZ132" s="73">
        <f t="shared" si="161"/>
        <v>0</v>
      </c>
      <c r="EA132" s="19">
        <f t="shared" si="162"/>
        <v>0</v>
      </c>
      <c r="EB132" s="50">
        <f t="shared" si="163"/>
        <v>1</v>
      </c>
      <c r="EC132" s="19">
        <f t="shared" si="164"/>
        <v>0</v>
      </c>
      <c r="ED132" s="19">
        <f t="shared" si="165"/>
        <v>1</v>
      </c>
      <c r="EE132" s="19">
        <f t="shared" si="166"/>
        <v>0</v>
      </c>
      <c r="EF132" s="50">
        <f t="shared" si="167"/>
        <v>0</v>
      </c>
      <c r="EG132" s="19">
        <f t="shared" si="168"/>
        <v>0</v>
      </c>
      <c r="EH132" s="19">
        <f t="shared" si="169"/>
        <v>0</v>
      </c>
      <c r="EI132" s="50">
        <f t="shared" si="170"/>
        <v>1</v>
      </c>
      <c r="EJ132" s="125">
        <f t="shared" si="171"/>
        <v>1</v>
      </c>
      <c r="EK132">
        <f t="shared" si="172"/>
        <v>909</v>
      </c>
      <c r="EL132">
        <f t="shared" si="173"/>
        <v>357</v>
      </c>
      <c r="EM132">
        <f t="shared" si="174"/>
        <v>110.7</v>
      </c>
      <c r="EN132">
        <f t="shared" si="175"/>
        <v>444.7</v>
      </c>
      <c r="EO132" t="str">
        <f t="shared" si="176"/>
        <v/>
      </c>
      <c r="EP132">
        <f t="shared" si="177"/>
        <v>0</v>
      </c>
      <c r="EQ132">
        <f t="shared" si="178"/>
        <v>839.4</v>
      </c>
      <c r="ER132" t="str">
        <f t="shared" si="179"/>
        <v/>
      </c>
      <c r="ES132" t="str">
        <f t="shared" si="180"/>
        <v/>
      </c>
      <c r="ET132">
        <f t="shared" si="181"/>
        <v>165.3</v>
      </c>
      <c r="EU132" s="61">
        <f t="shared" si="182"/>
        <v>2168.3000000000002</v>
      </c>
      <c r="EV132" s="53" t="e">
        <f>IF(ISNUMBER(EK132),EK132*#REF!,"")</f>
        <v>#REF!</v>
      </c>
      <c r="EW132" s="53" t="e">
        <f>IF(ISNUMBER(EL132),EL132*#REF!,"")</f>
        <v>#REF!</v>
      </c>
      <c r="EX132" s="53" t="e">
        <f>IF(ISNUMBER(EM132),EM132*#REF!,"")</f>
        <v>#REF!</v>
      </c>
      <c r="EY132" s="53" t="e">
        <f>IF(ISNUMBER(EN132),EN132*#REF!,"")</f>
        <v>#REF!</v>
      </c>
      <c r="EZ132" s="53" t="str">
        <f>IF(ISNUMBER(EO132),EO132*#REF!,"")</f>
        <v/>
      </c>
      <c r="FA132" s="53" t="e">
        <f>IF(ISNUMBER(EP132),EP132*#REF!,"")</f>
        <v>#REF!</v>
      </c>
      <c r="FB132" s="53" t="e">
        <f>IF(ISNUMBER(EQ132),EQ132*#REF!,"")</f>
        <v>#REF!</v>
      </c>
      <c r="FC132" s="53" t="str">
        <f>IF(ISNUMBER(ER132),ER132*#REF!,"")</f>
        <v/>
      </c>
      <c r="FD132" s="53" t="str">
        <f>IF(ISNUMBER(ES132),ES132*#REF!,"")</f>
        <v/>
      </c>
      <c r="FE132" s="53" t="e">
        <f>IF(ISNUMBER(ET132),ET132*#REF!,"")</f>
        <v>#REF!</v>
      </c>
      <c r="FF132" s="52" t="e">
        <f>IF(ISNUMBER(EU132),EU132*#REF!,"")</f>
        <v>#REF!</v>
      </c>
      <c r="FG132" s="55" t="str">
        <f t="shared" si="183"/>
        <v/>
      </c>
      <c r="FH132" s="55" t="str">
        <f t="shared" si="184"/>
        <v/>
      </c>
      <c r="FI132" s="55" t="str">
        <f t="shared" si="185"/>
        <v/>
      </c>
      <c r="FJ132" s="55" t="str">
        <f t="shared" si="186"/>
        <v/>
      </c>
      <c r="FK132" s="55" t="str">
        <f t="shared" si="187"/>
        <v/>
      </c>
      <c r="FL132" s="55" t="str">
        <f t="shared" si="188"/>
        <v/>
      </c>
      <c r="FM132" s="55" t="str">
        <f t="shared" si="189"/>
        <v/>
      </c>
      <c r="FN132" s="55" t="str">
        <f t="shared" si="190"/>
        <v/>
      </c>
      <c r="FO132" s="55" t="str">
        <f t="shared" si="191"/>
        <v/>
      </c>
      <c r="FP132" s="55" t="str">
        <f t="shared" si="192"/>
        <v/>
      </c>
      <c r="FQ132" s="59" t="str">
        <f t="shared" si="193"/>
        <v/>
      </c>
      <c r="FR132" s="53" t="str">
        <f t="shared" si="212"/>
        <v/>
      </c>
      <c r="FS132" s="53" t="e">
        <f t="shared" si="194"/>
        <v>#VALUE!</v>
      </c>
      <c r="FT132" s="19" t="e">
        <f t="shared" si="195"/>
        <v>#VALUE!</v>
      </c>
      <c r="FU132" s="19" t="e">
        <f t="shared" si="196"/>
        <v>#VALUE!</v>
      </c>
      <c r="FV132" s="19" t="e">
        <f t="shared" si="197"/>
        <v>#VALUE!</v>
      </c>
      <c r="FW132" s="50" t="e">
        <f t="shared" si="198"/>
        <v>#VALUE!</v>
      </c>
      <c r="FX132" s="120">
        <f t="shared" si="199"/>
        <v>0</v>
      </c>
      <c r="FY132" s="120">
        <f t="shared" si="200"/>
        <v>0</v>
      </c>
      <c r="FZ132" s="120">
        <f t="shared" si="201"/>
        <v>0</v>
      </c>
      <c r="GA132" s="120">
        <f t="shared" si="202"/>
        <v>0</v>
      </c>
      <c r="GB132" s="120">
        <f t="shared" si="203"/>
        <v>0</v>
      </c>
      <c r="GC132" s="120">
        <f t="shared" si="204"/>
        <v>0</v>
      </c>
      <c r="GD132" s="120">
        <f t="shared" si="205"/>
        <v>0</v>
      </c>
      <c r="GE132" s="120">
        <f t="shared" si="206"/>
        <v>0</v>
      </c>
      <c r="GF132" s="120">
        <f t="shared" si="207"/>
        <v>0</v>
      </c>
      <c r="GG132">
        <f t="shared" si="208"/>
        <v>0</v>
      </c>
      <c r="GH132">
        <f t="shared" si="209"/>
        <v>0</v>
      </c>
      <c r="GI132">
        <v>6</v>
      </c>
      <c r="GJ132" t="str">
        <f t="shared" si="210"/>
        <v/>
      </c>
    </row>
    <row r="133" spans="1:192" x14ac:dyDescent="0.2">
      <c r="A133" s="50">
        <f t="shared" si="149"/>
        <v>132</v>
      </c>
      <c r="B133" s="2" t="s">
        <v>734</v>
      </c>
      <c r="C133" t="s">
        <v>725</v>
      </c>
      <c r="F133" s="19">
        <v>3482690</v>
      </c>
      <c r="G133" s="19">
        <v>5583150</v>
      </c>
      <c r="H133" s="77">
        <f t="shared" si="150"/>
        <v>482622.49400000001</v>
      </c>
      <c r="I133" s="77">
        <f t="shared" si="151"/>
        <v>5581356.5300000003</v>
      </c>
      <c r="J133" s="19">
        <v>136</v>
      </c>
      <c r="K133" s="66" t="s">
        <v>1336</v>
      </c>
      <c r="L133" s="211">
        <v>1</v>
      </c>
      <c r="Q133" s="2" t="s">
        <v>2822</v>
      </c>
      <c r="R133" s="2" t="s">
        <v>1484</v>
      </c>
      <c r="S133" t="s">
        <v>1323</v>
      </c>
      <c r="T133" s="241" t="str">
        <f t="shared" si="152"/>
        <v>-</v>
      </c>
      <c r="U133" s="241" t="str">
        <f t="shared" si="153"/>
        <v>M</v>
      </c>
      <c r="V133" s="241" t="str">
        <f t="shared" si="154"/>
        <v>-</v>
      </c>
      <c r="W133" s="241" t="str">
        <f t="shared" si="211"/>
        <v>-</v>
      </c>
      <c r="X133" s="260">
        <f t="shared" si="148"/>
        <v>6</v>
      </c>
      <c r="Y133" s="261" t="str">
        <f t="shared" si="147"/>
        <v/>
      </c>
      <c r="AA133" s="48">
        <v>25024</v>
      </c>
      <c r="AB133" s="73">
        <v>1</v>
      </c>
      <c r="AC133" t="s">
        <v>404</v>
      </c>
      <c r="AD133" s="2" t="s">
        <v>1482</v>
      </c>
      <c r="AE133" s="56"/>
      <c r="AF133" s="66" t="s">
        <v>3088</v>
      </c>
      <c r="AN133">
        <v>35.6</v>
      </c>
      <c r="AO133">
        <v>36.700000000000003</v>
      </c>
      <c r="AS133" s="193">
        <f t="shared" si="145"/>
        <v>2050.5</v>
      </c>
      <c r="AT133" s="248" t="str">
        <f t="shared" si="146"/>
        <v/>
      </c>
      <c r="AU133">
        <v>375.5</v>
      </c>
      <c r="AV133" s="55">
        <v>37</v>
      </c>
      <c r="AW133">
        <v>193.9</v>
      </c>
      <c r="AX133">
        <v>593.4</v>
      </c>
      <c r="AY133">
        <v>33.1</v>
      </c>
      <c r="AZ133" s="61">
        <v>799.1</v>
      </c>
      <c r="BB133">
        <v>18.5</v>
      </c>
      <c r="BE133">
        <v>0</v>
      </c>
      <c r="CN133" s="90" t="s">
        <v>3088</v>
      </c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4"/>
      <c r="DT133" s="50">
        <f t="shared" si="155"/>
        <v>1</v>
      </c>
      <c r="DU133" s="73">
        <f t="shared" si="156"/>
        <v>1</v>
      </c>
      <c r="DV133" s="73">
        <f t="shared" si="157"/>
        <v>0</v>
      </c>
      <c r="DW133" s="73">
        <f t="shared" si="158"/>
        <v>0</v>
      </c>
      <c r="DX133" s="73">
        <f t="shared" si="159"/>
        <v>0</v>
      </c>
      <c r="DY133" s="125">
        <f t="shared" si="160"/>
        <v>0</v>
      </c>
      <c r="DZ133" s="73">
        <f t="shared" si="161"/>
        <v>0</v>
      </c>
      <c r="EA133" s="19">
        <f t="shared" si="162"/>
        <v>0</v>
      </c>
      <c r="EB133" s="50">
        <f t="shared" si="163"/>
        <v>1</v>
      </c>
      <c r="EC133" s="19">
        <f t="shared" si="164"/>
        <v>0</v>
      </c>
      <c r="ED133" s="19">
        <f t="shared" si="165"/>
        <v>1</v>
      </c>
      <c r="EE133" s="19">
        <f t="shared" si="166"/>
        <v>0</v>
      </c>
      <c r="EF133" s="50">
        <f t="shared" si="167"/>
        <v>0</v>
      </c>
      <c r="EG133" s="19">
        <f t="shared" si="168"/>
        <v>0</v>
      </c>
      <c r="EH133" s="19">
        <f t="shared" si="169"/>
        <v>0</v>
      </c>
      <c r="EI133" s="50">
        <f t="shared" si="170"/>
        <v>1</v>
      </c>
      <c r="EJ133" s="125">
        <f t="shared" si="171"/>
        <v>1</v>
      </c>
      <c r="EK133">
        <f t="shared" si="172"/>
        <v>375.5</v>
      </c>
      <c r="EL133">
        <f t="shared" si="173"/>
        <v>18.5</v>
      </c>
      <c r="EM133">
        <f t="shared" si="174"/>
        <v>37</v>
      </c>
      <c r="EN133">
        <f t="shared" si="175"/>
        <v>193.9</v>
      </c>
      <c r="EO133" t="str">
        <f t="shared" si="176"/>
        <v/>
      </c>
      <c r="EP133">
        <f t="shared" si="177"/>
        <v>0</v>
      </c>
      <c r="EQ133">
        <f t="shared" si="178"/>
        <v>799.1</v>
      </c>
      <c r="ER133" t="str">
        <f t="shared" si="179"/>
        <v/>
      </c>
      <c r="ES133" t="str">
        <f t="shared" si="180"/>
        <v/>
      </c>
      <c r="ET133">
        <f t="shared" si="181"/>
        <v>33.1</v>
      </c>
      <c r="EU133" s="61">
        <f t="shared" si="182"/>
        <v>593.4</v>
      </c>
      <c r="EV133" s="53" t="e">
        <f>IF(ISNUMBER(EK133),EK133*#REF!,"")</f>
        <v>#REF!</v>
      </c>
      <c r="EW133" s="53" t="e">
        <f>IF(ISNUMBER(EL133),EL133*#REF!,"")</f>
        <v>#REF!</v>
      </c>
      <c r="EX133" s="53" t="e">
        <f>IF(ISNUMBER(EM133),EM133*#REF!,"")</f>
        <v>#REF!</v>
      </c>
      <c r="EY133" s="53" t="e">
        <f>IF(ISNUMBER(EN133),EN133*#REF!,"")</f>
        <v>#REF!</v>
      </c>
      <c r="EZ133" s="53" t="str">
        <f>IF(ISNUMBER(EO133),EO133*#REF!,"")</f>
        <v/>
      </c>
      <c r="FA133" s="53" t="e">
        <f>IF(ISNUMBER(EP133),EP133*#REF!,"")</f>
        <v>#REF!</v>
      </c>
      <c r="FB133" s="53" t="e">
        <f>IF(ISNUMBER(EQ133),EQ133*#REF!,"")</f>
        <v>#REF!</v>
      </c>
      <c r="FC133" s="53" t="str">
        <f>IF(ISNUMBER(ER133),ER133*#REF!,"")</f>
        <v/>
      </c>
      <c r="FD133" s="53" t="str">
        <f>IF(ISNUMBER(ES133),ES133*#REF!,"")</f>
        <v/>
      </c>
      <c r="FE133" s="53" t="e">
        <f>IF(ISNUMBER(ET133),ET133*#REF!,"")</f>
        <v>#REF!</v>
      </c>
      <c r="FF133" s="52" t="e">
        <f>IF(ISNUMBER(EU133),EU133*#REF!,"")</f>
        <v>#REF!</v>
      </c>
      <c r="FG133" s="55" t="str">
        <f t="shared" si="183"/>
        <v/>
      </c>
      <c r="FH133" s="55" t="str">
        <f t="shared" si="184"/>
        <v/>
      </c>
      <c r="FI133" s="55" t="str">
        <f t="shared" si="185"/>
        <v/>
      </c>
      <c r="FJ133" s="55" t="str">
        <f t="shared" si="186"/>
        <v/>
      </c>
      <c r="FK133" s="55" t="str">
        <f t="shared" si="187"/>
        <v/>
      </c>
      <c r="FL133" s="55" t="str">
        <f t="shared" si="188"/>
        <v/>
      </c>
      <c r="FM133" s="55" t="str">
        <f t="shared" si="189"/>
        <v/>
      </c>
      <c r="FN133" s="55" t="str">
        <f t="shared" si="190"/>
        <v/>
      </c>
      <c r="FO133" s="55" t="str">
        <f t="shared" si="191"/>
        <v/>
      </c>
      <c r="FP133" s="55" t="str">
        <f t="shared" si="192"/>
        <v/>
      </c>
      <c r="FQ133" s="59" t="str">
        <f t="shared" si="193"/>
        <v/>
      </c>
      <c r="FR133" s="53" t="str">
        <f t="shared" si="212"/>
        <v/>
      </c>
      <c r="FS133" s="53" t="e">
        <f t="shared" si="194"/>
        <v>#VALUE!</v>
      </c>
      <c r="FT133" s="19" t="e">
        <f t="shared" si="195"/>
        <v>#VALUE!</v>
      </c>
      <c r="FU133" s="19" t="e">
        <f t="shared" si="196"/>
        <v>#VALUE!</v>
      </c>
      <c r="FV133" s="19" t="e">
        <f t="shared" si="197"/>
        <v>#VALUE!</v>
      </c>
      <c r="FW133" s="50" t="e">
        <f t="shared" si="198"/>
        <v>#VALUE!</v>
      </c>
      <c r="FX133" s="120">
        <f t="shared" si="199"/>
        <v>0</v>
      </c>
      <c r="FY133" s="120">
        <f t="shared" si="200"/>
        <v>0</v>
      </c>
      <c r="FZ133" s="120">
        <f t="shared" si="201"/>
        <v>0</v>
      </c>
      <c r="GA133" s="120">
        <f t="shared" si="202"/>
        <v>0</v>
      </c>
      <c r="GB133" s="120">
        <f t="shared" si="203"/>
        <v>0</v>
      </c>
      <c r="GC133" s="120">
        <f t="shared" si="204"/>
        <v>0</v>
      </c>
      <c r="GD133" s="120">
        <f t="shared" si="205"/>
        <v>0</v>
      </c>
      <c r="GE133" s="120">
        <f t="shared" si="206"/>
        <v>0</v>
      </c>
      <c r="GF133" s="120">
        <f t="shared" si="207"/>
        <v>0</v>
      </c>
      <c r="GG133">
        <f t="shared" si="208"/>
        <v>0</v>
      </c>
      <c r="GH133">
        <f t="shared" si="209"/>
        <v>0</v>
      </c>
      <c r="GI133">
        <v>6</v>
      </c>
      <c r="GJ133" t="str">
        <f t="shared" si="210"/>
        <v/>
      </c>
    </row>
    <row r="134" spans="1:192" x14ac:dyDescent="0.2">
      <c r="A134" s="50">
        <f t="shared" si="149"/>
        <v>133</v>
      </c>
      <c r="B134" s="2" t="s">
        <v>734</v>
      </c>
      <c r="C134" t="s">
        <v>197</v>
      </c>
      <c r="F134" s="19">
        <v>3482750</v>
      </c>
      <c r="G134" s="19">
        <v>5583300</v>
      </c>
      <c r="H134" s="77">
        <f t="shared" si="150"/>
        <v>482682.47000000003</v>
      </c>
      <c r="I134" s="77">
        <f t="shared" si="151"/>
        <v>5581506.4700000007</v>
      </c>
      <c r="J134" s="19">
        <v>137</v>
      </c>
      <c r="K134" s="66" t="s">
        <v>1335</v>
      </c>
      <c r="L134" s="19">
        <v>0</v>
      </c>
      <c r="Q134" s="2" t="s">
        <v>2822</v>
      </c>
      <c r="R134" s="2" t="s">
        <v>1484</v>
      </c>
      <c r="S134" t="s">
        <v>1323</v>
      </c>
      <c r="T134" s="241" t="str">
        <f t="shared" si="152"/>
        <v>-</v>
      </c>
      <c r="U134" s="241" t="str">
        <f t="shared" si="153"/>
        <v>M</v>
      </c>
      <c r="V134" s="241" t="str">
        <f t="shared" si="154"/>
        <v>-</v>
      </c>
      <c r="W134" s="241" t="str">
        <f t="shared" si="211"/>
        <v>A</v>
      </c>
      <c r="X134" s="260">
        <f t="shared" si="148"/>
        <v>6</v>
      </c>
      <c r="Y134" s="261" t="str">
        <f t="shared" si="147"/>
        <v/>
      </c>
      <c r="Z134" s="61" t="s">
        <v>1449</v>
      </c>
      <c r="AA134" s="48">
        <v>25023</v>
      </c>
      <c r="AB134" s="73">
        <v>1</v>
      </c>
      <c r="AC134" t="s">
        <v>404</v>
      </c>
      <c r="AD134" s="2" t="s">
        <v>2964</v>
      </c>
      <c r="AF134" s="66">
        <v>10.7</v>
      </c>
      <c r="AH134" s="19">
        <v>5.85</v>
      </c>
      <c r="AM134" s="66">
        <v>0.04</v>
      </c>
      <c r="AN134">
        <v>37.299999999999997</v>
      </c>
      <c r="AO134">
        <v>43.1</v>
      </c>
      <c r="AS134" s="193">
        <f t="shared" si="145"/>
        <v>2622.9</v>
      </c>
      <c r="AT134" s="248" t="str">
        <f t="shared" si="146"/>
        <v/>
      </c>
      <c r="AU134" s="55">
        <v>584</v>
      </c>
      <c r="AV134">
        <v>44.3</v>
      </c>
      <c r="AW134">
        <v>193.9</v>
      </c>
      <c r="AX134">
        <v>819.4</v>
      </c>
      <c r="AY134">
        <v>14.4</v>
      </c>
      <c r="AZ134" s="61">
        <v>939.4</v>
      </c>
      <c r="BB134">
        <v>22.9</v>
      </c>
      <c r="BE134">
        <v>0</v>
      </c>
      <c r="BJ134">
        <v>4.5999999999999996</v>
      </c>
      <c r="CN134" s="103">
        <v>1755</v>
      </c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4"/>
      <c r="DT134" s="50">
        <f t="shared" si="155"/>
        <v>1</v>
      </c>
      <c r="DU134" s="73">
        <f t="shared" si="156"/>
        <v>1</v>
      </c>
      <c r="DV134" s="73">
        <f t="shared" si="157"/>
        <v>0</v>
      </c>
      <c r="DW134" s="73">
        <f t="shared" si="158"/>
        <v>0</v>
      </c>
      <c r="DX134" s="73">
        <f t="shared" si="159"/>
        <v>0</v>
      </c>
      <c r="DY134" s="125">
        <f t="shared" si="160"/>
        <v>0</v>
      </c>
      <c r="DZ134" s="73">
        <f t="shared" si="161"/>
        <v>1</v>
      </c>
      <c r="EA134" s="19">
        <f t="shared" si="162"/>
        <v>0</v>
      </c>
      <c r="EB134" s="50">
        <f t="shared" si="163"/>
        <v>0</v>
      </c>
      <c r="EC134" s="19">
        <f t="shared" si="164"/>
        <v>0</v>
      </c>
      <c r="ED134" s="19">
        <f t="shared" si="165"/>
        <v>1</v>
      </c>
      <c r="EE134" s="19">
        <f t="shared" si="166"/>
        <v>0</v>
      </c>
      <c r="EF134" s="50">
        <f t="shared" si="167"/>
        <v>0</v>
      </c>
      <c r="EG134" s="19">
        <f t="shared" si="168"/>
        <v>0</v>
      </c>
      <c r="EH134" s="19">
        <f t="shared" si="169"/>
        <v>1</v>
      </c>
      <c r="EI134" s="50">
        <f t="shared" si="170"/>
        <v>0</v>
      </c>
      <c r="EJ134" s="125">
        <f t="shared" si="171"/>
        <v>2</v>
      </c>
      <c r="EK134">
        <f t="shared" si="172"/>
        <v>584</v>
      </c>
      <c r="EL134">
        <f t="shared" si="173"/>
        <v>22.9</v>
      </c>
      <c r="EM134">
        <f t="shared" si="174"/>
        <v>44.3</v>
      </c>
      <c r="EN134">
        <f t="shared" si="175"/>
        <v>193.9</v>
      </c>
      <c r="EO134" t="str">
        <f t="shared" si="176"/>
        <v/>
      </c>
      <c r="EP134">
        <f t="shared" si="177"/>
        <v>0</v>
      </c>
      <c r="EQ134">
        <f t="shared" si="178"/>
        <v>939.4</v>
      </c>
      <c r="ER134" t="str">
        <f t="shared" si="179"/>
        <v/>
      </c>
      <c r="ES134">
        <f t="shared" si="180"/>
        <v>4.5999999999999996</v>
      </c>
      <c r="ET134">
        <f t="shared" si="181"/>
        <v>14.4</v>
      </c>
      <c r="EU134" s="61">
        <f t="shared" si="182"/>
        <v>819.4</v>
      </c>
      <c r="EV134" s="53" t="e">
        <f>IF(ISNUMBER(EK134),EK134*#REF!,"")</f>
        <v>#REF!</v>
      </c>
      <c r="EW134" s="53" t="e">
        <f>IF(ISNUMBER(EL134),EL134*#REF!,"")</f>
        <v>#REF!</v>
      </c>
      <c r="EX134" s="53" t="e">
        <f>IF(ISNUMBER(EM134),EM134*#REF!,"")</f>
        <v>#REF!</v>
      </c>
      <c r="EY134" s="53" t="e">
        <f>IF(ISNUMBER(EN134),EN134*#REF!,"")</f>
        <v>#REF!</v>
      </c>
      <c r="EZ134" s="53" t="str">
        <f>IF(ISNUMBER(EO134),EO134*#REF!,"")</f>
        <v/>
      </c>
      <c r="FA134" s="53" t="e">
        <f>IF(ISNUMBER(EP134),EP134*#REF!,"")</f>
        <v>#REF!</v>
      </c>
      <c r="FB134" s="53" t="e">
        <f>IF(ISNUMBER(EQ134),EQ134*#REF!,"")</f>
        <v>#REF!</v>
      </c>
      <c r="FC134" s="53" t="str">
        <f>IF(ISNUMBER(ER134),ER134*#REF!,"")</f>
        <v/>
      </c>
      <c r="FD134" s="53" t="e">
        <f>IF(ISNUMBER(ES134),ES134*#REF!,"")</f>
        <v>#REF!</v>
      </c>
      <c r="FE134" s="53" t="e">
        <f>IF(ISNUMBER(ET134),ET134*#REF!,"")</f>
        <v>#REF!</v>
      </c>
      <c r="FF134" s="52" t="e">
        <f>IF(ISNUMBER(EU134),EU134*#REF!,"")</f>
        <v>#REF!</v>
      </c>
      <c r="FG134" s="55" t="str">
        <f t="shared" si="183"/>
        <v/>
      </c>
      <c r="FH134" s="55" t="str">
        <f t="shared" si="184"/>
        <v/>
      </c>
      <c r="FI134" s="55" t="str">
        <f t="shared" si="185"/>
        <v/>
      </c>
      <c r="FJ134" s="55" t="str">
        <f t="shared" si="186"/>
        <v/>
      </c>
      <c r="FK134" s="55" t="str">
        <f t="shared" si="187"/>
        <v/>
      </c>
      <c r="FL134" s="55" t="str">
        <f t="shared" si="188"/>
        <v/>
      </c>
      <c r="FM134" s="55" t="str">
        <f t="shared" si="189"/>
        <v/>
      </c>
      <c r="FN134" s="55" t="str">
        <f t="shared" si="190"/>
        <v/>
      </c>
      <c r="FO134" s="55" t="str">
        <f t="shared" si="191"/>
        <v/>
      </c>
      <c r="FP134" s="55" t="str">
        <f t="shared" si="192"/>
        <v/>
      </c>
      <c r="FQ134" s="59" t="str">
        <f t="shared" si="193"/>
        <v/>
      </c>
      <c r="FR134" s="53" t="str">
        <f t="shared" si="212"/>
        <v/>
      </c>
      <c r="FS134" s="53" t="e">
        <f t="shared" si="194"/>
        <v>#VALUE!</v>
      </c>
      <c r="FT134" s="19" t="e">
        <f t="shared" si="195"/>
        <v>#VALUE!</v>
      </c>
      <c r="FU134" s="19" t="e">
        <f t="shared" si="196"/>
        <v>#VALUE!</v>
      </c>
      <c r="FV134" s="19" t="e">
        <f t="shared" si="197"/>
        <v>#VALUE!</v>
      </c>
      <c r="FW134" s="50" t="e">
        <f t="shared" si="198"/>
        <v>#VALUE!</v>
      </c>
      <c r="FX134" s="120">
        <f t="shared" si="199"/>
        <v>0</v>
      </c>
      <c r="FY134" s="120">
        <f t="shared" si="200"/>
        <v>0</v>
      </c>
      <c r="FZ134" s="120">
        <f t="shared" si="201"/>
        <v>0</v>
      </c>
      <c r="GA134" s="120">
        <f t="shared" si="202"/>
        <v>0</v>
      </c>
      <c r="GB134" s="120">
        <f t="shared" si="203"/>
        <v>0</v>
      </c>
      <c r="GC134" s="120">
        <f t="shared" si="204"/>
        <v>0</v>
      </c>
      <c r="GD134" s="120">
        <f t="shared" si="205"/>
        <v>0</v>
      </c>
      <c r="GE134" s="120">
        <f t="shared" si="206"/>
        <v>0</v>
      </c>
      <c r="GF134" s="120">
        <f t="shared" si="207"/>
        <v>0</v>
      </c>
      <c r="GG134">
        <f t="shared" si="208"/>
        <v>0</v>
      </c>
      <c r="GH134">
        <f t="shared" si="209"/>
        <v>0</v>
      </c>
      <c r="GI134">
        <v>6</v>
      </c>
      <c r="GJ134" t="str">
        <f t="shared" si="210"/>
        <v/>
      </c>
    </row>
    <row r="135" spans="1:192" x14ac:dyDescent="0.2">
      <c r="A135" s="50">
        <f t="shared" si="149"/>
        <v>134</v>
      </c>
      <c r="B135" s="58" t="s">
        <v>140</v>
      </c>
      <c r="C135" s="58" t="s">
        <v>454</v>
      </c>
      <c r="D135" s="58"/>
      <c r="E135" s="58"/>
      <c r="F135" s="19">
        <v>3524980</v>
      </c>
      <c r="G135" s="19">
        <v>5565620</v>
      </c>
      <c r="H135" s="77">
        <f t="shared" si="150"/>
        <v>524895.57799999998</v>
      </c>
      <c r="I135" s="77">
        <f t="shared" si="151"/>
        <v>5563833.5420000004</v>
      </c>
      <c r="J135" s="211">
        <v>174</v>
      </c>
      <c r="K135" s="83" t="s">
        <v>1334</v>
      </c>
      <c r="L135" s="83">
        <v>58</v>
      </c>
      <c r="M135" s="83"/>
      <c r="O135" s="83"/>
      <c r="P135" s="83"/>
      <c r="Q135" s="58" t="s">
        <v>774</v>
      </c>
      <c r="R135" s="58" t="s">
        <v>272</v>
      </c>
      <c r="S135" s="58" t="s">
        <v>1325</v>
      </c>
      <c r="T135" s="241" t="str">
        <f t="shared" si="152"/>
        <v>-</v>
      </c>
      <c r="U135" s="241" t="str">
        <f t="shared" si="153"/>
        <v>-</v>
      </c>
      <c r="V135" s="241" t="str">
        <f t="shared" si="154"/>
        <v>B</v>
      </c>
      <c r="W135" s="241" t="str">
        <f t="shared" si="211"/>
        <v>A</v>
      </c>
      <c r="X135" s="260">
        <f t="shared" si="148"/>
        <v>6</v>
      </c>
      <c r="Y135" s="261" t="str">
        <f t="shared" si="147"/>
        <v/>
      </c>
      <c r="AA135" s="48" t="s">
        <v>1543</v>
      </c>
      <c r="AB135" s="73">
        <v>1</v>
      </c>
      <c r="AC135" s="2" t="s">
        <v>2960</v>
      </c>
      <c r="AD135" s="2" t="s">
        <v>2959</v>
      </c>
      <c r="AE135" s="57" t="s">
        <v>2692</v>
      </c>
      <c r="AF135" s="45">
        <v>12.8</v>
      </c>
      <c r="AJ135" s="19">
        <v>1.2073</v>
      </c>
      <c r="AK135" s="19">
        <v>13</v>
      </c>
      <c r="AM135" s="66">
        <v>2.2200000000000002</v>
      </c>
      <c r="AS135" s="193">
        <f t="shared" si="145"/>
        <v>20757.796499999997</v>
      </c>
      <c r="AT135" s="248" t="str">
        <f t="shared" si="146"/>
        <v/>
      </c>
      <c r="AU135" s="55">
        <v>6190</v>
      </c>
      <c r="AV135" s="103">
        <v>180.8</v>
      </c>
      <c r="AW135" s="103">
        <v>868.5</v>
      </c>
      <c r="AX135" s="103">
        <v>10570</v>
      </c>
      <c r="AY135" s="103">
        <v>999.2</v>
      </c>
      <c r="AZ135" s="104">
        <v>1351</v>
      </c>
      <c r="BA135" s="103">
        <v>1.482</v>
      </c>
      <c r="BB135" s="103">
        <v>463.6</v>
      </c>
      <c r="BC135" s="103">
        <v>0.29499999999999998</v>
      </c>
      <c r="BD135" s="103">
        <v>1.34</v>
      </c>
      <c r="BE135" s="103">
        <v>46.87</v>
      </c>
      <c r="BF135" s="103">
        <v>6.8129999999999997</v>
      </c>
      <c r="BG135" s="103"/>
      <c r="BH135" s="103">
        <v>8.57</v>
      </c>
      <c r="BI135" s="2" t="s">
        <v>1322</v>
      </c>
      <c r="BL135" s="103"/>
      <c r="BM135">
        <v>67.650000000000006</v>
      </c>
      <c r="BP135">
        <v>1367</v>
      </c>
      <c r="BQ135">
        <v>282.5</v>
      </c>
      <c r="BR135">
        <v>27</v>
      </c>
      <c r="CN135" s="103">
        <v>2692</v>
      </c>
      <c r="CO135" s="2" t="s">
        <v>1322</v>
      </c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4"/>
      <c r="DT135" s="50">
        <f t="shared" si="155"/>
        <v>1</v>
      </c>
      <c r="DU135" s="73">
        <f t="shared" si="156"/>
        <v>0</v>
      </c>
      <c r="DV135" s="73">
        <f t="shared" si="157"/>
        <v>1</v>
      </c>
      <c r="DW135" s="73">
        <f t="shared" si="158"/>
        <v>0</v>
      </c>
      <c r="DX135" s="73">
        <f t="shared" si="159"/>
        <v>0</v>
      </c>
      <c r="DY135" s="125">
        <f t="shared" si="160"/>
        <v>0</v>
      </c>
      <c r="DZ135" s="73">
        <f t="shared" si="161"/>
        <v>1</v>
      </c>
      <c r="EA135" s="19">
        <f t="shared" si="162"/>
        <v>0</v>
      </c>
      <c r="EB135" s="50">
        <f t="shared" si="163"/>
        <v>0</v>
      </c>
      <c r="EC135" s="19">
        <f t="shared" si="164"/>
        <v>0</v>
      </c>
      <c r="ED135" s="19">
        <f t="shared" si="165"/>
        <v>0</v>
      </c>
      <c r="EE135" s="19">
        <f t="shared" si="166"/>
        <v>1</v>
      </c>
      <c r="EF135" s="50">
        <f t="shared" si="167"/>
        <v>0</v>
      </c>
      <c r="EG135" s="19">
        <f t="shared" si="168"/>
        <v>0</v>
      </c>
      <c r="EH135" s="19">
        <f t="shared" si="169"/>
        <v>1</v>
      </c>
      <c r="EI135" s="50">
        <f t="shared" si="170"/>
        <v>0</v>
      </c>
      <c r="EJ135" s="125">
        <f t="shared" si="171"/>
        <v>2</v>
      </c>
      <c r="EK135">
        <f t="shared" si="172"/>
        <v>6190</v>
      </c>
      <c r="EL135">
        <f t="shared" si="173"/>
        <v>463.6</v>
      </c>
      <c r="EM135">
        <f t="shared" si="174"/>
        <v>180.8</v>
      </c>
      <c r="EN135">
        <f t="shared" si="175"/>
        <v>868.5</v>
      </c>
      <c r="EO135">
        <f t="shared" si="176"/>
        <v>6.8129999999999997</v>
      </c>
      <c r="EP135">
        <f t="shared" si="177"/>
        <v>46.87</v>
      </c>
      <c r="EQ135">
        <f t="shared" si="178"/>
        <v>1351</v>
      </c>
      <c r="ER135" t="str">
        <f t="shared" si="179"/>
        <v/>
      </c>
      <c r="ES135" t="str">
        <f t="shared" si="180"/>
        <v/>
      </c>
      <c r="ET135">
        <f t="shared" si="181"/>
        <v>999.2</v>
      </c>
      <c r="EU135" s="61">
        <f t="shared" si="182"/>
        <v>10570</v>
      </c>
      <c r="EV135" s="53" t="e">
        <f>IF(ISNUMBER(EK135),EK135*#REF!,"")</f>
        <v>#REF!</v>
      </c>
      <c r="EW135" s="53" t="e">
        <f>IF(ISNUMBER(EL135),EL135*#REF!,"")</f>
        <v>#REF!</v>
      </c>
      <c r="EX135" s="53" t="e">
        <f>IF(ISNUMBER(EM135),EM135*#REF!,"")</f>
        <v>#REF!</v>
      </c>
      <c r="EY135" s="53" t="e">
        <f>IF(ISNUMBER(EN135),EN135*#REF!,"")</f>
        <v>#REF!</v>
      </c>
      <c r="EZ135" s="53" t="e">
        <f>IF(ISNUMBER(EO135),EO135*#REF!,"")</f>
        <v>#REF!</v>
      </c>
      <c r="FA135" s="53" t="e">
        <f>IF(ISNUMBER(EP135),EP135*#REF!,"")</f>
        <v>#REF!</v>
      </c>
      <c r="FB135" s="53" t="e">
        <f>IF(ISNUMBER(EQ135),EQ135*#REF!,"")</f>
        <v>#REF!</v>
      </c>
      <c r="FC135" s="53" t="str">
        <f>IF(ISNUMBER(ER135),ER135*#REF!,"")</f>
        <v/>
      </c>
      <c r="FD135" s="53" t="str">
        <f>IF(ISNUMBER(ES135),ES135*#REF!,"")</f>
        <v/>
      </c>
      <c r="FE135" s="53" t="e">
        <f>IF(ISNUMBER(ET135),ET135*#REF!,"")</f>
        <v>#REF!</v>
      </c>
      <c r="FF135" s="52" t="e">
        <f>IF(ISNUMBER(EU135),EU135*#REF!,"")</f>
        <v>#REF!</v>
      </c>
      <c r="FG135" s="55" t="str">
        <f t="shared" si="183"/>
        <v/>
      </c>
      <c r="FH135" s="55" t="str">
        <f t="shared" si="184"/>
        <v/>
      </c>
      <c r="FI135" s="55" t="str">
        <f t="shared" si="185"/>
        <v/>
      </c>
      <c r="FJ135" s="55" t="str">
        <f t="shared" si="186"/>
        <v/>
      </c>
      <c r="FK135" s="55" t="str">
        <f t="shared" si="187"/>
        <v/>
      </c>
      <c r="FL135" s="55" t="str">
        <f t="shared" si="188"/>
        <v/>
      </c>
      <c r="FM135" s="55" t="str">
        <f t="shared" si="189"/>
        <v/>
      </c>
      <c r="FN135" s="55" t="str">
        <f t="shared" si="190"/>
        <v/>
      </c>
      <c r="FO135" s="55" t="str">
        <f t="shared" si="191"/>
        <v/>
      </c>
      <c r="FP135" s="55" t="str">
        <f t="shared" si="192"/>
        <v/>
      </c>
      <c r="FQ135" s="59" t="str">
        <f t="shared" si="193"/>
        <v/>
      </c>
      <c r="FR135" s="53" t="str">
        <f t="shared" si="212"/>
        <v/>
      </c>
      <c r="FS135" s="53" t="e">
        <f t="shared" si="194"/>
        <v>#VALUE!</v>
      </c>
      <c r="FT135" s="19" t="e">
        <f t="shared" si="195"/>
        <v>#VALUE!</v>
      </c>
      <c r="FU135" s="19" t="e">
        <f t="shared" si="196"/>
        <v>#VALUE!</v>
      </c>
      <c r="FV135" s="19" t="e">
        <f t="shared" si="197"/>
        <v>#VALUE!</v>
      </c>
      <c r="FW135" s="50" t="e">
        <f t="shared" si="198"/>
        <v>#VALUE!</v>
      </c>
      <c r="FX135" s="120">
        <f t="shared" si="199"/>
        <v>0</v>
      </c>
      <c r="FY135" s="120">
        <f t="shared" si="200"/>
        <v>0</v>
      </c>
      <c r="FZ135" s="120">
        <f t="shared" si="201"/>
        <v>0</v>
      </c>
      <c r="GA135" s="120">
        <f t="shared" si="202"/>
        <v>0</v>
      </c>
      <c r="GB135" s="120">
        <f t="shared" si="203"/>
        <v>0</v>
      </c>
      <c r="GC135" s="120">
        <f t="shared" si="204"/>
        <v>0</v>
      </c>
      <c r="GD135" s="120">
        <f t="shared" si="205"/>
        <v>0</v>
      </c>
      <c r="GE135" s="120">
        <f t="shared" si="206"/>
        <v>0</v>
      </c>
      <c r="GF135" s="120">
        <f t="shared" si="207"/>
        <v>0</v>
      </c>
      <c r="GG135">
        <f t="shared" si="208"/>
        <v>0</v>
      </c>
      <c r="GH135">
        <f t="shared" si="209"/>
        <v>0</v>
      </c>
      <c r="GI135">
        <v>6</v>
      </c>
      <c r="GJ135" t="str">
        <f t="shared" si="210"/>
        <v/>
      </c>
    </row>
    <row r="136" spans="1:192" x14ac:dyDescent="0.2">
      <c r="A136" s="50">
        <f t="shared" si="149"/>
        <v>135</v>
      </c>
      <c r="B136" s="58" t="s">
        <v>140</v>
      </c>
      <c r="C136" s="58" t="s">
        <v>454</v>
      </c>
      <c r="D136" s="58"/>
      <c r="E136" s="58"/>
      <c r="F136" s="19">
        <v>3524980</v>
      </c>
      <c r="G136" s="19">
        <v>5565620</v>
      </c>
      <c r="H136" s="77">
        <f t="shared" si="150"/>
        <v>524895.57799999998</v>
      </c>
      <c r="I136" s="77">
        <f t="shared" si="151"/>
        <v>5563833.5420000004</v>
      </c>
      <c r="J136" s="208">
        <v>174</v>
      </c>
      <c r="K136" s="83" t="s">
        <v>1334</v>
      </c>
      <c r="L136" s="83">
        <v>58</v>
      </c>
      <c r="M136" s="83"/>
      <c r="O136" s="83"/>
      <c r="P136" s="83"/>
      <c r="Q136" s="58" t="s">
        <v>774</v>
      </c>
      <c r="R136" s="58" t="s">
        <v>272</v>
      </c>
      <c r="S136" s="58" t="s">
        <v>1325</v>
      </c>
      <c r="T136" s="241" t="str">
        <f t="shared" si="152"/>
        <v>-</v>
      </c>
      <c r="U136" s="241" t="str">
        <f t="shared" si="153"/>
        <v>M</v>
      </c>
      <c r="V136" s="241" t="str">
        <f t="shared" si="154"/>
        <v>-</v>
      </c>
      <c r="W136" s="241" t="str">
        <f t="shared" si="211"/>
        <v>A</v>
      </c>
      <c r="X136" s="260">
        <f t="shared" si="148"/>
        <v>6</v>
      </c>
      <c r="Y136" s="261" t="str">
        <f t="shared" si="147"/>
        <v/>
      </c>
      <c r="Z136" s="68" t="s">
        <v>1456</v>
      </c>
      <c r="AA136" s="83" t="s">
        <v>1444</v>
      </c>
      <c r="AB136" s="77">
        <v>2</v>
      </c>
      <c r="AC136" s="58"/>
      <c r="AD136" s="58" t="s">
        <v>1544</v>
      </c>
      <c r="AE136" s="68"/>
      <c r="AF136" s="83">
        <v>13</v>
      </c>
      <c r="AG136" s="83"/>
      <c r="AH136" s="83"/>
      <c r="AI136" s="83"/>
      <c r="AJ136" s="83"/>
      <c r="AK136" s="83"/>
      <c r="AL136" s="83"/>
      <c r="AM136" s="83">
        <v>2.5</v>
      </c>
      <c r="AN136" s="58"/>
      <c r="AO136" s="58"/>
      <c r="AP136" s="83"/>
      <c r="AQ136" s="58"/>
      <c r="AR136" s="58">
        <v>11519</v>
      </c>
      <c r="AS136" s="193">
        <f t="shared" si="145"/>
        <v>11505</v>
      </c>
      <c r="AT136" s="248" t="str">
        <f t="shared" si="146"/>
        <v/>
      </c>
      <c r="AU136" s="58">
        <v>3262</v>
      </c>
      <c r="AV136" s="58">
        <v>120</v>
      </c>
      <c r="AW136" s="58">
        <v>554</v>
      </c>
      <c r="AX136" s="58">
        <v>5388</v>
      </c>
      <c r="AY136" s="58">
        <v>664</v>
      </c>
      <c r="AZ136" s="68">
        <v>1257</v>
      </c>
      <c r="BA136" s="58"/>
      <c r="BB136" s="58">
        <v>247</v>
      </c>
      <c r="BC136" s="58"/>
      <c r="BD136" s="58"/>
      <c r="BE136" s="58">
        <v>13</v>
      </c>
      <c r="BF136" s="58"/>
      <c r="BG136" s="58"/>
      <c r="BH136" s="58"/>
      <c r="BI136" s="58"/>
      <c r="BJ136" s="58"/>
      <c r="BK136" s="58"/>
      <c r="BL136" s="58"/>
      <c r="BM136" s="58"/>
      <c r="BN136" s="68"/>
      <c r="BO136" s="81"/>
      <c r="BP136" s="81"/>
      <c r="BQ136" s="81"/>
      <c r="BR136" s="81"/>
      <c r="BS136" s="81"/>
      <c r="BT136" s="81"/>
      <c r="BU136" s="81"/>
      <c r="BV136" s="81"/>
      <c r="BW136" s="81"/>
      <c r="BX136" s="81"/>
      <c r="BY136" s="81"/>
      <c r="BZ136" s="81"/>
      <c r="CA136" s="81"/>
      <c r="CB136" s="81"/>
      <c r="CC136" s="81"/>
      <c r="CD136" s="81"/>
      <c r="CE136" s="81"/>
      <c r="CF136" s="81"/>
      <c r="CG136" s="81"/>
      <c r="CH136" s="81"/>
      <c r="CI136" s="81"/>
      <c r="CJ136" s="81"/>
      <c r="CK136" s="81"/>
      <c r="CL136" s="82"/>
      <c r="CM136" s="81"/>
      <c r="CN136" s="81">
        <v>1765</v>
      </c>
      <c r="CO136" s="81"/>
      <c r="CP136" s="58"/>
      <c r="CQ136" s="68"/>
      <c r="CR136" s="58"/>
      <c r="CS136" s="58"/>
      <c r="CT136" s="58"/>
      <c r="CU136" s="58"/>
      <c r="CV136" s="58"/>
      <c r="CW136" s="58"/>
      <c r="CX136" s="58"/>
      <c r="CY136" s="58"/>
      <c r="CZ136" s="58"/>
      <c r="DA136" s="68"/>
      <c r="DB136" s="81"/>
      <c r="DC136" s="81"/>
      <c r="DD136" s="81"/>
      <c r="DE136" s="81"/>
      <c r="DF136" s="81"/>
      <c r="DG136" s="81"/>
      <c r="DH136" s="81"/>
      <c r="DI136" s="81"/>
      <c r="DJ136" s="81"/>
      <c r="DK136" s="103"/>
      <c r="DL136" s="103"/>
      <c r="DM136" s="103"/>
      <c r="DN136" s="81"/>
      <c r="DO136" s="81"/>
      <c r="DP136" s="103"/>
      <c r="DQ136" s="103"/>
      <c r="DR136" s="103"/>
      <c r="DS136" s="104"/>
      <c r="DT136" s="50">
        <f t="shared" si="155"/>
        <v>0</v>
      </c>
      <c r="DU136" s="73">
        <f t="shared" si="156"/>
        <v>0</v>
      </c>
      <c r="DV136" s="73">
        <f t="shared" si="157"/>
        <v>1</v>
      </c>
      <c r="DW136" s="73">
        <f t="shared" si="158"/>
        <v>0</v>
      </c>
      <c r="DX136" s="73">
        <f t="shared" si="159"/>
        <v>0</v>
      </c>
      <c r="DY136" s="125">
        <f t="shared" si="160"/>
        <v>0</v>
      </c>
      <c r="DZ136" s="73">
        <f t="shared" si="161"/>
        <v>1</v>
      </c>
      <c r="EA136" s="19">
        <f t="shared" si="162"/>
        <v>0</v>
      </c>
      <c r="EB136" s="50">
        <f t="shared" si="163"/>
        <v>0</v>
      </c>
      <c r="EC136" s="19">
        <f t="shared" si="164"/>
        <v>0</v>
      </c>
      <c r="ED136" s="19">
        <f t="shared" si="165"/>
        <v>1</v>
      </c>
      <c r="EE136" s="19">
        <f t="shared" si="166"/>
        <v>0</v>
      </c>
      <c r="EF136" s="50">
        <f t="shared" si="167"/>
        <v>0</v>
      </c>
      <c r="EG136" s="19">
        <f t="shared" si="168"/>
        <v>0</v>
      </c>
      <c r="EH136" s="19">
        <f t="shared" si="169"/>
        <v>1</v>
      </c>
      <c r="EI136" s="50">
        <f t="shared" si="170"/>
        <v>0</v>
      </c>
      <c r="EJ136" s="125">
        <f t="shared" si="171"/>
        <v>2</v>
      </c>
      <c r="EK136">
        <f t="shared" si="172"/>
        <v>3262</v>
      </c>
      <c r="EL136">
        <f t="shared" si="173"/>
        <v>247</v>
      </c>
      <c r="EM136">
        <f t="shared" si="174"/>
        <v>120</v>
      </c>
      <c r="EN136">
        <f t="shared" si="175"/>
        <v>554</v>
      </c>
      <c r="EO136" t="str">
        <f t="shared" si="176"/>
        <v/>
      </c>
      <c r="EP136">
        <f t="shared" si="177"/>
        <v>13</v>
      </c>
      <c r="EQ136">
        <f t="shared" si="178"/>
        <v>1257</v>
      </c>
      <c r="ER136" t="str">
        <f t="shared" si="179"/>
        <v/>
      </c>
      <c r="ES136" t="str">
        <f t="shared" si="180"/>
        <v/>
      </c>
      <c r="ET136">
        <f t="shared" si="181"/>
        <v>664</v>
      </c>
      <c r="EU136" s="61">
        <f t="shared" si="182"/>
        <v>5388</v>
      </c>
      <c r="EV136" s="53" t="e">
        <f>IF(ISNUMBER(EK136),EK136*#REF!,"")</f>
        <v>#REF!</v>
      </c>
      <c r="EW136" s="53" t="e">
        <f>IF(ISNUMBER(EL136),EL136*#REF!,"")</f>
        <v>#REF!</v>
      </c>
      <c r="EX136" s="53" t="e">
        <f>IF(ISNUMBER(EM136),EM136*#REF!,"")</f>
        <v>#REF!</v>
      </c>
      <c r="EY136" s="53" t="e">
        <f>IF(ISNUMBER(EN136),EN136*#REF!,"")</f>
        <v>#REF!</v>
      </c>
      <c r="EZ136" s="53" t="str">
        <f>IF(ISNUMBER(EO136),EO136*#REF!,"")</f>
        <v/>
      </c>
      <c r="FA136" s="53" t="e">
        <f>IF(ISNUMBER(EP136),EP136*#REF!,"")</f>
        <v>#REF!</v>
      </c>
      <c r="FB136" s="53" t="e">
        <f>IF(ISNUMBER(EQ136),EQ136*#REF!,"")</f>
        <v>#REF!</v>
      </c>
      <c r="FC136" s="53" t="str">
        <f>IF(ISNUMBER(ER136),ER136*#REF!,"")</f>
        <v/>
      </c>
      <c r="FD136" s="53" t="str">
        <f>IF(ISNUMBER(ES136),ES136*#REF!,"")</f>
        <v/>
      </c>
      <c r="FE136" s="53" t="e">
        <f>IF(ISNUMBER(ET136),ET136*#REF!,"")</f>
        <v>#REF!</v>
      </c>
      <c r="FF136" s="52" t="e">
        <f>IF(ISNUMBER(EU136),EU136*#REF!,"")</f>
        <v>#REF!</v>
      </c>
      <c r="FG136" s="55" t="str">
        <f t="shared" si="183"/>
        <v/>
      </c>
      <c r="FH136" s="55" t="str">
        <f t="shared" si="184"/>
        <v/>
      </c>
      <c r="FI136" s="55" t="str">
        <f t="shared" si="185"/>
        <v/>
      </c>
      <c r="FJ136" s="55" t="str">
        <f t="shared" si="186"/>
        <v/>
      </c>
      <c r="FK136" s="55" t="str">
        <f t="shared" si="187"/>
        <v/>
      </c>
      <c r="FL136" s="55" t="str">
        <f t="shared" si="188"/>
        <v/>
      </c>
      <c r="FM136" s="55" t="str">
        <f t="shared" si="189"/>
        <v/>
      </c>
      <c r="FN136" s="55" t="str">
        <f t="shared" si="190"/>
        <v/>
      </c>
      <c r="FO136" s="55" t="str">
        <f t="shared" si="191"/>
        <v/>
      </c>
      <c r="FP136" s="55" t="str">
        <f t="shared" si="192"/>
        <v/>
      </c>
      <c r="FQ136" s="59" t="str">
        <f t="shared" si="193"/>
        <v/>
      </c>
      <c r="FR136" s="53" t="str">
        <f t="shared" si="212"/>
        <v/>
      </c>
      <c r="FS136" s="53" t="e">
        <f t="shared" si="194"/>
        <v>#VALUE!</v>
      </c>
      <c r="FT136" s="19" t="e">
        <f t="shared" si="195"/>
        <v>#VALUE!</v>
      </c>
      <c r="FU136" s="19" t="e">
        <f t="shared" si="196"/>
        <v>#VALUE!</v>
      </c>
      <c r="FV136" s="19" t="e">
        <f t="shared" si="197"/>
        <v>#VALUE!</v>
      </c>
      <c r="FW136" s="50" t="e">
        <f t="shared" si="198"/>
        <v>#VALUE!</v>
      </c>
      <c r="FX136" s="120">
        <f t="shared" si="199"/>
        <v>0</v>
      </c>
      <c r="FY136" s="120">
        <f t="shared" si="200"/>
        <v>0</v>
      </c>
      <c r="FZ136" s="120">
        <f t="shared" si="201"/>
        <v>0</v>
      </c>
      <c r="GA136" s="120">
        <f t="shared" si="202"/>
        <v>0</v>
      </c>
      <c r="GB136" s="120">
        <f t="shared" si="203"/>
        <v>0</v>
      </c>
      <c r="GC136" s="120">
        <f t="shared" si="204"/>
        <v>0</v>
      </c>
      <c r="GD136" s="120">
        <f t="shared" si="205"/>
        <v>0</v>
      </c>
      <c r="GE136" s="120">
        <f t="shared" si="206"/>
        <v>0</v>
      </c>
      <c r="GF136" s="120">
        <f t="shared" si="207"/>
        <v>0</v>
      </c>
      <c r="GG136">
        <f t="shared" si="208"/>
        <v>0</v>
      </c>
      <c r="GH136">
        <f t="shared" si="209"/>
        <v>0</v>
      </c>
      <c r="GI136">
        <v>6</v>
      </c>
      <c r="GJ136" t="str">
        <f t="shared" si="210"/>
        <v/>
      </c>
    </row>
    <row r="137" spans="1:192" x14ac:dyDescent="0.2">
      <c r="A137" s="50">
        <f t="shared" si="149"/>
        <v>136</v>
      </c>
      <c r="B137" s="2" t="s">
        <v>140</v>
      </c>
      <c r="C137" s="2" t="s">
        <v>454</v>
      </c>
      <c r="D137" s="2"/>
      <c r="E137" s="2"/>
      <c r="F137" s="66">
        <v>3524980</v>
      </c>
      <c r="G137" s="66">
        <v>5565620</v>
      </c>
      <c r="H137" s="77">
        <f t="shared" si="150"/>
        <v>524895.57799999998</v>
      </c>
      <c r="I137" s="77">
        <f t="shared" si="151"/>
        <v>5563833.5420000004</v>
      </c>
      <c r="J137" s="208">
        <v>174</v>
      </c>
      <c r="K137" s="66" t="s">
        <v>1334</v>
      </c>
      <c r="L137" s="66">
        <v>58</v>
      </c>
      <c r="M137" s="66"/>
      <c r="O137" s="66"/>
      <c r="P137" s="66"/>
      <c r="Q137" s="58" t="s">
        <v>774</v>
      </c>
      <c r="R137" s="58" t="s">
        <v>272</v>
      </c>
      <c r="S137" s="2" t="s">
        <v>1325</v>
      </c>
      <c r="T137" s="241" t="str">
        <f t="shared" si="152"/>
        <v>-</v>
      </c>
      <c r="U137" s="241" t="str">
        <f t="shared" si="153"/>
        <v>M</v>
      </c>
      <c r="V137" s="241" t="str">
        <f t="shared" si="154"/>
        <v>-</v>
      </c>
      <c r="W137" s="241" t="str">
        <f t="shared" si="211"/>
        <v>A</v>
      </c>
      <c r="X137" s="260">
        <f t="shared" si="148"/>
        <v>6</v>
      </c>
      <c r="Y137" s="261" t="str">
        <f t="shared" si="147"/>
        <v/>
      </c>
      <c r="Z137" s="56" t="s">
        <v>1545</v>
      </c>
      <c r="AA137" s="86">
        <v>37530</v>
      </c>
      <c r="AB137" s="76">
        <v>3</v>
      </c>
      <c r="AC137" s="2" t="s">
        <v>455</v>
      </c>
      <c r="AD137" s="2" t="s">
        <v>1546</v>
      </c>
      <c r="AE137" s="56"/>
      <c r="AF137" s="66">
        <v>13.5</v>
      </c>
      <c r="AG137" s="19">
        <v>19090</v>
      </c>
      <c r="AH137" s="19">
        <v>6.49</v>
      </c>
      <c r="AI137" s="66">
        <v>262</v>
      </c>
      <c r="AL137" s="66"/>
      <c r="AM137" s="66">
        <v>6.67</v>
      </c>
      <c r="AR137">
        <v>13233.3</v>
      </c>
      <c r="AS137" s="193">
        <f t="shared" si="145"/>
        <v>13232.572</v>
      </c>
      <c r="AT137" s="248" t="str">
        <f t="shared" si="146"/>
        <v/>
      </c>
      <c r="AU137">
        <v>3843</v>
      </c>
      <c r="AV137">
        <v>133</v>
      </c>
      <c r="AW137">
        <v>603</v>
      </c>
      <c r="AX137">
        <v>6300</v>
      </c>
      <c r="AY137">
        <v>691</v>
      </c>
      <c r="AZ137" s="61">
        <v>1365</v>
      </c>
      <c r="BA137">
        <v>4.5</v>
      </c>
      <c r="BB137">
        <v>245</v>
      </c>
      <c r="BC137">
        <v>11.24</v>
      </c>
      <c r="BD137">
        <v>1.4</v>
      </c>
      <c r="BE137">
        <v>14</v>
      </c>
      <c r="BF137">
        <v>1.7</v>
      </c>
      <c r="BG137">
        <v>1.9</v>
      </c>
      <c r="BH137">
        <v>2.2999999999999998</v>
      </c>
      <c r="BI137">
        <v>1.9E-2</v>
      </c>
      <c r="BJ137" s="2" t="s">
        <v>1463</v>
      </c>
      <c r="BK137" s="2" t="s">
        <v>1370</v>
      </c>
      <c r="BM137">
        <v>9.6999999999999993</v>
      </c>
      <c r="BN137" s="61">
        <v>5.35</v>
      </c>
      <c r="BO137" s="90" t="s">
        <v>456</v>
      </c>
      <c r="BP137" s="90">
        <v>168</v>
      </c>
      <c r="BQ137" s="90">
        <v>280</v>
      </c>
      <c r="BR137" s="90">
        <v>15</v>
      </c>
      <c r="BS137" s="90"/>
      <c r="BT137" s="90" t="s">
        <v>286</v>
      </c>
      <c r="BU137" s="90" t="s">
        <v>464</v>
      </c>
      <c r="BV137" s="90" t="s">
        <v>464</v>
      </c>
      <c r="BW137" s="90"/>
      <c r="BX137" s="90" t="s">
        <v>464</v>
      </c>
      <c r="BY137" s="90" t="s">
        <v>1383</v>
      </c>
      <c r="BZ137" s="90" t="s">
        <v>464</v>
      </c>
      <c r="CA137" s="90" t="s">
        <v>464</v>
      </c>
      <c r="CB137" s="90" t="s">
        <v>463</v>
      </c>
      <c r="CC137" s="90"/>
      <c r="CD137" s="90" t="s">
        <v>456</v>
      </c>
      <c r="CE137" s="90" t="s">
        <v>456</v>
      </c>
      <c r="CF137" s="90" t="s">
        <v>286</v>
      </c>
      <c r="CG137" s="90"/>
      <c r="CH137" s="90"/>
      <c r="CI137" s="90"/>
      <c r="CJ137" s="90"/>
      <c r="CK137" s="90" t="s">
        <v>464</v>
      </c>
      <c r="CL137" s="91" t="s">
        <v>465</v>
      </c>
      <c r="CM137" s="90">
        <v>0.48</v>
      </c>
      <c r="CN137" s="90">
        <v>1779</v>
      </c>
      <c r="CO137" s="90">
        <v>1.0999999999999999E-2</v>
      </c>
      <c r="DB137" s="103"/>
      <c r="DC137" s="103"/>
      <c r="DD137" s="103"/>
      <c r="DE137" s="103"/>
      <c r="DF137" s="103"/>
      <c r="DG137" s="103"/>
      <c r="DH137" s="103"/>
      <c r="DI137" s="103">
        <v>8.9</v>
      </c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4"/>
      <c r="DT137" s="50">
        <f t="shared" si="155"/>
        <v>0</v>
      </c>
      <c r="DU137" s="73">
        <f t="shared" si="156"/>
        <v>0</v>
      </c>
      <c r="DV137" s="73">
        <f t="shared" si="157"/>
        <v>1</v>
      </c>
      <c r="DW137" s="73">
        <f t="shared" si="158"/>
        <v>0</v>
      </c>
      <c r="DX137" s="73">
        <f t="shared" si="159"/>
        <v>0</v>
      </c>
      <c r="DY137" s="125">
        <f t="shared" si="160"/>
        <v>0</v>
      </c>
      <c r="DZ137" s="73">
        <f t="shared" si="161"/>
        <v>1</v>
      </c>
      <c r="EA137" s="19">
        <f t="shared" si="162"/>
        <v>0</v>
      </c>
      <c r="EB137" s="50">
        <f t="shared" si="163"/>
        <v>0</v>
      </c>
      <c r="EC137" s="19">
        <f t="shared" si="164"/>
        <v>0</v>
      </c>
      <c r="ED137" s="19">
        <f t="shared" si="165"/>
        <v>1</v>
      </c>
      <c r="EE137" s="19">
        <f t="shared" si="166"/>
        <v>0</v>
      </c>
      <c r="EF137" s="50">
        <f t="shared" si="167"/>
        <v>0</v>
      </c>
      <c r="EG137" s="19">
        <f t="shared" si="168"/>
        <v>0</v>
      </c>
      <c r="EH137" s="19">
        <f t="shared" si="169"/>
        <v>1</v>
      </c>
      <c r="EI137" s="50">
        <f t="shared" si="170"/>
        <v>0</v>
      </c>
      <c r="EJ137" s="125">
        <f t="shared" si="171"/>
        <v>2</v>
      </c>
      <c r="EK137">
        <f t="shared" si="172"/>
        <v>3843</v>
      </c>
      <c r="EL137">
        <f t="shared" si="173"/>
        <v>245</v>
      </c>
      <c r="EM137">
        <f t="shared" si="174"/>
        <v>133</v>
      </c>
      <c r="EN137">
        <f t="shared" si="175"/>
        <v>603</v>
      </c>
      <c r="EO137">
        <f t="shared" si="176"/>
        <v>1.7</v>
      </c>
      <c r="EP137">
        <f t="shared" si="177"/>
        <v>14</v>
      </c>
      <c r="EQ137">
        <f t="shared" si="178"/>
        <v>1365</v>
      </c>
      <c r="ER137" t="str">
        <f t="shared" si="179"/>
        <v/>
      </c>
      <c r="ES137" t="str">
        <f t="shared" si="180"/>
        <v/>
      </c>
      <c r="ET137">
        <f t="shared" si="181"/>
        <v>691</v>
      </c>
      <c r="EU137" s="61">
        <f t="shared" si="182"/>
        <v>6300</v>
      </c>
      <c r="EV137" s="53" t="e">
        <f>IF(ISNUMBER(EK137),EK137*#REF!,"")</f>
        <v>#REF!</v>
      </c>
      <c r="EW137" s="53" t="e">
        <f>IF(ISNUMBER(EL137),EL137*#REF!,"")</f>
        <v>#REF!</v>
      </c>
      <c r="EX137" s="53" t="e">
        <f>IF(ISNUMBER(EM137),EM137*#REF!,"")</f>
        <v>#REF!</v>
      </c>
      <c r="EY137" s="53" t="e">
        <f>IF(ISNUMBER(EN137),EN137*#REF!,"")</f>
        <v>#REF!</v>
      </c>
      <c r="EZ137" s="53" t="e">
        <f>IF(ISNUMBER(EO137),EO137*#REF!,"")</f>
        <v>#REF!</v>
      </c>
      <c r="FA137" s="53" t="e">
        <f>IF(ISNUMBER(EP137),EP137*#REF!,"")</f>
        <v>#REF!</v>
      </c>
      <c r="FB137" s="53" t="e">
        <f>IF(ISNUMBER(EQ137),EQ137*#REF!,"")</f>
        <v>#REF!</v>
      </c>
      <c r="FC137" s="53" t="str">
        <f>IF(ISNUMBER(ER137),ER137*#REF!,"")</f>
        <v/>
      </c>
      <c r="FD137" s="53" t="str">
        <f>IF(ISNUMBER(ES137),ES137*#REF!,"")</f>
        <v/>
      </c>
      <c r="FE137" s="53" t="e">
        <f>IF(ISNUMBER(ET137),ET137*#REF!,"")</f>
        <v>#REF!</v>
      </c>
      <c r="FF137" s="52" t="e">
        <f>IF(ISNUMBER(EU137),EU137*#REF!,"")</f>
        <v>#REF!</v>
      </c>
      <c r="FG137" s="55" t="str">
        <f t="shared" si="183"/>
        <v/>
      </c>
      <c r="FH137" s="55" t="str">
        <f t="shared" si="184"/>
        <v/>
      </c>
      <c r="FI137" s="55" t="str">
        <f t="shared" si="185"/>
        <v/>
      </c>
      <c r="FJ137" s="55" t="str">
        <f t="shared" si="186"/>
        <v/>
      </c>
      <c r="FK137" s="55" t="str">
        <f t="shared" si="187"/>
        <v/>
      </c>
      <c r="FL137" s="55" t="str">
        <f t="shared" si="188"/>
        <v/>
      </c>
      <c r="FM137" s="55" t="str">
        <f t="shared" si="189"/>
        <v/>
      </c>
      <c r="FN137" s="55" t="str">
        <f t="shared" si="190"/>
        <v/>
      </c>
      <c r="FO137" s="55" t="str">
        <f t="shared" si="191"/>
        <v/>
      </c>
      <c r="FP137" s="55" t="str">
        <f t="shared" si="192"/>
        <v/>
      </c>
      <c r="FQ137" s="59" t="str">
        <f t="shared" si="193"/>
        <v/>
      </c>
      <c r="FR137" s="53" t="str">
        <f t="shared" si="212"/>
        <v/>
      </c>
      <c r="FS137" s="53" t="e">
        <f t="shared" si="194"/>
        <v>#VALUE!</v>
      </c>
      <c r="FT137" s="19" t="e">
        <f t="shared" si="195"/>
        <v>#VALUE!</v>
      </c>
      <c r="FU137" s="19" t="e">
        <f t="shared" si="196"/>
        <v>#VALUE!</v>
      </c>
      <c r="FV137" s="19" t="e">
        <f t="shared" si="197"/>
        <v>#VALUE!</v>
      </c>
      <c r="FW137" s="50" t="e">
        <f t="shared" si="198"/>
        <v>#VALUE!</v>
      </c>
      <c r="FX137" s="120">
        <f t="shared" si="199"/>
        <v>0</v>
      </c>
      <c r="FY137" s="120">
        <f t="shared" si="200"/>
        <v>0</v>
      </c>
      <c r="FZ137" s="120">
        <f t="shared" si="201"/>
        <v>0</v>
      </c>
      <c r="GA137" s="120">
        <f t="shared" si="202"/>
        <v>0</v>
      </c>
      <c r="GB137" s="120">
        <f t="shared" si="203"/>
        <v>0</v>
      </c>
      <c r="GC137" s="120">
        <f t="shared" si="204"/>
        <v>0</v>
      </c>
      <c r="GD137" s="120">
        <f t="shared" si="205"/>
        <v>0</v>
      </c>
      <c r="GE137" s="120">
        <f t="shared" si="206"/>
        <v>0</v>
      </c>
      <c r="GF137" s="120">
        <f t="shared" si="207"/>
        <v>0</v>
      </c>
      <c r="GG137">
        <f t="shared" si="208"/>
        <v>0</v>
      </c>
      <c r="GH137">
        <f t="shared" si="209"/>
        <v>0</v>
      </c>
      <c r="GI137">
        <v>6</v>
      </c>
      <c r="GJ137" t="str">
        <f t="shared" si="210"/>
        <v/>
      </c>
    </row>
    <row r="138" spans="1:192" x14ac:dyDescent="0.2">
      <c r="A138" s="50">
        <f t="shared" si="149"/>
        <v>137</v>
      </c>
      <c r="B138" s="58" t="s">
        <v>140</v>
      </c>
      <c r="C138" s="58" t="s">
        <v>231</v>
      </c>
      <c r="D138" s="58"/>
      <c r="E138" s="58"/>
      <c r="F138" s="19">
        <v>3524470</v>
      </c>
      <c r="G138" s="19">
        <v>5566180</v>
      </c>
      <c r="H138" s="77">
        <f t="shared" si="150"/>
        <v>524385.78200000001</v>
      </c>
      <c r="I138" s="77">
        <f t="shared" si="151"/>
        <v>5564393.318</v>
      </c>
      <c r="J138" s="266">
        <v>164</v>
      </c>
      <c r="K138" s="83" t="s">
        <v>1334</v>
      </c>
      <c r="L138" s="83">
        <v>30</v>
      </c>
      <c r="M138" s="83"/>
      <c r="O138" s="83"/>
      <c r="P138" s="83"/>
      <c r="Q138" s="2" t="s">
        <v>1339</v>
      </c>
      <c r="R138" t="s">
        <v>273</v>
      </c>
      <c r="S138" t="s">
        <v>1324</v>
      </c>
      <c r="T138" s="241" t="str">
        <f t="shared" si="152"/>
        <v>-</v>
      </c>
      <c r="U138" s="241" t="str">
        <f t="shared" si="153"/>
        <v>M</v>
      </c>
      <c r="V138" s="241" t="str">
        <f t="shared" si="154"/>
        <v>-</v>
      </c>
      <c r="W138" s="241" t="str">
        <f t="shared" si="211"/>
        <v>A</v>
      </c>
      <c r="X138" s="260">
        <f t="shared" si="148"/>
        <v>6</v>
      </c>
      <c r="Y138" s="261" t="str">
        <f t="shared" si="147"/>
        <v/>
      </c>
      <c r="Z138" s="56"/>
      <c r="AA138" s="86" t="s">
        <v>1362</v>
      </c>
      <c r="AB138" s="76">
        <v>1</v>
      </c>
      <c r="AC138" s="2" t="s">
        <v>694</v>
      </c>
      <c r="AD138" t="s">
        <v>1547</v>
      </c>
      <c r="AE138" s="56"/>
      <c r="AF138" s="66">
        <v>10.6</v>
      </c>
      <c r="AJ138" s="19">
        <v>1.01004</v>
      </c>
      <c r="AK138" s="19">
        <v>15</v>
      </c>
      <c r="AL138" s="66"/>
      <c r="AS138" s="193">
        <f t="shared" si="145"/>
        <v>14139.698000000002</v>
      </c>
      <c r="AT138" s="248" t="str">
        <f t="shared" si="146"/>
        <v/>
      </c>
      <c r="AU138">
        <v>3591</v>
      </c>
      <c r="AV138">
        <v>194.6</v>
      </c>
      <c r="AW138">
        <v>939.9</v>
      </c>
      <c r="AX138">
        <v>5952</v>
      </c>
      <c r="AY138">
        <v>1324</v>
      </c>
      <c r="AZ138" s="61">
        <v>1856</v>
      </c>
      <c r="BA138">
        <v>4.8410000000000002</v>
      </c>
      <c r="BB138">
        <v>221.5</v>
      </c>
      <c r="BC138">
        <v>7.37</v>
      </c>
      <c r="BD138">
        <v>1.7190000000000001</v>
      </c>
      <c r="BE138">
        <v>16.690000000000001</v>
      </c>
      <c r="BF138">
        <v>2.4409999999999998</v>
      </c>
      <c r="BH138">
        <v>2.7320000000000002</v>
      </c>
      <c r="BI138">
        <v>1.9E-2</v>
      </c>
      <c r="BJ138" s="2">
        <v>2.161</v>
      </c>
      <c r="BK138" s="133"/>
      <c r="BM138" s="2">
        <v>18.420000000000002</v>
      </c>
      <c r="BN138" s="61">
        <v>3.8290000000000002</v>
      </c>
      <c r="BO138" s="90"/>
      <c r="BP138" s="90"/>
      <c r="BQ138" s="90">
        <v>159</v>
      </c>
      <c r="BR138" s="90"/>
      <c r="BS138" s="90"/>
      <c r="BT138" s="90"/>
      <c r="BU138" s="90"/>
      <c r="BV138" s="90"/>
      <c r="BW138" s="90"/>
      <c r="BX138" s="90" t="s">
        <v>1322</v>
      </c>
      <c r="BY138" s="90"/>
      <c r="BZ138" s="90"/>
      <c r="CA138" s="90"/>
      <c r="CB138" s="90"/>
      <c r="CC138" s="90"/>
      <c r="CD138" s="90"/>
      <c r="CE138" s="90"/>
      <c r="CF138" s="90"/>
      <c r="CG138" s="90"/>
      <c r="CH138" s="90"/>
      <c r="CI138" s="90"/>
      <c r="CJ138" s="90"/>
      <c r="CK138" s="90"/>
      <c r="CL138" s="91">
        <v>317</v>
      </c>
      <c r="CM138" s="90"/>
      <c r="CN138" s="90">
        <v>2322</v>
      </c>
      <c r="CO138" s="90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4"/>
      <c r="DT138" s="50">
        <f t="shared" si="155"/>
        <v>1</v>
      </c>
      <c r="DU138" s="73">
        <f t="shared" si="156"/>
        <v>0</v>
      </c>
      <c r="DV138" s="73">
        <f t="shared" si="157"/>
        <v>1</v>
      </c>
      <c r="DW138" s="73">
        <f t="shared" si="158"/>
        <v>0</v>
      </c>
      <c r="DX138" s="73">
        <f t="shared" si="159"/>
        <v>0</v>
      </c>
      <c r="DY138" s="125">
        <f t="shared" si="160"/>
        <v>0</v>
      </c>
      <c r="DZ138" s="73">
        <f t="shared" si="161"/>
        <v>1</v>
      </c>
      <c r="EA138" s="19">
        <f t="shared" si="162"/>
        <v>0</v>
      </c>
      <c r="EB138" s="50">
        <f t="shared" si="163"/>
        <v>0</v>
      </c>
      <c r="EC138" s="19">
        <f t="shared" si="164"/>
        <v>0</v>
      </c>
      <c r="ED138" s="19">
        <f t="shared" si="165"/>
        <v>1</v>
      </c>
      <c r="EE138" s="19">
        <f t="shared" si="166"/>
        <v>0</v>
      </c>
      <c r="EF138" s="50">
        <f t="shared" si="167"/>
        <v>0</v>
      </c>
      <c r="EG138" s="19">
        <f t="shared" si="168"/>
        <v>0</v>
      </c>
      <c r="EH138" s="19">
        <f t="shared" si="169"/>
        <v>1</v>
      </c>
      <c r="EI138" s="50">
        <f t="shared" si="170"/>
        <v>0</v>
      </c>
      <c r="EJ138" s="125">
        <f t="shared" si="171"/>
        <v>2</v>
      </c>
      <c r="EK138">
        <f t="shared" si="172"/>
        <v>3591</v>
      </c>
      <c r="EL138">
        <f t="shared" si="173"/>
        <v>221.5</v>
      </c>
      <c r="EM138">
        <f t="shared" si="174"/>
        <v>194.6</v>
      </c>
      <c r="EN138">
        <f t="shared" si="175"/>
        <v>939.9</v>
      </c>
      <c r="EO138">
        <f t="shared" si="176"/>
        <v>2.4409999999999998</v>
      </c>
      <c r="EP138">
        <f t="shared" si="177"/>
        <v>16.690000000000001</v>
      </c>
      <c r="EQ138">
        <f t="shared" si="178"/>
        <v>1856</v>
      </c>
      <c r="ER138" t="str">
        <f t="shared" si="179"/>
        <v/>
      </c>
      <c r="ES138">
        <f t="shared" si="180"/>
        <v>2.161</v>
      </c>
      <c r="ET138">
        <f t="shared" si="181"/>
        <v>1324</v>
      </c>
      <c r="EU138" s="61">
        <f t="shared" si="182"/>
        <v>5952</v>
      </c>
      <c r="EV138" s="53" t="e">
        <f>IF(ISNUMBER(EK138),EK138*#REF!,"")</f>
        <v>#REF!</v>
      </c>
      <c r="EW138" s="53" t="e">
        <f>IF(ISNUMBER(EL138),EL138*#REF!,"")</f>
        <v>#REF!</v>
      </c>
      <c r="EX138" s="53" t="e">
        <f>IF(ISNUMBER(EM138),EM138*#REF!,"")</f>
        <v>#REF!</v>
      </c>
      <c r="EY138" s="53" t="e">
        <f>IF(ISNUMBER(EN138),EN138*#REF!,"")</f>
        <v>#REF!</v>
      </c>
      <c r="EZ138" s="53" t="e">
        <f>IF(ISNUMBER(EO138),EO138*#REF!,"")</f>
        <v>#REF!</v>
      </c>
      <c r="FA138" s="53" t="e">
        <f>IF(ISNUMBER(EP138),EP138*#REF!,"")</f>
        <v>#REF!</v>
      </c>
      <c r="FB138" s="53" t="e">
        <f>IF(ISNUMBER(EQ138),EQ138*#REF!,"")</f>
        <v>#REF!</v>
      </c>
      <c r="FC138" s="53" t="str">
        <f>IF(ISNUMBER(ER138),ER138*#REF!,"")</f>
        <v/>
      </c>
      <c r="FD138" s="53" t="e">
        <f>IF(ISNUMBER(ES138),ES138*#REF!,"")</f>
        <v>#REF!</v>
      </c>
      <c r="FE138" s="53" t="e">
        <f>IF(ISNUMBER(ET138),ET138*#REF!,"")</f>
        <v>#REF!</v>
      </c>
      <c r="FF138" s="52" t="e">
        <f>IF(ISNUMBER(EU138),EU138*#REF!,"")</f>
        <v>#REF!</v>
      </c>
      <c r="FG138" s="55" t="str">
        <f t="shared" si="183"/>
        <v/>
      </c>
      <c r="FH138" s="55" t="str">
        <f t="shared" si="184"/>
        <v/>
      </c>
      <c r="FI138" s="55" t="str">
        <f t="shared" si="185"/>
        <v/>
      </c>
      <c r="FJ138" s="55" t="str">
        <f t="shared" si="186"/>
        <v/>
      </c>
      <c r="FK138" s="55" t="str">
        <f t="shared" si="187"/>
        <v/>
      </c>
      <c r="FL138" s="55" t="str">
        <f t="shared" si="188"/>
        <v/>
      </c>
      <c r="FM138" s="55" t="str">
        <f t="shared" si="189"/>
        <v/>
      </c>
      <c r="FN138" s="55" t="str">
        <f t="shared" si="190"/>
        <v/>
      </c>
      <c r="FO138" s="55" t="str">
        <f t="shared" si="191"/>
        <v/>
      </c>
      <c r="FP138" s="55" t="str">
        <f t="shared" si="192"/>
        <v/>
      </c>
      <c r="FQ138" s="59" t="str">
        <f t="shared" si="193"/>
        <v/>
      </c>
      <c r="FR138" s="53" t="str">
        <f t="shared" si="212"/>
        <v/>
      </c>
      <c r="FS138" s="53" t="e">
        <f t="shared" si="194"/>
        <v>#VALUE!</v>
      </c>
      <c r="FT138" s="19" t="e">
        <f t="shared" si="195"/>
        <v>#VALUE!</v>
      </c>
      <c r="FU138" s="19" t="e">
        <f t="shared" si="196"/>
        <v>#VALUE!</v>
      </c>
      <c r="FV138" s="19" t="e">
        <f t="shared" si="197"/>
        <v>#VALUE!</v>
      </c>
      <c r="FW138" s="50" t="e">
        <f t="shared" si="198"/>
        <v>#VALUE!</v>
      </c>
      <c r="FX138" s="120">
        <f t="shared" si="199"/>
        <v>0</v>
      </c>
      <c r="FY138" s="120">
        <f t="shared" si="200"/>
        <v>0</v>
      </c>
      <c r="FZ138" s="120">
        <f t="shared" si="201"/>
        <v>0</v>
      </c>
      <c r="GA138" s="120">
        <f t="shared" si="202"/>
        <v>0</v>
      </c>
      <c r="GB138" s="120">
        <f t="shared" si="203"/>
        <v>0</v>
      </c>
      <c r="GC138" s="120">
        <f t="shared" si="204"/>
        <v>0</v>
      </c>
      <c r="GD138" s="120">
        <f t="shared" si="205"/>
        <v>0</v>
      </c>
      <c r="GE138" s="120">
        <f t="shared" si="206"/>
        <v>0</v>
      </c>
      <c r="GF138" s="120">
        <f t="shared" si="207"/>
        <v>0</v>
      </c>
      <c r="GG138">
        <f t="shared" si="208"/>
        <v>0</v>
      </c>
      <c r="GH138">
        <f t="shared" si="209"/>
        <v>0</v>
      </c>
      <c r="GI138">
        <v>6</v>
      </c>
      <c r="GJ138" t="str">
        <f t="shared" si="210"/>
        <v/>
      </c>
    </row>
    <row r="139" spans="1:192" x14ac:dyDescent="0.2">
      <c r="A139" s="50">
        <f t="shared" si="149"/>
        <v>138</v>
      </c>
      <c r="B139" s="58" t="s">
        <v>140</v>
      </c>
      <c r="C139" s="58" t="s">
        <v>231</v>
      </c>
      <c r="D139" s="58"/>
      <c r="E139" s="58"/>
      <c r="F139" s="19">
        <v>3524470</v>
      </c>
      <c r="G139" s="19">
        <v>5566180</v>
      </c>
      <c r="H139" s="77">
        <f t="shared" si="150"/>
        <v>524385.78200000001</v>
      </c>
      <c r="I139" s="77">
        <f t="shared" si="151"/>
        <v>5564393.318</v>
      </c>
      <c r="J139" s="266">
        <v>164</v>
      </c>
      <c r="K139" s="83" t="s">
        <v>1334</v>
      </c>
      <c r="L139" s="83">
        <v>30</v>
      </c>
      <c r="M139" s="83"/>
      <c r="O139" s="83"/>
      <c r="P139" s="83"/>
      <c r="Q139" s="2" t="s">
        <v>1339</v>
      </c>
      <c r="R139" t="s">
        <v>273</v>
      </c>
      <c r="S139" t="s">
        <v>1324</v>
      </c>
      <c r="T139" s="241" t="str">
        <f t="shared" si="152"/>
        <v>-</v>
      </c>
      <c r="U139" s="241" t="str">
        <f t="shared" si="153"/>
        <v>M</v>
      </c>
      <c r="V139" s="241" t="str">
        <f t="shared" si="154"/>
        <v>-</v>
      </c>
      <c r="W139" s="241" t="str">
        <f t="shared" si="211"/>
        <v>A</v>
      </c>
      <c r="X139" s="260">
        <f t="shared" si="148"/>
        <v>6</v>
      </c>
      <c r="Y139" s="261" t="str">
        <f t="shared" si="147"/>
        <v/>
      </c>
      <c r="Z139" s="61" t="s">
        <v>1548</v>
      </c>
      <c r="AA139" s="83" t="s">
        <v>1444</v>
      </c>
      <c r="AB139" s="77">
        <v>2</v>
      </c>
      <c r="AC139" s="58"/>
      <c r="AD139" s="58" t="s">
        <v>1544</v>
      </c>
      <c r="AE139" s="68"/>
      <c r="AF139" s="83">
        <v>13</v>
      </c>
      <c r="AG139" s="83"/>
      <c r="AH139" s="83"/>
      <c r="AI139" s="83"/>
      <c r="AJ139" s="83"/>
      <c r="AK139" s="83"/>
      <c r="AL139" s="83"/>
      <c r="AM139" s="83">
        <v>0.3</v>
      </c>
      <c r="AN139" s="58"/>
      <c r="AO139" s="58"/>
      <c r="AP139" s="83"/>
      <c r="AQ139" s="58"/>
      <c r="AR139" s="58">
        <v>15808</v>
      </c>
      <c r="AS139" s="193">
        <f t="shared" si="145"/>
        <v>15783</v>
      </c>
      <c r="AT139" s="248" t="str">
        <f t="shared" si="146"/>
        <v/>
      </c>
      <c r="AU139" s="58">
        <v>3802</v>
      </c>
      <c r="AV139" s="58">
        <v>207</v>
      </c>
      <c r="AW139" s="58">
        <v>1193</v>
      </c>
      <c r="AX139" s="58">
        <v>6176</v>
      </c>
      <c r="AY139" s="58">
        <v>2073</v>
      </c>
      <c r="AZ139" s="68">
        <v>2025</v>
      </c>
      <c r="BA139" s="58"/>
      <c r="BB139" s="58">
        <v>290</v>
      </c>
      <c r="BC139" s="58"/>
      <c r="BD139" s="58"/>
      <c r="BE139" s="58">
        <v>17</v>
      </c>
      <c r="BF139" s="58"/>
      <c r="BG139" s="58"/>
      <c r="BH139" s="58"/>
      <c r="BI139" s="58"/>
      <c r="BJ139" s="58"/>
      <c r="BK139" s="58"/>
      <c r="BL139" s="58"/>
      <c r="BM139" s="58"/>
      <c r="BN139" s="68"/>
      <c r="BO139" s="81"/>
      <c r="BP139" s="81"/>
      <c r="BQ139" s="81"/>
      <c r="BR139" s="81"/>
      <c r="BS139" s="81"/>
      <c r="BT139" s="81"/>
      <c r="BU139" s="81"/>
      <c r="BV139" s="81"/>
      <c r="BW139" s="81"/>
      <c r="BX139" s="81"/>
      <c r="BY139" s="81"/>
      <c r="BZ139" s="81"/>
      <c r="CA139" s="81"/>
      <c r="CB139" s="81"/>
      <c r="CC139" s="81"/>
      <c r="CD139" s="81"/>
      <c r="CE139" s="81"/>
      <c r="CF139" s="81"/>
      <c r="CG139" s="81"/>
      <c r="CH139" s="81"/>
      <c r="CI139" s="81"/>
      <c r="CJ139" s="81"/>
      <c r="CK139" s="81"/>
      <c r="CL139" s="82"/>
      <c r="CM139" s="81"/>
      <c r="CN139" s="81">
        <v>1842</v>
      </c>
      <c r="CO139" s="81"/>
      <c r="CP139" s="58"/>
      <c r="CQ139" s="68"/>
      <c r="CR139" s="58"/>
      <c r="CS139" s="58"/>
      <c r="CT139" s="58"/>
      <c r="CU139" s="58"/>
      <c r="CV139" s="58"/>
      <c r="CW139" s="58"/>
      <c r="CX139" s="58"/>
      <c r="CY139" s="58"/>
      <c r="CZ139" s="58"/>
      <c r="DA139" s="68"/>
      <c r="DB139" s="81"/>
      <c r="DC139" s="81"/>
      <c r="DD139" s="81"/>
      <c r="DE139" s="81"/>
      <c r="DF139" s="81"/>
      <c r="DG139" s="81"/>
      <c r="DH139" s="81"/>
      <c r="DI139" s="81"/>
      <c r="DJ139" s="81"/>
      <c r="DK139" s="103"/>
      <c r="DL139" s="103"/>
      <c r="DM139" s="103"/>
      <c r="DN139" s="81"/>
      <c r="DO139" s="81"/>
      <c r="DP139" s="103"/>
      <c r="DQ139" s="103"/>
      <c r="DR139" s="103"/>
      <c r="DS139" s="104"/>
      <c r="DT139" s="50">
        <f t="shared" si="155"/>
        <v>0</v>
      </c>
      <c r="DU139" s="73">
        <f t="shared" si="156"/>
        <v>0</v>
      </c>
      <c r="DV139" s="73">
        <f t="shared" si="157"/>
        <v>1</v>
      </c>
      <c r="DW139" s="73">
        <f t="shared" si="158"/>
        <v>0</v>
      </c>
      <c r="DX139" s="73">
        <f t="shared" si="159"/>
        <v>0</v>
      </c>
      <c r="DY139" s="125">
        <f t="shared" si="160"/>
        <v>0</v>
      </c>
      <c r="DZ139" s="73">
        <f t="shared" si="161"/>
        <v>1</v>
      </c>
      <c r="EA139" s="19">
        <f t="shared" si="162"/>
        <v>0</v>
      </c>
      <c r="EB139" s="50">
        <f t="shared" si="163"/>
        <v>0</v>
      </c>
      <c r="EC139" s="19">
        <f t="shared" si="164"/>
        <v>0</v>
      </c>
      <c r="ED139" s="19">
        <f t="shared" si="165"/>
        <v>1</v>
      </c>
      <c r="EE139" s="19">
        <f t="shared" si="166"/>
        <v>0</v>
      </c>
      <c r="EF139" s="50">
        <f t="shared" si="167"/>
        <v>0</v>
      </c>
      <c r="EG139" s="19">
        <f t="shared" si="168"/>
        <v>0</v>
      </c>
      <c r="EH139" s="19">
        <f t="shared" si="169"/>
        <v>1</v>
      </c>
      <c r="EI139" s="50">
        <f t="shared" si="170"/>
        <v>0</v>
      </c>
      <c r="EJ139" s="125">
        <f t="shared" si="171"/>
        <v>2</v>
      </c>
      <c r="EK139">
        <f t="shared" si="172"/>
        <v>3802</v>
      </c>
      <c r="EL139">
        <f t="shared" si="173"/>
        <v>290</v>
      </c>
      <c r="EM139">
        <f t="shared" si="174"/>
        <v>207</v>
      </c>
      <c r="EN139">
        <f t="shared" si="175"/>
        <v>1193</v>
      </c>
      <c r="EO139" t="str">
        <f t="shared" si="176"/>
        <v/>
      </c>
      <c r="EP139">
        <f t="shared" si="177"/>
        <v>17</v>
      </c>
      <c r="EQ139">
        <f t="shared" si="178"/>
        <v>2025</v>
      </c>
      <c r="ER139" t="str">
        <f t="shared" si="179"/>
        <v/>
      </c>
      <c r="ES139" t="str">
        <f t="shared" si="180"/>
        <v/>
      </c>
      <c r="ET139">
        <f t="shared" si="181"/>
        <v>2073</v>
      </c>
      <c r="EU139" s="61">
        <f t="shared" si="182"/>
        <v>6176</v>
      </c>
      <c r="EV139" s="53" t="e">
        <f>IF(ISNUMBER(EK139),EK139*#REF!,"")</f>
        <v>#REF!</v>
      </c>
      <c r="EW139" s="53" t="e">
        <f>IF(ISNUMBER(EL139),EL139*#REF!,"")</f>
        <v>#REF!</v>
      </c>
      <c r="EX139" s="53" t="e">
        <f>IF(ISNUMBER(EM139),EM139*#REF!,"")</f>
        <v>#REF!</v>
      </c>
      <c r="EY139" s="53" t="e">
        <f>IF(ISNUMBER(EN139),EN139*#REF!,"")</f>
        <v>#REF!</v>
      </c>
      <c r="EZ139" s="53" t="str">
        <f>IF(ISNUMBER(EO139),EO139*#REF!,"")</f>
        <v/>
      </c>
      <c r="FA139" s="53" t="e">
        <f>IF(ISNUMBER(EP139),EP139*#REF!,"")</f>
        <v>#REF!</v>
      </c>
      <c r="FB139" s="53" t="e">
        <f>IF(ISNUMBER(EQ139),EQ139*#REF!,"")</f>
        <v>#REF!</v>
      </c>
      <c r="FC139" s="53" t="str">
        <f>IF(ISNUMBER(ER139),ER139*#REF!,"")</f>
        <v/>
      </c>
      <c r="FD139" s="53" t="str">
        <f>IF(ISNUMBER(ES139),ES139*#REF!,"")</f>
        <v/>
      </c>
      <c r="FE139" s="53" t="e">
        <f>IF(ISNUMBER(ET139),ET139*#REF!,"")</f>
        <v>#REF!</v>
      </c>
      <c r="FF139" s="52" t="e">
        <f>IF(ISNUMBER(EU139),EU139*#REF!,"")</f>
        <v>#REF!</v>
      </c>
      <c r="FG139" s="55" t="str">
        <f t="shared" si="183"/>
        <v/>
      </c>
      <c r="FH139" s="55" t="str">
        <f t="shared" si="184"/>
        <v/>
      </c>
      <c r="FI139" s="55" t="str">
        <f t="shared" si="185"/>
        <v/>
      </c>
      <c r="FJ139" s="55" t="str">
        <f t="shared" si="186"/>
        <v/>
      </c>
      <c r="FK139" s="55" t="str">
        <f t="shared" si="187"/>
        <v/>
      </c>
      <c r="FL139" s="55" t="str">
        <f t="shared" si="188"/>
        <v/>
      </c>
      <c r="FM139" s="55" t="str">
        <f t="shared" si="189"/>
        <v/>
      </c>
      <c r="FN139" s="55" t="str">
        <f t="shared" si="190"/>
        <v/>
      </c>
      <c r="FO139" s="55" t="str">
        <f t="shared" si="191"/>
        <v/>
      </c>
      <c r="FP139" s="55" t="str">
        <f t="shared" si="192"/>
        <v/>
      </c>
      <c r="FQ139" s="59" t="str">
        <f t="shared" si="193"/>
        <v/>
      </c>
      <c r="FR139" s="53" t="str">
        <f t="shared" si="212"/>
        <v/>
      </c>
      <c r="FS139" s="53" t="e">
        <f t="shared" si="194"/>
        <v>#VALUE!</v>
      </c>
      <c r="FT139" s="19" t="e">
        <f t="shared" si="195"/>
        <v>#VALUE!</v>
      </c>
      <c r="FU139" s="19" t="e">
        <f t="shared" si="196"/>
        <v>#VALUE!</v>
      </c>
      <c r="FV139" s="19" t="e">
        <f t="shared" si="197"/>
        <v>#VALUE!</v>
      </c>
      <c r="FW139" s="50" t="e">
        <f t="shared" si="198"/>
        <v>#VALUE!</v>
      </c>
      <c r="FX139" s="120">
        <f t="shared" si="199"/>
        <v>0</v>
      </c>
      <c r="FY139" s="120">
        <f t="shared" si="200"/>
        <v>0</v>
      </c>
      <c r="FZ139" s="120">
        <f t="shared" si="201"/>
        <v>0</v>
      </c>
      <c r="GA139" s="120">
        <f t="shared" si="202"/>
        <v>0</v>
      </c>
      <c r="GB139" s="120">
        <f t="shared" si="203"/>
        <v>0</v>
      </c>
      <c r="GC139" s="120">
        <f t="shared" si="204"/>
        <v>0</v>
      </c>
      <c r="GD139" s="120">
        <f t="shared" si="205"/>
        <v>0</v>
      </c>
      <c r="GE139" s="120">
        <f t="shared" si="206"/>
        <v>0</v>
      </c>
      <c r="GF139" s="120">
        <f t="shared" si="207"/>
        <v>0</v>
      </c>
      <c r="GG139">
        <f t="shared" si="208"/>
        <v>0</v>
      </c>
      <c r="GH139">
        <f t="shared" si="209"/>
        <v>0</v>
      </c>
      <c r="GI139">
        <v>6</v>
      </c>
      <c r="GJ139" t="str">
        <f t="shared" si="210"/>
        <v/>
      </c>
    </row>
    <row r="140" spans="1:192" ht="15" x14ac:dyDescent="0.25">
      <c r="A140" s="50">
        <f t="shared" si="149"/>
        <v>139</v>
      </c>
      <c r="B140" t="s">
        <v>140</v>
      </c>
      <c r="C140" t="s">
        <v>231</v>
      </c>
      <c r="F140" s="19">
        <v>3524470</v>
      </c>
      <c r="G140" s="19">
        <v>5566180</v>
      </c>
      <c r="H140" s="77">
        <f t="shared" si="150"/>
        <v>524385.78200000001</v>
      </c>
      <c r="I140" s="77">
        <f t="shared" si="151"/>
        <v>5564393.318</v>
      </c>
      <c r="J140" s="266">
        <v>164</v>
      </c>
      <c r="K140" s="19" t="s">
        <v>1334</v>
      </c>
      <c r="L140" s="19">
        <v>30</v>
      </c>
      <c r="Q140" s="2" t="s">
        <v>1339</v>
      </c>
      <c r="R140" t="s">
        <v>273</v>
      </c>
      <c r="S140" t="s">
        <v>1324</v>
      </c>
      <c r="T140" s="241" t="str">
        <f t="shared" si="152"/>
        <v>-</v>
      </c>
      <c r="U140" s="241" t="str">
        <f t="shared" si="153"/>
        <v>M</v>
      </c>
      <c r="V140" s="241" t="str">
        <f t="shared" si="154"/>
        <v>-</v>
      </c>
      <c r="W140" s="241" t="str">
        <f t="shared" si="211"/>
        <v>A</v>
      </c>
      <c r="X140" s="260">
        <f t="shared" si="148"/>
        <v>6</v>
      </c>
      <c r="Y140" s="261" t="str">
        <f t="shared" si="147"/>
        <v/>
      </c>
      <c r="Z140" s="61" t="s">
        <v>1549</v>
      </c>
      <c r="AA140" s="48">
        <v>18755</v>
      </c>
      <c r="AB140" s="73">
        <v>3</v>
      </c>
      <c r="AD140" s="2" t="s">
        <v>1550</v>
      </c>
      <c r="AF140" s="66">
        <v>13</v>
      </c>
      <c r="AI140" s="272"/>
      <c r="AR140">
        <v>16845</v>
      </c>
      <c r="AS140" s="193">
        <f t="shared" si="145"/>
        <v>16523.91</v>
      </c>
      <c r="AT140" s="248" t="str">
        <f t="shared" si="146"/>
        <v/>
      </c>
      <c r="AU140">
        <v>4255</v>
      </c>
      <c r="AV140">
        <v>220.9</v>
      </c>
      <c r="AW140">
        <v>1154</v>
      </c>
      <c r="AX140">
        <v>6999</v>
      </c>
      <c r="AY140">
        <v>2055</v>
      </c>
      <c r="AZ140" s="61">
        <v>1817</v>
      </c>
      <c r="BE140">
        <v>23.01</v>
      </c>
      <c r="BO140" s="90"/>
      <c r="BP140" s="273"/>
      <c r="BQ140" s="90"/>
      <c r="BR140" s="90"/>
      <c r="BS140" s="90"/>
      <c r="BT140" s="90"/>
      <c r="BU140" s="90"/>
      <c r="BV140" s="90"/>
      <c r="BW140" s="90"/>
      <c r="BX140" s="90"/>
      <c r="BY140" s="90"/>
      <c r="BZ140" s="90"/>
      <c r="CA140" s="90"/>
      <c r="CB140" s="90"/>
      <c r="CC140" s="90"/>
      <c r="CD140" s="90"/>
      <c r="CE140" s="90"/>
      <c r="CF140" s="90"/>
      <c r="CG140" s="90"/>
      <c r="CH140" s="90"/>
      <c r="CI140" s="90"/>
      <c r="CJ140" s="90"/>
      <c r="CK140" s="90"/>
      <c r="CL140" s="91"/>
      <c r="CM140" s="90"/>
      <c r="CN140" s="90">
        <v>1883</v>
      </c>
      <c r="CO140" s="90"/>
      <c r="DB140" s="103"/>
      <c r="DC140" s="103"/>
      <c r="DD140" s="103"/>
      <c r="DE140" s="103"/>
      <c r="DF140" s="103"/>
      <c r="DG140" s="103"/>
      <c r="DH140" s="103">
        <v>10.6</v>
      </c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4"/>
      <c r="DT140" s="50">
        <f t="shared" si="155"/>
        <v>0</v>
      </c>
      <c r="DU140" s="73">
        <f t="shared" si="156"/>
        <v>0</v>
      </c>
      <c r="DV140" s="73">
        <f t="shared" si="157"/>
        <v>1</v>
      </c>
      <c r="DW140" s="73">
        <f t="shared" si="158"/>
        <v>0</v>
      </c>
      <c r="DX140" s="73">
        <f t="shared" si="159"/>
        <v>0</v>
      </c>
      <c r="DY140" s="125">
        <f t="shared" si="160"/>
        <v>0</v>
      </c>
      <c r="DZ140" s="73">
        <f t="shared" si="161"/>
        <v>1</v>
      </c>
      <c r="EA140" s="19">
        <f t="shared" si="162"/>
        <v>0</v>
      </c>
      <c r="EB140" s="50">
        <f t="shared" si="163"/>
        <v>0</v>
      </c>
      <c r="EC140" s="19">
        <f t="shared" si="164"/>
        <v>0</v>
      </c>
      <c r="ED140" s="19">
        <f t="shared" si="165"/>
        <v>1</v>
      </c>
      <c r="EE140" s="19">
        <f t="shared" si="166"/>
        <v>0</v>
      </c>
      <c r="EF140" s="50">
        <f t="shared" si="167"/>
        <v>0</v>
      </c>
      <c r="EG140" s="19">
        <f t="shared" si="168"/>
        <v>0</v>
      </c>
      <c r="EH140" s="19">
        <f t="shared" si="169"/>
        <v>1</v>
      </c>
      <c r="EI140" s="50">
        <f t="shared" si="170"/>
        <v>0</v>
      </c>
      <c r="EJ140" s="125">
        <f t="shared" si="171"/>
        <v>2</v>
      </c>
      <c r="EK140">
        <f t="shared" si="172"/>
        <v>4255</v>
      </c>
      <c r="EL140" t="str">
        <f t="shared" si="173"/>
        <v/>
      </c>
      <c r="EM140">
        <f t="shared" si="174"/>
        <v>220.9</v>
      </c>
      <c r="EN140">
        <f t="shared" si="175"/>
        <v>1154</v>
      </c>
      <c r="EO140" t="str">
        <f t="shared" si="176"/>
        <v/>
      </c>
      <c r="EP140">
        <f t="shared" si="177"/>
        <v>23.01</v>
      </c>
      <c r="EQ140">
        <f t="shared" si="178"/>
        <v>1817</v>
      </c>
      <c r="ER140" t="str">
        <f t="shared" si="179"/>
        <v/>
      </c>
      <c r="ES140" t="str">
        <f t="shared" si="180"/>
        <v/>
      </c>
      <c r="ET140">
        <f t="shared" si="181"/>
        <v>2055</v>
      </c>
      <c r="EU140" s="61">
        <f t="shared" si="182"/>
        <v>6999</v>
      </c>
      <c r="EV140" s="53" t="e">
        <f>IF(ISNUMBER(EK140),EK140*#REF!,"")</f>
        <v>#REF!</v>
      </c>
      <c r="EW140" s="53" t="str">
        <f>IF(ISNUMBER(EL140),EL140*#REF!,"")</f>
        <v/>
      </c>
      <c r="EX140" s="53" t="e">
        <f>IF(ISNUMBER(EM140),EM140*#REF!,"")</f>
        <v>#REF!</v>
      </c>
      <c r="EY140" s="53" t="e">
        <f>IF(ISNUMBER(EN140),EN140*#REF!,"")</f>
        <v>#REF!</v>
      </c>
      <c r="EZ140" s="53" t="str">
        <f>IF(ISNUMBER(EO140),EO140*#REF!,"")</f>
        <v/>
      </c>
      <c r="FA140" s="53" t="e">
        <f>IF(ISNUMBER(EP140),EP140*#REF!,"")</f>
        <v>#REF!</v>
      </c>
      <c r="FB140" s="53" t="e">
        <f>IF(ISNUMBER(EQ140),EQ140*#REF!,"")</f>
        <v>#REF!</v>
      </c>
      <c r="FC140" s="53" t="str">
        <f>IF(ISNUMBER(ER140),ER140*#REF!,"")</f>
        <v/>
      </c>
      <c r="FD140" s="53" t="str">
        <f>IF(ISNUMBER(ES140),ES140*#REF!,"")</f>
        <v/>
      </c>
      <c r="FE140" s="53" t="e">
        <f>IF(ISNUMBER(ET140),ET140*#REF!,"")</f>
        <v>#REF!</v>
      </c>
      <c r="FF140" s="52" t="e">
        <f>IF(ISNUMBER(EU140),EU140*#REF!,"")</f>
        <v>#REF!</v>
      </c>
      <c r="FG140" s="55" t="str">
        <f t="shared" si="183"/>
        <v/>
      </c>
      <c r="FH140" s="55" t="str">
        <f t="shared" si="184"/>
        <v/>
      </c>
      <c r="FI140" s="55" t="str">
        <f t="shared" si="185"/>
        <v/>
      </c>
      <c r="FJ140" s="55" t="str">
        <f t="shared" si="186"/>
        <v/>
      </c>
      <c r="FK140" s="55" t="str">
        <f t="shared" si="187"/>
        <v/>
      </c>
      <c r="FL140" s="55" t="str">
        <f t="shared" si="188"/>
        <v/>
      </c>
      <c r="FM140" s="55" t="str">
        <f t="shared" si="189"/>
        <v/>
      </c>
      <c r="FN140" s="55" t="str">
        <f t="shared" si="190"/>
        <v/>
      </c>
      <c r="FO140" s="55" t="str">
        <f t="shared" si="191"/>
        <v/>
      </c>
      <c r="FP140" s="55" t="str">
        <f t="shared" si="192"/>
        <v/>
      </c>
      <c r="FQ140" s="59" t="str">
        <f t="shared" si="193"/>
        <v/>
      </c>
      <c r="FR140" s="53" t="str">
        <f t="shared" si="212"/>
        <v/>
      </c>
      <c r="FS140" s="53" t="e">
        <f t="shared" si="194"/>
        <v>#VALUE!</v>
      </c>
      <c r="FT140" s="19" t="e">
        <f t="shared" si="195"/>
        <v>#VALUE!</v>
      </c>
      <c r="FU140" s="19" t="e">
        <f t="shared" si="196"/>
        <v>#VALUE!</v>
      </c>
      <c r="FV140" s="19" t="e">
        <f t="shared" si="197"/>
        <v>#VALUE!</v>
      </c>
      <c r="FW140" s="50" t="e">
        <f t="shared" si="198"/>
        <v>#VALUE!</v>
      </c>
      <c r="FX140" s="120">
        <f t="shared" si="199"/>
        <v>0</v>
      </c>
      <c r="FY140" s="120">
        <f t="shared" si="200"/>
        <v>0</v>
      </c>
      <c r="FZ140" s="120">
        <f t="shared" si="201"/>
        <v>0</v>
      </c>
      <c r="GA140" s="120">
        <f t="shared" si="202"/>
        <v>0</v>
      </c>
      <c r="GB140" s="120">
        <f t="shared" si="203"/>
        <v>0</v>
      </c>
      <c r="GC140" s="120">
        <f t="shared" si="204"/>
        <v>0</v>
      </c>
      <c r="GD140" s="120">
        <f t="shared" si="205"/>
        <v>0</v>
      </c>
      <c r="GE140" s="120">
        <f t="shared" si="206"/>
        <v>0</v>
      </c>
      <c r="GF140" s="120">
        <f t="shared" si="207"/>
        <v>0</v>
      </c>
      <c r="GG140">
        <f t="shared" si="208"/>
        <v>0</v>
      </c>
      <c r="GH140">
        <f t="shared" si="209"/>
        <v>0</v>
      </c>
      <c r="GI140">
        <v>6</v>
      </c>
      <c r="GJ140" t="str">
        <f t="shared" si="210"/>
        <v/>
      </c>
    </row>
    <row r="141" spans="1:192" ht="15" x14ac:dyDescent="0.25">
      <c r="A141" s="50">
        <f t="shared" si="149"/>
        <v>140</v>
      </c>
      <c r="B141" s="2" t="s">
        <v>140</v>
      </c>
      <c r="C141" s="2" t="s">
        <v>231</v>
      </c>
      <c r="D141" s="2"/>
      <c r="E141" s="2"/>
      <c r="F141" s="66">
        <v>3524470</v>
      </c>
      <c r="G141" s="66">
        <v>5566180</v>
      </c>
      <c r="H141" s="77">
        <f t="shared" si="150"/>
        <v>524385.78200000001</v>
      </c>
      <c r="I141" s="77">
        <f t="shared" si="151"/>
        <v>5564393.318</v>
      </c>
      <c r="J141" s="266">
        <v>164</v>
      </c>
      <c r="K141" s="19" t="s">
        <v>1334</v>
      </c>
      <c r="L141" s="19">
        <v>30</v>
      </c>
      <c r="Q141" s="2" t="s">
        <v>1339</v>
      </c>
      <c r="R141" t="s">
        <v>273</v>
      </c>
      <c r="S141" t="s">
        <v>1324</v>
      </c>
      <c r="T141" s="241" t="str">
        <f t="shared" si="152"/>
        <v>-</v>
      </c>
      <c r="U141" s="241" t="str">
        <f t="shared" si="153"/>
        <v>M</v>
      </c>
      <c r="V141" s="241" t="str">
        <f t="shared" si="154"/>
        <v>-</v>
      </c>
      <c r="W141" s="241" t="str">
        <f t="shared" si="211"/>
        <v>A</v>
      </c>
      <c r="X141" s="260">
        <f t="shared" si="148"/>
        <v>6</v>
      </c>
      <c r="Y141" s="261" t="str">
        <f t="shared" si="147"/>
        <v/>
      </c>
      <c r="Z141" s="56"/>
      <c r="AA141" s="48">
        <v>32240</v>
      </c>
      <c r="AB141" s="73">
        <v>4</v>
      </c>
      <c r="AC141" s="2" t="s">
        <v>958</v>
      </c>
      <c r="AD141" s="2" t="s">
        <v>1551</v>
      </c>
      <c r="AE141" s="57" t="s">
        <v>1552</v>
      </c>
      <c r="AF141" s="66">
        <v>13</v>
      </c>
      <c r="AH141" s="108">
        <v>6</v>
      </c>
      <c r="AI141" s="272"/>
      <c r="AS141" s="193">
        <f t="shared" si="145"/>
        <v>14907</v>
      </c>
      <c r="AT141" s="248" t="str">
        <f t="shared" si="146"/>
        <v/>
      </c>
      <c r="AU141">
        <v>3665</v>
      </c>
      <c r="AV141">
        <v>190</v>
      </c>
      <c r="AW141">
        <v>1076</v>
      </c>
      <c r="AX141">
        <v>5588</v>
      </c>
      <c r="AY141">
        <v>2172</v>
      </c>
      <c r="AZ141" s="61">
        <v>1990</v>
      </c>
      <c r="BB141">
        <v>226</v>
      </c>
      <c r="BO141" s="90"/>
      <c r="BP141" s="273"/>
      <c r="BQ141" s="90"/>
      <c r="BR141" s="90"/>
      <c r="BS141" s="90"/>
      <c r="BT141" s="90"/>
      <c r="BU141" s="90"/>
      <c r="BV141" s="90"/>
      <c r="BW141" s="90"/>
      <c r="BX141" s="90"/>
      <c r="BY141" s="90"/>
      <c r="BZ141" s="90"/>
      <c r="CA141" s="90"/>
      <c r="CB141" s="90"/>
      <c r="CC141" s="90"/>
      <c r="CD141" s="90"/>
      <c r="CE141" s="90"/>
      <c r="CF141" s="90"/>
      <c r="CG141" s="90"/>
      <c r="CH141" s="90"/>
      <c r="CI141" s="90"/>
      <c r="CJ141" s="90"/>
      <c r="CK141" s="90"/>
      <c r="CL141" s="91"/>
      <c r="CM141" s="90"/>
      <c r="CN141" s="90">
        <v>1986</v>
      </c>
      <c r="CO141" s="90"/>
      <c r="DB141" s="103">
        <v>-65.7</v>
      </c>
      <c r="DC141" s="90" t="s">
        <v>1553</v>
      </c>
      <c r="DD141" s="107">
        <v>0.68</v>
      </c>
      <c r="DE141" s="103">
        <v>-2.15</v>
      </c>
      <c r="DF141" s="103"/>
      <c r="DG141" s="103">
        <v>-9.58</v>
      </c>
      <c r="DH141" s="103"/>
      <c r="DI141" s="103"/>
      <c r="DJ141" s="103">
        <f>SUM(DK141:DM141)</f>
        <v>1.1019999999999999</v>
      </c>
      <c r="DK141" s="103">
        <v>0.7</v>
      </c>
      <c r="DL141" s="103">
        <v>0.16700000000000001</v>
      </c>
      <c r="DM141" s="103">
        <v>0.23499999999999999</v>
      </c>
      <c r="DN141" s="103"/>
      <c r="DO141" s="103"/>
      <c r="DP141" s="103"/>
      <c r="DQ141" s="103"/>
      <c r="DR141" s="103"/>
      <c r="DS141" s="104"/>
      <c r="DT141" s="50">
        <f t="shared" si="155"/>
        <v>0</v>
      </c>
      <c r="DU141" s="73">
        <f t="shared" si="156"/>
        <v>0</v>
      </c>
      <c r="DV141" s="73">
        <f t="shared" si="157"/>
        <v>1</v>
      </c>
      <c r="DW141" s="73">
        <f t="shared" si="158"/>
        <v>0</v>
      </c>
      <c r="DX141" s="73">
        <f t="shared" si="159"/>
        <v>0</v>
      </c>
      <c r="DY141" s="125">
        <f t="shared" si="160"/>
        <v>0</v>
      </c>
      <c r="DZ141" s="73">
        <f t="shared" si="161"/>
        <v>1</v>
      </c>
      <c r="EA141" s="19">
        <f t="shared" si="162"/>
        <v>0</v>
      </c>
      <c r="EB141" s="50">
        <f t="shared" si="163"/>
        <v>0</v>
      </c>
      <c r="EC141" s="19">
        <f t="shared" si="164"/>
        <v>0</v>
      </c>
      <c r="ED141" s="19">
        <f t="shared" si="165"/>
        <v>1</v>
      </c>
      <c r="EE141" s="19">
        <f t="shared" si="166"/>
        <v>0</v>
      </c>
      <c r="EF141" s="50">
        <f t="shared" si="167"/>
        <v>0</v>
      </c>
      <c r="EG141" s="19">
        <f t="shared" si="168"/>
        <v>0</v>
      </c>
      <c r="EH141" s="19">
        <f t="shared" si="169"/>
        <v>1</v>
      </c>
      <c r="EI141" s="50">
        <f t="shared" si="170"/>
        <v>0</v>
      </c>
      <c r="EJ141" s="125">
        <f t="shared" si="171"/>
        <v>2</v>
      </c>
      <c r="EK141">
        <f t="shared" si="172"/>
        <v>3665</v>
      </c>
      <c r="EL141">
        <f t="shared" si="173"/>
        <v>226</v>
      </c>
      <c r="EM141">
        <f t="shared" si="174"/>
        <v>190</v>
      </c>
      <c r="EN141">
        <f t="shared" si="175"/>
        <v>1076</v>
      </c>
      <c r="EO141" t="str">
        <f t="shared" si="176"/>
        <v/>
      </c>
      <c r="EP141" t="str">
        <f t="shared" si="177"/>
        <v/>
      </c>
      <c r="EQ141">
        <f t="shared" si="178"/>
        <v>1990</v>
      </c>
      <c r="ER141" t="str">
        <f t="shared" si="179"/>
        <v/>
      </c>
      <c r="ES141" t="str">
        <f t="shared" si="180"/>
        <v/>
      </c>
      <c r="ET141">
        <f t="shared" si="181"/>
        <v>2172</v>
      </c>
      <c r="EU141" s="61">
        <f t="shared" si="182"/>
        <v>5588</v>
      </c>
      <c r="EV141" s="53" t="e">
        <f>IF(ISNUMBER(EK141),EK141*#REF!,"")</f>
        <v>#REF!</v>
      </c>
      <c r="EW141" s="53" t="e">
        <f>IF(ISNUMBER(EL141),EL141*#REF!,"")</f>
        <v>#REF!</v>
      </c>
      <c r="EX141" s="53" t="e">
        <f>IF(ISNUMBER(EM141),EM141*#REF!,"")</f>
        <v>#REF!</v>
      </c>
      <c r="EY141" s="53" t="e">
        <f>IF(ISNUMBER(EN141),EN141*#REF!,"")</f>
        <v>#REF!</v>
      </c>
      <c r="EZ141" s="53" t="str">
        <f>IF(ISNUMBER(EO141),EO141*#REF!,"")</f>
        <v/>
      </c>
      <c r="FA141" s="53" t="str">
        <f>IF(ISNUMBER(EP141),EP141*#REF!,"")</f>
        <v/>
      </c>
      <c r="FB141" s="53" t="e">
        <f>IF(ISNUMBER(EQ141),EQ141*#REF!,"")</f>
        <v>#REF!</v>
      </c>
      <c r="FC141" s="53" t="str">
        <f>IF(ISNUMBER(ER141),ER141*#REF!,"")</f>
        <v/>
      </c>
      <c r="FD141" s="53" t="str">
        <f>IF(ISNUMBER(ES141),ES141*#REF!,"")</f>
        <v/>
      </c>
      <c r="FE141" s="53" t="e">
        <f>IF(ISNUMBER(ET141),ET141*#REF!,"")</f>
        <v>#REF!</v>
      </c>
      <c r="FF141" s="52" t="e">
        <f>IF(ISNUMBER(EU141),EU141*#REF!,"")</f>
        <v>#REF!</v>
      </c>
      <c r="FG141" s="55" t="str">
        <f t="shared" si="183"/>
        <v/>
      </c>
      <c r="FH141" s="55" t="str">
        <f t="shared" si="184"/>
        <v/>
      </c>
      <c r="FI141" s="55" t="str">
        <f t="shared" si="185"/>
        <v/>
      </c>
      <c r="FJ141" s="55" t="str">
        <f t="shared" si="186"/>
        <v/>
      </c>
      <c r="FK141" s="55" t="str">
        <f t="shared" si="187"/>
        <v/>
      </c>
      <c r="FL141" s="55" t="str">
        <f t="shared" si="188"/>
        <v/>
      </c>
      <c r="FM141" s="55" t="str">
        <f t="shared" si="189"/>
        <v/>
      </c>
      <c r="FN141" s="55" t="str">
        <f t="shared" si="190"/>
        <v/>
      </c>
      <c r="FO141" s="55" t="str">
        <f t="shared" si="191"/>
        <v/>
      </c>
      <c r="FP141" s="55" t="str">
        <f t="shared" si="192"/>
        <v/>
      </c>
      <c r="FQ141" s="59" t="str">
        <f t="shared" si="193"/>
        <v/>
      </c>
      <c r="FR141" s="53" t="str">
        <f t="shared" si="212"/>
        <v/>
      </c>
      <c r="FS141" s="53" t="e">
        <f t="shared" si="194"/>
        <v>#VALUE!</v>
      </c>
      <c r="FT141" s="19" t="e">
        <f t="shared" si="195"/>
        <v>#VALUE!</v>
      </c>
      <c r="FU141" s="19" t="e">
        <f t="shared" si="196"/>
        <v>#VALUE!</v>
      </c>
      <c r="FV141" s="19" t="e">
        <f t="shared" si="197"/>
        <v>#VALUE!</v>
      </c>
      <c r="FW141" s="50" t="e">
        <f t="shared" si="198"/>
        <v>#VALUE!</v>
      </c>
      <c r="FX141" s="120">
        <f t="shared" si="199"/>
        <v>0</v>
      </c>
      <c r="FY141" s="120">
        <f t="shared" si="200"/>
        <v>0</v>
      </c>
      <c r="FZ141" s="120">
        <f t="shared" si="201"/>
        <v>0</v>
      </c>
      <c r="GA141" s="120">
        <f t="shared" si="202"/>
        <v>0</v>
      </c>
      <c r="GB141" s="120">
        <f t="shared" si="203"/>
        <v>0</v>
      </c>
      <c r="GC141" s="120">
        <f t="shared" si="204"/>
        <v>0</v>
      </c>
      <c r="GD141" s="120">
        <f t="shared" si="205"/>
        <v>0</v>
      </c>
      <c r="GE141" s="120">
        <f t="shared" si="206"/>
        <v>0</v>
      </c>
      <c r="GF141" s="120">
        <f t="shared" si="207"/>
        <v>0</v>
      </c>
      <c r="GG141">
        <f t="shared" si="208"/>
        <v>0</v>
      </c>
      <c r="GH141">
        <f t="shared" si="209"/>
        <v>0</v>
      </c>
      <c r="GI141">
        <v>6</v>
      </c>
      <c r="GJ141" t="str">
        <f t="shared" si="210"/>
        <v/>
      </c>
    </row>
    <row r="142" spans="1:192" x14ac:dyDescent="0.2">
      <c r="A142" s="50">
        <f t="shared" si="149"/>
        <v>141</v>
      </c>
      <c r="B142" s="2" t="s">
        <v>140</v>
      </c>
      <c r="C142" s="2" t="s">
        <v>231</v>
      </c>
      <c r="D142" s="2"/>
      <c r="E142" s="2"/>
      <c r="F142" s="66">
        <v>3524470</v>
      </c>
      <c r="G142" s="66">
        <v>5566180</v>
      </c>
      <c r="H142" s="77">
        <f t="shared" si="150"/>
        <v>524385.78200000001</v>
      </c>
      <c r="I142" s="77">
        <f t="shared" si="151"/>
        <v>5564393.318</v>
      </c>
      <c r="J142" s="266">
        <v>164</v>
      </c>
      <c r="K142" s="66" t="s">
        <v>1334</v>
      </c>
      <c r="L142" s="66">
        <v>30</v>
      </c>
      <c r="M142" s="66"/>
      <c r="O142" s="66" t="s">
        <v>1330</v>
      </c>
      <c r="P142" s="66"/>
      <c r="Q142" s="2" t="s">
        <v>1339</v>
      </c>
      <c r="R142" s="2" t="s">
        <v>273</v>
      </c>
      <c r="S142" s="2" t="s">
        <v>1324</v>
      </c>
      <c r="T142" s="241" t="str">
        <f t="shared" si="152"/>
        <v>-</v>
      </c>
      <c r="U142" s="241" t="str">
        <f t="shared" si="153"/>
        <v>M</v>
      </c>
      <c r="V142" s="241" t="str">
        <f t="shared" si="154"/>
        <v>-</v>
      </c>
      <c r="W142" s="241" t="str">
        <f t="shared" si="211"/>
        <v>A</v>
      </c>
      <c r="X142" s="260">
        <f t="shared" si="148"/>
        <v>6</v>
      </c>
      <c r="Y142" s="261" t="str">
        <f t="shared" si="147"/>
        <v/>
      </c>
      <c r="Z142" s="56" t="s">
        <v>1554</v>
      </c>
      <c r="AA142" s="86">
        <v>37530</v>
      </c>
      <c r="AB142" s="76">
        <v>5</v>
      </c>
      <c r="AC142" s="2" t="s">
        <v>455</v>
      </c>
      <c r="AD142" s="2" t="s">
        <v>1546</v>
      </c>
      <c r="AE142" s="56"/>
      <c r="AF142" s="66">
        <v>13.2</v>
      </c>
      <c r="AG142" s="19">
        <v>16910</v>
      </c>
      <c r="AH142" s="19">
        <v>6.06</v>
      </c>
      <c r="AI142" s="66">
        <v>234</v>
      </c>
      <c r="AL142" s="66"/>
      <c r="AM142" s="66">
        <v>0.12</v>
      </c>
      <c r="AR142">
        <v>8382.4140000000007</v>
      </c>
      <c r="AS142" s="193">
        <f t="shared" si="145"/>
        <v>12736.1</v>
      </c>
      <c r="AT142" s="248" t="str">
        <f t="shared" si="146"/>
        <v/>
      </c>
      <c r="AU142">
        <v>3000</v>
      </c>
      <c r="AV142">
        <v>176</v>
      </c>
      <c r="AW142">
        <v>951</v>
      </c>
      <c r="AX142">
        <v>4505</v>
      </c>
      <c r="AY142">
        <v>2100</v>
      </c>
      <c r="AZ142" s="61">
        <v>1772</v>
      </c>
      <c r="BA142">
        <v>4.4000000000000004</v>
      </c>
      <c r="BB142">
        <v>172</v>
      </c>
      <c r="BC142">
        <v>9.91</v>
      </c>
      <c r="BD142">
        <v>1.4</v>
      </c>
      <c r="BE142">
        <v>11.7</v>
      </c>
      <c r="BF142">
        <v>1.4</v>
      </c>
      <c r="BG142">
        <v>1.4</v>
      </c>
      <c r="BH142">
        <v>2.6</v>
      </c>
      <c r="BI142">
        <v>1.9E-2</v>
      </c>
      <c r="BJ142" s="2" t="s">
        <v>1463</v>
      </c>
      <c r="BK142" s="2" t="s">
        <v>1370</v>
      </c>
      <c r="BM142">
        <v>20.5</v>
      </c>
      <c r="BN142" s="61">
        <v>6.2</v>
      </c>
      <c r="BO142" s="90" t="s">
        <v>456</v>
      </c>
      <c r="BP142" s="90">
        <v>215</v>
      </c>
      <c r="BQ142" s="90" t="s">
        <v>456</v>
      </c>
      <c r="BR142" s="90">
        <v>340</v>
      </c>
      <c r="BS142" s="90">
        <v>16</v>
      </c>
      <c r="BT142" s="90" t="s">
        <v>286</v>
      </c>
      <c r="BU142" s="90" t="s">
        <v>464</v>
      </c>
      <c r="BV142" s="90" t="s">
        <v>464</v>
      </c>
      <c r="BW142" s="90"/>
      <c r="BX142" s="90" t="s">
        <v>464</v>
      </c>
      <c r="BY142" s="90" t="s">
        <v>1383</v>
      </c>
      <c r="BZ142" s="90" t="s">
        <v>464</v>
      </c>
      <c r="CA142" s="90" t="s">
        <v>464</v>
      </c>
      <c r="CB142" s="90" t="s">
        <v>463</v>
      </c>
      <c r="CC142" s="90"/>
      <c r="CD142" s="90"/>
      <c r="CE142" s="90" t="s">
        <v>456</v>
      </c>
      <c r="CF142" s="90" t="s">
        <v>459</v>
      </c>
      <c r="CG142" s="90"/>
      <c r="CH142" s="90"/>
      <c r="CI142" s="90"/>
      <c r="CJ142" s="90"/>
      <c r="CK142" s="90" t="s">
        <v>464</v>
      </c>
      <c r="CL142" s="91" t="s">
        <v>465</v>
      </c>
      <c r="CM142" s="90">
        <v>0.77</v>
      </c>
      <c r="CN142" s="90">
        <v>1730</v>
      </c>
      <c r="CO142" s="90">
        <v>6.0000000000000001E-3</v>
      </c>
      <c r="DB142" s="103"/>
      <c r="DC142" s="103"/>
      <c r="DD142" s="103"/>
      <c r="DE142" s="103"/>
      <c r="DF142" s="103"/>
      <c r="DG142" s="103"/>
      <c r="DH142" s="103"/>
      <c r="DI142" s="103">
        <v>9</v>
      </c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4"/>
      <c r="DT142" s="50">
        <f t="shared" si="155"/>
        <v>0</v>
      </c>
      <c r="DU142" s="73">
        <f t="shared" si="156"/>
        <v>0</v>
      </c>
      <c r="DV142" s="73">
        <f t="shared" si="157"/>
        <v>1</v>
      </c>
      <c r="DW142" s="73">
        <f t="shared" si="158"/>
        <v>0</v>
      </c>
      <c r="DX142" s="73">
        <f t="shared" si="159"/>
        <v>0</v>
      </c>
      <c r="DY142" s="125">
        <f t="shared" si="160"/>
        <v>0</v>
      </c>
      <c r="DZ142" s="73">
        <f t="shared" si="161"/>
        <v>1</v>
      </c>
      <c r="EA142" s="19">
        <f t="shared" si="162"/>
        <v>0</v>
      </c>
      <c r="EB142" s="50">
        <f t="shared" si="163"/>
        <v>0</v>
      </c>
      <c r="EC142" s="19">
        <f t="shared" si="164"/>
        <v>0</v>
      </c>
      <c r="ED142" s="19">
        <f t="shared" si="165"/>
        <v>1</v>
      </c>
      <c r="EE142" s="19">
        <f t="shared" si="166"/>
        <v>0</v>
      </c>
      <c r="EF142" s="50">
        <f t="shared" si="167"/>
        <v>0</v>
      </c>
      <c r="EG142" s="19">
        <f t="shared" si="168"/>
        <v>0</v>
      </c>
      <c r="EH142" s="19">
        <f t="shared" si="169"/>
        <v>1</v>
      </c>
      <c r="EI142" s="50">
        <f t="shared" si="170"/>
        <v>0</v>
      </c>
      <c r="EJ142" s="125">
        <f t="shared" si="171"/>
        <v>2</v>
      </c>
      <c r="EK142">
        <f t="shared" si="172"/>
        <v>3000</v>
      </c>
      <c r="EL142">
        <f t="shared" si="173"/>
        <v>172</v>
      </c>
      <c r="EM142">
        <f t="shared" si="174"/>
        <v>176</v>
      </c>
      <c r="EN142">
        <f t="shared" si="175"/>
        <v>951</v>
      </c>
      <c r="EO142">
        <f t="shared" si="176"/>
        <v>1.4</v>
      </c>
      <c r="EP142">
        <f t="shared" si="177"/>
        <v>11.7</v>
      </c>
      <c r="EQ142">
        <f t="shared" si="178"/>
        <v>1772</v>
      </c>
      <c r="ER142" t="str">
        <f t="shared" si="179"/>
        <v/>
      </c>
      <c r="ES142" t="str">
        <f t="shared" si="180"/>
        <v/>
      </c>
      <c r="ET142">
        <f t="shared" si="181"/>
        <v>2100</v>
      </c>
      <c r="EU142" s="61">
        <f t="shared" si="182"/>
        <v>4505</v>
      </c>
      <c r="EV142" s="53" t="e">
        <f>IF(ISNUMBER(EK142),EK142*#REF!,"")</f>
        <v>#REF!</v>
      </c>
      <c r="EW142" s="53" t="e">
        <f>IF(ISNUMBER(EL142),EL142*#REF!,"")</f>
        <v>#REF!</v>
      </c>
      <c r="EX142" s="53" t="e">
        <f>IF(ISNUMBER(EM142),EM142*#REF!,"")</f>
        <v>#REF!</v>
      </c>
      <c r="EY142" s="53" t="e">
        <f>IF(ISNUMBER(EN142),EN142*#REF!,"")</f>
        <v>#REF!</v>
      </c>
      <c r="EZ142" s="53" t="e">
        <f>IF(ISNUMBER(EO142),EO142*#REF!,"")</f>
        <v>#REF!</v>
      </c>
      <c r="FA142" s="53" t="e">
        <f>IF(ISNUMBER(EP142),EP142*#REF!,"")</f>
        <v>#REF!</v>
      </c>
      <c r="FB142" s="53" t="e">
        <f>IF(ISNUMBER(EQ142),EQ142*#REF!,"")</f>
        <v>#REF!</v>
      </c>
      <c r="FC142" s="53" t="str">
        <f>IF(ISNUMBER(ER142),ER142*#REF!,"")</f>
        <v/>
      </c>
      <c r="FD142" s="53" t="str">
        <f>IF(ISNUMBER(ES142),ES142*#REF!,"")</f>
        <v/>
      </c>
      <c r="FE142" s="53" t="e">
        <f>IF(ISNUMBER(ET142),ET142*#REF!,"")</f>
        <v>#REF!</v>
      </c>
      <c r="FF142" s="52" t="e">
        <f>IF(ISNUMBER(EU142),EU142*#REF!,"")</f>
        <v>#REF!</v>
      </c>
      <c r="FG142" s="55" t="str">
        <f t="shared" si="183"/>
        <v/>
      </c>
      <c r="FH142" s="55" t="str">
        <f t="shared" si="184"/>
        <v/>
      </c>
      <c r="FI142" s="55" t="str">
        <f t="shared" si="185"/>
        <v/>
      </c>
      <c r="FJ142" s="55" t="str">
        <f t="shared" si="186"/>
        <v/>
      </c>
      <c r="FK142" s="55" t="str">
        <f t="shared" si="187"/>
        <v/>
      </c>
      <c r="FL142" s="55" t="str">
        <f t="shared" si="188"/>
        <v/>
      </c>
      <c r="FM142" s="55" t="str">
        <f t="shared" si="189"/>
        <v/>
      </c>
      <c r="FN142" s="55" t="str">
        <f t="shared" si="190"/>
        <v/>
      </c>
      <c r="FO142" s="55" t="str">
        <f t="shared" si="191"/>
        <v/>
      </c>
      <c r="FP142" s="55" t="str">
        <f t="shared" si="192"/>
        <v/>
      </c>
      <c r="FQ142" s="59" t="str">
        <f t="shared" si="193"/>
        <v/>
      </c>
      <c r="FR142" s="53" t="str">
        <f t="shared" si="212"/>
        <v/>
      </c>
      <c r="FS142" s="53" t="e">
        <f t="shared" si="194"/>
        <v>#VALUE!</v>
      </c>
      <c r="FT142" s="19" t="e">
        <f t="shared" si="195"/>
        <v>#VALUE!</v>
      </c>
      <c r="FU142" s="19" t="e">
        <f t="shared" si="196"/>
        <v>#VALUE!</v>
      </c>
      <c r="FV142" s="19" t="e">
        <f t="shared" si="197"/>
        <v>#VALUE!</v>
      </c>
      <c r="FW142" s="50" t="e">
        <f t="shared" si="198"/>
        <v>#VALUE!</v>
      </c>
      <c r="FX142" s="120">
        <f t="shared" si="199"/>
        <v>0</v>
      </c>
      <c r="FY142" s="120">
        <f t="shared" si="200"/>
        <v>0</v>
      </c>
      <c r="FZ142" s="120">
        <f t="shared" si="201"/>
        <v>0</v>
      </c>
      <c r="GA142" s="120">
        <f t="shared" si="202"/>
        <v>0</v>
      </c>
      <c r="GB142" s="120">
        <f t="shared" si="203"/>
        <v>0</v>
      </c>
      <c r="GC142" s="120">
        <f t="shared" si="204"/>
        <v>0</v>
      </c>
      <c r="GD142" s="120">
        <f t="shared" si="205"/>
        <v>0</v>
      </c>
      <c r="GE142" s="120">
        <f t="shared" si="206"/>
        <v>0</v>
      </c>
      <c r="GF142" s="120">
        <f t="shared" si="207"/>
        <v>0</v>
      </c>
      <c r="GG142">
        <f t="shared" si="208"/>
        <v>0</v>
      </c>
      <c r="GH142">
        <f t="shared" si="209"/>
        <v>0</v>
      </c>
      <c r="GI142">
        <v>6</v>
      </c>
      <c r="GJ142" t="str">
        <f t="shared" si="210"/>
        <v/>
      </c>
    </row>
    <row r="143" spans="1:192" x14ac:dyDescent="0.2">
      <c r="A143" s="50">
        <f t="shared" si="149"/>
        <v>142</v>
      </c>
      <c r="B143" s="58" t="s">
        <v>140</v>
      </c>
      <c r="C143" s="58" t="s">
        <v>230</v>
      </c>
      <c r="D143" s="58"/>
      <c r="E143" s="58"/>
      <c r="F143" s="19">
        <v>3525020</v>
      </c>
      <c r="G143" s="19">
        <v>5565630</v>
      </c>
      <c r="H143" s="77">
        <f t="shared" si="150"/>
        <v>524935.56199999992</v>
      </c>
      <c r="I143" s="77">
        <f t="shared" si="151"/>
        <v>5563843.5380000006</v>
      </c>
      <c r="J143" s="266">
        <v>175</v>
      </c>
      <c r="K143" s="83" t="s">
        <v>1334</v>
      </c>
      <c r="L143" s="83">
        <v>75</v>
      </c>
      <c r="M143" s="83"/>
      <c r="O143" s="83"/>
      <c r="P143" s="83"/>
      <c r="Q143" s="58" t="s">
        <v>774</v>
      </c>
      <c r="R143" s="58" t="s">
        <v>272</v>
      </c>
      <c r="S143" s="58" t="s">
        <v>1325</v>
      </c>
      <c r="T143" s="241" t="str">
        <f t="shared" si="152"/>
        <v>-</v>
      </c>
      <c r="U143" s="241" t="str">
        <f t="shared" si="153"/>
        <v>-</v>
      </c>
      <c r="V143" s="241" t="str">
        <f t="shared" si="154"/>
        <v>B</v>
      </c>
      <c r="W143" s="241" t="str">
        <f t="shared" si="211"/>
        <v>A</v>
      </c>
      <c r="X143" s="260">
        <f t="shared" si="148"/>
        <v>6</v>
      </c>
      <c r="Y143" s="261" t="str">
        <f t="shared" si="147"/>
        <v/>
      </c>
      <c r="Z143" s="56"/>
      <c r="AA143" s="86" t="s">
        <v>1533</v>
      </c>
      <c r="AB143" s="76">
        <v>1</v>
      </c>
      <c r="AC143" s="2" t="s">
        <v>2961</v>
      </c>
      <c r="AD143" s="2" t="s">
        <v>2962</v>
      </c>
      <c r="AE143" s="56"/>
      <c r="AF143" s="66">
        <v>13.3</v>
      </c>
      <c r="AJ143" s="19">
        <v>1.0181199999999999</v>
      </c>
      <c r="AK143" s="19">
        <v>15</v>
      </c>
      <c r="AL143" s="66"/>
      <c r="AM143" s="66">
        <v>3.33</v>
      </c>
      <c r="AS143" s="193">
        <f t="shared" si="145"/>
        <v>24639.55</v>
      </c>
      <c r="AT143" s="248" t="str">
        <f t="shared" si="146"/>
        <v/>
      </c>
      <c r="AU143">
        <v>7090</v>
      </c>
      <c r="AV143" s="103">
        <v>258.89999999999998</v>
      </c>
      <c r="AW143">
        <v>1231</v>
      </c>
      <c r="AX143" s="103">
        <v>12020</v>
      </c>
      <c r="AY143">
        <v>1470</v>
      </c>
      <c r="AZ143" s="61">
        <v>2055</v>
      </c>
      <c r="BA143">
        <v>2.1</v>
      </c>
      <c r="BB143">
        <v>461.3</v>
      </c>
      <c r="BC143" s="2" t="s">
        <v>1322</v>
      </c>
      <c r="BD143" s="2">
        <v>3.01</v>
      </c>
      <c r="BE143" s="192">
        <v>26</v>
      </c>
      <c r="BF143" s="2">
        <v>1.4</v>
      </c>
      <c r="BG143" s="2"/>
      <c r="BH143" s="2">
        <v>2.9129999999999998</v>
      </c>
      <c r="BI143" s="2">
        <v>2.7E-2</v>
      </c>
      <c r="BJ143" s="2" t="s">
        <v>1322</v>
      </c>
      <c r="BK143" s="2"/>
      <c r="BL143" s="2"/>
      <c r="BM143" s="2">
        <v>17.899999999999999</v>
      </c>
      <c r="BN143" s="56" t="s">
        <v>1322</v>
      </c>
      <c r="BO143" s="90"/>
      <c r="BP143" s="90" t="s">
        <v>1322</v>
      </c>
      <c r="BQ143" s="90"/>
      <c r="BR143" s="90" t="s">
        <v>1322</v>
      </c>
      <c r="BS143" s="90"/>
      <c r="BT143" s="90"/>
      <c r="BU143" s="90"/>
      <c r="BV143" s="90"/>
      <c r="BW143" s="90"/>
      <c r="BX143" s="90"/>
      <c r="BY143" s="90"/>
      <c r="BZ143" s="90"/>
      <c r="CA143" s="90"/>
      <c r="CB143" s="90"/>
      <c r="CC143" s="90"/>
      <c r="CD143" s="90"/>
      <c r="CE143" s="90"/>
      <c r="CF143" s="90"/>
      <c r="CG143" s="90"/>
      <c r="CH143" s="90" t="s">
        <v>1322</v>
      </c>
      <c r="CI143" s="90"/>
      <c r="CJ143" s="90"/>
      <c r="CK143" s="90"/>
      <c r="CL143" s="91"/>
      <c r="CM143" s="90"/>
      <c r="CN143" s="90">
        <v>1983</v>
      </c>
      <c r="CO143" s="90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4"/>
      <c r="DT143" s="50">
        <f t="shared" si="155"/>
        <v>1</v>
      </c>
      <c r="DU143" s="73">
        <f t="shared" si="156"/>
        <v>0</v>
      </c>
      <c r="DV143" s="73">
        <f t="shared" si="157"/>
        <v>1</v>
      </c>
      <c r="DW143" s="73">
        <f t="shared" si="158"/>
        <v>0</v>
      </c>
      <c r="DX143" s="73">
        <f t="shared" si="159"/>
        <v>0</v>
      </c>
      <c r="DY143" s="125">
        <f t="shared" si="160"/>
        <v>0</v>
      </c>
      <c r="DZ143" s="73">
        <f t="shared" si="161"/>
        <v>1</v>
      </c>
      <c r="EA143" s="19">
        <f t="shared" si="162"/>
        <v>0</v>
      </c>
      <c r="EB143" s="50">
        <f t="shared" si="163"/>
        <v>0</v>
      </c>
      <c r="EC143" s="19">
        <f t="shared" si="164"/>
        <v>0</v>
      </c>
      <c r="ED143" s="19">
        <f t="shared" si="165"/>
        <v>0</v>
      </c>
      <c r="EE143" s="19">
        <f t="shared" si="166"/>
        <v>1</v>
      </c>
      <c r="EF143" s="50">
        <f t="shared" si="167"/>
        <v>0</v>
      </c>
      <c r="EG143" s="19">
        <f t="shared" si="168"/>
        <v>0</v>
      </c>
      <c r="EH143" s="19">
        <f t="shared" si="169"/>
        <v>1</v>
      </c>
      <c r="EI143" s="50">
        <f t="shared" si="170"/>
        <v>0</v>
      </c>
      <c r="EJ143" s="125">
        <f t="shared" si="171"/>
        <v>2</v>
      </c>
      <c r="EK143">
        <f t="shared" si="172"/>
        <v>7090</v>
      </c>
      <c r="EL143">
        <f t="shared" si="173"/>
        <v>461.3</v>
      </c>
      <c r="EM143">
        <f t="shared" si="174"/>
        <v>258.89999999999998</v>
      </c>
      <c r="EN143">
        <f t="shared" si="175"/>
        <v>1231</v>
      </c>
      <c r="EO143">
        <f t="shared" si="176"/>
        <v>1.4</v>
      </c>
      <c r="EP143">
        <f t="shared" si="177"/>
        <v>26</v>
      </c>
      <c r="EQ143">
        <f t="shared" si="178"/>
        <v>2055</v>
      </c>
      <c r="ER143" t="str">
        <f t="shared" si="179"/>
        <v/>
      </c>
      <c r="ES143" t="str">
        <f t="shared" si="180"/>
        <v/>
      </c>
      <c r="ET143">
        <f t="shared" si="181"/>
        <v>1470</v>
      </c>
      <c r="EU143" s="61">
        <f t="shared" si="182"/>
        <v>12020</v>
      </c>
      <c r="EV143" s="53" t="e">
        <f>IF(ISNUMBER(EK143),EK143*#REF!,"")</f>
        <v>#REF!</v>
      </c>
      <c r="EW143" s="53" t="e">
        <f>IF(ISNUMBER(EL143),EL143*#REF!,"")</f>
        <v>#REF!</v>
      </c>
      <c r="EX143" s="53" t="e">
        <f>IF(ISNUMBER(EM143),EM143*#REF!,"")</f>
        <v>#REF!</v>
      </c>
      <c r="EY143" s="53" t="e">
        <f>IF(ISNUMBER(EN143),EN143*#REF!,"")</f>
        <v>#REF!</v>
      </c>
      <c r="EZ143" s="53" t="e">
        <f>IF(ISNUMBER(EO143),EO143*#REF!,"")</f>
        <v>#REF!</v>
      </c>
      <c r="FA143" s="53" t="e">
        <f>IF(ISNUMBER(EP143),EP143*#REF!,"")</f>
        <v>#REF!</v>
      </c>
      <c r="FB143" s="53" t="e">
        <f>IF(ISNUMBER(EQ143),EQ143*#REF!,"")</f>
        <v>#REF!</v>
      </c>
      <c r="FC143" s="53" t="str">
        <f>IF(ISNUMBER(ER143),ER143*#REF!,"")</f>
        <v/>
      </c>
      <c r="FD143" s="53" t="str">
        <f>IF(ISNUMBER(ES143),ES143*#REF!,"")</f>
        <v/>
      </c>
      <c r="FE143" s="53" t="e">
        <f>IF(ISNUMBER(ET143),ET143*#REF!,"")</f>
        <v>#REF!</v>
      </c>
      <c r="FF143" s="52" t="e">
        <f>IF(ISNUMBER(EU143),EU143*#REF!,"")</f>
        <v>#REF!</v>
      </c>
      <c r="FG143" s="55" t="str">
        <f t="shared" si="183"/>
        <v/>
      </c>
      <c r="FH143" s="55" t="str">
        <f t="shared" si="184"/>
        <v/>
      </c>
      <c r="FI143" s="55" t="str">
        <f t="shared" si="185"/>
        <v/>
      </c>
      <c r="FJ143" s="55" t="str">
        <f t="shared" si="186"/>
        <v/>
      </c>
      <c r="FK143" s="55" t="str">
        <f t="shared" si="187"/>
        <v/>
      </c>
      <c r="FL143" s="55" t="str">
        <f t="shared" si="188"/>
        <v/>
      </c>
      <c r="FM143" s="55" t="str">
        <f t="shared" si="189"/>
        <v/>
      </c>
      <c r="FN143" s="55" t="str">
        <f t="shared" si="190"/>
        <v/>
      </c>
      <c r="FO143" s="55" t="str">
        <f t="shared" si="191"/>
        <v/>
      </c>
      <c r="FP143" s="55" t="str">
        <f t="shared" si="192"/>
        <v/>
      </c>
      <c r="FQ143" s="59" t="str">
        <f t="shared" si="193"/>
        <v/>
      </c>
      <c r="FR143" s="53" t="str">
        <f t="shared" si="212"/>
        <v/>
      </c>
      <c r="FS143" s="53" t="e">
        <f t="shared" si="194"/>
        <v>#VALUE!</v>
      </c>
      <c r="FT143" s="19" t="e">
        <f t="shared" si="195"/>
        <v>#VALUE!</v>
      </c>
      <c r="FU143" s="19" t="e">
        <f t="shared" si="196"/>
        <v>#VALUE!</v>
      </c>
      <c r="FV143" s="19" t="e">
        <f t="shared" si="197"/>
        <v>#VALUE!</v>
      </c>
      <c r="FW143" s="50" t="e">
        <f t="shared" si="198"/>
        <v>#VALUE!</v>
      </c>
      <c r="FX143" s="120">
        <f t="shared" si="199"/>
        <v>0</v>
      </c>
      <c r="FY143" s="120">
        <f t="shared" si="200"/>
        <v>0</v>
      </c>
      <c r="FZ143" s="120">
        <f t="shared" si="201"/>
        <v>0</v>
      </c>
      <c r="GA143" s="120">
        <f t="shared" si="202"/>
        <v>0</v>
      </c>
      <c r="GB143" s="120">
        <f t="shared" si="203"/>
        <v>0</v>
      </c>
      <c r="GC143" s="120">
        <f t="shared" si="204"/>
        <v>0</v>
      </c>
      <c r="GD143" s="120">
        <f t="shared" si="205"/>
        <v>0</v>
      </c>
      <c r="GE143" s="120">
        <f t="shared" si="206"/>
        <v>0</v>
      </c>
      <c r="GF143" s="120">
        <f t="shared" si="207"/>
        <v>0</v>
      </c>
      <c r="GG143">
        <f t="shared" si="208"/>
        <v>0</v>
      </c>
      <c r="GH143">
        <f t="shared" si="209"/>
        <v>0</v>
      </c>
      <c r="GI143">
        <v>6</v>
      </c>
      <c r="GJ143" t="str">
        <f t="shared" si="210"/>
        <v/>
      </c>
    </row>
    <row r="144" spans="1:192" x14ac:dyDescent="0.2">
      <c r="A144" s="50">
        <f t="shared" si="149"/>
        <v>143</v>
      </c>
      <c r="B144" s="58" t="s">
        <v>140</v>
      </c>
      <c r="C144" s="58" t="s">
        <v>230</v>
      </c>
      <c r="D144" s="58"/>
      <c r="E144" s="58"/>
      <c r="F144" s="19">
        <v>3525020</v>
      </c>
      <c r="G144" s="19">
        <v>5565630</v>
      </c>
      <c r="H144" s="77">
        <f t="shared" si="150"/>
        <v>524935.56199999992</v>
      </c>
      <c r="I144" s="77">
        <f t="shared" si="151"/>
        <v>5563843.5380000006</v>
      </c>
      <c r="J144" s="266">
        <v>175</v>
      </c>
      <c r="K144" s="83" t="s">
        <v>1334</v>
      </c>
      <c r="L144" s="83">
        <v>75</v>
      </c>
      <c r="M144" s="83"/>
      <c r="O144" s="83"/>
      <c r="P144" s="83"/>
      <c r="Q144" s="58" t="s">
        <v>774</v>
      </c>
      <c r="R144" s="58" t="s">
        <v>272</v>
      </c>
      <c r="S144" s="58" t="s">
        <v>1325</v>
      </c>
      <c r="T144" s="241" t="str">
        <f t="shared" si="152"/>
        <v>-</v>
      </c>
      <c r="U144" s="241" t="str">
        <f t="shared" si="153"/>
        <v>-</v>
      </c>
      <c r="V144" s="241" t="str">
        <f t="shared" si="154"/>
        <v>B</v>
      </c>
      <c r="W144" s="241" t="str">
        <f t="shared" si="211"/>
        <v>A</v>
      </c>
      <c r="X144" s="260">
        <f t="shared" si="148"/>
        <v>6</v>
      </c>
      <c r="Y144" s="261" t="str">
        <f t="shared" si="147"/>
        <v/>
      </c>
      <c r="Z144" s="68" t="s">
        <v>1456</v>
      </c>
      <c r="AA144" s="83" t="s">
        <v>1555</v>
      </c>
      <c r="AB144" s="77">
        <v>2</v>
      </c>
      <c r="AC144" s="58" t="s">
        <v>411</v>
      </c>
      <c r="AD144" s="58" t="s">
        <v>1556</v>
      </c>
      <c r="AE144" s="68"/>
      <c r="AF144" s="83">
        <v>12.7</v>
      </c>
      <c r="AG144" s="83"/>
      <c r="AH144" s="83"/>
      <c r="AI144" s="83"/>
      <c r="AJ144" s="83"/>
      <c r="AK144" s="83"/>
      <c r="AL144" s="83"/>
      <c r="AM144" s="83">
        <v>4.2</v>
      </c>
      <c r="AN144" s="58">
        <v>178.1</v>
      </c>
      <c r="AO144" s="58">
        <v>82.5</v>
      </c>
      <c r="AP144" s="83"/>
      <c r="AQ144" s="58"/>
      <c r="AR144" s="58">
        <v>18305</v>
      </c>
      <c r="AS144" s="193">
        <f t="shared" si="145"/>
        <v>20488.483899999996</v>
      </c>
      <c r="AT144" s="248" t="str">
        <f t="shared" si="146"/>
        <v/>
      </c>
      <c r="AU144" s="58">
        <v>5654</v>
      </c>
      <c r="AV144" s="58">
        <v>204.1</v>
      </c>
      <c r="AW144" s="58">
        <v>1153</v>
      </c>
      <c r="AX144" s="58">
        <v>9596</v>
      </c>
      <c r="AY144" s="58">
        <v>1301</v>
      </c>
      <c r="AZ144" s="68">
        <v>2102</v>
      </c>
      <c r="BA144" s="58">
        <v>2.62</v>
      </c>
      <c r="BB144" s="58">
        <v>407.4</v>
      </c>
      <c r="BC144" s="58">
        <v>14.23</v>
      </c>
      <c r="BD144" s="58">
        <v>1</v>
      </c>
      <c r="BE144" s="58">
        <v>22.73</v>
      </c>
      <c r="BF144" s="58">
        <v>0.98</v>
      </c>
      <c r="BG144" s="58"/>
      <c r="BH144" s="58">
        <v>1.45</v>
      </c>
      <c r="BI144" s="58">
        <v>4.1000000000000003E-3</v>
      </c>
      <c r="BJ144" s="58"/>
      <c r="BK144" s="58"/>
      <c r="BL144" s="58"/>
      <c r="BM144" s="58">
        <v>23.01</v>
      </c>
      <c r="BN144" s="68">
        <v>4.25</v>
      </c>
      <c r="BO144" s="81"/>
      <c r="BP144" s="81"/>
      <c r="BQ144" s="81">
        <v>273.10000000000002</v>
      </c>
      <c r="BR144" s="81"/>
      <c r="BS144" s="81"/>
      <c r="BT144" s="81"/>
      <c r="BU144" s="81"/>
      <c r="BV144" s="81"/>
      <c r="BW144" s="81"/>
      <c r="BX144" s="81">
        <v>93</v>
      </c>
      <c r="BY144" s="81"/>
      <c r="BZ144" s="81"/>
      <c r="CA144" s="81"/>
      <c r="CB144" s="81"/>
      <c r="CC144" s="81"/>
      <c r="CD144" s="81"/>
      <c r="CE144" s="81"/>
      <c r="CF144" s="81"/>
      <c r="CG144" s="81"/>
      <c r="CH144" s="81">
        <v>13.7</v>
      </c>
      <c r="CI144" s="81"/>
      <c r="CJ144" s="81"/>
      <c r="CK144" s="81"/>
      <c r="CL144" s="82">
        <v>330</v>
      </c>
      <c r="CM144" s="81"/>
      <c r="CN144" s="81">
        <v>1319</v>
      </c>
      <c r="CO144" s="81"/>
      <c r="CP144" s="58"/>
      <c r="CQ144" s="68"/>
      <c r="CR144" s="58"/>
      <c r="CS144" s="58"/>
      <c r="CT144" s="58"/>
      <c r="CU144" s="58"/>
      <c r="CV144" s="58"/>
      <c r="CW144" s="58"/>
      <c r="CX144" s="58"/>
      <c r="CY144" s="58"/>
      <c r="CZ144" s="58"/>
      <c r="DA144" s="68"/>
      <c r="DB144" s="81"/>
      <c r="DC144" s="81"/>
      <c r="DD144" s="81"/>
      <c r="DE144" s="81"/>
      <c r="DF144" s="81"/>
      <c r="DG144" s="81"/>
      <c r="DH144" s="81"/>
      <c r="DI144" s="81"/>
      <c r="DJ144" s="81"/>
      <c r="DK144" s="103"/>
      <c r="DL144" s="103"/>
      <c r="DM144" s="103"/>
      <c r="DN144" s="81"/>
      <c r="DO144" s="81"/>
      <c r="DP144" s="103"/>
      <c r="DQ144" s="103"/>
      <c r="DR144" s="103"/>
      <c r="DS144" s="104"/>
      <c r="DT144" s="50">
        <f t="shared" si="155"/>
        <v>0</v>
      </c>
      <c r="DU144" s="73">
        <f t="shared" si="156"/>
        <v>0</v>
      </c>
      <c r="DV144" s="73">
        <f t="shared" si="157"/>
        <v>1</v>
      </c>
      <c r="DW144" s="73">
        <f t="shared" si="158"/>
        <v>0</v>
      </c>
      <c r="DX144" s="73">
        <f t="shared" si="159"/>
        <v>0</v>
      </c>
      <c r="DY144" s="125">
        <f t="shared" si="160"/>
        <v>0</v>
      </c>
      <c r="DZ144" s="73">
        <f t="shared" si="161"/>
        <v>1</v>
      </c>
      <c r="EA144" s="19">
        <f t="shared" si="162"/>
        <v>0</v>
      </c>
      <c r="EB144" s="50">
        <f t="shared" si="163"/>
        <v>0</v>
      </c>
      <c r="EC144" s="19">
        <f t="shared" si="164"/>
        <v>0</v>
      </c>
      <c r="ED144" s="19">
        <f t="shared" si="165"/>
        <v>0</v>
      </c>
      <c r="EE144" s="19">
        <f t="shared" si="166"/>
        <v>1</v>
      </c>
      <c r="EF144" s="50">
        <f t="shared" si="167"/>
        <v>0</v>
      </c>
      <c r="EG144" s="19">
        <f t="shared" si="168"/>
        <v>0</v>
      </c>
      <c r="EH144" s="19">
        <f t="shared" si="169"/>
        <v>1</v>
      </c>
      <c r="EI144" s="50">
        <f t="shared" si="170"/>
        <v>0</v>
      </c>
      <c r="EJ144" s="125">
        <f t="shared" si="171"/>
        <v>2</v>
      </c>
      <c r="EK144">
        <f t="shared" si="172"/>
        <v>5654</v>
      </c>
      <c r="EL144">
        <f t="shared" si="173"/>
        <v>407.4</v>
      </c>
      <c r="EM144">
        <f t="shared" si="174"/>
        <v>204.1</v>
      </c>
      <c r="EN144">
        <f t="shared" si="175"/>
        <v>1153</v>
      </c>
      <c r="EO144">
        <f t="shared" si="176"/>
        <v>0.98</v>
      </c>
      <c r="EP144">
        <f t="shared" si="177"/>
        <v>22.73</v>
      </c>
      <c r="EQ144">
        <f t="shared" si="178"/>
        <v>2102</v>
      </c>
      <c r="ER144" t="str">
        <f t="shared" si="179"/>
        <v/>
      </c>
      <c r="ES144" t="str">
        <f t="shared" si="180"/>
        <v/>
      </c>
      <c r="ET144">
        <f t="shared" si="181"/>
        <v>1301</v>
      </c>
      <c r="EU144" s="61">
        <f t="shared" si="182"/>
        <v>9596</v>
      </c>
      <c r="EV144" s="53" t="e">
        <f>IF(ISNUMBER(EK144),EK144*#REF!,"")</f>
        <v>#REF!</v>
      </c>
      <c r="EW144" s="53" t="e">
        <f>IF(ISNUMBER(EL144),EL144*#REF!,"")</f>
        <v>#REF!</v>
      </c>
      <c r="EX144" s="53" t="e">
        <f>IF(ISNUMBER(EM144),EM144*#REF!,"")</f>
        <v>#REF!</v>
      </c>
      <c r="EY144" s="53" t="e">
        <f>IF(ISNUMBER(EN144),EN144*#REF!,"")</f>
        <v>#REF!</v>
      </c>
      <c r="EZ144" s="53" t="e">
        <f>IF(ISNUMBER(EO144),EO144*#REF!,"")</f>
        <v>#REF!</v>
      </c>
      <c r="FA144" s="53" t="e">
        <f>IF(ISNUMBER(EP144),EP144*#REF!,"")</f>
        <v>#REF!</v>
      </c>
      <c r="FB144" s="53" t="e">
        <f>IF(ISNUMBER(EQ144),EQ144*#REF!,"")</f>
        <v>#REF!</v>
      </c>
      <c r="FC144" s="53" t="str">
        <f>IF(ISNUMBER(ER144),ER144*#REF!,"")</f>
        <v/>
      </c>
      <c r="FD144" s="53" t="str">
        <f>IF(ISNUMBER(ES144),ES144*#REF!,"")</f>
        <v/>
      </c>
      <c r="FE144" s="53" t="e">
        <f>IF(ISNUMBER(ET144),ET144*#REF!,"")</f>
        <v>#REF!</v>
      </c>
      <c r="FF144" s="52" t="e">
        <f>IF(ISNUMBER(EU144),EU144*#REF!,"")</f>
        <v>#REF!</v>
      </c>
      <c r="FG144" s="55" t="str">
        <f t="shared" si="183"/>
        <v/>
      </c>
      <c r="FH144" s="55" t="str">
        <f t="shared" si="184"/>
        <v/>
      </c>
      <c r="FI144" s="55" t="str">
        <f t="shared" si="185"/>
        <v/>
      </c>
      <c r="FJ144" s="55" t="str">
        <f t="shared" si="186"/>
        <v/>
      </c>
      <c r="FK144" s="55" t="str">
        <f t="shared" si="187"/>
        <v/>
      </c>
      <c r="FL144" s="55" t="str">
        <f t="shared" si="188"/>
        <v/>
      </c>
      <c r="FM144" s="55" t="str">
        <f t="shared" si="189"/>
        <v/>
      </c>
      <c r="FN144" s="55" t="str">
        <f t="shared" si="190"/>
        <v/>
      </c>
      <c r="FO144" s="55" t="str">
        <f t="shared" si="191"/>
        <v/>
      </c>
      <c r="FP144" s="55" t="str">
        <f t="shared" si="192"/>
        <v/>
      </c>
      <c r="FQ144" s="59" t="str">
        <f t="shared" si="193"/>
        <v/>
      </c>
      <c r="FR144" s="53" t="str">
        <f t="shared" si="212"/>
        <v/>
      </c>
      <c r="FS144" s="53" t="e">
        <f t="shared" si="194"/>
        <v>#VALUE!</v>
      </c>
      <c r="FT144" s="19" t="e">
        <f t="shared" si="195"/>
        <v>#VALUE!</v>
      </c>
      <c r="FU144" s="19" t="e">
        <f t="shared" si="196"/>
        <v>#VALUE!</v>
      </c>
      <c r="FV144" s="19" t="e">
        <f t="shared" si="197"/>
        <v>#VALUE!</v>
      </c>
      <c r="FW144" s="50" t="e">
        <f t="shared" si="198"/>
        <v>#VALUE!</v>
      </c>
      <c r="FX144" s="120">
        <f t="shared" si="199"/>
        <v>0</v>
      </c>
      <c r="FY144" s="120">
        <f t="shared" si="200"/>
        <v>0</v>
      </c>
      <c r="FZ144" s="120">
        <f t="shared" si="201"/>
        <v>0</v>
      </c>
      <c r="GA144" s="120">
        <f t="shared" si="202"/>
        <v>0</v>
      </c>
      <c r="GB144" s="120">
        <f t="shared" si="203"/>
        <v>0</v>
      </c>
      <c r="GC144" s="120">
        <f t="shared" si="204"/>
        <v>0</v>
      </c>
      <c r="GD144" s="120">
        <f t="shared" si="205"/>
        <v>0</v>
      </c>
      <c r="GE144" s="120">
        <f t="shared" si="206"/>
        <v>0</v>
      </c>
      <c r="GF144" s="120">
        <f t="shared" si="207"/>
        <v>0</v>
      </c>
      <c r="GG144">
        <f t="shared" si="208"/>
        <v>0</v>
      </c>
      <c r="GH144">
        <f t="shared" si="209"/>
        <v>0</v>
      </c>
      <c r="GI144">
        <v>6</v>
      </c>
      <c r="GJ144" t="str">
        <f t="shared" si="210"/>
        <v/>
      </c>
    </row>
    <row r="145" spans="1:192" ht="15" x14ac:dyDescent="0.25">
      <c r="A145" s="50">
        <f t="shared" si="149"/>
        <v>144</v>
      </c>
      <c r="B145" t="s">
        <v>140</v>
      </c>
      <c r="C145" t="s">
        <v>230</v>
      </c>
      <c r="F145" s="19">
        <v>3525020</v>
      </c>
      <c r="G145" s="19">
        <v>5565630</v>
      </c>
      <c r="H145" s="77">
        <f t="shared" si="150"/>
        <v>524935.56199999992</v>
      </c>
      <c r="I145" s="77">
        <f t="shared" si="151"/>
        <v>5563843.5380000006</v>
      </c>
      <c r="J145" s="266">
        <v>175</v>
      </c>
      <c r="K145" s="19" t="s">
        <v>1334</v>
      </c>
      <c r="L145" s="19">
        <v>73.5</v>
      </c>
      <c r="Q145" s="58" t="s">
        <v>774</v>
      </c>
      <c r="R145" t="s">
        <v>272</v>
      </c>
      <c r="S145" s="2" t="s">
        <v>1325</v>
      </c>
      <c r="T145" s="241" t="str">
        <f t="shared" si="152"/>
        <v>-</v>
      </c>
      <c r="U145" s="241" t="str">
        <f t="shared" si="153"/>
        <v>M</v>
      </c>
      <c r="V145" s="241" t="str">
        <f t="shared" si="154"/>
        <v>-</v>
      </c>
      <c r="W145" s="241" t="str">
        <f t="shared" si="211"/>
        <v>A</v>
      </c>
      <c r="X145" s="260">
        <f t="shared" si="148"/>
        <v>6</v>
      </c>
      <c r="Y145" s="261" t="str">
        <f t="shared" si="147"/>
        <v/>
      </c>
      <c r="Z145" s="56" t="s">
        <v>1443</v>
      </c>
      <c r="AA145" s="48">
        <v>24443</v>
      </c>
      <c r="AB145" s="73">
        <v>3</v>
      </c>
      <c r="AD145" s="2" t="s">
        <v>1557</v>
      </c>
      <c r="AF145" s="66">
        <v>12.5</v>
      </c>
      <c r="AI145" s="272"/>
      <c r="AR145">
        <v>17074</v>
      </c>
      <c r="AS145" s="193">
        <f t="shared" si="145"/>
        <v>16765.699999999997</v>
      </c>
      <c r="AT145" s="248" t="str">
        <f t="shared" si="146"/>
        <v/>
      </c>
      <c r="AU145">
        <v>4806</v>
      </c>
      <c r="AV145">
        <v>172.6</v>
      </c>
      <c r="AW145">
        <v>913.5</v>
      </c>
      <c r="AX145">
        <v>7910</v>
      </c>
      <c r="AY145">
        <v>1223</v>
      </c>
      <c r="AZ145" s="61">
        <v>1727</v>
      </c>
      <c r="BE145">
        <v>13.6</v>
      </c>
      <c r="BO145" s="90"/>
      <c r="BP145" s="273"/>
      <c r="BQ145" s="90"/>
      <c r="BR145" s="90"/>
      <c r="BS145" s="90"/>
      <c r="BT145" s="90"/>
      <c r="BU145" s="90"/>
      <c r="BV145" s="90"/>
      <c r="BW145" s="90"/>
      <c r="BX145" s="90"/>
      <c r="BY145" s="90"/>
      <c r="BZ145" s="90"/>
      <c r="CA145" s="90"/>
      <c r="CB145" s="90"/>
      <c r="CC145" s="90"/>
      <c r="CD145" s="90"/>
      <c r="CE145" s="90"/>
      <c r="CF145" s="90"/>
      <c r="CG145" s="90"/>
      <c r="CH145" s="90"/>
      <c r="CI145" s="90"/>
      <c r="CJ145" s="90"/>
      <c r="CK145" s="90"/>
      <c r="CL145" s="91"/>
      <c r="CM145" s="90"/>
      <c r="CN145" s="90">
        <v>1386</v>
      </c>
      <c r="CO145" s="90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4"/>
      <c r="DT145" s="50">
        <f t="shared" si="155"/>
        <v>0</v>
      </c>
      <c r="DU145" s="73">
        <f t="shared" si="156"/>
        <v>0</v>
      </c>
      <c r="DV145" s="73">
        <f t="shared" si="157"/>
        <v>1</v>
      </c>
      <c r="DW145" s="73">
        <f t="shared" si="158"/>
        <v>0</v>
      </c>
      <c r="DX145" s="73">
        <f t="shared" si="159"/>
        <v>0</v>
      </c>
      <c r="DY145" s="125">
        <f t="shared" si="160"/>
        <v>0</v>
      </c>
      <c r="DZ145" s="73">
        <f t="shared" si="161"/>
        <v>1</v>
      </c>
      <c r="EA145" s="19">
        <f t="shared" si="162"/>
        <v>0</v>
      </c>
      <c r="EB145" s="50">
        <f t="shared" si="163"/>
        <v>0</v>
      </c>
      <c r="EC145" s="19">
        <f t="shared" si="164"/>
        <v>0</v>
      </c>
      <c r="ED145" s="19">
        <f t="shared" si="165"/>
        <v>1</v>
      </c>
      <c r="EE145" s="19">
        <f t="shared" si="166"/>
        <v>0</v>
      </c>
      <c r="EF145" s="50">
        <f t="shared" si="167"/>
        <v>0</v>
      </c>
      <c r="EG145" s="19">
        <f t="shared" si="168"/>
        <v>0</v>
      </c>
      <c r="EH145" s="19">
        <f t="shared" si="169"/>
        <v>1</v>
      </c>
      <c r="EI145" s="50">
        <f t="shared" si="170"/>
        <v>0</v>
      </c>
      <c r="EJ145" s="125">
        <f t="shared" si="171"/>
        <v>2</v>
      </c>
      <c r="EK145">
        <f t="shared" si="172"/>
        <v>4806</v>
      </c>
      <c r="EL145" t="str">
        <f t="shared" si="173"/>
        <v/>
      </c>
      <c r="EM145">
        <f t="shared" si="174"/>
        <v>172.6</v>
      </c>
      <c r="EN145">
        <f t="shared" si="175"/>
        <v>913.5</v>
      </c>
      <c r="EO145" t="str">
        <f t="shared" si="176"/>
        <v/>
      </c>
      <c r="EP145">
        <f t="shared" si="177"/>
        <v>13.6</v>
      </c>
      <c r="EQ145">
        <f t="shared" si="178"/>
        <v>1727</v>
      </c>
      <c r="ER145" t="str">
        <f t="shared" si="179"/>
        <v/>
      </c>
      <c r="ES145" t="str">
        <f t="shared" si="180"/>
        <v/>
      </c>
      <c r="ET145">
        <f t="shared" si="181"/>
        <v>1223</v>
      </c>
      <c r="EU145" s="61">
        <f t="shared" si="182"/>
        <v>7910</v>
      </c>
      <c r="EV145" s="53" t="e">
        <f>IF(ISNUMBER(EK145),EK145*#REF!,"")</f>
        <v>#REF!</v>
      </c>
      <c r="EW145" s="53" t="str">
        <f>IF(ISNUMBER(EL145),EL145*#REF!,"")</f>
        <v/>
      </c>
      <c r="EX145" s="53" t="e">
        <f>IF(ISNUMBER(EM145),EM145*#REF!,"")</f>
        <v>#REF!</v>
      </c>
      <c r="EY145" s="53" t="e">
        <f>IF(ISNUMBER(EN145),EN145*#REF!,"")</f>
        <v>#REF!</v>
      </c>
      <c r="EZ145" s="53" t="str">
        <f>IF(ISNUMBER(EO145),EO145*#REF!,"")</f>
        <v/>
      </c>
      <c r="FA145" s="53" t="e">
        <f>IF(ISNUMBER(EP145),EP145*#REF!,"")</f>
        <v>#REF!</v>
      </c>
      <c r="FB145" s="53" t="e">
        <f>IF(ISNUMBER(EQ145),EQ145*#REF!,"")</f>
        <v>#REF!</v>
      </c>
      <c r="FC145" s="53" t="str">
        <f>IF(ISNUMBER(ER145),ER145*#REF!,"")</f>
        <v/>
      </c>
      <c r="FD145" s="53" t="str">
        <f>IF(ISNUMBER(ES145),ES145*#REF!,"")</f>
        <v/>
      </c>
      <c r="FE145" s="53" t="e">
        <f>IF(ISNUMBER(ET145),ET145*#REF!,"")</f>
        <v>#REF!</v>
      </c>
      <c r="FF145" s="52" t="e">
        <f>IF(ISNUMBER(EU145),EU145*#REF!,"")</f>
        <v>#REF!</v>
      </c>
      <c r="FG145" s="55" t="str">
        <f t="shared" si="183"/>
        <v/>
      </c>
      <c r="FH145" s="55" t="str">
        <f t="shared" si="184"/>
        <v/>
      </c>
      <c r="FI145" s="55" t="str">
        <f t="shared" si="185"/>
        <v/>
      </c>
      <c r="FJ145" s="55" t="str">
        <f t="shared" si="186"/>
        <v/>
      </c>
      <c r="FK145" s="55" t="str">
        <f t="shared" si="187"/>
        <v/>
      </c>
      <c r="FL145" s="55" t="str">
        <f t="shared" si="188"/>
        <v/>
      </c>
      <c r="FM145" s="55" t="str">
        <f t="shared" si="189"/>
        <v/>
      </c>
      <c r="FN145" s="55" t="str">
        <f t="shared" si="190"/>
        <v/>
      </c>
      <c r="FO145" s="55" t="str">
        <f t="shared" si="191"/>
        <v/>
      </c>
      <c r="FP145" s="55" t="str">
        <f t="shared" si="192"/>
        <v/>
      </c>
      <c r="FQ145" s="59" t="str">
        <f t="shared" si="193"/>
        <v/>
      </c>
      <c r="FR145" s="53" t="str">
        <f t="shared" si="212"/>
        <v/>
      </c>
      <c r="FS145" s="53" t="e">
        <f t="shared" si="194"/>
        <v>#VALUE!</v>
      </c>
      <c r="FT145" s="19" t="e">
        <f t="shared" si="195"/>
        <v>#VALUE!</v>
      </c>
      <c r="FU145" s="19" t="e">
        <f t="shared" si="196"/>
        <v>#VALUE!</v>
      </c>
      <c r="FV145" s="19" t="e">
        <f t="shared" si="197"/>
        <v>#VALUE!</v>
      </c>
      <c r="FW145" s="50" t="e">
        <f t="shared" si="198"/>
        <v>#VALUE!</v>
      </c>
      <c r="FX145" s="120">
        <f t="shared" si="199"/>
        <v>0</v>
      </c>
      <c r="FY145" s="120">
        <f t="shared" si="200"/>
        <v>0</v>
      </c>
      <c r="FZ145" s="120">
        <f t="shared" si="201"/>
        <v>0</v>
      </c>
      <c r="GA145" s="120">
        <f t="shared" si="202"/>
        <v>0</v>
      </c>
      <c r="GB145" s="120">
        <f t="shared" si="203"/>
        <v>0</v>
      </c>
      <c r="GC145" s="120">
        <f t="shared" si="204"/>
        <v>0</v>
      </c>
      <c r="GD145" s="120">
        <f t="shared" si="205"/>
        <v>0</v>
      </c>
      <c r="GE145" s="120">
        <f t="shared" si="206"/>
        <v>0</v>
      </c>
      <c r="GF145" s="120">
        <f t="shared" si="207"/>
        <v>0</v>
      </c>
      <c r="GG145">
        <f t="shared" si="208"/>
        <v>0</v>
      </c>
      <c r="GH145">
        <f t="shared" si="209"/>
        <v>0</v>
      </c>
      <c r="GI145">
        <v>6</v>
      </c>
      <c r="GJ145" t="str">
        <f t="shared" si="210"/>
        <v/>
      </c>
    </row>
    <row r="146" spans="1:192" x14ac:dyDescent="0.2">
      <c r="A146" s="50">
        <f t="shared" si="149"/>
        <v>145</v>
      </c>
      <c r="B146" s="2" t="s">
        <v>140</v>
      </c>
      <c r="C146" s="2" t="s">
        <v>230</v>
      </c>
      <c r="D146" s="2"/>
      <c r="E146" s="2"/>
      <c r="F146" s="66">
        <v>3525020</v>
      </c>
      <c r="G146" s="66">
        <v>5565630</v>
      </c>
      <c r="H146" s="77">
        <f t="shared" si="150"/>
        <v>524935.56199999992</v>
      </c>
      <c r="I146" s="77">
        <f t="shared" si="151"/>
        <v>5563843.5380000006</v>
      </c>
      <c r="J146" s="266">
        <v>175</v>
      </c>
      <c r="K146" s="66" t="s">
        <v>1334</v>
      </c>
      <c r="L146" s="66">
        <v>75</v>
      </c>
      <c r="M146" s="66"/>
      <c r="O146" s="66"/>
      <c r="P146" s="66"/>
      <c r="Q146" s="58" t="s">
        <v>774</v>
      </c>
      <c r="R146" s="2" t="s">
        <v>272</v>
      </c>
      <c r="S146" s="2" t="s">
        <v>1325</v>
      </c>
      <c r="T146" s="241" t="str">
        <f t="shared" si="152"/>
        <v>-</v>
      </c>
      <c r="U146" s="241" t="str">
        <f t="shared" si="153"/>
        <v>-</v>
      </c>
      <c r="V146" s="241" t="str">
        <f t="shared" si="154"/>
        <v>B</v>
      </c>
      <c r="W146" s="241" t="str">
        <f t="shared" si="211"/>
        <v>A</v>
      </c>
      <c r="X146" s="260">
        <f t="shared" si="148"/>
        <v>6</v>
      </c>
      <c r="Y146" s="261" t="str">
        <f t="shared" si="147"/>
        <v/>
      </c>
      <c r="Z146" s="56" t="s">
        <v>1558</v>
      </c>
      <c r="AA146" s="86">
        <v>37530</v>
      </c>
      <c r="AB146" s="76">
        <v>4</v>
      </c>
      <c r="AC146" s="2" t="s">
        <v>455</v>
      </c>
      <c r="AD146" s="2" t="s">
        <v>1546</v>
      </c>
      <c r="AE146" s="56"/>
      <c r="AF146" s="66">
        <v>13.7</v>
      </c>
      <c r="AG146" s="19">
        <v>28400</v>
      </c>
      <c r="AH146" s="19">
        <v>6.61</v>
      </c>
      <c r="AI146" s="66">
        <v>180</v>
      </c>
      <c r="AL146" s="66"/>
      <c r="AM146" s="66">
        <v>6.67</v>
      </c>
      <c r="AR146">
        <v>20206.89</v>
      </c>
      <c r="AS146" s="193">
        <f t="shared" si="145"/>
        <v>20202.780999999995</v>
      </c>
      <c r="AT146" s="248" t="str">
        <f t="shared" si="146"/>
        <v/>
      </c>
      <c r="AU146">
        <v>5800</v>
      </c>
      <c r="AV146">
        <v>185</v>
      </c>
      <c r="AW146">
        <v>959</v>
      </c>
      <c r="AX146">
        <v>9660</v>
      </c>
      <c r="AY146">
        <v>1200</v>
      </c>
      <c r="AZ146" s="61">
        <v>1952</v>
      </c>
      <c r="BA146">
        <v>7.1</v>
      </c>
      <c r="BB146">
        <v>380</v>
      </c>
      <c r="BC146">
        <v>14.3</v>
      </c>
      <c r="BD146">
        <v>2.2000000000000002</v>
      </c>
      <c r="BE146">
        <v>12.6</v>
      </c>
      <c r="BF146">
        <v>1.6</v>
      </c>
      <c r="BG146">
        <v>1.6</v>
      </c>
      <c r="BH146">
        <v>5.2</v>
      </c>
      <c r="BI146">
        <v>0.32</v>
      </c>
      <c r="BJ146">
        <v>0.7</v>
      </c>
      <c r="BK146" s="2" t="s">
        <v>1370</v>
      </c>
      <c r="BM146">
        <v>13.3</v>
      </c>
      <c r="BN146" s="61">
        <v>7.3</v>
      </c>
      <c r="BO146" s="90" t="s">
        <v>456</v>
      </c>
      <c r="BP146" s="90">
        <v>218</v>
      </c>
      <c r="BQ146" s="90">
        <v>330</v>
      </c>
      <c r="BR146" s="90">
        <v>13</v>
      </c>
      <c r="BS146" s="90"/>
      <c r="BT146" s="90" t="s">
        <v>286</v>
      </c>
      <c r="BU146" s="90" t="s">
        <v>464</v>
      </c>
      <c r="BV146" s="90" t="s">
        <v>464</v>
      </c>
      <c r="BW146" s="90"/>
      <c r="BX146" s="90" t="s">
        <v>464</v>
      </c>
      <c r="BY146" s="90" t="s">
        <v>1383</v>
      </c>
      <c r="BZ146" s="90" t="s">
        <v>464</v>
      </c>
      <c r="CA146" s="90" t="s">
        <v>464</v>
      </c>
      <c r="CB146" s="90" t="s">
        <v>463</v>
      </c>
      <c r="CC146" s="90"/>
      <c r="CD146" s="90" t="s">
        <v>456</v>
      </c>
      <c r="CE146" s="90" t="s">
        <v>456</v>
      </c>
      <c r="CF146" s="90" t="s">
        <v>286</v>
      </c>
      <c r="CG146" s="90"/>
      <c r="CH146" s="90"/>
      <c r="CI146" s="90"/>
      <c r="CJ146" s="90"/>
      <c r="CK146" s="90" t="s">
        <v>464</v>
      </c>
      <c r="CL146" s="91" t="s">
        <v>465</v>
      </c>
      <c r="CM146" s="90">
        <v>0.38</v>
      </c>
      <c r="CN146" s="90">
        <v>1713</v>
      </c>
      <c r="CO146" s="90">
        <v>5.0000000000000001E-3</v>
      </c>
      <c r="DB146" s="103"/>
      <c r="DC146" s="103"/>
      <c r="DD146" s="103"/>
      <c r="DE146" s="103"/>
      <c r="DF146" s="103"/>
      <c r="DG146" s="103"/>
      <c r="DH146" s="103"/>
      <c r="DI146" s="103">
        <v>4.7</v>
      </c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4"/>
      <c r="DT146" s="50">
        <f t="shared" si="155"/>
        <v>0</v>
      </c>
      <c r="DU146" s="73">
        <f t="shared" si="156"/>
        <v>0</v>
      </c>
      <c r="DV146" s="73">
        <f t="shared" si="157"/>
        <v>1</v>
      </c>
      <c r="DW146" s="73">
        <f t="shared" si="158"/>
        <v>0</v>
      </c>
      <c r="DX146" s="73">
        <f t="shared" si="159"/>
        <v>0</v>
      </c>
      <c r="DY146" s="125">
        <f t="shared" si="160"/>
        <v>0</v>
      </c>
      <c r="DZ146" s="73">
        <f t="shared" si="161"/>
        <v>1</v>
      </c>
      <c r="EA146" s="19">
        <f t="shared" si="162"/>
        <v>0</v>
      </c>
      <c r="EB146" s="50">
        <f t="shared" si="163"/>
        <v>0</v>
      </c>
      <c r="EC146" s="19">
        <f t="shared" si="164"/>
        <v>0</v>
      </c>
      <c r="ED146" s="19">
        <f t="shared" si="165"/>
        <v>0</v>
      </c>
      <c r="EE146" s="19">
        <f t="shared" si="166"/>
        <v>1</v>
      </c>
      <c r="EF146" s="50">
        <f t="shared" si="167"/>
        <v>0</v>
      </c>
      <c r="EG146" s="19">
        <f t="shared" si="168"/>
        <v>0</v>
      </c>
      <c r="EH146" s="19">
        <f t="shared" si="169"/>
        <v>1</v>
      </c>
      <c r="EI146" s="50">
        <f t="shared" si="170"/>
        <v>0</v>
      </c>
      <c r="EJ146" s="125">
        <f t="shared" si="171"/>
        <v>2</v>
      </c>
      <c r="EK146">
        <f t="shared" si="172"/>
        <v>5800</v>
      </c>
      <c r="EL146">
        <f t="shared" si="173"/>
        <v>380</v>
      </c>
      <c r="EM146">
        <f t="shared" si="174"/>
        <v>185</v>
      </c>
      <c r="EN146">
        <f t="shared" si="175"/>
        <v>959</v>
      </c>
      <c r="EO146">
        <f t="shared" si="176"/>
        <v>1.6</v>
      </c>
      <c r="EP146">
        <f t="shared" si="177"/>
        <v>12.6</v>
      </c>
      <c r="EQ146">
        <f t="shared" si="178"/>
        <v>1952</v>
      </c>
      <c r="ER146" t="str">
        <f t="shared" si="179"/>
        <v/>
      </c>
      <c r="ES146">
        <f t="shared" si="180"/>
        <v>0.7</v>
      </c>
      <c r="ET146">
        <f t="shared" si="181"/>
        <v>1200</v>
      </c>
      <c r="EU146" s="61">
        <f t="shared" si="182"/>
        <v>9660</v>
      </c>
      <c r="EV146" s="53" t="e">
        <f>IF(ISNUMBER(EK146),EK146*#REF!,"")</f>
        <v>#REF!</v>
      </c>
      <c r="EW146" s="53" t="e">
        <f>IF(ISNUMBER(EL146),EL146*#REF!,"")</f>
        <v>#REF!</v>
      </c>
      <c r="EX146" s="53" t="e">
        <f>IF(ISNUMBER(EM146),EM146*#REF!,"")</f>
        <v>#REF!</v>
      </c>
      <c r="EY146" s="53" t="e">
        <f>IF(ISNUMBER(EN146),EN146*#REF!,"")</f>
        <v>#REF!</v>
      </c>
      <c r="EZ146" s="53" t="e">
        <f>IF(ISNUMBER(EO146),EO146*#REF!,"")</f>
        <v>#REF!</v>
      </c>
      <c r="FA146" s="53" t="e">
        <f>IF(ISNUMBER(EP146),EP146*#REF!,"")</f>
        <v>#REF!</v>
      </c>
      <c r="FB146" s="53" t="e">
        <f>IF(ISNUMBER(EQ146),EQ146*#REF!,"")</f>
        <v>#REF!</v>
      </c>
      <c r="FC146" s="53" t="str">
        <f>IF(ISNUMBER(ER146),ER146*#REF!,"")</f>
        <v/>
      </c>
      <c r="FD146" s="53" t="e">
        <f>IF(ISNUMBER(ES146),ES146*#REF!,"")</f>
        <v>#REF!</v>
      </c>
      <c r="FE146" s="53" t="e">
        <f>IF(ISNUMBER(ET146),ET146*#REF!,"")</f>
        <v>#REF!</v>
      </c>
      <c r="FF146" s="52" t="e">
        <f>IF(ISNUMBER(EU146),EU146*#REF!,"")</f>
        <v>#REF!</v>
      </c>
      <c r="FG146" s="55" t="str">
        <f t="shared" si="183"/>
        <v/>
      </c>
      <c r="FH146" s="55" t="str">
        <f t="shared" si="184"/>
        <v/>
      </c>
      <c r="FI146" s="55" t="str">
        <f t="shared" si="185"/>
        <v/>
      </c>
      <c r="FJ146" s="55" t="str">
        <f t="shared" si="186"/>
        <v/>
      </c>
      <c r="FK146" s="55" t="str">
        <f t="shared" si="187"/>
        <v/>
      </c>
      <c r="FL146" s="55" t="str">
        <f t="shared" si="188"/>
        <v/>
      </c>
      <c r="FM146" s="55" t="str">
        <f t="shared" si="189"/>
        <v/>
      </c>
      <c r="FN146" s="55" t="str">
        <f t="shared" si="190"/>
        <v/>
      </c>
      <c r="FO146" s="55" t="str">
        <f t="shared" si="191"/>
        <v/>
      </c>
      <c r="FP146" s="55" t="str">
        <f t="shared" si="192"/>
        <v/>
      </c>
      <c r="FQ146" s="59" t="str">
        <f t="shared" si="193"/>
        <v/>
      </c>
      <c r="FR146" s="53" t="str">
        <f t="shared" si="212"/>
        <v/>
      </c>
      <c r="FS146" s="53" t="e">
        <f t="shared" si="194"/>
        <v>#VALUE!</v>
      </c>
      <c r="FT146" s="19" t="e">
        <f t="shared" si="195"/>
        <v>#VALUE!</v>
      </c>
      <c r="FU146" s="19" t="e">
        <f t="shared" si="196"/>
        <v>#VALUE!</v>
      </c>
      <c r="FV146" s="19" t="e">
        <f t="shared" si="197"/>
        <v>#VALUE!</v>
      </c>
      <c r="FW146" s="50" t="e">
        <f t="shared" si="198"/>
        <v>#VALUE!</v>
      </c>
      <c r="FX146" s="120">
        <f t="shared" si="199"/>
        <v>0</v>
      </c>
      <c r="FY146" s="120">
        <f t="shared" si="200"/>
        <v>0</v>
      </c>
      <c r="FZ146" s="120">
        <f t="shared" si="201"/>
        <v>0</v>
      </c>
      <c r="GA146" s="120">
        <f t="shared" si="202"/>
        <v>0</v>
      </c>
      <c r="GB146" s="120">
        <f t="shared" si="203"/>
        <v>0</v>
      </c>
      <c r="GC146" s="120">
        <f t="shared" si="204"/>
        <v>0</v>
      </c>
      <c r="GD146" s="120">
        <f t="shared" si="205"/>
        <v>0</v>
      </c>
      <c r="GE146" s="120">
        <f t="shared" si="206"/>
        <v>0</v>
      </c>
      <c r="GF146" s="120">
        <f t="shared" si="207"/>
        <v>0</v>
      </c>
      <c r="GG146">
        <f t="shared" si="208"/>
        <v>0</v>
      </c>
      <c r="GH146">
        <f t="shared" si="209"/>
        <v>0</v>
      </c>
      <c r="GI146">
        <v>6</v>
      </c>
      <c r="GJ146" t="str">
        <f t="shared" si="210"/>
        <v/>
      </c>
    </row>
    <row r="147" spans="1:192" x14ac:dyDescent="0.2">
      <c r="A147" s="50">
        <f t="shared" si="149"/>
        <v>146</v>
      </c>
      <c r="B147" s="2" t="s">
        <v>119</v>
      </c>
      <c r="C147" t="s">
        <v>187</v>
      </c>
      <c r="F147" s="268">
        <v>3535702</v>
      </c>
      <c r="G147" s="268">
        <v>5609787</v>
      </c>
      <c r="H147" s="209">
        <f t="shared" si="150"/>
        <v>535613.2892</v>
      </c>
      <c r="I147" s="209">
        <f t="shared" si="151"/>
        <v>5607982.8752000006</v>
      </c>
      <c r="J147" s="211">
        <v>257</v>
      </c>
      <c r="K147" s="19" t="s">
        <v>1334</v>
      </c>
      <c r="L147" s="19">
        <v>26</v>
      </c>
      <c r="Q147" s="2" t="s">
        <v>1339</v>
      </c>
      <c r="R147" s="2" t="s">
        <v>1411</v>
      </c>
      <c r="S147" s="2" t="s">
        <v>1324</v>
      </c>
      <c r="T147" s="241" t="str">
        <f t="shared" si="152"/>
        <v>-</v>
      </c>
      <c r="U147" s="241" t="str">
        <f t="shared" si="153"/>
        <v>M</v>
      </c>
      <c r="V147" s="241" t="str">
        <f t="shared" si="154"/>
        <v>-</v>
      </c>
      <c r="W147" s="241" t="str">
        <f t="shared" si="211"/>
        <v>-</v>
      </c>
      <c r="X147" s="260">
        <f t="shared" si="148"/>
        <v>6</v>
      </c>
      <c r="Y147" s="261" t="str">
        <f t="shared" si="147"/>
        <v/>
      </c>
      <c r="Z147" s="56"/>
      <c r="AA147" s="86" t="s">
        <v>1559</v>
      </c>
      <c r="AB147" s="76">
        <v>1</v>
      </c>
      <c r="AC147" s="2" t="s">
        <v>885</v>
      </c>
      <c r="AD147" s="2" t="s">
        <v>1560</v>
      </c>
      <c r="AE147" s="70" t="s">
        <v>1561</v>
      </c>
      <c r="AF147" s="128">
        <v>11</v>
      </c>
      <c r="AL147" s="66"/>
      <c r="AS147" s="193">
        <f t="shared" si="145"/>
        <v>16279.073</v>
      </c>
      <c r="AT147" s="248" t="str">
        <f t="shared" si="146"/>
        <v/>
      </c>
      <c r="AU147">
        <v>4862</v>
      </c>
      <c r="AV147">
        <v>215.2</v>
      </c>
      <c r="AW147">
        <v>559.29999999999995</v>
      </c>
      <c r="AX147">
        <v>7873</v>
      </c>
      <c r="AY147">
        <v>1290</v>
      </c>
      <c r="AZ147" s="61">
        <v>1217</v>
      </c>
      <c r="BA147">
        <v>51.57</v>
      </c>
      <c r="BB147">
        <v>194.5</v>
      </c>
      <c r="BD147">
        <v>0.35</v>
      </c>
      <c r="BE147">
        <v>1.413</v>
      </c>
      <c r="BK147" s="133"/>
      <c r="BM147">
        <v>14.74</v>
      </c>
      <c r="BO147" s="90"/>
      <c r="BP147" s="90"/>
      <c r="BQ147" s="90"/>
      <c r="BR147" s="90"/>
      <c r="BS147" s="90"/>
      <c r="BT147" s="90"/>
      <c r="BU147" s="90"/>
      <c r="BV147" s="90"/>
      <c r="BW147" s="90"/>
      <c r="BX147" s="90"/>
      <c r="BY147" s="90"/>
      <c r="BZ147" s="90"/>
      <c r="CA147" s="90"/>
      <c r="CB147" s="90"/>
      <c r="CC147" s="90"/>
      <c r="CD147" s="90"/>
      <c r="CE147" s="90"/>
      <c r="CF147" s="90"/>
      <c r="CG147" s="90"/>
      <c r="CH147" s="90"/>
      <c r="CI147" s="90"/>
      <c r="CJ147" s="90"/>
      <c r="CK147" s="90"/>
      <c r="CL147" s="91"/>
      <c r="CM147" s="90"/>
      <c r="CN147" s="90">
        <v>915.6</v>
      </c>
      <c r="CO147" s="90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4"/>
      <c r="DT147" s="50">
        <f t="shared" si="155"/>
        <v>1</v>
      </c>
      <c r="DU147" s="73">
        <f t="shared" si="156"/>
        <v>0</v>
      </c>
      <c r="DV147" s="73">
        <f t="shared" si="157"/>
        <v>1</v>
      </c>
      <c r="DW147" s="73">
        <f t="shared" si="158"/>
        <v>0</v>
      </c>
      <c r="DX147" s="73">
        <f t="shared" si="159"/>
        <v>0</v>
      </c>
      <c r="DY147" s="125">
        <f t="shared" si="160"/>
        <v>0</v>
      </c>
      <c r="DZ147" s="73">
        <f t="shared" si="161"/>
        <v>1</v>
      </c>
      <c r="EA147" s="19">
        <f t="shared" si="162"/>
        <v>0</v>
      </c>
      <c r="EB147" s="50">
        <f t="shared" si="163"/>
        <v>0</v>
      </c>
      <c r="EC147" s="19">
        <f t="shared" si="164"/>
        <v>0</v>
      </c>
      <c r="ED147" s="19">
        <f t="shared" si="165"/>
        <v>1</v>
      </c>
      <c r="EE147" s="19">
        <f t="shared" si="166"/>
        <v>0</v>
      </c>
      <c r="EF147" s="50">
        <f t="shared" si="167"/>
        <v>0</v>
      </c>
      <c r="EG147" s="19">
        <f t="shared" si="168"/>
        <v>1</v>
      </c>
      <c r="EH147" s="19">
        <f t="shared" si="169"/>
        <v>0</v>
      </c>
      <c r="EI147" s="50">
        <f t="shared" si="170"/>
        <v>0</v>
      </c>
      <c r="EJ147" s="125">
        <f t="shared" si="171"/>
        <v>1</v>
      </c>
      <c r="EK147">
        <f t="shared" si="172"/>
        <v>4862</v>
      </c>
      <c r="EL147">
        <f t="shared" si="173"/>
        <v>194.5</v>
      </c>
      <c r="EM147">
        <f t="shared" si="174"/>
        <v>215.2</v>
      </c>
      <c r="EN147">
        <f t="shared" si="175"/>
        <v>559.29999999999995</v>
      </c>
      <c r="EO147" t="str">
        <f t="shared" si="176"/>
        <v/>
      </c>
      <c r="EP147">
        <f t="shared" si="177"/>
        <v>1.413</v>
      </c>
      <c r="EQ147">
        <f t="shared" si="178"/>
        <v>1217</v>
      </c>
      <c r="ER147" t="str">
        <f t="shared" si="179"/>
        <v/>
      </c>
      <c r="ES147" t="str">
        <f t="shared" si="180"/>
        <v/>
      </c>
      <c r="ET147">
        <f t="shared" si="181"/>
        <v>1290</v>
      </c>
      <c r="EU147" s="61">
        <f t="shared" si="182"/>
        <v>7873</v>
      </c>
      <c r="EV147" s="53" t="e">
        <f>IF(ISNUMBER(EK147),EK147*#REF!,"")</f>
        <v>#REF!</v>
      </c>
      <c r="EW147" s="53" t="e">
        <f>IF(ISNUMBER(EL147),EL147*#REF!,"")</f>
        <v>#REF!</v>
      </c>
      <c r="EX147" s="53" t="e">
        <f>IF(ISNUMBER(EM147),EM147*#REF!,"")</f>
        <v>#REF!</v>
      </c>
      <c r="EY147" s="53" t="e">
        <f>IF(ISNUMBER(EN147),EN147*#REF!,"")</f>
        <v>#REF!</v>
      </c>
      <c r="EZ147" s="53" t="str">
        <f>IF(ISNUMBER(EO147),EO147*#REF!,"")</f>
        <v/>
      </c>
      <c r="FA147" s="53" t="e">
        <f>IF(ISNUMBER(EP147),EP147*#REF!,"")</f>
        <v>#REF!</v>
      </c>
      <c r="FB147" s="53" t="e">
        <f>IF(ISNUMBER(EQ147),EQ147*#REF!,"")</f>
        <v>#REF!</v>
      </c>
      <c r="FC147" s="53" t="str">
        <f>IF(ISNUMBER(ER147),ER147*#REF!,"")</f>
        <v/>
      </c>
      <c r="FD147" s="53" t="str">
        <f>IF(ISNUMBER(ES147),ES147*#REF!,"")</f>
        <v/>
      </c>
      <c r="FE147" s="53" t="e">
        <f>IF(ISNUMBER(ET147),ET147*#REF!,"")</f>
        <v>#REF!</v>
      </c>
      <c r="FF147" s="52" t="e">
        <f>IF(ISNUMBER(EU147),EU147*#REF!,"")</f>
        <v>#REF!</v>
      </c>
      <c r="FG147" s="55" t="str">
        <f t="shared" si="183"/>
        <v/>
      </c>
      <c r="FH147" s="55" t="str">
        <f t="shared" si="184"/>
        <v/>
      </c>
      <c r="FI147" s="55" t="str">
        <f t="shared" si="185"/>
        <v/>
      </c>
      <c r="FJ147" s="55" t="str">
        <f t="shared" si="186"/>
        <v/>
      </c>
      <c r="FK147" s="55" t="str">
        <f t="shared" si="187"/>
        <v/>
      </c>
      <c r="FL147" s="55" t="str">
        <f t="shared" si="188"/>
        <v/>
      </c>
      <c r="FM147" s="55" t="str">
        <f t="shared" si="189"/>
        <v/>
      </c>
      <c r="FN147" s="55" t="str">
        <f t="shared" si="190"/>
        <v/>
      </c>
      <c r="FO147" s="55" t="str">
        <f t="shared" si="191"/>
        <v/>
      </c>
      <c r="FP147" s="55" t="str">
        <f t="shared" si="192"/>
        <v/>
      </c>
      <c r="FQ147" s="59" t="str">
        <f t="shared" si="193"/>
        <v/>
      </c>
      <c r="FR147" s="53" t="str">
        <f t="shared" si="212"/>
        <v/>
      </c>
      <c r="FS147" s="53" t="e">
        <f t="shared" si="194"/>
        <v>#VALUE!</v>
      </c>
      <c r="FT147" s="19" t="e">
        <f t="shared" si="195"/>
        <v>#VALUE!</v>
      </c>
      <c r="FU147" s="19" t="e">
        <f t="shared" si="196"/>
        <v>#VALUE!</v>
      </c>
      <c r="FV147" s="19" t="e">
        <f t="shared" si="197"/>
        <v>#VALUE!</v>
      </c>
      <c r="FW147" s="50" t="e">
        <f t="shared" si="198"/>
        <v>#VALUE!</v>
      </c>
      <c r="FX147" s="120">
        <f t="shared" si="199"/>
        <v>0</v>
      </c>
      <c r="FY147" s="120">
        <f t="shared" si="200"/>
        <v>0</v>
      </c>
      <c r="FZ147" s="120">
        <f t="shared" si="201"/>
        <v>0</v>
      </c>
      <c r="GA147" s="120">
        <f t="shared" si="202"/>
        <v>0</v>
      </c>
      <c r="GB147" s="120">
        <f t="shared" si="203"/>
        <v>0</v>
      </c>
      <c r="GC147" s="120">
        <f t="shared" si="204"/>
        <v>0</v>
      </c>
      <c r="GD147" s="120">
        <f t="shared" si="205"/>
        <v>0</v>
      </c>
      <c r="GE147" s="120">
        <f t="shared" si="206"/>
        <v>0</v>
      </c>
      <c r="GF147" s="120">
        <f t="shared" si="207"/>
        <v>0</v>
      </c>
      <c r="GG147">
        <f t="shared" si="208"/>
        <v>0</v>
      </c>
      <c r="GH147">
        <f t="shared" si="209"/>
        <v>0</v>
      </c>
      <c r="GI147">
        <v>6</v>
      </c>
      <c r="GJ147" t="str">
        <f t="shared" si="210"/>
        <v/>
      </c>
    </row>
    <row r="148" spans="1:192" x14ac:dyDescent="0.2">
      <c r="A148" s="50">
        <f t="shared" si="149"/>
        <v>147</v>
      </c>
      <c r="B148" s="2" t="s">
        <v>119</v>
      </c>
      <c r="C148" t="s">
        <v>187</v>
      </c>
      <c r="F148" s="268">
        <v>3535702</v>
      </c>
      <c r="G148" s="268">
        <v>5609787</v>
      </c>
      <c r="H148" s="209">
        <f t="shared" si="150"/>
        <v>535613.2892</v>
      </c>
      <c r="I148" s="209">
        <f t="shared" si="151"/>
        <v>5607982.8752000006</v>
      </c>
      <c r="J148" s="211">
        <v>257</v>
      </c>
      <c r="K148" s="19" t="s">
        <v>1334</v>
      </c>
      <c r="L148" s="19">
        <v>48</v>
      </c>
      <c r="Q148" s="2" t="s">
        <v>1339</v>
      </c>
      <c r="R148" s="2" t="s">
        <v>1411</v>
      </c>
      <c r="S148" s="2" t="s">
        <v>1324</v>
      </c>
      <c r="T148" s="241" t="str">
        <f t="shared" si="152"/>
        <v>-</v>
      </c>
      <c r="U148" s="241" t="str">
        <f t="shared" si="153"/>
        <v>M</v>
      </c>
      <c r="V148" s="241" t="str">
        <f t="shared" si="154"/>
        <v>-</v>
      </c>
      <c r="W148" s="241" t="str">
        <f t="shared" si="211"/>
        <v>A</v>
      </c>
      <c r="X148" s="260">
        <f t="shared" si="148"/>
        <v>6</v>
      </c>
      <c r="Y148" s="261" t="str">
        <f t="shared" si="147"/>
        <v/>
      </c>
      <c r="Z148" s="56" t="s">
        <v>1423</v>
      </c>
      <c r="AA148" s="86" t="s">
        <v>1562</v>
      </c>
      <c r="AB148" s="76">
        <v>2</v>
      </c>
      <c r="AC148" s="58" t="s">
        <v>1563</v>
      </c>
      <c r="AD148" s="2" t="s">
        <v>1564</v>
      </c>
      <c r="AE148" s="70" t="s">
        <v>1561</v>
      </c>
      <c r="AF148" s="66">
        <v>10.9</v>
      </c>
      <c r="AH148" s="19">
        <v>5.85</v>
      </c>
      <c r="AM148" s="66">
        <v>0.67</v>
      </c>
      <c r="AQ148">
        <v>14728</v>
      </c>
      <c r="AR148">
        <v>15565.498</v>
      </c>
      <c r="AS148" s="193">
        <f t="shared" si="145"/>
        <v>15605.955</v>
      </c>
      <c r="AT148" s="255" t="str">
        <f t="shared" si="146"/>
        <v/>
      </c>
      <c r="AU148">
        <v>5200</v>
      </c>
      <c r="AV148">
        <v>201.45</v>
      </c>
      <c r="AW148">
        <v>531.5</v>
      </c>
      <c r="AX148">
        <v>7127</v>
      </c>
      <c r="AY148">
        <v>1274.0999999999999</v>
      </c>
      <c r="AZ148" s="61">
        <v>1077.55</v>
      </c>
      <c r="BA148">
        <v>3.05</v>
      </c>
      <c r="BB148">
        <v>141</v>
      </c>
      <c r="BD148">
        <v>5.0000000000000001E-3</v>
      </c>
      <c r="BE148">
        <v>1.1100000000000001</v>
      </c>
      <c r="BF148">
        <v>1.45</v>
      </c>
      <c r="BG148">
        <v>0.11</v>
      </c>
      <c r="BH148">
        <v>0</v>
      </c>
      <c r="BI148">
        <v>1E-3</v>
      </c>
      <c r="BJ148">
        <v>6.8890000000000002</v>
      </c>
      <c r="BK148">
        <v>0</v>
      </c>
      <c r="BM148">
        <v>12.74</v>
      </c>
      <c r="BN148" s="61">
        <v>28</v>
      </c>
      <c r="CN148" s="103">
        <v>2385.5</v>
      </c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4"/>
      <c r="DT148" s="50">
        <f t="shared" si="155"/>
        <v>0</v>
      </c>
      <c r="DU148" s="73">
        <f t="shared" si="156"/>
        <v>0</v>
      </c>
      <c r="DV148" s="73">
        <f t="shared" si="157"/>
        <v>1</v>
      </c>
      <c r="DW148" s="73">
        <f t="shared" si="158"/>
        <v>0</v>
      </c>
      <c r="DX148" s="73">
        <f t="shared" si="159"/>
        <v>0</v>
      </c>
      <c r="DY148" s="125">
        <f t="shared" si="160"/>
        <v>0</v>
      </c>
      <c r="DZ148" s="73">
        <f t="shared" si="161"/>
        <v>1</v>
      </c>
      <c r="EA148" s="19">
        <f t="shared" si="162"/>
        <v>0</v>
      </c>
      <c r="EB148" s="50">
        <f t="shared" si="163"/>
        <v>0</v>
      </c>
      <c r="EC148" s="19">
        <f t="shared" si="164"/>
        <v>0</v>
      </c>
      <c r="ED148" s="19">
        <f t="shared" si="165"/>
        <v>1</v>
      </c>
      <c r="EE148" s="19">
        <f t="shared" si="166"/>
        <v>0</v>
      </c>
      <c r="EF148" s="50">
        <f t="shared" si="167"/>
        <v>0</v>
      </c>
      <c r="EG148" s="19">
        <f t="shared" si="168"/>
        <v>0</v>
      </c>
      <c r="EH148" s="19">
        <f t="shared" si="169"/>
        <v>1</v>
      </c>
      <c r="EI148" s="50">
        <f t="shared" si="170"/>
        <v>0</v>
      </c>
      <c r="EJ148" s="125">
        <f t="shared" si="171"/>
        <v>2</v>
      </c>
      <c r="EK148">
        <f t="shared" si="172"/>
        <v>5200</v>
      </c>
      <c r="EL148">
        <f t="shared" si="173"/>
        <v>141</v>
      </c>
      <c r="EM148">
        <f t="shared" si="174"/>
        <v>201.45</v>
      </c>
      <c r="EN148">
        <f t="shared" si="175"/>
        <v>531.5</v>
      </c>
      <c r="EO148">
        <f t="shared" si="176"/>
        <v>1.45</v>
      </c>
      <c r="EP148">
        <f t="shared" si="177"/>
        <v>1.1100000000000001</v>
      </c>
      <c r="EQ148">
        <f t="shared" si="178"/>
        <v>1077.55</v>
      </c>
      <c r="ER148" t="str">
        <f t="shared" si="179"/>
        <v/>
      </c>
      <c r="ES148">
        <f t="shared" si="180"/>
        <v>6.8890000000000002</v>
      </c>
      <c r="ET148">
        <f t="shared" si="181"/>
        <v>1274.0999999999999</v>
      </c>
      <c r="EU148" s="61">
        <f t="shared" si="182"/>
        <v>7127</v>
      </c>
      <c r="EV148" s="53" t="e">
        <f>IF(ISNUMBER(EK148),EK148*#REF!,"")</f>
        <v>#REF!</v>
      </c>
      <c r="EW148" s="53" t="e">
        <f>IF(ISNUMBER(EL148),EL148*#REF!,"")</f>
        <v>#REF!</v>
      </c>
      <c r="EX148" s="53" t="e">
        <f>IF(ISNUMBER(EM148),EM148*#REF!,"")</f>
        <v>#REF!</v>
      </c>
      <c r="EY148" s="53" t="e">
        <f>IF(ISNUMBER(EN148),EN148*#REF!,"")</f>
        <v>#REF!</v>
      </c>
      <c r="EZ148" s="53" t="e">
        <f>IF(ISNUMBER(EO148),EO148*#REF!,"")</f>
        <v>#REF!</v>
      </c>
      <c r="FA148" s="53" t="e">
        <f>IF(ISNUMBER(EP148),EP148*#REF!,"")</f>
        <v>#REF!</v>
      </c>
      <c r="FB148" s="53" t="e">
        <f>IF(ISNUMBER(EQ148),EQ148*#REF!,"")</f>
        <v>#REF!</v>
      </c>
      <c r="FC148" s="53" t="str">
        <f>IF(ISNUMBER(ER148),ER148*#REF!,"")</f>
        <v/>
      </c>
      <c r="FD148" s="53" t="e">
        <f>IF(ISNUMBER(ES148),ES148*#REF!,"")</f>
        <v>#REF!</v>
      </c>
      <c r="FE148" s="53" t="e">
        <f>IF(ISNUMBER(ET148),ET148*#REF!,"")</f>
        <v>#REF!</v>
      </c>
      <c r="FF148" s="52" t="e">
        <f>IF(ISNUMBER(EU148),EU148*#REF!,"")</f>
        <v>#REF!</v>
      </c>
      <c r="FG148" s="55" t="str">
        <f t="shared" si="183"/>
        <v/>
      </c>
      <c r="FH148" s="55" t="str">
        <f t="shared" si="184"/>
        <v/>
      </c>
      <c r="FI148" s="55" t="str">
        <f t="shared" si="185"/>
        <v/>
      </c>
      <c r="FJ148" s="55" t="str">
        <f t="shared" si="186"/>
        <v/>
      </c>
      <c r="FK148" s="55" t="str">
        <f t="shared" si="187"/>
        <v/>
      </c>
      <c r="FL148" s="55" t="str">
        <f t="shared" si="188"/>
        <v/>
      </c>
      <c r="FM148" s="55" t="str">
        <f t="shared" si="189"/>
        <v/>
      </c>
      <c r="FN148" s="55" t="str">
        <f t="shared" si="190"/>
        <v/>
      </c>
      <c r="FO148" s="55" t="str">
        <f t="shared" si="191"/>
        <v/>
      </c>
      <c r="FP148" s="55" t="str">
        <f t="shared" si="192"/>
        <v/>
      </c>
      <c r="FQ148" s="59" t="str">
        <f t="shared" si="193"/>
        <v/>
      </c>
      <c r="FR148" s="53" t="str">
        <f t="shared" si="212"/>
        <v/>
      </c>
      <c r="FS148" s="53" t="e">
        <f t="shared" si="194"/>
        <v>#VALUE!</v>
      </c>
      <c r="FT148" s="19" t="e">
        <f t="shared" si="195"/>
        <v>#VALUE!</v>
      </c>
      <c r="FU148" s="19" t="e">
        <f t="shared" si="196"/>
        <v>#VALUE!</v>
      </c>
      <c r="FV148" s="19" t="e">
        <f t="shared" si="197"/>
        <v>#VALUE!</v>
      </c>
      <c r="FW148" s="50" t="e">
        <f t="shared" si="198"/>
        <v>#VALUE!</v>
      </c>
      <c r="FX148" s="120">
        <f t="shared" si="199"/>
        <v>0</v>
      </c>
      <c r="FY148" s="120">
        <f t="shared" si="200"/>
        <v>0</v>
      </c>
      <c r="FZ148" s="120">
        <f t="shared" si="201"/>
        <v>0</v>
      </c>
      <c r="GA148" s="120">
        <f t="shared" si="202"/>
        <v>0</v>
      </c>
      <c r="GB148" s="120">
        <f t="shared" si="203"/>
        <v>0</v>
      </c>
      <c r="GC148" s="120">
        <f t="shared" si="204"/>
        <v>0</v>
      </c>
      <c r="GD148" s="120">
        <f t="shared" si="205"/>
        <v>0</v>
      </c>
      <c r="GE148" s="120">
        <f t="shared" si="206"/>
        <v>0</v>
      </c>
      <c r="GF148" s="120">
        <f t="shared" si="207"/>
        <v>0</v>
      </c>
      <c r="GG148">
        <f t="shared" si="208"/>
        <v>0</v>
      </c>
      <c r="GH148">
        <f t="shared" si="209"/>
        <v>0</v>
      </c>
      <c r="GI148">
        <v>6</v>
      </c>
      <c r="GJ148" t="str">
        <f t="shared" si="210"/>
        <v/>
      </c>
    </row>
    <row r="149" spans="1:192" x14ac:dyDescent="0.2">
      <c r="A149" s="50">
        <f t="shared" si="149"/>
        <v>148</v>
      </c>
      <c r="B149" s="58" t="s">
        <v>119</v>
      </c>
      <c r="C149" s="58" t="s">
        <v>187</v>
      </c>
      <c r="D149" s="58"/>
      <c r="E149" s="58"/>
      <c r="F149" s="268">
        <v>3535702</v>
      </c>
      <c r="G149" s="268">
        <v>5609787</v>
      </c>
      <c r="H149" s="209">
        <f t="shared" si="150"/>
        <v>535613.2892</v>
      </c>
      <c r="I149" s="209">
        <f t="shared" si="151"/>
        <v>5607982.8752000006</v>
      </c>
      <c r="J149" s="211">
        <v>257</v>
      </c>
      <c r="K149" s="83" t="s">
        <v>1333</v>
      </c>
      <c r="L149" s="83">
        <v>48</v>
      </c>
      <c r="M149" s="83"/>
      <c r="O149" s="83"/>
      <c r="P149" s="83"/>
      <c r="Q149" s="2" t="s">
        <v>1339</v>
      </c>
      <c r="R149" s="2" t="s">
        <v>1411</v>
      </c>
      <c r="S149" s="2" t="s">
        <v>1324</v>
      </c>
      <c r="T149" s="241" t="str">
        <f t="shared" si="152"/>
        <v>-</v>
      </c>
      <c r="U149" s="241" t="str">
        <f t="shared" si="153"/>
        <v>M</v>
      </c>
      <c r="V149" s="241" t="str">
        <f t="shared" si="154"/>
        <v>-</v>
      </c>
      <c r="W149" s="241" t="str">
        <f t="shared" si="211"/>
        <v>A</v>
      </c>
      <c r="X149" s="260">
        <f t="shared" si="148"/>
        <v>6</v>
      </c>
      <c r="Y149" s="261" t="str">
        <f t="shared" si="147"/>
        <v/>
      </c>
      <c r="Z149" s="68" t="s">
        <v>1423</v>
      </c>
      <c r="AA149" s="83" t="s">
        <v>1565</v>
      </c>
      <c r="AB149" s="77">
        <v>3</v>
      </c>
      <c r="AC149" s="58" t="s">
        <v>1563</v>
      </c>
      <c r="AD149" s="58" t="s">
        <v>1566</v>
      </c>
      <c r="AE149" s="70" t="s">
        <v>1561</v>
      </c>
      <c r="AF149" s="83">
        <v>10.9</v>
      </c>
      <c r="AG149" s="83"/>
      <c r="AH149" s="83"/>
      <c r="AI149" s="83"/>
      <c r="AJ149" s="83"/>
      <c r="AK149" s="83"/>
      <c r="AL149" s="83"/>
      <c r="AM149" s="83">
        <v>0.7</v>
      </c>
      <c r="AN149" s="58"/>
      <c r="AO149" s="58"/>
      <c r="AP149" s="83"/>
      <c r="AQ149" s="58"/>
      <c r="AR149" s="58">
        <v>14496</v>
      </c>
      <c r="AS149" s="193">
        <f t="shared" si="145"/>
        <v>14495.726999999999</v>
      </c>
      <c r="AT149" s="248" t="str">
        <f t="shared" si="146"/>
        <v/>
      </c>
      <c r="AU149" s="58">
        <v>4410.5</v>
      </c>
      <c r="AV149" s="58">
        <v>198.8</v>
      </c>
      <c r="AW149" s="58">
        <v>512.5</v>
      </c>
      <c r="AX149" s="58">
        <v>6885</v>
      </c>
      <c r="AY149" s="58">
        <v>1268.5</v>
      </c>
      <c r="AZ149" s="68">
        <v>1030.7</v>
      </c>
      <c r="BA149" s="58">
        <v>3.15</v>
      </c>
      <c r="BB149" s="58">
        <v>132.6</v>
      </c>
      <c r="BC149" s="58"/>
      <c r="BD149" s="58">
        <v>5.0000000000000001E-3</v>
      </c>
      <c r="BE149" s="58">
        <v>1</v>
      </c>
      <c r="BF149" s="58">
        <v>1.45</v>
      </c>
      <c r="BG149" s="58">
        <v>0.115</v>
      </c>
      <c r="BH149" s="58">
        <v>1.89</v>
      </c>
      <c r="BI149" s="58">
        <v>1.7000000000000001E-2</v>
      </c>
      <c r="BJ149" s="58">
        <v>7.25</v>
      </c>
      <c r="BK149" s="58"/>
      <c r="BL149" s="58"/>
      <c r="BM149" s="58">
        <v>12.75</v>
      </c>
      <c r="BN149" s="68">
        <v>29.5</v>
      </c>
      <c r="BO149" s="81"/>
      <c r="BP149" s="81"/>
      <c r="BQ149" s="81"/>
      <c r="BR149" s="81"/>
      <c r="BS149" s="81"/>
      <c r="BT149" s="81"/>
      <c r="BU149" s="81"/>
      <c r="BV149" s="81"/>
      <c r="BW149" s="81"/>
      <c r="BX149" s="81"/>
      <c r="BY149" s="81"/>
      <c r="BZ149" s="81"/>
      <c r="CA149" s="81"/>
      <c r="CB149" s="81"/>
      <c r="CC149" s="81"/>
      <c r="CD149" s="81"/>
      <c r="CE149" s="81"/>
      <c r="CF149" s="81"/>
      <c r="CG149" s="81"/>
      <c r="CH149" s="81"/>
      <c r="CI149" s="81"/>
      <c r="CJ149" s="81"/>
      <c r="CK149" s="81"/>
      <c r="CL149" s="82"/>
      <c r="CM149" s="81"/>
      <c r="CN149" s="81">
        <v>1980</v>
      </c>
      <c r="CO149" s="81"/>
      <c r="CP149" s="58"/>
      <c r="CQ149" s="68"/>
      <c r="CR149" s="58"/>
      <c r="CS149" s="58"/>
      <c r="CT149" s="58"/>
      <c r="CU149" s="58"/>
      <c r="CV149" s="58"/>
      <c r="CW149" s="58"/>
      <c r="CX149" s="58"/>
      <c r="CY149" s="58"/>
      <c r="CZ149" s="58"/>
      <c r="DA149" s="68"/>
      <c r="DB149" s="81"/>
      <c r="DC149" s="81"/>
      <c r="DD149" s="81"/>
      <c r="DE149" s="81"/>
      <c r="DF149" s="81"/>
      <c r="DG149" s="81"/>
      <c r="DH149" s="81">
        <v>11.4</v>
      </c>
      <c r="DI149" s="81"/>
      <c r="DJ149" s="81"/>
      <c r="DK149" s="103"/>
      <c r="DL149" s="103"/>
      <c r="DM149" s="103"/>
      <c r="DN149" s="81"/>
      <c r="DO149" s="81"/>
      <c r="DP149" s="103"/>
      <c r="DQ149" s="103"/>
      <c r="DR149" s="103"/>
      <c r="DS149" s="104"/>
      <c r="DT149" s="50">
        <f t="shared" si="155"/>
        <v>0</v>
      </c>
      <c r="DU149" s="73">
        <f t="shared" si="156"/>
        <v>0</v>
      </c>
      <c r="DV149" s="73">
        <f t="shared" si="157"/>
        <v>1</v>
      </c>
      <c r="DW149" s="73">
        <f t="shared" si="158"/>
        <v>0</v>
      </c>
      <c r="DX149" s="73">
        <f t="shared" si="159"/>
        <v>0</v>
      </c>
      <c r="DY149" s="125">
        <f t="shared" si="160"/>
        <v>0</v>
      </c>
      <c r="DZ149" s="73">
        <f t="shared" si="161"/>
        <v>1</v>
      </c>
      <c r="EA149" s="19">
        <f t="shared" si="162"/>
        <v>0</v>
      </c>
      <c r="EB149" s="50">
        <f t="shared" si="163"/>
        <v>0</v>
      </c>
      <c r="EC149" s="19">
        <f t="shared" si="164"/>
        <v>0</v>
      </c>
      <c r="ED149" s="19">
        <f t="shared" si="165"/>
        <v>1</v>
      </c>
      <c r="EE149" s="19">
        <f t="shared" si="166"/>
        <v>0</v>
      </c>
      <c r="EF149" s="50">
        <f t="shared" si="167"/>
        <v>0</v>
      </c>
      <c r="EG149" s="19">
        <f t="shared" si="168"/>
        <v>0</v>
      </c>
      <c r="EH149" s="19">
        <f t="shared" si="169"/>
        <v>1</v>
      </c>
      <c r="EI149" s="50">
        <f t="shared" si="170"/>
        <v>0</v>
      </c>
      <c r="EJ149" s="125">
        <f t="shared" si="171"/>
        <v>2</v>
      </c>
      <c r="EK149">
        <f t="shared" si="172"/>
        <v>4410.5</v>
      </c>
      <c r="EL149">
        <f t="shared" si="173"/>
        <v>132.6</v>
      </c>
      <c r="EM149">
        <f t="shared" si="174"/>
        <v>198.8</v>
      </c>
      <c r="EN149">
        <f t="shared" si="175"/>
        <v>512.5</v>
      </c>
      <c r="EO149">
        <f t="shared" si="176"/>
        <v>1.45</v>
      </c>
      <c r="EP149">
        <f t="shared" si="177"/>
        <v>1</v>
      </c>
      <c r="EQ149">
        <f t="shared" si="178"/>
        <v>1030.7</v>
      </c>
      <c r="ER149" t="str">
        <f t="shared" si="179"/>
        <v/>
      </c>
      <c r="ES149">
        <f t="shared" si="180"/>
        <v>7.25</v>
      </c>
      <c r="ET149">
        <f t="shared" si="181"/>
        <v>1268.5</v>
      </c>
      <c r="EU149" s="61">
        <f t="shared" si="182"/>
        <v>6885</v>
      </c>
      <c r="EV149" s="53" t="e">
        <f>IF(ISNUMBER(EK149),EK149*#REF!,"")</f>
        <v>#REF!</v>
      </c>
      <c r="EW149" s="53" t="e">
        <f>IF(ISNUMBER(EL149),EL149*#REF!,"")</f>
        <v>#REF!</v>
      </c>
      <c r="EX149" s="53" t="e">
        <f>IF(ISNUMBER(EM149),EM149*#REF!,"")</f>
        <v>#REF!</v>
      </c>
      <c r="EY149" s="53" t="e">
        <f>IF(ISNUMBER(EN149),EN149*#REF!,"")</f>
        <v>#REF!</v>
      </c>
      <c r="EZ149" s="53" t="e">
        <f>IF(ISNUMBER(EO149),EO149*#REF!,"")</f>
        <v>#REF!</v>
      </c>
      <c r="FA149" s="53" t="e">
        <f>IF(ISNUMBER(EP149),EP149*#REF!,"")</f>
        <v>#REF!</v>
      </c>
      <c r="FB149" s="53" t="e">
        <f>IF(ISNUMBER(EQ149),EQ149*#REF!,"")</f>
        <v>#REF!</v>
      </c>
      <c r="FC149" s="53" t="str">
        <f>IF(ISNUMBER(ER149),ER149*#REF!,"")</f>
        <v/>
      </c>
      <c r="FD149" s="53" t="e">
        <f>IF(ISNUMBER(ES149),ES149*#REF!,"")</f>
        <v>#REF!</v>
      </c>
      <c r="FE149" s="53" t="e">
        <f>IF(ISNUMBER(ET149),ET149*#REF!,"")</f>
        <v>#REF!</v>
      </c>
      <c r="FF149" s="52" t="e">
        <f>IF(ISNUMBER(EU149),EU149*#REF!,"")</f>
        <v>#REF!</v>
      </c>
      <c r="FG149" s="55" t="str">
        <f t="shared" si="183"/>
        <v/>
      </c>
      <c r="FH149" s="55" t="str">
        <f t="shared" si="184"/>
        <v/>
      </c>
      <c r="FI149" s="55" t="str">
        <f t="shared" si="185"/>
        <v/>
      </c>
      <c r="FJ149" s="55" t="str">
        <f t="shared" si="186"/>
        <v/>
      </c>
      <c r="FK149" s="55" t="str">
        <f t="shared" si="187"/>
        <v/>
      </c>
      <c r="FL149" s="55" t="str">
        <f t="shared" si="188"/>
        <v/>
      </c>
      <c r="FM149" s="55" t="str">
        <f t="shared" si="189"/>
        <v/>
      </c>
      <c r="FN149" s="55" t="str">
        <f t="shared" si="190"/>
        <v/>
      </c>
      <c r="FO149" s="55" t="str">
        <f t="shared" si="191"/>
        <v/>
      </c>
      <c r="FP149" s="55" t="str">
        <f t="shared" si="192"/>
        <v/>
      </c>
      <c r="FQ149" s="59" t="str">
        <f t="shared" si="193"/>
        <v/>
      </c>
      <c r="FR149" s="53" t="str">
        <f t="shared" si="212"/>
        <v/>
      </c>
      <c r="FS149" s="53" t="e">
        <f t="shared" si="194"/>
        <v>#VALUE!</v>
      </c>
      <c r="FT149" s="19" t="e">
        <f t="shared" si="195"/>
        <v>#VALUE!</v>
      </c>
      <c r="FU149" s="19" t="e">
        <f t="shared" si="196"/>
        <v>#VALUE!</v>
      </c>
      <c r="FV149" s="19" t="e">
        <f t="shared" si="197"/>
        <v>#VALUE!</v>
      </c>
      <c r="FW149" s="50" t="e">
        <f t="shared" si="198"/>
        <v>#VALUE!</v>
      </c>
      <c r="FX149" s="120">
        <f t="shared" si="199"/>
        <v>0</v>
      </c>
      <c r="FY149" s="120">
        <f t="shared" si="200"/>
        <v>0</v>
      </c>
      <c r="FZ149" s="120">
        <f t="shared" si="201"/>
        <v>0</v>
      </c>
      <c r="GA149" s="120">
        <f t="shared" si="202"/>
        <v>0</v>
      </c>
      <c r="GB149" s="120">
        <f t="shared" si="203"/>
        <v>0</v>
      </c>
      <c r="GC149" s="120">
        <f t="shared" si="204"/>
        <v>0</v>
      </c>
      <c r="GD149" s="120">
        <f t="shared" si="205"/>
        <v>0</v>
      </c>
      <c r="GE149" s="120">
        <f t="shared" si="206"/>
        <v>0</v>
      </c>
      <c r="GF149" s="120">
        <f t="shared" si="207"/>
        <v>0</v>
      </c>
      <c r="GG149">
        <f t="shared" si="208"/>
        <v>0</v>
      </c>
      <c r="GH149">
        <f t="shared" si="209"/>
        <v>0</v>
      </c>
      <c r="GI149">
        <v>6</v>
      </c>
      <c r="GJ149" t="str">
        <f t="shared" si="210"/>
        <v/>
      </c>
    </row>
    <row r="150" spans="1:192" x14ac:dyDescent="0.2">
      <c r="A150" s="50">
        <f t="shared" si="149"/>
        <v>149</v>
      </c>
      <c r="B150" s="2" t="s">
        <v>119</v>
      </c>
      <c r="C150" t="s">
        <v>468</v>
      </c>
      <c r="F150" s="19">
        <v>3535720</v>
      </c>
      <c r="G150" s="19">
        <v>5610060</v>
      </c>
      <c r="H150" s="77">
        <f t="shared" si="150"/>
        <v>535631.28200000001</v>
      </c>
      <c r="I150" s="77">
        <f t="shared" si="151"/>
        <v>5608255.7659999998</v>
      </c>
      <c r="J150" s="19">
        <v>237</v>
      </c>
      <c r="K150" s="66" t="s">
        <v>1334</v>
      </c>
      <c r="L150" s="19">
        <v>643</v>
      </c>
      <c r="M150" s="45">
        <v>255.5</v>
      </c>
      <c r="N150" s="110">
        <v>450.5</v>
      </c>
      <c r="O150" s="66" t="s">
        <v>1330</v>
      </c>
      <c r="P150" s="66"/>
      <c r="Q150" s="58" t="s">
        <v>774</v>
      </c>
      <c r="R150" s="58" t="s">
        <v>275</v>
      </c>
      <c r="S150" s="2" t="s">
        <v>1325</v>
      </c>
      <c r="T150" s="241" t="str">
        <f t="shared" si="152"/>
        <v>-</v>
      </c>
      <c r="U150" s="241" t="str">
        <f t="shared" si="153"/>
        <v>-</v>
      </c>
      <c r="V150" s="241" t="str">
        <f t="shared" si="154"/>
        <v>B</v>
      </c>
      <c r="W150" s="241" t="str">
        <f t="shared" si="211"/>
        <v>A</v>
      </c>
      <c r="X150" s="260">
        <f t="shared" si="148"/>
        <v>6</v>
      </c>
      <c r="Y150" s="261" t="str">
        <f t="shared" si="147"/>
        <v/>
      </c>
      <c r="Z150" s="56" t="s">
        <v>1462</v>
      </c>
      <c r="AA150" s="48">
        <v>38147</v>
      </c>
      <c r="AB150" s="73">
        <v>1</v>
      </c>
      <c r="AC150" s="88" t="s">
        <v>485</v>
      </c>
      <c r="AD150" s="2" t="s">
        <v>1567</v>
      </c>
      <c r="AE150" s="57" t="s">
        <v>2807</v>
      </c>
      <c r="AF150" s="66">
        <v>14.9</v>
      </c>
      <c r="AG150" s="19">
        <v>31400</v>
      </c>
      <c r="AH150" s="19">
        <v>9.31</v>
      </c>
      <c r="AL150" s="66"/>
      <c r="AM150" s="66">
        <v>2.7</v>
      </c>
      <c r="AR150">
        <v>21157.200000000001</v>
      </c>
      <c r="AS150" s="193">
        <f t="shared" si="145"/>
        <v>21157.14</v>
      </c>
      <c r="AT150" s="248" t="str">
        <f t="shared" si="146"/>
        <v/>
      </c>
      <c r="AU150">
        <v>6700</v>
      </c>
      <c r="AV150">
        <v>200</v>
      </c>
      <c r="AW150">
        <v>779</v>
      </c>
      <c r="AX150">
        <v>10107</v>
      </c>
      <c r="AY150">
        <v>1532</v>
      </c>
      <c r="AZ150" s="61">
        <v>1521</v>
      </c>
      <c r="BA150">
        <v>4.4000000000000004</v>
      </c>
      <c r="BB150">
        <v>264</v>
      </c>
      <c r="BD150">
        <v>0.31</v>
      </c>
      <c r="BE150">
        <v>11</v>
      </c>
      <c r="BF150">
        <v>0.53</v>
      </c>
      <c r="BJ150">
        <v>23.6</v>
      </c>
      <c r="BM150">
        <v>14.3</v>
      </c>
      <c r="BO150" s="90"/>
      <c r="BP150" s="90"/>
      <c r="BQ150" s="90"/>
      <c r="BR150" s="90"/>
      <c r="BS150" s="90"/>
      <c r="BT150" s="90"/>
      <c r="BU150" s="90"/>
      <c r="BV150" s="90"/>
      <c r="BW150" s="90"/>
      <c r="BX150" s="90"/>
      <c r="BY150" s="90"/>
      <c r="BZ150" s="90"/>
      <c r="CA150" s="90"/>
      <c r="CB150" s="90"/>
      <c r="CC150" s="90"/>
      <c r="CD150" s="90"/>
      <c r="CE150" s="90"/>
      <c r="CF150" s="90"/>
      <c r="CG150" s="90"/>
      <c r="CH150" s="90"/>
      <c r="CI150" s="90"/>
      <c r="CJ150" s="90"/>
      <c r="CK150" s="90"/>
      <c r="CL150" s="91"/>
      <c r="CM150" s="90"/>
      <c r="CN150" s="90">
        <v>1602</v>
      </c>
      <c r="CO150" s="90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4"/>
      <c r="DT150" s="50">
        <f t="shared" si="155"/>
        <v>1</v>
      </c>
      <c r="DU150" s="73">
        <f t="shared" si="156"/>
        <v>0</v>
      </c>
      <c r="DV150" s="73">
        <f t="shared" si="157"/>
        <v>0</v>
      </c>
      <c r="DW150" s="73">
        <f t="shared" si="158"/>
        <v>0</v>
      </c>
      <c r="DX150" s="73">
        <f t="shared" si="159"/>
        <v>1</v>
      </c>
      <c r="DY150" s="125">
        <f t="shared" si="160"/>
        <v>0</v>
      </c>
      <c r="DZ150" s="73">
        <f t="shared" si="161"/>
        <v>1</v>
      </c>
      <c r="EA150" s="19">
        <f t="shared" si="162"/>
        <v>0</v>
      </c>
      <c r="EB150" s="50">
        <f t="shared" si="163"/>
        <v>0</v>
      </c>
      <c r="EC150" s="19">
        <f t="shared" si="164"/>
        <v>0</v>
      </c>
      <c r="ED150" s="19">
        <f t="shared" si="165"/>
        <v>0</v>
      </c>
      <c r="EE150" s="19">
        <f t="shared" si="166"/>
        <v>1</v>
      </c>
      <c r="EF150" s="50">
        <f t="shared" si="167"/>
        <v>0</v>
      </c>
      <c r="EG150" s="19">
        <f t="shared" si="168"/>
        <v>0</v>
      </c>
      <c r="EH150" s="19">
        <f t="shared" si="169"/>
        <v>1</v>
      </c>
      <c r="EI150" s="50">
        <f t="shared" si="170"/>
        <v>0</v>
      </c>
      <c r="EJ150" s="125">
        <f t="shared" si="171"/>
        <v>3</v>
      </c>
      <c r="EK150">
        <f t="shared" si="172"/>
        <v>6700</v>
      </c>
      <c r="EL150">
        <f t="shared" si="173"/>
        <v>264</v>
      </c>
      <c r="EM150">
        <f t="shared" si="174"/>
        <v>200</v>
      </c>
      <c r="EN150">
        <f t="shared" si="175"/>
        <v>779</v>
      </c>
      <c r="EO150">
        <f t="shared" si="176"/>
        <v>0.53</v>
      </c>
      <c r="EP150">
        <f t="shared" si="177"/>
        <v>11</v>
      </c>
      <c r="EQ150">
        <f t="shared" si="178"/>
        <v>1521</v>
      </c>
      <c r="ER150" t="str">
        <f t="shared" si="179"/>
        <v/>
      </c>
      <c r="ES150">
        <f t="shared" si="180"/>
        <v>23.6</v>
      </c>
      <c r="ET150">
        <f t="shared" si="181"/>
        <v>1532</v>
      </c>
      <c r="EU150" s="61">
        <f t="shared" si="182"/>
        <v>10107</v>
      </c>
      <c r="EV150" s="53" t="e">
        <f>IF(ISNUMBER(EK150),EK150*#REF!,"")</f>
        <v>#REF!</v>
      </c>
      <c r="EW150" s="53" t="e">
        <f>IF(ISNUMBER(EL150),EL150*#REF!,"")</f>
        <v>#REF!</v>
      </c>
      <c r="EX150" s="53" t="e">
        <f>IF(ISNUMBER(EM150),EM150*#REF!,"")</f>
        <v>#REF!</v>
      </c>
      <c r="EY150" s="53" t="e">
        <f>IF(ISNUMBER(EN150),EN150*#REF!,"")</f>
        <v>#REF!</v>
      </c>
      <c r="EZ150" s="53" t="e">
        <f>IF(ISNUMBER(EO150),EO150*#REF!,"")</f>
        <v>#REF!</v>
      </c>
      <c r="FA150" s="53" t="e">
        <f>IF(ISNUMBER(EP150),EP150*#REF!,"")</f>
        <v>#REF!</v>
      </c>
      <c r="FB150" s="53" t="e">
        <f>IF(ISNUMBER(EQ150),EQ150*#REF!,"")</f>
        <v>#REF!</v>
      </c>
      <c r="FC150" s="53" t="str">
        <f>IF(ISNUMBER(ER150),ER150*#REF!,"")</f>
        <v/>
      </c>
      <c r="FD150" s="53" t="e">
        <f>IF(ISNUMBER(ES150),ES150*#REF!,"")</f>
        <v>#REF!</v>
      </c>
      <c r="FE150" s="53" t="e">
        <f>IF(ISNUMBER(ET150),ET150*#REF!,"")</f>
        <v>#REF!</v>
      </c>
      <c r="FF150" s="52" t="e">
        <f>IF(ISNUMBER(EU150),EU150*#REF!,"")</f>
        <v>#REF!</v>
      </c>
      <c r="FG150" s="55" t="str">
        <f t="shared" si="183"/>
        <v/>
      </c>
      <c r="FH150" s="55" t="str">
        <f t="shared" si="184"/>
        <v/>
      </c>
      <c r="FI150" s="55" t="str">
        <f t="shared" si="185"/>
        <v/>
      </c>
      <c r="FJ150" s="55" t="str">
        <f t="shared" si="186"/>
        <v/>
      </c>
      <c r="FK150" s="55" t="str">
        <f t="shared" si="187"/>
        <v/>
      </c>
      <c r="FL150" s="55" t="str">
        <f t="shared" si="188"/>
        <v/>
      </c>
      <c r="FM150" s="55" t="str">
        <f t="shared" si="189"/>
        <v/>
      </c>
      <c r="FN150" s="55" t="str">
        <f t="shared" si="190"/>
        <v/>
      </c>
      <c r="FO150" s="55" t="str">
        <f t="shared" si="191"/>
        <v/>
      </c>
      <c r="FP150" s="55" t="str">
        <f t="shared" si="192"/>
        <v/>
      </c>
      <c r="FQ150" s="59" t="str">
        <f t="shared" si="193"/>
        <v/>
      </c>
      <c r="FR150" s="53" t="str">
        <f t="shared" si="212"/>
        <v/>
      </c>
      <c r="FS150" s="53" t="e">
        <f t="shared" si="194"/>
        <v>#VALUE!</v>
      </c>
      <c r="FT150" s="19" t="e">
        <f t="shared" si="195"/>
        <v>#VALUE!</v>
      </c>
      <c r="FU150" s="19" t="e">
        <f t="shared" si="196"/>
        <v>#VALUE!</v>
      </c>
      <c r="FV150" s="19" t="e">
        <f t="shared" si="197"/>
        <v>#VALUE!</v>
      </c>
      <c r="FW150" s="50" t="e">
        <f t="shared" si="198"/>
        <v>#VALUE!</v>
      </c>
      <c r="FX150" s="120">
        <f t="shared" si="199"/>
        <v>0</v>
      </c>
      <c r="FY150" s="120">
        <f t="shared" si="200"/>
        <v>0</v>
      </c>
      <c r="FZ150" s="120">
        <f t="shared" si="201"/>
        <v>0</v>
      </c>
      <c r="GA150" s="120">
        <f t="shared" si="202"/>
        <v>0</v>
      </c>
      <c r="GB150" s="120">
        <f t="shared" si="203"/>
        <v>0</v>
      </c>
      <c r="GC150" s="120">
        <f t="shared" si="204"/>
        <v>0</v>
      </c>
      <c r="GD150" s="120">
        <f t="shared" si="205"/>
        <v>0</v>
      </c>
      <c r="GE150" s="120">
        <f t="shared" si="206"/>
        <v>0</v>
      </c>
      <c r="GF150" s="120">
        <f t="shared" si="207"/>
        <v>0</v>
      </c>
      <c r="GG150">
        <f t="shared" si="208"/>
        <v>0</v>
      </c>
      <c r="GH150">
        <f t="shared" si="209"/>
        <v>0</v>
      </c>
      <c r="GI150">
        <v>6</v>
      </c>
      <c r="GJ150" t="str">
        <f t="shared" si="210"/>
        <v/>
      </c>
    </row>
    <row r="151" spans="1:192" x14ac:dyDescent="0.2">
      <c r="A151" s="50">
        <f t="shared" si="149"/>
        <v>150</v>
      </c>
      <c r="B151" s="58" t="s">
        <v>119</v>
      </c>
      <c r="C151" s="58" t="s">
        <v>446</v>
      </c>
      <c r="D151" s="58"/>
      <c r="E151" s="58"/>
      <c r="F151" s="19">
        <v>3535650</v>
      </c>
      <c r="G151" s="19">
        <v>5610090</v>
      </c>
      <c r="H151" s="77">
        <f t="shared" si="150"/>
        <v>535561.30999999994</v>
      </c>
      <c r="I151" s="77">
        <f t="shared" si="151"/>
        <v>5608285.7540000007</v>
      </c>
      <c r="J151" s="19">
        <v>242</v>
      </c>
      <c r="K151" s="83" t="s">
        <v>1333</v>
      </c>
      <c r="L151" s="83">
        <v>209</v>
      </c>
      <c r="M151" s="83"/>
      <c r="O151" s="83"/>
      <c r="P151" s="83"/>
      <c r="Q151" s="2" t="s">
        <v>1339</v>
      </c>
      <c r="R151" s="2" t="s">
        <v>1411</v>
      </c>
      <c r="S151" s="2" t="s">
        <v>1324</v>
      </c>
      <c r="T151" s="241" t="str">
        <f t="shared" si="152"/>
        <v>-</v>
      </c>
      <c r="U151" s="241" t="str">
        <f t="shared" si="153"/>
        <v>-</v>
      </c>
      <c r="V151" s="241" t="str">
        <f t="shared" si="154"/>
        <v>B</v>
      </c>
      <c r="W151" s="241" t="str">
        <f t="shared" si="211"/>
        <v>A</v>
      </c>
      <c r="X151" s="260">
        <f t="shared" si="148"/>
        <v>6</v>
      </c>
      <c r="Y151" s="261" t="str">
        <f t="shared" si="147"/>
        <v/>
      </c>
      <c r="Z151" s="68" t="s">
        <v>1456</v>
      </c>
      <c r="AA151" s="83" t="s">
        <v>1444</v>
      </c>
      <c r="AB151" s="77">
        <v>1</v>
      </c>
      <c r="AC151" s="58"/>
      <c r="AD151" s="58" t="s">
        <v>1568</v>
      </c>
      <c r="AE151" s="70" t="s">
        <v>2693</v>
      </c>
      <c r="AF151" s="78">
        <v>11</v>
      </c>
      <c r="AG151" s="83"/>
      <c r="AH151" s="83"/>
      <c r="AI151" s="83"/>
      <c r="AJ151" s="83"/>
      <c r="AK151" s="83"/>
      <c r="AL151" s="83"/>
      <c r="AM151" s="83">
        <v>0.56999999999999995</v>
      </c>
      <c r="AN151" s="58"/>
      <c r="AO151" s="58"/>
      <c r="AP151" s="83"/>
      <c r="AQ151" s="58"/>
      <c r="AR151" s="58">
        <v>24465</v>
      </c>
      <c r="AS151" s="193">
        <f t="shared" si="145"/>
        <v>24403</v>
      </c>
      <c r="AT151" s="248" t="str">
        <f t="shared" si="146"/>
        <v/>
      </c>
      <c r="AU151" s="58">
        <v>7572</v>
      </c>
      <c r="AV151" s="58">
        <v>163</v>
      </c>
      <c r="AW151" s="58">
        <v>1056</v>
      </c>
      <c r="AX151" s="58">
        <v>11790</v>
      </c>
      <c r="AY151" s="58">
        <v>1934</v>
      </c>
      <c r="AZ151" s="68">
        <v>1706</v>
      </c>
      <c r="BA151" s="58"/>
      <c r="BB151" s="58">
        <v>172</v>
      </c>
      <c r="BC151" s="58"/>
      <c r="BD151" s="58"/>
      <c r="BE151" s="58">
        <v>10</v>
      </c>
      <c r="BF151" s="58"/>
      <c r="BG151" s="58"/>
      <c r="BH151" s="58"/>
      <c r="BI151" s="58"/>
      <c r="BJ151" s="58"/>
      <c r="BK151" s="58"/>
      <c r="BL151" s="58"/>
      <c r="BM151" s="58"/>
      <c r="BN151" s="68"/>
      <c r="BO151" s="81"/>
      <c r="BP151" s="81"/>
      <c r="BQ151" s="81"/>
      <c r="BR151" s="81"/>
      <c r="BS151" s="81"/>
      <c r="BT151" s="81"/>
      <c r="BU151" s="81"/>
      <c r="BV151" s="81"/>
      <c r="BW151" s="81"/>
      <c r="BX151" s="81"/>
      <c r="BY151" s="81"/>
      <c r="BZ151" s="81"/>
      <c r="CA151" s="81"/>
      <c r="CB151" s="81"/>
      <c r="CC151" s="81"/>
      <c r="CD151" s="81"/>
      <c r="CE151" s="81"/>
      <c r="CF151" s="81"/>
      <c r="CG151" s="81"/>
      <c r="CH151" s="81"/>
      <c r="CI151" s="81"/>
      <c r="CJ151" s="81"/>
      <c r="CK151" s="81"/>
      <c r="CL151" s="82"/>
      <c r="CM151" s="81"/>
      <c r="CN151" s="81">
        <v>2860</v>
      </c>
      <c r="CO151" s="81"/>
      <c r="CP151" s="58"/>
      <c r="CQ151" s="68"/>
      <c r="CR151" s="58"/>
      <c r="CS151" s="58"/>
      <c r="CT151" s="58"/>
      <c r="CU151" s="58"/>
      <c r="CV151" s="58"/>
      <c r="CW151" s="58"/>
      <c r="CX151" s="58"/>
      <c r="CY151" s="58"/>
      <c r="CZ151" s="58"/>
      <c r="DA151" s="68"/>
      <c r="DB151" s="81"/>
      <c r="DC151" s="81"/>
      <c r="DD151" s="81"/>
      <c r="DE151" s="81"/>
      <c r="DF151" s="81"/>
      <c r="DG151" s="81"/>
      <c r="DH151" s="95">
        <v>11</v>
      </c>
      <c r="DI151" s="81"/>
      <c r="DJ151" s="81"/>
      <c r="DK151" s="103"/>
      <c r="DL151" s="103"/>
      <c r="DM151" s="103"/>
      <c r="DN151" s="81"/>
      <c r="DO151" s="81"/>
      <c r="DP151" s="103"/>
      <c r="DQ151" s="103"/>
      <c r="DR151" s="103"/>
      <c r="DS151" s="104"/>
      <c r="DT151" s="50">
        <f t="shared" si="155"/>
        <v>1</v>
      </c>
      <c r="DU151" s="73">
        <f t="shared" si="156"/>
        <v>0</v>
      </c>
      <c r="DV151" s="73">
        <f t="shared" si="157"/>
        <v>0</v>
      </c>
      <c r="DW151" s="73">
        <f t="shared" si="158"/>
        <v>1</v>
      </c>
      <c r="DX151" s="73">
        <f t="shared" si="159"/>
        <v>0</v>
      </c>
      <c r="DY151" s="125">
        <f t="shared" si="160"/>
        <v>0</v>
      </c>
      <c r="DZ151" s="73">
        <f t="shared" si="161"/>
        <v>1</v>
      </c>
      <c r="EA151" s="19">
        <f t="shared" si="162"/>
        <v>0</v>
      </c>
      <c r="EB151" s="50">
        <f t="shared" si="163"/>
        <v>0</v>
      </c>
      <c r="EC151" s="19">
        <f t="shared" si="164"/>
        <v>0</v>
      </c>
      <c r="ED151" s="19">
        <f t="shared" si="165"/>
        <v>0</v>
      </c>
      <c r="EE151" s="19">
        <f t="shared" si="166"/>
        <v>1</v>
      </c>
      <c r="EF151" s="50">
        <f t="shared" si="167"/>
        <v>0</v>
      </c>
      <c r="EG151" s="19">
        <f t="shared" si="168"/>
        <v>0</v>
      </c>
      <c r="EH151" s="19">
        <f t="shared" si="169"/>
        <v>1</v>
      </c>
      <c r="EI151" s="50">
        <f t="shared" si="170"/>
        <v>0</v>
      </c>
      <c r="EJ151" s="125">
        <f t="shared" si="171"/>
        <v>3</v>
      </c>
      <c r="EK151">
        <f t="shared" si="172"/>
        <v>7572</v>
      </c>
      <c r="EL151">
        <f t="shared" si="173"/>
        <v>172</v>
      </c>
      <c r="EM151">
        <f t="shared" si="174"/>
        <v>163</v>
      </c>
      <c r="EN151">
        <f t="shared" si="175"/>
        <v>1056</v>
      </c>
      <c r="EO151" t="str">
        <f t="shared" si="176"/>
        <v/>
      </c>
      <c r="EP151">
        <f t="shared" si="177"/>
        <v>10</v>
      </c>
      <c r="EQ151">
        <f t="shared" si="178"/>
        <v>1706</v>
      </c>
      <c r="ER151" t="str">
        <f t="shared" si="179"/>
        <v/>
      </c>
      <c r="ES151" t="str">
        <f t="shared" si="180"/>
        <v/>
      </c>
      <c r="ET151">
        <f t="shared" si="181"/>
        <v>1934</v>
      </c>
      <c r="EU151" s="61">
        <f t="shared" si="182"/>
        <v>11790</v>
      </c>
      <c r="EV151" s="53" t="e">
        <f>IF(ISNUMBER(EK151),EK151*#REF!,"")</f>
        <v>#REF!</v>
      </c>
      <c r="EW151" s="53" t="e">
        <f>IF(ISNUMBER(EL151),EL151*#REF!,"")</f>
        <v>#REF!</v>
      </c>
      <c r="EX151" s="53" t="e">
        <f>IF(ISNUMBER(EM151),EM151*#REF!,"")</f>
        <v>#REF!</v>
      </c>
      <c r="EY151" s="53" t="e">
        <f>IF(ISNUMBER(EN151),EN151*#REF!,"")</f>
        <v>#REF!</v>
      </c>
      <c r="EZ151" s="53" t="str">
        <f>IF(ISNUMBER(EO151),EO151*#REF!,"")</f>
        <v/>
      </c>
      <c r="FA151" s="53" t="e">
        <f>IF(ISNUMBER(EP151),EP151*#REF!,"")</f>
        <v>#REF!</v>
      </c>
      <c r="FB151" s="53" t="e">
        <f>IF(ISNUMBER(EQ151),EQ151*#REF!,"")</f>
        <v>#REF!</v>
      </c>
      <c r="FC151" s="53" t="str">
        <f>IF(ISNUMBER(ER151),ER151*#REF!,"")</f>
        <v/>
      </c>
      <c r="FD151" s="53" t="str">
        <f>IF(ISNUMBER(ES151),ES151*#REF!,"")</f>
        <v/>
      </c>
      <c r="FE151" s="53" t="e">
        <f>IF(ISNUMBER(ET151),ET151*#REF!,"")</f>
        <v>#REF!</v>
      </c>
      <c r="FF151" s="52" t="e">
        <f>IF(ISNUMBER(EU151),EU151*#REF!,"")</f>
        <v>#REF!</v>
      </c>
      <c r="FG151" s="55" t="str">
        <f t="shared" si="183"/>
        <v/>
      </c>
      <c r="FH151" s="55" t="str">
        <f t="shared" si="184"/>
        <v/>
      </c>
      <c r="FI151" s="55" t="str">
        <f t="shared" si="185"/>
        <v/>
      </c>
      <c r="FJ151" s="55" t="str">
        <f t="shared" si="186"/>
        <v/>
      </c>
      <c r="FK151" s="55" t="str">
        <f t="shared" si="187"/>
        <v/>
      </c>
      <c r="FL151" s="55" t="str">
        <f t="shared" si="188"/>
        <v/>
      </c>
      <c r="FM151" s="55" t="str">
        <f t="shared" si="189"/>
        <v/>
      </c>
      <c r="FN151" s="55" t="str">
        <f t="shared" si="190"/>
        <v/>
      </c>
      <c r="FO151" s="55" t="str">
        <f t="shared" si="191"/>
        <v/>
      </c>
      <c r="FP151" s="55" t="str">
        <f t="shared" si="192"/>
        <v/>
      </c>
      <c r="FQ151" s="59" t="str">
        <f t="shared" si="193"/>
        <v/>
      </c>
      <c r="FR151" s="53" t="str">
        <f t="shared" si="212"/>
        <v/>
      </c>
      <c r="FS151" s="53" t="e">
        <f t="shared" si="194"/>
        <v>#VALUE!</v>
      </c>
      <c r="FT151" s="19" t="e">
        <f t="shared" si="195"/>
        <v>#VALUE!</v>
      </c>
      <c r="FU151" s="19" t="e">
        <f t="shared" si="196"/>
        <v>#VALUE!</v>
      </c>
      <c r="FV151" s="19" t="e">
        <f t="shared" si="197"/>
        <v>#VALUE!</v>
      </c>
      <c r="FW151" s="50" t="e">
        <f t="shared" si="198"/>
        <v>#VALUE!</v>
      </c>
      <c r="FX151" s="120">
        <f t="shared" si="199"/>
        <v>0</v>
      </c>
      <c r="FY151" s="120">
        <f t="shared" si="200"/>
        <v>0</v>
      </c>
      <c r="FZ151" s="120">
        <f t="shared" si="201"/>
        <v>0</v>
      </c>
      <c r="GA151" s="120">
        <f t="shared" si="202"/>
        <v>0</v>
      </c>
      <c r="GB151" s="120">
        <f t="shared" si="203"/>
        <v>0</v>
      </c>
      <c r="GC151" s="120">
        <f t="shared" si="204"/>
        <v>0</v>
      </c>
      <c r="GD151" s="120">
        <f t="shared" si="205"/>
        <v>0</v>
      </c>
      <c r="GE151" s="120">
        <f t="shared" si="206"/>
        <v>0</v>
      </c>
      <c r="GF151" s="120">
        <f t="shared" si="207"/>
        <v>0</v>
      </c>
      <c r="GG151">
        <f t="shared" si="208"/>
        <v>0</v>
      </c>
      <c r="GH151">
        <f t="shared" si="209"/>
        <v>0</v>
      </c>
      <c r="GI151">
        <v>6</v>
      </c>
      <c r="GJ151" t="str">
        <f t="shared" si="210"/>
        <v/>
      </c>
    </row>
    <row r="152" spans="1:192" x14ac:dyDescent="0.2">
      <c r="A152" s="50">
        <f t="shared" si="149"/>
        <v>151</v>
      </c>
      <c r="B152" s="2" t="s">
        <v>119</v>
      </c>
      <c r="C152" s="2" t="s">
        <v>1569</v>
      </c>
      <c r="D152" s="2" t="s">
        <v>974</v>
      </c>
      <c r="E152" s="2"/>
      <c r="F152" s="19">
        <v>3535650</v>
      </c>
      <c r="G152" s="19">
        <v>5610090</v>
      </c>
      <c r="H152" s="77">
        <f t="shared" si="150"/>
        <v>535561.30999999994</v>
      </c>
      <c r="I152" s="77">
        <f t="shared" si="151"/>
        <v>5608285.7540000007</v>
      </c>
      <c r="J152" s="19">
        <v>242</v>
      </c>
      <c r="K152" s="66" t="s">
        <v>1334</v>
      </c>
      <c r="L152" s="19">
        <v>120</v>
      </c>
      <c r="M152" s="45">
        <v>56</v>
      </c>
      <c r="N152" s="110">
        <v>114</v>
      </c>
      <c r="O152" s="66" t="s">
        <v>1330</v>
      </c>
      <c r="P152" s="66"/>
      <c r="Q152" s="2" t="s">
        <v>1345</v>
      </c>
      <c r="R152" s="58" t="s">
        <v>467</v>
      </c>
      <c r="S152" s="2" t="s">
        <v>1324</v>
      </c>
      <c r="T152" s="241" t="str">
        <f t="shared" si="152"/>
        <v>-</v>
      </c>
      <c r="U152" s="241" t="str">
        <f t="shared" si="153"/>
        <v>M</v>
      </c>
      <c r="V152" s="241" t="str">
        <f t="shared" si="154"/>
        <v>-</v>
      </c>
      <c r="W152" s="241" t="str">
        <f t="shared" si="211"/>
        <v>-</v>
      </c>
      <c r="X152" s="260">
        <f t="shared" si="148"/>
        <v>6</v>
      </c>
      <c r="Y152" s="261" t="str">
        <f t="shared" si="147"/>
        <v/>
      </c>
      <c r="Z152" s="56" t="s">
        <v>1472</v>
      </c>
      <c r="AA152" s="48">
        <v>38147</v>
      </c>
      <c r="AB152" s="73">
        <v>1</v>
      </c>
      <c r="AC152" s="88" t="s">
        <v>485</v>
      </c>
      <c r="AD152" s="2" t="s">
        <v>1567</v>
      </c>
      <c r="AE152" s="57" t="s">
        <v>2806</v>
      </c>
      <c r="AF152" s="66">
        <v>13.9</v>
      </c>
      <c r="AG152" s="19">
        <v>12400</v>
      </c>
      <c r="AH152" s="19">
        <v>6.54</v>
      </c>
      <c r="AL152" s="66"/>
      <c r="AM152" s="66">
        <v>4.2</v>
      </c>
      <c r="AR152">
        <v>8395.92</v>
      </c>
      <c r="AS152" s="193">
        <f t="shared" si="145"/>
        <v>8395.840000000002</v>
      </c>
      <c r="AT152" s="248" t="str">
        <f t="shared" si="146"/>
        <v/>
      </c>
      <c r="AU152">
        <v>2600</v>
      </c>
      <c r="AV152">
        <v>34.6</v>
      </c>
      <c r="AW152">
        <v>152</v>
      </c>
      <c r="AX152">
        <v>3229</v>
      </c>
      <c r="AY152">
        <v>772</v>
      </c>
      <c r="AZ152" s="61">
        <v>1456</v>
      </c>
      <c r="BA152">
        <v>1.1100000000000001</v>
      </c>
      <c r="BB152">
        <v>126</v>
      </c>
      <c r="BD152">
        <v>0.53</v>
      </c>
      <c r="BE152">
        <v>2.23</v>
      </c>
      <c r="BF152">
        <v>0.12</v>
      </c>
      <c r="BJ152">
        <v>7.6</v>
      </c>
      <c r="BM152">
        <v>14.5</v>
      </c>
      <c r="BO152" s="90"/>
      <c r="BP152" s="90"/>
      <c r="BQ152" s="90"/>
      <c r="BR152" s="90"/>
      <c r="BS152" s="90"/>
      <c r="BT152" s="90"/>
      <c r="BU152" s="90"/>
      <c r="BV152" s="90"/>
      <c r="BW152" s="90"/>
      <c r="BX152" s="90">
        <v>150</v>
      </c>
      <c r="BY152" s="90"/>
      <c r="BZ152" s="90"/>
      <c r="CA152" s="90"/>
      <c r="CB152" s="90"/>
      <c r="CC152" s="90"/>
      <c r="CD152" s="90"/>
      <c r="CE152" s="90"/>
      <c r="CF152" s="90"/>
      <c r="CG152" s="90"/>
      <c r="CH152" s="90"/>
      <c r="CI152" s="90"/>
      <c r="CJ152" s="90"/>
      <c r="CK152" s="90"/>
      <c r="CL152" s="91"/>
      <c r="CM152" s="90"/>
      <c r="CN152" s="90">
        <v>493</v>
      </c>
      <c r="CO152" s="90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4"/>
      <c r="DT152" s="50">
        <f t="shared" si="155"/>
        <v>1</v>
      </c>
      <c r="DU152" s="73">
        <f t="shared" si="156"/>
        <v>0</v>
      </c>
      <c r="DV152" s="73">
        <f t="shared" si="157"/>
        <v>0</v>
      </c>
      <c r="DW152" s="73">
        <f t="shared" si="158"/>
        <v>1</v>
      </c>
      <c r="DX152" s="73">
        <f t="shared" si="159"/>
        <v>0</v>
      </c>
      <c r="DY152" s="125">
        <f t="shared" si="160"/>
        <v>0</v>
      </c>
      <c r="DZ152" s="73">
        <f t="shared" si="161"/>
        <v>1</v>
      </c>
      <c r="EA152" s="19">
        <f t="shared" si="162"/>
        <v>0</v>
      </c>
      <c r="EB152" s="50">
        <f t="shared" si="163"/>
        <v>0</v>
      </c>
      <c r="EC152" s="19">
        <f t="shared" si="164"/>
        <v>0</v>
      </c>
      <c r="ED152" s="19">
        <f t="shared" si="165"/>
        <v>1</v>
      </c>
      <c r="EE152" s="19">
        <f t="shared" si="166"/>
        <v>0</v>
      </c>
      <c r="EF152" s="50">
        <f t="shared" si="167"/>
        <v>0</v>
      </c>
      <c r="EG152" s="19">
        <f t="shared" si="168"/>
        <v>1</v>
      </c>
      <c r="EH152" s="19">
        <f t="shared" si="169"/>
        <v>0</v>
      </c>
      <c r="EI152" s="50">
        <f t="shared" si="170"/>
        <v>0</v>
      </c>
      <c r="EJ152" s="125">
        <f t="shared" si="171"/>
        <v>2</v>
      </c>
      <c r="EK152">
        <f t="shared" si="172"/>
        <v>2600</v>
      </c>
      <c r="EL152">
        <f t="shared" si="173"/>
        <v>126</v>
      </c>
      <c r="EM152">
        <f t="shared" si="174"/>
        <v>34.6</v>
      </c>
      <c r="EN152">
        <f t="shared" si="175"/>
        <v>152</v>
      </c>
      <c r="EO152">
        <f t="shared" si="176"/>
        <v>0.12</v>
      </c>
      <c r="EP152">
        <f t="shared" si="177"/>
        <v>2.23</v>
      </c>
      <c r="EQ152">
        <f t="shared" si="178"/>
        <v>1456</v>
      </c>
      <c r="ER152" t="str">
        <f t="shared" si="179"/>
        <v/>
      </c>
      <c r="ES152">
        <f t="shared" si="180"/>
        <v>7.6</v>
      </c>
      <c r="ET152">
        <f t="shared" si="181"/>
        <v>772</v>
      </c>
      <c r="EU152" s="61">
        <f t="shared" si="182"/>
        <v>3229</v>
      </c>
      <c r="EV152" s="53" t="e">
        <f>IF(ISNUMBER(EK152),EK152*#REF!,"")</f>
        <v>#REF!</v>
      </c>
      <c r="EW152" s="53" t="e">
        <f>IF(ISNUMBER(EL152),EL152*#REF!,"")</f>
        <v>#REF!</v>
      </c>
      <c r="EX152" s="53" t="e">
        <f>IF(ISNUMBER(EM152),EM152*#REF!,"")</f>
        <v>#REF!</v>
      </c>
      <c r="EY152" s="53" t="e">
        <f>IF(ISNUMBER(EN152),EN152*#REF!,"")</f>
        <v>#REF!</v>
      </c>
      <c r="EZ152" s="53" t="e">
        <f>IF(ISNUMBER(EO152),EO152*#REF!,"")</f>
        <v>#REF!</v>
      </c>
      <c r="FA152" s="53" t="e">
        <f>IF(ISNUMBER(EP152),EP152*#REF!,"")</f>
        <v>#REF!</v>
      </c>
      <c r="FB152" s="53" t="e">
        <f>IF(ISNUMBER(EQ152),EQ152*#REF!,"")</f>
        <v>#REF!</v>
      </c>
      <c r="FC152" s="53" t="str">
        <f>IF(ISNUMBER(ER152),ER152*#REF!,"")</f>
        <v/>
      </c>
      <c r="FD152" s="53" t="e">
        <f>IF(ISNUMBER(ES152),ES152*#REF!,"")</f>
        <v>#REF!</v>
      </c>
      <c r="FE152" s="53" t="e">
        <f>IF(ISNUMBER(ET152),ET152*#REF!,"")</f>
        <v>#REF!</v>
      </c>
      <c r="FF152" s="52" t="e">
        <f>IF(ISNUMBER(EU152),EU152*#REF!,"")</f>
        <v>#REF!</v>
      </c>
      <c r="FG152" s="55" t="str">
        <f t="shared" si="183"/>
        <v/>
      </c>
      <c r="FH152" s="55" t="str">
        <f t="shared" si="184"/>
        <v/>
      </c>
      <c r="FI152" s="55" t="str">
        <f t="shared" si="185"/>
        <v/>
      </c>
      <c r="FJ152" s="55" t="str">
        <f t="shared" si="186"/>
        <v/>
      </c>
      <c r="FK152" s="55" t="str">
        <f t="shared" si="187"/>
        <v/>
      </c>
      <c r="FL152" s="55" t="str">
        <f t="shared" si="188"/>
        <v/>
      </c>
      <c r="FM152" s="55" t="str">
        <f t="shared" si="189"/>
        <v/>
      </c>
      <c r="FN152" s="55" t="str">
        <f t="shared" si="190"/>
        <v/>
      </c>
      <c r="FO152" s="55" t="str">
        <f t="shared" si="191"/>
        <v/>
      </c>
      <c r="FP152" s="55" t="str">
        <f t="shared" si="192"/>
        <v/>
      </c>
      <c r="FQ152" s="59" t="str">
        <f t="shared" si="193"/>
        <v/>
      </c>
      <c r="FR152" s="53" t="str">
        <f t="shared" si="212"/>
        <v/>
      </c>
      <c r="FS152" s="53" t="e">
        <f t="shared" si="194"/>
        <v>#VALUE!</v>
      </c>
      <c r="FT152" s="19" t="e">
        <f t="shared" si="195"/>
        <v>#VALUE!</v>
      </c>
      <c r="FU152" s="19" t="e">
        <f t="shared" si="196"/>
        <v>#VALUE!</v>
      </c>
      <c r="FV152" s="19" t="e">
        <f t="shared" si="197"/>
        <v>#VALUE!</v>
      </c>
      <c r="FW152" s="50" t="e">
        <f t="shared" si="198"/>
        <v>#VALUE!</v>
      </c>
      <c r="FX152" s="120">
        <f t="shared" si="199"/>
        <v>0</v>
      </c>
      <c r="FY152" s="120">
        <f t="shared" si="200"/>
        <v>0</v>
      </c>
      <c r="FZ152" s="120">
        <f t="shared" si="201"/>
        <v>0</v>
      </c>
      <c r="GA152" s="120">
        <f t="shared" si="202"/>
        <v>0</v>
      </c>
      <c r="GB152" s="120">
        <f t="shared" si="203"/>
        <v>0</v>
      </c>
      <c r="GC152" s="120">
        <f t="shared" si="204"/>
        <v>0</v>
      </c>
      <c r="GD152" s="120">
        <f t="shared" si="205"/>
        <v>0</v>
      </c>
      <c r="GE152" s="120">
        <f t="shared" si="206"/>
        <v>0</v>
      </c>
      <c r="GF152" s="120">
        <f t="shared" si="207"/>
        <v>0</v>
      </c>
      <c r="GG152">
        <f t="shared" si="208"/>
        <v>0</v>
      </c>
      <c r="GH152">
        <f t="shared" si="209"/>
        <v>0</v>
      </c>
      <c r="GI152">
        <v>6</v>
      </c>
      <c r="GJ152" t="str">
        <f t="shared" si="210"/>
        <v/>
      </c>
    </row>
    <row r="153" spans="1:192" x14ac:dyDescent="0.2">
      <c r="A153" s="50">
        <f t="shared" si="149"/>
        <v>152</v>
      </c>
      <c r="B153" s="58" t="s">
        <v>119</v>
      </c>
      <c r="C153" s="58" t="s">
        <v>484</v>
      </c>
      <c r="D153" s="58" t="s">
        <v>975</v>
      </c>
      <c r="E153" s="58"/>
      <c r="F153" s="83">
        <v>3535740</v>
      </c>
      <c r="G153" s="83">
        <v>5609830</v>
      </c>
      <c r="H153" s="77">
        <f t="shared" si="150"/>
        <v>535651.27399999998</v>
      </c>
      <c r="I153" s="77">
        <f t="shared" si="151"/>
        <v>5608025.858</v>
      </c>
      <c r="J153" s="208">
        <v>255</v>
      </c>
      <c r="K153" s="83" t="s">
        <v>1333</v>
      </c>
      <c r="L153" s="83">
        <v>8</v>
      </c>
      <c r="M153" s="83"/>
      <c r="O153" s="83"/>
      <c r="P153" s="83"/>
      <c r="Q153" s="2" t="s">
        <v>1339</v>
      </c>
      <c r="R153" t="s">
        <v>1467</v>
      </c>
      <c r="S153" s="58" t="s">
        <v>1324</v>
      </c>
      <c r="T153" s="241" t="str">
        <f t="shared" si="152"/>
        <v>-</v>
      </c>
      <c r="U153" s="241" t="str">
        <f t="shared" si="153"/>
        <v>M</v>
      </c>
      <c r="V153" s="241" t="str">
        <f t="shared" si="154"/>
        <v>-</v>
      </c>
      <c r="W153" s="241" t="str">
        <f t="shared" si="211"/>
        <v>-</v>
      </c>
      <c r="X153" s="260">
        <f t="shared" si="148"/>
        <v>6</v>
      </c>
      <c r="Y153" s="261" t="str">
        <f t="shared" si="147"/>
        <v/>
      </c>
      <c r="Z153" s="56"/>
      <c r="AA153" s="86" t="s">
        <v>1570</v>
      </c>
      <c r="AB153" s="73">
        <v>1</v>
      </c>
      <c r="AC153" s="88" t="s">
        <v>886</v>
      </c>
      <c r="AD153" s="2" t="s">
        <v>1571</v>
      </c>
      <c r="AE153" s="68"/>
      <c r="AF153" s="66">
        <v>10.4</v>
      </c>
      <c r="AJ153" s="19">
        <v>1.00532</v>
      </c>
      <c r="AK153" s="19">
        <v>12.9</v>
      </c>
      <c r="AL153" s="66"/>
      <c r="AS153" s="193">
        <f t="shared" si="145"/>
        <v>7025.8</v>
      </c>
      <c r="AT153" s="248" t="str">
        <f t="shared" si="146"/>
        <v/>
      </c>
      <c r="AU153">
        <v>1718</v>
      </c>
      <c r="AV153">
        <v>118.8</v>
      </c>
      <c r="AW153">
        <v>466.3</v>
      </c>
      <c r="AX153">
        <v>2950</v>
      </c>
      <c r="AY153">
        <v>621.4</v>
      </c>
      <c r="AZ153" s="61">
        <v>1057</v>
      </c>
      <c r="BB153">
        <v>29.2</v>
      </c>
      <c r="BE153">
        <v>2.6</v>
      </c>
      <c r="BH153">
        <v>1.8</v>
      </c>
      <c r="BI153">
        <v>2.2999999999999998</v>
      </c>
      <c r="BM153">
        <v>12</v>
      </c>
      <c r="BO153" s="90"/>
      <c r="BP153" s="90">
        <v>46400</v>
      </c>
      <c r="BQ153" s="90"/>
      <c r="BR153" s="90"/>
      <c r="BS153" s="90"/>
      <c r="BT153" s="90"/>
      <c r="BU153" s="90"/>
      <c r="BV153" s="90"/>
      <c r="BW153" s="90"/>
      <c r="BX153" s="90"/>
      <c r="BY153" s="90"/>
      <c r="BZ153" s="90"/>
      <c r="CA153" s="90"/>
      <c r="CB153" s="90"/>
      <c r="CC153" s="90"/>
      <c r="CD153" s="90"/>
      <c r="CE153" s="90"/>
      <c r="CF153" s="90"/>
      <c r="CG153" s="90"/>
      <c r="CH153" s="90"/>
      <c r="CI153" s="90"/>
      <c r="CJ153" s="90"/>
      <c r="CK153" s="90"/>
      <c r="CL153" s="91"/>
      <c r="CM153" s="90"/>
      <c r="CN153" s="90">
        <v>536.79999999999995</v>
      </c>
      <c r="CO153" s="90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4"/>
      <c r="DT153" s="50">
        <f t="shared" si="155"/>
        <v>1</v>
      </c>
      <c r="DU153" s="73">
        <f t="shared" si="156"/>
        <v>1</v>
      </c>
      <c r="DV153" s="73">
        <f t="shared" si="157"/>
        <v>0</v>
      </c>
      <c r="DW153" s="73">
        <f t="shared" si="158"/>
        <v>0</v>
      </c>
      <c r="DX153" s="73">
        <f t="shared" si="159"/>
        <v>0</v>
      </c>
      <c r="DY153" s="125">
        <f t="shared" si="160"/>
        <v>0</v>
      </c>
      <c r="DZ153" s="73">
        <f t="shared" si="161"/>
        <v>1</v>
      </c>
      <c r="EA153" s="19">
        <f t="shared" si="162"/>
        <v>0</v>
      </c>
      <c r="EB153" s="50">
        <f t="shared" si="163"/>
        <v>0</v>
      </c>
      <c r="EC153" s="19">
        <f t="shared" si="164"/>
        <v>0</v>
      </c>
      <c r="ED153" s="19">
        <f t="shared" si="165"/>
        <v>1</v>
      </c>
      <c r="EE153" s="19">
        <f t="shared" si="166"/>
        <v>0</v>
      </c>
      <c r="EF153" s="50">
        <f t="shared" si="167"/>
        <v>0</v>
      </c>
      <c r="EG153" s="19">
        <f t="shared" si="168"/>
        <v>1</v>
      </c>
      <c r="EH153" s="19">
        <f t="shared" si="169"/>
        <v>0</v>
      </c>
      <c r="EI153" s="50">
        <f t="shared" si="170"/>
        <v>0</v>
      </c>
      <c r="EJ153" s="125">
        <f t="shared" si="171"/>
        <v>1</v>
      </c>
      <c r="EK153">
        <f t="shared" si="172"/>
        <v>1718</v>
      </c>
      <c r="EL153">
        <f t="shared" si="173"/>
        <v>29.2</v>
      </c>
      <c r="EM153">
        <f t="shared" si="174"/>
        <v>118.8</v>
      </c>
      <c r="EN153">
        <f t="shared" si="175"/>
        <v>466.3</v>
      </c>
      <c r="EO153" t="str">
        <f t="shared" si="176"/>
        <v/>
      </c>
      <c r="EP153">
        <f t="shared" si="177"/>
        <v>2.6</v>
      </c>
      <c r="EQ153">
        <f t="shared" si="178"/>
        <v>1057</v>
      </c>
      <c r="ER153" t="str">
        <f t="shared" si="179"/>
        <v/>
      </c>
      <c r="ES153" t="str">
        <f t="shared" si="180"/>
        <v/>
      </c>
      <c r="ET153">
        <f t="shared" si="181"/>
        <v>621.4</v>
      </c>
      <c r="EU153" s="61">
        <f t="shared" si="182"/>
        <v>2950</v>
      </c>
      <c r="EV153" s="53" t="e">
        <f>IF(ISNUMBER(EK153),EK153*#REF!,"")</f>
        <v>#REF!</v>
      </c>
      <c r="EW153" s="53" t="e">
        <f>IF(ISNUMBER(EL153),EL153*#REF!,"")</f>
        <v>#REF!</v>
      </c>
      <c r="EX153" s="53" t="e">
        <f>IF(ISNUMBER(EM153),EM153*#REF!,"")</f>
        <v>#REF!</v>
      </c>
      <c r="EY153" s="53" t="e">
        <f>IF(ISNUMBER(EN153),EN153*#REF!,"")</f>
        <v>#REF!</v>
      </c>
      <c r="EZ153" s="53" t="str">
        <f>IF(ISNUMBER(EO153),EO153*#REF!,"")</f>
        <v/>
      </c>
      <c r="FA153" s="53" t="e">
        <f>IF(ISNUMBER(EP153),EP153*#REF!,"")</f>
        <v>#REF!</v>
      </c>
      <c r="FB153" s="53" t="e">
        <f>IF(ISNUMBER(EQ153),EQ153*#REF!,"")</f>
        <v>#REF!</v>
      </c>
      <c r="FC153" s="53" t="str">
        <f>IF(ISNUMBER(ER153),ER153*#REF!,"")</f>
        <v/>
      </c>
      <c r="FD153" s="53" t="str">
        <f>IF(ISNUMBER(ES153),ES153*#REF!,"")</f>
        <v/>
      </c>
      <c r="FE153" s="53" t="e">
        <f>IF(ISNUMBER(ET153),ET153*#REF!,"")</f>
        <v>#REF!</v>
      </c>
      <c r="FF153" s="52" t="e">
        <f>IF(ISNUMBER(EU153),EU153*#REF!,"")</f>
        <v>#REF!</v>
      </c>
      <c r="FG153" s="55" t="str">
        <f t="shared" si="183"/>
        <v/>
      </c>
      <c r="FH153" s="55" t="str">
        <f t="shared" si="184"/>
        <v/>
      </c>
      <c r="FI153" s="55" t="str">
        <f t="shared" si="185"/>
        <v/>
      </c>
      <c r="FJ153" s="55" t="str">
        <f t="shared" si="186"/>
        <v/>
      </c>
      <c r="FK153" s="55" t="str">
        <f t="shared" si="187"/>
        <v/>
      </c>
      <c r="FL153" s="55" t="str">
        <f t="shared" si="188"/>
        <v/>
      </c>
      <c r="FM153" s="55" t="str">
        <f t="shared" si="189"/>
        <v/>
      </c>
      <c r="FN153" s="55" t="str">
        <f t="shared" si="190"/>
        <v/>
      </c>
      <c r="FO153" s="55" t="str">
        <f t="shared" si="191"/>
        <v/>
      </c>
      <c r="FP153" s="55" t="str">
        <f t="shared" si="192"/>
        <v/>
      </c>
      <c r="FQ153" s="59" t="str">
        <f t="shared" si="193"/>
        <v/>
      </c>
      <c r="FR153" s="53" t="str">
        <f t="shared" si="212"/>
        <v/>
      </c>
      <c r="FS153" s="53" t="e">
        <f t="shared" si="194"/>
        <v>#VALUE!</v>
      </c>
      <c r="FT153" s="19" t="e">
        <f t="shared" si="195"/>
        <v>#VALUE!</v>
      </c>
      <c r="FU153" s="19" t="e">
        <f t="shared" si="196"/>
        <v>#VALUE!</v>
      </c>
      <c r="FV153" s="19" t="e">
        <f t="shared" si="197"/>
        <v>#VALUE!</v>
      </c>
      <c r="FW153" s="50" t="e">
        <f t="shared" si="198"/>
        <v>#VALUE!</v>
      </c>
      <c r="FX153" s="120">
        <f t="shared" si="199"/>
        <v>0</v>
      </c>
      <c r="FY153" s="120">
        <f t="shared" si="200"/>
        <v>0</v>
      </c>
      <c r="FZ153" s="120">
        <f t="shared" si="201"/>
        <v>0</v>
      </c>
      <c r="GA153" s="120">
        <f t="shared" si="202"/>
        <v>0</v>
      </c>
      <c r="GB153" s="120">
        <f t="shared" si="203"/>
        <v>0</v>
      </c>
      <c r="GC153" s="120">
        <f t="shared" si="204"/>
        <v>0</v>
      </c>
      <c r="GD153" s="120">
        <f t="shared" si="205"/>
        <v>0</v>
      </c>
      <c r="GE153" s="120">
        <f t="shared" si="206"/>
        <v>0</v>
      </c>
      <c r="GF153" s="120">
        <f t="shared" si="207"/>
        <v>0</v>
      </c>
      <c r="GG153">
        <f t="shared" si="208"/>
        <v>0</v>
      </c>
      <c r="GH153">
        <f t="shared" si="209"/>
        <v>0</v>
      </c>
      <c r="GI153">
        <v>6</v>
      </c>
      <c r="GJ153" t="str">
        <f t="shared" si="210"/>
        <v/>
      </c>
    </row>
    <row r="154" spans="1:192" x14ac:dyDescent="0.2">
      <c r="A154" s="50">
        <f t="shared" si="149"/>
        <v>153</v>
      </c>
      <c r="B154" s="58" t="s">
        <v>119</v>
      </c>
      <c r="C154" s="58" t="s">
        <v>484</v>
      </c>
      <c r="D154" s="58" t="s">
        <v>975</v>
      </c>
      <c r="E154" s="58"/>
      <c r="F154" s="83">
        <v>3535740</v>
      </c>
      <c r="G154" s="83">
        <v>5609830</v>
      </c>
      <c r="H154" s="77">
        <f t="shared" si="150"/>
        <v>535651.27399999998</v>
      </c>
      <c r="I154" s="77">
        <f t="shared" si="151"/>
        <v>5608025.858</v>
      </c>
      <c r="J154" s="208">
        <v>255</v>
      </c>
      <c r="K154" s="83" t="s">
        <v>1333</v>
      </c>
      <c r="L154" s="87">
        <v>8</v>
      </c>
      <c r="M154" s="83"/>
      <c r="O154" s="83"/>
      <c r="P154" s="83"/>
      <c r="Q154" s="2" t="s">
        <v>1339</v>
      </c>
      <c r="R154" t="s">
        <v>1467</v>
      </c>
      <c r="S154" s="58" t="s">
        <v>1324</v>
      </c>
      <c r="T154" s="241" t="str">
        <f t="shared" si="152"/>
        <v>-</v>
      </c>
      <c r="U154" s="241" t="str">
        <f t="shared" si="153"/>
        <v>M</v>
      </c>
      <c r="V154" s="241" t="str">
        <f t="shared" si="154"/>
        <v>-</v>
      </c>
      <c r="W154" s="241" t="str">
        <f t="shared" si="211"/>
        <v>-</v>
      </c>
      <c r="X154" s="260">
        <f t="shared" si="148"/>
        <v>6</v>
      </c>
      <c r="Y154" s="261" t="str">
        <f t="shared" si="147"/>
        <v/>
      </c>
      <c r="Z154" s="68" t="s">
        <v>1572</v>
      </c>
      <c r="AA154" s="83" t="s">
        <v>1444</v>
      </c>
      <c r="AB154" s="77">
        <v>2</v>
      </c>
      <c r="AC154" s="58"/>
      <c r="AD154" s="58" t="s">
        <v>1573</v>
      </c>
      <c r="AE154" s="70" t="s">
        <v>2694</v>
      </c>
      <c r="AF154" s="78">
        <v>11</v>
      </c>
      <c r="AG154" s="83"/>
      <c r="AH154" s="83"/>
      <c r="AI154" s="83"/>
      <c r="AJ154" s="83"/>
      <c r="AK154" s="83"/>
      <c r="AL154" s="83"/>
      <c r="AM154" s="83">
        <v>3.3</v>
      </c>
      <c r="AN154" s="58"/>
      <c r="AO154" s="58"/>
      <c r="AP154" s="83"/>
      <c r="AQ154" s="58"/>
      <c r="AR154" s="58">
        <v>2180</v>
      </c>
      <c r="AS154" s="193">
        <f t="shared" si="145"/>
        <v>2129</v>
      </c>
      <c r="AT154" s="248" t="str">
        <f t="shared" si="146"/>
        <v/>
      </c>
      <c r="AU154" s="58">
        <v>570</v>
      </c>
      <c r="AV154" s="58">
        <v>41</v>
      </c>
      <c r="AW154" s="58">
        <v>110</v>
      </c>
      <c r="AX154" s="58">
        <v>982</v>
      </c>
      <c r="AY154" s="58">
        <v>203</v>
      </c>
      <c r="AZ154" s="68">
        <v>204</v>
      </c>
      <c r="BA154" s="58"/>
      <c r="BB154" s="58">
        <v>19</v>
      </c>
      <c r="BC154" s="58"/>
      <c r="BD154" s="58"/>
      <c r="BE154" s="58"/>
      <c r="BF154" s="58"/>
      <c r="BG154" s="58"/>
      <c r="BH154" s="58"/>
      <c r="BI154" s="58"/>
      <c r="BJ154" s="58"/>
      <c r="BK154" s="58"/>
      <c r="BL154" s="58"/>
      <c r="BM154" s="58"/>
      <c r="BN154" s="68"/>
      <c r="BO154" s="81"/>
      <c r="BP154" s="81"/>
      <c r="BQ154" s="81"/>
      <c r="BR154" s="81"/>
      <c r="BS154" s="81"/>
      <c r="BT154" s="81"/>
      <c r="BU154" s="81"/>
      <c r="BV154" s="81"/>
      <c r="BW154" s="81"/>
      <c r="BX154" s="81"/>
      <c r="BY154" s="81"/>
      <c r="BZ154" s="81"/>
      <c r="CA154" s="81"/>
      <c r="CB154" s="81"/>
      <c r="CC154" s="81"/>
      <c r="CD154" s="81"/>
      <c r="CE154" s="81"/>
      <c r="CF154" s="81"/>
      <c r="CG154" s="81"/>
      <c r="CH154" s="81"/>
      <c r="CI154" s="81"/>
      <c r="CJ154" s="81"/>
      <c r="CK154" s="81"/>
      <c r="CL154" s="82"/>
      <c r="CM154" s="81"/>
      <c r="CN154" s="81">
        <v>181</v>
      </c>
      <c r="CO154" s="81"/>
      <c r="CP154" s="58"/>
      <c r="CQ154" s="68"/>
      <c r="CR154" s="58"/>
      <c r="CS154" s="58"/>
      <c r="CT154" s="58"/>
      <c r="CU154" s="58"/>
      <c r="CV154" s="58"/>
      <c r="CW154" s="58"/>
      <c r="CX154" s="58"/>
      <c r="CY154" s="58"/>
      <c r="CZ154" s="58"/>
      <c r="DA154" s="68"/>
      <c r="DB154" s="81"/>
      <c r="DC154" s="81"/>
      <c r="DD154" s="81"/>
      <c r="DE154" s="81"/>
      <c r="DF154" s="81"/>
      <c r="DG154" s="81"/>
      <c r="DH154" s="81"/>
      <c r="DI154" s="81"/>
      <c r="DJ154" s="81"/>
      <c r="DK154" s="103"/>
      <c r="DL154" s="103"/>
      <c r="DM154" s="103"/>
      <c r="DN154" s="81"/>
      <c r="DO154" s="81"/>
      <c r="DP154" s="103"/>
      <c r="DQ154" s="103"/>
      <c r="DR154" s="103"/>
      <c r="DS154" s="104"/>
      <c r="DT154" s="50">
        <f t="shared" si="155"/>
        <v>0</v>
      </c>
      <c r="DU154" s="73">
        <f t="shared" si="156"/>
        <v>1</v>
      </c>
      <c r="DV154" s="73">
        <f t="shared" si="157"/>
        <v>0</v>
      </c>
      <c r="DW154" s="73">
        <f t="shared" si="158"/>
        <v>0</v>
      </c>
      <c r="DX154" s="73">
        <f t="shared" si="159"/>
        <v>0</v>
      </c>
      <c r="DY154" s="125">
        <f t="shared" si="160"/>
        <v>0</v>
      </c>
      <c r="DZ154" s="73">
        <f t="shared" si="161"/>
        <v>1</v>
      </c>
      <c r="EA154" s="19">
        <f t="shared" si="162"/>
        <v>0</v>
      </c>
      <c r="EB154" s="50">
        <f t="shared" si="163"/>
        <v>0</v>
      </c>
      <c r="EC154" s="19">
        <f t="shared" si="164"/>
        <v>0</v>
      </c>
      <c r="ED154" s="19">
        <f t="shared" si="165"/>
        <v>1</v>
      </c>
      <c r="EE154" s="19">
        <f t="shared" si="166"/>
        <v>0</v>
      </c>
      <c r="EF154" s="50">
        <f t="shared" si="167"/>
        <v>0</v>
      </c>
      <c r="EG154" s="19">
        <f t="shared" si="168"/>
        <v>1</v>
      </c>
      <c r="EH154" s="19">
        <f t="shared" si="169"/>
        <v>0</v>
      </c>
      <c r="EI154" s="50">
        <f t="shared" si="170"/>
        <v>0</v>
      </c>
      <c r="EJ154" s="125">
        <f t="shared" si="171"/>
        <v>1</v>
      </c>
      <c r="EK154">
        <f t="shared" si="172"/>
        <v>570</v>
      </c>
      <c r="EL154">
        <f t="shared" si="173"/>
        <v>19</v>
      </c>
      <c r="EM154">
        <f t="shared" si="174"/>
        <v>41</v>
      </c>
      <c r="EN154">
        <f t="shared" si="175"/>
        <v>110</v>
      </c>
      <c r="EO154" t="str">
        <f t="shared" si="176"/>
        <v/>
      </c>
      <c r="EP154" t="str">
        <f t="shared" si="177"/>
        <v/>
      </c>
      <c r="EQ154">
        <f t="shared" si="178"/>
        <v>204</v>
      </c>
      <c r="ER154" t="str">
        <f t="shared" si="179"/>
        <v/>
      </c>
      <c r="ES154" t="str">
        <f t="shared" si="180"/>
        <v/>
      </c>
      <c r="ET154">
        <f t="shared" si="181"/>
        <v>203</v>
      </c>
      <c r="EU154" s="61">
        <f t="shared" si="182"/>
        <v>982</v>
      </c>
      <c r="EV154" s="53" t="e">
        <f>IF(ISNUMBER(EK154),EK154*#REF!,"")</f>
        <v>#REF!</v>
      </c>
      <c r="EW154" s="53" t="e">
        <f>IF(ISNUMBER(EL154),EL154*#REF!,"")</f>
        <v>#REF!</v>
      </c>
      <c r="EX154" s="53" t="e">
        <f>IF(ISNUMBER(EM154),EM154*#REF!,"")</f>
        <v>#REF!</v>
      </c>
      <c r="EY154" s="53" t="e">
        <f>IF(ISNUMBER(EN154),EN154*#REF!,"")</f>
        <v>#REF!</v>
      </c>
      <c r="EZ154" s="53" t="str">
        <f>IF(ISNUMBER(EO154),EO154*#REF!,"")</f>
        <v/>
      </c>
      <c r="FA154" s="53" t="str">
        <f>IF(ISNUMBER(EP154),EP154*#REF!,"")</f>
        <v/>
      </c>
      <c r="FB154" s="53" t="e">
        <f>IF(ISNUMBER(EQ154),EQ154*#REF!,"")</f>
        <v>#REF!</v>
      </c>
      <c r="FC154" s="53" t="str">
        <f>IF(ISNUMBER(ER154),ER154*#REF!,"")</f>
        <v/>
      </c>
      <c r="FD154" s="53" t="str">
        <f>IF(ISNUMBER(ES154),ES154*#REF!,"")</f>
        <v/>
      </c>
      <c r="FE154" s="53" t="e">
        <f>IF(ISNUMBER(ET154),ET154*#REF!,"")</f>
        <v>#REF!</v>
      </c>
      <c r="FF154" s="52" t="e">
        <f>IF(ISNUMBER(EU154),EU154*#REF!,"")</f>
        <v>#REF!</v>
      </c>
      <c r="FG154" s="55" t="str">
        <f t="shared" si="183"/>
        <v/>
      </c>
      <c r="FH154" s="55" t="str">
        <f t="shared" si="184"/>
        <v/>
      </c>
      <c r="FI154" s="55" t="str">
        <f t="shared" si="185"/>
        <v/>
      </c>
      <c r="FJ154" s="55" t="str">
        <f t="shared" si="186"/>
        <v/>
      </c>
      <c r="FK154" s="55" t="str">
        <f t="shared" si="187"/>
        <v/>
      </c>
      <c r="FL154" s="55" t="str">
        <f t="shared" si="188"/>
        <v/>
      </c>
      <c r="FM154" s="55" t="str">
        <f t="shared" si="189"/>
        <v/>
      </c>
      <c r="FN154" s="55" t="str">
        <f t="shared" si="190"/>
        <v/>
      </c>
      <c r="FO154" s="55" t="str">
        <f t="shared" si="191"/>
        <v/>
      </c>
      <c r="FP154" s="55" t="str">
        <f t="shared" si="192"/>
        <v/>
      </c>
      <c r="FQ154" s="59" t="str">
        <f t="shared" si="193"/>
        <v/>
      </c>
      <c r="FR154" s="53" t="str">
        <f t="shared" si="212"/>
        <v/>
      </c>
      <c r="FS154" s="53" t="e">
        <f t="shared" si="194"/>
        <v>#VALUE!</v>
      </c>
      <c r="FT154" s="19" t="e">
        <f t="shared" si="195"/>
        <v>#VALUE!</v>
      </c>
      <c r="FU154" s="19" t="e">
        <f t="shared" si="196"/>
        <v>#VALUE!</v>
      </c>
      <c r="FV154" s="19" t="e">
        <f t="shared" si="197"/>
        <v>#VALUE!</v>
      </c>
      <c r="FW154" s="50" t="e">
        <f t="shared" si="198"/>
        <v>#VALUE!</v>
      </c>
      <c r="FX154" s="120">
        <f t="shared" si="199"/>
        <v>0</v>
      </c>
      <c r="FY154" s="120">
        <f t="shared" si="200"/>
        <v>0</v>
      </c>
      <c r="FZ154" s="120">
        <f t="shared" si="201"/>
        <v>0</v>
      </c>
      <c r="GA154" s="120">
        <f t="shared" si="202"/>
        <v>0</v>
      </c>
      <c r="GB154" s="120">
        <f t="shared" si="203"/>
        <v>0</v>
      </c>
      <c r="GC154" s="120">
        <f t="shared" si="204"/>
        <v>0</v>
      </c>
      <c r="GD154" s="120">
        <f t="shared" si="205"/>
        <v>0</v>
      </c>
      <c r="GE154" s="120">
        <f t="shared" si="206"/>
        <v>0</v>
      </c>
      <c r="GF154" s="120">
        <f t="shared" si="207"/>
        <v>0</v>
      </c>
      <c r="GG154">
        <f t="shared" si="208"/>
        <v>0</v>
      </c>
      <c r="GH154">
        <f t="shared" si="209"/>
        <v>0</v>
      </c>
      <c r="GI154">
        <v>6</v>
      </c>
      <c r="GJ154" t="str">
        <f t="shared" si="210"/>
        <v/>
      </c>
    </row>
    <row r="155" spans="1:192" x14ac:dyDescent="0.2">
      <c r="A155" s="50">
        <f t="shared" si="149"/>
        <v>154</v>
      </c>
      <c r="B155" s="2" t="s">
        <v>119</v>
      </c>
      <c r="C155" t="s">
        <v>469</v>
      </c>
      <c r="F155" s="19">
        <v>3535720</v>
      </c>
      <c r="G155" s="19">
        <v>5609840</v>
      </c>
      <c r="H155" s="77">
        <f t="shared" si="150"/>
        <v>535631.28200000001</v>
      </c>
      <c r="I155" s="77">
        <f t="shared" si="151"/>
        <v>5608035.8540000003</v>
      </c>
      <c r="J155" s="19">
        <v>243</v>
      </c>
      <c r="K155" s="66" t="s">
        <v>1334</v>
      </c>
      <c r="L155" s="19">
        <v>70</v>
      </c>
      <c r="M155" s="45">
        <v>41</v>
      </c>
      <c r="N155" s="110">
        <v>58</v>
      </c>
      <c r="O155" s="19">
        <f>J155-3.8</f>
        <v>239.2</v>
      </c>
      <c r="Q155" s="2" t="s">
        <v>1339</v>
      </c>
      <c r="R155" t="s">
        <v>1467</v>
      </c>
      <c r="S155" s="2" t="s">
        <v>1324</v>
      </c>
      <c r="T155" s="241" t="str">
        <f t="shared" si="152"/>
        <v>-</v>
      </c>
      <c r="U155" s="241" t="str">
        <f t="shared" si="153"/>
        <v>M</v>
      </c>
      <c r="V155" s="241" t="str">
        <f t="shared" si="154"/>
        <v>-</v>
      </c>
      <c r="W155" s="241" t="str">
        <f t="shared" si="211"/>
        <v>-</v>
      </c>
      <c r="X155" s="260">
        <f t="shared" si="148"/>
        <v>6</v>
      </c>
      <c r="Y155" s="261" t="str">
        <f t="shared" si="147"/>
        <v/>
      </c>
      <c r="Z155" s="56" t="s">
        <v>1472</v>
      </c>
      <c r="AA155" s="48">
        <v>38147</v>
      </c>
      <c r="AB155" s="73">
        <v>1</v>
      </c>
      <c r="AC155" s="88" t="s">
        <v>485</v>
      </c>
      <c r="AD155" s="2" t="s">
        <v>1567</v>
      </c>
      <c r="AE155" s="49" t="s">
        <v>2804</v>
      </c>
      <c r="AF155" s="66">
        <v>11.5</v>
      </c>
      <c r="AG155" s="19">
        <v>9830</v>
      </c>
      <c r="AH155" s="19">
        <v>6.17</v>
      </c>
      <c r="AL155" s="66"/>
      <c r="AM155" s="66">
        <v>5</v>
      </c>
      <c r="AR155">
        <v>5927.616</v>
      </c>
      <c r="AS155" s="193">
        <f t="shared" si="145"/>
        <v>5926.4959999999992</v>
      </c>
      <c r="AT155" s="248" t="str">
        <f t="shared" si="146"/>
        <v/>
      </c>
      <c r="AU155">
        <v>1831</v>
      </c>
      <c r="AV155">
        <v>61</v>
      </c>
      <c r="AW155">
        <v>196</v>
      </c>
      <c r="AX155">
        <v>2698</v>
      </c>
      <c r="AY155">
        <v>613</v>
      </c>
      <c r="AZ155" s="61">
        <v>450</v>
      </c>
      <c r="BA155">
        <v>1.05</v>
      </c>
      <c r="BB155">
        <v>49</v>
      </c>
      <c r="BD155">
        <v>0.08</v>
      </c>
      <c r="BE155">
        <v>1.4E-2</v>
      </c>
      <c r="BF155">
        <v>9.1999999999999998E-2</v>
      </c>
      <c r="BG155">
        <v>0.15</v>
      </c>
      <c r="BJ155">
        <v>10.7</v>
      </c>
      <c r="BM155">
        <v>16.399999999999999</v>
      </c>
      <c r="BO155" s="90"/>
      <c r="BP155" s="90"/>
      <c r="BQ155" s="90"/>
      <c r="BR155" s="90"/>
      <c r="BS155" s="90"/>
      <c r="BT155" s="90"/>
      <c r="BU155" s="90"/>
      <c r="BV155" s="90"/>
      <c r="BW155" s="90"/>
      <c r="BX155" s="90">
        <v>7</v>
      </c>
      <c r="BY155" s="90"/>
      <c r="BZ155" s="90"/>
      <c r="CA155" s="90"/>
      <c r="CB155" s="90"/>
      <c r="CC155" s="90"/>
      <c r="CD155" s="90"/>
      <c r="CE155" s="90">
        <v>3</v>
      </c>
      <c r="CF155" s="90"/>
      <c r="CG155" s="90"/>
      <c r="CH155" s="90"/>
      <c r="CI155" s="90"/>
      <c r="CJ155" s="90"/>
      <c r="CK155" s="90"/>
      <c r="CL155" s="91"/>
      <c r="CM155" s="90"/>
      <c r="CN155" s="90">
        <v>497</v>
      </c>
      <c r="CO155" s="90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4"/>
      <c r="DT155" s="50">
        <f t="shared" si="155"/>
        <v>1</v>
      </c>
      <c r="DU155" s="73">
        <f t="shared" si="156"/>
        <v>0</v>
      </c>
      <c r="DV155" s="73">
        <f t="shared" si="157"/>
        <v>1</v>
      </c>
      <c r="DW155" s="73">
        <f t="shared" si="158"/>
        <v>0</v>
      </c>
      <c r="DX155" s="73">
        <f t="shared" si="159"/>
        <v>0</v>
      </c>
      <c r="DY155" s="125">
        <f t="shared" si="160"/>
        <v>0</v>
      </c>
      <c r="DZ155" s="73">
        <f t="shared" si="161"/>
        <v>1</v>
      </c>
      <c r="EA155" s="19">
        <f t="shared" si="162"/>
        <v>0</v>
      </c>
      <c r="EB155" s="50">
        <f t="shared" si="163"/>
        <v>0</v>
      </c>
      <c r="EC155" s="19">
        <f t="shared" si="164"/>
        <v>0</v>
      </c>
      <c r="ED155" s="19">
        <f t="shared" si="165"/>
        <v>1</v>
      </c>
      <c r="EE155" s="19">
        <f t="shared" si="166"/>
        <v>0</v>
      </c>
      <c r="EF155" s="50">
        <f t="shared" si="167"/>
        <v>0</v>
      </c>
      <c r="EG155" s="19">
        <f t="shared" si="168"/>
        <v>1</v>
      </c>
      <c r="EH155" s="19">
        <f t="shared" si="169"/>
        <v>0</v>
      </c>
      <c r="EI155" s="50">
        <f t="shared" si="170"/>
        <v>0</v>
      </c>
      <c r="EJ155" s="125">
        <f t="shared" si="171"/>
        <v>1</v>
      </c>
      <c r="EK155">
        <f t="shared" si="172"/>
        <v>1831</v>
      </c>
      <c r="EL155">
        <f t="shared" si="173"/>
        <v>49</v>
      </c>
      <c r="EM155">
        <f t="shared" si="174"/>
        <v>61</v>
      </c>
      <c r="EN155">
        <f t="shared" si="175"/>
        <v>196</v>
      </c>
      <c r="EO155">
        <f t="shared" si="176"/>
        <v>9.1999999999999998E-2</v>
      </c>
      <c r="EP155">
        <f t="shared" si="177"/>
        <v>1.4E-2</v>
      </c>
      <c r="EQ155">
        <f t="shared" si="178"/>
        <v>450</v>
      </c>
      <c r="ER155" t="str">
        <f t="shared" si="179"/>
        <v/>
      </c>
      <c r="ES155">
        <f t="shared" si="180"/>
        <v>10.7</v>
      </c>
      <c r="ET155">
        <f t="shared" si="181"/>
        <v>613</v>
      </c>
      <c r="EU155" s="61">
        <f t="shared" si="182"/>
        <v>2698</v>
      </c>
      <c r="EV155" s="53" t="e">
        <f>IF(ISNUMBER(EK155),EK155*#REF!,"")</f>
        <v>#REF!</v>
      </c>
      <c r="EW155" s="53" t="e">
        <f>IF(ISNUMBER(EL155),EL155*#REF!,"")</f>
        <v>#REF!</v>
      </c>
      <c r="EX155" s="53" t="e">
        <f>IF(ISNUMBER(EM155),EM155*#REF!,"")</f>
        <v>#REF!</v>
      </c>
      <c r="EY155" s="53" t="e">
        <f>IF(ISNUMBER(EN155),EN155*#REF!,"")</f>
        <v>#REF!</v>
      </c>
      <c r="EZ155" s="53" t="e">
        <f>IF(ISNUMBER(EO155),EO155*#REF!,"")</f>
        <v>#REF!</v>
      </c>
      <c r="FA155" s="53" t="e">
        <f>IF(ISNUMBER(EP155),EP155*#REF!,"")</f>
        <v>#REF!</v>
      </c>
      <c r="FB155" s="53" t="e">
        <f>IF(ISNUMBER(EQ155),EQ155*#REF!,"")</f>
        <v>#REF!</v>
      </c>
      <c r="FC155" s="53" t="str">
        <f>IF(ISNUMBER(ER155),ER155*#REF!,"")</f>
        <v/>
      </c>
      <c r="FD155" s="53" t="e">
        <f>IF(ISNUMBER(ES155),ES155*#REF!,"")</f>
        <v>#REF!</v>
      </c>
      <c r="FE155" s="53" t="e">
        <f>IF(ISNUMBER(ET155),ET155*#REF!,"")</f>
        <v>#REF!</v>
      </c>
      <c r="FF155" s="52" t="e">
        <f>IF(ISNUMBER(EU155),EU155*#REF!,"")</f>
        <v>#REF!</v>
      </c>
      <c r="FG155" s="55" t="str">
        <f t="shared" si="183"/>
        <v/>
      </c>
      <c r="FH155" s="55" t="str">
        <f t="shared" si="184"/>
        <v/>
      </c>
      <c r="FI155" s="55" t="str">
        <f t="shared" si="185"/>
        <v/>
      </c>
      <c r="FJ155" s="55" t="str">
        <f t="shared" si="186"/>
        <v/>
      </c>
      <c r="FK155" s="55" t="str">
        <f t="shared" si="187"/>
        <v/>
      </c>
      <c r="FL155" s="55" t="str">
        <f t="shared" si="188"/>
        <v/>
      </c>
      <c r="FM155" s="55" t="str">
        <f t="shared" si="189"/>
        <v/>
      </c>
      <c r="FN155" s="55" t="str">
        <f t="shared" si="190"/>
        <v/>
      </c>
      <c r="FO155" s="55" t="str">
        <f t="shared" si="191"/>
        <v/>
      </c>
      <c r="FP155" s="55" t="str">
        <f t="shared" si="192"/>
        <v/>
      </c>
      <c r="FQ155" s="59" t="str">
        <f t="shared" si="193"/>
        <v/>
      </c>
      <c r="FR155" s="53" t="str">
        <f t="shared" si="212"/>
        <v/>
      </c>
      <c r="FS155" s="53" t="e">
        <f t="shared" si="194"/>
        <v>#VALUE!</v>
      </c>
      <c r="FT155" s="19" t="e">
        <f t="shared" si="195"/>
        <v>#VALUE!</v>
      </c>
      <c r="FU155" s="19" t="e">
        <f t="shared" si="196"/>
        <v>#VALUE!</v>
      </c>
      <c r="FV155" s="19" t="e">
        <f t="shared" si="197"/>
        <v>#VALUE!</v>
      </c>
      <c r="FW155" s="50" t="e">
        <f t="shared" si="198"/>
        <v>#VALUE!</v>
      </c>
      <c r="FX155" s="120">
        <f t="shared" si="199"/>
        <v>0</v>
      </c>
      <c r="FY155" s="120">
        <f t="shared" si="200"/>
        <v>0</v>
      </c>
      <c r="FZ155" s="120">
        <f t="shared" si="201"/>
        <v>0</v>
      </c>
      <c r="GA155" s="120">
        <f t="shared" si="202"/>
        <v>0</v>
      </c>
      <c r="GB155" s="120">
        <f t="shared" si="203"/>
        <v>0</v>
      </c>
      <c r="GC155" s="120">
        <f t="shared" si="204"/>
        <v>0</v>
      </c>
      <c r="GD155" s="120">
        <f t="shared" si="205"/>
        <v>0</v>
      </c>
      <c r="GE155" s="120">
        <f t="shared" si="206"/>
        <v>0</v>
      </c>
      <c r="GF155" s="120">
        <f t="shared" si="207"/>
        <v>0</v>
      </c>
      <c r="GG155">
        <f t="shared" si="208"/>
        <v>0</v>
      </c>
      <c r="GH155">
        <f t="shared" si="209"/>
        <v>0</v>
      </c>
      <c r="GI155">
        <v>6</v>
      </c>
      <c r="GJ155" t="str">
        <f t="shared" si="210"/>
        <v/>
      </c>
    </row>
    <row r="156" spans="1:192" x14ac:dyDescent="0.2">
      <c r="A156" s="50">
        <f t="shared" si="149"/>
        <v>155</v>
      </c>
      <c r="B156" s="58" t="s">
        <v>119</v>
      </c>
      <c r="C156" s="58" t="s">
        <v>413</v>
      </c>
      <c r="D156" s="58"/>
      <c r="E156" s="58"/>
      <c r="F156" s="208">
        <v>3535792</v>
      </c>
      <c r="G156" s="208">
        <v>5610042</v>
      </c>
      <c r="H156" s="209">
        <f t="shared" si="150"/>
        <v>535703.25319999992</v>
      </c>
      <c r="I156" s="209">
        <f t="shared" si="151"/>
        <v>5608237.7732000006</v>
      </c>
      <c r="J156" s="208">
        <v>246</v>
      </c>
      <c r="K156" s="83" t="s">
        <v>1333</v>
      </c>
      <c r="L156" s="83">
        <v>11.5</v>
      </c>
      <c r="M156" s="83"/>
      <c r="O156" s="83"/>
      <c r="P156" s="83"/>
      <c r="Q156" s="2" t="s">
        <v>1345</v>
      </c>
      <c r="R156" s="58" t="s">
        <v>467</v>
      </c>
      <c r="S156" s="2" t="s">
        <v>1324</v>
      </c>
      <c r="T156" s="241" t="str">
        <f t="shared" si="152"/>
        <v>-</v>
      </c>
      <c r="U156" s="241" t="str">
        <f t="shared" si="153"/>
        <v>M</v>
      </c>
      <c r="V156" s="241" t="str">
        <f t="shared" si="154"/>
        <v>-</v>
      </c>
      <c r="W156" s="241" t="str">
        <f t="shared" si="211"/>
        <v>-</v>
      </c>
      <c r="X156" s="260">
        <f t="shared" si="148"/>
        <v>6</v>
      </c>
      <c r="Y156" s="261" t="str">
        <f t="shared" si="147"/>
        <v/>
      </c>
      <c r="Z156" s="68" t="s">
        <v>1574</v>
      </c>
      <c r="AA156" s="83" t="s">
        <v>1575</v>
      </c>
      <c r="AB156" s="77">
        <v>1</v>
      </c>
      <c r="AC156" s="58" t="s">
        <v>422</v>
      </c>
      <c r="AD156" s="58" t="s">
        <v>1576</v>
      </c>
      <c r="AE156" s="70" t="s">
        <v>1561</v>
      </c>
      <c r="AF156" s="83">
        <v>10.199999999999999</v>
      </c>
      <c r="AG156" s="83"/>
      <c r="AH156" s="83"/>
      <c r="AI156" s="83"/>
      <c r="AJ156" s="83">
        <v>1.0028999999999999</v>
      </c>
      <c r="AK156" s="83">
        <v>22.5</v>
      </c>
      <c r="AL156" s="83"/>
      <c r="AM156" s="214" t="s">
        <v>1577</v>
      </c>
      <c r="AN156" s="58"/>
      <c r="AO156" s="58"/>
      <c r="AP156" s="83"/>
      <c r="AQ156" s="58"/>
      <c r="AR156" s="58"/>
      <c r="AS156" s="193">
        <f t="shared" si="145"/>
        <v>3175.8</v>
      </c>
      <c r="AT156" s="248" t="str">
        <f t="shared" si="146"/>
        <v/>
      </c>
      <c r="AU156" s="58">
        <v>631.6</v>
      </c>
      <c r="AV156" s="58">
        <v>32.200000000000003</v>
      </c>
      <c r="AW156" s="58">
        <v>326.5</v>
      </c>
      <c r="AX156" s="58">
        <v>827.4</v>
      </c>
      <c r="AY156" s="58">
        <v>448.3</v>
      </c>
      <c r="AZ156" s="68">
        <v>871.5</v>
      </c>
      <c r="BA156" s="58" t="s">
        <v>1322</v>
      </c>
      <c r="BB156" s="64">
        <v>25</v>
      </c>
      <c r="BC156" s="58"/>
      <c r="BD156" s="58"/>
      <c r="BE156" s="58">
        <v>13.3</v>
      </c>
      <c r="BF156" s="58"/>
      <c r="BG156" s="58"/>
      <c r="BH156" s="58" t="s">
        <v>1322</v>
      </c>
      <c r="BI156" s="58" t="s">
        <v>1322</v>
      </c>
      <c r="BJ156" s="58"/>
      <c r="BK156" s="58"/>
      <c r="BL156" s="58"/>
      <c r="BM156" s="58"/>
      <c r="BN156" s="68"/>
      <c r="BO156" s="81"/>
      <c r="BP156" s="81"/>
      <c r="BQ156" s="81"/>
      <c r="BR156" s="81"/>
      <c r="BS156" s="81"/>
      <c r="BT156" s="81"/>
      <c r="BU156" s="81"/>
      <c r="BV156" s="81"/>
      <c r="BW156" s="81"/>
      <c r="BX156" s="81"/>
      <c r="BY156" s="81"/>
      <c r="BZ156" s="81"/>
      <c r="CA156" s="81"/>
      <c r="CB156" s="81"/>
      <c r="CC156" s="81"/>
      <c r="CD156" s="81"/>
      <c r="CE156" s="81"/>
      <c r="CF156" s="81"/>
      <c r="CG156" s="81"/>
      <c r="CH156" s="81"/>
      <c r="CI156" s="81"/>
      <c r="CJ156" s="81"/>
      <c r="CK156" s="81"/>
      <c r="CL156" s="82"/>
      <c r="CM156" s="81"/>
      <c r="CN156" s="81">
        <v>750.1</v>
      </c>
      <c r="CO156" s="81">
        <v>8.2100000000000009</v>
      </c>
      <c r="CP156" s="58"/>
      <c r="CQ156" s="68"/>
      <c r="CR156" s="58"/>
      <c r="CS156" s="58"/>
      <c r="CT156" s="58"/>
      <c r="CU156" s="58"/>
      <c r="CV156" s="58"/>
      <c r="CW156" s="58"/>
      <c r="CX156" s="58"/>
      <c r="CY156" s="58"/>
      <c r="CZ156" s="58"/>
      <c r="DA156" s="68"/>
      <c r="DB156" s="81"/>
      <c r="DC156" s="81"/>
      <c r="DD156" s="81"/>
      <c r="DE156" s="81"/>
      <c r="DF156" s="81"/>
      <c r="DG156" s="81"/>
      <c r="DH156" s="81"/>
      <c r="DI156" s="81"/>
      <c r="DJ156" s="81"/>
      <c r="DK156" s="103"/>
      <c r="DL156" s="103"/>
      <c r="DM156" s="103"/>
      <c r="DN156" s="81"/>
      <c r="DO156" s="81"/>
      <c r="DP156" s="103"/>
      <c r="DQ156" s="103"/>
      <c r="DR156" s="103"/>
      <c r="DS156" s="104"/>
      <c r="DT156" s="50">
        <f t="shared" si="155"/>
        <v>1</v>
      </c>
      <c r="DU156" s="73">
        <f t="shared" si="156"/>
        <v>0</v>
      </c>
      <c r="DV156" s="73">
        <f t="shared" si="157"/>
        <v>1</v>
      </c>
      <c r="DW156" s="73">
        <f t="shared" si="158"/>
        <v>0</v>
      </c>
      <c r="DX156" s="73">
        <f t="shared" si="159"/>
        <v>0</v>
      </c>
      <c r="DY156" s="125">
        <f t="shared" si="160"/>
        <v>0</v>
      </c>
      <c r="DZ156" s="73">
        <f t="shared" si="161"/>
        <v>1</v>
      </c>
      <c r="EA156" s="19">
        <f t="shared" si="162"/>
        <v>0</v>
      </c>
      <c r="EB156" s="50">
        <f t="shared" si="163"/>
        <v>0</v>
      </c>
      <c r="EC156" s="19">
        <f t="shared" si="164"/>
        <v>0</v>
      </c>
      <c r="ED156" s="19">
        <f t="shared" si="165"/>
        <v>1</v>
      </c>
      <c r="EE156" s="19">
        <f t="shared" si="166"/>
        <v>0</v>
      </c>
      <c r="EF156" s="50">
        <f t="shared" si="167"/>
        <v>0</v>
      </c>
      <c r="EG156" s="19">
        <f t="shared" si="168"/>
        <v>1</v>
      </c>
      <c r="EH156" s="19">
        <f t="shared" si="169"/>
        <v>0</v>
      </c>
      <c r="EI156" s="50">
        <f t="shared" si="170"/>
        <v>0</v>
      </c>
      <c r="EJ156" s="125">
        <f t="shared" si="171"/>
        <v>1</v>
      </c>
      <c r="EK156">
        <f t="shared" si="172"/>
        <v>631.6</v>
      </c>
      <c r="EL156">
        <f t="shared" si="173"/>
        <v>25</v>
      </c>
      <c r="EM156">
        <f t="shared" si="174"/>
        <v>32.200000000000003</v>
      </c>
      <c r="EN156">
        <f t="shared" si="175"/>
        <v>326.5</v>
      </c>
      <c r="EO156" t="str">
        <f t="shared" si="176"/>
        <v/>
      </c>
      <c r="EP156">
        <f t="shared" si="177"/>
        <v>13.3</v>
      </c>
      <c r="EQ156">
        <f t="shared" si="178"/>
        <v>871.5</v>
      </c>
      <c r="ER156" t="str">
        <f t="shared" si="179"/>
        <v/>
      </c>
      <c r="ES156" t="str">
        <f t="shared" si="180"/>
        <v/>
      </c>
      <c r="ET156">
        <f t="shared" si="181"/>
        <v>448.3</v>
      </c>
      <c r="EU156" s="61">
        <f t="shared" si="182"/>
        <v>827.4</v>
      </c>
      <c r="EV156" s="53" t="e">
        <f>IF(ISNUMBER(EK156),EK156*#REF!,"")</f>
        <v>#REF!</v>
      </c>
      <c r="EW156" s="53" t="e">
        <f>IF(ISNUMBER(EL156),EL156*#REF!,"")</f>
        <v>#REF!</v>
      </c>
      <c r="EX156" s="53" t="e">
        <f>IF(ISNUMBER(EM156),EM156*#REF!,"")</f>
        <v>#REF!</v>
      </c>
      <c r="EY156" s="53" t="e">
        <f>IF(ISNUMBER(EN156),EN156*#REF!,"")</f>
        <v>#REF!</v>
      </c>
      <c r="EZ156" s="53" t="str">
        <f>IF(ISNUMBER(EO156),EO156*#REF!,"")</f>
        <v/>
      </c>
      <c r="FA156" s="53" t="e">
        <f>IF(ISNUMBER(EP156),EP156*#REF!,"")</f>
        <v>#REF!</v>
      </c>
      <c r="FB156" s="53" t="e">
        <f>IF(ISNUMBER(EQ156),EQ156*#REF!,"")</f>
        <v>#REF!</v>
      </c>
      <c r="FC156" s="53" t="str">
        <f>IF(ISNUMBER(ER156),ER156*#REF!,"")</f>
        <v/>
      </c>
      <c r="FD156" s="53" t="str">
        <f>IF(ISNUMBER(ES156),ES156*#REF!,"")</f>
        <v/>
      </c>
      <c r="FE156" s="53" t="e">
        <f>IF(ISNUMBER(ET156),ET156*#REF!,"")</f>
        <v>#REF!</v>
      </c>
      <c r="FF156" s="52" t="e">
        <f>IF(ISNUMBER(EU156),EU156*#REF!,"")</f>
        <v>#REF!</v>
      </c>
      <c r="FG156" s="55" t="str">
        <f t="shared" si="183"/>
        <v/>
      </c>
      <c r="FH156" s="55" t="str">
        <f t="shared" si="184"/>
        <v/>
      </c>
      <c r="FI156" s="55" t="str">
        <f t="shared" si="185"/>
        <v/>
      </c>
      <c r="FJ156" s="55" t="str">
        <f t="shared" si="186"/>
        <v/>
      </c>
      <c r="FK156" s="55" t="str">
        <f t="shared" si="187"/>
        <v/>
      </c>
      <c r="FL156" s="55" t="str">
        <f t="shared" si="188"/>
        <v/>
      </c>
      <c r="FM156" s="55" t="str">
        <f t="shared" si="189"/>
        <v/>
      </c>
      <c r="FN156" s="55" t="str">
        <f t="shared" si="190"/>
        <v/>
      </c>
      <c r="FO156" s="55" t="str">
        <f t="shared" si="191"/>
        <v/>
      </c>
      <c r="FP156" s="55" t="str">
        <f t="shared" si="192"/>
        <v/>
      </c>
      <c r="FQ156" s="59" t="str">
        <f t="shared" si="193"/>
        <v/>
      </c>
      <c r="FR156" s="53" t="str">
        <f t="shared" si="212"/>
        <v/>
      </c>
      <c r="FS156" s="53" t="e">
        <f t="shared" si="194"/>
        <v>#VALUE!</v>
      </c>
      <c r="FT156" s="19" t="e">
        <f t="shared" si="195"/>
        <v>#VALUE!</v>
      </c>
      <c r="FU156" s="19" t="e">
        <f t="shared" si="196"/>
        <v>#VALUE!</v>
      </c>
      <c r="FV156" s="19" t="e">
        <f t="shared" si="197"/>
        <v>#VALUE!</v>
      </c>
      <c r="FW156" s="50" t="e">
        <f t="shared" si="198"/>
        <v>#VALUE!</v>
      </c>
      <c r="FX156" s="120">
        <f t="shared" si="199"/>
        <v>0</v>
      </c>
      <c r="FY156" s="120">
        <f t="shared" si="200"/>
        <v>0</v>
      </c>
      <c r="FZ156" s="120">
        <f t="shared" si="201"/>
        <v>0</v>
      </c>
      <c r="GA156" s="120">
        <f t="shared" si="202"/>
        <v>0</v>
      </c>
      <c r="GB156" s="120">
        <f t="shared" si="203"/>
        <v>0</v>
      </c>
      <c r="GC156" s="120">
        <f t="shared" si="204"/>
        <v>0</v>
      </c>
      <c r="GD156" s="120">
        <f t="shared" si="205"/>
        <v>0</v>
      </c>
      <c r="GE156" s="120">
        <f t="shared" si="206"/>
        <v>0</v>
      </c>
      <c r="GF156" s="120">
        <f t="shared" si="207"/>
        <v>0</v>
      </c>
      <c r="GG156">
        <f t="shared" si="208"/>
        <v>0</v>
      </c>
      <c r="GH156">
        <f t="shared" si="209"/>
        <v>0</v>
      </c>
      <c r="GI156">
        <v>6</v>
      </c>
      <c r="GJ156" t="str">
        <f t="shared" si="210"/>
        <v/>
      </c>
    </row>
    <row r="157" spans="1:192" x14ac:dyDescent="0.2">
      <c r="A157" s="50">
        <f t="shared" si="149"/>
        <v>156</v>
      </c>
      <c r="B157" s="2" t="s">
        <v>119</v>
      </c>
      <c r="C157" s="2" t="s">
        <v>188</v>
      </c>
      <c r="D157" s="2"/>
      <c r="E157" s="2"/>
      <c r="F157" s="208">
        <v>3535740</v>
      </c>
      <c r="G157" s="208">
        <v>5609710</v>
      </c>
      <c r="H157" s="209">
        <f t="shared" si="150"/>
        <v>535651.27399999998</v>
      </c>
      <c r="I157" s="209">
        <f t="shared" si="151"/>
        <v>5607905.9060000004</v>
      </c>
      <c r="J157" s="208">
        <v>251</v>
      </c>
      <c r="K157" s="83" t="s">
        <v>1333</v>
      </c>
      <c r="L157" s="19">
        <v>310</v>
      </c>
      <c r="Q157" s="2" t="s">
        <v>1339</v>
      </c>
      <c r="R157" s="2" t="s">
        <v>1411</v>
      </c>
      <c r="S157" s="2" t="s">
        <v>1324</v>
      </c>
      <c r="T157" s="241" t="str">
        <f t="shared" si="152"/>
        <v>-</v>
      </c>
      <c r="U157" s="241" t="str">
        <f t="shared" si="153"/>
        <v>-</v>
      </c>
      <c r="V157" s="241" t="str">
        <f t="shared" si="154"/>
        <v>B</v>
      </c>
      <c r="W157" s="241" t="str">
        <f t="shared" si="211"/>
        <v>-</v>
      </c>
      <c r="X157" s="260">
        <f t="shared" si="148"/>
        <v>6</v>
      </c>
      <c r="Y157" s="261" t="str">
        <f t="shared" si="147"/>
        <v/>
      </c>
      <c r="Z157" s="68"/>
      <c r="AA157" s="83" t="s">
        <v>1536</v>
      </c>
      <c r="AB157" s="77">
        <v>1</v>
      </c>
      <c r="AC157" s="58" t="s">
        <v>885</v>
      </c>
      <c r="AD157" s="2" t="s">
        <v>1578</v>
      </c>
      <c r="AE157" s="70" t="s">
        <v>1561</v>
      </c>
      <c r="AF157" s="83" t="s">
        <v>3088</v>
      </c>
      <c r="AG157" s="83"/>
      <c r="AH157" s="83"/>
      <c r="AI157" s="83"/>
      <c r="AJ157" s="83"/>
      <c r="AK157" s="83"/>
      <c r="AL157" s="83"/>
      <c r="AM157" s="83"/>
      <c r="AN157" s="58"/>
      <c r="AO157" s="58"/>
      <c r="AP157" s="83"/>
      <c r="AQ157" s="58"/>
      <c r="AR157" s="58"/>
      <c r="AS157" s="193">
        <f t="shared" si="145"/>
        <v>46155.69</v>
      </c>
      <c r="AT157" s="248" t="str">
        <f t="shared" si="146"/>
        <v/>
      </c>
      <c r="AU157" s="58">
        <v>13760</v>
      </c>
      <c r="AV157" s="58">
        <v>517.9</v>
      </c>
      <c r="AW157" s="58">
        <v>1464</v>
      </c>
      <c r="AX157" s="58">
        <v>21590</v>
      </c>
      <c r="AY157" s="58">
        <v>3421</v>
      </c>
      <c r="AZ157" s="68">
        <v>4257</v>
      </c>
      <c r="BA157" s="58">
        <v>13.69</v>
      </c>
      <c r="BB157" s="58">
        <v>374.6</v>
      </c>
      <c r="BC157" s="58"/>
      <c r="BD157" s="58">
        <v>4.2300000000000004</v>
      </c>
      <c r="BE157" s="58">
        <v>716.2</v>
      </c>
      <c r="BF157" s="58"/>
      <c r="BG157" s="58"/>
      <c r="BH157" s="58"/>
      <c r="BI157" s="58"/>
      <c r="BJ157" s="58"/>
      <c r="BK157" s="58"/>
      <c r="BL157" s="58"/>
      <c r="BM157" s="58">
        <v>37.07</v>
      </c>
      <c r="BN157" s="68"/>
      <c r="BO157" s="81"/>
      <c r="BP157" s="81"/>
      <c r="BQ157" s="81"/>
      <c r="BR157" s="81"/>
      <c r="BS157" s="81"/>
      <c r="BT157" s="81"/>
      <c r="BU157" s="81"/>
      <c r="BV157" s="81"/>
      <c r="BW157" s="81"/>
      <c r="BX157" s="81"/>
      <c r="BY157" s="81"/>
      <c r="BZ157" s="81"/>
      <c r="CA157" s="81"/>
      <c r="CB157" s="81"/>
      <c r="CC157" s="81"/>
      <c r="CD157" s="81"/>
      <c r="CE157" s="81"/>
      <c r="CF157" s="81"/>
      <c r="CG157" s="81"/>
      <c r="CH157" s="81"/>
      <c r="CI157" s="81"/>
      <c r="CJ157" s="81"/>
      <c r="CK157" s="81"/>
      <c r="CL157" s="82"/>
      <c r="CM157" s="81"/>
      <c r="CN157" s="81">
        <v>531.20000000000005</v>
      </c>
      <c r="CO157" s="81"/>
      <c r="CP157" s="58"/>
      <c r="CQ157" s="68"/>
      <c r="CR157" s="58"/>
      <c r="CS157" s="58"/>
      <c r="CT157" s="58"/>
      <c r="CU157" s="58"/>
      <c r="CV157" s="58"/>
      <c r="CW157" s="58"/>
      <c r="CX157" s="58"/>
      <c r="CY157" s="58"/>
      <c r="CZ157" s="58"/>
      <c r="DA157" s="68"/>
      <c r="DB157" s="81"/>
      <c r="DC157" s="81"/>
      <c r="DD157" s="81"/>
      <c r="DE157" s="81"/>
      <c r="DF157" s="81"/>
      <c r="DG157" s="81"/>
      <c r="DH157" s="81"/>
      <c r="DI157" s="81"/>
      <c r="DJ157" s="81"/>
      <c r="DK157" s="103"/>
      <c r="DL157" s="103"/>
      <c r="DM157" s="103"/>
      <c r="DN157" s="81"/>
      <c r="DO157" s="81"/>
      <c r="DP157" s="103"/>
      <c r="DQ157" s="103"/>
      <c r="DR157" s="103"/>
      <c r="DS157" s="104"/>
      <c r="DT157" s="50">
        <f t="shared" si="155"/>
        <v>1</v>
      </c>
      <c r="DU157" s="73">
        <f t="shared" si="156"/>
        <v>0</v>
      </c>
      <c r="DV157" s="73">
        <f t="shared" si="157"/>
        <v>0</v>
      </c>
      <c r="DW157" s="73">
        <f t="shared" si="158"/>
        <v>1</v>
      </c>
      <c r="DX157" s="73">
        <f t="shared" si="159"/>
        <v>0</v>
      </c>
      <c r="DY157" s="125">
        <f t="shared" si="160"/>
        <v>0</v>
      </c>
      <c r="DZ157" s="73">
        <f t="shared" si="161"/>
        <v>0</v>
      </c>
      <c r="EA157" s="19">
        <f t="shared" si="162"/>
        <v>0</v>
      </c>
      <c r="EB157" s="50">
        <f t="shared" si="163"/>
        <v>1</v>
      </c>
      <c r="EC157" s="19">
        <f t="shared" si="164"/>
        <v>0</v>
      </c>
      <c r="ED157" s="19">
        <f t="shared" si="165"/>
        <v>0</v>
      </c>
      <c r="EE157" s="19">
        <f t="shared" si="166"/>
        <v>1</v>
      </c>
      <c r="EF157" s="50">
        <f t="shared" si="167"/>
        <v>0</v>
      </c>
      <c r="EG157" s="19">
        <f t="shared" si="168"/>
        <v>1</v>
      </c>
      <c r="EH157" s="19">
        <f t="shared" si="169"/>
        <v>0</v>
      </c>
      <c r="EI157" s="50">
        <f t="shared" si="170"/>
        <v>0</v>
      </c>
      <c r="EJ157" s="125">
        <f t="shared" si="171"/>
        <v>2</v>
      </c>
      <c r="EK157">
        <f t="shared" si="172"/>
        <v>13760</v>
      </c>
      <c r="EL157">
        <f t="shared" si="173"/>
        <v>374.6</v>
      </c>
      <c r="EM157">
        <f t="shared" si="174"/>
        <v>517.9</v>
      </c>
      <c r="EN157">
        <f t="shared" si="175"/>
        <v>1464</v>
      </c>
      <c r="EO157" t="str">
        <f t="shared" si="176"/>
        <v/>
      </c>
      <c r="EP157">
        <f t="shared" si="177"/>
        <v>716.2</v>
      </c>
      <c r="EQ157">
        <f t="shared" si="178"/>
        <v>4257</v>
      </c>
      <c r="ER157" t="str">
        <f t="shared" si="179"/>
        <v/>
      </c>
      <c r="ES157" t="str">
        <f t="shared" si="180"/>
        <v/>
      </c>
      <c r="ET157">
        <f t="shared" si="181"/>
        <v>3421</v>
      </c>
      <c r="EU157" s="61">
        <f t="shared" si="182"/>
        <v>21590</v>
      </c>
      <c r="EV157" s="53" t="e">
        <f>IF(ISNUMBER(EK157),EK157*#REF!,"")</f>
        <v>#REF!</v>
      </c>
      <c r="EW157" s="53" t="e">
        <f>IF(ISNUMBER(EL157),EL157*#REF!,"")</f>
        <v>#REF!</v>
      </c>
      <c r="EX157" s="53" t="e">
        <f>IF(ISNUMBER(EM157),EM157*#REF!,"")</f>
        <v>#REF!</v>
      </c>
      <c r="EY157" s="53" t="e">
        <f>IF(ISNUMBER(EN157),EN157*#REF!,"")</f>
        <v>#REF!</v>
      </c>
      <c r="EZ157" s="53" t="str">
        <f>IF(ISNUMBER(EO157),EO157*#REF!,"")</f>
        <v/>
      </c>
      <c r="FA157" s="53" t="e">
        <f>IF(ISNUMBER(EP157),EP157*#REF!,"")</f>
        <v>#REF!</v>
      </c>
      <c r="FB157" s="53" t="e">
        <f>IF(ISNUMBER(EQ157),EQ157*#REF!,"")</f>
        <v>#REF!</v>
      </c>
      <c r="FC157" s="53" t="str">
        <f>IF(ISNUMBER(ER157),ER157*#REF!,"")</f>
        <v/>
      </c>
      <c r="FD157" s="53" t="str">
        <f>IF(ISNUMBER(ES157),ES157*#REF!,"")</f>
        <v/>
      </c>
      <c r="FE157" s="53" t="e">
        <f>IF(ISNUMBER(ET157),ET157*#REF!,"")</f>
        <v>#REF!</v>
      </c>
      <c r="FF157" s="52" t="e">
        <f>IF(ISNUMBER(EU157),EU157*#REF!,"")</f>
        <v>#REF!</v>
      </c>
      <c r="FG157" s="55" t="str">
        <f t="shared" si="183"/>
        <v/>
      </c>
      <c r="FH157" s="55" t="str">
        <f t="shared" si="184"/>
        <v/>
      </c>
      <c r="FI157" s="55" t="str">
        <f t="shared" si="185"/>
        <v/>
      </c>
      <c r="FJ157" s="55" t="str">
        <f t="shared" si="186"/>
        <v/>
      </c>
      <c r="FK157" s="55" t="str">
        <f t="shared" si="187"/>
        <v/>
      </c>
      <c r="FL157" s="55" t="str">
        <f t="shared" si="188"/>
        <v/>
      </c>
      <c r="FM157" s="55" t="str">
        <f t="shared" si="189"/>
        <v/>
      </c>
      <c r="FN157" s="55" t="str">
        <f t="shared" si="190"/>
        <v/>
      </c>
      <c r="FO157" s="55" t="str">
        <f t="shared" si="191"/>
        <v/>
      </c>
      <c r="FP157" s="55" t="str">
        <f t="shared" si="192"/>
        <v/>
      </c>
      <c r="FQ157" s="59" t="str">
        <f t="shared" si="193"/>
        <v/>
      </c>
      <c r="FR157" s="53" t="str">
        <f t="shared" si="212"/>
        <v/>
      </c>
      <c r="FS157" s="53" t="e">
        <f t="shared" si="194"/>
        <v>#VALUE!</v>
      </c>
      <c r="FT157" s="19" t="e">
        <f t="shared" si="195"/>
        <v>#VALUE!</v>
      </c>
      <c r="FU157" s="19" t="e">
        <f t="shared" si="196"/>
        <v>#VALUE!</v>
      </c>
      <c r="FV157" s="19" t="e">
        <f t="shared" si="197"/>
        <v>#VALUE!</v>
      </c>
      <c r="FW157" s="50" t="e">
        <f t="shared" si="198"/>
        <v>#VALUE!</v>
      </c>
      <c r="FX157" s="120">
        <f t="shared" si="199"/>
        <v>0</v>
      </c>
      <c r="FY157" s="120">
        <f t="shared" si="200"/>
        <v>0</v>
      </c>
      <c r="FZ157" s="120">
        <f t="shared" si="201"/>
        <v>0</v>
      </c>
      <c r="GA157" s="120">
        <f t="shared" si="202"/>
        <v>0</v>
      </c>
      <c r="GB157" s="120">
        <f t="shared" si="203"/>
        <v>0</v>
      </c>
      <c r="GC157" s="120">
        <f t="shared" si="204"/>
        <v>0</v>
      </c>
      <c r="GD157" s="120">
        <f t="shared" si="205"/>
        <v>0</v>
      </c>
      <c r="GE157" s="120">
        <f t="shared" si="206"/>
        <v>0</v>
      </c>
      <c r="GF157" s="120">
        <f t="shared" si="207"/>
        <v>0</v>
      </c>
      <c r="GG157">
        <f t="shared" si="208"/>
        <v>0</v>
      </c>
      <c r="GH157">
        <f t="shared" si="209"/>
        <v>0</v>
      </c>
      <c r="GI157">
        <v>6</v>
      </c>
      <c r="GJ157" t="str">
        <f t="shared" si="210"/>
        <v/>
      </c>
    </row>
    <row r="158" spans="1:192" x14ac:dyDescent="0.2">
      <c r="A158" s="50">
        <f t="shared" si="149"/>
        <v>157</v>
      </c>
      <c r="B158" s="2" t="s">
        <v>119</v>
      </c>
      <c r="C158" s="2" t="s">
        <v>188</v>
      </c>
      <c r="D158" s="2"/>
      <c r="E158" s="2"/>
      <c r="F158" s="208">
        <v>3535740</v>
      </c>
      <c r="G158" s="208">
        <v>5609710</v>
      </c>
      <c r="H158" s="209">
        <f t="shared" si="150"/>
        <v>535651.27399999998</v>
      </c>
      <c r="I158" s="209">
        <f t="shared" si="151"/>
        <v>5607905.9060000004</v>
      </c>
      <c r="J158" s="208">
        <v>251</v>
      </c>
      <c r="K158" s="83" t="s">
        <v>1333</v>
      </c>
      <c r="L158" s="19">
        <v>310</v>
      </c>
      <c r="Q158" s="2" t="s">
        <v>1339</v>
      </c>
      <c r="R158" s="2" t="s">
        <v>1411</v>
      </c>
      <c r="S158" s="2" t="s">
        <v>1324</v>
      </c>
      <c r="T158" s="241" t="str">
        <f t="shared" si="152"/>
        <v>-</v>
      </c>
      <c r="U158" s="241" t="str">
        <f t="shared" si="153"/>
        <v>-</v>
      </c>
      <c r="V158" s="241" t="str">
        <f t="shared" si="154"/>
        <v>B</v>
      </c>
      <c r="W158" s="241" t="str">
        <f t="shared" si="211"/>
        <v>A</v>
      </c>
      <c r="X158" s="260">
        <f t="shared" si="148"/>
        <v>6</v>
      </c>
      <c r="Y158" s="261" t="str">
        <f t="shared" si="147"/>
        <v/>
      </c>
      <c r="Z158" s="56" t="s">
        <v>1456</v>
      </c>
      <c r="AA158" s="86" t="s">
        <v>1562</v>
      </c>
      <c r="AB158" s="76">
        <v>2</v>
      </c>
      <c r="AC158" s="58" t="s">
        <v>1563</v>
      </c>
      <c r="AD158" s="2" t="s">
        <v>1579</v>
      </c>
      <c r="AE158" s="70" t="s">
        <v>2695</v>
      </c>
      <c r="AF158" s="66">
        <v>14.8</v>
      </c>
      <c r="AH158" s="19">
        <v>6.03</v>
      </c>
      <c r="AM158" s="66">
        <v>1.74</v>
      </c>
      <c r="AQ158">
        <v>45384</v>
      </c>
      <c r="AR158">
        <v>47593.5</v>
      </c>
      <c r="AS158" s="193">
        <f t="shared" si="145"/>
        <v>47642.725599999991</v>
      </c>
      <c r="AT158" s="248" t="str">
        <f t="shared" si="146"/>
        <v/>
      </c>
      <c r="AU158" s="51">
        <v>15540</v>
      </c>
      <c r="AV158">
        <v>416.1</v>
      </c>
      <c r="AW158">
        <v>1552.55</v>
      </c>
      <c r="AX158">
        <v>23313</v>
      </c>
      <c r="AY158">
        <v>3560.5</v>
      </c>
      <c r="AZ158" s="61">
        <v>2842.6</v>
      </c>
      <c r="BA158">
        <v>6.35</v>
      </c>
      <c r="BB158">
        <v>313</v>
      </c>
      <c r="BC158">
        <v>13.82</v>
      </c>
      <c r="BD158">
        <v>1.35</v>
      </c>
      <c r="BE158">
        <v>21.22</v>
      </c>
      <c r="BF158">
        <v>1.24</v>
      </c>
      <c r="BG158">
        <v>0.21</v>
      </c>
      <c r="BH158">
        <v>0</v>
      </c>
      <c r="BI158">
        <v>1E-3</v>
      </c>
      <c r="BJ158">
        <v>0.54</v>
      </c>
      <c r="BK158">
        <v>0</v>
      </c>
      <c r="BM158">
        <v>11.44</v>
      </c>
      <c r="BN158" s="61">
        <v>38.03</v>
      </c>
      <c r="BP158">
        <v>10500</v>
      </c>
      <c r="BQ158">
        <v>19.8</v>
      </c>
      <c r="BR158">
        <v>1</v>
      </c>
      <c r="BX158">
        <v>50</v>
      </c>
      <c r="CH158">
        <v>53.8</v>
      </c>
      <c r="CL158" s="61">
        <v>150</v>
      </c>
      <c r="CN158" s="103">
        <v>3785</v>
      </c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4"/>
      <c r="DT158" s="50">
        <f t="shared" si="155"/>
        <v>0</v>
      </c>
      <c r="DU158" s="73">
        <f t="shared" si="156"/>
        <v>0</v>
      </c>
      <c r="DV158" s="73">
        <f t="shared" si="157"/>
        <v>0</v>
      </c>
      <c r="DW158" s="73">
        <f t="shared" si="158"/>
        <v>1</v>
      </c>
      <c r="DX158" s="73">
        <f t="shared" si="159"/>
        <v>0</v>
      </c>
      <c r="DY158" s="125">
        <f t="shared" si="160"/>
        <v>0</v>
      </c>
      <c r="DZ158" s="73">
        <f t="shared" si="161"/>
        <v>1</v>
      </c>
      <c r="EA158" s="19">
        <f t="shared" si="162"/>
        <v>0</v>
      </c>
      <c r="EB158" s="50">
        <f t="shared" si="163"/>
        <v>0</v>
      </c>
      <c r="EC158" s="19">
        <f t="shared" si="164"/>
        <v>0</v>
      </c>
      <c r="ED158" s="19">
        <f t="shared" si="165"/>
        <v>0</v>
      </c>
      <c r="EE158" s="19">
        <f t="shared" si="166"/>
        <v>1</v>
      </c>
      <c r="EF158" s="50">
        <f t="shared" si="167"/>
        <v>0</v>
      </c>
      <c r="EG158" s="19">
        <f t="shared" si="168"/>
        <v>0</v>
      </c>
      <c r="EH158" s="19">
        <f t="shared" si="169"/>
        <v>1</v>
      </c>
      <c r="EI158" s="50">
        <f t="shared" si="170"/>
        <v>0</v>
      </c>
      <c r="EJ158" s="125">
        <f t="shared" si="171"/>
        <v>3</v>
      </c>
      <c r="EK158">
        <f t="shared" si="172"/>
        <v>15540</v>
      </c>
      <c r="EL158">
        <f t="shared" si="173"/>
        <v>313</v>
      </c>
      <c r="EM158">
        <f t="shared" si="174"/>
        <v>416.1</v>
      </c>
      <c r="EN158">
        <f t="shared" si="175"/>
        <v>1552.55</v>
      </c>
      <c r="EO158">
        <f t="shared" si="176"/>
        <v>1.24</v>
      </c>
      <c r="EP158">
        <f t="shared" si="177"/>
        <v>21.22</v>
      </c>
      <c r="EQ158">
        <f t="shared" si="178"/>
        <v>2842.6</v>
      </c>
      <c r="ER158" t="str">
        <f t="shared" si="179"/>
        <v/>
      </c>
      <c r="ES158">
        <f t="shared" si="180"/>
        <v>0.54</v>
      </c>
      <c r="ET158">
        <f t="shared" si="181"/>
        <v>3560.5</v>
      </c>
      <c r="EU158" s="61">
        <f t="shared" si="182"/>
        <v>23313</v>
      </c>
      <c r="EV158" s="53" t="e">
        <f>IF(ISNUMBER(EK158),EK158*#REF!,"")</f>
        <v>#REF!</v>
      </c>
      <c r="EW158" s="53" t="e">
        <f>IF(ISNUMBER(EL158),EL158*#REF!,"")</f>
        <v>#REF!</v>
      </c>
      <c r="EX158" s="53" t="e">
        <f>IF(ISNUMBER(EM158),EM158*#REF!,"")</f>
        <v>#REF!</v>
      </c>
      <c r="EY158" s="53" t="e">
        <f>IF(ISNUMBER(EN158),EN158*#REF!,"")</f>
        <v>#REF!</v>
      </c>
      <c r="EZ158" s="53" t="e">
        <f>IF(ISNUMBER(EO158),EO158*#REF!,"")</f>
        <v>#REF!</v>
      </c>
      <c r="FA158" s="53" t="e">
        <f>IF(ISNUMBER(EP158),EP158*#REF!,"")</f>
        <v>#REF!</v>
      </c>
      <c r="FB158" s="53" t="e">
        <f>IF(ISNUMBER(EQ158),EQ158*#REF!,"")</f>
        <v>#REF!</v>
      </c>
      <c r="FC158" s="53" t="str">
        <f>IF(ISNUMBER(ER158),ER158*#REF!,"")</f>
        <v/>
      </c>
      <c r="FD158" s="53" t="e">
        <f>IF(ISNUMBER(ES158),ES158*#REF!,"")</f>
        <v>#REF!</v>
      </c>
      <c r="FE158" s="53" t="e">
        <f>IF(ISNUMBER(ET158),ET158*#REF!,"")</f>
        <v>#REF!</v>
      </c>
      <c r="FF158" s="52" t="e">
        <f>IF(ISNUMBER(EU158),EU158*#REF!,"")</f>
        <v>#REF!</v>
      </c>
      <c r="FG158" s="55" t="str">
        <f t="shared" si="183"/>
        <v/>
      </c>
      <c r="FH158" s="55" t="str">
        <f t="shared" si="184"/>
        <v/>
      </c>
      <c r="FI158" s="55" t="str">
        <f t="shared" si="185"/>
        <v/>
      </c>
      <c r="FJ158" s="55" t="str">
        <f t="shared" si="186"/>
        <v/>
      </c>
      <c r="FK158" s="55" t="str">
        <f t="shared" si="187"/>
        <v/>
      </c>
      <c r="FL158" s="55" t="str">
        <f t="shared" si="188"/>
        <v/>
      </c>
      <c r="FM158" s="55" t="str">
        <f t="shared" si="189"/>
        <v/>
      </c>
      <c r="FN158" s="55" t="str">
        <f t="shared" si="190"/>
        <v/>
      </c>
      <c r="FO158" s="55" t="str">
        <f t="shared" si="191"/>
        <v/>
      </c>
      <c r="FP158" s="55" t="str">
        <f t="shared" si="192"/>
        <v/>
      </c>
      <c r="FQ158" s="59" t="str">
        <f t="shared" si="193"/>
        <v/>
      </c>
      <c r="FR158" s="53" t="str">
        <f t="shared" si="212"/>
        <v/>
      </c>
      <c r="FS158" s="53" t="e">
        <f t="shared" si="194"/>
        <v>#VALUE!</v>
      </c>
      <c r="FT158" s="19" t="e">
        <f t="shared" si="195"/>
        <v>#VALUE!</v>
      </c>
      <c r="FU158" s="19" t="e">
        <f t="shared" si="196"/>
        <v>#VALUE!</v>
      </c>
      <c r="FV158" s="19" t="e">
        <f t="shared" si="197"/>
        <v>#VALUE!</v>
      </c>
      <c r="FW158" s="50" t="e">
        <f t="shared" si="198"/>
        <v>#VALUE!</v>
      </c>
      <c r="FX158" s="120">
        <f t="shared" si="199"/>
        <v>0</v>
      </c>
      <c r="FY158" s="120">
        <f t="shared" si="200"/>
        <v>0</v>
      </c>
      <c r="FZ158" s="120">
        <f t="shared" si="201"/>
        <v>0</v>
      </c>
      <c r="GA158" s="120">
        <f t="shared" si="202"/>
        <v>0</v>
      </c>
      <c r="GB158" s="120">
        <f t="shared" si="203"/>
        <v>0</v>
      </c>
      <c r="GC158" s="120">
        <f t="shared" si="204"/>
        <v>0</v>
      </c>
      <c r="GD158" s="120">
        <f t="shared" si="205"/>
        <v>0</v>
      </c>
      <c r="GE158" s="120">
        <f t="shared" si="206"/>
        <v>0</v>
      </c>
      <c r="GF158" s="120">
        <f t="shared" si="207"/>
        <v>0</v>
      </c>
      <c r="GG158">
        <f t="shared" si="208"/>
        <v>0</v>
      </c>
      <c r="GH158">
        <f t="shared" si="209"/>
        <v>0</v>
      </c>
      <c r="GI158">
        <v>6</v>
      </c>
      <c r="GJ158" t="str">
        <f t="shared" si="210"/>
        <v/>
      </c>
    </row>
    <row r="159" spans="1:192" ht="15" x14ac:dyDescent="0.25">
      <c r="A159" s="50">
        <f t="shared" si="149"/>
        <v>158</v>
      </c>
      <c r="B159" s="2" t="s">
        <v>119</v>
      </c>
      <c r="C159" s="2" t="s">
        <v>188</v>
      </c>
      <c r="D159" s="2"/>
      <c r="E159" s="2"/>
      <c r="F159" s="208">
        <v>3535740</v>
      </c>
      <c r="G159" s="208">
        <v>5609710</v>
      </c>
      <c r="H159" s="209">
        <f t="shared" si="150"/>
        <v>535651.27399999998</v>
      </c>
      <c r="I159" s="209">
        <f t="shared" si="151"/>
        <v>5607905.9060000004</v>
      </c>
      <c r="J159" s="208">
        <v>251</v>
      </c>
      <c r="K159" s="83" t="s">
        <v>1333</v>
      </c>
      <c r="L159" s="19">
        <v>310</v>
      </c>
      <c r="Q159" s="2" t="s">
        <v>1339</v>
      </c>
      <c r="R159" s="2" t="s">
        <v>1411</v>
      </c>
      <c r="S159" s="2" t="s">
        <v>1324</v>
      </c>
      <c r="T159" s="241" t="str">
        <f t="shared" si="152"/>
        <v>-</v>
      </c>
      <c r="U159" s="241" t="str">
        <f t="shared" si="153"/>
        <v>-</v>
      </c>
      <c r="V159" s="241" t="str">
        <f t="shared" si="154"/>
        <v>-</v>
      </c>
      <c r="W159" s="241" t="str">
        <f t="shared" si="211"/>
        <v>-</v>
      </c>
      <c r="X159" s="260">
        <f t="shared" si="148"/>
        <v>6</v>
      </c>
      <c r="Y159" s="261" t="str">
        <f t="shared" si="147"/>
        <v/>
      </c>
      <c r="Z159" s="56"/>
      <c r="AA159" s="48">
        <v>32266</v>
      </c>
      <c r="AB159" s="73">
        <v>3</v>
      </c>
      <c r="AC159" s="2" t="s">
        <v>958</v>
      </c>
      <c r="AD159" s="2" t="s">
        <v>1580</v>
      </c>
      <c r="AE159" s="57" t="s">
        <v>1581</v>
      </c>
      <c r="AF159" s="66" t="s">
        <v>3088</v>
      </c>
      <c r="AI159" s="272"/>
      <c r="AS159" s="204"/>
      <c r="AT159" s="249"/>
      <c r="AU159" s="51"/>
      <c r="AV159" s="51"/>
      <c r="AW159" s="51"/>
      <c r="AX159" s="51"/>
      <c r="AY159" s="51"/>
      <c r="AZ159" s="49"/>
      <c r="BO159" s="90"/>
      <c r="BP159" s="273"/>
      <c r="BQ159" s="90"/>
      <c r="BR159" s="90"/>
      <c r="BS159" s="90"/>
      <c r="BT159" s="90"/>
      <c r="BU159" s="90"/>
      <c r="BV159" s="90"/>
      <c r="BW159" s="90"/>
      <c r="BX159" s="90"/>
      <c r="BY159" s="90"/>
      <c r="BZ159" s="90"/>
      <c r="CA159" s="90"/>
      <c r="CB159" s="90"/>
      <c r="CC159" s="90"/>
      <c r="CD159" s="90"/>
      <c r="CE159" s="90"/>
      <c r="CF159" s="90"/>
      <c r="CG159" s="90"/>
      <c r="CH159" s="90"/>
      <c r="CI159" s="90"/>
      <c r="CJ159" s="90"/>
      <c r="CK159" s="90"/>
      <c r="CL159" s="91"/>
      <c r="CM159" s="90"/>
      <c r="CN159" s="90" t="s">
        <v>3088</v>
      </c>
      <c r="CO159" s="90"/>
      <c r="DB159" s="129">
        <v>-68</v>
      </c>
      <c r="DC159" s="90" t="s">
        <v>1582</v>
      </c>
      <c r="DD159" s="103">
        <v>0.55000000000000004</v>
      </c>
      <c r="DE159" s="231">
        <v>-3.5</v>
      </c>
      <c r="DF159" s="103"/>
      <c r="DG159" s="103">
        <v>-9.91</v>
      </c>
      <c r="DH159" s="103"/>
      <c r="DI159" s="103"/>
      <c r="DJ159" s="103">
        <f>SUM(DK159:DM159)</f>
        <v>3.36</v>
      </c>
      <c r="DK159" s="103">
        <v>1.2</v>
      </c>
      <c r="DL159" s="103">
        <v>1.28</v>
      </c>
      <c r="DM159" s="103">
        <v>0.88</v>
      </c>
      <c r="DN159" s="103"/>
      <c r="DO159" s="103"/>
      <c r="DP159" s="103"/>
      <c r="DQ159" s="103"/>
      <c r="DR159" s="103"/>
      <c r="DS159" s="104"/>
      <c r="DT159" s="50">
        <f t="shared" si="155"/>
        <v>0</v>
      </c>
      <c r="DU159" s="73">
        <f t="shared" si="156"/>
        <v>0</v>
      </c>
      <c r="DV159" s="73">
        <f t="shared" si="157"/>
        <v>0</v>
      </c>
      <c r="DW159" s="73">
        <f t="shared" si="158"/>
        <v>1</v>
      </c>
      <c r="DX159" s="73">
        <f t="shared" si="159"/>
        <v>0</v>
      </c>
      <c r="DY159" s="125">
        <f t="shared" si="160"/>
        <v>0</v>
      </c>
      <c r="DZ159" s="73">
        <f t="shared" si="161"/>
        <v>0</v>
      </c>
      <c r="EA159" s="19">
        <f t="shared" si="162"/>
        <v>0</v>
      </c>
      <c r="EB159" s="50">
        <f t="shared" si="163"/>
        <v>1</v>
      </c>
      <c r="EC159" s="19">
        <f t="shared" si="164"/>
        <v>0</v>
      </c>
      <c r="ED159" s="19">
        <f t="shared" si="165"/>
        <v>0</v>
      </c>
      <c r="EE159" s="19">
        <f t="shared" si="166"/>
        <v>0</v>
      </c>
      <c r="EF159" s="50">
        <f t="shared" si="167"/>
        <v>1</v>
      </c>
      <c r="EG159" s="19">
        <f t="shared" si="168"/>
        <v>0</v>
      </c>
      <c r="EH159" s="19">
        <f t="shared" si="169"/>
        <v>0</v>
      </c>
      <c r="EI159" s="50">
        <f t="shared" si="170"/>
        <v>1</v>
      </c>
      <c r="EJ159" s="125">
        <f t="shared" si="171"/>
        <v>1</v>
      </c>
      <c r="EK159" t="str">
        <f t="shared" si="172"/>
        <v/>
      </c>
      <c r="EL159" t="str">
        <f t="shared" si="173"/>
        <v/>
      </c>
      <c r="EM159" t="str">
        <f t="shared" si="174"/>
        <v/>
      </c>
      <c r="EN159" t="str">
        <f t="shared" si="175"/>
        <v/>
      </c>
      <c r="EO159" t="str">
        <f t="shared" si="176"/>
        <v/>
      </c>
      <c r="EP159" t="str">
        <f t="shared" si="177"/>
        <v/>
      </c>
      <c r="EQ159" t="str">
        <f t="shared" si="178"/>
        <v/>
      </c>
      <c r="ER159" t="str">
        <f t="shared" si="179"/>
        <v/>
      </c>
      <c r="ES159" t="str">
        <f t="shared" si="180"/>
        <v/>
      </c>
      <c r="ET159" t="str">
        <f t="shared" si="181"/>
        <v/>
      </c>
      <c r="EU159" s="61" t="str">
        <f t="shared" si="182"/>
        <v/>
      </c>
      <c r="EV159" s="53" t="str">
        <f>IF(ISNUMBER(EK159),EK159*#REF!,"")</f>
        <v/>
      </c>
      <c r="EW159" s="53" t="str">
        <f>IF(ISNUMBER(EL159),EL159*#REF!,"")</f>
        <v/>
      </c>
      <c r="EX159" s="53" t="str">
        <f>IF(ISNUMBER(EM159),EM159*#REF!,"")</f>
        <v/>
      </c>
      <c r="EY159" s="53" t="str">
        <f>IF(ISNUMBER(EN159),EN159*#REF!,"")</f>
        <v/>
      </c>
      <c r="EZ159" s="53" t="str">
        <f>IF(ISNUMBER(EO159),EO159*#REF!,"")</f>
        <v/>
      </c>
      <c r="FA159" s="53" t="str">
        <f>IF(ISNUMBER(EP159),EP159*#REF!,"")</f>
        <v/>
      </c>
      <c r="FB159" s="53" t="str">
        <f>IF(ISNUMBER(EQ159),EQ159*#REF!,"")</f>
        <v/>
      </c>
      <c r="FC159" s="53" t="str">
        <f>IF(ISNUMBER(ER159),ER159*#REF!,"")</f>
        <v/>
      </c>
      <c r="FD159" s="53" t="str">
        <f>IF(ISNUMBER(ES159),ES159*#REF!,"")</f>
        <v/>
      </c>
      <c r="FE159" s="53" t="str">
        <f>IF(ISNUMBER(ET159),ET159*#REF!,"")</f>
        <v/>
      </c>
      <c r="FF159" s="52" t="str">
        <f>IF(ISNUMBER(EU159),EU159*#REF!,"")</f>
        <v/>
      </c>
      <c r="FG159" s="55" t="str">
        <f t="shared" si="183"/>
        <v/>
      </c>
      <c r="FH159" s="55" t="str">
        <f t="shared" si="184"/>
        <v/>
      </c>
      <c r="FI159" s="55" t="str">
        <f t="shared" si="185"/>
        <v/>
      </c>
      <c r="FJ159" s="55" t="str">
        <f t="shared" si="186"/>
        <v/>
      </c>
      <c r="FK159" s="55" t="str">
        <f t="shared" si="187"/>
        <v/>
      </c>
      <c r="FL159" s="55" t="str">
        <f t="shared" si="188"/>
        <v/>
      </c>
      <c r="FM159" s="55" t="str">
        <f t="shared" si="189"/>
        <v/>
      </c>
      <c r="FN159" s="55" t="str">
        <f t="shared" si="190"/>
        <v/>
      </c>
      <c r="FO159" s="55" t="str">
        <f t="shared" si="191"/>
        <v/>
      </c>
      <c r="FP159" s="55" t="str">
        <f t="shared" si="192"/>
        <v/>
      </c>
      <c r="FQ159" s="59" t="str">
        <f t="shared" si="193"/>
        <v/>
      </c>
      <c r="FR159" s="53" t="str">
        <f t="shared" si="212"/>
        <v/>
      </c>
      <c r="FS159" s="53">
        <f t="shared" si="194"/>
        <v>0</v>
      </c>
      <c r="FT159" s="19">
        <f t="shared" si="195"/>
        <v>1</v>
      </c>
      <c r="FU159" s="19">
        <f t="shared" si="196"/>
        <v>0</v>
      </c>
      <c r="FV159" s="19">
        <f t="shared" si="197"/>
        <v>0</v>
      </c>
      <c r="FW159" s="50">
        <f t="shared" si="198"/>
        <v>0</v>
      </c>
      <c r="FX159" s="120">
        <f t="shared" si="199"/>
        <v>0</v>
      </c>
      <c r="FY159" s="120">
        <f t="shared" si="200"/>
        <v>0</v>
      </c>
      <c r="FZ159" s="120">
        <f t="shared" si="201"/>
        <v>0</v>
      </c>
      <c r="GA159" s="120">
        <f t="shared" si="202"/>
        <v>0</v>
      </c>
      <c r="GB159" s="120">
        <f t="shared" si="203"/>
        <v>0</v>
      </c>
      <c r="GC159" s="120">
        <f t="shared" si="204"/>
        <v>0</v>
      </c>
      <c r="GD159" s="120">
        <f t="shared" si="205"/>
        <v>0</v>
      </c>
      <c r="GE159" s="120">
        <f t="shared" si="206"/>
        <v>0</v>
      </c>
      <c r="GF159" s="120">
        <f t="shared" si="207"/>
        <v>0</v>
      </c>
      <c r="GG159">
        <f t="shared" si="208"/>
        <v>0</v>
      </c>
      <c r="GH159">
        <f t="shared" si="209"/>
        <v>0</v>
      </c>
      <c r="GI159">
        <v>6</v>
      </c>
      <c r="GJ159" t="str">
        <f t="shared" si="210"/>
        <v/>
      </c>
    </row>
    <row r="160" spans="1:192" x14ac:dyDescent="0.2">
      <c r="A160" s="50">
        <f t="shared" si="149"/>
        <v>159</v>
      </c>
      <c r="B160" s="58" t="s">
        <v>119</v>
      </c>
      <c r="C160" s="58" t="s">
        <v>447</v>
      </c>
      <c r="D160" s="58"/>
      <c r="E160" s="58"/>
      <c r="F160" s="83">
        <v>3535700</v>
      </c>
      <c r="G160" s="83">
        <v>5609860</v>
      </c>
      <c r="H160" s="77">
        <f t="shared" si="150"/>
        <v>535611.28999999992</v>
      </c>
      <c r="I160" s="77">
        <f t="shared" si="151"/>
        <v>5608055.8459999999</v>
      </c>
      <c r="J160" s="208">
        <v>260</v>
      </c>
      <c r="K160" s="83" t="s">
        <v>1333</v>
      </c>
      <c r="L160" s="83">
        <v>102</v>
      </c>
      <c r="M160" s="83"/>
      <c r="O160" s="83"/>
      <c r="P160" s="83"/>
      <c r="Q160" s="2" t="s">
        <v>1339</v>
      </c>
      <c r="R160" s="2" t="s">
        <v>1411</v>
      </c>
      <c r="S160" s="2" t="s">
        <v>1324</v>
      </c>
      <c r="T160" s="241" t="str">
        <f t="shared" si="152"/>
        <v>-</v>
      </c>
      <c r="U160" s="241" t="str">
        <f t="shared" si="153"/>
        <v>M</v>
      </c>
      <c r="V160" s="241" t="str">
        <f t="shared" si="154"/>
        <v>-</v>
      </c>
      <c r="W160" s="241" t="str">
        <f t="shared" si="211"/>
        <v>A</v>
      </c>
      <c r="X160" s="260">
        <f t="shared" si="148"/>
        <v>6</v>
      </c>
      <c r="Y160" s="261" t="str">
        <f t="shared" si="147"/>
        <v/>
      </c>
      <c r="Z160" s="68" t="s">
        <v>1423</v>
      </c>
      <c r="AA160" s="83" t="s">
        <v>1444</v>
      </c>
      <c r="AB160" s="77">
        <v>1</v>
      </c>
      <c r="AC160" s="58"/>
      <c r="AD160" s="58" t="s">
        <v>1573</v>
      </c>
      <c r="AE160" s="70" t="s">
        <v>2693</v>
      </c>
      <c r="AF160" s="78">
        <v>11</v>
      </c>
      <c r="AG160" s="83"/>
      <c r="AH160" s="83"/>
      <c r="AI160" s="83"/>
      <c r="AJ160" s="83"/>
      <c r="AK160" s="83"/>
      <c r="AL160" s="83"/>
      <c r="AM160" s="214" t="s">
        <v>1577</v>
      </c>
      <c r="AN160" s="58"/>
      <c r="AO160" s="58"/>
      <c r="AP160" s="83"/>
      <c r="AQ160" s="58"/>
      <c r="AR160" s="58">
        <v>10785</v>
      </c>
      <c r="AS160" s="193">
        <f t="shared" ref="AS160:AS172" si="213">SUM(AU160:BN160)+SUM(BO160:CL160)/1000</f>
        <v>10759</v>
      </c>
      <c r="AT160" s="248" t="str">
        <f t="shared" ref="AT160:AT172" si="214">FR160</f>
        <v/>
      </c>
      <c r="AU160" s="58">
        <v>3388</v>
      </c>
      <c r="AV160" s="58">
        <v>96</v>
      </c>
      <c r="AW160" s="58">
        <v>385</v>
      </c>
      <c r="AX160" s="58">
        <v>5212</v>
      </c>
      <c r="AY160" s="58">
        <v>851</v>
      </c>
      <c r="AZ160" s="68">
        <v>741</v>
      </c>
      <c r="BA160" s="58"/>
      <c r="BB160" s="58">
        <v>84</v>
      </c>
      <c r="BC160" s="58"/>
      <c r="BD160" s="58"/>
      <c r="BE160" s="58">
        <v>2</v>
      </c>
      <c r="BF160" s="58"/>
      <c r="BG160" s="58"/>
      <c r="BH160" s="58"/>
      <c r="BI160" s="58"/>
      <c r="BJ160" s="58"/>
      <c r="BK160" s="58"/>
      <c r="BL160" s="58"/>
      <c r="BM160" s="58"/>
      <c r="BN160" s="68"/>
      <c r="BO160" s="81"/>
      <c r="BP160" s="81"/>
      <c r="BQ160" s="81"/>
      <c r="BR160" s="81"/>
      <c r="BS160" s="81"/>
      <c r="BT160" s="81"/>
      <c r="BU160" s="81"/>
      <c r="BV160" s="81"/>
      <c r="BW160" s="81"/>
      <c r="BX160" s="81"/>
      <c r="BY160" s="81"/>
      <c r="BZ160" s="81"/>
      <c r="CA160" s="81"/>
      <c r="CB160" s="81"/>
      <c r="CC160" s="81"/>
      <c r="CD160" s="81"/>
      <c r="CE160" s="81"/>
      <c r="CF160" s="81"/>
      <c r="CG160" s="81"/>
      <c r="CH160" s="81"/>
      <c r="CI160" s="81"/>
      <c r="CJ160" s="81"/>
      <c r="CK160" s="81"/>
      <c r="CL160" s="82"/>
      <c r="CM160" s="81"/>
      <c r="CN160" s="81">
        <v>1730</v>
      </c>
      <c r="CO160" s="81"/>
      <c r="CP160" s="58"/>
      <c r="CQ160" s="68"/>
      <c r="CR160" s="58"/>
      <c r="CS160" s="58"/>
      <c r="CT160" s="58"/>
      <c r="CU160" s="58"/>
      <c r="CV160" s="58"/>
      <c r="CW160" s="58"/>
      <c r="CX160" s="58"/>
      <c r="CY160" s="58"/>
      <c r="CZ160" s="58"/>
      <c r="DA160" s="68"/>
      <c r="DB160" s="81"/>
      <c r="DC160" s="81"/>
      <c r="DD160" s="81"/>
      <c r="DE160" s="81"/>
      <c r="DF160" s="81"/>
      <c r="DG160" s="81"/>
      <c r="DH160" s="81"/>
      <c r="DI160" s="81"/>
      <c r="DJ160" s="81"/>
      <c r="DK160" s="103"/>
      <c r="DL160" s="103"/>
      <c r="DM160" s="103"/>
      <c r="DN160" s="81"/>
      <c r="DO160" s="81"/>
      <c r="DP160" s="103"/>
      <c r="DQ160" s="103"/>
      <c r="DR160" s="103"/>
      <c r="DS160" s="104"/>
      <c r="DT160" s="50">
        <f t="shared" si="155"/>
        <v>1</v>
      </c>
      <c r="DU160" s="73">
        <f t="shared" si="156"/>
        <v>0</v>
      </c>
      <c r="DV160" s="73">
        <f t="shared" si="157"/>
        <v>0</v>
      </c>
      <c r="DW160" s="73">
        <f t="shared" si="158"/>
        <v>1</v>
      </c>
      <c r="DX160" s="73">
        <f t="shared" si="159"/>
        <v>0</v>
      </c>
      <c r="DY160" s="125">
        <f t="shared" si="160"/>
        <v>0</v>
      </c>
      <c r="DZ160" s="73">
        <f t="shared" si="161"/>
        <v>1</v>
      </c>
      <c r="EA160" s="19">
        <f t="shared" si="162"/>
        <v>0</v>
      </c>
      <c r="EB160" s="50">
        <f t="shared" si="163"/>
        <v>0</v>
      </c>
      <c r="EC160" s="19">
        <f t="shared" si="164"/>
        <v>0</v>
      </c>
      <c r="ED160" s="19">
        <f t="shared" si="165"/>
        <v>1</v>
      </c>
      <c r="EE160" s="19">
        <f t="shared" si="166"/>
        <v>0</v>
      </c>
      <c r="EF160" s="50">
        <f t="shared" si="167"/>
        <v>0</v>
      </c>
      <c r="EG160" s="19">
        <f t="shared" si="168"/>
        <v>0</v>
      </c>
      <c r="EH160" s="19">
        <f t="shared" si="169"/>
        <v>1</v>
      </c>
      <c r="EI160" s="50">
        <f t="shared" si="170"/>
        <v>0</v>
      </c>
      <c r="EJ160" s="125">
        <f t="shared" si="171"/>
        <v>3</v>
      </c>
      <c r="EK160">
        <f t="shared" si="172"/>
        <v>3388</v>
      </c>
      <c r="EL160">
        <f t="shared" si="173"/>
        <v>84</v>
      </c>
      <c r="EM160">
        <f t="shared" si="174"/>
        <v>96</v>
      </c>
      <c r="EN160">
        <f t="shared" si="175"/>
        <v>385</v>
      </c>
      <c r="EO160" t="str">
        <f t="shared" si="176"/>
        <v/>
      </c>
      <c r="EP160">
        <f t="shared" si="177"/>
        <v>2</v>
      </c>
      <c r="EQ160">
        <f t="shared" si="178"/>
        <v>741</v>
      </c>
      <c r="ER160" t="str">
        <f t="shared" si="179"/>
        <v/>
      </c>
      <c r="ES160" t="str">
        <f t="shared" si="180"/>
        <v/>
      </c>
      <c r="ET160">
        <f t="shared" si="181"/>
        <v>851</v>
      </c>
      <c r="EU160" s="61">
        <f t="shared" si="182"/>
        <v>5212</v>
      </c>
      <c r="EV160" s="53" t="e">
        <f>IF(ISNUMBER(EK160),EK160*#REF!,"")</f>
        <v>#REF!</v>
      </c>
      <c r="EW160" s="53" t="e">
        <f>IF(ISNUMBER(EL160),EL160*#REF!,"")</f>
        <v>#REF!</v>
      </c>
      <c r="EX160" s="53" t="e">
        <f>IF(ISNUMBER(EM160),EM160*#REF!,"")</f>
        <v>#REF!</v>
      </c>
      <c r="EY160" s="53" t="e">
        <f>IF(ISNUMBER(EN160),EN160*#REF!,"")</f>
        <v>#REF!</v>
      </c>
      <c r="EZ160" s="53" t="str">
        <f>IF(ISNUMBER(EO160),EO160*#REF!,"")</f>
        <v/>
      </c>
      <c r="FA160" s="53" t="e">
        <f>IF(ISNUMBER(EP160),EP160*#REF!,"")</f>
        <v>#REF!</v>
      </c>
      <c r="FB160" s="53" t="e">
        <f>IF(ISNUMBER(EQ160),EQ160*#REF!,"")</f>
        <v>#REF!</v>
      </c>
      <c r="FC160" s="53" t="str">
        <f>IF(ISNUMBER(ER160),ER160*#REF!,"")</f>
        <v/>
      </c>
      <c r="FD160" s="53" t="str">
        <f>IF(ISNUMBER(ES160),ES160*#REF!,"")</f>
        <v/>
      </c>
      <c r="FE160" s="53" t="e">
        <f>IF(ISNUMBER(ET160),ET160*#REF!,"")</f>
        <v>#REF!</v>
      </c>
      <c r="FF160" s="52" t="e">
        <f>IF(ISNUMBER(EU160),EU160*#REF!,"")</f>
        <v>#REF!</v>
      </c>
      <c r="FG160" s="55" t="str">
        <f t="shared" si="183"/>
        <v/>
      </c>
      <c r="FH160" s="55" t="str">
        <f t="shared" si="184"/>
        <v/>
      </c>
      <c r="FI160" s="55" t="str">
        <f t="shared" si="185"/>
        <v/>
      </c>
      <c r="FJ160" s="55" t="str">
        <f t="shared" si="186"/>
        <v/>
      </c>
      <c r="FK160" s="55" t="str">
        <f t="shared" si="187"/>
        <v/>
      </c>
      <c r="FL160" s="55" t="str">
        <f t="shared" si="188"/>
        <v/>
      </c>
      <c r="FM160" s="55" t="str">
        <f t="shared" si="189"/>
        <v/>
      </c>
      <c r="FN160" s="55" t="str">
        <f t="shared" si="190"/>
        <v/>
      </c>
      <c r="FO160" s="55" t="str">
        <f t="shared" si="191"/>
        <v/>
      </c>
      <c r="FP160" s="55" t="str">
        <f t="shared" si="192"/>
        <v/>
      </c>
      <c r="FQ160" s="59" t="str">
        <f t="shared" si="193"/>
        <v/>
      </c>
      <c r="FR160" s="53" t="str">
        <f t="shared" si="212"/>
        <v/>
      </c>
      <c r="FS160" s="53" t="e">
        <f t="shared" si="194"/>
        <v>#VALUE!</v>
      </c>
      <c r="FT160" s="19" t="e">
        <f t="shared" si="195"/>
        <v>#VALUE!</v>
      </c>
      <c r="FU160" s="19" t="e">
        <f t="shared" si="196"/>
        <v>#VALUE!</v>
      </c>
      <c r="FV160" s="19" t="e">
        <f t="shared" si="197"/>
        <v>#VALUE!</v>
      </c>
      <c r="FW160" s="50" t="e">
        <f t="shared" si="198"/>
        <v>#VALUE!</v>
      </c>
      <c r="FX160" s="120">
        <f t="shared" si="199"/>
        <v>0</v>
      </c>
      <c r="FY160" s="120">
        <f t="shared" si="200"/>
        <v>0</v>
      </c>
      <c r="FZ160" s="120">
        <f t="shared" si="201"/>
        <v>0</v>
      </c>
      <c r="GA160" s="120">
        <f t="shared" si="202"/>
        <v>0</v>
      </c>
      <c r="GB160" s="120">
        <f t="shared" si="203"/>
        <v>0</v>
      </c>
      <c r="GC160" s="120">
        <f t="shared" si="204"/>
        <v>0</v>
      </c>
      <c r="GD160" s="120">
        <f t="shared" si="205"/>
        <v>0</v>
      </c>
      <c r="GE160" s="120">
        <f t="shared" si="206"/>
        <v>0</v>
      </c>
      <c r="GF160" s="120">
        <f t="shared" si="207"/>
        <v>0</v>
      </c>
      <c r="GG160">
        <f t="shared" si="208"/>
        <v>0</v>
      </c>
      <c r="GH160">
        <f t="shared" si="209"/>
        <v>0</v>
      </c>
      <c r="GI160">
        <v>6</v>
      </c>
      <c r="GJ160" t="str">
        <f t="shared" si="210"/>
        <v/>
      </c>
    </row>
    <row r="161" spans="1:192" x14ac:dyDescent="0.2">
      <c r="A161" s="50">
        <f t="shared" si="149"/>
        <v>160</v>
      </c>
      <c r="B161" s="58" t="s">
        <v>119</v>
      </c>
      <c r="C161" s="58" t="s">
        <v>263</v>
      </c>
      <c r="D161" s="58"/>
      <c r="E161" s="58"/>
      <c r="F161" s="208">
        <v>3535810</v>
      </c>
      <c r="G161" s="208">
        <v>5610450</v>
      </c>
      <c r="H161" s="209">
        <f t="shared" si="150"/>
        <v>535721.24599999993</v>
      </c>
      <c r="I161" s="209">
        <f t="shared" si="151"/>
        <v>5608645.6100000003</v>
      </c>
      <c r="J161" s="208">
        <v>245</v>
      </c>
      <c r="K161" s="83" t="s">
        <v>1333</v>
      </c>
      <c r="L161" s="83">
        <v>4</v>
      </c>
      <c r="M161" s="83"/>
      <c r="O161" s="83"/>
      <c r="P161" s="83"/>
      <c r="Q161" s="2" t="s">
        <v>1345</v>
      </c>
      <c r="R161" s="58" t="s">
        <v>467</v>
      </c>
      <c r="S161" s="2" t="s">
        <v>1324</v>
      </c>
      <c r="T161" s="241" t="str">
        <f t="shared" si="152"/>
        <v>-</v>
      </c>
      <c r="U161" s="241" t="str">
        <f t="shared" si="153"/>
        <v>M</v>
      </c>
      <c r="V161" s="241" t="str">
        <f t="shared" si="154"/>
        <v>-</v>
      </c>
      <c r="W161" s="241" t="str">
        <f t="shared" si="211"/>
        <v>A</v>
      </c>
      <c r="X161" s="260">
        <f t="shared" si="148"/>
        <v>6</v>
      </c>
      <c r="Y161" s="261" t="str">
        <f t="shared" si="147"/>
        <v/>
      </c>
      <c r="Z161" s="68"/>
      <c r="AA161" s="83" t="s">
        <v>1583</v>
      </c>
      <c r="AB161" s="77">
        <v>1</v>
      </c>
      <c r="AC161" s="58" t="s">
        <v>886</v>
      </c>
      <c r="AD161" s="2" t="s">
        <v>1571</v>
      </c>
      <c r="AE161" s="70" t="s">
        <v>1561</v>
      </c>
      <c r="AF161" s="63">
        <v>12.9</v>
      </c>
      <c r="AG161" s="83"/>
      <c r="AH161" s="83"/>
      <c r="AI161" s="83"/>
      <c r="AJ161" s="83">
        <v>1.0177700000000001</v>
      </c>
      <c r="AK161" s="83">
        <v>12.9</v>
      </c>
      <c r="AL161" s="83"/>
      <c r="AM161" s="83"/>
      <c r="AN161" s="58"/>
      <c r="AO161" s="58"/>
      <c r="AP161" s="83"/>
      <c r="AQ161" s="58"/>
      <c r="AR161" s="58"/>
      <c r="AS161" s="193">
        <f t="shared" si="213"/>
        <v>16981.759999999998</v>
      </c>
      <c r="AT161" s="248" t="str">
        <f t="shared" si="214"/>
        <v/>
      </c>
      <c r="AU161" s="58">
        <v>4471</v>
      </c>
      <c r="AV161" s="58">
        <v>362.4</v>
      </c>
      <c r="AW161" s="58">
        <v>909.9</v>
      </c>
      <c r="AX161" s="58">
        <v>7784</v>
      </c>
      <c r="AY161" s="58">
        <v>1478</v>
      </c>
      <c r="AZ161" s="68">
        <v>1767</v>
      </c>
      <c r="BA161" s="58" t="s">
        <v>1322</v>
      </c>
      <c r="BB161" s="58">
        <v>103.8</v>
      </c>
      <c r="BC161" s="58"/>
      <c r="BD161" s="58" t="s">
        <v>1322</v>
      </c>
      <c r="BE161" s="58">
        <v>24.8</v>
      </c>
      <c r="BF161" s="58" t="s">
        <v>1322</v>
      </c>
      <c r="BG161" s="58"/>
      <c r="BH161" s="64">
        <v>5</v>
      </c>
      <c r="BI161" s="64">
        <v>5</v>
      </c>
      <c r="BJ161" s="58"/>
      <c r="BK161" s="58"/>
      <c r="BL161" s="58"/>
      <c r="BM161" s="58">
        <v>9.5</v>
      </c>
      <c r="BN161" s="68"/>
      <c r="BO161" s="81"/>
      <c r="BP161" s="81">
        <v>61360</v>
      </c>
      <c r="BQ161" s="81"/>
      <c r="BR161" s="81"/>
      <c r="BS161" s="81"/>
      <c r="BT161" s="81"/>
      <c r="BU161" s="81"/>
      <c r="BV161" s="81"/>
      <c r="BW161" s="81"/>
      <c r="BX161" s="81"/>
      <c r="BY161" s="81"/>
      <c r="BZ161" s="81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2"/>
      <c r="CM161" s="81"/>
      <c r="CN161" s="81">
        <v>1161</v>
      </c>
      <c r="CO161" s="81"/>
      <c r="CP161" s="58"/>
      <c r="CQ161" s="68"/>
      <c r="CR161" s="58"/>
      <c r="CS161" s="58"/>
      <c r="CT161" s="58"/>
      <c r="CU161" s="58"/>
      <c r="CV161" s="58"/>
      <c r="CW161" s="58"/>
      <c r="CX161" s="58"/>
      <c r="CY161" s="58"/>
      <c r="CZ161" s="58"/>
      <c r="DA161" s="68"/>
      <c r="DB161" s="81"/>
      <c r="DC161" s="81"/>
      <c r="DD161" s="81"/>
      <c r="DE161" s="81"/>
      <c r="DF161" s="81"/>
      <c r="DG161" s="81"/>
      <c r="DH161" s="81"/>
      <c r="DI161" s="81"/>
      <c r="DJ161" s="81"/>
      <c r="DK161" s="103"/>
      <c r="DL161" s="103"/>
      <c r="DM161" s="103"/>
      <c r="DN161" s="81"/>
      <c r="DO161" s="81"/>
      <c r="DP161" s="103"/>
      <c r="DQ161" s="103"/>
      <c r="DR161" s="103"/>
      <c r="DS161" s="104"/>
      <c r="DT161" s="50">
        <f t="shared" si="155"/>
        <v>1</v>
      </c>
      <c r="DU161" s="73">
        <f t="shared" si="156"/>
        <v>1</v>
      </c>
      <c r="DV161" s="73">
        <f t="shared" si="157"/>
        <v>0</v>
      </c>
      <c r="DW161" s="73">
        <f t="shared" si="158"/>
        <v>0</v>
      </c>
      <c r="DX161" s="73">
        <f t="shared" si="159"/>
        <v>0</v>
      </c>
      <c r="DY161" s="125">
        <f t="shared" si="160"/>
        <v>0</v>
      </c>
      <c r="DZ161" s="73">
        <f t="shared" si="161"/>
        <v>1</v>
      </c>
      <c r="EA161" s="19">
        <f t="shared" si="162"/>
        <v>0</v>
      </c>
      <c r="EB161" s="50">
        <f t="shared" si="163"/>
        <v>0</v>
      </c>
      <c r="EC161" s="19">
        <f t="shared" si="164"/>
        <v>0</v>
      </c>
      <c r="ED161" s="19">
        <f t="shared" si="165"/>
        <v>1</v>
      </c>
      <c r="EE161" s="19">
        <f t="shared" si="166"/>
        <v>0</v>
      </c>
      <c r="EF161" s="50">
        <f t="shared" si="167"/>
        <v>0</v>
      </c>
      <c r="EG161" s="19">
        <f t="shared" si="168"/>
        <v>0</v>
      </c>
      <c r="EH161" s="19">
        <f t="shared" si="169"/>
        <v>1</v>
      </c>
      <c r="EI161" s="50">
        <f t="shared" si="170"/>
        <v>0</v>
      </c>
      <c r="EJ161" s="125">
        <f t="shared" si="171"/>
        <v>2</v>
      </c>
      <c r="EK161">
        <f t="shared" si="172"/>
        <v>4471</v>
      </c>
      <c r="EL161">
        <f t="shared" si="173"/>
        <v>103.8</v>
      </c>
      <c r="EM161">
        <f t="shared" si="174"/>
        <v>362.4</v>
      </c>
      <c r="EN161">
        <f t="shared" si="175"/>
        <v>909.9</v>
      </c>
      <c r="EO161" t="str">
        <f t="shared" si="176"/>
        <v/>
      </c>
      <c r="EP161">
        <f t="shared" si="177"/>
        <v>24.8</v>
      </c>
      <c r="EQ161">
        <f t="shared" si="178"/>
        <v>1767</v>
      </c>
      <c r="ER161" t="str">
        <f t="shared" si="179"/>
        <v/>
      </c>
      <c r="ES161" t="str">
        <f t="shared" si="180"/>
        <v/>
      </c>
      <c r="ET161">
        <f t="shared" si="181"/>
        <v>1478</v>
      </c>
      <c r="EU161" s="61">
        <f t="shared" si="182"/>
        <v>7784</v>
      </c>
      <c r="EV161" s="53" t="e">
        <f>IF(ISNUMBER(EK161),EK161*#REF!,"")</f>
        <v>#REF!</v>
      </c>
      <c r="EW161" s="53" t="e">
        <f>IF(ISNUMBER(EL161),EL161*#REF!,"")</f>
        <v>#REF!</v>
      </c>
      <c r="EX161" s="53" t="e">
        <f>IF(ISNUMBER(EM161),EM161*#REF!,"")</f>
        <v>#REF!</v>
      </c>
      <c r="EY161" s="53" t="e">
        <f>IF(ISNUMBER(EN161),EN161*#REF!,"")</f>
        <v>#REF!</v>
      </c>
      <c r="EZ161" s="53" t="str">
        <f>IF(ISNUMBER(EO161),EO161*#REF!,"")</f>
        <v/>
      </c>
      <c r="FA161" s="53" t="e">
        <f>IF(ISNUMBER(EP161),EP161*#REF!,"")</f>
        <v>#REF!</v>
      </c>
      <c r="FB161" s="53" t="e">
        <f>IF(ISNUMBER(EQ161),EQ161*#REF!,"")</f>
        <v>#REF!</v>
      </c>
      <c r="FC161" s="53" t="str">
        <f>IF(ISNUMBER(ER161),ER161*#REF!,"")</f>
        <v/>
      </c>
      <c r="FD161" s="53" t="str">
        <f>IF(ISNUMBER(ES161),ES161*#REF!,"")</f>
        <v/>
      </c>
      <c r="FE161" s="53" t="e">
        <f>IF(ISNUMBER(ET161),ET161*#REF!,"")</f>
        <v>#REF!</v>
      </c>
      <c r="FF161" s="52" t="e">
        <f>IF(ISNUMBER(EU161),EU161*#REF!,"")</f>
        <v>#REF!</v>
      </c>
      <c r="FG161" s="55" t="str">
        <f t="shared" si="183"/>
        <v/>
      </c>
      <c r="FH161" s="55" t="str">
        <f t="shared" si="184"/>
        <v/>
      </c>
      <c r="FI161" s="55" t="str">
        <f t="shared" si="185"/>
        <v/>
      </c>
      <c r="FJ161" s="55" t="str">
        <f t="shared" si="186"/>
        <v/>
      </c>
      <c r="FK161" s="55" t="str">
        <f t="shared" si="187"/>
        <v/>
      </c>
      <c r="FL161" s="55" t="str">
        <f t="shared" si="188"/>
        <v/>
      </c>
      <c r="FM161" s="55" t="str">
        <f t="shared" si="189"/>
        <v/>
      </c>
      <c r="FN161" s="55" t="str">
        <f t="shared" si="190"/>
        <v/>
      </c>
      <c r="FO161" s="55" t="str">
        <f t="shared" si="191"/>
        <v/>
      </c>
      <c r="FP161" s="55" t="str">
        <f t="shared" si="192"/>
        <v/>
      </c>
      <c r="FQ161" s="59" t="str">
        <f t="shared" si="193"/>
        <v/>
      </c>
      <c r="FR161" s="53" t="str">
        <f t="shared" si="212"/>
        <v/>
      </c>
      <c r="FS161" s="53" t="e">
        <f t="shared" si="194"/>
        <v>#VALUE!</v>
      </c>
      <c r="FT161" s="19" t="e">
        <f t="shared" si="195"/>
        <v>#VALUE!</v>
      </c>
      <c r="FU161" s="19" t="e">
        <f t="shared" si="196"/>
        <v>#VALUE!</v>
      </c>
      <c r="FV161" s="19" t="e">
        <f t="shared" si="197"/>
        <v>#VALUE!</v>
      </c>
      <c r="FW161" s="50" t="e">
        <f t="shared" si="198"/>
        <v>#VALUE!</v>
      </c>
      <c r="FX161" s="120">
        <f t="shared" si="199"/>
        <v>0</v>
      </c>
      <c r="FY161" s="120">
        <f t="shared" si="200"/>
        <v>0</v>
      </c>
      <c r="FZ161" s="120">
        <f t="shared" si="201"/>
        <v>0</v>
      </c>
      <c r="GA161" s="120">
        <f t="shared" si="202"/>
        <v>0</v>
      </c>
      <c r="GB161" s="120">
        <f t="shared" si="203"/>
        <v>0</v>
      </c>
      <c r="GC161" s="120">
        <f t="shared" si="204"/>
        <v>0</v>
      </c>
      <c r="GD161" s="120">
        <f t="shared" si="205"/>
        <v>0</v>
      </c>
      <c r="GE161" s="120">
        <f t="shared" si="206"/>
        <v>0</v>
      </c>
      <c r="GF161" s="120">
        <f t="shared" si="207"/>
        <v>0</v>
      </c>
      <c r="GG161">
        <f t="shared" si="208"/>
        <v>0</v>
      </c>
      <c r="GH161">
        <f t="shared" si="209"/>
        <v>0</v>
      </c>
      <c r="GI161">
        <v>6</v>
      </c>
      <c r="GJ161" t="str">
        <f t="shared" si="210"/>
        <v/>
      </c>
    </row>
    <row r="162" spans="1:192" x14ac:dyDescent="0.2">
      <c r="A162" s="50">
        <f t="shared" si="149"/>
        <v>161</v>
      </c>
      <c r="B162" s="58" t="s">
        <v>119</v>
      </c>
      <c r="C162" s="58" t="s">
        <v>263</v>
      </c>
      <c r="D162" s="58"/>
      <c r="E162" s="58"/>
      <c r="F162" s="208">
        <v>3535810</v>
      </c>
      <c r="G162" s="208">
        <v>5610450</v>
      </c>
      <c r="H162" s="209">
        <f t="shared" si="150"/>
        <v>535721.24599999993</v>
      </c>
      <c r="I162" s="209">
        <f t="shared" si="151"/>
        <v>5608645.6100000003</v>
      </c>
      <c r="J162" s="208">
        <v>245</v>
      </c>
      <c r="K162" s="83" t="s">
        <v>1333</v>
      </c>
      <c r="L162" s="83">
        <v>4</v>
      </c>
      <c r="M162" s="83"/>
      <c r="O162" s="83"/>
      <c r="P162" s="83"/>
      <c r="Q162" s="2" t="s">
        <v>1345</v>
      </c>
      <c r="R162" s="58" t="s">
        <v>467</v>
      </c>
      <c r="S162" s="2" t="s">
        <v>1324</v>
      </c>
      <c r="T162" s="241" t="str">
        <f t="shared" si="152"/>
        <v>-</v>
      </c>
      <c r="U162" s="241" t="str">
        <f t="shared" si="153"/>
        <v>M</v>
      </c>
      <c r="V162" s="241" t="str">
        <f t="shared" si="154"/>
        <v>-</v>
      </c>
      <c r="W162" s="241" t="str">
        <f t="shared" si="211"/>
        <v>A</v>
      </c>
      <c r="X162" s="260">
        <f t="shared" si="148"/>
        <v>6</v>
      </c>
      <c r="Y162" s="261" t="str">
        <f t="shared" si="147"/>
        <v/>
      </c>
      <c r="Z162" s="68" t="s">
        <v>1423</v>
      </c>
      <c r="AA162" s="83" t="s">
        <v>1444</v>
      </c>
      <c r="AB162" s="77">
        <v>2</v>
      </c>
      <c r="AC162" s="58"/>
      <c r="AD162" s="58" t="s">
        <v>1584</v>
      </c>
      <c r="AE162" s="70" t="s">
        <v>2696</v>
      </c>
      <c r="AF162" s="78">
        <v>11</v>
      </c>
      <c r="AG162" s="83"/>
      <c r="AH162" s="83"/>
      <c r="AI162" s="83"/>
      <c r="AJ162" s="83"/>
      <c r="AK162" s="83"/>
      <c r="AL162" s="83"/>
      <c r="AM162" s="83">
        <v>2</v>
      </c>
      <c r="AN162" s="58"/>
      <c r="AO162" s="58"/>
      <c r="AP162" s="83"/>
      <c r="AQ162" s="58"/>
      <c r="AR162" s="58">
        <v>10636</v>
      </c>
      <c r="AS162" s="193">
        <f t="shared" si="213"/>
        <v>10628</v>
      </c>
      <c r="AT162" s="248" t="str">
        <f t="shared" si="214"/>
        <v/>
      </c>
      <c r="AU162" s="58">
        <v>2945</v>
      </c>
      <c r="AV162" s="58">
        <v>192</v>
      </c>
      <c r="AW162" s="58">
        <v>494</v>
      </c>
      <c r="AX162" s="58">
        <v>4716</v>
      </c>
      <c r="AY162" s="58">
        <v>863</v>
      </c>
      <c r="AZ162" s="68">
        <v>1281</v>
      </c>
      <c r="BA162" s="58"/>
      <c r="BB162" s="58">
        <v>131</v>
      </c>
      <c r="BC162" s="58"/>
      <c r="BD162" s="58"/>
      <c r="BE162" s="58">
        <v>6</v>
      </c>
      <c r="BF162" s="58"/>
      <c r="BG162" s="58"/>
      <c r="BH162" s="58"/>
      <c r="BI162" s="58"/>
      <c r="BJ162" s="58"/>
      <c r="BK162" s="58"/>
      <c r="BL162" s="58"/>
      <c r="BM162" s="58"/>
      <c r="BN162" s="68"/>
      <c r="BO162" s="81"/>
      <c r="BP162" s="81"/>
      <c r="BQ162" s="81"/>
      <c r="BR162" s="81"/>
      <c r="BS162" s="81"/>
      <c r="BT162" s="81"/>
      <c r="BU162" s="81"/>
      <c r="BV162" s="81"/>
      <c r="BW162" s="81"/>
      <c r="BX162" s="81"/>
      <c r="BY162" s="81"/>
      <c r="BZ162" s="81"/>
      <c r="CA162" s="81"/>
      <c r="CB162" s="81"/>
      <c r="CC162" s="81"/>
      <c r="CD162" s="81"/>
      <c r="CE162" s="81"/>
      <c r="CF162" s="81"/>
      <c r="CG162" s="81"/>
      <c r="CH162" s="81"/>
      <c r="CI162" s="81"/>
      <c r="CJ162" s="81"/>
      <c r="CK162" s="81"/>
      <c r="CL162" s="82"/>
      <c r="CM162" s="81"/>
      <c r="CN162" s="81">
        <v>1700</v>
      </c>
      <c r="CO162" s="81"/>
      <c r="CP162" s="58"/>
      <c r="CQ162" s="68"/>
      <c r="CR162" s="58"/>
      <c r="CS162" s="58"/>
      <c r="CT162" s="58"/>
      <c r="CU162" s="58"/>
      <c r="CV162" s="58"/>
      <c r="CW162" s="58"/>
      <c r="CX162" s="58"/>
      <c r="CY162" s="58"/>
      <c r="CZ162" s="58"/>
      <c r="DA162" s="68"/>
      <c r="DB162" s="81"/>
      <c r="DC162" s="81"/>
      <c r="DD162" s="81"/>
      <c r="DE162" s="81"/>
      <c r="DF162" s="81"/>
      <c r="DG162" s="81"/>
      <c r="DH162" s="81"/>
      <c r="DI162" s="81"/>
      <c r="DJ162" s="81"/>
      <c r="DK162" s="103"/>
      <c r="DL162" s="103"/>
      <c r="DM162" s="103"/>
      <c r="DN162" s="81"/>
      <c r="DO162" s="81"/>
      <c r="DP162" s="103"/>
      <c r="DQ162" s="103"/>
      <c r="DR162" s="103"/>
      <c r="DS162" s="104"/>
      <c r="DT162" s="50">
        <f t="shared" si="155"/>
        <v>0</v>
      </c>
      <c r="DU162" s="73">
        <f t="shared" si="156"/>
        <v>1</v>
      </c>
      <c r="DV162" s="73">
        <f t="shared" si="157"/>
        <v>0</v>
      </c>
      <c r="DW162" s="73">
        <f t="shared" si="158"/>
        <v>0</v>
      </c>
      <c r="DX162" s="73">
        <f t="shared" si="159"/>
        <v>0</v>
      </c>
      <c r="DY162" s="125">
        <f t="shared" si="160"/>
        <v>0</v>
      </c>
      <c r="DZ162" s="73">
        <f t="shared" si="161"/>
        <v>1</v>
      </c>
      <c r="EA162" s="19">
        <f t="shared" si="162"/>
        <v>0</v>
      </c>
      <c r="EB162" s="50">
        <f t="shared" si="163"/>
        <v>0</v>
      </c>
      <c r="EC162" s="19">
        <f t="shared" si="164"/>
        <v>0</v>
      </c>
      <c r="ED162" s="19">
        <f t="shared" si="165"/>
        <v>1</v>
      </c>
      <c r="EE162" s="19">
        <f t="shared" si="166"/>
        <v>0</v>
      </c>
      <c r="EF162" s="50">
        <f t="shared" si="167"/>
        <v>0</v>
      </c>
      <c r="EG162" s="19">
        <f t="shared" si="168"/>
        <v>0</v>
      </c>
      <c r="EH162" s="19">
        <f t="shared" si="169"/>
        <v>1</v>
      </c>
      <c r="EI162" s="50">
        <f t="shared" si="170"/>
        <v>0</v>
      </c>
      <c r="EJ162" s="125">
        <f t="shared" si="171"/>
        <v>2</v>
      </c>
      <c r="EK162">
        <f t="shared" si="172"/>
        <v>2945</v>
      </c>
      <c r="EL162">
        <f t="shared" si="173"/>
        <v>131</v>
      </c>
      <c r="EM162">
        <f t="shared" si="174"/>
        <v>192</v>
      </c>
      <c r="EN162">
        <f t="shared" si="175"/>
        <v>494</v>
      </c>
      <c r="EO162" t="str">
        <f t="shared" si="176"/>
        <v/>
      </c>
      <c r="EP162">
        <f t="shared" si="177"/>
        <v>6</v>
      </c>
      <c r="EQ162">
        <f t="shared" si="178"/>
        <v>1281</v>
      </c>
      <c r="ER162" t="str">
        <f t="shared" si="179"/>
        <v/>
      </c>
      <c r="ES162" t="str">
        <f t="shared" si="180"/>
        <v/>
      </c>
      <c r="ET162">
        <f t="shared" si="181"/>
        <v>863</v>
      </c>
      <c r="EU162" s="61">
        <f t="shared" si="182"/>
        <v>4716</v>
      </c>
      <c r="EV162" s="53" t="e">
        <f>IF(ISNUMBER(EK162),EK162*#REF!,"")</f>
        <v>#REF!</v>
      </c>
      <c r="EW162" s="53" t="e">
        <f>IF(ISNUMBER(EL162),EL162*#REF!,"")</f>
        <v>#REF!</v>
      </c>
      <c r="EX162" s="53" t="e">
        <f>IF(ISNUMBER(EM162),EM162*#REF!,"")</f>
        <v>#REF!</v>
      </c>
      <c r="EY162" s="53" t="e">
        <f>IF(ISNUMBER(EN162),EN162*#REF!,"")</f>
        <v>#REF!</v>
      </c>
      <c r="EZ162" s="53" t="str">
        <f>IF(ISNUMBER(EO162),EO162*#REF!,"")</f>
        <v/>
      </c>
      <c r="FA162" s="53" t="e">
        <f>IF(ISNUMBER(EP162),EP162*#REF!,"")</f>
        <v>#REF!</v>
      </c>
      <c r="FB162" s="53" t="e">
        <f>IF(ISNUMBER(EQ162),EQ162*#REF!,"")</f>
        <v>#REF!</v>
      </c>
      <c r="FC162" s="53" t="str">
        <f>IF(ISNUMBER(ER162),ER162*#REF!,"")</f>
        <v/>
      </c>
      <c r="FD162" s="53" t="str">
        <f>IF(ISNUMBER(ES162),ES162*#REF!,"")</f>
        <v/>
      </c>
      <c r="FE162" s="53" t="e">
        <f>IF(ISNUMBER(ET162),ET162*#REF!,"")</f>
        <v>#REF!</v>
      </c>
      <c r="FF162" s="52" t="e">
        <f>IF(ISNUMBER(EU162),EU162*#REF!,"")</f>
        <v>#REF!</v>
      </c>
      <c r="FG162" s="55" t="str">
        <f t="shared" si="183"/>
        <v/>
      </c>
      <c r="FH162" s="55" t="str">
        <f t="shared" si="184"/>
        <v/>
      </c>
      <c r="FI162" s="55" t="str">
        <f t="shared" si="185"/>
        <v/>
      </c>
      <c r="FJ162" s="55" t="str">
        <f t="shared" si="186"/>
        <v/>
      </c>
      <c r="FK162" s="55" t="str">
        <f t="shared" si="187"/>
        <v/>
      </c>
      <c r="FL162" s="55" t="str">
        <f t="shared" si="188"/>
        <v/>
      </c>
      <c r="FM162" s="55" t="str">
        <f t="shared" si="189"/>
        <v/>
      </c>
      <c r="FN162" s="55" t="str">
        <f t="shared" si="190"/>
        <v/>
      </c>
      <c r="FO162" s="55" t="str">
        <f t="shared" si="191"/>
        <v/>
      </c>
      <c r="FP162" s="55" t="str">
        <f t="shared" si="192"/>
        <v/>
      </c>
      <c r="FQ162" s="59" t="str">
        <f t="shared" si="193"/>
        <v/>
      </c>
      <c r="FR162" s="53" t="str">
        <f t="shared" si="212"/>
        <v/>
      </c>
      <c r="FS162" s="53" t="e">
        <f t="shared" si="194"/>
        <v>#VALUE!</v>
      </c>
      <c r="FT162" s="19" t="e">
        <f t="shared" si="195"/>
        <v>#VALUE!</v>
      </c>
      <c r="FU162" s="19" t="e">
        <f t="shared" si="196"/>
        <v>#VALUE!</v>
      </c>
      <c r="FV162" s="19" t="e">
        <f t="shared" si="197"/>
        <v>#VALUE!</v>
      </c>
      <c r="FW162" s="50" t="e">
        <f t="shared" si="198"/>
        <v>#VALUE!</v>
      </c>
      <c r="FX162" s="120">
        <f t="shared" si="199"/>
        <v>0</v>
      </c>
      <c r="FY162" s="120">
        <f t="shared" si="200"/>
        <v>0</v>
      </c>
      <c r="FZ162" s="120">
        <f t="shared" si="201"/>
        <v>0</v>
      </c>
      <c r="GA162" s="120">
        <f t="shared" si="202"/>
        <v>0</v>
      </c>
      <c r="GB162" s="120">
        <f t="shared" si="203"/>
        <v>0</v>
      </c>
      <c r="GC162" s="120">
        <f t="shared" si="204"/>
        <v>0</v>
      </c>
      <c r="GD162" s="120">
        <f t="shared" si="205"/>
        <v>0</v>
      </c>
      <c r="GE162" s="120">
        <f t="shared" si="206"/>
        <v>0</v>
      </c>
      <c r="GF162" s="120">
        <f t="shared" si="207"/>
        <v>0</v>
      </c>
      <c r="GG162">
        <f t="shared" si="208"/>
        <v>0</v>
      </c>
      <c r="GH162">
        <f t="shared" si="209"/>
        <v>0</v>
      </c>
      <c r="GI162">
        <v>6</v>
      </c>
      <c r="GJ162" t="str">
        <f t="shared" si="210"/>
        <v/>
      </c>
    </row>
    <row r="163" spans="1:192" x14ac:dyDescent="0.2">
      <c r="A163" s="50">
        <f t="shared" si="149"/>
        <v>162</v>
      </c>
      <c r="B163" s="58" t="s">
        <v>130</v>
      </c>
      <c r="C163" s="58" t="s">
        <v>471</v>
      </c>
      <c r="D163" s="58"/>
      <c r="E163" s="58"/>
      <c r="F163" s="83">
        <v>3433320</v>
      </c>
      <c r="G163" s="83">
        <v>5555420</v>
      </c>
      <c r="H163" s="77">
        <f t="shared" si="150"/>
        <v>433272.24200000003</v>
      </c>
      <c r="I163" s="77">
        <f t="shared" si="151"/>
        <v>5553637.6220000004</v>
      </c>
      <c r="J163" s="83">
        <v>336.22</v>
      </c>
      <c r="K163" s="83" t="s">
        <v>1332</v>
      </c>
      <c r="L163" s="77">
        <v>40</v>
      </c>
      <c r="M163" s="83"/>
      <c r="O163" s="89"/>
      <c r="P163" s="89"/>
      <c r="Q163" s="58" t="s">
        <v>2821</v>
      </c>
      <c r="R163" s="58" t="s">
        <v>2876</v>
      </c>
      <c r="S163" s="2" t="s">
        <v>2640</v>
      </c>
      <c r="T163" s="241" t="str">
        <f t="shared" si="152"/>
        <v>-</v>
      </c>
      <c r="U163" s="241" t="str">
        <f t="shared" si="153"/>
        <v>-</v>
      </c>
      <c r="V163" s="241" t="str">
        <f t="shared" si="154"/>
        <v>-</v>
      </c>
      <c r="W163" s="241" t="str">
        <f t="shared" si="211"/>
        <v>A</v>
      </c>
      <c r="X163" s="260">
        <f t="shared" si="148"/>
        <v>6</v>
      </c>
      <c r="Y163" s="261" t="str">
        <f t="shared" si="147"/>
        <v/>
      </c>
      <c r="Z163" s="68"/>
      <c r="AA163" s="83" t="s">
        <v>1570</v>
      </c>
      <c r="AB163" s="77">
        <v>1</v>
      </c>
      <c r="AC163" s="58" t="s">
        <v>610</v>
      </c>
      <c r="AD163" s="2" t="s">
        <v>2935</v>
      </c>
      <c r="AE163" s="68"/>
      <c r="AF163" s="63">
        <v>9.8000000000000007</v>
      </c>
      <c r="AG163" s="83"/>
      <c r="AH163" s="83"/>
      <c r="AI163" s="83"/>
      <c r="AJ163" s="83"/>
      <c r="AK163" s="83"/>
      <c r="AL163" s="83"/>
      <c r="AM163" s="83">
        <v>1.17</v>
      </c>
      <c r="AN163" s="58"/>
      <c r="AO163" s="58"/>
      <c r="AP163" s="83"/>
      <c r="AQ163" s="58"/>
      <c r="AR163" s="58"/>
      <c r="AS163" s="193">
        <f t="shared" si="213"/>
        <v>835.86300000000006</v>
      </c>
      <c r="AT163" s="248" t="str">
        <f t="shared" si="214"/>
        <v/>
      </c>
      <c r="AU163" s="58">
        <v>21.58</v>
      </c>
      <c r="AV163" s="58">
        <v>42.13</v>
      </c>
      <c r="AW163" s="58">
        <v>99.25</v>
      </c>
      <c r="AX163" s="58">
        <v>3.9710000000000001</v>
      </c>
      <c r="AY163" s="58">
        <v>13.81</v>
      </c>
      <c r="AZ163" s="68">
        <v>588.9</v>
      </c>
      <c r="BA163" s="58">
        <v>0.19400000000000001</v>
      </c>
      <c r="BB163" s="58">
        <v>3.27</v>
      </c>
      <c r="BC163" s="58">
        <v>0.57999999999999996</v>
      </c>
      <c r="BD163" s="58">
        <v>0.49299999999999999</v>
      </c>
      <c r="BE163" s="58">
        <v>14.77</v>
      </c>
      <c r="BF163" s="58">
        <v>1.9710000000000001</v>
      </c>
      <c r="BG163" s="58"/>
      <c r="BH163" s="58"/>
      <c r="BI163" s="58"/>
      <c r="BJ163" s="58">
        <v>2.5329999999999999</v>
      </c>
      <c r="BK163" s="58"/>
      <c r="BL163" s="58"/>
      <c r="BM163" s="58">
        <v>42.35</v>
      </c>
      <c r="BN163" s="68"/>
      <c r="BO163" s="81"/>
      <c r="BP163" s="81">
        <v>61</v>
      </c>
      <c r="BQ163" s="81"/>
      <c r="BR163" s="81"/>
      <c r="BS163" s="81"/>
      <c r="BT163" s="81"/>
      <c r="BU163" s="81"/>
      <c r="BV163" s="81"/>
      <c r="BW163" s="81"/>
      <c r="BX163" s="81"/>
      <c r="BY163" s="81"/>
      <c r="BZ163" s="81"/>
      <c r="CA163" s="81"/>
      <c r="CB163" s="81"/>
      <c r="CC163" s="81"/>
      <c r="CD163" s="81"/>
      <c r="CE163" s="81"/>
      <c r="CF163" s="81"/>
      <c r="CG163" s="81"/>
      <c r="CH163" s="81"/>
      <c r="CI163" s="81"/>
      <c r="CJ163" s="81"/>
      <c r="CK163" s="81"/>
      <c r="CL163" s="82"/>
      <c r="CM163" s="81"/>
      <c r="CN163" s="81">
        <v>2029</v>
      </c>
      <c r="CO163" s="81"/>
      <c r="CP163" s="58"/>
      <c r="CQ163" s="68"/>
      <c r="CR163" s="58"/>
      <c r="CS163" s="58"/>
      <c r="CT163" s="58"/>
      <c r="CU163" s="58"/>
      <c r="CV163" s="58"/>
      <c r="CW163" s="58"/>
      <c r="CX163" s="58"/>
      <c r="CY163" s="58"/>
      <c r="CZ163" s="58"/>
      <c r="DA163" s="68"/>
      <c r="DB163" s="81"/>
      <c r="DC163" s="81"/>
      <c r="DD163" s="81"/>
      <c r="DE163" s="81"/>
      <c r="DF163" s="81"/>
      <c r="DG163" s="81"/>
      <c r="DH163" s="81"/>
      <c r="DI163" s="81"/>
      <c r="DJ163" s="81"/>
      <c r="DK163" s="103"/>
      <c r="DL163" s="103"/>
      <c r="DM163" s="103"/>
      <c r="DN163" s="81"/>
      <c r="DO163" s="81"/>
      <c r="DP163" s="103"/>
      <c r="DQ163" s="103"/>
      <c r="DR163" s="103"/>
      <c r="DS163" s="104"/>
      <c r="DT163" s="50">
        <f t="shared" si="155"/>
        <v>1</v>
      </c>
      <c r="DU163" s="73">
        <f t="shared" si="156"/>
        <v>0</v>
      </c>
      <c r="DV163" s="73">
        <f t="shared" si="157"/>
        <v>1</v>
      </c>
      <c r="DW163" s="73">
        <f t="shared" si="158"/>
        <v>0</v>
      </c>
      <c r="DX163" s="73">
        <f t="shared" si="159"/>
        <v>0</v>
      </c>
      <c r="DY163" s="125">
        <f t="shared" si="160"/>
        <v>0</v>
      </c>
      <c r="DZ163" s="73">
        <f t="shared" si="161"/>
        <v>1</v>
      </c>
      <c r="EA163" s="19">
        <f t="shared" si="162"/>
        <v>0</v>
      </c>
      <c r="EB163" s="50">
        <f t="shared" si="163"/>
        <v>0</v>
      </c>
      <c r="EC163" s="19">
        <f t="shared" si="164"/>
        <v>1</v>
      </c>
      <c r="ED163" s="19">
        <f t="shared" si="165"/>
        <v>0</v>
      </c>
      <c r="EE163" s="19">
        <f t="shared" si="166"/>
        <v>0</v>
      </c>
      <c r="EF163" s="50">
        <f t="shared" si="167"/>
        <v>0</v>
      </c>
      <c r="EG163" s="19">
        <f t="shared" si="168"/>
        <v>0</v>
      </c>
      <c r="EH163" s="19">
        <f t="shared" si="169"/>
        <v>1</v>
      </c>
      <c r="EI163" s="50">
        <f t="shared" si="170"/>
        <v>0</v>
      </c>
      <c r="EJ163" s="125">
        <f t="shared" si="171"/>
        <v>1</v>
      </c>
      <c r="EK163">
        <f t="shared" si="172"/>
        <v>21.58</v>
      </c>
      <c r="EL163">
        <f t="shared" si="173"/>
        <v>3.27</v>
      </c>
      <c r="EM163">
        <f t="shared" si="174"/>
        <v>42.13</v>
      </c>
      <c r="EN163">
        <f t="shared" si="175"/>
        <v>99.25</v>
      </c>
      <c r="EO163">
        <f t="shared" si="176"/>
        <v>1.9710000000000001</v>
      </c>
      <c r="EP163">
        <f t="shared" si="177"/>
        <v>14.77</v>
      </c>
      <c r="EQ163">
        <f t="shared" si="178"/>
        <v>588.9</v>
      </c>
      <c r="ER163" t="str">
        <f t="shared" si="179"/>
        <v/>
      </c>
      <c r="ES163">
        <f t="shared" si="180"/>
        <v>2.5329999999999999</v>
      </c>
      <c r="ET163">
        <f t="shared" si="181"/>
        <v>13.81</v>
      </c>
      <c r="EU163" s="61">
        <f t="shared" si="182"/>
        <v>3.9710000000000001</v>
      </c>
      <c r="EV163" s="53" t="e">
        <f>IF(ISNUMBER(EK163),EK163*#REF!,"")</f>
        <v>#REF!</v>
      </c>
      <c r="EW163" s="53" t="e">
        <f>IF(ISNUMBER(EL163),EL163*#REF!,"")</f>
        <v>#REF!</v>
      </c>
      <c r="EX163" s="53" t="e">
        <f>IF(ISNUMBER(EM163),EM163*#REF!,"")</f>
        <v>#REF!</v>
      </c>
      <c r="EY163" s="53" t="e">
        <f>IF(ISNUMBER(EN163),EN163*#REF!,"")</f>
        <v>#REF!</v>
      </c>
      <c r="EZ163" s="53" t="e">
        <f>IF(ISNUMBER(EO163),EO163*#REF!,"")</f>
        <v>#REF!</v>
      </c>
      <c r="FA163" s="53" t="e">
        <f>IF(ISNUMBER(EP163),EP163*#REF!,"")</f>
        <v>#REF!</v>
      </c>
      <c r="FB163" s="53" t="e">
        <f>IF(ISNUMBER(EQ163),EQ163*#REF!,"")</f>
        <v>#REF!</v>
      </c>
      <c r="FC163" s="53" t="str">
        <f>IF(ISNUMBER(ER163),ER163*#REF!,"")</f>
        <v/>
      </c>
      <c r="FD163" s="53" t="e">
        <f>IF(ISNUMBER(ES163),ES163*#REF!,"")</f>
        <v>#REF!</v>
      </c>
      <c r="FE163" s="53" t="e">
        <f>IF(ISNUMBER(ET163),ET163*#REF!,"")</f>
        <v>#REF!</v>
      </c>
      <c r="FF163" s="52" t="e">
        <f>IF(ISNUMBER(EU163),EU163*#REF!,"")</f>
        <v>#REF!</v>
      </c>
      <c r="FG163" s="55" t="str">
        <f t="shared" si="183"/>
        <v/>
      </c>
      <c r="FH163" s="55" t="str">
        <f t="shared" si="184"/>
        <v/>
      </c>
      <c r="FI163" s="55" t="str">
        <f t="shared" si="185"/>
        <v/>
      </c>
      <c r="FJ163" s="55" t="str">
        <f t="shared" si="186"/>
        <v/>
      </c>
      <c r="FK163" s="55" t="str">
        <f t="shared" si="187"/>
        <v/>
      </c>
      <c r="FL163" s="55" t="str">
        <f t="shared" si="188"/>
        <v/>
      </c>
      <c r="FM163" s="55" t="str">
        <f t="shared" si="189"/>
        <v/>
      </c>
      <c r="FN163" s="55" t="str">
        <f t="shared" si="190"/>
        <v/>
      </c>
      <c r="FO163" s="55" t="str">
        <f t="shared" si="191"/>
        <v/>
      </c>
      <c r="FP163" s="55" t="str">
        <f t="shared" si="192"/>
        <v/>
      </c>
      <c r="FQ163" s="59" t="str">
        <f t="shared" si="193"/>
        <v/>
      </c>
      <c r="FR163" s="53" t="str">
        <f t="shared" si="212"/>
        <v/>
      </c>
      <c r="FS163" s="53" t="e">
        <f t="shared" si="194"/>
        <v>#VALUE!</v>
      </c>
      <c r="FT163" s="19" t="e">
        <f t="shared" si="195"/>
        <v>#VALUE!</v>
      </c>
      <c r="FU163" s="19" t="e">
        <f t="shared" si="196"/>
        <v>#VALUE!</v>
      </c>
      <c r="FV163" s="19" t="e">
        <f t="shared" si="197"/>
        <v>#VALUE!</v>
      </c>
      <c r="FW163" s="50" t="e">
        <f t="shared" si="198"/>
        <v>#VALUE!</v>
      </c>
      <c r="FX163" s="120">
        <f t="shared" si="199"/>
        <v>0</v>
      </c>
      <c r="FY163" s="120">
        <f t="shared" si="200"/>
        <v>0</v>
      </c>
      <c r="FZ163" s="120">
        <f t="shared" si="201"/>
        <v>0</v>
      </c>
      <c r="GA163" s="120">
        <f t="shared" si="202"/>
        <v>0</v>
      </c>
      <c r="GB163" s="120">
        <f t="shared" si="203"/>
        <v>0</v>
      </c>
      <c r="GC163" s="120">
        <f t="shared" si="204"/>
        <v>0</v>
      </c>
      <c r="GD163" s="120">
        <f t="shared" si="205"/>
        <v>0</v>
      </c>
      <c r="GE163" s="120">
        <f t="shared" si="206"/>
        <v>0</v>
      </c>
      <c r="GF163" s="120">
        <f t="shared" si="207"/>
        <v>0</v>
      </c>
      <c r="GG163">
        <f t="shared" si="208"/>
        <v>0</v>
      </c>
      <c r="GH163">
        <f t="shared" si="209"/>
        <v>0</v>
      </c>
      <c r="GI163">
        <v>6</v>
      </c>
      <c r="GJ163" t="str">
        <f t="shared" si="210"/>
        <v/>
      </c>
    </row>
    <row r="164" spans="1:192" x14ac:dyDescent="0.2">
      <c r="A164" s="50">
        <f t="shared" si="149"/>
        <v>163</v>
      </c>
      <c r="B164" s="58" t="s">
        <v>130</v>
      </c>
      <c r="C164" s="58" t="s">
        <v>471</v>
      </c>
      <c r="D164" s="58"/>
      <c r="E164" s="58"/>
      <c r="F164" s="83">
        <v>3433320</v>
      </c>
      <c r="G164" s="83">
        <v>5555420</v>
      </c>
      <c r="H164" s="77">
        <f t="shared" si="150"/>
        <v>433272.24200000003</v>
      </c>
      <c r="I164" s="77">
        <f t="shared" si="151"/>
        <v>5553637.6220000004</v>
      </c>
      <c r="J164" s="83">
        <v>336.22</v>
      </c>
      <c r="K164" s="83" t="s">
        <v>1332</v>
      </c>
      <c r="L164" s="77">
        <v>40</v>
      </c>
      <c r="M164" s="83"/>
      <c r="O164" s="89"/>
      <c r="P164" s="89"/>
      <c r="Q164" s="58" t="s">
        <v>2821</v>
      </c>
      <c r="R164" s="58" t="s">
        <v>2876</v>
      </c>
      <c r="S164" s="2" t="s">
        <v>2640</v>
      </c>
      <c r="T164" s="241" t="str">
        <f t="shared" si="152"/>
        <v>-</v>
      </c>
      <c r="U164" s="241" t="str">
        <f t="shared" si="153"/>
        <v>M</v>
      </c>
      <c r="V164" s="241" t="str">
        <f t="shared" si="154"/>
        <v>-</v>
      </c>
      <c r="W164" s="241" t="str">
        <f t="shared" si="211"/>
        <v>A</v>
      </c>
      <c r="X164" s="260">
        <f t="shared" si="148"/>
        <v>6</v>
      </c>
      <c r="Y164" s="261" t="str">
        <f t="shared" si="147"/>
        <v/>
      </c>
      <c r="Z164" s="56" t="s">
        <v>1585</v>
      </c>
      <c r="AA164" s="83" t="s">
        <v>1444</v>
      </c>
      <c r="AB164" s="77">
        <v>2</v>
      </c>
      <c r="AC164" s="58"/>
      <c r="AD164" s="58" t="s">
        <v>1586</v>
      </c>
      <c r="AE164" s="70" t="s">
        <v>2697</v>
      </c>
      <c r="AF164" s="78">
        <v>8</v>
      </c>
      <c r="AG164" s="83"/>
      <c r="AH164" s="83"/>
      <c r="AI164" s="83"/>
      <c r="AJ164" s="83"/>
      <c r="AK164" s="83"/>
      <c r="AL164" s="83"/>
      <c r="AM164" s="83">
        <v>0.33</v>
      </c>
      <c r="AN164" s="58"/>
      <c r="AO164" s="58"/>
      <c r="AP164" s="83"/>
      <c r="AQ164" s="58"/>
      <c r="AR164" s="58">
        <v>1126</v>
      </c>
      <c r="AS164" s="193">
        <f t="shared" si="213"/>
        <v>1081</v>
      </c>
      <c r="AT164" s="248" t="str">
        <f t="shared" si="214"/>
        <v/>
      </c>
      <c r="AU164" s="58">
        <v>32</v>
      </c>
      <c r="AV164" s="58">
        <v>57</v>
      </c>
      <c r="AW164" s="58">
        <v>134</v>
      </c>
      <c r="AX164" s="58">
        <v>6</v>
      </c>
      <c r="AY164" s="58">
        <v>17</v>
      </c>
      <c r="AZ164" s="68">
        <v>811</v>
      </c>
      <c r="BA164" s="58"/>
      <c r="BB164" s="58">
        <v>3</v>
      </c>
      <c r="BC164" s="58"/>
      <c r="BD164" s="58"/>
      <c r="BE164" s="58">
        <v>21</v>
      </c>
      <c r="BF164" s="58"/>
      <c r="BG164" s="58"/>
      <c r="BH164" s="58"/>
      <c r="BI164" s="58"/>
      <c r="BJ164" s="58"/>
      <c r="BK164" s="58"/>
      <c r="BL164" s="58"/>
      <c r="BM164" s="58"/>
      <c r="BN164" s="68"/>
      <c r="BO164" s="81"/>
      <c r="BP164" s="81"/>
      <c r="BQ164" s="81"/>
      <c r="BR164" s="81"/>
      <c r="BS164" s="81"/>
      <c r="BT164" s="81"/>
      <c r="BU164" s="81"/>
      <c r="BV164" s="81"/>
      <c r="BW164" s="81"/>
      <c r="BX164" s="81"/>
      <c r="BY164" s="81"/>
      <c r="BZ164" s="81"/>
      <c r="CA164" s="81"/>
      <c r="CB164" s="81"/>
      <c r="CC164" s="81"/>
      <c r="CD164" s="81"/>
      <c r="CE164" s="81"/>
      <c r="CF164" s="81"/>
      <c r="CG164" s="81"/>
      <c r="CH164" s="81"/>
      <c r="CI164" s="81"/>
      <c r="CJ164" s="81"/>
      <c r="CK164" s="81"/>
      <c r="CL164" s="82"/>
      <c r="CM164" s="81"/>
      <c r="CN164" s="81">
        <v>1432</v>
      </c>
      <c r="CO164" s="81"/>
      <c r="CP164" s="58"/>
      <c r="CQ164" s="68"/>
      <c r="CR164" s="58"/>
      <c r="CS164" s="58"/>
      <c r="CT164" s="58"/>
      <c r="CU164" s="58"/>
      <c r="CV164" s="58"/>
      <c r="CW164" s="58"/>
      <c r="CX164" s="58"/>
      <c r="CY164" s="58"/>
      <c r="CZ164" s="58"/>
      <c r="DA164" s="68"/>
      <c r="DB164" s="81"/>
      <c r="DC164" s="81"/>
      <c r="DD164" s="81"/>
      <c r="DE164" s="81"/>
      <c r="DF164" s="81"/>
      <c r="DG164" s="81"/>
      <c r="DH164" s="81"/>
      <c r="DI164" s="81"/>
      <c r="DJ164" s="81"/>
      <c r="DK164" s="103"/>
      <c r="DL164" s="103"/>
      <c r="DM164" s="103"/>
      <c r="DN164" s="81"/>
      <c r="DO164" s="81"/>
      <c r="DP164" s="103"/>
      <c r="DQ164" s="103"/>
      <c r="DR164" s="103"/>
      <c r="DS164" s="104"/>
      <c r="DT164" s="50">
        <f t="shared" si="155"/>
        <v>0</v>
      </c>
      <c r="DU164" s="73">
        <f t="shared" si="156"/>
        <v>0</v>
      </c>
      <c r="DV164" s="73">
        <f t="shared" si="157"/>
        <v>1</v>
      </c>
      <c r="DW164" s="73">
        <f t="shared" si="158"/>
        <v>0</v>
      </c>
      <c r="DX164" s="73">
        <f t="shared" si="159"/>
        <v>0</v>
      </c>
      <c r="DY164" s="125">
        <f t="shared" si="160"/>
        <v>0</v>
      </c>
      <c r="DZ164" s="73">
        <f t="shared" si="161"/>
        <v>1</v>
      </c>
      <c r="EA164" s="19">
        <f t="shared" si="162"/>
        <v>0</v>
      </c>
      <c r="EB164" s="50">
        <f t="shared" si="163"/>
        <v>0</v>
      </c>
      <c r="EC164" s="19">
        <f t="shared" si="164"/>
        <v>0</v>
      </c>
      <c r="ED164" s="19">
        <f t="shared" si="165"/>
        <v>1</v>
      </c>
      <c r="EE164" s="19">
        <f t="shared" si="166"/>
        <v>0</v>
      </c>
      <c r="EF164" s="50">
        <f t="shared" si="167"/>
        <v>0</v>
      </c>
      <c r="EG164" s="19">
        <f t="shared" si="168"/>
        <v>0</v>
      </c>
      <c r="EH164" s="19">
        <f t="shared" si="169"/>
        <v>1</v>
      </c>
      <c r="EI164" s="50">
        <f t="shared" si="170"/>
        <v>0</v>
      </c>
      <c r="EJ164" s="125">
        <f t="shared" si="171"/>
        <v>2</v>
      </c>
      <c r="EK164">
        <f t="shared" si="172"/>
        <v>32</v>
      </c>
      <c r="EL164">
        <f t="shared" si="173"/>
        <v>3</v>
      </c>
      <c r="EM164">
        <f t="shared" si="174"/>
        <v>57</v>
      </c>
      <c r="EN164">
        <f t="shared" si="175"/>
        <v>134</v>
      </c>
      <c r="EO164" t="str">
        <f t="shared" si="176"/>
        <v/>
      </c>
      <c r="EP164">
        <f t="shared" si="177"/>
        <v>21</v>
      </c>
      <c r="EQ164">
        <f t="shared" si="178"/>
        <v>811</v>
      </c>
      <c r="ER164" t="str">
        <f t="shared" si="179"/>
        <v/>
      </c>
      <c r="ES164" t="str">
        <f t="shared" si="180"/>
        <v/>
      </c>
      <c r="ET164">
        <f t="shared" si="181"/>
        <v>17</v>
      </c>
      <c r="EU164" s="61">
        <f t="shared" si="182"/>
        <v>6</v>
      </c>
      <c r="EV164" s="53" t="e">
        <f>IF(ISNUMBER(EK164),EK164*#REF!,"")</f>
        <v>#REF!</v>
      </c>
      <c r="EW164" s="53" t="e">
        <f>IF(ISNUMBER(EL164),EL164*#REF!,"")</f>
        <v>#REF!</v>
      </c>
      <c r="EX164" s="53" t="e">
        <f>IF(ISNUMBER(EM164),EM164*#REF!,"")</f>
        <v>#REF!</v>
      </c>
      <c r="EY164" s="53" t="e">
        <f>IF(ISNUMBER(EN164),EN164*#REF!,"")</f>
        <v>#REF!</v>
      </c>
      <c r="EZ164" s="53" t="str">
        <f>IF(ISNUMBER(EO164),EO164*#REF!,"")</f>
        <v/>
      </c>
      <c r="FA164" s="53" t="e">
        <f>IF(ISNUMBER(EP164),EP164*#REF!,"")</f>
        <v>#REF!</v>
      </c>
      <c r="FB164" s="53" t="e">
        <f>IF(ISNUMBER(EQ164),EQ164*#REF!,"")</f>
        <v>#REF!</v>
      </c>
      <c r="FC164" s="53" t="str">
        <f>IF(ISNUMBER(ER164),ER164*#REF!,"")</f>
        <v/>
      </c>
      <c r="FD164" s="53" t="str">
        <f>IF(ISNUMBER(ES164),ES164*#REF!,"")</f>
        <v/>
      </c>
      <c r="FE164" s="53" t="e">
        <f>IF(ISNUMBER(ET164),ET164*#REF!,"")</f>
        <v>#REF!</v>
      </c>
      <c r="FF164" s="52" t="e">
        <f>IF(ISNUMBER(EU164),EU164*#REF!,"")</f>
        <v>#REF!</v>
      </c>
      <c r="FG164" s="55" t="str">
        <f t="shared" si="183"/>
        <v/>
      </c>
      <c r="FH164" s="55" t="str">
        <f t="shared" si="184"/>
        <v/>
      </c>
      <c r="FI164" s="55" t="str">
        <f t="shared" si="185"/>
        <v/>
      </c>
      <c r="FJ164" s="55" t="str">
        <f t="shared" si="186"/>
        <v/>
      </c>
      <c r="FK164" s="55" t="str">
        <f t="shared" si="187"/>
        <v/>
      </c>
      <c r="FL164" s="55" t="str">
        <f t="shared" si="188"/>
        <v/>
      </c>
      <c r="FM164" s="55" t="str">
        <f t="shared" si="189"/>
        <v/>
      </c>
      <c r="FN164" s="55" t="str">
        <f t="shared" si="190"/>
        <v/>
      </c>
      <c r="FO164" s="55" t="str">
        <f t="shared" si="191"/>
        <v/>
      </c>
      <c r="FP164" s="55" t="str">
        <f t="shared" si="192"/>
        <v/>
      </c>
      <c r="FQ164" s="59" t="str">
        <f t="shared" si="193"/>
        <v/>
      </c>
      <c r="FR164" s="53" t="str">
        <f t="shared" si="212"/>
        <v/>
      </c>
      <c r="FS164" s="53" t="e">
        <f t="shared" si="194"/>
        <v>#VALUE!</v>
      </c>
      <c r="FT164" s="19" t="e">
        <f t="shared" si="195"/>
        <v>#VALUE!</v>
      </c>
      <c r="FU164" s="19" t="e">
        <f t="shared" si="196"/>
        <v>#VALUE!</v>
      </c>
      <c r="FV164" s="19" t="e">
        <f t="shared" si="197"/>
        <v>#VALUE!</v>
      </c>
      <c r="FW164" s="50" t="e">
        <f t="shared" si="198"/>
        <v>#VALUE!</v>
      </c>
      <c r="FX164" s="120">
        <f t="shared" si="199"/>
        <v>0</v>
      </c>
      <c r="FY164" s="120">
        <f t="shared" si="200"/>
        <v>0</v>
      </c>
      <c r="FZ164" s="120">
        <f t="shared" si="201"/>
        <v>0</v>
      </c>
      <c r="GA164" s="120">
        <f t="shared" si="202"/>
        <v>0</v>
      </c>
      <c r="GB164" s="120">
        <f t="shared" si="203"/>
        <v>0</v>
      </c>
      <c r="GC164" s="120">
        <f t="shared" si="204"/>
        <v>0</v>
      </c>
      <c r="GD164" s="120">
        <f t="shared" si="205"/>
        <v>0</v>
      </c>
      <c r="GE164" s="120">
        <f t="shared" si="206"/>
        <v>0</v>
      </c>
      <c r="GF164" s="120">
        <f t="shared" si="207"/>
        <v>0</v>
      </c>
      <c r="GG164">
        <f t="shared" si="208"/>
        <v>0</v>
      </c>
      <c r="GH164">
        <f t="shared" si="209"/>
        <v>0</v>
      </c>
      <c r="GI164">
        <v>6</v>
      </c>
      <c r="GJ164" t="str">
        <f t="shared" si="210"/>
        <v/>
      </c>
    </row>
    <row r="165" spans="1:192" ht="15" x14ac:dyDescent="0.25">
      <c r="A165" s="50">
        <f t="shared" si="149"/>
        <v>164</v>
      </c>
      <c r="B165" t="s">
        <v>130</v>
      </c>
      <c r="C165" t="s">
        <v>203</v>
      </c>
      <c r="F165" s="271">
        <v>3433430</v>
      </c>
      <c r="G165" s="271">
        <v>5556110</v>
      </c>
      <c r="H165" s="77">
        <f t="shared" si="150"/>
        <v>433382.19800000003</v>
      </c>
      <c r="I165" s="77">
        <f t="shared" si="151"/>
        <v>5554327.3459999999</v>
      </c>
      <c r="J165" s="83">
        <v>311.89</v>
      </c>
      <c r="K165" s="83" t="s">
        <v>1332</v>
      </c>
      <c r="L165" s="78">
        <v>10</v>
      </c>
      <c r="Q165" s="58" t="s">
        <v>2821</v>
      </c>
      <c r="R165" s="58" t="s">
        <v>2876</v>
      </c>
      <c r="S165" s="2" t="s">
        <v>2640</v>
      </c>
      <c r="T165" s="241" t="str">
        <f t="shared" si="152"/>
        <v>-</v>
      </c>
      <c r="U165" s="241" t="str">
        <f t="shared" si="153"/>
        <v>M</v>
      </c>
      <c r="V165" s="241" t="str">
        <f t="shared" si="154"/>
        <v>-</v>
      </c>
      <c r="W165" s="241" t="str">
        <f t="shared" si="211"/>
        <v>A</v>
      </c>
      <c r="X165" s="260">
        <f t="shared" si="148"/>
        <v>6</v>
      </c>
      <c r="Y165" s="261" t="str">
        <f t="shared" si="147"/>
        <v/>
      </c>
      <c r="Z165" s="56" t="s">
        <v>1587</v>
      </c>
      <c r="AA165" s="66" t="s">
        <v>1400</v>
      </c>
      <c r="AB165" s="76">
        <v>1</v>
      </c>
      <c r="AD165" s="2" t="s">
        <v>2929</v>
      </c>
      <c r="AE165" s="70" t="s">
        <v>2928</v>
      </c>
      <c r="AF165" s="66">
        <v>10.1</v>
      </c>
      <c r="AI165" s="272"/>
      <c r="AM165" s="83">
        <v>7.0000000000000007E-2</v>
      </c>
      <c r="AR165">
        <v>1183</v>
      </c>
      <c r="AS165" s="193">
        <f t="shared" si="213"/>
        <v>1129</v>
      </c>
      <c r="AT165" s="248" t="str">
        <f t="shared" si="214"/>
        <v/>
      </c>
      <c r="AU165">
        <v>35</v>
      </c>
      <c r="AV165">
        <v>72</v>
      </c>
      <c r="AW165">
        <v>131</v>
      </c>
      <c r="AX165">
        <v>15</v>
      </c>
      <c r="AY165">
        <v>26</v>
      </c>
      <c r="AZ165" s="61">
        <v>838</v>
      </c>
      <c r="BB165" s="58">
        <v>3</v>
      </c>
      <c r="BC165" s="58"/>
      <c r="BD165" s="58"/>
      <c r="BE165" s="58">
        <v>9</v>
      </c>
      <c r="BO165" s="90"/>
      <c r="BP165" s="273"/>
      <c r="BQ165" s="90"/>
      <c r="BR165" s="90"/>
      <c r="BS165" s="90"/>
      <c r="BT165" s="90"/>
      <c r="BU165" s="90"/>
      <c r="BV165" s="90"/>
      <c r="BW165" s="90"/>
      <c r="BX165" s="90"/>
      <c r="BY165" s="90"/>
      <c r="BZ165" s="90"/>
      <c r="CA165" s="90"/>
      <c r="CB165" s="90"/>
      <c r="CC165" s="90"/>
      <c r="CD165" s="90"/>
      <c r="CE165" s="90"/>
      <c r="CF165" s="90"/>
      <c r="CG165" s="90"/>
      <c r="CH165" s="90"/>
      <c r="CI165" s="90"/>
      <c r="CJ165" s="90"/>
      <c r="CK165" s="90"/>
      <c r="CL165" s="91"/>
      <c r="CM165" s="90"/>
      <c r="CN165" s="90">
        <v>2316</v>
      </c>
      <c r="CO165" s="90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4"/>
      <c r="DT165" s="50">
        <f t="shared" si="155"/>
        <v>1</v>
      </c>
      <c r="DU165" s="73">
        <f t="shared" si="156"/>
        <v>1</v>
      </c>
      <c r="DV165" s="73">
        <f t="shared" si="157"/>
        <v>0</v>
      </c>
      <c r="DW165" s="73">
        <f t="shared" si="158"/>
        <v>0</v>
      </c>
      <c r="DX165" s="73">
        <f t="shared" si="159"/>
        <v>0</v>
      </c>
      <c r="DY165" s="125">
        <f t="shared" si="160"/>
        <v>0</v>
      </c>
      <c r="DZ165" s="73">
        <f t="shared" si="161"/>
        <v>1</v>
      </c>
      <c r="EA165" s="19">
        <f t="shared" si="162"/>
        <v>0</v>
      </c>
      <c r="EB165" s="50">
        <f t="shared" si="163"/>
        <v>0</v>
      </c>
      <c r="EC165" s="19">
        <f t="shared" si="164"/>
        <v>0</v>
      </c>
      <c r="ED165" s="19">
        <f t="shared" si="165"/>
        <v>1</v>
      </c>
      <c r="EE165" s="19">
        <f t="shared" si="166"/>
        <v>0</v>
      </c>
      <c r="EF165" s="50">
        <f t="shared" si="167"/>
        <v>0</v>
      </c>
      <c r="EG165" s="19">
        <f t="shared" si="168"/>
        <v>0</v>
      </c>
      <c r="EH165" s="19">
        <f t="shared" si="169"/>
        <v>1</v>
      </c>
      <c r="EI165" s="50">
        <f t="shared" si="170"/>
        <v>0</v>
      </c>
      <c r="EJ165" s="125">
        <f t="shared" si="171"/>
        <v>2</v>
      </c>
      <c r="EK165">
        <f t="shared" si="172"/>
        <v>35</v>
      </c>
      <c r="EL165">
        <f t="shared" si="173"/>
        <v>3</v>
      </c>
      <c r="EM165">
        <f t="shared" si="174"/>
        <v>72</v>
      </c>
      <c r="EN165">
        <f t="shared" si="175"/>
        <v>131</v>
      </c>
      <c r="EO165" t="str">
        <f t="shared" si="176"/>
        <v/>
      </c>
      <c r="EP165">
        <f t="shared" si="177"/>
        <v>9</v>
      </c>
      <c r="EQ165">
        <f t="shared" si="178"/>
        <v>838</v>
      </c>
      <c r="ER165" t="str">
        <f t="shared" si="179"/>
        <v/>
      </c>
      <c r="ES165" t="str">
        <f t="shared" si="180"/>
        <v/>
      </c>
      <c r="ET165">
        <f t="shared" si="181"/>
        <v>26</v>
      </c>
      <c r="EU165" s="61">
        <f t="shared" si="182"/>
        <v>15</v>
      </c>
      <c r="EV165" s="53" t="e">
        <f>IF(ISNUMBER(EK165),EK165*#REF!,"")</f>
        <v>#REF!</v>
      </c>
      <c r="EW165" s="53" t="e">
        <f>IF(ISNUMBER(EL165),EL165*#REF!,"")</f>
        <v>#REF!</v>
      </c>
      <c r="EX165" s="53" t="e">
        <f>IF(ISNUMBER(EM165),EM165*#REF!,"")</f>
        <v>#REF!</v>
      </c>
      <c r="EY165" s="53" t="e">
        <f>IF(ISNUMBER(EN165),EN165*#REF!,"")</f>
        <v>#REF!</v>
      </c>
      <c r="EZ165" s="53" t="str">
        <f>IF(ISNUMBER(EO165),EO165*#REF!,"")</f>
        <v/>
      </c>
      <c r="FA165" s="53" t="e">
        <f>IF(ISNUMBER(EP165),EP165*#REF!,"")</f>
        <v>#REF!</v>
      </c>
      <c r="FB165" s="53" t="e">
        <f>IF(ISNUMBER(EQ165),EQ165*#REF!,"")</f>
        <v>#REF!</v>
      </c>
      <c r="FC165" s="53" t="str">
        <f>IF(ISNUMBER(ER165),ER165*#REF!,"")</f>
        <v/>
      </c>
      <c r="FD165" s="53" t="str">
        <f>IF(ISNUMBER(ES165),ES165*#REF!,"")</f>
        <v/>
      </c>
      <c r="FE165" s="53" t="e">
        <f>IF(ISNUMBER(ET165),ET165*#REF!,"")</f>
        <v>#REF!</v>
      </c>
      <c r="FF165" s="52" t="e">
        <f>IF(ISNUMBER(EU165),EU165*#REF!,"")</f>
        <v>#REF!</v>
      </c>
      <c r="FG165" s="55" t="str">
        <f t="shared" si="183"/>
        <v/>
      </c>
      <c r="FH165" s="55" t="str">
        <f t="shared" si="184"/>
        <v/>
      </c>
      <c r="FI165" s="55" t="str">
        <f t="shared" si="185"/>
        <v/>
      </c>
      <c r="FJ165" s="55" t="str">
        <f t="shared" si="186"/>
        <v/>
      </c>
      <c r="FK165" s="55" t="str">
        <f t="shared" si="187"/>
        <v/>
      </c>
      <c r="FL165" s="55" t="str">
        <f t="shared" si="188"/>
        <v/>
      </c>
      <c r="FM165" s="55" t="str">
        <f t="shared" si="189"/>
        <v/>
      </c>
      <c r="FN165" s="55" t="str">
        <f t="shared" si="190"/>
        <v/>
      </c>
      <c r="FO165" s="55" t="str">
        <f t="shared" si="191"/>
        <v/>
      </c>
      <c r="FP165" s="55" t="str">
        <f t="shared" si="192"/>
        <v/>
      </c>
      <c r="FQ165" s="59" t="str">
        <f t="shared" si="193"/>
        <v/>
      </c>
      <c r="FR165" s="53" t="str">
        <f t="shared" si="212"/>
        <v/>
      </c>
      <c r="FS165" s="53" t="e">
        <f t="shared" si="194"/>
        <v>#VALUE!</v>
      </c>
      <c r="FT165" s="19" t="e">
        <f t="shared" si="195"/>
        <v>#VALUE!</v>
      </c>
      <c r="FU165" s="19" t="e">
        <f t="shared" si="196"/>
        <v>#VALUE!</v>
      </c>
      <c r="FV165" s="19" t="e">
        <f t="shared" si="197"/>
        <v>#VALUE!</v>
      </c>
      <c r="FW165" s="50" t="e">
        <f t="shared" si="198"/>
        <v>#VALUE!</v>
      </c>
      <c r="FX165" s="120">
        <f t="shared" si="199"/>
        <v>0</v>
      </c>
      <c r="FY165" s="120">
        <f t="shared" si="200"/>
        <v>0</v>
      </c>
      <c r="FZ165" s="120">
        <f t="shared" si="201"/>
        <v>0</v>
      </c>
      <c r="GA165" s="120">
        <f t="shared" si="202"/>
        <v>0</v>
      </c>
      <c r="GB165" s="120">
        <f t="shared" si="203"/>
        <v>0</v>
      </c>
      <c r="GC165" s="120">
        <f t="shared" si="204"/>
        <v>0</v>
      </c>
      <c r="GD165" s="120">
        <f t="shared" si="205"/>
        <v>0</v>
      </c>
      <c r="GE165" s="120">
        <f t="shared" si="206"/>
        <v>0</v>
      </c>
      <c r="GF165" s="120">
        <f t="shared" si="207"/>
        <v>0</v>
      </c>
      <c r="GG165">
        <f t="shared" si="208"/>
        <v>0</v>
      </c>
      <c r="GH165">
        <f t="shared" si="209"/>
        <v>0</v>
      </c>
      <c r="GI165">
        <v>6</v>
      </c>
      <c r="GJ165" t="str">
        <f t="shared" si="210"/>
        <v/>
      </c>
    </row>
    <row r="166" spans="1:192" ht="15" x14ac:dyDescent="0.25">
      <c r="A166" s="50">
        <f t="shared" si="149"/>
        <v>165</v>
      </c>
      <c r="B166" s="58" t="s">
        <v>130</v>
      </c>
      <c r="C166" s="58" t="s">
        <v>436</v>
      </c>
      <c r="D166" s="58"/>
      <c r="E166" s="58"/>
      <c r="F166" s="83">
        <v>3433070</v>
      </c>
      <c r="G166" s="83">
        <v>5555490</v>
      </c>
      <c r="H166" s="77">
        <f t="shared" si="150"/>
        <v>433022.342</v>
      </c>
      <c r="I166" s="77">
        <f t="shared" si="151"/>
        <v>5553707.5940000005</v>
      </c>
      <c r="J166" s="83">
        <v>329.22</v>
      </c>
      <c r="K166" s="83" t="s">
        <v>1332</v>
      </c>
      <c r="L166" s="78">
        <v>10</v>
      </c>
      <c r="M166" s="83"/>
      <c r="O166" s="89"/>
      <c r="P166" s="89"/>
      <c r="Q166" s="58" t="s">
        <v>2821</v>
      </c>
      <c r="R166" s="58" t="s">
        <v>2876</v>
      </c>
      <c r="S166" s="2" t="s">
        <v>2640</v>
      </c>
      <c r="T166" s="241" t="str">
        <f t="shared" si="152"/>
        <v>-</v>
      </c>
      <c r="U166" s="241" t="str">
        <f t="shared" si="153"/>
        <v>M</v>
      </c>
      <c r="V166" s="241" t="str">
        <f t="shared" si="154"/>
        <v>-</v>
      </c>
      <c r="W166" s="241" t="str">
        <f t="shared" si="211"/>
        <v>A</v>
      </c>
      <c r="X166" s="260">
        <f t="shared" si="148"/>
        <v>6</v>
      </c>
      <c r="Y166" s="261" t="str">
        <f t="shared" si="147"/>
        <v/>
      </c>
      <c r="Z166" s="56"/>
      <c r="AA166" s="66" t="s">
        <v>1588</v>
      </c>
      <c r="AB166" s="76">
        <v>1</v>
      </c>
      <c r="AC166" t="s">
        <v>610</v>
      </c>
      <c r="AD166" s="2" t="s">
        <v>2934</v>
      </c>
      <c r="AE166" s="70" t="s">
        <v>2928</v>
      </c>
      <c r="AF166" s="66">
        <v>9.1999999999999993</v>
      </c>
      <c r="AI166" s="272"/>
      <c r="AM166" s="83">
        <v>0.21</v>
      </c>
      <c r="AS166" s="193">
        <f t="shared" si="213"/>
        <v>1088.1110000000001</v>
      </c>
      <c r="AT166" s="248" t="str">
        <f t="shared" si="214"/>
        <v/>
      </c>
      <c r="AU166">
        <v>23.69</v>
      </c>
      <c r="AV166">
        <v>55.04</v>
      </c>
      <c r="AW166">
        <v>137.80000000000001</v>
      </c>
      <c r="AX166">
        <v>3.61</v>
      </c>
      <c r="AY166">
        <v>7.67</v>
      </c>
      <c r="AZ166" s="61">
        <v>788.7</v>
      </c>
      <c r="BB166" s="58">
        <v>2.601</v>
      </c>
      <c r="BC166" s="58"/>
      <c r="BD166" s="58"/>
      <c r="BE166" s="58">
        <v>17.48</v>
      </c>
      <c r="BF166">
        <v>2.16</v>
      </c>
      <c r="BM166">
        <v>49.36</v>
      </c>
      <c r="BO166" s="90"/>
      <c r="BP166" s="273"/>
      <c r="BQ166" s="90"/>
      <c r="BR166" s="90"/>
      <c r="BS166" s="90"/>
      <c r="BT166" s="90"/>
      <c r="BU166" s="90"/>
      <c r="BV166" s="90"/>
      <c r="BW166" s="90"/>
      <c r="BX166" s="90"/>
      <c r="BY166" s="90"/>
      <c r="BZ166" s="90"/>
      <c r="CA166" s="90"/>
      <c r="CB166" s="90"/>
      <c r="CC166" s="90"/>
      <c r="CD166" s="90"/>
      <c r="CE166" s="90"/>
      <c r="CF166" s="90"/>
      <c r="CG166" s="90"/>
      <c r="CH166" s="90"/>
      <c r="CI166" s="90"/>
      <c r="CJ166" s="90"/>
      <c r="CK166" s="90"/>
      <c r="CL166" s="91"/>
      <c r="CM166" s="90"/>
      <c r="CN166" s="90">
        <v>2305</v>
      </c>
      <c r="CO166" s="90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4"/>
      <c r="DT166" s="50">
        <f t="shared" si="155"/>
        <v>1</v>
      </c>
      <c r="DU166" s="73">
        <f t="shared" si="156"/>
        <v>1</v>
      </c>
      <c r="DV166" s="73">
        <f t="shared" si="157"/>
        <v>0</v>
      </c>
      <c r="DW166" s="73">
        <f t="shared" si="158"/>
        <v>0</v>
      </c>
      <c r="DX166" s="73">
        <f t="shared" si="159"/>
        <v>0</v>
      </c>
      <c r="DY166" s="125">
        <f t="shared" si="160"/>
        <v>0</v>
      </c>
      <c r="DZ166" s="73">
        <f t="shared" si="161"/>
        <v>1</v>
      </c>
      <c r="EA166" s="19">
        <f t="shared" si="162"/>
        <v>0</v>
      </c>
      <c r="EB166" s="50">
        <f t="shared" si="163"/>
        <v>0</v>
      </c>
      <c r="EC166" s="19">
        <f t="shared" si="164"/>
        <v>0</v>
      </c>
      <c r="ED166" s="19">
        <f t="shared" si="165"/>
        <v>1</v>
      </c>
      <c r="EE166" s="19">
        <f t="shared" si="166"/>
        <v>0</v>
      </c>
      <c r="EF166" s="50">
        <f t="shared" si="167"/>
        <v>0</v>
      </c>
      <c r="EG166" s="19">
        <f t="shared" si="168"/>
        <v>0</v>
      </c>
      <c r="EH166" s="19">
        <f t="shared" si="169"/>
        <v>1</v>
      </c>
      <c r="EI166" s="50">
        <f t="shared" si="170"/>
        <v>0</v>
      </c>
      <c r="EJ166" s="125">
        <f t="shared" si="171"/>
        <v>2</v>
      </c>
      <c r="EK166">
        <f t="shared" si="172"/>
        <v>23.69</v>
      </c>
      <c r="EL166">
        <f t="shared" si="173"/>
        <v>2.601</v>
      </c>
      <c r="EM166">
        <f t="shared" si="174"/>
        <v>55.04</v>
      </c>
      <c r="EN166">
        <f t="shared" si="175"/>
        <v>137.80000000000001</v>
      </c>
      <c r="EO166">
        <f t="shared" si="176"/>
        <v>2.16</v>
      </c>
      <c r="EP166">
        <f t="shared" si="177"/>
        <v>17.48</v>
      </c>
      <c r="EQ166">
        <f t="shared" si="178"/>
        <v>788.7</v>
      </c>
      <c r="ER166" t="str">
        <f t="shared" si="179"/>
        <v/>
      </c>
      <c r="ES166" t="str">
        <f t="shared" si="180"/>
        <v/>
      </c>
      <c r="ET166">
        <f t="shared" si="181"/>
        <v>7.67</v>
      </c>
      <c r="EU166" s="61">
        <f t="shared" si="182"/>
        <v>3.61</v>
      </c>
      <c r="EV166" s="53" t="e">
        <f>IF(ISNUMBER(EK166),EK166*#REF!,"")</f>
        <v>#REF!</v>
      </c>
      <c r="EW166" s="53" t="e">
        <f>IF(ISNUMBER(EL166),EL166*#REF!,"")</f>
        <v>#REF!</v>
      </c>
      <c r="EX166" s="53" t="e">
        <f>IF(ISNUMBER(EM166),EM166*#REF!,"")</f>
        <v>#REF!</v>
      </c>
      <c r="EY166" s="53" t="e">
        <f>IF(ISNUMBER(EN166),EN166*#REF!,"")</f>
        <v>#REF!</v>
      </c>
      <c r="EZ166" s="53" t="e">
        <f>IF(ISNUMBER(EO166),EO166*#REF!,"")</f>
        <v>#REF!</v>
      </c>
      <c r="FA166" s="53" t="e">
        <f>IF(ISNUMBER(EP166),EP166*#REF!,"")</f>
        <v>#REF!</v>
      </c>
      <c r="FB166" s="53" t="e">
        <f>IF(ISNUMBER(EQ166),EQ166*#REF!,"")</f>
        <v>#REF!</v>
      </c>
      <c r="FC166" s="53" t="str">
        <f>IF(ISNUMBER(ER166),ER166*#REF!,"")</f>
        <v/>
      </c>
      <c r="FD166" s="53" t="str">
        <f>IF(ISNUMBER(ES166),ES166*#REF!,"")</f>
        <v/>
      </c>
      <c r="FE166" s="53" t="e">
        <f>IF(ISNUMBER(ET166),ET166*#REF!,"")</f>
        <v>#REF!</v>
      </c>
      <c r="FF166" s="52" t="e">
        <f>IF(ISNUMBER(EU166),EU166*#REF!,"")</f>
        <v>#REF!</v>
      </c>
      <c r="FG166" s="55" t="str">
        <f t="shared" si="183"/>
        <v/>
      </c>
      <c r="FH166" s="55" t="str">
        <f t="shared" si="184"/>
        <v/>
      </c>
      <c r="FI166" s="55" t="str">
        <f t="shared" si="185"/>
        <v/>
      </c>
      <c r="FJ166" s="55" t="str">
        <f t="shared" si="186"/>
        <v/>
      </c>
      <c r="FK166" s="55" t="str">
        <f t="shared" si="187"/>
        <v/>
      </c>
      <c r="FL166" s="55" t="str">
        <f t="shared" si="188"/>
        <v/>
      </c>
      <c r="FM166" s="55" t="str">
        <f t="shared" si="189"/>
        <v/>
      </c>
      <c r="FN166" s="55" t="str">
        <f t="shared" si="190"/>
        <v/>
      </c>
      <c r="FO166" s="55" t="str">
        <f t="shared" si="191"/>
        <v/>
      </c>
      <c r="FP166" s="55" t="str">
        <f t="shared" si="192"/>
        <v/>
      </c>
      <c r="FQ166" s="59" t="str">
        <f t="shared" si="193"/>
        <v/>
      </c>
      <c r="FR166" s="53" t="str">
        <f t="shared" si="212"/>
        <v/>
      </c>
      <c r="FS166" s="53" t="e">
        <f t="shared" si="194"/>
        <v>#VALUE!</v>
      </c>
      <c r="FT166" s="19" t="e">
        <f t="shared" si="195"/>
        <v>#VALUE!</v>
      </c>
      <c r="FU166" s="19" t="e">
        <f t="shared" si="196"/>
        <v>#VALUE!</v>
      </c>
      <c r="FV166" s="19" t="e">
        <f t="shared" si="197"/>
        <v>#VALUE!</v>
      </c>
      <c r="FW166" s="50" t="e">
        <f t="shared" si="198"/>
        <v>#VALUE!</v>
      </c>
      <c r="FX166" s="120">
        <f t="shared" si="199"/>
        <v>0</v>
      </c>
      <c r="FY166" s="120">
        <f t="shared" si="200"/>
        <v>0</v>
      </c>
      <c r="FZ166" s="120">
        <f t="shared" si="201"/>
        <v>0</v>
      </c>
      <c r="GA166" s="120">
        <f t="shared" si="202"/>
        <v>0</v>
      </c>
      <c r="GB166" s="120">
        <f t="shared" si="203"/>
        <v>0</v>
      </c>
      <c r="GC166" s="120">
        <f t="shared" si="204"/>
        <v>0</v>
      </c>
      <c r="GD166" s="120">
        <f t="shared" si="205"/>
        <v>0</v>
      </c>
      <c r="GE166" s="120">
        <f t="shared" si="206"/>
        <v>0</v>
      </c>
      <c r="GF166" s="120">
        <f t="shared" si="207"/>
        <v>0</v>
      </c>
      <c r="GG166">
        <f t="shared" si="208"/>
        <v>0</v>
      </c>
      <c r="GH166">
        <f t="shared" si="209"/>
        <v>0</v>
      </c>
      <c r="GI166">
        <v>6</v>
      </c>
      <c r="GJ166" t="str">
        <f t="shared" si="210"/>
        <v/>
      </c>
    </row>
    <row r="167" spans="1:192" x14ac:dyDescent="0.2">
      <c r="A167" s="50">
        <f t="shared" si="149"/>
        <v>166</v>
      </c>
      <c r="B167" s="58" t="s">
        <v>130</v>
      </c>
      <c r="C167" s="58" t="s">
        <v>436</v>
      </c>
      <c r="D167" s="58"/>
      <c r="E167" s="58"/>
      <c r="F167" s="83">
        <v>3433070</v>
      </c>
      <c r="G167" s="83">
        <v>5555490</v>
      </c>
      <c r="H167" s="77">
        <f t="shared" si="150"/>
        <v>433022.342</v>
      </c>
      <c r="I167" s="77">
        <f t="shared" si="151"/>
        <v>5553707.5940000005</v>
      </c>
      <c r="J167" s="83">
        <v>329.22</v>
      </c>
      <c r="K167" s="83" t="s">
        <v>1332</v>
      </c>
      <c r="L167" s="78">
        <v>10</v>
      </c>
      <c r="M167" s="83"/>
      <c r="O167" s="89"/>
      <c r="P167" s="89"/>
      <c r="Q167" s="58" t="s">
        <v>2821</v>
      </c>
      <c r="R167" s="58" t="s">
        <v>2876</v>
      </c>
      <c r="S167" s="2" t="s">
        <v>2640</v>
      </c>
      <c r="T167" s="241" t="str">
        <f t="shared" si="152"/>
        <v>-</v>
      </c>
      <c r="U167" s="241" t="str">
        <f t="shared" si="153"/>
        <v>-</v>
      </c>
      <c r="V167" s="241" t="str">
        <f t="shared" si="154"/>
        <v>-</v>
      </c>
      <c r="W167" s="241" t="str">
        <f t="shared" si="211"/>
        <v>A</v>
      </c>
      <c r="X167" s="260">
        <f t="shared" si="148"/>
        <v>6</v>
      </c>
      <c r="Y167" s="261" t="str">
        <f t="shared" si="147"/>
        <v/>
      </c>
      <c r="Z167" s="56" t="s">
        <v>1589</v>
      </c>
      <c r="AA167" s="83" t="s">
        <v>1444</v>
      </c>
      <c r="AB167" s="77">
        <v>2</v>
      </c>
      <c r="AC167" s="58"/>
      <c r="AD167" s="58" t="s">
        <v>1586</v>
      </c>
      <c r="AE167" s="70" t="s">
        <v>2933</v>
      </c>
      <c r="AF167" s="78">
        <v>8</v>
      </c>
      <c r="AG167" s="83"/>
      <c r="AH167" s="83"/>
      <c r="AI167" s="83"/>
      <c r="AJ167" s="83"/>
      <c r="AK167" s="83"/>
      <c r="AL167" s="83"/>
      <c r="AM167" s="83">
        <v>0.37</v>
      </c>
      <c r="AN167" s="58"/>
      <c r="AO167" s="58"/>
      <c r="AP167" s="83"/>
      <c r="AQ167" s="58"/>
      <c r="AR167" s="58">
        <v>758</v>
      </c>
      <c r="AS167" s="193">
        <f t="shared" si="213"/>
        <v>716</v>
      </c>
      <c r="AT167" s="248" t="str">
        <f t="shared" si="214"/>
        <v/>
      </c>
      <c r="AU167" s="58">
        <v>15</v>
      </c>
      <c r="AV167" s="58">
        <v>37</v>
      </c>
      <c r="AW167" s="58">
        <v>96</v>
      </c>
      <c r="AX167" s="58">
        <v>6</v>
      </c>
      <c r="AY167" s="58">
        <v>14</v>
      </c>
      <c r="AZ167" s="68">
        <v>531</v>
      </c>
      <c r="BA167" s="58"/>
      <c r="BB167" s="58">
        <v>2</v>
      </c>
      <c r="BC167" s="58"/>
      <c r="BD167" s="58"/>
      <c r="BE167" s="58">
        <v>15</v>
      </c>
      <c r="BF167" s="58"/>
      <c r="BG167" s="58"/>
      <c r="BH167" s="58"/>
      <c r="BI167" s="58"/>
      <c r="BJ167" s="58"/>
      <c r="BK167" s="58"/>
      <c r="BL167" s="58"/>
      <c r="BM167" s="58"/>
      <c r="BN167" s="68"/>
      <c r="BO167" s="81"/>
      <c r="BP167" s="81"/>
      <c r="BQ167" s="81"/>
      <c r="BR167" s="81"/>
      <c r="BS167" s="81"/>
      <c r="BT167" s="81"/>
      <c r="BU167" s="81"/>
      <c r="BV167" s="81"/>
      <c r="BW167" s="81"/>
      <c r="BX167" s="81"/>
      <c r="BY167" s="81"/>
      <c r="BZ167" s="81"/>
      <c r="CA167" s="81"/>
      <c r="CB167" s="81"/>
      <c r="CC167" s="81"/>
      <c r="CD167" s="81"/>
      <c r="CE167" s="81"/>
      <c r="CF167" s="81"/>
      <c r="CG167" s="81"/>
      <c r="CH167" s="81"/>
      <c r="CI167" s="81"/>
      <c r="CJ167" s="81"/>
      <c r="CK167" s="81"/>
      <c r="CL167" s="82"/>
      <c r="CM167" s="81"/>
      <c r="CN167" s="81">
        <v>1786</v>
      </c>
      <c r="CO167" s="81"/>
      <c r="CP167" s="58"/>
      <c r="CQ167" s="68"/>
      <c r="CR167" s="58"/>
      <c r="CS167" s="58"/>
      <c r="CT167" s="58"/>
      <c r="CU167" s="58"/>
      <c r="CV167" s="58"/>
      <c r="CW167" s="58"/>
      <c r="CX167" s="58"/>
      <c r="CY167" s="58"/>
      <c r="CZ167" s="58"/>
      <c r="DA167" s="68"/>
      <c r="DB167" s="81"/>
      <c r="DC167" s="81"/>
      <c r="DD167" s="81"/>
      <c r="DE167" s="81"/>
      <c r="DF167" s="81"/>
      <c r="DG167" s="81"/>
      <c r="DH167" s="81"/>
      <c r="DI167" s="81"/>
      <c r="DJ167" s="81"/>
      <c r="DK167" s="103"/>
      <c r="DL167" s="103"/>
      <c r="DM167" s="103"/>
      <c r="DN167" s="81"/>
      <c r="DO167" s="81"/>
      <c r="DP167" s="103"/>
      <c r="DQ167" s="103"/>
      <c r="DR167" s="103"/>
      <c r="DS167" s="104"/>
      <c r="DT167" s="50">
        <f t="shared" si="155"/>
        <v>0</v>
      </c>
      <c r="DU167" s="73">
        <f t="shared" si="156"/>
        <v>1</v>
      </c>
      <c r="DV167" s="73">
        <f t="shared" si="157"/>
        <v>0</v>
      </c>
      <c r="DW167" s="73">
        <f t="shared" si="158"/>
        <v>0</v>
      </c>
      <c r="DX167" s="73">
        <f t="shared" si="159"/>
        <v>0</v>
      </c>
      <c r="DY167" s="125">
        <f t="shared" si="160"/>
        <v>0</v>
      </c>
      <c r="DZ167" s="73">
        <f t="shared" si="161"/>
        <v>1</v>
      </c>
      <c r="EA167" s="19">
        <f t="shared" si="162"/>
        <v>0</v>
      </c>
      <c r="EB167" s="50">
        <f t="shared" si="163"/>
        <v>0</v>
      </c>
      <c r="EC167" s="19">
        <f t="shared" si="164"/>
        <v>1</v>
      </c>
      <c r="ED167" s="19">
        <f t="shared" si="165"/>
        <v>0</v>
      </c>
      <c r="EE167" s="19">
        <f t="shared" si="166"/>
        <v>0</v>
      </c>
      <c r="EF167" s="50">
        <f t="shared" si="167"/>
        <v>0</v>
      </c>
      <c r="EG167" s="19">
        <f t="shared" si="168"/>
        <v>0</v>
      </c>
      <c r="EH167" s="19">
        <f t="shared" si="169"/>
        <v>1</v>
      </c>
      <c r="EI167" s="50">
        <f t="shared" si="170"/>
        <v>0</v>
      </c>
      <c r="EJ167" s="125">
        <f t="shared" si="171"/>
        <v>1</v>
      </c>
      <c r="EK167">
        <f t="shared" si="172"/>
        <v>15</v>
      </c>
      <c r="EL167">
        <f t="shared" si="173"/>
        <v>2</v>
      </c>
      <c r="EM167">
        <f t="shared" si="174"/>
        <v>37</v>
      </c>
      <c r="EN167">
        <f t="shared" si="175"/>
        <v>96</v>
      </c>
      <c r="EO167" t="str">
        <f t="shared" si="176"/>
        <v/>
      </c>
      <c r="EP167">
        <f t="shared" si="177"/>
        <v>15</v>
      </c>
      <c r="EQ167">
        <f t="shared" si="178"/>
        <v>531</v>
      </c>
      <c r="ER167" t="str">
        <f t="shared" si="179"/>
        <v/>
      </c>
      <c r="ES167" t="str">
        <f t="shared" si="180"/>
        <v/>
      </c>
      <c r="ET167">
        <f t="shared" si="181"/>
        <v>14</v>
      </c>
      <c r="EU167" s="61">
        <f t="shared" si="182"/>
        <v>6</v>
      </c>
      <c r="EV167" s="53" t="e">
        <f>IF(ISNUMBER(EK167),EK167*#REF!,"")</f>
        <v>#REF!</v>
      </c>
      <c r="EW167" s="53" t="e">
        <f>IF(ISNUMBER(EL167),EL167*#REF!,"")</f>
        <v>#REF!</v>
      </c>
      <c r="EX167" s="53" t="e">
        <f>IF(ISNUMBER(EM167),EM167*#REF!,"")</f>
        <v>#REF!</v>
      </c>
      <c r="EY167" s="53" t="e">
        <f>IF(ISNUMBER(EN167),EN167*#REF!,"")</f>
        <v>#REF!</v>
      </c>
      <c r="EZ167" s="53" t="str">
        <f>IF(ISNUMBER(EO167),EO167*#REF!,"")</f>
        <v/>
      </c>
      <c r="FA167" s="53" t="e">
        <f>IF(ISNUMBER(EP167),EP167*#REF!,"")</f>
        <v>#REF!</v>
      </c>
      <c r="FB167" s="53" t="e">
        <f>IF(ISNUMBER(EQ167),EQ167*#REF!,"")</f>
        <v>#REF!</v>
      </c>
      <c r="FC167" s="53" t="str">
        <f>IF(ISNUMBER(ER167),ER167*#REF!,"")</f>
        <v/>
      </c>
      <c r="FD167" s="53" t="str">
        <f>IF(ISNUMBER(ES167),ES167*#REF!,"")</f>
        <v/>
      </c>
      <c r="FE167" s="53" t="e">
        <f>IF(ISNUMBER(ET167),ET167*#REF!,"")</f>
        <v>#REF!</v>
      </c>
      <c r="FF167" s="52" t="e">
        <f>IF(ISNUMBER(EU167),EU167*#REF!,"")</f>
        <v>#REF!</v>
      </c>
      <c r="FG167" s="55" t="str">
        <f t="shared" si="183"/>
        <v/>
      </c>
      <c r="FH167" s="55" t="str">
        <f t="shared" si="184"/>
        <v/>
      </c>
      <c r="FI167" s="55" t="str">
        <f t="shared" si="185"/>
        <v/>
      </c>
      <c r="FJ167" s="55" t="str">
        <f t="shared" si="186"/>
        <v/>
      </c>
      <c r="FK167" s="55" t="str">
        <f t="shared" si="187"/>
        <v/>
      </c>
      <c r="FL167" s="55" t="str">
        <f t="shared" si="188"/>
        <v/>
      </c>
      <c r="FM167" s="55" t="str">
        <f t="shared" si="189"/>
        <v/>
      </c>
      <c r="FN167" s="55" t="str">
        <f t="shared" si="190"/>
        <v/>
      </c>
      <c r="FO167" s="55" t="str">
        <f t="shared" si="191"/>
        <v/>
      </c>
      <c r="FP167" s="55" t="str">
        <f t="shared" si="192"/>
        <v/>
      </c>
      <c r="FQ167" s="59" t="str">
        <f t="shared" si="193"/>
        <v/>
      </c>
      <c r="FR167" s="53" t="str">
        <f t="shared" si="212"/>
        <v/>
      </c>
      <c r="FS167" s="53" t="e">
        <f t="shared" si="194"/>
        <v>#VALUE!</v>
      </c>
      <c r="FT167" s="19" t="e">
        <f t="shared" si="195"/>
        <v>#VALUE!</v>
      </c>
      <c r="FU167" s="19" t="e">
        <f t="shared" si="196"/>
        <v>#VALUE!</v>
      </c>
      <c r="FV167" s="19" t="e">
        <f t="shared" si="197"/>
        <v>#VALUE!</v>
      </c>
      <c r="FW167" s="50" t="e">
        <f t="shared" si="198"/>
        <v>#VALUE!</v>
      </c>
      <c r="FX167" s="120">
        <f t="shared" si="199"/>
        <v>0</v>
      </c>
      <c r="FY167" s="120">
        <f t="shared" si="200"/>
        <v>0</v>
      </c>
      <c r="FZ167" s="120">
        <f t="shared" si="201"/>
        <v>0</v>
      </c>
      <c r="GA167" s="120">
        <f t="shared" si="202"/>
        <v>0</v>
      </c>
      <c r="GB167" s="120">
        <f t="shared" si="203"/>
        <v>0</v>
      </c>
      <c r="GC167" s="120">
        <f t="shared" si="204"/>
        <v>0</v>
      </c>
      <c r="GD167" s="120">
        <f t="shared" si="205"/>
        <v>0</v>
      </c>
      <c r="GE167" s="120">
        <f t="shared" si="206"/>
        <v>0</v>
      </c>
      <c r="GF167" s="120">
        <f t="shared" si="207"/>
        <v>0</v>
      </c>
      <c r="GG167">
        <f t="shared" si="208"/>
        <v>0</v>
      </c>
      <c r="GH167">
        <f t="shared" si="209"/>
        <v>0</v>
      </c>
      <c r="GI167">
        <v>6</v>
      </c>
      <c r="GJ167" t="str">
        <f t="shared" si="210"/>
        <v/>
      </c>
    </row>
    <row r="168" spans="1:192" x14ac:dyDescent="0.2">
      <c r="A168" s="50">
        <f t="shared" si="149"/>
        <v>167</v>
      </c>
      <c r="B168" s="58" t="s">
        <v>130</v>
      </c>
      <c r="C168" s="58" t="s">
        <v>472</v>
      </c>
      <c r="D168" s="58"/>
      <c r="E168" s="58"/>
      <c r="F168" s="83">
        <v>3433785</v>
      </c>
      <c r="G168" s="83">
        <v>5556630</v>
      </c>
      <c r="H168" s="77">
        <f t="shared" si="150"/>
        <v>433737.05600000004</v>
      </c>
      <c r="I168" s="77">
        <f t="shared" si="151"/>
        <v>5554847.1380000003</v>
      </c>
      <c r="J168" s="83">
        <v>300</v>
      </c>
      <c r="K168" s="83" t="s">
        <v>1332</v>
      </c>
      <c r="L168" s="78">
        <v>10</v>
      </c>
      <c r="M168" s="83"/>
      <c r="O168" s="89"/>
      <c r="P168" s="89"/>
      <c r="Q168" s="58" t="s">
        <v>2821</v>
      </c>
      <c r="R168" s="58" t="s">
        <v>2876</v>
      </c>
      <c r="S168" s="2" t="s">
        <v>2640</v>
      </c>
      <c r="T168" s="241" t="str">
        <f t="shared" si="152"/>
        <v>-</v>
      </c>
      <c r="U168" s="241" t="str">
        <f t="shared" si="153"/>
        <v>M</v>
      </c>
      <c r="V168" s="241" t="str">
        <f t="shared" si="154"/>
        <v>-</v>
      </c>
      <c r="W168" s="241" t="str">
        <f t="shared" si="211"/>
        <v>A</v>
      </c>
      <c r="X168" s="260">
        <f t="shared" si="148"/>
        <v>6</v>
      </c>
      <c r="Y168" s="261" t="str">
        <f t="shared" si="147"/>
        <v/>
      </c>
      <c r="Z168" s="56" t="s">
        <v>1590</v>
      </c>
      <c r="AA168" s="83" t="s">
        <v>1591</v>
      </c>
      <c r="AB168" s="77">
        <v>1</v>
      </c>
      <c r="AC168" s="58" t="s">
        <v>610</v>
      </c>
      <c r="AD168" s="58" t="s">
        <v>2939</v>
      </c>
      <c r="AE168" s="70" t="s">
        <v>2940</v>
      </c>
      <c r="AF168" s="63">
        <v>9.1999999999999993</v>
      </c>
      <c r="AG168" s="83"/>
      <c r="AH168" s="83"/>
      <c r="AI168" s="83"/>
      <c r="AJ168" s="83"/>
      <c r="AK168" s="83"/>
      <c r="AL168" s="83"/>
      <c r="AM168" s="83">
        <v>1.1299999999999999</v>
      </c>
      <c r="AN168" s="58"/>
      <c r="AO168" s="58"/>
      <c r="AP168" s="83"/>
      <c r="AQ168" s="58"/>
      <c r="AR168" s="58">
        <v>1092</v>
      </c>
      <c r="AS168" s="193">
        <f t="shared" si="213"/>
        <v>1090.7069999999999</v>
      </c>
      <c r="AT168" s="248" t="str">
        <f t="shared" si="214"/>
        <v/>
      </c>
      <c r="AU168" s="58">
        <v>26.87</v>
      </c>
      <c r="AV168" s="58">
        <v>74.98</v>
      </c>
      <c r="AW168" s="58">
        <v>119.3</v>
      </c>
      <c r="AX168" s="58">
        <v>10.68</v>
      </c>
      <c r="AY168" s="58">
        <v>14.43</v>
      </c>
      <c r="AZ168" s="68">
        <v>788.5</v>
      </c>
      <c r="BA168" s="58">
        <v>0.24199999999999999</v>
      </c>
      <c r="BB168" s="58">
        <v>2.8820000000000001</v>
      </c>
      <c r="BC168" s="58">
        <v>0.47899999999999998</v>
      </c>
      <c r="BD168" s="58">
        <v>0.56799999999999995</v>
      </c>
      <c r="BE168" s="58">
        <v>3.464</v>
      </c>
      <c r="BF168" s="58">
        <v>1.6180000000000001</v>
      </c>
      <c r="BG168" s="58"/>
      <c r="BH168" s="58"/>
      <c r="BI168" s="58"/>
      <c r="BJ168" s="58">
        <v>4.04</v>
      </c>
      <c r="BK168" s="58"/>
      <c r="BL168" s="58"/>
      <c r="BM168" s="58">
        <v>42.61</v>
      </c>
      <c r="BN168" s="68"/>
      <c r="BO168" s="81"/>
      <c r="BP168" s="81">
        <v>44</v>
      </c>
      <c r="BQ168" s="81"/>
      <c r="BR168" s="81"/>
      <c r="BS168" s="81"/>
      <c r="BT168" s="81"/>
      <c r="BU168" s="81"/>
      <c r="BV168" s="81"/>
      <c r="BW168" s="81"/>
      <c r="BX168" s="81"/>
      <c r="BY168" s="81"/>
      <c r="BZ168" s="81"/>
      <c r="CA168" s="81"/>
      <c r="CB168" s="81"/>
      <c r="CC168" s="81"/>
      <c r="CD168" s="81"/>
      <c r="CE168" s="81"/>
      <c r="CF168" s="81"/>
      <c r="CG168" s="81"/>
      <c r="CH168" s="81"/>
      <c r="CI168" s="81"/>
      <c r="CJ168" s="81"/>
      <c r="CK168" s="81"/>
      <c r="CL168" s="82"/>
      <c r="CM168" s="81"/>
      <c r="CN168" s="81">
        <v>2251</v>
      </c>
      <c r="CO168" s="81"/>
      <c r="CP168" s="58"/>
      <c r="CQ168" s="68"/>
      <c r="CR168" s="58"/>
      <c r="CS168" s="58"/>
      <c r="CT168" s="58"/>
      <c r="CU168" s="58"/>
      <c r="CV168" s="58"/>
      <c r="CW168" s="58"/>
      <c r="CX168" s="58"/>
      <c r="CY168" s="58"/>
      <c r="CZ168" s="58"/>
      <c r="DA168" s="68"/>
      <c r="DB168" s="81"/>
      <c r="DC168" s="81"/>
      <c r="DD168" s="81"/>
      <c r="DE168" s="81"/>
      <c r="DF168" s="81"/>
      <c r="DG168" s="81"/>
      <c r="DH168" s="81"/>
      <c r="DI168" s="81"/>
      <c r="DJ168" s="81"/>
      <c r="DK168" s="103"/>
      <c r="DL168" s="103"/>
      <c r="DM168" s="103"/>
      <c r="DN168" s="81"/>
      <c r="DO168" s="81"/>
      <c r="DP168" s="103"/>
      <c r="DQ168" s="103"/>
      <c r="DR168" s="103"/>
      <c r="DS168" s="104"/>
      <c r="DT168" s="50">
        <f t="shared" si="155"/>
        <v>1</v>
      </c>
      <c r="DU168" s="73">
        <f t="shared" si="156"/>
        <v>1</v>
      </c>
      <c r="DV168" s="73">
        <f t="shared" si="157"/>
        <v>0</v>
      </c>
      <c r="DW168" s="73">
        <f t="shared" si="158"/>
        <v>0</v>
      </c>
      <c r="DX168" s="73">
        <f t="shared" si="159"/>
        <v>0</v>
      </c>
      <c r="DY168" s="125">
        <f t="shared" si="160"/>
        <v>0</v>
      </c>
      <c r="DZ168" s="73">
        <f t="shared" si="161"/>
        <v>1</v>
      </c>
      <c r="EA168" s="19">
        <f t="shared" si="162"/>
        <v>0</v>
      </c>
      <c r="EB168" s="50">
        <f t="shared" si="163"/>
        <v>0</v>
      </c>
      <c r="EC168" s="19">
        <f t="shared" si="164"/>
        <v>0</v>
      </c>
      <c r="ED168" s="19">
        <f t="shared" si="165"/>
        <v>1</v>
      </c>
      <c r="EE168" s="19">
        <f t="shared" si="166"/>
        <v>0</v>
      </c>
      <c r="EF168" s="50">
        <f t="shared" si="167"/>
        <v>0</v>
      </c>
      <c r="EG168" s="19">
        <f t="shared" si="168"/>
        <v>0</v>
      </c>
      <c r="EH168" s="19">
        <f t="shared" si="169"/>
        <v>1</v>
      </c>
      <c r="EI168" s="50">
        <f t="shared" si="170"/>
        <v>0</v>
      </c>
      <c r="EJ168" s="125">
        <f t="shared" si="171"/>
        <v>2</v>
      </c>
      <c r="EK168">
        <f t="shared" si="172"/>
        <v>26.87</v>
      </c>
      <c r="EL168">
        <f t="shared" si="173"/>
        <v>2.8820000000000001</v>
      </c>
      <c r="EM168">
        <f t="shared" si="174"/>
        <v>74.98</v>
      </c>
      <c r="EN168">
        <f t="shared" si="175"/>
        <v>119.3</v>
      </c>
      <c r="EO168">
        <f t="shared" si="176"/>
        <v>1.6180000000000001</v>
      </c>
      <c r="EP168">
        <f t="shared" si="177"/>
        <v>3.464</v>
      </c>
      <c r="EQ168">
        <f t="shared" si="178"/>
        <v>788.5</v>
      </c>
      <c r="ER168" t="str">
        <f t="shared" si="179"/>
        <v/>
      </c>
      <c r="ES168">
        <f t="shared" si="180"/>
        <v>4.04</v>
      </c>
      <c r="ET168">
        <f t="shared" si="181"/>
        <v>14.43</v>
      </c>
      <c r="EU168" s="61">
        <f t="shared" si="182"/>
        <v>10.68</v>
      </c>
      <c r="EV168" s="53" t="e">
        <f>IF(ISNUMBER(EK168),EK168*#REF!,"")</f>
        <v>#REF!</v>
      </c>
      <c r="EW168" s="53" t="e">
        <f>IF(ISNUMBER(EL168),EL168*#REF!,"")</f>
        <v>#REF!</v>
      </c>
      <c r="EX168" s="53" t="e">
        <f>IF(ISNUMBER(EM168),EM168*#REF!,"")</f>
        <v>#REF!</v>
      </c>
      <c r="EY168" s="53" t="e">
        <f>IF(ISNUMBER(EN168),EN168*#REF!,"")</f>
        <v>#REF!</v>
      </c>
      <c r="EZ168" s="53" t="e">
        <f>IF(ISNUMBER(EO168),EO168*#REF!,"")</f>
        <v>#REF!</v>
      </c>
      <c r="FA168" s="53" t="e">
        <f>IF(ISNUMBER(EP168),EP168*#REF!,"")</f>
        <v>#REF!</v>
      </c>
      <c r="FB168" s="53" t="e">
        <f>IF(ISNUMBER(EQ168),EQ168*#REF!,"")</f>
        <v>#REF!</v>
      </c>
      <c r="FC168" s="53" t="str">
        <f>IF(ISNUMBER(ER168),ER168*#REF!,"")</f>
        <v/>
      </c>
      <c r="FD168" s="53" t="e">
        <f>IF(ISNUMBER(ES168),ES168*#REF!,"")</f>
        <v>#REF!</v>
      </c>
      <c r="FE168" s="53" t="e">
        <f>IF(ISNUMBER(ET168),ET168*#REF!,"")</f>
        <v>#REF!</v>
      </c>
      <c r="FF168" s="52" t="e">
        <f>IF(ISNUMBER(EU168),EU168*#REF!,"")</f>
        <v>#REF!</v>
      </c>
      <c r="FG168" s="55" t="str">
        <f t="shared" si="183"/>
        <v/>
      </c>
      <c r="FH168" s="55" t="str">
        <f t="shared" si="184"/>
        <v/>
      </c>
      <c r="FI168" s="55" t="str">
        <f t="shared" si="185"/>
        <v/>
      </c>
      <c r="FJ168" s="55" t="str">
        <f t="shared" si="186"/>
        <v/>
      </c>
      <c r="FK168" s="55" t="str">
        <f t="shared" si="187"/>
        <v/>
      </c>
      <c r="FL168" s="55" t="str">
        <f t="shared" si="188"/>
        <v/>
      </c>
      <c r="FM168" s="55" t="str">
        <f t="shared" si="189"/>
        <v/>
      </c>
      <c r="FN168" s="55" t="str">
        <f t="shared" si="190"/>
        <v/>
      </c>
      <c r="FO168" s="55" t="str">
        <f t="shared" si="191"/>
        <v/>
      </c>
      <c r="FP168" s="55" t="str">
        <f t="shared" si="192"/>
        <v/>
      </c>
      <c r="FQ168" s="59" t="str">
        <f t="shared" si="193"/>
        <v/>
      </c>
      <c r="FR168" s="53" t="str">
        <f t="shared" si="212"/>
        <v/>
      </c>
      <c r="FS168" s="53" t="e">
        <f t="shared" si="194"/>
        <v>#VALUE!</v>
      </c>
      <c r="FT168" s="19" t="e">
        <f t="shared" si="195"/>
        <v>#VALUE!</v>
      </c>
      <c r="FU168" s="19" t="e">
        <f t="shared" si="196"/>
        <v>#VALUE!</v>
      </c>
      <c r="FV168" s="19" t="e">
        <f t="shared" si="197"/>
        <v>#VALUE!</v>
      </c>
      <c r="FW168" s="50" t="e">
        <f t="shared" si="198"/>
        <v>#VALUE!</v>
      </c>
      <c r="FX168" s="120">
        <f t="shared" si="199"/>
        <v>0</v>
      </c>
      <c r="FY168" s="120">
        <f t="shared" si="200"/>
        <v>0</v>
      </c>
      <c r="FZ168" s="120">
        <f t="shared" si="201"/>
        <v>0</v>
      </c>
      <c r="GA168" s="120">
        <f t="shared" si="202"/>
        <v>0</v>
      </c>
      <c r="GB168" s="120">
        <f t="shared" si="203"/>
        <v>0</v>
      </c>
      <c r="GC168" s="120">
        <f t="shared" si="204"/>
        <v>0</v>
      </c>
      <c r="GD168" s="120">
        <f t="shared" si="205"/>
        <v>0</v>
      </c>
      <c r="GE168" s="120">
        <f t="shared" si="206"/>
        <v>0</v>
      </c>
      <c r="GF168" s="120">
        <f t="shared" si="207"/>
        <v>0</v>
      </c>
      <c r="GG168">
        <f t="shared" si="208"/>
        <v>0</v>
      </c>
      <c r="GH168">
        <f t="shared" si="209"/>
        <v>0</v>
      </c>
      <c r="GI168">
        <v>6</v>
      </c>
      <c r="GJ168" t="str">
        <f t="shared" si="210"/>
        <v/>
      </c>
    </row>
    <row r="169" spans="1:192" x14ac:dyDescent="0.2">
      <c r="A169" s="50">
        <f t="shared" si="149"/>
        <v>168</v>
      </c>
      <c r="B169" s="58" t="s">
        <v>130</v>
      </c>
      <c r="C169" s="58" t="s">
        <v>435</v>
      </c>
      <c r="D169" s="58"/>
      <c r="E169" s="58"/>
      <c r="F169" s="83">
        <v>3432780</v>
      </c>
      <c r="G169" s="83">
        <v>5556520</v>
      </c>
      <c r="H169" s="77">
        <f t="shared" si="150"/>
        <v>432732.45800000004</v>
      </c>
      <c r="I169" s="77">
        <f t="shared" si="151"/>
        <v>5554737.182</v>
      </c>
      <c r="J169" s="83">
        <v>328.01</v>
      </c>
      <c r="K169" s="83" t="s">
        <v>1332</v>
      </c>
      <c r="L169" s="78">
        <v>10</v>
      </c>
      <c r="M169" s="83"/>
      <c r="O169" s="89"/>
      <c r="P169" s="89"/>
      <c r="Q169" s="58" t="s">
        <v>2821</v>
      </c>
      <c r="R169" s="58" t="s">
        <v>2876</v>
      </c>
      <c r="S169" s="2" t="s">
        <v>2640</v>
      </c>
      <c r="T169" s="241" t="str">
        <f t="shared" si="152"/>
        <v>-</v>
      </c>
      <c r="U169" s="241" t="str">
        <f t="shared" si="153"/>
        <v>-</v>
      </c>
      <c r="V169" s="241" t="str">
        <f t="shared" si="154"/>
        <v>-</v>
      </c>
      <c r="W169" s="241" t="str">
        <f t="shared" si="211"/>
        <v>A</v>
      </c>
      <c r="X169" s="260">
        <f t="shared" si="148"/>
        <v>6</v>
      </c>
      <c r="Y169" s="261" t="str">
        <f t="shared" si="147"/>
        <v/>
      </c>
      <c r="Z169" s="56"/>
      <c r="AA169" s="83" t="s">
        <v>1588</v>
      </c>
      <c r="AB169" s="77">
        <v>1</v>
      </c>
      <c r="AC169" s="58" t="s">
        <v>610</v>
      </c>
      <c r="AD169" s="2" t="s">
        <v>2938</v>
      </c>
      <c r="AE169" s="70" t="s">
        <v>2928</v>
      </c>
      <c r="AF169" s="63">
        <v>9.1999999999999993</v>
      </c>
      <c r="AG169" s="83"/>
      <c r="AH169" s="83"/>
      <c r="AI169" s="83"/>
      <c r="AJ169" s="83"/>
      <c r="AK169" s="83"/>
      <c r="AL169" s="83"/>
      <c r="AM169" s="83">
        <v>0.83</v>
      </c>
      <c r="AN169" s="58"/>
      <c r="AO169" s="58"/>
      <c r="AP169" s="83"/>
      <c r="AQ169" s="58"/>
      <c r="AR169" s="58"/>
      <c r="AS169" s="193">
        <f t="shared" si="213"/>
        <v>722.94199999999989</v>
      </c>
      <c r="AT169" s="248" t="str">
        <f t="shared" si="214"/>
        <v/>
      </c>
      <c r="AU169" s="58">
        <v>12.75</v>
      </c>
      <c r="AV169" s="58">
        <v>42.45</v>
      </c>
      <c r="AW169" s="58">
        <v>70.260000000000005</v>
      </c>
      <c r="AX169" s="58">
        <v>3.7690000000000001</v>
      </c>
      <c r="AY169" s="58">
        <v>9.2469999999999999</v>
      </c>
      <c r="AZ169" s="68">
        <v>512.4</v>
      </c>
      <c r="BA169" s="58"/>
      <c r="BB169" s="58">
        <v>2.35</v>
      </c>
      <c r="BC169" s="58"/>
      <c r="BD169" s="58"/>
      <c r="BE169" s="64">
        <v>27</v>
      </c>
      <c r="BF169" s="58">
        <v>3.536</v>
      </c>
      <c r="BG169" s="58"/>
      <c r="BH169" s="58"/>
      <c r="BI169" s="58"/>
      <c r="BJ169" s="58"/>
      <c r="BK169" s="58"/>
      <c r="BL169" s="58"/>
      <c r="BM169" s="58">
        <v>39.18</v>
      </c>
      <c r="BN169" s="68"/>
      <c r="BO169" s="81"/>
      <c r="BP169" s="81"/>
      <c r="BQ169" s="81"/>
      <c r="BR169" s="81"/>
      <c r="BS169" s="81"/>
      <c r="BT169" s="81"/>
      <c r="BU169" s="81"/>
      <c r="BV169" s="81"/>
      <c r="BW169" s="81"/>
      <c r="BX169" s="81"/>
      <c r="BY169" s="81"/>
      <c r="BZ169" s="81"/>
      <c r="CA169" s="81"/>
      <c r="CB169" s="81"/>
      <c r="CC169" s="81"/>
      <c r="CD169" s="81"/>
      <c r="CE169" s="81"/>
      <c r="CF169" s="81"/>
      <c r="CG169" s="81"/>
      <c r="CH169" s="81"/>
      <c r="CI169" s="81"/>
      <c r="CJ169" s="81"/>
      <c r="CK169" s="81"/>
      <c r="CL169" s="82"/>
      <c r="CM169" s="81"/>
      <c r="CN169" s="81">
        <v>2727</v>
      </c>
      <c r="CO169" s="81"/>
      <c r="CP169" s="58"/>
      <c r="CQ169" s="68"/>
      <c r="CR169" s="58"/>
      <c r="CS169" s="58"/>
      <c r="CT169" s="58"/>
      <c r="CU169" s="58"/>
      <c r="CV169" s="58"/>
      <c r="CW169" s="58"/>
      <c r="CX169" s="58"/>
      <c r="CY169" s="58"/>
      <c r="CZ169" s="58"/>
      <c r="DA169" s="68"/>
      <c r="DB169" s="81"/>
      <c r="DC169" s="81"/>
      <c r="DD169" s="81"/>
      <c r="DE169" s="81"/>
      <c r="DF169" s="81"/>
      <c r="DG169" s="81"/>
      <c r="DH169" s="81"/>
      <c r="DI169" s="81"/>
      <c r="DJ169" s="81"/>
      <c r="DK169" s="103"/>
      <c r="DL169" s="103"/>
      <c r="DM169" s="103"/>
      <c r="DN169" s="81"/>
      <c r="DO169" s="81"/>
      <c r="DP169" s="103"/>
      <c r="DQ169" s="103"/>
      <c r="DR169" s="103"/>
      <c r="DS169" s="104"/>
      <c r="DT169" s="50">
        <f t="shared" si="155"/>
        <v>1</v>
      </c>
      <c r="DU169" s="73">
        <f t="shared" si="156"/>
        <v>1</v>
      </c>
      <c r="DV169" s="73">
        <f t="shared" si="157"/>
        <v>0</v>
      </c>
      <c r="DW169" s="73">
        <f t="shared" si="158"/>
        <v>0</v>
      </c>
      <c r="DX169" s="73">
        <f t="shared" si="159"/>
        <v>0</v>
      </c>
      <c r="DY169" s="125">
        <f t="shared" si="160"/>
        <v>0</v>
      </c>
      <c r="DZ169" s="73">
        <f t="shared" si="161"/>
        <v>1</v>
      </c>
      <c r="EA169" s="19">
        <f t="shared" si="162"/>
        <v>0</v>
      </c>
      <c r="EB169" s="50">
        <f t="shared" si="163"/>
        <v>0</v>
      </c>
      <c r="EC169" s="19">
        <f t="shared" si="164"/>
        <v>1</v>
      </c>
      <c r="ED169" s="19">
        <f t="shared" si="165"/>
        <v>0</v>
      </c>
      <c r="EE169" s="19">
        <f t="shared" si="166"/>
        <v>0</v>
      </c>
      <c r="EF169" s="50">
        <f t="shared" si="167"/>
        <v>0</v>
      </c>
      <c r="EG169" s="19">
        <f t="shared" si="168"/>
        <v>0</v>
      </c>
      <c r="EH169" s="19">
        <f t="shared" si="169"/>
        <v>1</v>
      </c>
      <c r="EI169" s="50">
        <f t="shared" si="170"/>
        <v>0</v>
      </c>
      <c r="EJ169" s="125">
        <f t="shared" si="171"/>
        <v>1</v>
      </c>
      <c r="EK169">
        <f t="shared" si="172"/>
        <v>12.75</v>
      </c>
      <c r="EL169">
        <f t="shared" si="173"/>
        <v>2.35</v>
      </c>
      <c r="EM169">
        <f t="shared" si="174"/>
        <v>42.45</v>
      </c>
      <c r="EN169">
        <f t="shared" si="175"/>
        <v>70.260000000000005</v>
      </c>
      <c r="EO169">
        <f t="shared" si="176"/>
        <v>3.536</v>
      </c>
      <c r="EP169">
        <f t="shared" si="177"/>
        <v>27</v>
      </c>
      <c r="EQ169">
        <f t="shared" si="178"/>
        <v>512.4</v>
      </c>
      <c r="ER169" t="str">
        <f t="shared" si="179"/>
        <v/>
      </c>
      <c r="ES169" t="str">
        <f t="shared" si="180"/>
        <v/>
      </c>
      <c r="ET169">
        <f t="shared" si="181"/>
        <v>9.2469999999999999</v>
      </c>
      <c r="EU169" s="61">
        <f t="shared" si="182"/>
        <v>3.7690000000000001</v>
      </c>
      <c r="EV169" s="53" t="e">
        <f>IF(ISNUMBER(EK169),EK169*#REF!,"")</f>
        <v>#REF!</v>
      </c>
      <c r="EW169" s="53" t="e">
        <f>IF(ISNUMBER(EL169),EL169*#REF!,"")</f>
        <v>#REF!</v>
      </c>
      <c r="EX169" s="53" t="e">
        <f>IF(ISNUMBER(EM169),EM169*#REF!,"")</f>
        <v>#REF!</v>
      </c>
      <c r="EY169" s="53" t="e">
        <f>IF(ISNUMBER(EN169),EN169*#REF!,"")</f>
        <v>#REF!</v>
      </c>
      <c r="EZ169" s="53" t="e">
        <f>IF(ISNUMBER(EO169),EO169*#REF!,"")</f>
        <v>#REF!</v>
      </c>
      <c r="FA169" s="53" t="e">
        <f>IF(ISNUMBER(EP169),EP169*#REF!,"")</f>
        <v>#REF!</v>
      </c>
      <c r="FB169" s="53" t="e">
        <f>IF(ISNUMBER(EQ169),EQ169*#REF!,"")</f>
        <v>#REF!</v>
      </c>
      <c r="FC169" s="53" t="str">
        <f>IF(ISNUMBER(ER169),ER169*#REF!,"")</f>
        <v/>
      </c>
      <c r="FD169" s="53" t="str">
        <f>IF(ISNUMBER(ES169),ES169*#REF!,"")</f>
        <v/>
      </c>
      <c r="FE169" s="53" t="e">
        <f>IF(ISNUMBER(ET169),ET169*#REF!,"")</f>
        <v>#REF!</v>
      </c>
      <c r="FF169" s="52" t="e">
        <f>IF(ISNUMBER(EU169),EU169*#REF!,"")</f>
        <v>#REF!</v>
      </c>
      <c r="FG169" s="55" t="str">
        <f t="shared" si="183"/>
        <v/>
      </c>
      <c r="FH169" s="55" t="str">
        <f t="shared" si="184"/>
        <v/>
      </c>
      <c r="FI169" s="55" t="str">
        <f t="shared" si="185"/>
        <v/>
      </c>
      <c r="FJ169" s="55" t="str">
        <f t="shared" si="186"/>
        <v/>
      </c>
      <c r="FK169" s="55" t="str">
        <f t="shared" si="187"/>
        <v/>
      </c>
      <c r="FL169" s="55" t="str">
        <f t="shared" si="188"/>
        <v/>
      </c>
      <c r="FM169" s="55" t="str">
        <f t="shared" si="189"/>
        <v/>
      </c>
      <c r="FN169" s="55" t="str">
        <f t="shared" si="190"/>
        <v/>
      </c>
      <c r="FO169" s="55" t="str">
        <f t="shared" si="191"/>
        <v/>
      </c>
      <c r="FP169" s="55" t="str">
        <f t="shared" si="192"/>
        <v/>
      </c>
      <c r="FQ169" s="59" t="str">
        <f t="shared" si="193"/>
        <v/>
      </c>
      <c r="FR169" s="53" t="str">
        <f t="shared" si="212"/>
        <v/>
      </c>
      <c r="FS169" s="53" t="e">
        <f t="shared" si="194"/>
        <v>#VALUE!</v>
      </c>
      <c r="FT169" s="19" t="e">
        <f t="shared" si="195"/>
        <v>#VALUE!</v>
      </c>
      <c r="FU169" s="19" t="e">
        <f t="shared" si="196"/>
        <v>#VALUE!</v>
      </c>
      <c r="FV169" s="19" t="e">
        <f t="shared" si="197"/>
        <v>#VALUE!</v>
      </c>
      <c r="FW169" s="50" t="e">
        <f t="shared" si="198"/>
        <v>#VALUE!</v>
      </c>
      <c r="FX169" s="120">
        <f t="shared" si="199"/>
        <v>0</v>
      </c>
      <c r="FY169" s="120">
        <f t="shared" si="200"/>
        <v>0</v>
      </c>
      <c r="FZ169" s="120">
        <f t="shared" si="201"/>
        <v>0</v>
      </c>
      <c r="GA169" s="120">
        <f t="shared" si="202"/>
        <v>0</v>
      </c>
      <c r="GB169" s="120">
        <f t="shared" si="203"/>
        <v>0</v>
      </c>
      <c r="GC169" s="120">
        <f t="shared" si="204"/>
        <v>0</v>
      </c>
      <c r="GD169" s="120">
        <f t="shared" si="205"/>
        <v>0</v>
      </c>
      <c r="GE169" s="120">
        <f t="shared" si="206"/>
        <v>0</v>
      </c>
      <c r="GF169" s="120">
        <f t="shared" si="207"/>
        <v>0</v>
      </c>
      <c r="GG169">
        <f t="shared" si="208"/>
        <v>0</v>
      </c>
      <c r="GH169">
        <f t="shared" si="209"/>
        <v>0</v>
      </c>
      <c r="GI169">
        <v>6</v>
      </c>
      <c r="GJ169" t="str">
        <f t="shared" si="210"/>
        <v/>
      </c>
    </row>
    <row r="170" spans="1:192" x14ac:dyDescent="0.2">
      <c r="A170" s="50">
        <f t="shared" si="149"/>
        <v>169</v>
      </c>
      <c r="B170" s="58" t="s">
        <v>130</v>
      </c>
      <c r="C170" s="58" t="s">
        <v>435</v>
      </c>
      <c r="D170" s="58" t="s">
        <v>976</v>
      </c>
      <c r="E170" s="58"/>
      <c r="F170" s="83">
        <v>3432780</v>
      </c>
      <c r="G170" s="83">
        <v>5556520</v>
      </c>
      <c r="H170" s="77">
        <f t="shared" si="150"/>
        <v>432732.45800000004</v>
      </c>
      <c r="I170" s="77">
        <f t="shared" si="151"/>
        <v>5554737.182</v>
      </c>
      <c r="J170" s="83">
        <v>328.01</v>
      </c>
      <c r="K170" s="83" t="s">
        <v>1332</v>
      </c>
      <c r="L170" s="78">
        <v>10</v>
      </c>
      <c r="M170" s="83"/>
      <c r="O170" s="89"/>
      <c r="P170" s="89"/>
      <c r="Q170" s="58" t="s">
        <v>2821</v>
      </c>
      <c r="R170" s="58" t="s">
        <v>2876</v>
      </c>
      <c r="S170" s="2" t="s">
        <v>2640</v>
      </c>
      <c r="T170" s="241" t="str">
        <f t="shared" si="152"/>
        <v>-</v>
      </c>
      <c r="U170" s="241" t="str">
        <f t="shared" si="153"/>
        <v>-</v>
      </c>
      <c r="V170" s="241" t="str">
        <f t="shared" si="154"/>
        <v>-</v>
      </c>
      <c r="W170" s="241" t="str">
        <f t="shared" si="211"/>
        <v>A</v>
      </c>
      <c r="X170" s="260">
        <f t="shared" si="148"/>
        <v>6</v>
      </c>
      <c r="Y170" s="261" t="str">
        <f t="shared" si="147"/>
        <v/>
      </c>
      <c r="Z170" s="56" t="s">
        <v>1589</v>
      </c>
      <c r="AA170" s="83" t="s">
        <v>1444</v>
      </c>
      <c r="AB170" s="77">
        <v>2</v>
      </c>
      <c r="AC170" s="58"/>
      <c r="AD170" s="58" t="s">
        <v>1586</v>
      </c>
      <c r="AE170" s="70" t="s">
        <v>2933</v>
      </c>
      <c r="AF170" s="78">
        <v>8</v>
      </c>
      <c r="AG170" s="83"/>
      <c r="AH170" s="83"/>
      <c r="AI170" s="83"/>
      <c r="AJ170" s="83"/>
      <c r="AK170" s="83"/>
      <c r="AL170" s="83"/>
      <c r="AM170" s="83">
        <v>0.83</v>
      </c>
      <c r="AN170" s="58"/>
      <c r="AO170" s="58"/>
      <c r="AP170" s="83"/>
      <c r="AQ170" s="58"/>
      <c r="AR170" s="58">
        <v>710</v>
      </c>
      <c r="AS170" s="193">
        <f t="shared" si="213"/>
        <v>669</v>
      </c>
      <c r="AT170" s="248" t="str">
        <f t="shared" si="214"/>
        <v/>
      </c>
      <c r="AU170" s="58">
        <v>13</v>
      </c>
      <c r="AV170" s="58">
        <v>40</v>
      </c>
      <c r="AW170" s="58">
        <v>72</v>
      </c>
      <c r="AX170" s="58">
        <v>9</v>
      </c>
      <c r="AY170" s="58">
        <v>18</v>
      </c>
      <c r="AZ170" s="68">
        <v>490</v>
      </c>
      <c r="BA170" s="58"/>
      <c r="BB170" s="58">
        <v>2</v>
      </c>
      <c r="BC170" s="58"/>
      <c r="BD170" s="58"/>
      <c r="BE170" s="58">
        <v>25</v>
      </c>
      <c r="BF170" s="58"/>
      <c r="BG170" s="58"/>
      <c r="BH170" s="58"/>
      <c r="BI170" s="58"/>
      <c r="BJ170" s="58"/>
      <c r="BK170" s="58"/>
      <c r="BL170" s="58"/>
      <c r="BM170" s="58"/>
      <c r="BN170" s="68"/>
      <c r="BO170" s="81"/>
      <c r="BP170" s="81"/>
      <c r="BQ170" s="81"/>
      <c r="BR170" s="81"/>
      <c r="BS170" s="81"/>
      <c r="BT170" s="81"/>
      <c r="BU170" s="81"/>
      <c r="BV170" s="81"/>
      <c r="BW170" s="81"/>
      <c r="BX170" s="81"/>
      <c r="BY170" s="81"/>
      <c r="BZ170" s="81"/>
      <c r="CA170" s="81"/>
      <c r="CB170" s="81"/>
      <c r="CC170" s="81"/>
      <c r="CD170" s="81"/>
      <c r="CE170" s="81"/>
      <c r="CF170" s="81"/>
      <c r="CG170" s="81"/>
      <c r="CH170" s="81"/>
      <c r="CI170" s="81"/>
      <c r="CJ170" s="81"/>
      <c r="CK170" s="81"/>
      <c r="CL170" s="82"/>
      <c r="CM170" s="81"/>
      <c r="CN170" s="81">
        <v>2459</v>
      </c>
      <c r="CO170" s="81"/>
      <c r="CP170" s="58"/>
      <c r="CQ170" s="68"/>
      <c r="CR170" s="58"/>
      <c r="CS170" s="58"/>
      <c r="CT170" s="58"/>
      <c r="CU170" s="58"/>
      <c r="CV170" s="58"/>
      <c r="CW170" s="58"/>
      <c r="CX170" s="58"/>
      <c r="CY170" s="58"/>
      <c r="CZ170" s="58"/>
      <c r="DA170" s="68"/>
      <c r="DB170" s="81"/>
      <c r="DC170" s="81"/>
      <c r="DD170" s="81"/>
      <c r="DE170" s="81"/>
      <c r="DF170" s="81"/>
      <c r="DG170" s="81"/>
      <c r="DH170" s="81"/>
      <c r="DI170" s="81"/>
      <c r="DJ170" s="81"/>
      <c r="DK170" s="103"/>
      <c r="DL170" s="103"/>
      <c r="DM170" s="103"/>
      <c r="DN170" s="81"/>
      <c r="DO170" s="81"/>
      <c r="DP170" s="103"/>
      <c r="DQ170" s="103"/>
      <c r="DR170" s="103"/>
      <c r="DS170" s="104"/>
      <c r="DT170" s="50">
        <f t="shared" si="155"/>
        <v>0</v>
      </c>
      <c r="DU170" s="73">
        <f t="shared" si="156"/>
        <v>1</v>
      </c>
      <c r="DV170" s="73">
        <f t="shared" si="157"/>
        <v>0</v>
      </c>
      <c r="DW170" s="73">
        <f t="shared" si="158"/>
        <v>0</v>
      </c>
      <c r="DX170" s="73">
        <f t="shared" si="159"/>
        <v>0</v>
      </c>
      <c r="DY170" s="125">
        <f t="shared" si="160"/>
        <v>0</v>
      </c>
      <c r="DZ170" s="73">
        <f t="shared" si="161"/>
        <v>1</v>
      </c>
      <c r="EA170" s="19">
        <f t="shared" si="162"/>
        <v>0</v>
      </c>
      <c r="EB170" s="50">
        <f t="shared" si="163"/>
        <v>0</v>
      </c>
      <c r="EC170" s="19">
        <f t="shared" si="164"/>
        <v>1</v>
      </c>
      <c r="ED170" s="19">
        <f t="shared" si="165"/>
        <v>0</v>
      </c>
      <c r="EE170" s="19">
        <f t="shared" si="166"/>
        <v>0</v>
      </c>
      <c r="EF170" s="50">
        <f t="shared" si="167"/>
        <v>0</v>
      </c>
      <c r="EG170" s="19">
        <f t="shared" si="168"/>
        <v>0</v>
      </c>
      <c r="EH170" s="19">
        <f t="shared" si="169"/>
        <v>1</v>
      </c>
      <c r="EI170" s="50">
        <f t="shared" si="170"/>
        <v>0</v>
      </c>
      <c r="EJ170" s="125">
        <f t="shared" si="171"/>
        <v>1</v>
      </c>
      <c r="EK170">
        <f t="shared" si="172"/>
        <v>13</v>
      </c>
      <c r="EL170">
        <f t="shared" si="173"/>
        <v>2</v>
      </c>
      <c r="EM170">
        <f t="shared" si="174"/>
        <v>40</v>
      </c>
      <c r="EN170">
        <f t="shared" si="175"/>
        <v>72</v>
      </c>
      <c r="EO170" t="str">
        <f t="shared" si="176"/>
        <v/>
      </c>
      <c r="EP170">
        <f t="shared" si="177"/>
        <v>25</v>
      </c>
      <c r="EQ170">
        <f t="shared" si="178"/>
        <v>490</v>
      </c>
      <c r="ER170" t="str">
        <f t="shared" si="179"/>
        <v/>
      </c>
      <c r="ES170" t="str">
        <f t="shared" si="180"/>
        <v/>
      </c>
      <c r="ET170">
        <f t="shared" si="181"/>
        <v>18</v>
      </c>
      <c r="EU170" s="61">
        <f t="shared" si="182"/>
        <v>9</v>
      </c>
      <c r="EV170" s="53" t="e">
        <f>IF(ISNUMBER(EK170),EK170*#REF!,"")</f>
        <v>#REF!</v>
      </c>
      <c r="EW170" s="53" t="e">
        <f>IF(ISNUMBER(EL170),EL170*#REF!,"")</f>
        <v>#REF!</v>
      </c>
      <c r="EX170" s="53" t="e">
        <f>IF(ISNUMBER(EM170),EM170*#REF!,"")</f>
        <v>#REF!</v>
      </c>
      <c r="EY170" s="53" t="e">
        <f>IF(ISNUMBER(EN170),EN170*#REF!,"")</f>
        <v>#REF!</v>
      </c>
      <c r="EZ170" s="53" t="str">
        <f>IF(ISNUMBER(EO170),EO170*#REF!,"")</f>
        <v/>
      </c>
      <c r="FA170" s="53" t="e">
        <f>IF(ISNUMBER(EP170),EP170*#REF!,"")</f>
        <v>#REF!</v>
      </c>
      <c r="FB170" s="53" t="e">
        <f>IF(ISNUMBER(EQ170),EQ170*#REF!,"")</f>
        <v>#REF!</v>
      </c>
      <c r="FC170" s="53" t="str">
        <f>IF(ISNUMBER(ER170),ER170*#REF!,"")</f>
        <v/>
      </c>
      <c r="FD170" s="53" t="str">
        <f>IF(ISNUMBER(ES170),ES170*#REF!,"")</f>
        <v/>
      </c>
      <c r="FE170" s="53" t="e">
        <f>IF(ISNUMBER(ET170),ET170*#REF!,"")</f>
        <v>#REF!</v>
      </c>
      <c r="FF170" s="52" t="e">
        <f>IF(ISNUMBER(EU170),EU170*#REF!,"")</f>
        <v>#REF!</v>
      </c>
      <c r="FG170" s="55" t="str">
        <f t="shared" si="183"/>
        <v/>
      </c>
      <c r="FH170" s="55" t="str">
        <f t="shared" si="184"/>
        <v/>
      </c>
      <c r="FI170" s="55" t="str">
        <f t="shared" si="185"/>
        <v/>
      </c>
      <c r="FJ170" s="55" t="str">
        <f t="shared" si="186"/>
        <v/>
      </c>
      <c r="FK170" s="55" t="str">
        <f t="shared" si="187"/>
        <v/>
      </c>
      <c r="FL170" s="55" t="str">
        <f t="shared" si="188"/>
        <v/>
      </c>
      <c r="FM170" s="55" t="str">
        <f t="shared" si="189"/>
        <v/>
      </c>
      <c r="FN170" s="55" t="str">
        <f t="shared" si="190"/>
        <v/>
      </c>
      <c r="FO170" s="55" t="str">
        <f t="shared" si="191"/>
        <v/>
      </c>
      <c r="FP170" s="55" t="str">
        <f t="shared" si="192"/>
        <v/>
      </c>
      <c r="FQ170" s="59" t="str">
        <f t="shared" si="193"/>
        <v/>
      </c>
      <c r="FR170" s="53" t="str">
        <f t="shared" si="212"/>
        <v/>
      </c>
      <c r="FS170" s="53" t="e">
        <f t="shared" si="194"/>
        <v>#VALUE!</v>
      </c>
      <c r="FT170" s="19" t="e">
        <f t="shared" si="195"/>
        <v>#VALUE!</v>
      </c>
      <c r="FU170" s="19" t="e">
        <f t="shared" si="196"/>
        <v>#VALUE!</v>
      </c>
      <c r="FV170" s="19" t="e">
        <f t="shared" si="197"/>
        <v>#VALUE!</v>
      </c>
      <c r="FW170" s="50" t="e">
        <f t="shared" si="198"/>
        <v>#VALUE!</v>
      </c>
      <c r="FX170" s="120">
        <f t="shared" si="199"/>
        <v>0</v>
      </c>
      <c r="FY170" s="120">
        <f t="shared" si="200"/>
        <v>0</v>
      </c>
      <c r="FZ170" s="120">
        <f t="shared" si="201"/>
        <v>0</v>
      </c>
      <c r="GA170" s="120">
        <f t="shared" si="202"/>
        <v>0</v>
      </c>
      <c r="GB170" s="120">
        <f t="shared" si="203"/>
        <v>0</v>
      </c>
      <c r="GC170" s="120">
        <f t="shared" si="204"/>
        <v>0</v>
      </c>
      <c r="GD170" s="120">
        <f t="shared" si="205"/>
        <v>0</v>
      </c>
      <c r="GE170" s="120">
        <f t="shared" si="206"/>
        <v>0</v>
      </c>
      <c r="GF170" s="120">
        <f t="shared" si="207"/>
        <v>0</v>
      </c>
      <c r="GG170">
        <f t="shared" si="208"/>
        <v>0</v>
      </c>
      <c r="GH170">
        <f t="shared" si="209"/>
        <v>0</v>
      </c>
      <c r="GI170">
        <v>6</v>
      </c>
      <c r="GJ170" t="str">
        <f t="shared" si="210"/>
        <v/>
      </c>
    </row>
    <row r="171" spans="1:192" x14ac:dyDescent="0.2">
      <c r="A171" s="50">
        <f t="shared" si="149"/>
        <v>170</v>
      </c>
      <c r="B171" s="58" t="s">
        <v>130</v>
      </c>
      <c r="C171" s="58" t="s">
        <v>448</v>
      </c>
      <c r="D171" s="58"/>
      <c r="E171" s="58"/>
      <c r="F171" s="83">
        <v>3433090</v>
      </c>
      <c r="G171" s="83">
        <v>5555780</v>
      </c>
      <c r="H171" s="77">
        <f t="shared" si="150"/>
        <v>433042.33400000003</v>
      </c>
      <c r="I171" s="77">
        <f t="shared" si="151"/>
        <v>5553997.4780000001</v>
      </c>
      <c r="J171" s="83">
        <v>321.10000000000002</v>
      </c>
      <c r="K171" s="83" t="s">
        <v>1332</v>
      </c>
      <c r="L171" s="78">
        <v>10</v>
      </c>
      <c r="M171" s="83"/>
      <c r="O171" s="89"/>
      <c r="P171" s="89"/>
      <c r="Q171" s="58" t="s">
        <v>2821</v>
      </c>
      <c r="R171" s="58" t="s">
        <v>2876</v>
      </c>
      <c r="S171" s="2" t="s">
        <v>2640</v>
      </c>
      <c r="T171" s="241" t="str">
        <f t="shared" si="152"/>
        <v>-</v>
      </c>
      <c r="U171" s="241" t="str">
        <f t="shared" si="153"/>
        <v>-</v>
      </c>
      <c r="V171" s="241" t="str">
        <f t="shared" si="154"/>
        <v>-</v>
      </c>
      <c r="W171" s="241" t="str">
        <f t="shared" si="211"/>
        <v>A</v>
      </c>
      <c r="X171" s="260">
        <f t="shared" si="148"/>
        <v>6</v>
      </c>
      <c r="Y171" s="261" t="str">
        <f t="shared" si="147"/>
        <v/>
      </c>
      <c r="Z171" s="56"/>
      <c r="AA171" s="83" t="s">
        <v>1592</v>
      </c>
      <c r="AB171" s="77">
        <v>1</v>
      </c>
      <c r="AC171" s="58" t="s">
        <v>610</v>
      </c>
      <c r="AD171" s="2" t="s">
        <v>2932</v>
      </c>
      <c r="AE171" s="70" t="s">
        <v>2941</v>
      </c>
      <c r="AF171" s="63">
        <v>9.8000000000000007</v>
      </c>
      <c r="AG171" s="83"/>
      <c r="AH171" s="83"/>
      <c r="AI171" s="83"/>
      <c r="AJ171" s="83">
        <v>0.99975999999999998</v>
      </c>
      <c r="AK171" s="83">
        <v>15.5</v>
      </c>
      <c r="AL171" s="83"/>
      <c r="AM171" s="83">
        <v>0.13</v>
      </c>
      <c r="AN171" s="58"/>
      <c r="AO171" s="58"/>
      <c r="AP171" s="83"/>
      <c r="AQ171" s="58"/>
      <c r="AR171" s="58"/>
      <c r="AS171" s="193">
        <f t="shared" si="213"/>
        <v>594.66</v>
      </c>
      <c r="AT171" s="248" t="str">
        <f t="shared" si="214"/>
        <v/>
      </c>
      <c r="AU171" s="58">
        <v>10.01</v>
      </c>
      <c r="AV171" s="58">
        <v>32.18</v>
      </c>
      <c r="AW171" s="58">
        <v>59.95</v>
      </c>
      <c r="AX171" s="58">
        <v>4.0110000000000001</v>
      </c>
      <c r="AY171" s="58">
        <v>6.5129999999999999</v>
      </c>
      <c r="AZ171" s="68">
        <v>418.6</v>
      </c>
      <c r="BA171" s="58"/>
      <c r="BB171" s="58">
        <v>1.855</v>
      </c>
      <c r="BC171" s="58"/>
      <c r="BD171" s="58"/>
      <c r="BE171" s="58">
        <v>23.64</v>
      </c>
      <c r="BF171" s="58">
        <v>4.1310000000000002</v>
      </c>
      <c r="BG171" s="58"/>
      <c r="BH171" s="58"/>
      <c r="BI171" s="58"/>
      <c r="BJ171" s="58"/>
      <c r="BK171" s="58"/>
      <c r="BL171" s="58"/>
      <c r="BM171" s="58">
        <v>33.770000000000003</v>
      </c>
      <c r="BN171" s="68" t="s">
        <v>1322</v>
      </c>
      <c r="BO171" s="81"/>
      <c r="BP171" s="81"/>
      <c r="BQ171" s="81"/>
      <c r="BR171" s="81"/>
      <c r="BS171" s="81"/>
      <c r="BT171" s="81"/>
      <c r="BU171" s="81"/>
      <c r="BV171" s="81"/>
      <c r="BW171" s="81"/>
      <c r="BX171" s="81"/>
      <c r="BY171" s="81"/>
      <c r="BZ171" s="81"/>
      <c r="CA171" s="81"/>
      <c r="CB171" s="81"/>
      <c r="CC171" s="81"/>
      <c r="CD171" s="81"/>
      <c r="CE171" s="81"/>
      <c r="CF171" s="81"/>
      <c r="CG171" s="81"/>
      <c r="CH171" s="81"/>
      <c r="CI171" s="81"/>
      <c r="CJ171" s="81"/>
      <c r="CK171" s="81"/>
      <c r="CL171" s="82"/>
      <c r="CM171" s="81"/>
      <c r="CN171" s="81">
        <v>2374</v>
      </c>
      <c r="CO171" s="81">
        <v>0.111</v>
      </c>
      <c r="CP171" s="58"/>
      <c r="CQ171" s="68"/>
      <c r="CR171" s="58"/>
      <c r="CS171" s="58"/>
      <c r="CT171" s="58"/>
      <c r="CU171" s="58"/>
      <c r="CV171" s="58"/>
      <c r="CW171" s="58"/>
      <c r="CX171" s="58"/>
      <c r="CY171" s="58"/>
      <c r="CZ171" s="58"/>
      <c r="DA171" s="68"/>
      <c r="DB171" s="81"/>
      <c r="DC171" s="81"/>
      <c r="DD171" s="81"/>
      <c r="DE171" s="81"/>
      <c r="DF171" s="81"/>
      <c r="DG171" s="81"/>
      <c r="DH171" s="81"/>
      <c r="DI171" s="81"/>
      <c r="DJ171" s="81"/>
      <c r="DK171" s="103"/>
      <c r="DL171" s="103"/>
      <c r="DM171" s="103"/>
      <c r="DN171" s="81"/>
      <c r="DO171" s="81"/>
      <c r="DP171" s="103"/>
      <c r="DQ171" s="103"/>
      <c r="DR171" s="103"/>
      <c r="DS171" s="104"/>
      <c r="DT171" s="50">
        <f t="shared" si="155"/>
        <v>1</v>
      </c>
      <c r="DU171" s="73">
        <f t="shared" si="156"/>
        <v>1</v>
      </c>
      <c r="DV171" s="73">
        <f t="shared" si="157"/>
        <v>0</v>
      </c>
      <c r="DW171" s="73">
        <f t="shared" si="158"/>
        <v>0</v>
      </c>
      <c r="DX171" s="73">
        <f t="shared" si="159"/>
        <v>0</v>
      </c>
      <c r="DY171" s="125">
        <f t="shared" si="160"/>
        <v>0</v>
      </c>
      <c r="DZ171" s="73">
        <f t="shared" si="161"/>
        <v>1</v>
      </c>
      <c r="EA171" s="19">
        <f t="shared" si="162"/>
        <v>0</v>
      </c>
      <c r="EB171" s="50">
        <f t="shared" si="163"/>
        <v>0</v>
      </c>
      <c r="EC171" s="19">
        <f t="shared" si="164"/>
        <v>1</v>
      </c>
      <c r="ED171" s="19">
        <f t="shared" si="165"/>
        <v>0</v>
      </c>
      <c r="EE171" s="19">
        <f t="shared" si="166"/>
        <v>0</v>
      </c>
      <c r="EF171" s="50">
        <f t="shared" si="167"/>
        <v>0</v>
      </c>
      <c r="EG171" s="19">
        <f t="shared" si="168"/>
        <v>0</v>
      </c>
      <c r="EH171" s="19">
        <f t="shared" si="169"/>
        <v>1</v>
      </c>
      <c r="EI171" s="50">
        <f t="shared" si="170"/>
        <v>0</v>
      </c>
      <c r="EJ171" s="125">
        <f t="shared" si="171"/>
        <v>1</v>
      </c>
      <c r="EK171">
        <f t="shared" si="172"/>
        <v>10.01</v>
      </c>
      <c r="EL171">
        <f t="shared" si="173"/>
        <v>1.855</v>
      </c>
      <c r="EM171">
        <f t="shared" si="174"/>
        <v>32.18</v>
      </c>
      <c r="EN171">
        <f t="shared" si="175"/>
        <v>59.95</v>
      </c>
      <c r="EO171">
        <f t="shared" si="176"/>
        <v>4.1310000000000002</v>
      </c>
      <c r="EP171">
        <f t="shared" si="177"/>
        <v>23.64</v>
      </c>
      <c r="EQ171">
        <f t="shared" si="178"/>
        <v>418.6</v>
      </c>
      <c r="ER171" t="str">
        <f t="shared" si="179"/>
        <v/>
      </c>
      <c r="ES171" t="str">
        <f t="shared" si="180"/>
        <v/>
      </c>
      <c r="ET171">
        <f t="shared" si="181"/>
        <v>6.5129999999999999</v>
      </c>
      <c r="EU171" s="61">
        <f t="shared" si="182"/>
        <v>4.0110000000000001</v>
      </c>
      <c r="EV171" s="53" t="e">
        <f>IF(ISNUMBER(EK171),EK171*#REF!,"")</f>
        <v>#REF!</v>
      </c>
      <c r="EW171" s="53" t="e">
        <f>IF(ISNUMBER(EL171),EL171*#REF!,"")</f>
        <v>#REF!</v>
      </c>
      <c r="EX171" s="53" t="e">
        <f>IF(ISNUMBER(EM171),EM171*#REF!,"")</f>
        <v>#REF!</v>
      </c>
      <c r="EY171" s="53" t="e">
        <f>IF(ISNUMBER(EN171),EN171*#REF!,"")</f>
        <v>#REF!</v>
      </c>
      <c r="EZ171" s="53" t="e">
        <f>IF(ISNUMBER(EO171),EO171*#REF!,"")</f>
        <v>#REF!</v>
      </c>
      <c r="FA171" s="53" t="e">
        <f>IF(ISNUMBER(EP171),EP171*#REF!,"")</f>
        <v>#REF!</v>
      </c>
      <c r="FB171" s="53" t="e">
        <f>IF(ISNUMBER(EQ171),EQ171*#REF!,"")</f>
        <v>#REF!</v>
      </c>
      <c r="FC171" s="53" t="str">
        <f>IF(ISNUMBER(ER171),ER171*#REF!,"")</f>
        <v/>
      </c>
      <c r="FD171" s="53" t="str">
        <f>IF(ISNUMBER(ES171),ES171*#REF!,"")</f>
        <v/>
      </c>
      <c r="FE171" s="53" t="e">
        <f>IF(ISNUMBER(ET171),ET171*#REF!,"")</f>
        <v>#REF!</v>
      </c>
      <c r="FF171" s="52" t="e">
        <f>IF(ISNUMBER(EU171),EU171*#REF!,"")</f>
        <v>#REF!</v>
      </c>
      <c r="FG171" s="55" t="str">
        <f t="shared" si="183"/>
        <v/>
      </c>
      <c r="FH171" s="55" t="str">
        <f t="shared" si="184"/>
        <v/>
      </c>
      <c r="FI171" s="55" t="str">
        <f t="shared" si="185"/>
        <v/>
      </c>
      <c r="FJ171" s="55" t="str">
        <f t="shared" si="186"/>
        <v/>
      </c>
      <c r="FK171" s="55" t="str">
        <f t="shared" si="187"/>
        <v/>
      </c>
      <c r="FL171" s="55" t="str">
        <f t="shared" si="188"/>
        <v/>
      </c>
      <c r="FM171" s="55" t="str">
        <f t="shared" si="189"/>
        <v/>
      </c>
      <c r="FN171" s="55" t="str">
        <f t="shared" si="190"/>
        <v/>
      </c>
      <c r="FO171" s="55" t="str">
        <f t="shared" si="191"/>
        <v/>
      </c>
      <c r="FP171" s="55" t="str">
        <f t="shared" si="192"/>
        <v/>
      </c>
      <c r="FQ171" s="59" t="str">
        <f t="shared" si="193"/>
        <v/>
      </c>
      <c r="FR171" s="53" t="str">
        <f t="shared" si="212"/>
        <v/>
      </c>
      <c r="FS171" s="53" t="e">
        <f t="shared" si="194"/>
        <v>#VALUE!</v>
      </c>
      <c r="FT171" s="19" t="e">
        <f t="shared" si="195"/>
        <v>#VALUE!</v>
      </c>
      <c r="FU171" s="19" t="e">
        <f t="shared" si="196"/>
        <v>#VALUE!</v>
      </c>
      <c r="FV171" s="19" t="e">
        <f t="shared" si="197"/>
        <v>#VALUE!</v>
      </c>
      <c r="FW171" s="50" t="e">
        <f t="shared" si="198"/>
        <v>#VALUE!</v>
      </c>
      <c r="FX171" s="120">
        <f t="shared" si="199"/>
        <v>0</v>
      </c>
      <c r="FY171" s="120">
        <f t="shared" si="200"/>
        <v>0</v>
      </c>
      <c r="FZ171" s="120">
        <f t="shared" si="201"/>
        <v>0</v>
      </c>
      <c r="GA171" s="120">
        <f t="shared" si="202"/>
        <v>0</v>
      </c>
      <c r="GB171" s="120">
        <f t="shared" si="203"/>
        <v>0</v>
      </c>
      <c r="GC171" s="120">
        <f t="shared" si="204"/>
        <v>0</v>
      </c>
      <c r="GD171" s="120">
        <f t="shared" si="205"/>
        <v>0</v>
      </c>
      <c r="GE171" s="120">
        <f t="shared" si="206"/>
        <v>0</v>
      </c>
      <c r="GF171" s="120">
        <f t="shared" si="207"/>
        <v>0</v>
      </c>
      <c r="GG171">
        <f t="shared" si="208"/>
        <v>0</v>
      </c>
      <c r="GH171">
        <f t="shared" si="209"/>
        <v>0</v>
      </c>
      <c r="GI171">
        <v>6</v>
      </c>
      <c r="GJ171" t="str">
        <f t="shared" si="210"/>
        <v/>
      </c>
    </row>
    <row r="172" spans="1:192" x14ac:dyDescent="0.2">
      <c r="A172" s="50">
        <f t="shared" si="149"/>
        <v>171</v>
      </c>
      <c r="B172" s="58" t="s">
        <v>130</v>
      </c>
      <c r="C172" s="58" t="s">
        <v>448</v>
      </c>
      <c r="D172" s="58"/>
      <c r="E172" s="58"/>
      <c r="F172" s="83">
        <v>3433105</v>
      </c>
      <c r="G172" s="83">
        <v>5555790</v>
      </c>
      <c r="H172" s="77">
        <f t="shared" si="150"/>
        <v>433057.32800000004</v>
      </c>
      <c r="I172" s="77">
        <f t="shared" si="151"/>
        <v>5554007.4740000004</v>
      </c>
      <c r="J172" s="83">
        <v>321.10000000000002</v>
      </c>
      <c r="K172" s="83" t="s">
        <v>1332</v>
      </c>
      <c r="L172" s="78">
        <v>10</v>
      </c>
      <c r="M172" s="83"/>
      <c r="O172" s="89"/>
      <c r="P172" s="89"/>
      <c r="Q172" s="58" t="s">
        <v>2821</v>
      </c>
      <c r="R172" s="58" t="s">
        <v>2876</v>
      </c>
      <c r="S172" s="2" t="s">
        <v>2640</v>
      </c>
      <c r="T172" s="241" t="str">
        <f t="shared" si="152"/>
        <v>-</v>
      </c>
      <c r="U172" s="241" t="str">
        <f t="shared" si="153"/>
        <v>-</v>
      </c>
      <c r="V172" s="241" t="str">
        <f t="shared" si="154"/>
        <v>-</v>
      </c>
      <c r="W172" s="241" t="str">
        <f t="shared" si="211"/>
        <v>A</v>
      </c>
      <c r="X172" s="260">
        <f t="shared" si="148"/>
        <v>6</v>
      </c>
      <c r="Y172" s="261" t="str">
        <f t="shared" si="147"/>
        <v/>
      </c>
      <c r="Z172" s="56" t="s">
        <v>1589</v>
      </c>
      <c r="AA172" s="83" t="s">
        <v>1444</v>
      </c>
      <c r="AB172" s="77">
        <v>2</v>
      </c>
      <c r="AC172" s="58"/>
      <c r="AD172" s="58" t="s">
        <v>1586</v>
      </c>
      <c r="AE172" s="70" t="s">
        <v>2933</v>
      </c>
      <c r="AF172" s="78">
        <v>8</v>
      </c>
      <c r="AG172" s="83"/>
      <c r="AH172" s="83"/>
      <c r="AI172" s="83"/>
      <c r="AJ172" s="83"/>
      <c r="AK172" s="83"/>
      <c r="AL172" s="83"/>
      <c r="AM172" s="83">
        <v>0.72</v>
      </c>
      <c r="AN172" s="58"/>
      <c r="AO172" s="58"/>
      <c r="AP172" s="83"/>
      <c r="AQ172" s="58"/>
      <c r="AR172" s="58">
        <v>503</v>
      </c>
      <c r="AS172" s="193">
        <f t="shared" si="213"/>
        <v>472</v>
      </c>
      <c r="AT172" s="248" t="str">
        <f t="shared" si="214"/>
        <v/>
      </c>
      <c r="AU172" s="58">
        <v>10</v>
      </c>
      <c r="AV172" s="58">
        <v>27</v>
      </c>
      <c r="AW172" s="58">
        <v>55</v>
      </c>
      <c r="AX172" s="58">
        <v>6</v>
      </c>
      <c r="AY172" s="58">
        <v>16</v>
      </c>
      <c r="AZ172" s="68">
        <v>341</v>
      </c>
      <c r="BA172" s="58"/>
      <c r="BB172" s="58">
        <v>2</v>
      </c>
      <c r="BC172" s="58"/>
      <c r="BD172" s="58"/>
      <c r="BE172" s="58">
        <v>15</v>
      </c>
      <c r="BF172" s="58"/>
      <c r="BG172" s="58"/>
      <c r="BH172" s="58"/>
      <c r="BI172" s="58"/>
      <c r="BJ172" s="58"/>
      <c r="BK172" s="58"/>
      <c r="BL172" s="58"/>
      <c r="BM172" s="58"/>
      <c r="BN172" s="68"/>
      <c r="BO172" s="81"/>
      <c r="BP172" s="81"/>
      <c r="BQ172" s="81"/>
      <c r="BR172" s="81"/>
      <c r="BS172" s="81"/>
      <c r="BT172" s="81"/>
      <c r="BU172" s="81"/>
      <c r="BV172" s="81"/>
      <c r="BW172" s="81"/>
      <c r="BX172" s="81"/>
      <c r="BY172" s="81"/>
      <c r="BZ172" s="81"/>
      <c r="CA172" s="81"/>
      <c r="CB172" s="81"/>
      <c r="CC172" s="81"/>
      <c r="CD172" s="81"/>
      <c r="CE172" s="81"/>
      <c r="CF172" s="81"/>
      <c r="CG172" s="81"/>
      <c r="CH172" s="81"/>
      <c r="CI172" s="81"/>
      <c r="CJ172" s="81"/>
      <c r="CK172" s="81"/>
      <c r="CL172" s="82"/>
      <c r="CM172" s="81"/>
      <c r="CN172" s="81">
        <v>1192</v>
      </c>
      <c r="CO172" s="81"/>
      <c r="CP172" s="58"/>
      <c r="CQ172" s="68"/>
      <c r="CR172" s="58"/>
      <c r="CS172" s="58"/>
      <c r="CT172" s="58"/>
      <c r="CU172" s="58"/>
      <c r="CV172" s="58"/>
      <c r="CW172" s="58"/>
      <c r="CX172" s="58"/>
      <c r="CY172" s="58"/>
      <c r="CZ172" s="58"/>
      <c r="DA172" s="68"/>
      <c r="DB172" s="81"/>
      <c r="DC172" s="81"/>
      <c r="DD172" s="81"/>
      <c r="DE172" s="81"/>
      <c r="DF172" s="81"/>
      <c r="DG172" s="81"/>
      <c r="DH172" s="81"/>
      <c r="DI172" s="81"/>
      <c r="DJ172" s="81"/>
      <c r="DK172" s="103"/>
      <c r="DL172" s="103"/>
      <c r="DM172" s="103"/>
      <c r="DN172" s="81"/>
      <c r="DO172" s="81"/>
      <c r="DP172" s="103"/>
      <c r="DQ172" s="103"/>
      <c r="DR172" s="103"/>
      <c r="DS172" s="104"/>
      <c r="DT172" s="50">
        <f t="shared" si="155"/>
        <v>0</v>
      </c>
      <c r="DU172" s="73">
        <f t="shared" si="156"/>
        <v>1</v>
      </c>
      <c r="DV172" s="73">
        <f t="shared" si="157"/>
        <v>0</v>
      </c>
      <c r="DW172" s="73">
        <f t="shared" si="158"/>
        <v>0</v>
      </c>
      <c r="DX172" s="73">
        <f t="shared" si="159"/>
        <v>0</v>
      </c>
      <c r="DY172" s="125">
        <f t="shared" si="160"/>
        <v>0</v>
      </c>
      <c r="DZ172" s="73">
        <f t="shared" si="161"/>
        <v>1</v>
      </c>
      <c r="EA172" s="19">
        <f t="shared" si="162"/>
        <v>0</v>
      </c>
      <c r="EB172" s="50">
        <f t="shared" si="163"/>
        <v>0</v>
      </c>
      <c r="EC172" s="19">
        <f t="shared" si="164"/>
        <v>1</v>
      </c>
      <c r="ED172" s="19">
        <f t="shared" si="165"/>
        <v>0</v>
      </c>
      <c r="EE172" s="19">
        <f t="shared" si="166"/>
        <v>0</v>
      </c>
      <c r="EF172" s="50">
        <f t="shared" si="167"/>
        <v>0</v>
      </c>
      <c r="EG172" s="19">
        <f t="shared" si="168"/>
        <v>0</v>
      </c>
      <c r="EH172" s="19">
        <f t="shared" si="169"/>
        <v>1</v>
      </c>
      <c r="EI172" s="50">
        <f t="shared" si="170"/>
        <v>0</v>
      </c>
      <c r="EJ172" s="125">
        <f t="shared" si="171"/>
        <v>1</v>
      </c>
      <c r="EK172">
        <f t="shared" si="172"/>
        <v>10</v>
      </c>
      <c r="EL172">
        <f t="shared" si="173"/>
        <v>2</v>
      </c>
      <c r="EM172">
        <f t="shared" si="174"/>
        <v>27</v>
      </c>
      <c r="EN172">
        <f t="shared" si="175"/>
        <v>55</v>
      </c>
      <c r="EO172" t="str">
        <f t="shared" si="176"/>
        <v/>
      </c>
      <c r="EP172">
        <f t="shared" si="177"/>
        <v>15</v>
      </c>
      <c r="EQ172">
        <f t="shared" si="178"/>
        <v>341</v>
      </c>
      <c r="ER172" t="str">
        <f t="shared" si="179"/>
        <v/>
      </c>
      <c r="ES172" t="str">
        <f t="shared" si="180"/>
        <v/>
      </c>
      <c r="ET172">
        <f t="shared" si="181"/>
        <v>16</v>
      </c>
      <c r="EU172" s="61">
        <f t="shared" si="182"/>
        <v>6</v>
      </c>
      <c r="EV172" s="53" t="e">
        <f>IF(ISNUMBER(EK172),EK172*#REF!,"")</f>
        <v>#REF!</v>
      </c>
      <c r="EW172" s="53" t="e">
        <f>IF(ISNUMBER(EL172),EL172*#REF!,"")</f>
        <v>#REF!</v>
      </c>
      <c r="EX172" s="53" t="e">
        <f>IF(ISNUMBER(EM172),EM172*#REF!,"")</f>
        <v>#REF!</v>
      </c>
      <c r="EY172" s="53" t="e">
        <f>IF(ISNUMBER(EN172),EN172*#REF!,"")</f>
        <v>#REF!</v>
      </c>
      <c r="EZ172" s="53" t="str">
        <f>IF(ISNUMBER(EO172),EO172*#REF!,"")</f>
        <v/>
      </c>
      <c r="FA172" s="53" t="e">
        <f>IF(ISNUMBER(EP172),EP172*#REF!,"")</f>
        <v>#REF!</v>
      </c>
      <c r="FB172" s="53" t="e">
        <f>IF(ISNUMBER(EQ172),EQ172*#REF!,"")</f>
        <v>#REF!</v>
      </c>
      <c r="FC172" s="53" t="str">
        <f>IF(ISNUMBER(ER172),ER172*#REF!,"")</f>
        <v/>
      </c>
      <c r="FD172" s="53" t="str">
        <f>IF(ISNUMBER(ES172),ES172*#REF!,"")</f>
        <v/>
      </c>
      <c r="FE172" s="53" t="e">
        <f>IF(ISNUMBER(ET172),ET172*#REF!,"")</f>
        <v>#REF!</v>
      </c>
      <c r="FF172" s="52" t="e">
        <f>IF(ISNUMBER(EU172),EU172*#REF!,"")</f>
        <v>#REF!</v>
      </c>
      <c r="FG172" s="55" t="str">
        <f t="shared" si="183"/>
        <v/>
      </c>
      <c r="FH172" s="55" t="str">
        <f t="shared" si="184"/>
        <v/>
      </c>
      <c r="FI172" s="55" t="str">
        <f t="shared" si="185"/>
        <v/>
      </c>
      <c r="FJ172" s="55" t="str">
        <f t="shared" si="186"/>
        <v/>
      </c>
      <c r="FK172" s="55" t="str">
        <f t="shared" si="187"/>
        <v/>
      </c>
      <c r="FL172" s="55" t="str">
        <f t="shared" si="188"/>
        <v/>
      </c>
      <c r="FM172" s="55" t="str">
        <f t="shared" si="189"/>
        <v/>
      </c>
      <c r="FN172" s="55" t="str">
        <f t="shared" si="190"/>
        <v/>
      </c>
      <c r="FO172" s="55" t="str">
        <f t="shared" si="191"/>
        <v/>
      </c>
      <c r="FP172" s="55" t="str">
        <f t="shared" si="192"/>
        <v/>
      </c>
      <c r="FQ172" s="59" t="str">
        <f t="shared" si="193"/>
        <v/>
      </c>
      <c r="FR172" s="53" t="str">
        <f t="shared" si="212"/>
        <v/>
      </c>
      <c r="FS172" s="53" t="e">
        <f t="shared" si="194"/>
        <v>#VALUE!</v>
      </c>
      <c r="FT172" s="19" t="e">
        <f t="shared" si="195"/>
        <v>#VALUE!</v>
      </c>
      <c r="FU172" s="19" t="e">
        <f t="shared" si="196"/>
        <v>#VALUE!</v>
      </c>
      <c r="FV172" s="19" t="e">
        <f t="shared" si="197"/>
        <v>#VALUE!</v>
      </c>
      <c r="FW172" s="50" t="e">
        <f t="shared" si="198"/>
        <v>#VALUE!</v>
      </c>
      <c r="FX172" s="120">
        <f t="shared" si="199"/>
        <v>0</v>
      </c>
      <c r="FY172" s="120">
        <f t="shared" si="200"/>
        <v>0</v>
      </c>
      <c r="FZ172" s="120">
        <f t="shared" si="201"/>
        <v>0</v>
      </c>
      <c r="GA172" s="120">
        <f t="shared" si="202"/>
        <v>0</v>
      </c>
      <c r="GB172" s="120">
        <f t="shared" si="203"/>
        <v>0</v>
      </c>
      <c r="GC172" s="120">
        <f t="shared" si="204"/>
        <v>0</v>
      </c>
      <c r="GD172" s="120">
        <f t="shared" si="205"/>
        <v>0</v>
      </c>
      <c r="GE172" s="120">
        <f t="shared" si="206"/>
        <v>0</v>
      </c>
      <c r="GF172" s="120">
        <f t="shared" si="207"/>
        <v>0</v>
      </c>
      <c r="GG172">
        <f t="shared" si="208"/>
        <v>0</v>
      </c>
      <c r="GH172">
        <f t="shared" si="209"/>
        <v>0</v>
      </c>
      <c r="GI172">
        <v>6</v>
      </c>
      <c r="GJ172" t="str">
        <f t="shared" si="210"/>
        <v/>
      </c>
    </row>
    <row r="173" spans="1:192" x14ac:dyDescent="0.2">
      <c r="A173" s="50">
        <f t="shared" si="149"/>
        <v>172</v>
      </c>
      <c r="B173" s="58" t="s">
        <v>130</v>
      </c>
      <c r="C173" s="58" t="s">
        <v>954</v>
      </c>
      <c r="D173" s="58"/>
      <c r="E173" s="58"/>
      <c r="F173" s="83">
        <v>3433270</v>
      </c>
      <c r="G173" s="83">
        <v>5555440</v>
      </c>
      <c r="H173" s="77">
        <f t="shared" si="150"/>
        <v>433222.26200000005</v>
      </c>
      <c r="I173" s="77">
        <f t="shared" si="151"/>
        <v>5553657.6140000001</v>
      </c>
      <c r="J173" s="83">
        <v>335.65</v>
      </c>
      <c r="K173" s="83" t="s">
        <v>1333</v>
      </c>
      <c r="L173" s="77">
        <v>93</v>
      </c>
      <c r="M173" s="83"/>
      <c r="O173" s="89"/>
      <c r="P173" s="89"/>
      <c r="Q173" s="58" t="s">
        <v>2821</v>
      </c>
      <c r="R173" s="58" t="s">
        <v>2876</v>
      </c>
      <c r="S173" s="2" t="s">
        <v>2640</v>
      </c>
      <c r="T173" s="241" t="str">
        <f t="shared" si="152"/>
        <v>-</v>
      </c>
      <c r="U173" s="241" t="str">
        <f t="shared" si="153"/>
        <v>-</v>
      </c>
      <c r="V173" s="241" t="str">
        <f t="shared" si="154"/>
        <v>-</v>
      </c>
      <c r="W173" s="241" t="str">
        <f t="shared" si="211"/>
        <v>A</v>
      </c>
      <c r="X173" s="260">
        <f t="shared" si="148"/>
        <v>6</v>
      </c>
      <c r="Y173" s="261" t="str">
        <f t="shared" si="147"/>
        <v/>
      </c>
      <c r="Z173" s="56"/>
      <c r="AA173" s="83" t="s">
        <v>1439</v>
      </c>
      <c r="AB173" s="77">
        <v>1</v>
      </c>
      <c r="AC173" s="58" t="s">
        <v>959</v>
      </c>
      <c r="AD173" s="2" t="s">
        <v>2936</v>
      </c>
      <c r="AE173" s="57" t="s">
        <v>1431</v>
      </c>
      <c r="AF173" s="77" t="s">
        <v>3088</v>
      </c>
      <c r="AG173" s="83"/>
      <c r="AH173" s="83"/>
      <c r="AI173" s="83"/>
      <c r="AJ173" s="83"/>
      <c r="AK173" s="83"/>
      <c r="AL173" s="83"/>
      <c r="AM173" s="83">
        <v>0.9</v>
      </c>
      <c r="AN173" s="58"/>
      <c r="AO173" s="58"/>
      <c r="AP173" s="83"/>
      <c r="AQ173" s="58"/>
      <c r="AR173" s="58">
        <v>1656</v>
      </c>
      <c r="AS173" s="204"/>
      <c r="AT173" s="249"/>
      <c r="AU173" s="65"/>
      <c r="AV173" s="65"/>
      <c r="AW173" s="65"/>
      <c r="AX173" s="65"/>
      <c r="AY173" s="65"/>
      <c r="AZ173" s="70"/>
      <c r="BA173" s="58"/>
      <c r="BB173" s="58"/>
      <c r="BC173" s="58"/>
      <c r="BD173" s="58"/>
      <c r="BE173" s="58">
        <v>24.5</v>
      </c>
      <c r="BF173" s="58"/>
      <c r="BG173" s="58"/>
      <c r="BH173" s="58"/>
      <c r="BI173" s="58"/>
      <c r="BJ173" s="58"/>
      <c r="BK173" s="58"/>
      <c r="BL173" s="58"/>
      <c r="BM173" s="58"/>
      <c r="BN173" s="68"/>
      <c r="BO173" s="81"/>
      <c r="BP173" s="81"/>
      <c r="BQ173" s="81"/>
      <c r="BR173" s="81"/>
      <c r="BS173" s="81"/>
      <c r="BT173" s="81"/>
      <c r="BU173" s="81"/>
      <c r="BV173" s="81"/>
      <c r="BW173" s="81"/>
      <c r="BX173" s="81"/>
      <c r="BY173" s="81"/>
      <c r="BZ173" s="81"/>
      <c r="CA173" s="81"/>
      <c r="CB173" s="81"/>
      <c r="CC173" s="81"/>
      <c r="CD173" s="81"/>
      <c r="CE173" s="81"/>
      <c r="CF173" s="81"/>
      <c r="CG173" s="81"/>
      <c r="CH173" s="81"/>
      <c r="CI173" s="81"/>
      <c r="CJ173" s="81"/>
      <c r="CK173" s="81"/>
      <c r="CL173" s="82"/>
      <c r="CM173" s="81"/>
      <c r="CN173" s="81">
        <v>2090</v>
      </c>
      <c r="CO173" s="81"/>
      <c r="CP173" s="58"/>
      <c r="CQ173" s="68"/>
      <c r="CR173" s="58"/>
      <c r="CS173" s="58"/>
      <c r="CT173" s="58"/>
      <c r="CU173" s="58"/>
      <c r="CV173" s="58"/>
      <c r="CW173" s="58"/>
      <c r="CX173" s="58"/>
      <c r="CY173" s="58"/>
      <c r="CZ173" s="58"/>
      <c r="DA173" s="68"/>
      <c r="DB173" s="81">
        <v>-58.9</v>
      </c>
      <c r="DC173" s="81" t="s">
        <v>1593</v>
      </c>
      <c r="DD173" s="234">
        <v>1.9</v>
      </c>
      <c r="DE173" s="81">
        <v>-3.73</v>
      </c>
      <c r="DF173" s="81"/>
      <c r="DG173" s="81">
        <v>-9.23</v>
      </c>
      <c r="DH173" s="81"/>
      <c r="DI173" s="81"/>
      <c r="DJ173" s="81"/>
      <c r="DK173" s="103"/>
      <c r="DL173" s="103"/>
      <c r="DM173" s="103"/>
      <c r="DN173" s="81"/>
      <c r="DO173" s="81"/>
      <c r="DP173" s="103"/>
      <c r="DQ173" s="103"/>
      <c r="DR173" s="103"/>
      <c r="DS173" s="104"/>
      <c r="DT173" s="50">
        <f t="shared" si="155"/>
        <v>1</v>
      </c>
      <c r="DU173" s="73">
        <f t="shared" si="156"/>
        <v>0</v>
      </c>
      <c r="DV173" s="73">
        <f t="shared" si="157"/>
        <v>1</v>
      </c>
      <c r="DW173" s="73">
        <f t="shared" si="158"/>
        <v>0</v>
      </c>
      <c r="DX173" s="73">
        <f t="shared" si="159"/>
        <v>0</v>
      </c>
      <c r="DY173" s="125">
        <f t="shared" si="160"/>
        <v>0</v>
      </c>
      <c r="DZ173" s="73">
        <f t="shared" si="161"/>
        <v>0</v>
      </c>
      <c r="EA173" s="19">
        <f t="shared" si="162"/>
        <v>0</v>
      </c>
      <c r="EB173" s="50">
        <f t="shared" si="163"/>
        <v>1</v>
      </c>
      <c r="EC173" s="19">
        <f t="shared" si="164"/>
        <v>0</v>
      </c>
      <c r="ED173" s="19">
        <f t="shared" si="165"/>
        <v>0</v>
      </c>
      <c r="EE173" s="19">
        <f t="shared" si="166"/>
        <v>0</v>
      </c>
      <c r="EF173" s="50">
        <f t="shared" si="167"/>
        <v>1</v>
      </c>
      <c r="EG173" s="19">
        <f t="shared" si="168"/>
        <v>0</v>
      </c>
      <c r="EH173" s="19">
        <f t="shared" si="169"/>
        <v>1</v>
      </c>
      <c r="EI173" s="50">
        <f t="shared" si="170"/>
        <v>0</v>
      </c>
      <c r="EJ173" s="125">
        <f t="shared" si="171"/>
        <v>1</v>
      </c>
      <c r="EK173" t="str">
        <f t="shared" si="172"/>
        <v/>
      </c>
      <c r="EL173" t="str">
        <f t="shared" si="173"/>
        <v/>
      </c>
      <c r="EM173" t="str">
        <f t="shared" si="174"/>
        <v/>
      </c>
      <c r="EN173" t="str">
        <f t="shared" si="175"/>
        <v/>
      </c>
      <c r="EO173" t="str">
        <f t="shared" si="176"/>
        <v/>
      </c>
      <c r="EP173">
        <f t="shared" si="177"/>
        <v>24.5</v>
      </c>
      <c r="EQ173" t="str">
        <f t="shared" si="178"/>
        <v/>
      </c>
      <c r="ER173" t="str">
        <f t="shared" si="179"/>
        <v/>
      </c>
      <c r="ES173" t="str">
        <f t="shared" si="180"/>
        <v/>
      </c>
      <c r="ET173" t="str">
        <f t="shared" si="181"/>
        <v/>
      </c>
      <c r="EU173" s="61" t="str">
        <f t="shared" si="182"/>
        <v/>
      </c>
      <c r="EV173" s="53" t="str">
        <f>IF(ISNUMBER(EK173),EK173*#REF!,"")</f>
        <v/>
      </c>
      <c r="EW173" s="53" t="str">
        <f>IF(ISNUMBER(EL173),EL173*#REF!,"")</f>
        <v/>
      </c>
      <c r="EX173" s="53" t="str">
        <f>IF(ISNUMBER(EM173),EM173*#REF!,"")</f>
        <v/>
      </c>
      <c r="EY173" s="53" t="str">
        <f>IF(ISNUMBER(EN173),EN173*#REF!,"")</f>
        <v/>
      </c>
      <c r="EZ173" s="53" t="str">
        <f>IF(ISNUMBER(EO173),EO173*#REF!,"")</f>
        <v/>
      </c>
      <c r="FA173" s="53" t="e">
        <f>IF(ISNUMBER(EP173),EP173*#REF!,"")</f>
        <v>#REF!</v>
      </c>
      <c r="FB173" s="53" t="str">
        <f>IF(ISNUMBER(EQ173),EQ173*#REF!,"")</f>
        <v/>
      </c>
      <c r="FC173" s="53" t="str">
        <f>IF(ISNUMBER(ER173),ER173*#REF!,"")</f>
        <v/>
      </c>
      <c r="FD173" s="53" t="str">
        <f>IF(ISNUMBER(ES173),ES173*#REF!,"")</f>
        <v/>
      </c>
      <c r="FE173" s="53" t="str">
        <f>IF(ISNUMBER(ET173),ET173*#REF!,"")</f>
        <v/>
      </c>
      <c r="FF173" s="52" t="str">
        <f>IF(ISNUMBER(EU173),EU173*#REF!,"")</f>
        <v/>
      </c>
      <c r="FG173" s="55" t="str">
        <f t="shared" si="183"/>
        <v/>
      </c>
      <c r="FH173" s="55" t="str">
        <f t="shared" si="184"/>
        <v/>
      </c>
      <c r="FI173" s="55" t="str">
        <f t="shared" si="185"/>
        <v/>
      </c>
      <c r="FJ173" s="55" t="str">
        <f t="shared" si="186"/>
        <v/>
      </c>
      <c r="FK173" s="55" t="str">
        <f t="shared" si="187"/>
        <v/>
      </c>
      <c r="FL173" s="55" t="str">
        <f t="shared" si="188"/>
        <v/>
      </c>
      <c r="FM173" s="55" t="str">
        <f t="shared" si="189"/>
        <v/>
      </c>
      <c r="FN173" s="55" t="str">
        <f t="shared" si="190"/>
        <v/>
      </c>
      <c r="FO173" s="55" t="str">
        <f t="shared" si="191"/>
        <v/>
      </c>
      <c r="FP173" s="55" t="str">
        <f t="shared" si="192"/>
        <v/>
      </c>
      <c r="FQ173" s="59" t="str">
        <f t="shared" si="193"/>
        <v/>
      </c>
      <c r="FR173" s="53" t="str">
        <f t="shared" si="212"/>
        <v/>
      </c>
      <c r="FS173" s="53">
        <f t="shared" si="194"/>
        <v>0</v>
      </c>
      <c r="FT173" s="19">
        <f t="shared" si="195"/>
        <v>1</v>
      </c>
      <c r="FU173" s="19">
        <f t="shared" si="196"/>
        <v>0</v>
      </c>
      <c r="FV173" s="19">
        <f t="shared" si="197"/>
        <v>0</v>
      </c>
      <c r="FW173" s="50">
        <f t="shared" si="198"/>
        <v>0</v>
      </c>
      <c r="FX173" s="120">
        <f t="shared" si="199"/>
        <v>0</v>
      </c>
      <c r="FY173" s="120">
        <f t="shared" si="200"/>
        <v>0</v>
      </c>
      <c r="FZ173" s="120">
        <f t="shared" si="201"/>
        <v>0</v>
      </c>
      <c r="GA173" s="120">
        <f t="shared" si="202"/>
        <v>0</v>
      </c>
      <c r="GB173" s="120">
        <f t="shared" si="203"/>
        <v>0</v>
      </c>
      <c r="GC173" s="120">
        <f t="shared" si="204"/>
        <v>0</v>
      </c>
      <c r="GD173" s="120">
        <f t="shared" si="205"/>
        <v>0</v>
      </c>
      <c r="GE173" s="120">
        <f t="shared" si="206"/>
        <v>0</v>
      </c>
      <c r="GF173" s="120">
        <f t="shared" si="207"/>
        <v>0</v>
      </c>
      <c r="GG173">
        <f t="shared" si="208"/>
        <v>0</v>
      </c>
      <c r="GH173">
        <f t="shared" si="209"/>
        <v>0</v>
      </c>
      <c r="GI173">
        <v>6</v>
      </c>
      <c r="GJ173" t="str">
        <f t="shared" si="210"/>
        <v/>
      </c>
    </row>
    <row r="174" spans="1:192" x14ac:dyDescent="0.2">
      <c r="A174" s="50">
        <f t="shared" si="149"/>
        <v>173</v>
      </c>
      <c r="B174" s="58" t="s">
        <v>130</v>
      </c>
      <c r="C174" s="58" t="s">
        <v>954</v>
      </c>
      <c r="D174" s="58"/>
      <c r="E174" s="58"/>
      <c r="F174" s="83">
        <v>3433270</v>
      </c>
      <c r="G174" s="83">
        <v>5555440</v>
      </c>
      <c r="H174" s="77">
        <f t="shared" si="150"/>
        <v>433222.26200000005</v>
      </c>
      <c r="I174" s="77">
        <f t="shared" si="151"/>
        <v>5553657.6140000001</v>
      </c>
      <c r="J174" s="83">
        <v>335.65</v>
      </c>
      <c r="K174" s="83" t="s">
        <v>1333</v>
      </c>
      <c r="L174" s="77">
        <v>93</v>
      </c>
      <c r="M174" s="87">
        <v>12.3</v>
      </c>
      <c r="N174" s="110">
        <v>92.3</v>
      </c>
      <c r="O174" s="89"/>
      <c r="P174" s="89"/>
      <c r="Q174" s="58" t="s">
        <v>2821</v>
      </c>
      <c r="R174" s="58" t="s">
        <v>2876</v>
      </c>
      <c r="S174" s="2" t="s">
        <v>2640</v>
      </c>
      <c r="T174" s="241" t="str">
        <f t="shared" si="152"/>
        <v>-</v>
      </c>
      <c r="U174" s="241" t="str">
        <f t="shared" si="153"/>
        <v>M</v>
      </c>
      <c r="V174" s="241" t="str">
        <f t="shared" si="154"/>
        <v>-</v>
      </c>
      <c r="W174" s="241" t="str">
        <f t="shared" si="211"/>
        <v>A</v>
      </c>
      <c r="X174" s="260">
        <f t="shared" si="148"/>
        <v>6</v>
      </c>
      <c r="Y174" s="261" t="str">
        <f t="shared" si="147"/>
        <v/>
      </c>
      <c r="Z174" s="56" t="s">
        <v>1589</v>
      </c>
      <c r="AA174" s="69">
        <v>41459</v>
      </c>
      <c r="AB174" s="77">
        <v>2</v>
      </c>
      <c r="AC174" s="58" t="s">
        <v>455</v>
      </c>
      <c r="AD174" s="2" t="s">
        <v>1315</v>
      </c>
      <c r="AE174" s="57" t="s">
        <v>2805</v>
      </c>
      <c r="AF174" s="63">
        <v>11.2</v>
      </c>
      <c r="AG174" s="83">
        <v>1740</v>
      </c>
      <c r="AH174" s="83">
        <v>5.86</v>
      </c>
      <c r="AI174" s="83">
        <v>10</v>
      </c>
      <c r="AJ174" s="83">
        <v>0.99992000000000003</v>
      </c>
      <c r="AK174" s="63">
        <v>20</v>
      </c>
      <c r="AL174" s="83"/>
      <c r="AM174" s="72">
        <f>20/60</f>
        <v>0.33333333333333331</v>
      </c>
      <c r="AN174" s="58"/>
      <c r="AO174" s="58"/>
      <c r="AP174" s="83">
        <v>1</v>
      </c>
      <c r="AQ174" s="58">
        <v>1070</v>
      </c>
      <c r="AR174" s="58">
        <v>1772</v>
      </c>
      <c r="AS174" s="193">
        <f t="shared" ref="AS174:AS190" si="215">SUM(AU174:BN174)+SUM(BO174:CL174)/1000</f>
        <v>1771.0771999999997</v>
      </c>
      <c r="AT174" s="248" t="str">
        <f t="shared" ref="AT174:AT190" si="216">FR174</f>
        <v/>
      </c>
      <c r="AU174" s="58">
        <v>55.1</v>
      </c>
      <c r="AV174" s="64">
        <v>99</v>
      </c>
      <c r="AW174" s="58">
        <v>221</v>
      </c>
      <c r="AX174" s="58">
        <v>17</v>
      </c>
      <c r="AY174" s="58">
        <v>14</v>
      </c>
      <c r="AZ174" s="68">
        <v>1280</v>
      </c>
      <c r="BA174" s="58">
        <v>0.24</v>
      </c>
      <c r="BB174" s="58">
        <v>2.1</v>
      </c>
      <c r="BC174" s="58">
        <v>1.7</v>
      </c>
      <c r="BD174" s="58">
        <v>0.19</v>
      </c>
      <c r="BE174" s="58">
        <v>23.4</v>
      </c>
      <c r="BF174" s="58">
        <v>4.0999999999999996</v>
      </c>
      <c r="BG174" s="58">
        <v>0.11</v>
      </c>
      <c r="BH174" s="58" t="s">
        <v>1380</v>
      </c>
      <c r="BI174" s="58" t="s">
        <v>1370</v>
      </c>
      <c r="BJ174" s="58" t="s">
        <v>1381</v>
      </c>
      <c r="BK174" s="58" t="s">
        <v>1370</v>
      </c>
      <c r="BL174" s="58"/>
      <c r="BM174" s="58">
        <v>52.8</v>
      </c>
      <c r="BN174" s="68">
        <v>0.12</v>
      </c>
      <c r="BO174" s="81" t="s">
        <v>1383</v>
      </c>
      <c r="BP174" s="81">
        <v>11</v>
      </c>
      <c r="BQ174" s="81" t="s">
        <v>456</v>
      </c>
      <c r="BR174" s="81">
        <v>130</v>
      </c>
      <c r="BS174" s="81">
        <v>3.2</v>
      </c>
      <c r="BT174" s="81" t="s">
        <v>1502</v>
      </c>
      <c r="BU174" s="81" t="s">
        <v>456</v>
      </c>
      <c r="BV174" s="81">
        <v>1</v>
      </c>
      <c r="BW174" s="81" t="s">
        <v>286</v>
      </c>
      <c r="BX174" s="81">
        <v>50</v>
      </c>
      <c r="BY174" s="81" t="s">
        <v>1384</v>
      </c>
      <c r="BZ174" s="81" t="s">
        <v>456</v>
      </c>
      <c r="CA174" s="81">
        <v>14</v>
      </c>
      <c r="CB174" s="81" t="s">
        <v>1383</v>
      </c>
      <c r="CC174" s="81" t="s">
        <v>286</v>
      </c>
      <c r="CD174" s="81" t="s">
        <v>456</v>
      </c>
      <c r="CE174" s="81" t="s">
        <v>456</v>
      </c>
      <c r="CF174" s="81" t="s">
        <v>456</v>
      </c>
      <c r="CG174" s="81"/>
      <c r="CH174" s="81" t="s">
        <v>456</v>
      </c>
      <c r="CI174" s="81" t="s">
        <v>1502</v>
      </c>
      <c r="CJ174" s="81" t="s">
        <v>1502</v>
      </c>
      <c r="CK174" s="81" t="s">
        <v>456</v>
      </c>
      <c r="CL174" s="82">
        <v>8</v>
      </c>
      <c r="CM174" s="81">
        <v>1.3</v>
      </c>
      <c r="CN174" s="81">
        <v>2310</v>
      </c>
      <c r="CO174" s="81" t="s">
        <v>1370</v>
      </c>
      <c r="CP174" s="58"/>
      <c r="CQ174" s="68"/>
      <c r="CR174" s="58">
        <v>2.5</v>
      </c>
      <c r="CS174" s="58">
        <v>97.2</v>
      </c>
      <c r="CT174" s="58">
        <v>0.3</v>
      </c>
      <c r="CU174" s="58" t="s">
        <v>1384</v>
      </c>
      <c r="CV174" s="58" t="s">
        <v>1384</v>
      </c>
      <c r="CW174" s="58" t="s">
        <v>1384</v>
      </c>
      <c r="CX174" s="58" t="s">
        <v>1384</v>
      </c>
      <c r="CY174" s="58" t="s">
        <v>1384</v>
      </c>
      <c r="CZ174" s="58"/>
      <c r="DA174" s="68" t="s">
        <v>1384</v>
      </c>
      <c r="DB174" s="81"/>
      <c r="DC174" s="81"/>
      <c r="DD174" s="234"/>
      <c r="DE174" s="81"/>
      <c r="DF174" s="81"/>
      <c r="DG174" s="81"/>
      <c r="DH174" s="81"/>
      <c r="DI174" s="81">
        <v>1</v>
      </c>
      <c r="DJ174" s="81"/>
      <c r="DK174" s="103"/>
      <c r="DL174" s="103"/>
      <c r="DM174" s="103"/>
      <c r="DN174" s="81"/>
      <c r="DO174" s="81"/>
      <c r="DP174" s="103"/>
      <c r="DQ174" s="103"/>
      <c r="DR174" s="103"/>
      <c r="DS174" s="104"/>
      <c r="DT174" s="50">
        <f t="shared" si="155"/>
        <v>0</v>
      </c>
      <c r="DU174" s="73">
        <f t="shared" si="156"/>
        <v>0</v>
      </c>
      <c r="DV174" s="73">
        <f t="shared" si="157"/>
        <v>1</v>
      </c>
      <c r="DW174" s="73">
        <f t="shared" si="158"/>
        <v>0</v>
      </c>
      <c r="DX174" s="73">
        <f t="shared" si="159"/>
        <v>0</v>
      </c>
      <c r="DY174" s="125">
        <f t="shared" si="160"/>
        <v>0</v>
      </c>
      <c r="DZ174" s="73">
        <f t="shared" si="161"/>
        <v>1</v>
      </c>
      <c r="EA174" s="19">
        <f t="shared" si="162"/>
        <v>0</v>
      </c>
      <c r="EB174" s="50">
        <f t="shared" si="163"/>
        <v>0</v>
      </c>
      <c r="EC174" s="19">
        <f t="shared" si="164"/>
        <v>0</v>
      </c>
      <c r="ED174" s="19">
        <f t="shared" si="165"/>
        <v>1</v>
      </c>
      <c r="EE174" s="19">
        <f t="shared" si="166"/>
        <v>0</v>
      </c>
      <c r="EF174" s="50">
        <f t="shared" si="167"/>
        <v>0</v>
      </c>
      <c r="EG174" s="19">
        <f t="shared" si="168"/>
        <v>0</v>
      </c>
      <c r="EH174" s="19">
        <f t="shared" si="169"/>
        <v>1</v>
      </c>
      <c r="EI174" s="50">
        <f t="shared" si="170"/>
        <v>0</v>
      </c>
      <c r="EJ174" s="125">
        <f t="shared" si="171"/>
        <v>2</v>
      </c>
      <c r="EK174">
        <f t="shared" si="172"/>
        <v>55.1</v>
      </c>
      <c r="EL174">
        <f t="shared" si="173"/>
        <v>2.1</v>
      </c>
      <c r="EM174">
        <f t="shared" si="174"/>
        <v>99</v>
      </c>
      <c r="EN174">
        <f t="shared" si="175"/>
        <v>221</v>
      </c>
      <c r="EO174">
        <f t="shared" si="176"/>
        <v>4.0999999999999996</v>
      </c>
      <c r="EP174">
        <f t="shared" si="177"/>
        <v>23.4</v>
      </c>
      <c r="EQ174">
        <f t="shared" si="178"/>
        <v>1280</v>
      </c>
      <c r="ER174" t="str">
        <f t="shared" si="179"/>
        <v/>
      </c>
      <c r="ES174" t="str">
        <f t="shared" si="180"/>
        <v/>
      </c>
      <c r="ET174">
        <f t="shared" si="181"/>
        <v>14</v>
      </c>
      <c r="EU174" s="61">
        <f t="shared" si="182"/>
        <v>17</v>
      </c>
      <c r="EV174" s="53" t="e">
        <f>IF(ISNUMBER(EK174),EK174*#REF!,"")</f>
        <v>#REF!</v>
      </c>
      <c r="EW174" s="53" t="e">
        <f>IF(ISNUMBER(EL174),EL174*#REF!,"")</f>
        <v>#REF!</v>
      </c>
      <c r="EX174" s="53" t="e">
        <f>IF(ISNUMBER(EM174),EM174*#REF!,"")</f>
        <v>#REF!</v>
      </c>
      <c r="EY174" s="53" t="e">
        <f>IF(ISNUMBER(EN174),EN174*#REF!,"")</f>
        <v>#REF!</v>
      </c>
      <c r="EZ174" s="53" t="e">
        <f>IF(ISNUMBER(EO174),EO174*#REF!,"")</f>
        <v>#REF!</v>
      </c>
      <c r="FA174" s="53" t="e">
        <f>IF(ISNUMBER(EP174),EP174*#REF!,"")</f>
        <v>#REF!</v>
      </c>
      <c r="FB174" s="53" t="e">
        <f>IF(ISNUMBER(EQ174),EQ174*#REF!,"")</f>
        <v>#REF!</v>
      </c>
      <c r="FC174" s="53" t="str">
        <f>IF(ISNUMBER(ER174),ER174*#REF!,"")</f>
        <v/>
      </c>
      <c r="FD174" s="53" t="str">
        <f>IF(ISNUMBER(ES174),ES174*#REF!,"")</f>
        <v/>
      </c>
      <c r="FE174" s="53" t="e">
        <f>IF(ISNUMBER(ET174),ET174*#REF!,"")</f>
        <v>#REF!</v>
      </c>
      <c r="FF174" s="52" t="e">
        <f>IF(ISNUMBER(EU174),EU174*#REF!,"")</f>
        <v>#REF!</v>
      </c>
      <c r="FG174" s="55" t="str">
        <f t="shared" si="183"/>
        <v/>
      </c>
      <c r="FH174" s="55" t="str">
        <f t="shared" si="184"/>
        <v/>
      </c>
      <c r="FI174" s="55" t="str">
        <f t="shared" si="185"/>
        <v/>
      </c>
      <c r="FJ174" s="55" t="str">
        <f t="shared" si="186"/>
        <v/>
      </c>
      <c r="FK174" s="55" t="str">
        <f t="shared" si="187"/>
        <v/>
      </c>
      <c r="FL174" s="55" t="str">
        <f t="shared" si="188"/>
        <v/>
      </c>
      <c r="FM174" s="55" t="str">
        <f t="shared" si="189"/>
        <v/>
      </c>
      <c r="FN174" s="55" t="str">
        <f t="shared" si="190"/>
        <v/>
      </c>
      <c r="FO174" s="55" t="str">
        <f t="shared" si="191"/>
        <v/>
      </c>
      <c r="FP174" s="55" t="str">
        <f t="shared" si="192"/>
        <v/>
      </c>
      <c r="FQ174" s="59" t="str">
        <f t="shared" si="193"/>
        <v/>
      </c>
      <c r="FR174" s="53" t="str">
        <f t="shared" si="212"/>
        <v/>
      </c>
      <c r="FS174" s="53" t="e">
        <f t="shared" si="194"/>
        <v>#VALUE!</v>
      </c>
      <c r="FT174" s="19" t="e">
        <f t="shared" si="195"/>
        <v>#VALUE!</v>
      </c>
      <c r="FU174" s="19" t="e">
        <f t="shared" si="196"/>
        <v>#VALUE!</v>
      </c>
      <c r="FV174" s="19" t="e">
        <f t="shared" si="197"/>
        <v>#VALUE!</v>
      </c>
      <c r="FW174" s="50" t="e">
        <f t="shared" si="198"/>
        <v>#VALUE!</v>
      </c>
      <c r="FX174" s="120">
        <f t="shared" si="199"/>
        <v>0</v>
      </c>
      <c r="FY174" s="120">
        <f t="shared" si="200"/>
        <v>0</v>
      </c>
      <c r="FZ174" s="120">
        <f t="shared" si="201"/>
        <v>0</v>
      </c>
      <c r="GA174" s="120">
        <f t="shared" si="202"/>
        <v>0</v>
      </c>
      <c r="GB174" s="120">
        <f t="shared" si="203"/>
        <v>0</v>
      </c>
      <c r="GC174" s="120">
        <f t="shared" si="204"/>
        <v>0</v>
      </c>
      <c r="GD174" s="120">
        <f t="shared" si="205"/>
        <v>0</v>
      </c>
      <c r="GE174" s="120">
        <f t="shared" si="206"/>
        <v>0</v>
      </c>
      <c r="GF174" s="120">
        <f t="shared" si="207"/>
        <v>0</v>
      </c>
      <c r="GG174">
        <f t="shared" si="208"/>
        <v>0</v>
      </c>
      <c r="GH174">
        <f t="shared" si="209"/>
        <v>0</v>
      </c>
      <c r="GI174">
        <v>6</v>
      </c>
      <c r="GJ174" t="str">
        <f t="shared" si="210"/>
        <v/>
      </c>
    </row>
    <row r="175" spans="1:192" x14ac:dyDescent="0.2">
      <c r="A175" s="50">
        <f t="shared" si="149"/>
        <v>174</v>
      </c>
      <c r="B175" s="58" t="s">
        <v>130</v>
      </c>
      <c r="C175" s="58" t="s">
        <v>954</v>
      </c>
      <c r="D175" s="58"/>
      <c r="E175" s="58"/>
      <c r="F175" s="83">
        <v>3433270</v>
      </c>
      <c r="G175" s="83">
        <v>5555440</v>
      </c>
      <c r="H175" s="77">
        <f t="shared" si="150"/>
        <v>433222.26200000005</v>
      </c>
      <c r="I175" s="77">
        <f t="shared" si="151"/>
        <v>5553657.6140000001</v>
      </c>
      <c r="J175" s="83">
        <v>335.65</v>
      </c>
      <c r="K175" s="83" t="s">
        <v>1333</v>
      </c>
      <c r="L175" s="77">
        <v>93</v>
      </c>
      <c r="M175" s="83"/>
      <c r="O175" s="89"/>
      <c r="P175" s="89"/>
      <c r="Q175" s="58" t="s">
        <v>2821</v>
      </c>
      <c r="R175" s="58" t="s">
        <v>2876</v>
      </c>
      <c r="S175" s="2" t="s">
        <v>2640</v>
      </c>
      <c r="T175" s="241" t="str">
        <f t="shared" si="152"/>
        <v>-</v>
      </c>
      <c r="U175" s="241" t="str">
        <f t="shared" si="153"/>
        <v>M</v>
      </c>
      <c r="V175" s="241" t="str">
        <f t="shared" si="154"/>
        <v>-</v>
      </c>
      <c r="W175" s="241" t="str">
        <f t="shared" si="211"/>
        <v>A</v>
      </c>
      <c r="X175" s="260">
        <f t="shared" si="148"/>
        <v>6</v>
      </c>
      <c r="Y175" s="261" t="str">
        <f t="shared" si="147"/>
        <v/>
      </c>
      <c r="Z175" s="56"/>
      <c r="AA175" s="69">
        <v>43712</v>
      </c>
      <c r="AB175" s="77">
        <v>3</v>
      </c>
      <c r="AC175" s="58" t="s">
        <v>455</v>
      </c>
      <c r="AD175" s="2" t="s">
        <v>1315</v>
      </c>
      <c r="AE175" s="56"/>
      <c r="AF175" s="63">
        <v>11.1</v>
      </c>
      <c r="AG175" s="83">
        <v>1820</v>
      </c>
      <c r="AH175" s="83">
        <v>6.09</v>
      </c>
      <c r="AI175" s="83"/>
      <c r="AJ175" s="83">
        <v>0.99999000000000005</v>
      </c>
      <c r="AK175" s="63">
        <v>20</v>
      </c>
      <c r="AL175" s="83"/>
      <c r="AM175" s="72">
        <f>15.2/60</f>
        <v>0.2533333333333333</v>
      </c>
      <c r="AN175" s="58"/>
      <c r="AO175" s="58"/>
      <c r="AP175" s="83" t="s">
        <v>456</v>
      </c>
      <c r="AQ175" s="58">
        <v>1180</v>
      </c>
      <c r="AR175" s="58">
        <v>1830</v>
      </c>
      <c r="AS175" s="193">
        <f t="shared" si="215"/>
        <v>1830.8600000000001</v>
      </c>
      <c r="AT175" s="248" t="str">
        <f t="shared" si="216"/>
        <v/>
      </c>
      <c r="AU175" s="64">
        <v>58</v>
      </c>
      <c r="AV175" s="58">
        <v>108</v>
      </c>
      <c r="AW175" s="58">
        <v>241</v>
      </c>
      <c r="AX175" s="58">
        <v>10</v>
      </c>
      <c r="AY175" s="58">
        <v>9.6</v>
      </c>
      <c r="AZ175" s="68">
        <v>1369</v>
      </c>
      <c r="BA175" s="58"/>
      <c r="BB175" s="58">
        <v>2.2000000000000002</v>
      </c>
      <c r="BC175" s="58">
        <v>1.9</v>
      </c>
      <c r="BD175" s="58">
        <v>0.16</v>
      </c>
      <c r="BE175" s="58">
        <v>26.4</v>
      </c>
      <c r="BF175" s="58">
        <v>4.5999999999999996</v>
      </c>
      <c r="BG175" s="58"/>
      <c r="BH175" s="58"/>
      <c r="BI175" s="58"/>
      <c r="BJ175" s="58" t="s">
        <v>1381</v>
      </c>
      <c r="BK175" s="58" t="s">
        <v>1370</v>
      </c>
      <c r="BL175" s="58" t="s">
        <v>459</v>
      </c>
      <c r="BM175" s="58"/>
      <c r="BN175" s="68"/>
      <c r="BO175" s="81"/>
      <c r="BP175" s="81"/>
      <c r="BQ175" s="81"/>
      <c r="BR175" s="81"/>
      <c r="BS175" s="81"/>
      <c r="BT175" s="81"/>
      <c r="BU175" s="81"/>
      <c r="BV175" s="81"/>
      <c r="BW175" s="81"/>
      <c r="BX175" s="81"/>
      <c r="BY175" s="81"/>
      <c r="BZ175" s="81"/>
      <c r="CA175" s="81"/>
      <c r="CB175" s="81"/>
      <c r="CC175" s="81"/>
      <c r="CD175" s="81"/>
      <c r="CE175" s="81"/>
      <c r="CF175" s="81"/>
      <c r="CG175" s="81"/>
      <c r="CH175" s="81"/>
      <c r="CI175" s="81"/>
      <c r="CJ175" s="81"/>
      <c r="CK175" s="81"/>
      <c r="CL175" s="82"/>
      <c r="CM175" s="81"/>
      <c r="CN175" s="81">
        <v>1870</v>
      </c>
      <c r="CO175" s="81"/>
      <c r="CP175" s="58"/>
      <c r="CQ175" s="68"/>
      <c r="CR175" s="58"/>
      <c r="CS175" s="58"/>
      <c r="CT175" s="58"/>
      <c r="CU175" s="58"/>
      <c r="CV175" s="58"/>
      <c r="CW175" s="58"/>
      <c r="CX175" s="58"/>
      <c r="CY175" s="58"/>
      <c r="CZ175" s="58"/>
      <c r="DA175" s="68"/>
      <c r="DB175" s="81"/>
      <c r="DC175" s="81"/>
      <c r="DD175" s="234"/>
      <c r="DE175" s="81"/>
      <c r="DF175" s="81"/>
      <c r="DG175" s="81"/>
      <c r="DH175" s="81"/>
      <c r="DI175" s="81"/>
      <c r="DJ175" s="81"/>
      <c r="DK175" s="103"/>
      <c r="DL175" s="103"/>
      <c r="DM175" s="103"/>
      <c r="DN175" s="81"/>
      <c r="DO175" s="81"/>
      <c r="DP175" s="103"/>
      <c r="DQ175" s="103"/>
      <c r="DR175" s="103"/>
      <c r="DS175" s="104"/>
      <c r="DT175" s="50">
        <f t="shared" si="155"/>
        <v>0</v>
      </c>
      <c r="DU175" s="73">
        <f t="shared" si="156"/>
        <v>0</v>
      </c>
      <c r="DV175" s="73">
        <f t="shared" si="157"/>
        <v>1</v>
      </c>
      <c r="DW175" s="73">
        <f t="shared" si="158"/>
        <v>0</v>
      </c>
      <c r="DX175" s="73">
        <f t="shared" si="159"/>
        <v>0</v>
      </c>
      <c r="DY175" s="125">
        <f t="shared" si="160"/>
        <v>0</v>
      </c>
      <c r="DZ175" s="73">
        <f t="shared" si="161"/>
        <v>1</v>
      </c>
      <c r="EA175" s="19">
        <f t="shared" si="162"/>
        <v>0</v>
      </c>
      <c r="EB175" s="50">
        <f t="shared" si="163"/>
        <v>0</v>
      </c>
      <c r="EC175" s="19">
        <f t="shared" si="164"/>
        <v>0</v>
      </c>
      <c r="ED175" s="19">
        <f t="shared" si="165"/>
        <v>1</v>
      </c>
      <c r="EE175" s="19">
        <f t="shared" si="166"/>
        <v>0</v>
      </c>
      <c r="EF175" s="50">
        <f t="shared" si="167"/>
        <v>0</v>
      </c>
      <c r="EG175" s="19">
        <f t="shared" si="168"/>
        <v>0</v>
      </c>
      <c r="EH175" s="19">
        <f t="shared" si="169"/>
        <v>1</v>
      </c>
      <c r="EI175" s="50">
        <f t="shared" si="170"/>
        <v>0</v>
      </c>
      <c r="EJ175" s="125">
        <f t="shared" si="171"/>
        <v>2</v>
      </c>
      <c r="EK175">
        <f t="shared" si="172"/>
        <v>58</v>
      </c>
      <c r="EL175">
        <f t="shared" si="173"/>
        <v>2.2000000000000002</v>
      </c>
      <c r="EM175">
        <f t="shared" si="174"/>
        <v>108</v>
      </c>
      <c r="EN175">
        <f t="shared" si="175"/>
        <v>241</v>
      </c>
      <c r="EO175">
        <f t="shared" si="176"/>
        <v>4.5999999999999996</v>
      </c>
      <c r="EP175">
        <f t="shared" si="177"/>
        <v>26.4</v>
      </c>
      <c r="EQ175">
        <f t="shared" si="178"/>
        <v>1369</v>
      </c>
      <c r="ER175" t="str">
        <f t="shared" si="179"/>
        <v/>
      </c>
      <c r="ES175" t="str">
        <f t="shared" si="180"/>
        <v/>
      </c>
      <c r="ET175">
        <f t="shared" si="181"/>
        <v>9.6</v>
      </c>
      <c r="EU175" s="61">
        <f t="shared" si="182"/>
        <v>10</v>
      </c>
      <c r="EV175" s="53" t="e">
        <f>IF(ISNUMBER(EK175),EK175*#REF!,"")</f>
        <v>#REF!</v>
      </c>
      <c r="EW175" s="53" t="e">
        <f>IF(ISNUMBER(EL175),EL175*#REF!,"")</f>
        <v>#REF!</v>
      </c>
      <c r="EX175" s="53" t="e">
        <f>IF(ISNUMBER(EM175),EM175*#REF!,"")</f>
        <v>#REF!</v>
      </c>
      <c r="EY175" s="53" t="e">
        <f>IF(ISNUMBER(EN175),EN175*#REF!,"")</f>
        <v>#REF!</v>
      </c>
      <c r="EZ175" s="53" t="e">
        <f>IF(ISNUMBER(EO175),EO175*#REF!,"")</f>
        <v>#REF!</v>
      </c>
      <c r="FA175" s="53" t="e">
        <f>IF(ISNUMBER(EP175),EP175*#REF!,"")</f>
        <v>#REF!</v>
      </c>
      <c r="FB175" s="53" t="e">
        <f>IF(ISNUMBER(EQ175),EQ175*#REF!,"")</f>
        <v>#REF!</v>
      </c>
      <c r="FC175" s="53" t="str">
        <f>IF(ISNUMBER(ER175),ER175*#REF!,"")</f>
        <v/>
      </c>
      <c r="FD175" s="53" t="str">
        <f>IF(ISNUMBER(ES175),ES175*#REF!,"")</f>
        <v/>
      </c>
      <c r="FE175" s="53" t="e">
        <f>IF(ISNUMBER(ET175),ET175*#REF!,"")</f>
        <v>#REF!</v>
      </c>
      <c r="FF175" s="52" t="e">
        <f>IF(ISNUMBER(EU175),EU175*#REF!,"")</f>
        <v>#REF!</v>
      </c>
      <c r="FG175" s="55" t="str">
        <f t="shared" si="183"/>
        <v/>
      </c>
      <c r="FH175" s="55" t="str">
        <f t="shared" si="184"/>
        <v/>
      </c>
      <c r="FI175" s="55" t="str">
        <f t="shared" si="185"/>
        <v/>
      </c>
      <c r="FJ175" s="55" t="str">
        <f t="shared" si="186"/>
        <v/>
      </c>
      <c r="FK175" s="55" t="str">
        <f t="shared" si="187"/>
        <v/>
      </c>
      <c r="FL175" s="55" t="str">
        <f t="shared" si="188"/>
        <v/>
      </c>
      <c r="FM175" s="55" t="str">
        <f t="shared" si="189"/>
        <v/>
      </c>
      <c r="FN175" s="55" t="str">
        <f t="shared" si="190"/>
        <v/>
      </c>
      <c r="FO175" s="55" t="str">
        <f t="shared" si="191"/>
        <v/>
      </c>
      <c r="FP175" s="55" t="str">
        <f t="shared" si="192"/>
        <v/>
      </c>
      <c r="FQ175" s="59" t="str">
        <f t="shared" si="193"/>
        <v/>
      </c>
      <c r="FR175" s="53" t="str">
        <f t="shared" si="212"/>
        <v/>
      </c>
      <c r="FS175" s="53" t="e">
        <f t="shared" si="194"/>
        <v>#VALUE!</v>
      </c>
      <c r="FT175" s="19" t="e">
        <f t="shared" si="195"/>
        <v>#VALUE!</v>
      </c>
      <c r="FU175" s="19" t="e">
        <f t="shared" si="196"/>
        <v>#VALUE!</v>
      </c>
      <c r="FV175" s="19" t="e">
        <f t="shared" si="197"/>
        <v>#VALUE!</v>
      </c>
      <c r="FW175" s="50" t="e">
        <f t="shared" si="198"/>
        <v>#VALUE!</v>
      </c>
      <c r="FX175" s="120">
        <f t="shared" si="199"/>
        <v>0</v>
      </c>
      <c r="FY175" s="120">
        <f t="shared" si="200"/>
        <v>0</v>
      </c>
      <c r="FZ175" s="120">
        <f t="shared" si="201"/>
        <v>0</v>
      </c>
      <c r="GA175" s="120">
        <f t="shared" si="202"/>
        <v>0</v>
      </c>
      <c r="GB175" s="120">
        <f t="shared" si="203"/>
        <v>0</v>
      </c>
      <c r="GC175" s="120">
        <f t="shared" si="204"/>
        <v>0</v>
      </c>
      <c r="GD175" s="120">
        <f t="shared" si="205"/>
        <v>0</v>
      </c>
      <c r="GE175" s="120">
        <f t="shared" si="206"/>
        <v>0</v>
      </c>
      <c r="GF175" s="120">
        <f t="shared" si="207"/>
        <v>0</v>
      </c>
      <c r="GG175">
        <f t="shared" si="208"/>
        <v>0</v>
      </c>
      <c r="GH175">
        <f t="shared" si="209"/>
        <v>0</v>
      </c>
      <c r="GI175">
        <v>6</v>
      </c>
      <c r="GJ175" t="str">
        <f t="shared" si="210"/>
        <v/>
      </c>
    </row>
    <row r="176" spans="1:192" x14ac:dyDescent="0.2">
      <c r="A176" s="50">
        <f t="shared" si="149"/>
        <v>175</v>
      </c>
      <c r="B176" s="2" t="s">
        <v>130</v>
      </c>
      <c r="C176" t="s">
        <v>202</v>
      </c>
      <c r="F176" s="274">
        <v>3433240</v>
      </c>
      <c r="G176" s="271">
        <v>5556400</v>
      </c>
      <c r="H176" s="77">
        <f t="shared" si="150"/>
        <v>433192.27400000003</v>
      </c>
      <c r="I176" s="77">
        <f t="shared" si="151"/>
        <v>5554617.2300000004</v>
      </c>
      <c r="J176" s="66">
        <v>317.81</v>
      </c>
      <c r="K176" s="83" t="s">
        <v>1332</v>
      </c>
      <c r="L176" s="19">
        <v>7.8</v>
      </c>
      <c r="Q176" s="58" t="s">
        <v>2821</v>
      </c>
      <c r="R176" s="58" t="s">
        <v>2876</v>
      </c>
      <c r="S176" s="2" t="s">
        <v>2640</v>
      </c>
      <c r="T176" s="241" t="str">
        <f t="shared" si="152"/>
        <v>-</v>
      </c>
      <c r="U176" s="241" t="str">
        <f t="shared" si="153"/>
        <v>-</v>
      </c>
      <c r="V176" s="241" t="str">
        <f t="shared" si="154"/>
        <v>-</v>
      </c>
      <c r="W176" s="241" t="str">
        <f t="shared" si="211"/>
        <v>A</v>
      </c>
      <c r="X176" s="260">
        <f t="shared" si="148"/>
        <v>6</v>
      </c>
      <c r="Y176" s="261" t="str">
        <f t="shared" si="147"/>
        <v/>
      </c>
      <c r="Z176" s="56"/>
      <c r="AA176" s="83" t="s">
        <v>1592</v>
      </c>
      <c r="AB176" s="77">
        <v>1</v>
      </c>
      <c r="AC176" s="58" t="s">
        <v>610</v>
      </c>
      <c r="AD176" s="2" t="s">
        <v>2937</v>
      </c>
      <c r="AE176" s="68"/>
      <c r="AF176" s="63">
        <v>9.6999999999999993</v>
      </c>
      <c r="AG176" s="83"/>
      <c r="AH176" s="83"/>
      <c r="AI176" s="83"/>
      <c r="AJ176" s="83">
        <v>0.99972000000000005</v>
      </c>
      <c r="AK176" s="83">
        <v>15.5</v>
      </c>
      <c r="AL176" s="83"/>
      <c r="AM176" s="83">
        <v>0.23</v>
      </c>
      <c r="AN176" s="58"/>
      <c r="AO176" s="58"/>
      <c r="AP176" s="83"/>
      <c r="AQ176" s="58"/>
      <c r="AR176" s="58"/>
      <c r="AS176" s="193">
        <f t="shared" si="215"/>
        <v>688.44200000000001</v>
      </c>
      <c r="AT176" s="248" t="str">
        <f t="shared" si="216"/>
        <v/>
      </c>
      <c r="AU176" s="58">
        <v>11.54</v>
      </c>
      <c r="AV176" s="58">
        <v>40.369999999999997</v>
      </c>
      <c r="AW176" s="58">
        <v>61.56</v>
      </c>
      <c r="AX176" s="58">
        <v>4.08</v>
      </c>
      <c r="AY176" s="58">
        <v>7.4219999999999997</v>
      </c>
      <c r="AZ176" s="68">
        <v>484.4</v>
      </c>
      <c r="BA176" s="58"/>
      <c r="BB176" s="58">
        <v>1.7050000000000001</v>
      </c>
      <c r="BC176" s="58"/>
      <c r="BD176" s="58"/>
      <c r="BE176" s="58">
        <v>29.32</v>
      </c>
      <c r="BF176" s="58"/>
      <c r="BG176" s="58"/>
      <c r="BH176" s="58"/>
      <c r="BI176" s="58"/>
      <c r="BJ176" s="58"/>
      <c r="BK176" s="58"/>
      <c r="BL176" s="58"/>
      <c r="BM176" s="58">
        <v>41.67</v>
      </c>
      <c r="BN176" s="68" t="s">
        <v>1322</v>
      </c>
      <c r="BO176" s="81"/>
      <c r="BP176" s="81">
        <v>6375</v>
      </c>
      <c r="BQ176" s="81"/>
      <c r="BR176" s="81"/>
      <c r="BS176" s="81"/>
      <c r="BT176" s="81"/>
      <c r="BU176" s="81"/>
      <c r="BV176" s="81"/>
      <c r="BW176" s="81"/>
      <c r="BX176" s="81"/>
      <c r="BY176" s="81"/>
      <c r="BZ176" s="81"/>
      <c r="CA176" s="81"/>
      <c r="CB176" s="81"/>
      <c r="CC176" s="81"/>
      <c r="CD176" s="81"/>
      <c r="CE176" s="81"/>
      <c r="CF176" s="81"/>
      <c r="CG176" s="81"/>
      <c r="CH176" s="81"/>
      <c r="CI176" s="81"/>
      <c r="CJ176" s="81"/>
      <c r="CK176" s="81"/>
      <c r="CL176" s="82"/>
      <c r="CM176" s="81"/>
      <c r="CN176" s="81">
        <v>2981</v>
      </c>
      <c r="CO176" s="81">
        <v>0.111</v>
      </c>
      <c r="CP176" s="58"/>
      <c r="CQ176" s="68"/>
      <c r="CR176" s="58"/>
      <c r="CS176" s="58"/>
      <c r="CT176" s="58"/>
      <c r="CU176" s="58"/>
      <c r="CV176" s="58"/>
      <c r="CW176" s="58"/>
      <c r="CX176" s="58"/>
      <c r="CY176" s="58"/>
      <c r="CZ176" s="58"/>
      <c r="DA176" s="68"/>
      <c r="DB176" s="81"/>
      <c r="DC176" s="81"/>
      <c r="DD176" s="81"/>
      <c r="DE176" s="81"/>
      <c r="DF176" s="81"/>
      <c r="DG176" s="81"/>
      <c r="DH176" s="81"/>
      <c r="DI176" s="81"/>
      <c r="DJ176" s="81"/>
      <c r="DK176" s="103"/>
      <c r="DL176" s="103"/>
      <c r="DM176" s="103"/>
      <c r="DN176" s="81"/>
      <c r="DO176" s="81"/>
      <c r="DP176" s="103"/>
      <c r="DQ176" s="103"/>
      <c r="DR176" s="103"/>
      <c r="DS176" s="104"/>
      <c r="DT176" s="50">
        <f t="shared" si="155"/>
        <v>1</v>
      </c>
      <c r="DU176" s="73">
        <f t="shared" si="156"/>
        <v>1</v>
      </c>
      <c r="DV176" s="73">
        <f t="shared" si="157"/>
        <v>0</v>
      </c>
      <c r="DW176" s="73">
        <f t="shared" si="158"/>
        <v>0</v>
      </c>
      <c r="DX176" s="73">
        <f t="shared" si="159"/>
        <v>0</v>
      </c>
      <c r="DY176" s="125">
        <f t="shared" si="160"/>
        <v>0</v>
      </c>
      <c r="DZ176" s="73">
        <f t="shared" si="161"/>
        <v>1</v>
      </c>
      <c r="EA176" s="19">
        <f t="shared" si="162"/>
        <v>0</v>
      </c>
      <c r="EB176" s="50">
        <f t="shared" si="163"/>
        <v>0</v>
      </c>
      <c r="EC176" s="19">
        <f t="shared" si="164"/>
        <v>1</v>
      </c>
      <c r="ED176" s="19">
        <f t="shared" si="165"/>
        <v>0</v>
      </c>
      <c r="EE176" s="19">
        <f t="shared" si="166"/>
        <v>0</v>
      </c>
      <c r="EF176" s="50">
        <f t="shared" si="167"/>
        <v>0</v>
      </c>
      <c r="EG176" s="19">
        <f t="shared" si="168"/>
        <v>0</v>
      </c>
      <c r="EH176" s="19">
        <f t="shared" si="169"/>
        <v>1</v>
      </c>
      <c r="EI176" s="50">
        <f t="shared" si="170"/>
        <v>0</v>
      </c>
      <c r="EJ176" s="125">
        <f t="shared" si="171"/>
        <v>1</v>
      </c>
      <c r="EK176">
        <f t="shared" si="172"/>
        <v>11.54</v>
      </c>
      <c r="EL176">
        <f t="shared" si="173"/>
        <v>1.7050000000000001</v>
      </c>
      <c r="EM176">
        <f t="shared" si="174"/>
        <v>40.369999999999997</v>
      </c>
      <c r="EN176">
        <f t="shared" si="175"/>
        <v>61.56</v>
      </c>
      <c r="EO176" t="str">
        <f t="shared" si="176"/>
        <v/>
      </c>
      <c r="EP176">
        <f t="shared" si="177"/>
        <v>29.32</v>
      </c>
      <c r="EQ176">
        <f t="shared" si="178"/>
        <v>484.4</v>
      </c>
      <c r="ER176" t="str">
        <f t="shared" si="179"/>
        <v/>
      </c>
      <c r="ES176" t="str">
        <f t="shared" si="180"/>
        <v/>
      </c>
      <c r="ET176">
        <f t="shared" si="181"/>
        <v>7.4219999999999997</v>
      </c>
      <c r="EU176" s="61">
        <f t="shared" si="182"/>
        <v>4.08</v>
      </c>
      <c r="EV176" s="53" t="e">
        <f>IF(ISNUMBER(EK176),EK176*#REF!,"")</f>
        <v>#REF!</v>
      </c>
      <c r="EW176" s="53" t="e">
        <f>IF(ISNUMBER(EL176),EL176*#REF!,"")</f>
        <v>#REF!</v>
      </c>
      <c r="EX176" s="53" t="e">
        <f>IF(ISNUMBER(EM176),EM176*#REF!,"")</f>
        <v>#REF!</v>
      </c>
      <c r="EY176" s="53" t="e">
        <f>IF(ISNUMBER(EN176),EN176*#REF!,"")</f>
        <v>#REF!</v>
      </c>
      <c r="EZ176" s="53" t="str">
        <f>IF(ISNUMBER(EO176),EO176*#REF!,"")</f>
        <v/>
      </c>
      <c r="FA176" s="53" t="e">
        <f>IF(ISNUMBER(EP176),EP176*#REF!,"")</f>
        <v>#REF!</v>
      </c>
      <c r="FB176" s="53" t="e">
        <f>IF(ISNUMBER(EQ176),EQ176*#REF!,"")</f>
        <v>#REF!</v>
      </c>
      <c r="FC176" s="53" t="str">
        <f>IF(ISNUMBER(ER176),ER176*#REF!,"")</f>
        <v/>
      </c>
      <c r="FD176" s="53" t="str">
        <f>IF(ISNUMBER(ES176),ES176*#REF!,"")</f>
        <v/>
      </c>
      <c r="FE176" s="53" t="e">
        <f>IF(ISNUMBER(ET176),ET176*#REF!,"")</f>
        <v>#REF!</v>
      </c>
      <c r="FF176" s="52" t="e">
        <f>IF(ISNUMBER(EU176),EU176*#REF!,"")</f>
        <v>#REF!</v>
      </c>
      <c r="FG176" s="55" t="str">
        <f t="shared" si="183"/>
        <v/>
      </c>
      <c r="FH176" s="55" t="str">
        <f t="shared" si="184"/>
        <v/>
      </c>
      <c r="FI176" s="55" t="str">
        <f t="shared" si="185"/>
        <v/>
      </c>
      <c r="FJ176" s="55" t="str">
        <f t="shared" si="186"/>
        <v/>
      </c>
      <c r="FK176" s="55" t="str">
        <f t="shared" si="187"/>
        <v/>
      </c>
      <c r="FL176" s="55" t="str">
        <f t="shared" si="188"/>
        <v/>
      </c>
      <c r="FM176" s="55" t="str">
        <f t="shared" si="189"/>
        <v/>
      </c>
      <c r="FN176" s="55" t="str">
        <f t="shared" si="190"/>
        <v/>
      </c>
      <c r="FO176" s="55" t="str">
        <f t="shared" si="191"/>
        <v/>
      </c>
      <c r="FP176" s="55" t="str">
        <f t="shared" si="192"/>
        <v/>
      </c>
      <c r="FQ176" s="59" t="str">
        <f t="shared" si="193"/>
        <v/>
      </c>
      <c r="FR176" s="53" t="str">
        <f t="shared" si="212"/>
        <v/>
      </c>
      <c r="FS176" s="53" t="e">
        <f t="shared" si="194"/>
        <v>#VALUE!</v>
      </c>
      <c r="FT176" s="19" t="e">
        <f t="shared" si="195"/>
        <v>#VALUE!</v>
      </c>
      <c r="FU176" s="19" t="e">
        <f t="shared" si="196"/>
        <v>#VALUE!</v>
      </c>
      <c r="FV176" s="19" t="e">
        <f t="shared" si="197"/>
        <v>#VALUE!</v>
      </c>
      <c r="FW176" s="50" t="e">
        <f t="shared" si="198"/>
        <v>#VALUE!</v>
      </c>
      <c r="FX176" s="120">
        <f t="shared" si="199"/>
        <v>0</v>
      </c>
      <c r="FY176" s="120">
        <f t="shared" si="200"/>
        <v>0</v>
      </c>
      <c r="FZ176" s="120">
        <f t="shared" si="201"/>
        <v>0</v>
      </c>
      <c r="GA176" s="120">
        <f t="shared" si="202"/>
        <v>0</v>
      </c>
      <c r="GB176" s="120">
        <f t="shared" si="203"/>
        <v>0</v>
      </c>
      <c r="GC176" s="120">
        <f t="shared" si="204"/>
        <v>0</v>
      </c>
      <c r="GD176" s="120">
        <f t="shared" si="205"/>
        <v>0</v>
      </c>
      <c r="GE176" s="120">
        <f t="shared" si="206"/>
        <v>0</v>
      </c>
      <c r="GF176" s="120">
        <f t="shared" si="207"/>
        <v>0</v>
      </c>
      <c r="GG176">
        <f t="shared" si="208"/>
        <v>0</v>
      </c>
      <c r="GH176">
        <f t="shared" si="209"/>
        <v>0</v>
      </c>
      <c r="GI176">
        <v>6</v>
      </c>
      <c r="GJ176" t="str">
        <f t="shared" si="210"/>
        <v/>
      </c>
    </row>
    <row r="177" spans="1:192" ht="12.75" customHeight="1" x14ac:dyDescent="0.25">
      <c r="A177" s="50">
        <f t="shared" si="149"/>
        <v>176</v>
      </c>
      <c r="B177" s="2" t="s">
        <v>130</v>
      </c>
      <c r="C177" t="s">
        <v>202</v>
      </c>
      <c r="E177" t="s">
        <v>3044</v>
      </c>
      <c r="F177" s="274">
        <v>3433240</v>
      </c>
      <c r="G177" s="271">
        <v>5556400</v>
      </c>
      <c r="H177" s="77">
        <f t="shared" si="150"/>
        <v>433192.27400000003</v>
      </c>
      <c r="I177" s="77">
        <f t="shared" si="151"/>
        <v>5554617.2300000004</v>
      </c>
      <c r="J177" s="66">
        <v>317.81</v>
      </c>
      <c r="K177" s="83" t="s">
        <v>1332</v>
      </c>
      <c r="L177" s="19">
        <v>7.8</v>
      </c>
      <c r="Q177" s="58" t="s">
        <v>2821</v>
      </c>
      <c r="R177" s="58" t="s">
        <v>2876</v>
      </c>
      <c r="S177" s="2" t="s">
        <v>2640</v>
      </c>
      <c r="T177" s="241" t="str">
        <f t="shared" si="152"/>
        <v>-</v>
      </c>
      <c r="U177" s="241" t="str">
        <f t="shared" si="153"/>
        <v>-</v>
      </c>
      <c r="V177" s="241" t="str">
        <f t="shared" si="154"/>
        <v>-</v>
      </c>
      <c r="W177" s="241" t="str">
        <f t="shared" si="211"/>
        <v>A</v>
      </c>
      <c r="X177" s="260">
        <f t="shared" si="148"/>
        <v>6</v>
      </c>
      <c r="Y177" s="261" t="str">
        <f t="shared" si="147"/>
        <v/>
      </c>
      <c r="Z177" s="56" t="s">
        <v>1589</v>
      </c>
      <c r="AA177" s="66" t="s">
        <v>1594</v>
      </c>
      <c r="AB177" s="76">
        <v>2</v>
      </c>
      <c r="AC177" s="58" t="s">
        <v>960</v>
      </c>
      <c r="AD177" s="2" t="s">
        <v>3045</v>
      </c>
      <c r="AE177" s="56"/>
      <c r="AF177" s="66">
        <v>9.1</v>
      </c>
      <c r="AI177" s="272"/>
      <c r="AM177" s="83">
        <v>0.38</v>
      </c>
      <c r="AR177">
        <v>709</v>
      </c>
      <c r="AS177" s="193">
        <f t="shared" si="215"/>
        <v>661</v>
      </c>
      <c r="AT177" s="248" t="str">
        <f t="shared" si="216"/>
        <v/>
      </c>
      <c r="AU177">
        <v>11</v>
      </c>
      <c r="AV177">
        <v>40</v>
      </c>
      <c r="AW177">
        <v>69</v>
      </c>
      <c r="AX177">
        <v>8</v>
      </c>
      <c r="AY177">
        <v>12</v>
      </c>
      <c r="AZ177" s="61">
        <v>490</v>
      </c>
      <c r="BB177" s="58">
        <v>2</v>
      </c>
      <c r="BC177" s="58"/>
      <c r="BD177" s="58"/>
      <c r="BE177" s="58">
        <v>29</v>
      </c>
      <c r="BI177" s="2"/>
      <c r="BO177" s="90"/>
      <c r="BP177" s="273"/>
      <c r="BQ177" s="90"/>
      <c r="BR177" s="90"/>
      <c r="BS177" s="90"/>
      <c r="BT177" s="90"/>
      <c r="BU177" s="90"/>
      <c r="BV177" s="90"/>
      <c r="BW177" s="90"/>
      <c r="BX177" s="90"/>
      <c r="BY177" s="90"/>
      <c r="BZ177" s="90"/>
      <c r="CA177" s="90"/>
      <c r="CB177" s="90"/>
      <c r="CC177" s="90"/>
      <c r="CD177" s="90"/>
      <c r="CE177" s="90"/>
      <c r="CF177" s="90"/>
      <c r="CG177" s="90"/>
      <c r="CH177" s="90"/>
      <c r="CI177" s="90"/>
      <c r="CJ177" s="90"/>
      <c r="CK177" s="90"/>
      <c r="CL177" s="91"/>
      <c r="CM177" s="90"/>
      <c r="CN177" s="90">
        <v>2665</v>
      </c>
      <c r="CO177" s="90"/>
      <c r="DB177" s="103"/>
      <c r="DC177" s="103"/>
      <c r="DD177" s="231">
        <v>2.1</v>
      </c>
      <c r="DE177" s="103">
        <v>-3.14</v>
      </c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4"/>
      <c r="DT177" s="50">
        <f t="shared" si="155"/>
        <v>0</v>
      </c>
      <c r="DU177" s="73">
        <f t="shared" si="156"/>
        <v>1</v>
      </c>
      <c r="DV177" s="73">
        <f t="shared" si="157"/>
        <v>0</v>
      </c>
      <c r="DW177" s="73">
        <f t="shared" si="158"/>
        <v>0</v>
      </c>
      <c r="DX177" s="73">
        <f t="shared" si="159"/>
        <v>0</v>
      </c>
      <c r="DY177" s="125">
        <f t="shared" si="160"/>
        <v>0</v>
      </c>
      <c r="DZ177" s="73">
        <f t="shared" si="161"/>
        <v>1</v>
      </c>
      <c r="EA177" s="19">
        <f t="shared" si="162"/>
        <v>0</v>
      </c>
      <c r="EB177" s="50">
        <f t="shared" si="163"/>
        <v>0</v>
      </c>
      <c r="EC177" s="19">
        <f t="shared" si="164"/>
        <v>1</v>
      </c>
      <c r="ED177" s="19">
        <f t="shared" si="165"/>
        <v>0</v>
      </c>
      <c r="EE177" s="19">
        <f t="shared" si="166"/>
        <v>0</v>
      </c>
      <c r="EF177" s="50">
        <f t="shared" si="167"/>
        <v>0</v>
      </c>
      <c r="EG177" s="19">
        <f t="shared" si="168"/>
        <v>0</v>
      </c>
      <c r="EH177" s="19">
        <f t="shared" si="169"/>
        <v>1</v>
      </c>
      <c r="EI177" s="50">
        <f t="shared" si="170"/>
        <v>0</v>
      </c>
      <c r="EJ177" s="125">
        <f t="shared" si="171"/>
        <v>1</v>
      </c>
      <c r="EK177">
        <f t="shared" si="172"/>
        <v>11</v>
      </c>
      <c r="EL177">
        <f t="shared" si="173"/>
        <v>2</v>
      </c>
      <c r="EM177">
        <f t="shared" si="174"/>
        <v>40</v>
      </c>
      <c r="EN177">
        <f t="shared" si="175"/>
        <v>69</v>
      </c>
      <c r="EO177" t="str">
        <f t="shared" si="176"/>
        <v/>
      </c>
      <c r="EP177">
        <f t="shared" si="177"/>
        <v>29</v>
      </c>
      <c r="EQ177">
        <f t="shared" si="178"/>
        <v>490</v>
      </c>
      <c r="ER177" t="str">
        <f t="shared" si="179"/>
        <v/>
      </c>
      <c r="ES177" t="str">
        <f t="shared" si="180"/>
        <v/>
      </c>
      <c r="ET177">
        <f t="shared" si="181"/>
        <v>12</v>
      </c>
      <c r="EU177" s="61">
        <f t="shared" si="182"/>
        <v>8</v>
      </c>
      <c r="EV177" s="53" t="e">
        <f>IF(ISNUMBER(EK177),EK177*#REF!,"")</f>
        <v>#REF!</v>
      </c>
      <c r="EW177" s="53" t="e">
        <f>IF(ISNUMBER(EL177),EL177*#REF!,"")</f>
        <v>#REF!</v>
      </c>
      <c r="EX177" s="53" t="e">
        <f>IF(ISNUMBER(EM177),EM177*#REF!,"")</f>
        <v>#REF!</v>
      </c>
      <c r="EY177" s="53" t="e">
        <f>IF(ISNUMBER(EN177),EN177*#REF!,"")</f>
        <v>#REF!</v>
      </c>
      <c r="EZ177" s="53" t="str">
        <f>IF(ISNUMBER(EO177),EO177*#REF!,"")</f>
        <v/>
      </c>
      <c r="FA177" s="53" t="e">
        <f>IF(ISNUMBER(EP177),EP177*#REF!,"")</f>
        <v>#REF!</v>
      </c>
      <c r="FB177" s="53" t="e">
        <f>IF(ISNUMBER(EQ177),EQ177*#REF!,"")</f>
        <v>#REF!</v>
      </c>
      <c r="FC177" s="53" t="str">
        <f>IF(ISNUMBER(ER177),ER177*#REF!,"")</f>
        <v/>
      </c>
      <c r="FD177" s="53" t="str">
        <f>IF(ISNUMBER(ES177),ES177*#REF!,"")</f>
        <v/>
      </c>
      <c r="FE177" s="53" t="e">
        <f>IF(ISNUMBER(ET177),ET177*#REF!,"")</f>
        <v>#REF!</v>
      </c>
      <c r="FF177" s="52" t="e">
        <f>IF(ISNUMBER(EU177),EU177*#REF!,"")</f>
        <v>#REF!</v>
      </c>
      <c r="FG177" s="55" t="str">
        <f t="shared" si="183"/>
        <v/>
      </c>
      <c r="FH177" s="55" t="str">
        <f t="shared" si="184"/>
        <v/>
      </c>
      <c r="FI177" s="55" t="str">
        <f t="shared" si="185"/>
        <v/>
      </c>
      <c r="FJ177" s="55" t="str">
        <f t="shared" si="186"/>
        <v/>
      </c>
      <c r="FK177" s="55" t="str">
        <f t="shared" si="187"/>
        <v/>
      </c>
      <c r="FL177" s="55" t="str">
        <f t="shared" si="188"/>
        <v/>
      </c>
      <c r="FM177" s="55" t="str">
        <f t="shared" si="189"/>
        <v/>
      </c>
      <c r="FN177" s="55" t="str">
        <f t="shared" si="190"/>
        <v/>
      </c>
      <c r="FO177" s="55" t="str">
        <f t="shared" si="191"/>
        <v/>
      </c>
      <c r="FP177" s="55" t="str">
        <f t="shared" si="192"/>
        <v/>
      </c>
      <c r="FQ177" s="59" t="str">
        <f t="shared" si="193"/>
        <v/>
      </c>
      <c r="FR177" s="53" t="str">
        <f t="shared" si="212"/>
        <v/>
      </c>
      <c r="FS177" s="53" t="e">
        <f t="shared" si="194"/>
        <v>#VALUE!</v>
      </c>
      <c r="FT177" s="19" t="e">
        <f t="shared" si="195"/>
        <v>#VALUE!</v>
      </c>
      <c r="FU177" s="19" t="e">
        <f t="shared" si="196"/>
        <v>#VALUE!</v>
      </c>
      <c r="FV177" s="19" t="e">
        <f t="shared" si="197"/>
        <v>#VALUE!</v>
      </c>
      <c r="FW177" s="50" t="e">
        <f t="shared" si="198"/>
        <v>#VALUE!</v>
      </c>
      <c r="FX177" s="120">
        <f t="shared" si="199"/>
        <v>0</v>
      </c>
      <c r="FY177" s="120">
        <f t="shared" si="200"/>
        <v>0</v>
      </c>
      <c r="FZ177" s="120">
        <f t="shared" si="201"/>
        <v>0</v>
      </c>
      <c r="GA177" s="120">
        <f t="shared" si="202"/>
        <v>0</v>
      </c>
      <c r="GB177" s="120">
        <f t="shared" si="203"/>
        <v>0</v>
      </c>
      <c r="GC177" s="120">
        <f t="shared" si="204"/>
        <v>0</v>
      </c>
      <c r="GD177" s="120">
        <f t="shared" si="205"/>
        <v>0</v>
      </c>
      <c r="GE177" s="120">
        <f t="shared" si="206"/>
        <v>0</v>
      </c>
      <c r="GF177" s="120">
        <f t="shared" si="207"/>
        <v>0</v>
      </c>
      <c r="GG177">
        <f t="shared" si="208"/>
        <v>0</v>
      </c>
      <c r="GH177">
        <f t="shared" si="209"/>
        <v>0</v>
      </c>
      <c r="GI177">
        <v>6</v>
      </c>
      <c r="GJ177" t="str">
        <f t="shared" si="210"/>
        <v/>
      </c>
    </row>
    <row r="178" spans="1:192" ht="12.75" customHeight="1" x14ac:dyDescent="0.25">
      <c r="A178" s="50">
        <f t="shared" si="149"/>
        <v>177</v>
      </c>
      <c r="B178" s="58" t="s">
        <v>130</v>
      </c>
      <c r="C178" s="58" t="s">
        <v>201</v>
      </c>
      <c r="D178" s="58"/>
      <c r="E178" s="58"/>
      <c r="F178" s="271">
        <v>3433430</v>
      </c>
      <c r="G178" s="271">
        <v>5556110</v>
      </c>
      <c r="H178" s="77">
        <f t="shared" si="150"/>
        <v>433382.19800000003</v>
      </c>
      <c r="I178" s="77">
        <f t="shared" si="151"/>
        <v>5554327.3459999999</v>
      </c>
      <c r="J178" s="83">
        <v>311.89</v>
      </c>
      <c r="K178" s="83" t="s">
        <v>1332</v>
      </c>
      <c r="L178" s="78">
        <v>10</v>
      </c>
      <c r="M178" s="83"/>
      <c r="O178" s="89"/>
      <c r="P178" s="89"/>
      <c r="Q178" s="58" t="s">
        <v>2821</v>
      </c>
      <c r="R178" s="58" t="s">
        <v>2876</v>
      </c>
      <c r="S178" s="2" t="s">
        <v>2640</v>
      </c>
      <c r="T178" s="241" t="str">
        <f t="shared" si="152"/>
        <v>-</v>
      </c>
      <c r="U178" s="241" t="str">
        <f t="shared" si="153"/>
        <v>M</v>
      </c>
      <c r="V178" s="241" t="str">
        <f t="shared" si="154"/>
        <v>-</v>
      </c>
      <c r="W178" s="241" t="str">
        <f t="shared" si="211"/>
        <v>A</v>
      </c>
      <c r="X178" s="260">
        <f t="shared" si="148"/>
        <v>6</v>
      </c>
      <c r="Y178" s="261" t="str">
        <f t="shared" si="147"/>
        <v/>
      </c>
      <c r="Z178" s="56"/>
      <c r="AA178" s="66" t="s">
        <v>1592</v>
      </c>
      <c r="AB178" s="76">
        <v>1</v>
      </c>
      <c r="AC178" t="s">
        <v>610</v>
      </c>
      <c r="AD178" s="2" t="s">
        <v>2931</v>
      </c>
      <c r="AE178" s="57" t="s">
        <v>2928</v>
      </c>
      <c r="AF178" s="66">
        <v>9.8000000000000007</v>
      </c>
      <c r="AI178" s="272"/>
      <c r="AJ178" s="19">
        <v>1.0005900000000001</v>
      </c>
      <c r="AK178" s="19">
        <v>15.5</v>
      </c>
      <c r="AM178" s="83">
        <v>1.1599999999999999</v>
      </c>
      <c r="AS178" s="193">
        <f t="shared" si="215"/>
        <v>1766.7079999999999</v>
      </c>
      <c r="AT178" s="248" t="str">
        <f t="shared" si="216"/>
        <v/>
      </c>
      <c r="AU178" s="103">
        <v>80.7</v>
      </c>
      <c r="AV178" s="103">
        <v>115.1</v>
      </c>
      <c r="AW178" s="103">
        <v>159.19999999999999</v>
      </c>
      <c r="AX178" s="103">
        <v>5.242</v>
      </c>
      <c r="AY178" s="103">
        <v>8.3040000000000003</v>
      </c>
      <c r="AZ178" s="104">
        <v>1311</v>
      </c>
      <c r="BB178" s="58">
        <v>3.4460000000000002</v>
      </c>
      <c r="BC178" s="58"/>
      <c r="BD178" s="58"/>
      <c r="BE178" s="58">
        <v>20.2</v>
      </c>
      <c r="BF178">
        <v>3.1459999999999999</v>
      </c>
      <c r="BI178" s="2"/>
      <c r="BM178">
        <v>60.37</v>
      </c>
      <c r="BN178" s="56" t="s">
        <v>1322</v>
      </c>
      <c r="BO178" s="90"/>
      <c r="BP178" s="273"/>
      <c r="BQ178" s="90"/>
      <c r="BR178" s="90"/>
      <c r="BS178" s="90"/>
      <c r="BT178" s="90"/>
      <c r="BU178" s="90"/>
      <c r="BV178" s="90"/>
      <c r="BW178" s="90"/>
      <c r="BX178" s="90"/>
      <c r="BY178" s="90"/>
      <c r="BZ178" s="90"/>
      <c r="CA178" s="90"/>
      <c r="CB178" s="90"/>
      <c r="CC178" s="90"/>
      <c r="CD178" s="90"/>
      <c r="CE178" s="90"/>
      <c r="CF178" s="90"/>
      <c r="CG178" s="90"/>
      <c r="CH178" s="90"/>
      <c r="CI178" s="90"/>
      <c r="CJ178" s="90"/>
      <c r="CK178" s="90"/>
      <c r="CL178" s="91"/>
      <c r="CM178" s="90"/>
      <c r="CN178" s="90">
        <v>2673</v>
      </c>
      <c r="CO178" s="90">
        <v>0.104</v>
      </c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4"/>
      <c r="DT178" s="50">
        <f t="shared" si="155"/>
        <v>1</v>
      </c>
      <c r="DU178" s="73">
        <f t="shared" si="156"/>
        <v>1</v>
      </c>
      <c r="DV178" s="73">
        <f t="shared" si="157"/>
        <v>0</v>
      </c>
      <c r="DW178" s="73">
        <f t="shared" si="158"/>
        <v>0</v>
      </c>
      <c r="DX178" s="73">
        <f t="shared" si="159"/>
        <v>0</v>
      </c>
      <c r="DY178" s="125">
        <f t="shared" si="160"/>
        <v>0</v>
      </c>
      <c r="DZ178" s="73">
        <f t="shared" si="161"/>
        <v>1</v>
      </c>
      <c r="EA178" s="19">
        <f t="shared" si="162"/>
        <v>0</v>
      </c>
      <c r="EB178" s="50">
        <f t="shared" si="163"/>
        <v>0</v>
      </c>
      <c r="EC178" s="19">
        <f t="shared" si="164"/>
        <v>0</v>
      </c>
      <c r="ED178" s="19">
        <f t="shared" si="165"/>
        <v>1</v>
      </c>
      <c r="EE178" s="19">
        <f t="shared" si="166"/>
        <v>0</v>
      </c>
      <c r="EF178" s="50">
        <f t="shared" si="167"/>
        <v>0</v>
      </c>
      <c r="EG178" s="19">
        <f t="shared" si="168"/>
        <v>0</v>
      </c>
      <c r="EH178" s="19">
        <f t="shared" si="169"/>
        <v>1</v>
      </c>
      <c r="EI178" s="50">
        <f t="shared" si="170"/>
        <v>0</v>
      </c>
      <c r="EJ178" s="125">
        <f t="shared" si="171"/>
        <v>2</v>
      </c>
      <c r="EK178">
        <f t="shared" si="172"/>
        <v>80.7</v>
      </c>
      <c r="EL178">
        <f t="shared" si="173"/>
        <v>3.4460000000000002</v>
      </c>
      <c r="EM178">
        <f t="shared" si="174"/>
        <v>115.1</v>
      </c>
      <c r="EN178">
        <f t="shared" si="175"/>
        <v>159.19999999999999</v>
      </c>
      <c r="EO178">
        <f t="shared" si="176"/>
        <v>3.1459999999999999</v>
      </c>
      <c r="EP178">
        <f t="shared" si="177"/>
        <v>20.2</v>
      </c>
      <c r="EQ178">
        <f t="shared" si="178"/>
        <v>1311</v>
      </c>
      <c r="ER178" t="str">
        <f t="shared" si="179"/>
        <v/>
      </c>
      <c r="ES178" t="str">
        <f t="shared" si="180"/>
        <v/>
      </c>
      <c r="ET178">
        <f t="shared" si="181"/>
        <v>8.3040000000000003</v>
      </c>
      <c r="EU178" s="61">
        <f t="shared" si="182"/>
        <v>5.242</v>
      </c>
      <c r="EV178" s="53" t="e">
        <f>IF(ISNUMBER(EK178),EK178*#REF!,"")</f>
        <v>#REF!</v>
      </c>
      <c r="EW178" s="53" t="e">
        <f>IF(ISNUMBER(EL178),EL178*#REF!,"")</f>
        <v>#REF!</v>
      </c>
      <c r="EX178" s="53" t="e">
        <f>IF(ISNUMBER(EM178),EM178*#REF!,"")</f>
        <v>#REF!</v>
      </c>
      <c r="EY178" s="53" t="e">
        <f>IF(ISNUMBER(EN178),EN178*#REF!,"")</f>
        <v>#REF!</v>
      </c>
      <c r="EZ178" s="53" t="e">
        <f>IF(ISNUMBER(EO178),EO178*#REF!,"")</f>
        <v>#REF!</v>
      </c>
      <c r="FA178" s="53" t="e">
        <f>IF(ISNUMBER(EP178),EP178*#REF!,"")</f>
        <v>#REF!</v>
      </c>
      <c r="FB178" s="53" t="e">
        <f>IF(ISNUMBER(EQ178),EQ178*#REF!,"")</f>
        <v>#REF!</v>
      </c>
      <c r="FC178" s="53" t="str">
        <f>IF(ISNUMBER(ER178),ER178*#REF!,"")</f>
        <v/>
      </c>
      <c r="FD178" s="53" t="str">
        <f>IF(ISNUMBER(ES178),ES178*#REF!,"")</f>
        <v/>
      </c>
      <c r="FE178" s="53" t="e">
        <f>IF(ISNUMBER(ET178),ET178*#REF!,"")</f>
        <v>#REF!</v>
      </c>
      <c r="FF178" s="52" t="e">
        <f>IF(ISNUMBER(EU178),EU178*#REF!,"")</f>
        <v>#REF!</v>
      </c>
      <c r="FG178" s="55" t="str">
        <f t="shared" si="183"/>
        <v/>
      </c>
      <c r="FH178" s="55" t="str">
        <f t="shared" si="184"/>
        <v/>
      </c>
      <c r="FI178" s="55" t="str">
        <f t="shared" si="185"/>
        <v/>
      </c>
      <c r="FJ178" s="55" t="str">
        <f t="shared" si="186"/>
        <v/>
      </c>
      <c r="FK178" s="55" t="str">
        <f t="shared" si="187"/>
        <v/>
      </c>
      <c r="FL178" s="55" t="str">
        <f t="shared" si="188"/>
        <v/>
      </c>
      <c r="FM178" s="55" t="str">
        <f t="shared" si="189"/>
        <v/>
      </c>
      <c r="FN178" s="55" t="str">
        <f t="shared" si="190"/>
        <v/>
      </c>
      <c r="FO178" s="55" t="str">
        <f t="shared" si="191"/>
        <v/>
      </c>
      <c r="FP178" s="55" t="str">
        <f t="shared" si="192"/>
        <v/>
      </c>
      <c r="FQ178" s="59" t="str">
        <f t="shared" si="193"/>
        <v/>
      </c>
      <c r="FR178" s="53" t="str">
        <f t="shared" si="212"/>
        <v/>
      </c>
      <c r="FS178" s="53" t="e">
        <f t="shared" si="194"/>
        <v>#VALUE!</v>
      </c>
      <c r="FT178" s="19" t="e">
        <f t="shared" si="195"/>
        <v>#VALUE!</v>
      </c>
      <c r="FU178" s="19" t="e">
        <f t="shared" si="196"/>
        <v>#VALUE!</v>
      </c>
      <c r="FV178" s="19" t="e">
        <f t="shared" si="197"/>
        <v>#VALUE!</v>
      </c>
      <c r="FW178" s="50" t="e">
        <f t="shared" si="198"/>
        <v>#VALUE!</v>
      </c>
      <c r="FX178" s="120">
        <f t="shared" si="199"/>
        <v>0</v>
      </c>
      <c r="FY178" s="120">
        <f t="shared" si="200"/>
        <v>0</v>
      </c>
      <c r="FZ178" s="120">
        <f t="shared" si="201"/>
        <v>0</v>
      </c>
      <c r="GA178" s="120">
        <f t="shared" si="202"/>
        <v>0</v>
      </c>
      <c r="GB178" s="120">
        <f t="shared" si="203"/>
        <v>0</v>
      </c>
      <c r="GC178" s="120">
        <f t="shared" si="204"/>
        <v>0</v>
      </c>
      <c r="GD178" s="120">
        <f t="shared" si="205"/>
        <v>0</v>
      </c>
      <c r="GE178" s="120">
        <f t="shared" si="206"/>
        <v>0</v>
      </c>
      <c r="GF178" s="120">
        <f t="shared" si="207"/>
        <v>0</v>
      </c>
      <c r="GG178">
        <f t="shared" si="208"/>
        <v>0</v>
      </c>
      <c r="GH178">
        <f t="shared" si="209"/>
        <v>0</v>
      </c>
      <c r="GI178">
        <v>6</v>
      </c>
      <c r="GJ178" t="str">
        <f t="shared" si="210"/>
        <v/>
      </c>
    </row>
    <row r="179" spans="1:192" ht="12.75" customHeight="1" x14ac:dyDescent="0.2">
      <c r="A179" s="50">
        <f t="shared" si="149"/>
        <v>178</v>
      </c>
      <c r="B179" s="58" t="s">
        <v>130</v>
      </c>
      <c r="C179" s="58" t="s">
        <v>201</v>
      </c>
      <c r="D179" s="58"/>
      <c r="E179" s="58"/>
      <c r="F179" s="271">
        <v>3433430</v>
      </c>
      <c r="G179" s="271">
        <v>5556110</v>
      </c>
      <c r="H179" s="77">
        <f t="shared" si="150"/>
        <v>433382.19800000003</v>
      </c>
      <c r="I179" s="77">
        <f t="shared" si="151"/>
        <v>5554327.3459999999</v>
      </c>
      <c r="J179" s="83">
        <v>311.89</v>
      </c>
      <c r="K179" s="83" t="s">
        <v>1332</v>
      </c>
      <c r="L179" s="78">
        <v>10</v>
      </c>
      <c r="M179" s="83"/>
      <c r="O179" s="89"/>
      <c r="P179" s="89"/>
      <c r="Q179" s="58" t="s">
        <v>2821</v>
      </c>
      <c r="R179" s="58" t="s">
        <v>2876</v>
      </c>
      <c r="S179" s="2" t="s">
        <v>2640</v>
      </c>
      <c r="T179" s="241" t="str">
        <f t="shared" si="152"/>
        <v>-</v>
      </c>
      <c r="U179" s="241" t="str">
        <f t="shared" si="153"/>
        <v>M</v>
      </c>
      <c r="V179" s="241" t="str">
        <f t="shared" si="154"/>
        <v>-</v>
      </c>
      <c r="W179" s="241" t="str">
        <f t="shared" si="211"/>
        <v>A</v>
      </c>
      <c r="X179" s="260">
        <f t="shared" si="148"/>
        <v>6</v>
      </c>
      <c r="Y179" s="261" t="str">
        <f t="shared" si="147"/>
        <v/>
      </c>
      <c r="Z179" s="56" t="s">
        <v>1595</v>
      </c>
      <c r="AA179" s="83" t="s">
        <v>1596</v>
      </c>
      <c r="AB179" s="77">
        <v>2</v>
      </c>
      <c r="AC179" s="58" t="s">
        <v>411</v>
      </c>
      <c r="AD179" s="58" t="s">
        <v>1597</v>
      </c>
      <c r="AE179" s="70" t="s">
        <v>2930</v>
      </c>
      <c r="AF179" s="87">
        <v>9</v>
      </c>
      <c r="AG179" s="83"/>
      <c r="AH179" s="83">
        <v>6.3</v>
      </c>
      <c r="AI179" s="83"/>
      <c r="AJ179" s="83"/>
      <c r="AK179" s="83"/>
      <c r="AL179" s="83"/>
      <c r="AM179" s="83">
        <v>0.83</v>
      </c>
      <c r="AN179" s="58"/>
      <c r="AO179" s="58"/>
      <c r="AP179" s="83"/>
      <c r="AQ179" s="58"/>
      <c r="AR179" s="58">
        <v>1198</v>
      </c>
      <c r="AS179" s="193">
        <f t="shared" si="215"/>
        <v>1197.7599999999998</v>
      </c>
      <c r="AT179" s="248" t="str">
        <f t="shared" si="216"/>
        <v/>
      </c>
      <c r="AU179" s="58">
        <v>60.55</v>
      </c>
      <c r="AV179" s="58">
        <v>71.91</v>
      </c>
      <c r="AW179" s="58">
        <v>112.1</v>
      </c>
      <c r="AX179" s="58">
        <v>15.26</v>
      </c>
      <c r="AY179" s="58">
        <v>35.22</v>
      </c>
      <c r="AZ179" s="68">
        <v>836.8</v>
      </c>
      <c r="BA179" s="58"/>
      <c r="BB179" s="65">
        <v>3.5</v>
      </c>
      <c r="BC179" s="58"/>
      <c r="BD179" s="58"/>
      <c r="BE179" s="58">
        <v>17.09</v>
      </c>
      <c r="BF179" s="58">
        <v>1.03</v>
      </c>
      <c r="BG179" s="58"/>
      <c r="BH179" s="58"/>
      <c r="BI179" s="58"/>
      <c r="BJ179" s="58"/>
      <c r="BK179" s="58"/>
      <c r="BL179" s="58"/>
      <c r="BM179" s="58">
        <v>44.3</v>
      </c>
      <c r="BN179" s="68"/>
      <c r="BO179" s="81"/>
      <c r="BP179" s="81"/>
      <c r="BQ179" s="81"/>
      <c r="BR179" s="81"/>
      <c r="BS179" s="81"/>
      <c r="BT179" s="81"/>
      <c r="BU179" s="81"/>
      <c r="BV179" s="81"/>
      <c r="BW179" s="81"/>
      <c r="BX179" s="81"/>
      <c r="BY179" s="81"/>
      <c r="BZ179" s="81"/>
      <c r="CA179" s="81"/>
      <c r="CB179" s="81"/>
      <c r="CC179" s="81"/>
      <c r="CD179" s="81"/>
      <c r="CE179" s="81"/>
      <c r="CF179" s="81"/>
      <c r="CG179" s="81"/>
      <c r="CH179" s="81"/>
      <c r="CI179" s="81"/>
      <c r="CJ179" s="81"/>
      <c r="CK179" s="81"/>
      <c r="CL179" s="82"/>
      <c r="CM179" s="81"/>
      <c r="CN179" s="81">
        <v>2792</v>
      </c>
      <c r="CO179" s="81"/>
      <c r="CP179" s="58"/>
      <c r="CQ179" s="68"/>
      <c r="CR179" s="58"/>
      <c r="CS179" s="58"/>
      <c r="CT179" s="58"/>
      <c r="CU179" s="58"/>
      <c r="CV179" s="58"/>
      <c r="CW179" s="58"/>
      <c r="CX179" s="58"/>
      <c r="CY179" s="58"/>
      <c r="CZ179" s="58"/>
      <c r="DA179" s="68"/>
      <c r="DB179" s="81"/>
      <c r="DC179" s="81"/>
      <c r="DD179" s="81"/>
      <c r="DE179" s="81"/>
      <c r="DF179" s="81"/>
      <c r="DG179" s="81"/>
      <c r="DH179" s="81"/>
      <c r="DI179" s="81"/>
      <c r="DJ179" s="81"/>
      <c r="DK179" s="103"/>
      <c r="DL179" s="103"/>
      <c r="DM179" s="103"/>
      <c r="DN179" s="81"/>
      <c r="DO179" s="81"/>
      <c r="DP179" s="103"/>
      <c r="DQ179" s="103"/>
      <c r="DR179" s="103"/>
      <c r="DS179" s="104"/>
      <c r="DT179" s="50">
        <f t="shared" si="155"/>
        <v>0</v>
      </c>
      <c r="DU179" s="73">
        <f t="shared" si="156"/>
        <v>1</v>
      </c>
      <c r="DV179" s="73">
        <f t="shared" si="157"/>
        <v>0</v>
      </c>
      <c r="DW179" s="73">
        <f t="shared" si="158"/>
        <v>0</v>
      </c>
      <c r="DX179" s="73">
        <f t="shared" si="159"/>
        <v>0</v>
      </c>
      <c r="DY179" s="125">
        <f t="shared" si="160"/>
        <v>0</v>
      </c>
      <c r="DZ179" s="73">
        <f t="shared" si="161"/>
        <v>1</v>
      </c>
      <c r="EA179" s="19">
        <f t="shared" si="162"/>
        <v>0</v>
      </c>
      <c r="EB179" s="50">
        <f t="shared" si="163"/>
        <v>0</v>
      </c>
      <c r="EC179" s="19">
        <f t="shared" si="164"/>
        <v>0</v>
      </c>
      <c r="ED179" s="19">
        <f t="shared" si="165"/>
        <v>1</v>
      </c>
      <c r="EE179" s="19">
        <f t="shared" si="166"/>
        <v>0</v>
      </c>
      <c r="EF179" s="50">
        <f t="shared" si="167"/>
        <v>0</v>
      </c>
      <c r="EG179" s="19">
        <f t="shared" si="168"/>
        <v>0</v>
      </c>
      <c r="EH179" s="19">
        <f t="shared" si="169"/>
        <v>1</v>
      </c>
      <c r="EI179" s="50">
        <f t="shared" si="170"/>
        <v>0</v>
      </c>
      <c r="EJ179" s="125">
        <f t="shared" si="171"/>
        <v>2</v>
      </c>
      <c r="EK179">
        <f t="shared" si="172"/>
        <v>60.55</v>
      </c>
      <c r="EL179">
        <f t="shared" si="173"/>
        <v>3.5</v>
      </c>
      <c r="EM179">
        <f t="shared" si="174"/>
        <v>71.91</v>
      </c>
      <c r="EN179">
        <f t="shared" si="175"/>
        <v>112.1</v>
      </c>
      <c r="EO179">
        <f t="shared" si="176"/>
        <v>1.03</v>
      </c>
      <c r="EP179">
        <f t="shared" si="177"/>
        <v>17.09</v>
      </c>
      <c r="EQ179">
        <f t="shared" si="178"/>
        <v>836.8</v>
      </c>
      <c r="ER179" t="str">
        <f t="shared" si="179"/>
        <v/>
      </c>
      <c r="ES179" t="str">
        <f t="shared" si="180"/>
        <v/>
      </c>
      <c r="ET179">
        <f t="shared" si="181"/>
        <v>35.22</v>
      </c>
      <c r="EU179" s="61">
        <f t="shared" si="182"/>
        <v>15.26</v>
      </c>
      <c r="EV179" s="53" t="e">
        <f>IF(ISNUMBER(EK179),EK179*#REF!,"")</f>
        <v>#REF!</v>
      </c>
      <c r="EW179" s="53" t="e">
        <f>IF(ISNUMBER(EL179),EL179*#REF!,"")</f>
        <v>#REF!</v>
      </c>
      <c r="EX179" s="53" t="e">
        <f>IF(ISNUMBER(EM179),EM179*#REF!,"")</f>
        <v>#REF!</v>
      </c>
      <c r="EY179" s="53" t="e">
        <f>IF(ISNUMBER(EN179),EN179*#REF!,"")</f>
        <v>#REF!</v>
      </c>
      <c r="EZ179" s="53" t="e">
        <f>IF(ISNUMBER(EO179),EO179*#REF!,"")</f>
        <v>#REF!</v>
      </c>
      <c r="FA179" s="53" t="e">
        <f>IF(ISNUMBER(EP179),EP179*#REF!,"")</f>
        <v>#REF!</v>
      </c>
      <c r="FB179" s="53" t="e">
        <f>IF(ISNUMBER(EQ179),EQ179*#REF!,"")</f>
        <v>#REF!</v>
      </c>
      <c r="FC179" s="53" t="str">
        <f>IF(ISNUMBER(ER179),ER179*#REF!,"")</f>
        <v/>
      </c>
      <c r="FD179" s="53" t="str">
        <f>IF(ISNUMBER(ES179),ES179*#REF!,"")</f>
        <v/>
      </c>
      <c r="FE179" s="53" t="e">
        <f>IF(ISNUMBER(ET179),ET179*#REF!,"")</f>
        <v>#REF!</v>
      </c>
      <c r="FF179" s="52" t="e">
        <f>IF(ISNUMBER(EU179),EU179*#REF!,"")</f>
        <v>#REF!</v>
      </c>
      <c r="FG179" s="55" t="str">
        <f t="shared" si="183"/>
        <v/>
      </c>
      <c r="FH179" s="55" t="str">
        <f t="shared" si="184"/>
        <v/>
      </c>
      <c r="FI179" s="55" t="str">
        <f t="shared" si="185"/>
        <v/>
      </c>
      <c r="FJ179" s="55" t="str">
        <f t="shared" si="186"/>
        <v/>
      </c>
      <c r="FK179" s="55" t="str">
        <f t="shared" si="187"/>
        <v/>
      </c>
      <c r="FL179" s="55" t="str">
        <f t="shared" si="188"/>
        <v/>
      </c>
      <c r="FM179" s="55" t="str">
        <f t="shared" si="189"/>
        <v/>
      </c>
      <c r="FN179" s="55" t="str">
        <f t="shared" si="190"/>
        <v/>
      </c>
      <c r="FO179" s="55" t="str">
        <f t="shared" si="191"/>
        <v/>
      </c>
      <c r="FP179" s="55" t="str">
        <f t="shared" si="192"/>
        <v/>
      </c>
      <c r="FQ179" s="59" t="str">
        <f t="shared" si="193"/>
        <v/>
      </c>
      <c r="FR179" s="53" t="str">
        <f t="shared" si="212"/>
        <v/>
      </c>
      <c r="FS179" s="53" t="e">
        <f t="shared" si="194"/>
        <v>#VALUE!</v>
      </c>
      <c r="FT179" s="19" t="e">
        <f t="shared" si="195"/>
        <v>#VALUE!</v>
      </c>
      <c r="FU179" s="19" t="e">
        <f t="shared" si="196"/>
        <v>#VALUE!</v>
      </c>
      <c r="FV179" s="19" t="e">
        <f t="shared" si="197"/>
        <v>#VALUE!</v>
      </c>
      <c r="FW179" s="50" t="e">
        <f t="shared" si="198"/>
        <v>#VALUE!</v>
      </c>
      <c r="FX179" s="120">
        <f t="shared" si="199"/>
        <v>0</v>
      </c>
      <c r="FY179" s="120">
        <f t="shared" si="200"/>
        <v>0</v>
      </c>
      <c r="FZ179" s="120">
        <f t="shared" si="201"/>
        <v>0</v>
      </c>
      <c r="GA179" s="120">
        <f t="shared" si="202"/>
        <v>0</v>
      </c>
      <c r="GB179" s="120">
        <f t="shared" si="203"/>
        <v>0</v>
      </c>
      <c r="GC179" s="120">
        <f t="shared" si="204"/>
        <v>0</v>
      </c>
      <c r="GD179" s="120">
        <f t="shared" si="205"/>
        <v>0</v>
      </c>
      <c r="GE179" s="120">
        <f t="shared" si="206"/>
        <v>0</v>
      </c>
      <c r="GF179" s="120">
        <f t="shared" si="207"/>
        <v>0</v>
      </c>
      <c r="GG179">
        <f t="shared" si="208"/>
        <v>0</v>
      </c>
      <c r="GH179">
        <f t="shared" si="209"/>
        <v>0</v>
      </c>
      <c r="GI179">
        <v>6</v>
      </c>
      <c r="GJ179" t="str">
        <f t="shared" si="210"/>
        <v/>
      </c>
    </row>
    <row r="180" spans="1:192" ht="12.75" customHeight="1" x14ac:dyDescent="0.2">
      <c r="A180" s="50">
        <f t="shared" si="149"/>
        <v>179</v>
      </c>
      <c r="B180" s="2" t="s">
        <v>130</v>
      </c>
      <c r="C180" t="s">
        <v>201</v>
      </c>
      <c r="F180" s="271">
        <v>3433430</v>
      </c>
      <c r="G180" s="271">
        <v>5556110</v>
      </c>
      <c r="H180" s="77">
        <f t="shared" si="150"/>
        <v>433382.19800000003</v>
      </c>
      <c r="I180" s="77">
        <f t="shared" si="151"/>
        <v>5554327.3459999999</v>
      </c>
      <c r="J180" s="83">
        <v>311.89</v>
      </c>
      <c r="K180" s="19" t="s">
        <v>1332</v>
      </c>
      <c r="L180" s="78">
        <v>10</v>
      </c>
      <c r="Q180" s="58" t="s">
        <v>2821</v>
      </c>
      <c r="R180" s="58" t="s">
        <v>2876</v>
      </c>
      <c r="S180" s="2" t="s">
        <v>2640</v>
      </c>
      <c r="T180" s="241" t="str">
        <f t="shared" si="152"/>
        <v>-</v>
      </c>
      <c r="U180" s="241" t="str">
        <f t="shared" si="153"/>
        <v>M</v>
      </c>
      <c r="V180" s="241" t="str">
        <f t="shared" si="154"/>
        <v>-</v>
      </c>
      <c r="W180" s="241" t="str">
        <f t="shared" si="211"/>
        <v>A</v>
      </c>
      <c r="X180" s="260">
        <f t="shared" si="148"/>
        <v>6</v>
      </c>
      <c r="Y180" s="261" t="str">
        <f t="shared" si="147"/>
        <v/>
      </c>
      <c r="Z180" s="56" t="s">
        <v>1598</v>
      </c>
      <c r="AA180" s="48">
        <v>38184</v>
      </c>
      <c r="AB180" s="73">
        <v>3</v>
      </c>
      <c r="AC180" t="s">
        <v>455</v>
      </c>
      <c r="AD180" s="2" t="s">
        <v>1599</v>
      </c>
      <c r="AE180" s="57" t="s">
        <v>2928</v>
      </c>
      <c r="AF180" s="66">
        <v>11.6</v>
      </c>
      <c r="AG180" s="19">
        <v>1420</v>
      </c>
      <c r="AH180" s="19">
        <v>5.71</v>
      </c>
      <c r="AI180" s="66">
        <v>400</v>
      </c>
      <c r="AJ180" s="196">
        <v>0.99980000000000002</v>
      </c>
      <c r="AK180" s="19">
        <v>20</v>
      </c>
      <c r="AM180" s="66">
        <v>1.1599999999999999</v>
      </c>
      <c r="AR180">
        <v>1315.087</v>
      </c>
      <c r="AS180" s="193">
        <f t="shared" si="215"/>
        <v>1314.7359999999999</v>
      </c>
      <c r="AT180" s="248" t="str">
        <f t="shared" si="216"/>
        <v/>
      </c>
      <c r="AU180">
        <v>65.5</v>
      </c>
      <c r="AV180">
        <v>86.4</v>
      </c>
      <c r="AW180">
        <v>130</v>
      </c>
      <c r="AX180">
        <v>67.8</v>
      </c>
      <c r="AY180">
        <v>36</v>
      </c>
      <c r="AZ180" s="61">
        <v>853</v>
      </c>
      <c r="BA180">
        <v>0.26</v>
      </c>
      <c r="BB180">
        <v>2.6</v>
      </c>
      <c r="BC180">
        <v>1.1000000000000001</v>
      </c>
      <c r="BD180">
        <v>0.17</v>
      </c>
      <c r="BE180">
        <v>17.100000000000001</v>
      </c>
      <c r="BF180">
        <v>4.4000000000000004</v>
      </c>
      <c r="BG180">
        <v>0.15</v>
      </c>
      <c r="BH180">
        <v>0.06</v>
      </c>
      <c r="BI180" s="2" t="s">
        <v>1370</v>
      </c>
      <c r="BJ180" s="2" t="s">
        <v>1381</v>
      </c>
      <c r="BK180" s="2" t="s">
        <v>1370</v>
      </c>
      <c r="BL180" s="2"/>
      <c r="BM180" s="2">
        <v>50</v>
      </c>
      <c r="BN180" s="56" t="s">
        <v>1380</v>
      </c>
      <c r="BO180" s="90"/>
      <c r="BP180" s="90">
        <v>61</v>
      </c>
      <c r="BQ180" s="90">
        <v>1</v>
      </c>
      <c r="BR180" s="90">
        <v>120</v>
      </c>
      <c r="BS180" s="90"/>
      <c r="BT180" s="90" t="s">
        <v>1383</v>
      </c>
      <c r="BU180" s="90"/>
      <c r="BV180" s="90" t="s">
        <v>285</v>
      </c>
      <c r="BW180" s="90"/>
      <c r="BX180" s="90"/>
      <c r="BY180" s="90" t="s">
        <v>1384</v>
      </c>
      <c r="BZ180" s="90"/>
      <c r="CA180" s="90">
        <v>14</v>
      </c>
      <c r="CB180" s="90" t="s">
        <v>456</v>
      </c>
      <c r="CC180" s="90"/>
      <c r="CD180" s="90" t="s">
        <v>456</v>
      </c>
      <c r="CE180" s="90" t="s">
        <v>456</v>
      </c>
      <c r="CF180" s="90"/>
      <c r="CG180" s="90"/>
      <c r="CH180" s="90"/>
      <c r="CI180" s="90"/>
      <c r="CJ180" s="90"/>
      <c r="CK180" s="90"/>
      <c r="CL180" s="91"/>
      <c r="CM180" s="90">
        <v>0.4</v>
      </c>
      <c r="CN180" s="90">
        <v>2290</v>
      </c>
      <c r="CO180" s="90" t="s">
        <v>1370</v>
      </c>
      <c r="DB180" s="103"/>
      <c r="DC180" s="103"/>
      <c r="DD180" s="103"/>
      <c r="DE180" s="103"/>
      <c r="DF180" s="103"/>
      <c r="DG180" s="103"/>
      <c r="DH180" s="103"/>
      <c r="DI180" s="103">
        <v>2</v>
      </c>
      <c r="DJ180" s="103">
        <v>0.7</v>
      </c>
      <c r="DK180" s="103"/>
      <c r="DL180" s="103"/>
      <c r="DM180" s="103"/>
      <c r="DN180" s="103"/>
      <c r="DO180" s="103"/>
      <c r="DP180" s="103"/>
      <c r="DQ180" s="103"/>
      <c r="DR180" s="103"/>
      <c r="DS180" s="104"/>
      <c r="DT180" s="50">
        <f t="shared" si="155"/>
        <v>0</v>
      </c>
      <c r="DU180" s="73">
        <f t="shared" si="156"/>
        <v>1</v>
      </c>
      <c r="DV180" s="73">
        <f t="shared" si="157"/>
        <v>0</v>
      </c>
      <c r="DW180" s="73">
        <f t="shared" si="158"/>
        <v>0</v>
      </c>
      <c r="DX180" s="73">
        <f t="shared" si="159"/>
        <v>0</v>
      </c>
      <c r="DY180" s="125">
        <f t="shared" si="160"/>
        <v>0</v>
      </c>
      <c r="DZ180" s="73">
        <f t="shared" si="161"/>
        <v>1</v>
      </c>
      <c r="EA180" s="19">
        <f t="shared" si="162"/>
        <v>0</v>
      </c>
      <c r="EB180" s="50">
        <f t="shared" si="163"/>
        <v>0</v>
      </c>
      <c r="EC180" s="19">
        <f t="shared" si="164"/>
        <v>0</v>
      </c>
      <c r="ED180" s="19">
        <f t="shared" si="165"/>
        <v>1</v>
      </c>
      <c r="EE180" s="19">
        <f t="shared" si="166"/>
        <v>0</v>
      </c>
      <c r="EF180" s="50">
        <f t="shared" si="167"/>
        <v>0</v>
      </c>
      <c r="EG180" s="19">
        <f t="shared" si="168"/>
        <v>0</v>
      </c>
      <c r="EH180" s="19">
        <f t="shared" si="169"/>
        <v>1</v>
      </c>
      <c r="EI180" s="50">
        <f t="shared" si="170"/>
        <v>0</v>
      </c>
      <c r="EJ180" s="125">
        <f t="shared" si="171"/>
        <v>2</v>
      </c>
      <c r="EK180">
        <f t="shared" si="172"/>
        <v>65.5</v>
      </c>
      <c r="EL180">
        <f t="shared" si="173"/>
        <v>2.6</v>
      </c>
      <c r="EM180">
        <f t="shared" si="174"/>
        <v>86.4</v>
      </c>
      <c r="EN180">
        <f t="shared" si="175"/>
        <v>130</v>
      </c>
      <c r="EO180">
        <f t="shared" si="176"/>
        <v>4.4000000000000004</v>
      </c>
      <c r="EP180">
        <f t="shared" si="177"/>
        <v>17.100000000000001</v>
      </c>
      <c r="EQ180">
        <f t="shared" si="178"/>
        <v>853</v>
      </c>
      <c r="ER180" t="str">
        <f t="shared" si="179"/>
        <v/>
      </c>
      <c r="ES180" t="str">
        <f t="shared" si="180"/>
        <v/>
      </c>
      <c r="ET180">
        <f t="shared" si="181"/>
        <v>36</v>
      </c>
      <c r="EU180" s="61">
        <f t="shared" si="182"/>
        <v>67.8</v>
      </c>
      <c r="EV180" s="53" t="e">
        <f>IF(ISNUMBER(EK180),EK180*#REF!,"")</f>
        <v>#REF!</v>
      </c>
      <c r="EW180" s="53" t="e">
        <f>IF(ISNUMBER(EL180),EL180*#REF!,"")</f>
        <v>#REF!</v>
      </c>
      <c r="EX180" s="53" t="e">
        <f>IF(ISNUMBER(EM180),EM180*#REF!,"")</f>
        <v>#REF!</v>
      </c>
      <c r="EY180" s="53" t="e">
        <f>IF(ISNUMBER(EN180),EN180*#REF!,"")</f>
        <v>#REF!</v>
      </c>
      <c r="EZ180" s="53" t="e">
        <f>IF(ISNUMBER(EO180),EO180*#REF!,"")</f>
        <v>#REF!</v>
      </c>
      <c r="FA180" s="53" t="e">
        <f>IF(ISNUMBER(EP180),EP180*#REF!,"")</f>
        <v>#REF!</v>
      </c>
      <c r="FB180" s="53" t="e">
        <f>IF(ISNUMBER(EQ180),EQ180*#REF!,"")</f>
        <v>#REF!</v>
      </c>
      <c r="FC180" s="53" t="str">
        <f>IF(ISNUMBER(ER180),ER180*#REF!,"")</f>
        <v/>
      </c>
      <c r="FD180" s="53" t="str">
        <f>IF(ISNUMBER(ES180),ES180*#REF!,"")</f>
        <v/>
      </c>
      <c r="FE180" s="53" t="e">
        <f>IF(ISNUMBER(ET180),ET180*#REF!,"")</f>
        <v>#REF!</v>
      </c>
      <c r="FF180" s="52" t="e">
        <f>IF(ISNUMBER(EU180),EU180*#REF!,"")</f>
        <v>#REF!</v>
      </c>
      <c r="FG180" s="55" t="str">
        <f t="shared" si="183"/>
        <v/>
      </c>
      <c r="FH180" s="55" t="str">
        <f t="shared" si="184"/>
        <v/>
      </c>
      <c r="FI180" s="55" t="str">
        <f t="shared" si="185"/>
        <v/>
      </c>
      <c r="FJ180" s="55" t="str">
        <f t="shared" si="186"/>
        <v/>
      </c>
      <c r="FK180" s="55" t="str">
        <f t="shared" si="187"/>
        <v/>
      </c>
      <c r="FL180" s="55" t="str">
        <f t="shared" si="188"/>
        <v/>
      </c>
      <c r="FM180" s="55" t="str">
        <f t="shared" si="189"/>
        <v/>
      </c>
      <c r="FN180" s="55" t="str">
        <f t="shared" si="190"/>
        <v/>
      </c>
      <c r="FO180" s="55" t="str">
        <f t="shared" si="191"/>
        <v/>
      </c>
      <c r="FP180" s="55" t="str">
        <f t="shared" si="192"/>
        <v/>
      </c>
      <c r="FQ180" s="59" t="str">
        <f t="shared" si="193"/>
        <v/>
      </c>
      <c r="FR180" s="53" t="str">
        <f t="shared" si="212"/>
        <v/>
      </c>
      <c r="FS180" s="53" t="e">
        <f t="shared" si="194"/>
        <v>#VALUE!</v>
      </c>
      <c r="FT180" s="19" t="e">
        <f t="shared" si="195"/>
        <v>#VALUE!</v>
      </c>
      <c r="FU180" s="19" t="e">
        <f t="shared" si="196"/>
        <v>#VALUE!</v>
      </c>
      <c r="FV180" s="19" t="e">
        <f t="shared" si="197"/>
        <v>#VALUE!</v>
      </c>
      <c r="FW180" s="50" t="e">
        <f t="shared" si="198"/>
        <v>#VALUE!</v>
      </c>
      <c r="FX180" s="120">
        <f t="shared" si="199"/>
        <v>0</v>
      </c>
      <c r="FY180" s="120">
        <f t="shared" si="200"/>
        <v>0</v>
      </c>
      <c r="FZ180" s="120">
        <f t="shared" si="201"/>
        <v>0</v>
      </c>
      <c r="GA180" s="120">
        <f t="shared" si="202"/>
        <v>0</v>
      </c>
      <c r="GB180" s="120">
        <f t="shared" si="203"/>
        <v>0</v>
      </c>
      <c r="GC180" s="120">
        <f t="shared" si="204"/>
        <v>0</v>
      </c>
      <c r="GD180" s="120">
        <f t="shared" si="205"/>
        <v>0</v>
      </c>
      <c r="GE180" s="120">
        <f t="shared" si="206"/>
        <v>0</v>
      </c>
      <c r="GF180" s="120">
        <f t="shared" si="207"/>
        <v>0</v>
      </c>
      <c r="GG180">
        <f t="shared" si="208"/>
        <v>0</v>
      </c>
      <c r="GH180">
        <f t="shared" si="209"/>
        <v>0</v>
      </c>
      <c r="GI180">
        <v>6</v>
      </c>
      <c r="GJ180" t="str">
        <f t="shared" si="210"/>
        <v/>
      </c>
    </row>
    <row r="181" spans="1:192" ht="12.75" customHeight="1" x14ac:dyDescent="0.2">
      <c r="A181" s="50">
        <f t="shared" si="149"/>
        <v>180</v>
      </c>
      <c r="B181" s="58" t="s">
        <v>150</v>
      </c>
      <c r="C181" s="58" t="s">
        <v>255</v>
      </c>
      <c r="D181" s="58" t="s">
        <v>216</v>
      </c>
      <c r="E181" s="58"/>
      <c r="F181" s="19">
        <v>3464389</v>
      </c>
      <c r="G181" s="19">
        <v>5556760</v>
      </c>
      <c r="H181" s="77">
        <f t="shared" si="150"/>
        <v>464328.81440000003</v>
      </c>
      <c r="I181" s="77">
        <f t="shared" si="151"/>
        <v>5554977.0860000001</v>
      </c>
      <c r="J181" s="19">
        <v>146.11000000000001</v>
      </c>
      <c r="K181" s="83" t="s">
        <v>1333</v>
      </c>
      <c r="L181" s="83">
        <v>210</v>
      </c>
      <c r="M181" s="83"/>
      <c r="O181" s="83"/>
      <c r="P181" s="83"/>
      <c r="Q181" t="s">
        <v>1351</v>
      </c>
      <c r="R181" t="s">
        <v>276</v>
      </c>
      <c r="S181" s="2" t="s">
        <v>1329</v>
      </c>
      <c r="T181" s="241" t="str">
        <f t="shared" si="152"/>
        <v>T</v>
      </c>
      <c r="U181" s="241" t="str">
        <f t="shared" si="153"/>
        <v>-</v>
      </c>
      <c r="V181" s="241" t="str">
        <f t="shared" si="154"/>
        <v>B</v>
      </c>
      <c r="W181" s="241" t="str">
        <f t="shared" si="211"/>
        <v>-</v>
      </c>
      <c r="X181" s="260">
        <f t="shared" si="148"/>
        <v>6</v>
      </c>
      <c r="Y181" s="261" t="str">
        <f t="shared" si="147"/>
        <v/>
      </c>
      <c r="Z181" s="56"/>
      <c r="AA181" s="86" t="s">
        <v>1588</v>
      </c>
      <c r="AB181" s="73">
        <v>1</v>
      </c>
      <c r="AC181" s="2" t="s">
        <v>906</v>
      </c>
      <c r="AD181" s="2" t="s">
        <v>1600</v>
      </c>
      <c r="AE181" s="57" t="s">
        <v>2698</v>
      </c>
      <c r="AF181" s="99">
        <v>32</v>
      </c>
      <c r="AJ181" s="207">
        <v>1.01</v>
      </c>
      <c r="AK181" s="73">
        <v>26</v>
      </c>
      <c r="AM181" s="66">
        <v>3.25</v>
      </c>
      <c r="AS181" s="193">
        <f t="shared" si="215"/>
        <v>17803.768</v>
      </c>
      <c r="AT181" s="248" t="str">
        <f t="shared" si="216"/>
        <v/>
      </c>
      <c r="AU181">
        <v>5737</v>
      </c>
      <c r="AV181" s="103">
        <v>60.26</v>
      </c>
      <c r="AW181">
        <v>551.1</v>
      </c>
      <c r="AX181" s="103">
        <v>9244</v>
      </c>
      <c r="AY181">
        <v>76.87</v>
      </c>
      <c r="AZ181" s="104">
        <v>1748</v>
      </c>
      <c r="BA181">
        <v>0.42899999999999999</v>
      </c>
      <c r="BB181">
        <v>302.39999999999998</v>
      </c>
      <c r="BD181">
        <v>10.01</v>
      </c>
      <c r="BE181">
        <v>32.049999999999997</v>
      </c>
      <c r="BF181">
        <v>3.4550000000000001</v>
      </c>
      <c r="BG181" s="2" t="s">
        <v>1322</v>
      </c>
      <c r="BH181">
        <v>1.103</v>
      </c>
      <c r="BI181" s="2" t="s">
        <v>1322</v>
      </c>
      <c r="BJ181" s="133"/>
      <c r="BK181" s="133"/>
      <c r="BM181">
        <v>36.42</v>
      </c>
      <c r="BN181" s="195"/>
      <c r="BO181" s="90"/>
      <c r="BP181" s="90">
        <v>671</v>
      </c>
      <c r="BQ181" s="90" t="s">
        <v>1322</v>
      </c>
      <c r="BR181" s="90" t="s">
        <v>1322</v>
      </c>
      <c r="BS181" s="90"/>
      <c r="BT181" s="90"/>
      <c r="BU181" s="90"/>
      <c r="BV181" s="90"/>
      <c r="BW181" s="90"/>
      <c r="BX181" s="90"/>
      <c r="BY181" s="90"/>
      <c r="BZ181" s="90"/>
      <c r="CA181" s="90"/>
      <c r="CB181" s="90"/>
      <c r="CC181" s="90"/>
      <c r="CD181" s="90"/>
      <c r="CE181" s="90"/>
      <c r="CF181" s="90"/>
      <c r="CG181" s="90"/>
      <c r="CH181" s="90"/>
      <c r="CI181" s="90"/>
      <c r="CJ181" s="90"/>
      <c r="CK181" s="90"/>
      <c r="CL181" s="91"/>
      <c r="CM181" s="90"/>
      <c r="CN181" s="90">
        <v>965.4</v>
      </c>
      <c r="CO181" s="90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4"/>
      <c r="DT181" s="50">
        <f t="shared" si="155"/>
        <v>1</v>
      </c>
      <c r="DU181" s="73">
        <f t="shared" si="156"/>
        <v>0</v>
      </c>
      <c r="DV181" s="73">
        <f t="shared" si="157"/>
        <v>0</v>
      </c>
      <c r="DW181" s="73">
        <f t="shared" si="158"/>
        <v>1</v>
      </c>
      <c r="DX181" s="73">
        <f t="shared" si="159"/>
        <v>0</v>
      </c>
      <c r="DY181" s="125">
        <f t="shared" si="160"/>
        <v>0</v>
      </c>
      <c r="DZ181" s="73">
        <f t="shared" si="161"/>
        <v>0</v>
      </c>
      <c r="EA181" s="19">
        <f t="shared" si="162"/>
        <v>1</v>
      </c>
      <c r="EB181" s="50">
        <f t="shared" si="163"/>
        <v>0</v>
      </c>
      <c r="EC181" s="19">
        <f t="shared" si="164"/>
        <v>0</v>
      </c>
      <c r="ED181" s="19">
        <f t="shared" si="165"/>
        <v>0</v>
      </c>
      <c r="EE181" s="19">
        <f t="shared" si="166"/>
        <v>1</v>
      </c>
      <c r="EF181" s="50">
        <f t="shared" si="167"/>
        <v>0</v>
      </c>
      <c r="EG181" s="19">
        <f t="shared" si="168"/>
        <v>1</v>
      </c>
      <c r="EH181" s="19">
        <f t="shared" si="169"/>
        <v>0</v>
      </c>
      <c r="EI181" s="50">
        <f t="shared" si="170"/>
        <v>0</v>
      </c>
      <c r="EJ181" s="125">
        <f t="shared" si="171"/>
        <v>3</v>
      </c>
      <c r="EK181">
        <f t="shared" si="172"/>
        <v>5737</v>
      </c>
      <c r="EL181">
        <f t="shared" si="173"/>
        <v>302.39999999999998</v>
      </c>
      <c r="EM181">
        <f t="shared" si="174"/>
        <v>60.26</v>
      </c>
      <c r="EN181">
        <f t="shared" si="175"/>
        <v>551.1</v>
      </c>
      <c r="EO181">
        <f t="shared" si="176"/>
        <v>3.4550000000000001</v>
      </c>
      <c r="EP181">
        <f t="shared" si="177"/>
        <v>32.049999999999997</v>
      </c>
      <c r="EQ181">
        <f t="shared" si="178"/>
        <v>1748</v>
      </c>
      <c r="ER181" t="str">
        <f t="shared" si="179"/>
        <v/>
      </c>
      <c r="ES181" t="str">
        <f t="shared" si="180"/>
        <v/>
      </c>
      <c r="ET181">
        <f t="shared" si="181"/>
        <v>76.87</v>
      </c>
      <c r="EU181" s="61">
        <f t="shared" si="182"/>
        <v>9244</v>
      </c>
      <c r="EV181" s="53" t="e">
        <f>IF(ISNUMBER(EK181),EK181*#REF!,"")</f>
        <v>#REF!</v>
      </c>
      <c r="EW181" s="53" t="e">
        <f>IF(ISNUMBER(EL181),EL181*#REF!,"")</f>
        <v>#REF!</v>
      </c>
      <c r="EX181" s="53" t="e">
        <f>IF(ISNUMBER(EM181),EM181*#REF!,"")</f>
        <v>#REF!</v>
      </c>
      <c r="EY181" s="53" t="e">
        <f>IF(ISNUMBER(EN181),EN181*#REF!,"")</f>
        <v>#REF!</v>
      </c>
      <c r="EZ181" s="53" t="e">
        <f>IF(ISNUMBER(EO181),EO181*#REF!,"")</f>
        <v>#REF!</v>
      </c>
      <c r="FA181" s="53" t="e">
        <f>IF(ISNUMBER(EP181),EP181*#REF!,"")</f>
        <v>#REF!</v>
      </c>
      <c r="FB181" s="53" t="e">
        <f>IF(ISNUMBER(EQ181),EQ181*#REF!,"")</f>
        <v>#REF!</v>
      </c>
      <c r="FC181" s="53" t="str">
        <f>IF(ISNUMBER(ER181),ER181*#REF!,"")</f>
        <v/>
      </c>
      <c r="FD181" s="53" t="str">
        <f>IF(ISNUMBER(ES181),ES181*#REF!,"")</f>
        <v/>
      </c>
      <c r="FE181" s="53" t="e">
        <f>IF(ISNUMBER(ET181),ET181*#REF!,"")</f>
        <v>#REF!</v>
      </c>
      <c r="FF181" s="52" t="e">
        <f>IF(ISNUMBER(EU181),EU181*#REF!,"")</f>
        <v>#REF!</v>
      </c>
      <c r="FG181" s="55" t="str">
        <f t="shared" si="183"/>
        <v/>
      </c>
      <c r="FH181" s="55" t="str">
        <f t="shared" si="184"/>
        <v/>
      </c>
      <c r="FI181" s="55" t="str">
        <f t="shared" si="185"/>
        <v/>
      </c>
      <c r="FJ181" s="55" t="str">
        <f t="shared" si="186"/>
        <v/>
      </c>
      <c r="FK181" s="55" t="str">
        <f t="shared" si="187"/>
        <v/>
      </c>
      <c r="FL181" s="55" t="str">
        <f t="shared" si="188"/>
        <v/>
      </c>
      <c r="FM181" s="55" t="str">
        <f t="shared" si="189"/>
        <v/>
      </c>
      <c r="FN181" s="55" t="str">
        <f t="shared" si="190"/>
        <v/>
      </c>
      <c r="FO181" s="55" t="str">
        <f t="shared" si="191"/>
        <v/>
      </c>
      <c r="FP181" s="55" t="str">
        <f t="shared" si="192"/>
        <v/>
      </c>
      <c r="FQ181" s="59" t="str">
        <f t="shared" si="193"/>
        <v/>
      </c>
      <c r="FR181" s="53" t="str">
        <f t="shared" si="212"/>
        <v/>
      </c>
      <c r="FS181" s="53" t="e">
        <f t="shared" si="194"/>
        <v>#VALUE!</v>
      </c>
      <c r="FT181" s="19" t="e">
        <f t="shared" si="195"/>
        <v>#VALUE!</v>
      </c>
      <c r="FU181" s="19" t="e">
        <f t="shared" si="196"/>
        <v>#VALUE!</v>
      </c>
      <c r="FV181" s="19" t="e">
        <f t="shared" si="197"/>
        <v>#VALUE!</v>
      </c>
      <c r="FW181" s="50" t="e">
        <f t="shared" si="198"/>
        <v>#VALUE!</v>
      </c>
      <c r="FX181" s="120">
        <f t="shared" si="199"/>
        <v>0</v>
      </c>
      <c r="FY181" s="120">
        <f t="shared" si="200"/>
        <v>0</v>
      </c>
      <c r="FZ181" s="120">
        <f t="shared" si="201"/>
        <v>0</v>
      </c>
      <c r="GA181" s="120">
        <f t="shared" si="202"/>
        <v>0</v>
      </c>
      <c r="GB181" s="120">
        <f t="shared" si="203"/>
        <v>0</v>
      </c>
      <c r="GC181" s="120">
        <f t="shared" si="204"/>
        <v>0</v>
      </c>
      <c r="GD181" s="120">
        <f t="shared" si="205"/>
        <v>0</v>
      </c>
      <c r="GE181" s="120">
        <f t="shared" si="206"/>
        <v>0</v>
      </c>
      <c r="GF181" s="120">
        <f t="shared" si="207"/>
        <v>0</v>
      </c>
      <c r="GG181">
        <f t="shared" si="208"/>
        <v>0</v>
      </c>
      <c r="GH181">
        <f t="shared" si="209"/>
        <v>0</v>
      </c>
      <c r="GI181">
        <v>6</v>
      </c>
      <c r="GJ181" t="str">
        <f t="shared" si="210"/>
        <v/>
      </c>
    </row>
    <row r="182" spans="1:192" ht="12.75" customHeight="1" x14ac:dyDescent="0.2">
      <c r="A182" s="50">
        <f t="shared" si="149"/>
        <v>181</v>
      </c>
      <c r="B182" s="58" t="s">
        <v>150</v>
      </c>
      <c r="C182" s="58" t="s">
        <v>255</v>
      </c>
      <c r="D182" s="58" t="s">
        <v>216</v>
      </c>
      <c r="E182" s="58"/>
      <c r="F182" s="19">
        <v>3464389</v>
      </c>
      <c r="G182" s="19">
        <v>5556760</v>
      </c>
      <c r="H182" s="77">
        <f t="shared" si="150"/>
        <v>464328.81440000003</v>
      </c>
      <c r="I182" s="77">
        <f t="shared" si="151"/>
        <v>5554977.0860000001</v>
      </c>
      <c r="J182" s="19">
        <v>146.11000000000001</v>
      </c>
      <c r="K182" s="83" t="s">
        <v>1333</v>
      </c>
      <c r="L182" s="83">
        <v>210</v>
      </c>
      <c r="M182" s="83"/>
      <c r="O182" s="83"/>
      <c r="P182" s="83"/>
      <c r="Q182" t="s">
        <v>1351</v>
      </c>
      <c r="R182" t="s">
        <v>276</v>
      </c>
      <c r="S182" s="2" t="s">
        <v>1329</v>
      </c>
      <c r="T182" s="241" t="str">
        <f t="shared" si="152"/>
        <v>T</v>
      </c>
      <c r="U182" s="241" t="str">
        <f t="shared" si="153"/>
        <v>M</v>
      </c>
      <c r="V182" s="241" t="str">
        <f t="shared" si="154"/>
        <v>-</v>
      </c>
      <c r="W182" s="241" t="str">
        <f t="shared" si="211"/>
        <v>A</v>
      </c>
      <c r="X182" s="260">
        <f t="shared" si="148"/>
        <v>6</v>
      </c>
      <c r="Y182" s="261" t="str">
        <f t="shared" si="147"/>
        <v/>
      </c>
      <c r="Z182" s="61" t="s">
        <v>1601</v>
      </c>
      <c r="AA182" s="83" t="s">
        <v>1444</v>
      </c>
      <c r="AB182" s="77">
        <v>2</v>
      </c>
      <c r="AC182" s="58"/>
      <c r="AD182" s="58" t="s">
        <v>1602</v>
      </c>
      <c r="AE182" s="68"/>
      <c r="AF182" s="83">
        <v>30</v>
      </c>
      <c r="AG182" s="83"/>
      <c r="AH182" s="83"/>
      <c r="AI182" s="83"/>
      <c r="AJ182" s="83"/>
      <c r="AK182" s="83"/>
      <c r="AL182" s="83"/>
      <c r="AM182" s="83"/>
      <c r="AN182" s="58"/>
      <c r="AO182" s="58"/>
      <c r="AP182" s="83"/>
      <c r="AQ182" s="58"/>
      <c r="AR182" s="58">
        <v>15337</v>
      </c>
      <c r="AS182" s="193">
        <f t="shared" si="215"/>
        <v>15298</v>
      </c>
      <c r="AT182" s="248" t="str">
        <f t="shared" si="216"/>
        <v/>
      </c>
      <c r="AU182" s="58">
        <v>4940</v>
      </c>
      <c r="AV182" s="58">
        <v>56</v>
      </c>
      <c r="AW182" s="58">
        <v>471</v>
      </c>
      <c r="AX182" s="58">
        <v>7821</v>
      </c>
      <c r="AY182" s="58">
        <v>83</v>
      </c>
      <c r="AZ182" s="68">
        <v>1689</v>
      </c>
      <c r="BA182" s="58"/>
      <c r="BB182" s="58">
        <v>227</v>
      </c>
      <c r="BC182" s="58"/>
      <c r="BD182" s="58"/>
      <c r="BE182" s="58">
        <v>11</v>
      </c>
      <c r="BF182" s="58"/>
      <c r="BG182" s="58"/>
      <c r="BH182" s="58"/>
      <c r="BI182" s="58"/>
      <c r="BJ182" s="58"/>
      <c r="BK182" s="58"/>
      <c r="BL182" s="58"/>
      <c r="BM182" s="58"/>
      <c r="BN182" s="68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2"/>
      <c r="CM182" s="81"/>
      <c r="CN182" s="81">
        <v>1485</v>
      </c>
      <c r="CO182" s="81"/>
      <c r="CP182" s="58"/>
      <c r="CQ182" s="68"/>
      <c r="CR182" s="58"/>
      <c r="CS182" s="58"/>
      <c r="CT182" s="58"/>
      <c r="CU182" s="58"/>
      <c r="CV182" s="58"/>
      <c r="CW182" s="58"/>
      <c r="CX182" s="58"/>
      <c r="CY182" s="58"/>
      <c r="CZ182" s="58"/>
      <c r="DA182" s="68"/>
      <c r="DB182" s="81"/>
      <c r="DC182" s="81"/>
      <c r="DD182" s="81"/>
      <c r="DE182" s="81"/>
      <c r="DF182" s="81"/>
      <c r="DG182" s="81"/>
      <c r="DH182" s="81"/>
      <c r="DI182" s="81"/>
      <c r="DJ182" s="81"/>
      <c r="DK182" s="103"/>
      <c r="DL182" s="103"/>
      <c r="DM182" s="103"/>
      <c r="DN182" s="81"/>
      <c r="DO182" s="81"/>
      <c r="DP182" s="103"/>
      <c r="DQ182" s="103"/>
      <c r="DR182" s="103"/>
      <c r="DS182" s="104"/>
      <c r="DT182" s="50">
        <f t="shared" si="155"/>
        <v>0</v>
      </c>
      <c r="DU182" s="73">
        <f t="shared" si="156"/>
        <v>0</v>
      </c>
      <c r="DV182" s="73">
        <f t="shared" si="157"/>
        <v>0</v>
      </c>
      <c r="DW182" s="73">
        <f t="shared" si="158"/>
        <v>1</v>
      </c>
      <c r="DX182" s="73">
        <f t="shared" si="159"/>
        <v>0</v>
      </c>
      <c r="DY182" s="125">
        <f t="shared" si="160"/>
        <v>0</v>
      </c>
      <c r="DZ182" s="73">
        <f t="shared" si="161"/>
        <v>0</v>
      </c>
      <c r="EA182" s="19">
        <f t="shared" si="162"/>
        <v>1</v>
      </c>
      <c r="EB182" s="50">
        <f t="shared" si="163"/>
        <v>0</v>
      </c>
      <c r="EC182" s="19">
        <f t="shared" si="164"/>
        <v>0</v>
      </c>
      <c r="ED182" s="19">
        <f t="shared" si="165"/>
        <v>1</v>
      </c>
      <c r="EE182" s="19">
        <f t="shared" si="166"/>
        <v>0</v>
      </c>
      <c r="EF182" s="50">
        <f t="shared" si="167"/>
        <v>0</v>
      </c>
      <c r="EG182" s="19">
        <f t="shared" si="168"/>
        <v>0</v>
      </c>
      <c r="EH182" s="19">
        <f t="shared" si="169"/>
        <v>1</v>
      </c>
      <c r="EI182" s="50">
        <f t="shared" si="170"/>
        <v>0</v>
      </c>
      <c r="EJ182" s="125">
        <f t="shared" si="171"/>
        <v>4</v>
      </c>
      <c r="EK182">
        <f t="shared" si="172"/>
        <v>4940</v>
      </c>
      <c r="EL182">
        <f t="shared" si="173"/>
        <v>227</v>
      </c>
      <c r="EM182">
        <f t="shared" si="174"/>
        <v>56</v>
      </c>
      <c r="EN182">
        <f t="shared" si="175"/>
        <v>471</v>
      </c>
      <c r="EO182" t="str">
        <f t="shared" si="176"/>
        <v/>
      </c>
      <c r="EP182">
        <f t="shared" si="177"/>
        <v>11</v>
      </c>
      <c r="EQ182">
        <f t="shared" si="178"/>
        <v>1689</v>
      </c>
      <c r="ER182" t="str">
        <f t="shared" si="179"/>
        <v/>
      </c>
      <c r="ES182" t="str">
        <f t="shared" si="180"/>
        <v/>
      </c>
      <c r="ET182">
        <f t="shared" si="181"/>
        <v>83</v>
      </c>
      <c r="EU182" s="61">
        <f t="shared" si="182"/>
        <v>7821</v>
      </c>
      <c r="EV182" s="53" t="e">
        <f>IF(ISNUMBER(EK182),EK182*#REF!,"")</f>
        <v>#REF!</v>
      </c>
      <c r="EW182" s="53" t="e">
        <f>IF(ISNUMBER(EL182),EL182*#REF!,"")</f>
        <v>#REF!</v>
      </c>
      <c r="EX182" s="53" t="e">
        <f>IF(ISNUMBER(EM182),EM182*#REF!,"")</f>
        <v>#REF!</v>
      </c>
      <c r="EY182" s="53" t="e">
        <f>IF(ISNUMBER(EN182),EN182*#REF!,"")</f>
        <v>#REF!</v>
      </c>
      <c r="EZ182" s="53" t="str">
        <f>IF(ISNUMBER(EO182),EO182*#REF!,"")</f>
        <v/>
      </c>
      <c r="FA182" s="53" t="e">
        <f>IF(ISNUMBER(EP182),EP182*#REF!,"")</f>
        <v>#REF!</v>
      </c>
      <c r="FB182" s="53" t="e">
        <f>IF(ISNUMBER(EQ182),EQ182*#REF!,"")</f>
        <v>#REF!</v>
      </c>
      <c r="FC182" s="53" t="str">
        <f>IF(ISNUMBER(ER182),ER182*#REF!,"")</f>
        <v/>
      </c>
      <c r="FD182" s="53" t="str">
        <f>IF(ISNUMBER(ES182),ES182*#REF!,"")</f>
        <v/>
      </c>
      <c r="FE182" s="53" t="e">
        <f>IF(ISNUMBER(ET182),ET182*#REF!,"")</f>
        <v>#REF!</v>
      </c>
      <c r="FF182" s="52" t="e">
        <f>IF(ISNUMBER(EU182),EU182*#REF!,"")</f>
        <v>#REF!</v>
      </c>
      <c r="FG182" s="55" t="str">
        <f t="shared" si="183"/>
        <v/>
      </c>
      <c r="FH182" s="55" t="str">
        <f t="shared" si="184"/>
        <v/>
      </c>
      <c r="FI182" s="55" t="str">
        <f t="shared" si="185"/>
        <v/>
      </c>
      <c r="FJ182" s="55" t="str">
        <f t="shared" si="186"/>
        <v/>
      </c>
      <c r="FK182" s="55" t="str">
        <f t="shared" si="187"/>
        <v/>
      </c>
      <c r="FL182" s="55" t="str">
        <f t="shared" si="188"/>
        <v/>
      </c>
      <c r="FM182" s="55" t="str">
        <f t="shared" si="189"/>
        <v/>
      </c>
      <c r="FN182" s="55" t="str">
        <f t="shared" si="190"/>
        <v/>
      </c>
      <c r="FO182" s="55" t="str">
        <f t="shared" si="191"/>
        <v/>
      </c>
      <c r="FP182" s="55" t="str">
        <f t="shared" si="192"/>
        <v/>
      </c>
      <c r="FQ182" s="59" t="str">
        <f t="shared" si="193"/>
        <v/>
      </c>
      <c r="FR182" s="53" t="str">
        <f t="shared" si="212"/>
        <v/>
      </c>
      <c r="FS182" s="53" t="e">
        <f t="shared" si="194"/>
        <v>#VALUE!</v>
      </c>
      <c r="FT182" s="19" t="e">
        <f t="shared" si="195"/>
        <v>#VALUE!</v>
      </c>
      <c r="FU182" s="19" t="e">
        <f t="shared" si="196"/>
        <v>#VALUE!</v>
      </c>
      <c r="FV182" s="19" t="e">
        <f t="shared" si="197"/>
        <v>#VALUE!</v>
      </c>
      <c r="FW182" s="50" t="e">
        <f t="shared" si="198"/>
        <v>#VALUE!</v>
      </c>
      <c r="FX182" s="120">
        <f t="shared" si="199"/>
        <v>0</v>
      </c>
      <c r="FY182" s="120">
        <f t="shared" si="200"/>
        <v>0</v>
      </c>
      <c r="FZ182" s="120">
        <f t="shared" si="201"/>
        <v>0</v>
      </c>
      <c r="GA182" s="120">
        <f t="shared" si="202"/>
        <v>0</v>
      </c>
      <c r="GB182" s="120">
        <f t="shared" si="203"/>
        <v>0</v>
      </c>
      <c r="GC182" s="120">
        <f t="shared" si="204"/>
        <v>0</v>
      </c>
      <c r="GD182" s="120">
        <f t="shared" si="205"/>
        <v>0</v>
      </c>
      <c r="GE182" s="120">
        <f t="shared" si="206"/>
        <v>0</v>
      </c>
      <c r="GF182" s="120">
        <f t="shared" si="207"/>
        <v>0</v>
      </c>
      <c r="GG182">
        <f t="shared" si="208"/>
        <v>0</v>
      </c>
      <c r="GH182">
        <f t="shared" si="209"/>
        <v>0</v>
      </c>
      <c r="GI182">
        <v>6</v>
      </c>
      <c r="GJ182" t="str">
        <f t="shared" si="210"/>
        <v/>
      </c>
    </row>
    <row r="183" spans="1:192" ht="12.75" customHeight="1" x14ac:dyDescent="0.2">
      <c r="A183" s="50">
        <f t="shared" si="149"/>
        <v>182</v>
      </c>
      <c r="B183" s="2" t="s">
        <v>150</v>
      </c>
      <c r="C183" t="s">
        <v>255</v>
      </c>
      <c r="D183" s="58" t="s">
        <v>216</v>
      </c>
      <c r="E183" s="58"/>
      <c r="F183" s="19">
        <v>3464389</v>
      </c>
      <c r="G183" s="19">
        <v>5556760</v>
      </c>
      <c r="H183" s="77">
        <f t="shared" si="150"/>
        <v>464328.81440000003</v>
      </c>
      <c r="I183" s="77">
        <f t="shared" si="151"/>
        <v>5554977.0860000001</v>
      </c>
      <c r="J183" s="19">
        <v>146.11000000000001</v>
      </c>
      <c r="K183" s="19" t="s">
        <v>1334</v>
      </c>
      <c r="L183" s="19">
        <v>210</v>
      </c>
      <c r="Q183" t="s">
        <v>1351</v>
      </c>
      <c r="R183" t="s">
        <v>276</v>
      </c>
      <c r="S183" s="2" t="s">
        <v>1329</v>
      </c>
      <c r="T183" s="241" t="str">
        <f t="shared" si="152"/>
        <v>T</v>
      </c>
      <c r="U183" s="241" t="str">
        <f t="shared" si="153"/>
        <v>M</v>
      </c>
      <c r="V183" s="241" t="str">
        <f t="shared" si="154"/>
        <v>-</v>
      </c>
      <c r="W183" s="241" t="str">
        <f t="shared" si="211"/>
        <v>A</v>
      </c>
      <c r="X183" s="260">
        <f t="shared" si="148"/>
        <v>6</v>
      </c>
      <c r="Y183" s="261" t="str">
        <f t="shared" si="147"/>
        <v/>
      </c>
      <c r="AA183" s="66" t="s">
        <v>1603</v>
      </c>
      <c r="AB183" s="76">
        <v>3</v>
      </c>
      <c r="AC183" t="s">
        <v>278</v>
      </c>
      <c r="AD183" s="2" t="s">
        <v>1604</v>
      </c>
      <c r="AF183" s="66">
        <v>26.2</v>
      </c>
      <c r="AG183" s="19">
        <v>22096.800000000003</v>
      </c>
      <c r="AS183" s="193">
        <f t="shared" si="215"/>
        <v>14693.26</v>
      </c>
      <c r="AT183" s="248" t="str">
        <f t="shared" si="216"/>
        <v/>
      </c>
      <c r="AU183">
        <v>4766</v>
      </c>
      <c r="AV183">
        <v>50.8</v>
      </c>
      <c r="AW183">
        <v>440</v>
      </c>
      <c r="AX183">
        <v>7520</v>
      </c>
      <c r="AY183">
        <v>84.6</v>
      </c>
      <c r="AZ183" s="61">
        <v>1603</v>
      </c>
      <c r="BB183">
        <v>215</v>
      </c>
      <c r="BE183">
        <v>12.2</v>
      </c>
      <c r="BG183">
        <v>1.66</v>
      </c>
      <c r="BN183" s="52"/>
      <c r="BO183" s="90"/>
      <c r="BP183" s="90"/>
      <c r="BQ183" s="90"/>
      <c r="BR183" s="90"/>
      <c r="BS183" s="90"/>
      <c r="BT183" s="90"/>
      <c r="BU183" s="90"/>
      <c r="BV183" s="90"/>
      <c r="BW183" s="90"/>
      <c r="BX183" s="90"/>
      <c r="BY183" s="90"/>
      <c r="BZ183" s="90"/>
      <c r="CA183" s="90"/>
      <c r="CB183" s="90"/>
      <c r="CC183" s="90"/>
      <c r="CD183" s="90"/>
      <c r="CE183" s="90"/>
      <c r="CF183" s="90"/>
      <c r="CG183" s="90"/>
      <c r="CH183" s="90"/>
      <c r="CI183" s="90"/>
      <c r="CJ183" s="90"/>
      <c r="CK183" s="90"/>
      <c r="CL183" s="91"/>
      <c r="CM183" s="90"/>
      <c r="CN183" s="90">
        <v>1382</v>
      </c>
      <c r="CO183" s="90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4"/>
      <c r="DT183" s="50">
        <f t="shared" si="155"/>
        <v>0</v>
      </c>
      <c r="DU183" s="73">
        <f t="shared" si="156"/>
        <v>0</v>
      </c>
      <c r="DV183" s="73">
        <f t="shared" si="157"/>
        <v>0</v>
      </c>
      <c r="DW183" s="73">
        <f t="shared" si="158"/>
        <v>1</v>
      </c>
      <c r="DX183" s="73">
        <f t="shared" si="159"/>
        <v>0</v>
      </c>
      <c r="DY183" s="125">
        <f t="shared" si="160"/>
        <v>0</v>
      </c>
      <c r="DZ183" s="73">
        <f t="shared" si="161"/>
        <v>0</v>
      </c>
      <c r="EA183" s="19">
        <f t="shared" si="162"/>
        <v>1</v>
      </c>
      <c r="EB183" s="50">
        <f t="shared" si="163"/>
        <v>0</v>
      </c>
      <c r="EC183" s="19">
        <f t="shared" si="164"/>
        <v>0</v>
      </c>
      <c r="ED183" s="19">
        <f t="shared" si="165"/>
        <v>1</v>
      </c>
      <c r="EE183" s="19">
        <f t="shared" si="166"/>
        <v>0</v>
      </c>
      <c r="EF183" s="50">
        <f t="shared" si="167"/>
        <v>0</v>
      </c>
      <c r="EG183" s="19">
        <f t="shared" si="168"/>
        <v>0</v>
      </c>
      <c r="EH183" s="19">
        <f t="shared" si="169"/>
        <v>1</v>
      </c>
      <c r="EI183" s="50">
        <f t="shared" si="170"/>
        <v>0</v>
      </c>
      <c r="EJ183" s="125">
        <f t="shared" si="171"/>
        <v>4</v>
      </c>
      <c r="EK183">
        <f t="shared" si="172"/>
        <v>4766</v>
      </c>
      <c r="EL183">
        <f t="shared" si="173"/>
        <v>215</v>
      </c>
      <c r="EM183">
        <f t="shared" si="174"/>
        <v>50.8</v>
      </c>
      <c r="EN183">
        <f t="shared" si="175"/>
        <v>440</v>
      </c>
      <c r="EO183" t="str">
        <f t="shared" si="176"/>
        <v/>
      </c>
      <c r="EP183">
        <f t="shared" si="177"/>
        <v>12.2</v>
      </c>
      <c r="EQ183">
        <f t="shared" si="178"/>
        <v>1603</v>
      </c>
      <c r="ER183" t="str">
        <f t="shared" si="179"/>
        <v/>
      </c>
      <c r="ES183" t="str">
        <f t="shared" si="180"/>
        <v/>
      </c>
      <c r="ET183">
        <f t="shared" si="181"/>
        <v>84.6</v>
      </c>
      <c r="EU183" s="61">
        <f t="shared" si="182"/>
        <v>7520</v>
      </c>
      <c r="EV183" s="53" t="e">
        <f>IF(ISNUMBER(EK183),EK183*#REF!,"")</f>
        <v>#REF!</v>
      </c>
      <c r="EW183" s="53" t="e">
        <f>IF(ISNUMBER(EL183),EL183*#REF!,"")</f>
        <v>#REF!</v>
      </c>
      <c r="EX183" s="53" t="e">
        <f>IF(ISNUMBER(EM183),EM183*#REF!,"")</f>
        <v>#REF!</v>
      </c>
      <c r="EY183" s="53" t="e">
        <f>IF(ISNUMBER(EN183),EN183*#REF!,"")</f>
        <v>#REF!</v>
      </c>
      <c r="EZ183" s="53" t="str">
        <f>IF(ISNUMBER(EO183),EO183*#REF!,"")</f>
        <v/>
      </c>
      <c r="FA183" s="53" t="e">
        <f>IF(ISNUMBER(EP183),EP183*#REF!,"")</f>
        <v>#REF!</v>
      </c>
      <c r="FB183" s="53" t="e">
        <f>IF(ISNUMBER(EQ183),EQ183*#REF!,"")</f>
        <v>#REF!</v>
      </c>
      <c r="FC183" s="53" t="str">
        <f>IF(ISNUMBER(ER183),ER183*#REF!,"")</f>
        <v/>
      </c>
      <c r="FD183" s="53" t="str">
        <f>IF(ISNUMBER(ES183),ES183*#REF!,"")</f>
        <v/>
      </c>
      <c r="FE183" s="53" t="e">
        <f>IF(ISNUMBER(ET183),ET183*#REF!,"")</f>
        <v>#REF!</v>
      </c>
      <c r="FF183" s="52" t="e">
        <f>IF(ISNUMBER(EU183),EU183*#REF!,"")</f>
        <v>#REF!</v>
      </c>
      <c r="FG183" s="55" t="str">
        <f t="shared" si="183"/>
        <v/>
      </c>
      <c r="FH183" s="55" t="str">
        <f t="shared" si="184"/>
        <v/>
      </c>
      <c r="FI183" s="55" t="str">
        <f t="shared" si="185"/>
        <v/>
      </c>
      <c r="FJ183" s="55" t="str">
        <f t="shared" si="186"/>
        <v/>
      </c>
      <c r="FK183" s="55" t="str">
        <f t="shared" si="187"/>
        <v/>
      </c>
      <c r="FL183" s="55" t="str">
        <f t="shared" si="188"/>
        <v/>
      </c>
      <c r="FM183" s="55" t="str">
        <f t="shared" si="189"/>
        <v/>
      </c>
      <c r="FN183" s="55" t="str">
        <f t="shared" si="190"/>
        <v/>
      </c>
      <c r="FO183" s="55" t="str">
        <f t="shared" si="191"/>
        <v/>
      </c>
      <c r="FP183" s="55" t="str">
        <f t="shared" si="192"/>
        <v/>
      </c>
      <c r="FQ183" s="59" t="str">
        <f t="shared" si="193"/>
        <v/>
      </c>
      <c r="FR183" s="53" t="str">
        <f t="shared" si="212"/>
        <v/>
      </c>
      <c r="FS183" s="53" t="e">
        <f t="shared" si="194"/>
        <v>#VALUE!</v>
      </c>
      <c r="FT183" s="19" t="e">
        <f t="shared" si="195"/>
        <v>#VALUE!</v>
      </c>
      <c r="FU183" s="19" t="e">
        <f t="shared" si="196"/>
        <v>#VALUE!</v>
      </c>
      <c r="FV183" s="19" t="e">
        <f t="shared" si="197"/>
        <v>#VALUE!</v>
      </c>
      <c r="FW183" s="50" t="e">
        <f t="shared" si="198"/>
        <v>#VALUE!</v>
      </c>
      <c r="FX183" s="120">
        <f t="shared" si="199"/>
        <v>0</v>
      </c>
      <c r="FY183" s="120">
        <f t="shared" si="200"/>
        <v>0</v>
      </c>
      <c r="FZ183" s="120">
        <f t="shared" si="201"/>
        <v>0</v>
      </c>
      <c r="GA183" s="120">
        <f t="shared" si="202"/>
        <v>0</v>
      </c>
      <c r="GB183" s="120">
        <f t="shared" si="203"/>
        <v>0</v>
      </c>
      <c r="GC183" s="120">
        <f t="shared" si="204"/>
        <v>0</v>
      </c>
      <c r="GD183" s="120">
        <f t="shared" si="205"/>
        <v>0</v>
      </c>
      <c r="GE183" s="120">
        <f t="shared" si="206"/>
        <v>0</v>
      </c>
      <c r="GF183" s="120">
        <f t="shared" si="207"/>
        <v>0</v>
      </c>
      <c r="GG183">
        <f t="shared" si="208"/>
        <v>0</v>
      </c>
      <c r="GH183">
        <f t="shared" si="209"/>
        <v>0</v>
      </c>
      <c r="GI183">
        <v>6</v>
      </c>
      <c r="GJ183" t="str">
        <f t="shared" si="210"/>
        <v/>
      </c>
    </row>
    <row r="184" spans="1:192" ht="12.75" customHeight="1" x14ac:dyDescent="0.2">
      <c r="A184" s="50">
        <f t="shared" si="149"/>
        <v>183</v>
      </c>
      <c r="B184" s="2" t="s">
        <v>150</v>
      </c>
      <c r="C184" t="s">
        <v>255</v>
      </c>
      <c r="D184" s="58" t="s">
        <v>216</v>
      </c>
      <c r="E184" s="58"/>
      <c r="F184" s="19">
        <v>3464389</v>
      </c>
      <c r="G184" s="19">
        <v>5556760</v>
      </c>
      <c r="H184" s="77">
        <f t="shared" si="150"/>
        <v>464328.81440000003</v>
      </c>
      <c r="I184" s="77">
        <f t="shared" si="151"/>
        <v>5554977.0860000001</v>
      </c>
      <c r="J184" s="19">
        <v>146.11000000000001</v>
      </c>
      <c r="K184" s="19" t="s">
        <v>1334</v>
      </c>
      <c r="L184" s="19">
        <v>210</v>
      </c>
      <c r="Q184" t="s">
        <v>1351</v>
      </c>
      <c r="R184" t="s">
        <v>276</v>
      </c>
      <c r="S184" s="2" t="s">
        <v>1329</v>
      </c>
      <c r="T184" s="241" t="str">
        <f t="shared" si="152"/>
        <v>T</v>
      </c>
      <c r="U184" s="241" t="str">
        <f t="shared" si="153"/>
        <v>M</v>
      </c>
      <c r="V184" s="241" t="str">
        <f t="shared" si="154"/>
        <v>-</v>
      </c>
      <c r="W184" s="241" t="str">
        <f t="shared" si="211"/>
        <v>A</v>
      </c>
      <c r="X184" s="260">
        <f t="shared" si="148"/>
        <v>6</v>
      </c>
      <c r="Y184" s="261" t="str">
        <f t="shared" si="147"/>
        <v/>
      </c>
      <c r="AA184" s="66" t="s">
        <v>1605</v>
      </c>
      <c r="AB184" s="76">
        <v>4</v>
      </c>
      <c r="AC184" t="s">
        <v>1606</v>
      </c>
      <c r="AD184" s="2" t="s">
        <v>1604</v>
      </c>
      <c r="AF184" s="66">
        <v>26.4</v>
      </c>
      <c r="AG184" s="19">
        <v>22800</v>
      </c>
      <c r="AS184" s="193">
        <f t="shared" si="215"/>
        <v>15524.599999999999</v>
      </c>
      <c r="AT184" s="248" t="str">
        <f t="shared" si="216"/>
        <v/>
      </c>
      <c r="AU184">
        <v>5000</v>
      </c>
      <c r="AV184">
        <v>48.8</v>
      </c>
      <c r="AW184">
        <v>434</v>
      </c>
      <c r="AX184">
        <v>8100</v>
      </c>
      <c r="AY184">
        <v>88.8</v>
      </c>
      <c r="AZ184" s="61">
        <v>1623</v>
      </c>
      <c r="BB184">
        <v>216</v>
      </c>
      <c r="BE184">
        <v>12.2</v>
      </c>
      <c r="BG184">
        <v>1.8</v>
      </c>
      <c r="BN184" s="52"/>
      <c r="BO184" s="90"/>
      <c r="BP184" s="90"/>
      <c r="BQ184" s="90"/>
      <c r="BR184" s="90"/>
      <c r="BS184" s="90"/>
      <c r="BT184" s="90"/>
      <c r="BU184" s="90"/>
      <c r="BV184" s="90"/>
      <c r="BW184" s="90"/>
      <c r="BX184" s="90"/>
      <c r="BY184" s="90"/>
      <c r="BZ184" s="90"/>
      <c r="CA184" s="90"/>
      <c r="CB184" s="90"/>
      <c r="CC184" s="90"/>
      <c r="CD184" s="90"/>
      <c r="CE184" s="90"/>
      <c r="CF184" s="90"/>
      <c r="CG184" s="90"/>
      <c r="CH184" s="90"/>
      <c r="CI184" s="90"/>
      <c r="CJ184" s="90"/>
      <c r="CK184" s="90"/>
      <c r="CL184" s="91"/>
      <c r="CM184" s="90"/>
      <c r="CN184" s="90">
        <v>1870</v>
      </c>
      <c r="CO184" s="90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4"/>
      <c r="DT184" s="50">
        <f t="shared" si="155"/>
        <v>0</v>
      </c>
      <c r="DU184" s="73">
        <f t="shared" si="156"/>
        <v>0</v>
      </c>
      <c r="DV184" s="73">
        <f t="shared" si="157"/>
        <v>0</v>
      </c>
      <c r="DW184" s="73">
        <f t="shared" si="158"/>
        <v>1</v>
      </c>
      <c r="DX184" s="73">
        <f t="shared" si="159"/>
        <v>0</v>
      </c>
      <c r="DY184" s="125">
        <f t="shared" si="160"/>
        <v>0</v>
      </c>
      <c r="DZ184" s="73">
        <f t="shared" si="161"/>
        <v>0</v>
      </c>
      <c r="EA184" s="19">
        <f t="shared" si="162"/>
        <v>1</v>
      </c>
      <c r="EB184" s="50">
        <f t="shared" si="163"/>
        <v>0</v>
      </c>
      <c r="EC184" s="19">
        <f t="shared" si="164"/>
        <v>0</v>
      </c>
      <c r="ED184" s="19">
        <f t="shared" si="165"/>
        <v>1</v>
      </c>
      <c r="EE184" s="19">
        <f t="shared" si="166"/>
        <v>0</v>
      </c>
      <c r="EF184" s="50">
        <f t="shared" si="167"/>
        <v>0</v>
      </c>
      <c r="EG184" s="19">
        <f t="shared" si="168"/>
        <v>0</v>
      </c>
      <c r="EH184" s="19">
        <f t="shared" si="169"/>
        <v>1</v>
      </c>
      <c r="EI184" s="50">
        <f t="shared" si="170"/>
        <v>0</v>
      </c>
      <c r="EJ184" s="125">
        <f t="shared" si="171"/>
        <v>4</v>
      </c>
      <c r="EK184">
        <f t="shared" si="172"/>
        <v>5000</v>
      </c>
      <c r="EL184">
        <f t="shared" si="173"/>
        <v>216</v>
      </c>
      <c r="EM184">
        <f t="shared" si="174"/>
        <v>48.8</v>
      </c>
      <c r="EN184">
        <f t="shared" si="175"/>
        <v>434</v>
      </c>
      <c r="EO184" t="str">
        <f t="shared" si="176"/>
        <v/>
      </c>
      <c r="EP184">
        <f t="shared" si="177"/>
        <v>12.2</v>
      </c>
      <c r="EQ184">
        <f t="shared" si="178"/>
        <v>1623</v>
      </c>
      <c r="ER184" t="str">
        <f t="shared" si="179"/>
        <v/>
      </c>
      <c r="ES184" t="str">
        <f t="shared" si="180"/>
        <v/>
      </c>
      <c r="ET184">
        <f t="shared" si="181"/>
        <v>88.8</v>
      </c>
      <c r="EU184" s="61">
        <f t="shared" si="182"/>
        <v>8100</v>
      </c>
      <c r="EV184" s="53" t="e">
        <f>IF(ISNUMBER(EK184),EK184*#REF!,"")</f>
        <v>#REF!</v>
      </c>
      <c r="EW184" s="53" t="e">
        <f>IF(ISNUMBER(EL184),EL184*#REF!,"")</f>
        <v>#REF!</v>
      </c>
      <c r="EX184" s="53" t="e">
        <f>IF(ISNUMBER(EM184),EM184*#REF!,"")</f>
        <v>#REF!</v>
      </c>
      <c r="EY184" s="53" t="e">
        <f>IF(ISNUMBER(EN184),EN184*#REF!,"")</f>
        <v>#REF!</v>
      </c>
      <c r="EZ184" s="53" t="str">
        <f>IF(ISNUMBER(EO184),EO184*#REF!,"")</f>
        <v/>
      </c>
      <c r="FA184" s="53" t="e">
        <f>IF(ISNUMBER(EP184),EP184*#REF!,"")</f>
        <v>#REF!</v>
      </c>
      <c r="FB184" s="53" t="e">
        <f>IF(ISNUMBER(EQ184),EQ184*#REF!,"")</f>
        <v>#REF!</v>
      </c>
      <c r="FC184" s="53" t="str">
        <f>IF(ISNUMBER(ER184),ER184*#REF!,"")</f>
        <v/>
      </c>
      <c r="FD184" s="53" t="str">
        <f>IF(ISNUMBER(ES184),ES184*#REF!,"")</f>
        <v/>
      </c>
      <c r="FE184" s="53" t="e">
        <f>IF(ISNUMBER(ET184),ET184*#REF!,"")</f>
        <v>#REF!</v>
      </c>
      <c r="FF184" s="52" t="e">
        <f>IF(ISNUMBER(EU184),EU184*#REF!,"")</f>
        <v>#REF!</v>
      </c>
      <c r="FG184" s="55" t="str">
        <f t="shared" si="183"/>
        <v/>
      </c>
      <c r="FH184" s="55" t="str">
        <f t="shared" si="184"/>
        <v/>
      </c>
      <c r="FI184" s="55" t="str">
        <f t="shared" si="185"/>
        <v/>
      </c>
      <c r="FJ184" s="55" t="str">
        <f t="shared" si="186"/>
        <v/>
      </c>
      <c r="FK184" s="55" t="str">
        <f t="shared" si="187"/>
        <v/>
      </c>
      <c r="FL184" s="55" t="str">
        <f t="shared" si="188"/>
        <v/>
      </c>
      <c r="FM184" s="55" t="str">
        <f t="shared" si="189"/>
        <v/>
      </c>
      <c r="FN184" s="55" t="str">
        <f t="shared" si="190"/>
        <v/>
      </c>
      <c r="FO184" s="55" t="str">
        <f t="shared" si="191"/>
        <v/>
      </c>
      <c r="FP184" s="55" t="str">
        <f t="shared" si="192"/>
        <v/>
      </c>
      <c r="FQ184" s="59" t="str">
        <f t="shared" si="193"/>
        <v/>
      </c>
      <c r="FR184" s="53" t="str">
        <f t="shared" si="212"/>
        <v/>
      </c>
      <c r="FS184" s="53" t="e">
        <f t="shared" si="194"/>
        <v>#VALUE!</v>
      </c>
      <c r="FT184" s="19" t="e">
        <f t="shared" si="195"/>
        <v>#VALUE!</v>
      </c>
      <c r="FU184" s="19" t="e">
        <f t="shared" si="196"/>
        <v>#VALUE!</v>
      </c>
      <c r="FV184" s="19" t="e">
        <f t="shared" si="197"/>
        <v>#VALUE!</v>
      </c>
      <c r="FW184" s="50" t="e">
        <f t="shared" si="198"/>
        <v>#VALUE!</v>
      </c>
      <c r="FX184" s="120">
        <f t="shared" si="199"/>
        <v>0</v>
      </c>
      <c r="FY184" s="120">
        <f t="shared" si="200"/>
        <v>0</v>
      </c>
      <c r="FZ184" s="120">
        <f t="shared" si="201"/>
        <v>0</v>
      </c>
      <c r="GA184" s="120">
        <f t="shared" si="202"/>
        <v>0</v>
      </c>
      <c r="GB184" s="120">
        <f t="shared" si="203"/>
        <v>0</v>
      </c>
      <c r="GC184" s="120">
        <f t="shared" si="204"/>
        <v>0</v>
      </c>
      <c r="GD184" s="120">
        <f t="shared" si="205"/>
        <v>0</v>
      </c>
      <c r="GE184" s="120">
        <f t="shared" si="206"/>
        <v>0</v>
      </c>
      <c r="GF184" s="120">
        <f t="shared" si="207"/>
        <v>0</v>
      </c>
      <c r="GG184">
        <f t="shared" si="208"/>
        <v>0</v>
      </c>
      <c r="GH184">
        <f t="shared" si="209"/>
        <v>0</v>
      </c>
      <c r="GI184">
        <v>6</v>
      </c>
      <c r="GJ184" t="str">
        <f t="shared" si="210"/>
        <v/>
      </c>
    </row>
    <row r="185" spans="1:192" ht="12.75" customHeight="1" x14ac:dyDescent="0.2">
      <c r="A185" s="50">
        <f t="shared" si="149"/>
        <v>184</v>
      </c>
      <c r="B185" s="2" t="s">
        <v>150</v>
      </c>
      <c r="C185" t="s">
        <v>255</v>
      </c>
      <c r="D185" s="58" t="s">
        <v>216</v>
      </c>
      <c r="E185" s="58"/>
      <c r="F185" s="19">
        <v>3464389</v>
      </c>
      <c r="G185" s="19">
        <v>5556760</v>
      </c>
      <c r="H185" s="77">
        <f t="shared" si="150"/>
        <v>464328.81440000003</v>
      </c>
      <c r="I185" s="77">
        <f t="shared" si="151"/>
        <v>5554977.0860000001</v>
      </c>
      <c r="J185" s="19">
        <v>146.11000000000001</v>
      </c>
      <c r="K185" s="19" t="s">
        <v>1334</v>
      </c>
      <c r="L185" s="19">
        <v>210</v>
      </c>
      <c r="Q185" t="s">
        <v>1351</v>
      </c>
      <c r="R185" t="s">
        <v>276</v>
      </c>
      <c r="S185" s="2" t="s">
        <v>1329</v>
      </c>
      <c r="T185" s="241" t="str">
        <f t="shared" si="152"/>
        <v>T</v>
      </c>
      <c r="U185" s="241" t="str">
        <f t="shared" si="153"/>
        <v>-</v>
      </c>
      <c r="V185" s="241" t="str">
        <f t="shared" si="154"/>
        <v>B</v>
      </c>
      <c r="W185" s="241" t="str">
        <f t="shared" si="211"/>
        <v>A</v>
      </c>
      <c r="X185" s="260">
        <f t="shared" si="148"/>
        <v>6</v>
      </c>
      <c r="Y185" s="261" t="str">
        <f t="shared" si="147"/>
        <v/>
      </c>
      <c r="AA185" s="106">
        <v>37229</v>
      </c>
      <c r="AB185" s="76">
        <v>5</v>
      </c>
      <c r="AC185" t="s">
        <v>278</v>
      </c>
      <c r="AD185" s="2" t="s">
        <v>1607</v>
      </c>
      <c r="AE185" s="57" t="s">
        <v>1608</v>
      </c>
      <c r="AF185" s="66">
        <v>26</v>
      </c>
      <c r="AG185" s="19">
        <v>25800</v>
      </c>
      <c r="AH185" s="110">
        <v>6.07</v>
      </c>
      <c r="AJ185" s="19">
        <v>1.0096000000000001</v>
      </c>
      <c r="AK185" s="19">
        <v>20</v>
      </c>
      <c r="AM185" s="45">
        <v>0.37</v>
      </c>
      <c r="AS185" s="193">
        <f t="shared" si="215"/>
        <v>17053.91545</v>
      </c>
      <c r="AT185" s="248" t="str">
        <f t="shared" si="216"/>
        <v/>
      </c>
      <c r="AU185">
        <v>5540</v>
      </c>
      <c r="AV185">
        <v>55.6</v>
      </c>
      <c r="AW185">
        <v>505</v>
      </c>
      <c r="AX185">
        <v>8776</v>
      </c>
      <c r="AY185">
        <v>84</v>
      </c>
      <c r="AZ185" s="61">
        <v>1729</v>
      </c>
      <c r="BA185">
        <v>6.2</v>
      </c>
      <c r="BB185">
        <v>263</v>
      </c>
      <c r="BC185">
        <v>19</v>
      </c>
      <c r="BD185">
        <v>11</v>
      </c>
      <c r="BE185">
        <v>14</v>
      </c>
      <c r="BF185">
        <v>0.3</v>
      </c>
      <c r="BG185">
        <v>1.8</v>
      </c>
      <c r="BH185">
        <v>7.4</v>
      </c>
      <c r="BI185">
        <v>0.06</v>
      </c>
      <c r="BM185">
        <v>31.8</v>
      </c>
      <c r="BN185" s="52">
        <v>9.2124500000000005</v>
      </c>
      <c r="BO185" s="90"/>
      <c r="BP185" s="90"/>
      <c r="BQ185" s="90">
        <v>110</v>
      </c>
      <c r="BR185" s="90">
        <v>390</v>
      </c>
      <c r="BS185" s="90"/>
      <c r="BT185" s="90"/>
      <c r="BU185" s="90"/>
      <c r="BV185" s="90"/>
      <c r="BW185" s="90"/>
      <c r="BX185" s="90">
        <v>15</v>
      </c>
      <c r="BY185" s="90"/>
      <c r="BZ185" s="90"/>
      <c r="CA185" s="90"/>
      <c r="CB185" s="90"/>
      <c r="CC185" s="90"/>
      <c r="CD185" s="90"/>
      <c r="CE185" s="90"/>
      <c r="CF185" s="90"/>
      <c r="CG185" s="90"/>
      <c r="CH185" s="90"/>
      <c r="CI185" s="90"/>
      <c r="CJ185" s="90"/>
      <c r="CK185" s="90"/>
      <c r="CL185" s="91">
        <v>28</v>
      </c>
      <c r="CM185" s="90"/>
      <c r="CN185" s="90">
        <v>1230</v>
      </c>
      <c r="CO185" s="90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4"/>
      <c r="DT185" s="50">
        <f t="shared" si="155"/>
        <v>0</v>
      </c>
      <c r="DU185" s="73">
        <f t="shared" si="156"/>
        <v>0</v>
      </c>
      <c r="DV185" s="73">
        <f t="shared" si="157"/>
        <v>0</v>
      </c>
      <c r="DW185" s="73">
        <f t="shared" si="158"/>
        <v>1</v>
      </c>
      <c r="DX185" s="73">
        <f t="shared" si="159"/>
        <v>0</v>
      </c>
      <c r="DY185" s="125">
        <f t="shared" si="160"/>
        <v>0</v>
      </c>
      <c r="DZ185" s="73">
        <f t="shared" si="161"/>
        <v>0</v>
      </c>
      <c r="EA185" s="19">
        <f t="shared" si="162"/>
        <v>1</v>
      </c>
      <c r="EB185" s="50">
        <f t="shared" si="163"/>
        <v>0</v>
      </c>
      <c r="EC185" s="19">
        <f t="shared" si="164"/>
        <v>0</v>
      </c>
      <c r="ED185" s="19">
        <f t="shared" si="165"/>
        <v>0</v>
      </c>
      <c r="EE185" s="19">
        <f t="shared" si="166"/>
        <v>1</v>
      </c>
      <c r="EF185" s="50">
        <f t="shared" si="167"/>
        <v>0</v>
      </c>
      <c r="EG185" s="19">
        <f t="shared" si="168"/>
        <v>0</v>
      </c>
      <c r="EH185" s="19">
        <f t="shared" si="169"/>
        <v>1</v>
      </c>
      <c r="EI185" s="50">
        <f t="shared" si="170"/>
        <v>0</v>
      </c>
      <c r="EJ185" s="125">
        <f t="shared" si="171"/>
        <v>4</v>
      </c>
      <c r="EK185">
        <f t="shared" si="172"/>
        <v>5540</v>
      </c>
      <c r="EL185">
        <f t="shared" si="173"/>
        <v>263</v>
      </c>
      <c r="EM185">
        <f t="shared" si="174"/>
        <v>55.6</v>
      </c>
      <c r="EN185">
        <f t="shared" si="175"/>
        <v>505</v>
      </c>
      <c r="EO185">
        <f t="shared" si="176"/>
        <v>0.3</v>
      </c>
      <c r="EP185">
        <f t="shared" si="177"/>
        <v>14</v>
      </c>
      <c r="EQ185">
        <f t="shared" si="178"/>
        <v>1729</v>
      </c>
      <c r="ER185" t="str">
        <f t="shared" si="179"/>
        <v/>
      </c>
      <c r="ES185" t="str">
        <f t="shared" si="180"/>
        <v/>
      </c>
      <c r="ET185">
        <f t="shared" si="181"/>
        <v>84</v>
      </c>
      <c r="EU185" s="61">
        <f t="shared" si="182"/>
        <v>8776</v>
      </c>
      <c r="EV185" s="53" t="e">
        <f>IF(ISNUMBER(EK185),EK185*#REF!,"")</f>
        <v>#REF!</v>
      </c>
      <c r="EW185" s="53" t="e">
        <f>IF(ISNUMBER(EL185),EL185*#REF!,"")</f>
        <v>#REF!</v>
      </c>
      <c r="EX185" s="53" t="e">
        <f>IF(ISNUMBER(EM185),EM185*#REF!,"")</f>
        <v>#REF!</v>
      </c>
      <c r="EY185" s="53" t="e">
        <f>IF(ISNUMBER(EN185),EN185*#REF!,"")</f>
        <v>#REF!</v>
      </c>
      <c r="EZ185" s="53" t="e">
        <f>IF(ISNUMBER(EO185),EO185*#REF!,"")</f>
        <v>#REF!</v>
      </c>
      <c r="FA185" s="53" t="e">
        <f>IF(ISNUMBER(EP185),EP185*#REF!,"")</f>
        <v>#REF!</v>
      </c>
      <c r="FB185" s="53" t="e">
        <f>IF(ISNUMBER(EQ185),EQ185*#REF!,"")</f>
        <v>#REF!</v>
      </c>
      <c r="FC185" s="53" t="str">
        <f>IF(ISNUMBER(ER185),ER185*#REF!,"")</f>
        <v/>
      </c>
      <c r="FD185" s="53" t="str">
        <f>IF(ISNUMBER(ES185),ES185*#REF!,"")</f>
        <v/>
      </c>
      <c r="FE185" s="53" t="e">
        <f>IF(ISNUMBER(ET185),ET185*#REF!,"")</f>
        <v>#REF!</v>
      </c>
      <c r="FF185" s="52" t="e">
        <f>IF(ISNUMBER(EU185),EU185*#REF!,"")</f>
        <v>#REF!</v>
      </c>
      <c r="FG185" s="55" t="str">
        <f t="shared" si="183"/>
        <v/>
      </c>
      <c r="FH185" s="55" t="str">
        <f t="shared" si="184"/>
        <v/>
      </c>
      <c r="FI185" s="55" t="str">
        <f t="shared" si="185"/>
        <v/>
      </c>
      <c r="FJ185" s="55" t="str">
        <f t="shared" si="186"/>
        <v/>
      </c>
      <c r="FK185" s="55" t="str">
        <f t="shared" si="187"/>
        <v/>
      </c>
      <c r="FL185" s="55" t="str">
        <f t="shared" si="188"/>
        <v/>
      </c>
      <c r="FM185" s="55" t="str">
        <f t="shared" si="189"/>
        <v/>
      </c>
      <c r="FN185" s="55" t="str">
        <f t="shared" si="190"/>
        <v/>
      </c>
      <c r="FO185" s="55" t="str">
        <f t="shared" si="191"/>
        <v/>
      </c>
      <c r="FP185" s="55" t="str">
        <f t="shared" si="192"/>
        <v/>
      </c>
      <c r="FQ185" s="59" t="str">
        <f t="shared" si="193"/>
        <v/>
      </c>
      <c r="FR185" s="53" t="str">
        <f t="shared" si="212"/>
        <v/>
      </c>
      <c r="FS185" s="53" t="e">
        <f t="shared" si="194"/>
        <v>#VALUE!</v>
      </c>
      <c r="FT185" s="19" t="e">
        <f t="shared" si="195"/>
        <v>#VALUE!</v>
      </c>
      <c r="FU185" s="19" t="e">
        <f t="shared" si="196"/>
        <v>#VALUE!</v>
      </c>
      <c r="FV185" s="19" t="e">
        <f t="shared" si="197"/>
        <v>#VALUE!</v>
      </c>
      <c r="FW185" s="50" t="e">
        <f t="shared" si="198"/>
        <v>#VALUE!</v>
      </c>
      <c r="FX185" s="120">
        <f t="shared" si="199"/>
        <v>0</v>
      </c>
      <c r="FY185" s="120">
        <f t="shared" si="200"/>
        <v>0</v>
      </c>
      <c r="FZ185" s="120">
        <f t="shared" si="201"/>
        <v>0</v>
      </c>
      <c r="GA185" s="120">
        <f t="shared" si="202"/>
        <v>0</v>
      </c>
      <c r="GB185" s="120">
        <f t="shared" si="203"/>
        <v>0</v>
      </c>
      <c r="GC185" s="120">
        <f t="shared" si="204"/>
        <v>0</v>
      </c>
      <c r="GD185" s="120">
        <f t="shared" si="205"/>
        <v>0</v>
      </c>
      <c r="GE185" s="120">
        <f t="shared" si="206"/>
        <v>0</v>
      </c>
      <c r="GF185" s="120">
        <f t="shared" si="207"/>
        <v>0</v>
      </c>
      <c r="GG185">
        <f t="shared" si="208"/>
        <v>0</v>
      </c>
      <c r="GH185">
        <f t="shared" si="209"/>
        <v>0</v>
      </c>
      <c r="GI185">
        <v>6</v>
      </c>
      <c r="GJ185" t="str">
        <f t="shared" si="210"/>
        <v/>
      </c>
    </row>
    <row r="186" spans="1:192" ht="12.75" customHeight="1" x14ac:dyDescent="0.2">
      <c r="A186" s="50">
        <f t="shared" si="149"/>
        <v>185</v>
      </c>
      <c r="B186" s="2" t="s">
        <v>150</v>
      </c>
      <c r="C186" t="s">
        <v>255</v>
      </c>
      <c r="D186" s="58" t="s">
        <v>216</v>
      </c>
      <c r="E186" s="58"/>
      <c r="F186" s="19">
        <v>3464389</v>
      </c>
      <c r="G186" s="19">
        <v>5556760</v>
      </c>
      <c r="H186" s="77">
        <f t="shared" si="150"/>
        <v>464328.81440000003</v>
      </c>
      <c r="I186" s="77">
        <f t="shared" si="151"/>
        <v>5554977.0860000001</v>
      </c>
      <c r="J186" s="19">
        <v>146.11000000000001</v>
      </c>
      <c r="K186" s="19" t="s">
        <v>1334</v>
      </c>
      <c r="L186" s="19">
        <v>210</v>
      </c>
      <c r="Q186" t="s">
        <v>1351</v>
      </c>
      <c r="R186" t="s">
        <v>276</v>
      </c>
      <c r="S186" s="2" t="s">
        <v>1329</v>
      </c>
      <c r="T186" s="241" t="str">
        <f t="shared" si="152"/>
        <v>T</v>
      </c>
      <c r="U186" s="241" t="str">
        <f t="shared" si="153"/>
        <v>-</v>
      </c>
      <c r="V186" s="241" t="str">
        <f t="shared" si="154"/>
        <v>B</v>
      </c>
      <c r="W186" s="241" t="str">
        <f t="shared" si="211"/>
        <v>A</v>
      </c>
      <c r="X186" s="260">
        <f t="shared" si="148"/>
        <v>6</v>
      </c>
      <c r="Y186" s="261" t="str">
        <f t="shared" si="147"/>
        <v/>
      </c>
      <c r="Z186" s="61" t="s">
        <v>1609</v>
      </c>
      <c r="AA186" s="86">
        <v>42529</v>
      </c>
      <c r="AB186" s="76">
        <v>6</v>
      </c>
      <c r="AC186" t="s">
        <v>278</v>
      </c>
      <c r="AD186" s="2" t="s">
        <v>1033</v>
      </c>
      <c r="AE186" s="56"/>
      <c r="AF186" s="128">
        <v>26</v>
      </c>
      <c r="AH186" s="108">
        <v>6</v>
      </c>
      <c r="AR186">
        <v>17704</v>
      </c>
      <c r="AS186" s="193">
        <f t="shared" si="215"/>
        <v>17703.841999999993</v>
      </c>
      <c r="AT186" s="248" t="str">
        <f t="shared" si="216"/>
        <v/>
      </c>
      <c r="AU186">
        <v>5780</v>
      </c>
      <c r="AV186">
        <v>56.6</v>
      </c>
      <c r="AW186">
        <v>531</v>
      </c>
      <c r="AX186">
        <v>9080</v>
      </c>
      <c r="AY186">
        <v>87</v>
      </c>
      <c r="AZ186" s="61">
        <v>1773</v>
      </c>
      <c r="BA186">
        <v>5.9</v>
      </c>
      <c r="BB186">
        <v>272</v>
      </c>
      <c r="BC186">
        <v>18.899999999999999</v>
      </c>
      <c r="BD186">
        <v>12</v>
      </c>
      <c r="BE186">
        <v>13.3</v>
      </c>
      <c r="BF186">
        <v>0.26</v>
      </c>
      <c r="BG186">
        <v>1.78</v>
      </c>
      <c r="BH186">
        <v>32</v>
      </c>
      <c r="BI186">
        <v>6.4000000000000001E-2</v>
      </c>
      <c r="BJ186" t="s">
        <v>1381</v>
      </c>
      <c r="BK186" t="s">
        <v>1370</v>
      </c>
      <c r="BM186">
        <v>30.6</v>
      </c>
      <c r="BN186" s="52">
        <v>9.32</v>
      </c>
      <c r="BO186" s="90"/>
      <c r="BP186" s="90"/>
      <c r="BQ186" s="90">
        <v>97</v>
      </c>
      <c r="BR186" s="90"/>
      <c r="BS186" s="90"/>
      <c r="BT186" s="90"/>
      <c r="BU186" s="90"/>
      <c r="BV186" s="90"/>
      <c r="BW186" s="90"/>
      <c r="BX186" s="90">
        <v>21</v>
      </c>
      <c r="BY186" s="90"/>
      <c r="BZ186" s="90"/>
      <c r="CA186" s="90"/>
      <c r="CB186" s="90"/>
      <c r="CC186" s="90"/>
      <c r="CD186" s="90"/>
      <c r="CE186" s="90"/>
      <c r="CF186" s="90"/>
      <c r="CG186" s="90"/>
      <c r="CH186" s="90"/>
      <c r="CI186" s="90"/>
      <c r="CJ186" s="90"/>
      <c r="CK186" s="90"/>
      <c r="CL186" s="91"/>
      <c r="CM186" s="90"/>
      <c r="CN186" s="90">
        <v>1550</v>
      </c>
      <c r="CO186" s="90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4"/>
      <c r="DT186" s="50">
        <f t="shared" si="155"/>
        <v>0</v>
      </c>
      <c r="DU186" s="73">
        <f t="shared" si="156"/>
        <v>0</v>
      </c>
      <c r="DV186" s="73">
        <f t="shared" si="157"/>
        <v>0</v>
      </c>
      <c r="DW186" s="73">
        <f t="shared" si="158"/>
        <v>1</v>
      </c>
      <c r="DX186" s="73">
        <f t="shared" si="159"/>
        <v>0</v>
      </c>
      <c r="DY186" s="125">
        <f t="shared" si="160"/>
        <v>0</v>
      </c>
      <c r="DZ186" s="73">
        <f t="shared" si="161"/>
        <v>0</v>
      </c>
      <c r="EA186" s="19">
        <f t="shared" si="162"/>
        <v>1</v>
      </c>
      <c r="EB186" s="50">
        <f t="shared" si="163"/>
        <v>0</v>
      </c>
      <c r="EC186" s="19">
        <f t="shared" si="164"/>
        <v>0</v>
      </c>
      <c r="ED186" s="19">
        <f t="shared" si="165"/>
        <v>0</v>
      </c>
      <c r="EE186" s="19">
        <f t="shared" si="166"/>
        <v>1</v>
      </c>
      <c r="EF186" s="50">
        <f t="shared" si="167"/>
        <v>0</v>
      </c>
      <c r="EG186" s="19">
        <f t="shared" si="168"/>
        <v>0</v>
      </c>
      <c r="EH186" s="19">
        <f t="shared" si="169"/>
        <v>1</v>
      </c>
      <c r="EI186" s="50">
        <f t="shared" si="170"/>
        <v>0</v>
      </c>
      <c r="EJ186" s="125">
        <f t="shared" si="171"/>
        <v>4</v>
      </c>
      <c r="EK186">
        <f t="shared" si="172"/>
        <v>5780</v>
      </c>
      <c r="EL186">
        <f t="shared" si="173"/>
        <v>272</v>
      </c>
      <c r="EM186">
        <f t="shared" si="174"/>
        <v>56.6</v>
      </c>
      <c r="EN186">
        <f t="shared" si="175"/>
        <v>531</v>
      </c>
      <c r="EO186">
        <f t="shared" si="176"/>
        <v>0.26</v>
      </c>
      <c r="EP186">
        <f t="shared" si="177"/>
        <v>13.3</v>
      </c>
      <c r="EQ186">
        <f t="shared" si="178"/>
        <v>1773</v>
      </c>
      <c r="ER186" t="str">
        <f t="shared" si="179"/>
        <v/>
      </c>
      <c r="ES186" t="str">
        <f t="shared" si="180"/>
        <v/>
      </c>
      <c r="ET186">
        <f t="shared" si="181"/>
        <v>87</v>
      </c>
      <c r="EU186" s="61">
        <f t="shared" si="182"/>
        <v>9080</v>
      </c>
      <c r="EV186" s="53" t="e">
        <f>IF(ISNUMBER(EK186),EK186*#REF!,"")</f>
        <v>#REF!</v>
      </c>
      <c r="EW186" s="53" t="e">
        <f>IF(ISNUMBER(EL186),EL186*#REF!,"")</f>
        <v>#REF!</v>
      </c>
      <c r="EX186" s="53" t="e">
        <f>IF(ISNUMBER(EM186),EM186*#REF!,"")</f>
        <v>#REF!</v>
      </c>
      <c r="EY186" s="53" t="e">
        <f>IF(ISNUMBER(EN186),EN186*#REF!,"")</f>
        <v>#REF!</v>
      </c>
      <c r="EZ186" s="53" t="e">
        <f>IF(ISNUMBER(EO186),EO186*#REF!,"")</f>
        <v>#REF!</v>
      </c>
      <c r="FA186" s="53" t="e">
        <f>IF(ISNUMBER(EP186),EP186*#REF!,"")</f>
        <v>#REF!</v>
      </c>
      <c r="FB186" s="53" t="e">
        <f>IF(ISNUMBER(EQ186),EQ186*#REF!,"")</f>
        <v>#REF!</v>
      </c>
      <c r="FC186" s="53" t="str">
        <f>IF(ISNUMBER(ER186),ER186*#REF!,"")</f>
        <v/>
      </c>
      <c r="FD186" s="53" t="str">
        <f>IF(ISNUMBER(ES186),ES186*#REF!,"")</f>
        <v/>
      </c>
      <c r="FE186" s="53" t="e">
        <f>IF(ISNUMBER(ET186),ET186*#REF!,"")</f>
        <v>#REF!</v>
      </c>
      <c r="FF186" s="52" t="e">
        <f>IF(ISNUMBER(EU186),EU186*#REF!,"")</f>
        <v>#REF!</v>
      </c>
      <c r="FG186" s="55" t="str">
        <f t="shared" si="183"/>
        <v/>
      </c>
      <c r="FH186" s="55" t="str">
        <f t="shared" si="184"/>
        <v/>
      </c>
      <c r="FI186" s="55" t="str">
        <f t="shared" si="185"/>
        <v/>
      </c>
      <c r="FJ186" s="55" t="str">
        <f t="shared" si="186"/>
        <v/>
      </c>
      <c r="FK186" s="55" t="str">
        <f t="shared" si="187"/>
        <v/>
      </c>
      <c r="FL186" s="55" t="str">
        <f t="shared" si="188"/>
        <v/>
      </c>
      <c r="FM186" s="55" t="str">
        <f t="shared" si="189"/>
        <v/>
      </c>
      <c r="FN186" s="55" t="str">
        <f t="shared" si="190"/>
        <v/>
      </c>
      <c r="FO186" s="55" t="str">
        <f t="shared" si="191"/>
        <v/>
      </c>
      <c r="FP186" s="55" t="str">
        <f t="shared" si="192"/>
        <v/>
      </c>
      <c r="FQ186" s="59" t="str">
        <f t="shared" si="193"/>
        <v/>
      </c>
      <c r="FR186" s="53" t="str">
        <f t="shared" si="212"/>
        <v/>
      </c>
      <c r="FS186" s="53" t="e">
        <f t="shared" si="194"/>
        <v>#VALUE!</v>
      </c>
      <c r="FT186" s="19" t="e">
        <f t="shared" si="195"/>
        <v>#VALUE!</v>
      </c>
      <c r="FU186" s="19" t="e">
        <f t="shared" si="196"/>
        <v>#VALUE!</v>
      </c>
      <c r="FV186" s="19" t="e">
        <f t="shared" si="197"/>
        <v>#VALUE!</v>
      </c>
      <c r="FW186" s="50" t="e">
        <f t="shared" si="198"/>
        <v>#VALUE!</v>
      </c>
      <c r="FX186" s="120">
        <f t="shared" si="199"/>
        <v>0</v>
      </c>
      <c r="FY186" s="120">
        <f t="shared" si="200"/>
        <v>0</v>
      </c>
      <c r="FZ186" s="120">
        <f t="shared" si="201"/>
        <v>0</v>
      </c>
      <c r="GA186" s="120">
        <f t="shared" si="202"/>
        <v>0</v>
      </c>
      <c r="GB186" s="120">
        <f t="shared" si="203"/>
        <v>0</v>
      </c>
      <c r="GC186" s="120">
        <f t="shared" si="204"/>
        <v>0</v>
      </c>
      <c r="GD186" s="120">
        <f t="shared" si="205"/>
        <v>0</v>
      </c>
      <c r="GE186" s="120">
        <f t="shared" si="206"/>
        <v>0</v>
      </c>
      <c r="GF186" s="120">
        <f t="shared" si="207"/>
        <v>0</v>
      </c>
      <c r="GG186">
        <f t="shared" si="208"/>
        <v>0</v>
      </c>
      <c r="GH186">
        <f t="shared" si="209"/>
        <v>0</v>
      </c>
      <c r="GI186">
        <v>6</v>
      </c>
      <c r="GJ186" t="str">
        <f t="shared" si="210"/>
        <v/>
      </c>
    </row>
    <row r="187" spans="1:192" x14ac:dyDescent="0.2">
      <c r="A187" s="50">
        <f t="shared" si="149"/>
        <v>186</v>
      </c>
      <c r="B187" s="2" t="s">
        <v>150</v>
      </c>
      <c r="C187" s="2" t="s">
        <v>607</v>
      </c>
      <c r="D187" s="2"/>
      <c r="E187" s="2"/>
      <c r="F187" s="19">
        <v>3465010</v>
      </c>
      <c r="G187" s="19">
        <v>5556050</v>
      </c>
      <c r="H187" s="77">
        <f t="shared" si="150"/>
        <v>464949.56600000005</v>
      </c>
      <c r="I187" s="77">
        <f t="shared" si="151"/>
        <v>5554267.3700000001</v>
      </c>
      <c r="J187" s="19">
        <v>132</v>
      </c>
      <c r="K187" s="19" t="s">
        <v>1333</v>
      </c>
      <c r="L187" s="19">
        <v>109</v>
      </c>
      <c r="Q187" s="2" t="s">
        <v>1353</v>
      </c>
      <c r="R187" t="s">
        <v>2896</v>
      </c>
      <c r="S187" s="2" t="s">
        <v>2811</v>
      </c>
      <c r="T187" s="241" t="str">
        <f t="shared" si="152"/>
        <v>-</v>
      </c>
      <c r="U187" s="241" t="str">
        <f t="shared" si="153"/>
        <v>-</v>
      </c>
      <c r="V187" s="241" t="str">
        <f t="shared" si="154"/>
        <v>-</v>
      </c>
      <c r="W187" s="241" t="str">
        <f t="shared" si="211"/>
        <v>-</v>
      </c>
      <c r="X187" s="260">
        <f t="shared" si="148"/>
        <v>6</v>
      </c>
      <c r="Y187" s="261" t="str">
        <f t="shared" si="147"/>
        <v/>
      </c>
      <c r="AA187" s="86">
        <v>37272</v>
      </c>
      <c r="AB187" s="76">
        <v>1</v>
      </c>
      <c r="AC187" t="s">
        <v>455</v>
      </c>
      <c r="AD187" s="2" t="s">
        <v>1610</v>
      </c>
      <c r="AE187" s="56"/>
      <c r="AF187" s="66">
        <v>13.8</v>
      </c>
      <c r="AG187" s="19">
        <v>1008</v>
      </c>
      <c r="AH187" s="19">
        <v>6.84</v>
      </c>
      <c r="AN187">
        <v>27.57</v>
      </c>
      <c r="AS187" s="193">
        <f t="shared" si="215"/>
        <v>849.07000000000016</v>
      </c>
      <c r="AT187" s="248" t="str">
        <f t="shared" si="216"/>
        <v/>
      </c>
      <c r="AU187">
        <v>29</v>
      </c>
      <c r="AV187">
        <v>17</v>
      </c>
      <c r="AW187">
        <v>169</v>
      </c>
      <c r="AX187">
        <v>51</v>
      </c>
      <c r="AY187">
        <v>131</v>
      </c>
      <c r="AZ187" s="61">
        <v>447</v>
      </c>
      <c r="BB187">
        <v>3.7</v>
      </c>
      <c r="BD187">
        <v>0.08</v>
      </c>
      <c r="BE187">
        <v>0.95</v>
      </c>
      <c r="BF187">
        <v>0.34</v>
      </c>
      <c r="BJ187" s="2" t="s">
        <v>1381</v>
      </c>
      <c r="BN187" s="228" t="s">
        <v>1611</v>
      </c>
      <c r="BO187" s="90"/>
      <c r="BP187" s="90"/>
      <c r="BQ187" s="90"/>
      <c r="BR187" s="90"/>
      <c r="BS187" s="90"/>
      <c r="BT187" s="90"/>
      <c r="BU187" s="90"/>
      <c r="BV187" s="90"/>
      <c r="BW187" s="90"/>
      <c r="BX187" s="90"/>
      <c r="BY187" s="90"/>
      <c r="BZ187" s="90"/>
      <c r="CA187" s="90"/>
      <c r="CB187" s="90"/>
      <c r="CC187" s="90"/>
      <c r="CD187" s="90"/>
      <c r="CE187" s="90"/>
      <c r="CF187" s="90"/>
      <c r="CG187" s="90"/>
      <c r="CH187" s="90"/>
      <c r="CI187" s="90"/>
      <c r="CJ187" s="90"/>
      <c r="CK187" s="90"/>
      <c r="CL187" s="91"/>
      <c r="CM187" s="90">
        <v>0.7</v>
      </c>
      <c r="CN187" s="90">
        <v>105</v>
      </c>
      <c r="CO187" s="90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4"/>
      <c r="DT187" s="50">
        <f t="shared" si="155"/>
        <v>1</v>
      </c>
      <c r="DU187" s="73">
        <f t="shared" si="156"/>
        <v>0</v>
      </c>
      <c r="DV187" s="73">
        <f t="shared" si="157"/>
        <v>0</v>
      </c>
      <c r="DW187" s="73">
        <f t="shared" si="158"/>
        <v>1</v>
      </c>
      <c r="DX187" s="73">
        <f t="shared" si="159"/>
        <v>0</v>
      </c>
      <c r="DY187" s="125">
        <f t="shared" si="160"/>
        <v>0</v>
      </c>
      <c r="DZ187" s="73">
        <f t="shared" si="161"/>
        <v>1</v>
      </c>
      <c r="EA187" s="19">
        <f t="shared" si="162"/>
        <v>0</v>
      </c>
      <c r="EB187" s="50">
        <f t="shared" si="163"/>
        <v>0</v>
      </c>
      <c r="EC187" s="19">
        <f t="shared" si="164"/>
        <v>1</v>
      </c>
      <c r="ED187" s="19">
        <f t="shared" si="165"/>
        <v>0</v>
      </c>
      <c r="EE187" s="19">
        <f t="shared" si="166"/>
        <v>0</v>
      </c>
      <c r="EF187" s="50">
        <f t="shared" si="167"/>
        <v>0</v>
      </c>
      <c r="EG187" s="19">
        <f t="shared" si="168"/>
        <v>1</v>
      </c>
      <c r="EH187" s="19">
        <f t="shared" si="169"/>
        <v>0</v>
      </c>
      <c r="EI187" s="50">
        <f t="shared" si="170"/>
        <v>0</v>
      </c>
      <c r="EJ187" s="125">
        <f t="shared" si="171"/>
        <v>1</v>
      </c>
      <c r="EK187">
        <f t="shared" si="172"/>
        <v>29</v>
      </c>
      <c r="EL187">
        <f t="shared" si="173"/>
        <v>3.7</v>
      </c>
      <c r="EM187">
        <f t="shared" si="174"/>
        <v>17</v>
      </c>
      <c r="EN187">
        <f t="shared" si="175"/>
        <v>169</v>
      </c>
      <c r="EO187">
        <f t="shared" si="176"/>
        <v>0.34</v>
      </c>
      <c r="EP187">
        <f t="shared" si="177"/>
        <v>0.95</v>
      </c>
      <c r="EQ187">
        <f t="shared" si="178"/>
        <v>447</v>
      </c>
      <c r="ER187" t="str">
        <f t="shared" si="179"/>
        <v/>
      </c>
      <c r="ES187" t="str">
        <f t="shared" si="180"/>
        <v/>
      </c>
      <c r="ET187">
        <f t="shared" si="181"/>
        <v>131</v>
      </c>
      <c r="EU187" s="61">
        <f t="shared" si="182"/>
        <v>51</v>
      </c>
      <c r="EV187" s="53" t="e">
        <f>IF(ISNUMBER(EK187),EK187*#REF!,"")</f>
        <v>#REF!</v>
      </c>
      <c r="EW187" s="53" t="e">
        <f>IF(ISNUMBER(EL187),EL187*#REF!,"")</f>
        <v>#REF!</v>
      </c>
      <c r="EX187" s="53" t="e">
        <f>IF(ISNUMBER(EM187),EM187*#REF!,"")</f>
        <v>#REF!</v>
      </c>
      <c r="EY187" s="53" t="e">
        <f>IF(ISNUMBER(EN187),EN187*#REF!,"")</f>
        <v>#REF!</v>
      </c>
      <c r="EZ187" s="53" t="e">
        <f>IF(ISNUMBER(EO187),EO187*#REF!,"")</f>
        <v>#REF!</v>
      </c>
      <c r="FA187" s="53" t="e">
        <f>IF(ISNUMBER(EP187),EP187*#REF!,"")</f>
        <v>#REF!</v>
      </c>
      <c r="FB187" s="53" t="e">
        <f>IF(ISNUMBER(EQ187),EQ187*#REF!,"")</f>
        <v>#REF!</v>
      </c>
      <c r="FC187" s="53" t="str">
        <f>IF(ISNUMBER(ER187),ER187*#REF!,"")</f>
        <v/>
      </c>
      <c r="FD187" s="53" t="str">
        <f>IF(ISNUMBER(ES187),ES187*#REF!,"")</f>
        <v/>
      </c>
      <c r="FE187" s="53" t="e">
        <f>IF(ISNUMBER(ET187),ET187*#REF!,"")</f>
        <v>#REF!</v>
      </c>
      <c r="FF187" s="52" t="e">
        <f>IF(ISNUMBER(EU187),EU187*#REF!,"")</f>
        <v>#REF!</v>
      </c>
      <c r="FG187" s="55" t="str">
        <f t="shared" si="183"/>
        <v/>
      </c>
      <c r="FH187" s="55" t="str">
        <f t="shared" si="184"/>
        <v/>
      </c>
      <c r="FI187" s="55" t="str">
        <f t="shared" si="185"/>
        <v/>
      </c>
      <c r="FJ187" s="55" t="str">
        <f t="shared" si="186"/>
        <v/>
      </c>
      <c r="FK187" s="55" t="str">
        <f t="shared" si="187"/>
        <v/>
      </c>
      <c r="FL187" s="55" t="str">
        <f t="shared" si="188"/>
        <v/>
      </c>
      <c r="FM187" s="55" t="str">
        <f t="shared" si="189"/>
        <v/>
      </c>
      <c r="FN187" s="55" t="str">
        <f t="shared" si="190"/>
        <v/>
      </c>
      <c r="FO187" s="55" t="str">
        <f t="shared" si="191"/>
        <v/>
      </c>
      <c r="FP187" s="55" t="str">
        <f t="shared" si="192"/>
        <v/>
      </c>
      <c r="FQ187" s="59" t="str">
        <f t="shared" si="193"/>
        <v/>
      </c>
      <c r="FR187" s="53" t="str">
        <f t="shared" si="212"/>
        <v/>
      </c>
      <c r="FS187" s="53" t="e">
        <f t="shared" si="194"/>
        <v>#VALUE!</v>
      </c>
      <c r="FT187" s="19" t="e">
        <f t="shared" si="195"/>
        <v>#VALUE!</v>
      </c>
      <c r="FU187" s="19" t="e">
        <f t="shared" si="196"/>
        <v>#VALUE!</v>
      </c>
      <c r="FV187" s="19" t="e">
        <f t="shared" si="197"/>
        <v>#VALUE!</v>
      </c>
      <c r="FW187" s="50" t="e">
        <f t="shared" si="198"/>
        <v>#VALUE!</v>
      </c>
      <c r="FX187" s="120">
        <f t="shared" si="199"/>
        <v>0</v>
      </c>
      <c r="FY187" s="120">
        <f t="shared" si="200"/>
        <v>0</v>
      </c>
      <c r="FZ187" s="120">
        <f t="shared" si="201"/>
        <v>0</v>
      </c>
      <c r="GA187" s="120">
        <f t="shared" si="202"/>
        <v>0</v>
      </c>
      <c r="GB187" s="120">
        <f t="shared" si="203"/>
        <v>0</v>
      </c>
      <c r="GC187" s="120">
        <f t="shared" si="204"/>
        <v>0</v>
      </c>
      <c r="GD187" s="120">
        <f t="shared" si="205"/>
        <v>0</v>
      </c>
      <c r="GE187" s="120">
        <f t="shared" si="206"/>
        <v>0</v>
      </c>
      <c r="GF187" s="120">
        <f t="shared" si="207"/>
        <v>0</v>
      </c>
      <c r="GG187">
        <f t="shared" si="208"/>
        <v>0</v>
      </c>
      <c r="GH187">
        <f t="shared" si="209"/>
        <v>0</v>
      </c>
      <c r="GI187">
        <v>6</v>
      </c>
      <c r="GJ187" t="str">
        <f t="shared" si="210"/>
        <v/>
      </c>
    </row>
    <row r="188" spans="1:192" x14ac:dyDescent="0.2">
      <c r="A188" s="50">
        <f t="shared" si="149"/>
        <v>187</v>
      </c>
      <c r="B188" s="58" t="s">
        <v>150</v>
      </c>
      <c r="C188" t="s">
        <v>253</v>
      </c>
      <c r="F188" s="19">
        <v>3464117</v>
      </c>
      <c r="G188" s="19">
        <v>5556170</v>
      </c>
      <c r="H188" s="77">
        <f t="shared" si="150"/>
        <v>464056.92320000002</v>
      </c>
      <c r="I188" s="77">
        <f t="shared" si="151"/>
        <v>5554387.3220000006</v>
      </c>
      <c r="J188" s="19">
        <v>142.35</v>
      </c>
      <c r="K188" s="83" t="s">
        <v>1333</v>
      </c>
      <c r="L188" s="83">
        <v>45</v>
      </c>
      <c r="M188" s="83"/>
      <c r="O188" s="83"/>
      <c r="P188" s="83"/>
      <c r="Q188" t="s">
        <v>1351</v>
      </c>
      <c r="R188" t="s">
        <v>276</v>
      </c>
      <c r="S188" s="2" t="s">
        <v>1329</v>
      </c>
      <c r="T188" s="241" t="str">
        <f t="shared" si="152"/>
        <v>-</v>
      </c>
      <c r="U188" s="241" t="str">
        <f t="shared" si="153"/>
        <v>M</v>
      </c>
      <c r="V188" s="241" t="str">
        <f t="shared" si="154"/>
        <v>-</v>
      </c>
      <c r="W188" s="241" t="str">
        <f t="shared" si="211"/>
        <v>A</v>
      </c>
      <c r="X188" s="260">
        <f t="shared" si="148"/>
        <v>6</v>
      </c>
      <c r="Y188" s="261" t="str">
        <f t="shared" si="147"/>
        <v/>
      </c>
      <c r="AA188" s="86" t="s">
        <v>1612</v>
      </c>
      <c r="AB188" s="76">
        <v>1</v>
      </c>
      <c r="AC188" s="2" t="s">
        <v>907</v>
      </c>
      <c r="AD188" s="2" t="s">
        <v>1613</v>
      </c>
      <c r="AE188" s="57" t="s">
        <v>2699</v>
      </c>
      <c r="AF188" s="45">
        <v>10.5</v>
      </c>
      <c r="AJ188" s="19">
        <v>1.00705</v>
      </c>
      <c r="AK188" s="19">
        <v>16</v>
      </c>
      <c r="AS188" s="193">
        <f t="shared" si="215"/>
        <v>8515.7039999999997</v>
      </c>
      <c r="AT188" s="248" t="str">
        <f t="shared" si="216"/>
        <v/>
      </c>
      <c r="AU188">
        <v>2572</v>
      </c>
      <c r="AV188">
        <v>126.9</v>
      </c>
      <c r="AW188">
        <v>267.7</v>
      </c>
      <c r="AX188">
        <v>3999</v>
      </c>
      <c r="AY188">
        <v>47.22</v>
      </c>
      <c r="AZ188" s="61">
        <v>1417</v>
      </c>
      <c r="BA188" s="2" t="s">
        <v>1322</v>
      </c>
      <c r="BB188">
        <v>43.68</v>
      </c>
      <c r="BE188">
        <v>9.6839999999999993</v>
      </c>
      <c r="BH188" s="2" t="s">
        <v>1322</v>
      </c>
      <c r="BM188">
        <v>30.94</v>
      </c>
      <c r="BN188" s="52"/>
      <c r="BO188" s="90"/>
      <c r="BP188" s="90">
        <v>1580</v>
      </c>
      <c r="BQ188" s="90"/>
      <c r="BR188" s="90"/>
      <c r="BS188" s="90"/>
      <c r="BT188" s="90"/>
      <c r="BU188" s="90"/>
      <c r="BV188" s="90"/>
      <c r="BW188" s="90"/>
      <c r="BX188" s="90"/>
      <c r="BY188" s="90"/>
      <c r="BZ188" s="90"/>
      <c r="CA188" s="90"/>
      <c r="CB188" s="90"/>
      <c r="CC188" s="90"/>
      <c r="CD188" s="90"/>
      <c r="CE188" s="90"/>
      <c r="CF188" s="90"/>
      <c r="CG188" s="90"/>
      <c r="CH188" s="90"/>
      <c r="CI188" s="90"/>
      <c r="CJ188" s="90"/>
      <c r="CK188" s="90"/>
      <c r="CL188" s="91"/>
      <c r="CM188" s="90"/>
      <c r="CN188" s="90">
        <v>2453</v>
      </c>
      <c r="CO188" s="90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4"/>
      <c r="DT188" s="50">
        <f t="shared" si="155"/>
        <v>1</v>
      </c>
      <c r="DU188" s="73">
        <f t="shared" si="156"/>
        <v>0</v>
      </c>
      <c r="DV188" s="73">
        <f t="shared" si="157"/>
        <v>1</v>
      </c>
      <c r="DW188" s="73">
        <f t="shared" si="158"/>
        <v>0</v>
      </c>
      <c r="DX188" s="73">
        <f t="shared" si="159"/>
        <v>0</v>
      </c>
      <c r="DY188" s="125">
        <f t="shared" si="160"/>
        <v>0</v>
      </c>
      <c r="DZ188" s="73">
        <f t="shared" si="161"/>
        <v>1</v>
      </c>
      <c r="EA188" s="19">
        <f t="shared" si="162"/>
        <v>0</v>
      </c>
      <c r="EB188" s="50">
        <f t="shared" si="163"/>
        <v>0</v>
      </c>
      <c r="EC188" s="19">
        <f t="shared" si="164"/>
        <v>0</v>
      </c>
      <c r="ED188" s="19">
        <f t="shared" si="165"/>
        <v>1</v>
      </c>
      <c r="EE188" s="19">
        <f t="shared" si="166"/>
        <v>0</v>
      </c>
      <c r="EF188" s="50">
        <f t="shared" si="167"/>
        <v>0</v>
      </c>
      <c r="EG188" s="19">
        <f t="shared" si="168"/>
        <v>0</v>
      </c>
      <c r="EH188" s="19">
        <f t="shared" si="169"/>
        <v>1</v>
      </c>
      <c r="EI188" s="50">
        <f t="shared" si="170"/>
        <v>0</v>
      </c>
      <c r="EJ188" s="125">
        <f t="shared" si="171"/>
        <v>2</v>
      </c>
      <c r="EK188">
        <f t="shared" si="172"/>
        <v>2572</v>
      </c>
      <c r="EL188">
        <f t="shared" si="173"/>
        <v>43.68</v>
      </c>
      <c r="EM188">
        <f t="shared" si="174"/>
        <v>126.9</v>
      </c>
      <c r="EN188">
        <f t="shared" si="175"/>
        <v>267.7</v>
      </c>
      <c r="EO188" t="str">
        <f t="shared" si="176"/>
        <v/>
      </c>
      <c r="EP188">
        <f t="shared" si="177"/>
        <v>9.6839999999999993</v>
      </c>
      <c r="EQ188">
        <f t="shared" si="178"/>
        <v>1417</v>
      </c>
      <c r="ER188" t="str">
        <f t="shared" si="179"/>
        <v/>
      </c>
      <c r="ES188" t="str">
        <f t="shared" si="180"/>
        <v/>
      </c>
      <c r="ET188">
        <f t="shared" si="181"/>
        <v>47.22</v>
      </c>
      <c r="EU188" s="61">
        <f t="shared" si="182"/>
        <v>3999</v>
      </c>
      <c r="EV188" s="53" t="e">
        <f>IF(ISNUMBER(EK188),EK188*#REF!,"")</f>
        <v>#REF!</v>
      </c>
      <c r="EW188" s="53" t="e">
        <f>IF(ISNUMBER(EL188),EL188*#REF!,"")</f>
        <v>#REF!</v>
      </c>
      <c r="EX188" s="53" t="e">
        <f>IF(ISNUMBER(EM188),EM188*#REF!,"")</f>
        <v>#REF!</v>
      </c>
      <c r="EY188" s="53" t="e">
        <f>IF(ISNUMBER(EN188),EN188*#REF!,"")</f>
        <v>#REF!</v>
      </c>
      <c r="EZ188" s="53" t="str">
        <f>IF(ISNUMBER(EO188),EO188*#REF!,"")</f>
        <v/>
      </c>
      <c r="FA188" s="53" t="e">
        <f>IF(ISNUMBER(EP188),EP188*#REF!,"")</f>
        <v>#REF!</v>
      </c>
      <c r="FB188" s="53" t="e">
        <f>IF(ISNUMBER(EQ188),EQ188*#REF!,"")</f>
        <v>#REF!</v>
      </c>
      <c r="FC188" s="53" t="str">
        <f>IF(ISNUMBER(ER188),ER188*#REF!,"")</f>
        <v/>
      </c>
      <c r="FD188" s="53" t="str">
        <f>IF(ISNUMBER(ES188),ES188*#REF!,"")</f>
        <v/>
      </c>
      <c r="FE188" s="53" t="e">
        <f>IF(ISNUMBER(ET188),ET188*#REF!,"")</f>
        <v>#REF!</v>
      </c>
      <c r="FF188" s="52" t="e">
        <f>IF(ISNUMBER(EU188),EU188*#REF!,"")</f>
        <v>#REF!</v>
      </c>
      <c r="FG188" s="55" t="str">
        <f t="shared" si="183"/>
        <v/>
      </c>
      <c r="FH188" s="55" t="str">
        <f t="shared" si="184"/>
        <v/>
      </c>
      <c r="FI188" s="55" t="str">
        <f t="shared" si="185"/>
        <v/>
      </c>
      <c r="FJ188" s="55" t="str">
        <f t="shared" si="186"/>
        <v/>
      </c>
      <c r="FK188" s="55" t="str">
        <f t="shared" si="187"/>
        <v/>
      </c>
      <c r="FL188" s="55" t="str">
        <f t="shared" si="188"/>
        <v/>
      </c>
      <c r="FM188" s="55" t="str">
        <f t="shared" si="189"/>
        <v/>
      </c>
      <c r="FN188" s="55" t="str">
        <f t="shared" si="190"/>
        <v/>
      </c>
      <c r="FO188" s="55" t="str">
        <f t="shared" si="191"/>
        <v/>
      </c>
      <c r="FP188" s="55" t="str">
        <f t="shared" si="192"/>
        <v/>
      </c>
      <c r="FQ188" s="59" t="str">
        <f t="shared" si="193"/>
        <v/>
      </c>
      <c r="FR188" s="53" t="str">
        <f t="shared" si="212"/>
        <v/>
      </c>
      <c r="FS188" s="53" t="e">
        <f t="shared" si="194"/>
        <v>#VALUE!</v>
      </c>
      <c r="FT188" s="19" t="e">
        <f t="shared" si="195"/>
        <v>#VALUE!</v>
      </c>
      <c r="FU188" s="19" t="e">
        <f t="shared" si="196"/>
        <v>#VALUE!</v>
      </c>
      <c r="FV188" s="19" t="e">
        <f t="shared" si="197"/>
        <v>#VALUE!</v>
      </c>
      <c r="FW188" s="50" t="e">
        <f t="shared" si="198"/>
        <v>#VALUE!</v>
      </c>
      <c r="FX188" s="120">
        <f t="shared" si="199"/>
        <v>0</v>
      </c>
      <c r="FY188" s="120">
        <f t="shared" si="200"/>
        <v>0</v>
      </c>
      <c r="FZ188" s="120">
        <f t="shared" si="201"/>
        <v>0</v>
      </c>
      <c r="GA188" s="120">
        <f t="shared" si="202"/>
        <v>0</v>
      </c>
      <c r="GB188" s="120">
        <f t="shared" si="203"/>
        <v>0</v>
      </c>
      <c r="GC188" s="120">
        <f t="shared" si="204"/>
        <v>0</v>
      </c>
      <c r="GD188" s="120">
        <f t="shared" si="205"/>
        <v>0</v>
      </c>
      <c r="GE188" s="120">
        <f t="shared" si="206"/>
        <v>0</v>
      </c>
      <c r="GF188" s="120">
        <f t="shared" si="207"/>
        <v>0</v>
      </c>
      <c r="GG188">
        <f t="shared" si="208"/>
        <v>0</v>
      </c>
      <c r="GH188">
        <f t="shared" si="209"/>
        <v>0</v>
      </c>
      <c r="GI188">
        <v>6</v>
      </c>
      <c r="GJ188" t="str">
        <f t="shared" si="210"/>
        <v/>
      </c>
    </row>
    <row r="189" spans="1:192" x14ac:dyDescent="0.2">
      <c r="A189" s="50">
        <f t="shared" si="149"/>
        <v>188</v>
      </c>
      <c r="B189" s="58" t="s">
        <v>150</v>
      </c>
      <c r="C189" t="s">
        <v>253</v>
      </c>
      <c r="F189" s="19">
        <v>3464117</v>
      </c>
      <c r="G189" s="19">
        <v>5556170</v>
      </c>
      <c r="H189" s="77">
        <f t="shared" si="150"/>
        <v>464056.92320000002</v>
      </c>
      <c r="I189" s="77">
        <f t="shared" si="151"/>
        <v>5554387.3220000006</v>
      </c>
      <c r="J189" s="19">
        <v>142.35</v>
      </c>
      <c r="K189" s="83" t="s">
        <v>1333</v>
      </c>
      <c r="L189" s="83">
        <v>45</v>
      </c>
      <c r="M189" s="83"/>
      <c r="O189" s="83"/>
      <c r="P189" s="83"/>
      <c r="Q189" t="s">
        <v>1351</v>
      </c>
      <c r="R189" t="s">
        <v>276</v>
      </c>
      <c r="S189" s="2" t="s">
        <v>1329</v>
      </c>
      <c r="T189" s="241" t="str">
        <f t="shared" si="152"/>
        <v>-</v>
      </c>
      <c r="U189" s="241" t="str">
        <f t="shared" si="153"/>
        <v>M</v>
      </c>
      <c r="V189" s="241" t="str">
        <f t="shared" si="154"/>
        <v>-</v>
      </c>
      <c r="W189" s="241" t="str">
        <f t="shared" si="211"/>
        <v>A</v>
      </c>
      <c r="X189" s="260">
        <f t="shared" si="148"/>
        <v>6</v>
      </c>
      <c r="Y189" s="261" t="str">
        <f t="shared" ref="Y189:Y252" si="217">GJ189</f>
        <v/>
      </c>
      <c r="Z189" s="61" t="s">
        <v>1390</v>
      </c>
      <c r="AA189" s="69">
        <v>15325</v>
      </c>
      <c r="AB189" s="77">
        <v>2</v>
      </c>
      <c r="AC189" s="58" t="s">
        <v>560</v>
      </c>
      <c r="AD189" s="58" t="s">
        <v>1614</v>
      </c>
      <c r="AE189" s="68"/>
      <c r="AF189" s="83">
        <v>17</v>
      </c>
      <c r="AG189" s="83"/>
      <c r="AH189" s="83"/>
      <c r="AI189" s="83"/>
      <c r="AJ189" s="83"/>
      <c r="AK189" s="83"/>
      <c r="AL189" s="83"/>
      <c r="AM189" s="83"/>
      <c r="AN189" s="58"/>
      <c r="AO189" s="58"/>
      <c r="AP189" s="83"/>
      <c r="AQ189" s="58"/>
      <c r="AR189" s="58">
        <v>9331</v>
      </c>
      <c r="AS189" s="193">
        <f t="shared" si="215"/>
        <v>9330.6150000000016</v>
      </c>
      <c r="AT189" s="248" t="str">
        <f t="shared" si="216"/>
        <v/>
      </c>
      <c r="AU189" s="58">
        <v>2658</v>
      </c>
      <c r="AV189" s="58">
        <v>178.4</v>
      </c>
      <c r="AW189" s="58">
        <v>289.7</v>
      </c>
      <c r="AX189" s="58">
        <v>4076</v>
      </c>
      <c r="AY189" s="58">
        <v>43.87</v>
      </c>
      <c r="AZ189" s="68">
        <v>1939</v>
      </c>
      <c r="BA189" s="58"/>
      <c r="BB189" s="58">
        <v>93.03</v>
      </c>
      <c r="BC189" s="58"/>
      <c r="BD189" s="58">
        <v>6.327</v>
      </c>
      <c r="BE189" s="58">
        <v>6.2320000000000002</v>
      </c>
      <c r="BF189" s="58">
        <v>0.41799999999999998</v>
      </c>
      <c r="BG189" s="58"/>
      <c r="BH189" s="58"/>
      <c r="BI189" s="58"/>
      <c r="BJ189" s="58">
        <v>1.6879999999999999</v>
      </c>
      <c r="BK189" s="58"/>
      <c r="BL189" s="58"/>
      <c r="BM189" s="58">
        <v>37.950000000000003</v>
      </c>
      <c r="BN189" s="68"/>
      <c r="BO189" s="81"/>
      <c r="BP189" s="81"/>
      <c r="BQ189" s="81"/>
      <c r="BR189" s="81"/>
      <c r="BS189" s="81"/>
      <c r="BT189" s="81"/>
      <c r="BU189" s="81"/>
      <c r="BV189" s="81"/>
      <c r="BW189" s="81"/>
      <c r="BX189" s="81"/>
      <c r="BY189" s="81"/>
      <c r="BZ189" s="81"/>
      <c r="CA189" s="81"/>
      <c r="CB189" s="81"/>
      <c r="CC189" s="81"/>
      <c r="CD189" s="81"/>
      <c r="CE189" s="81"/>
      <c r="CF189" s="81"/>
      <c r="CG189" s="81"/>
      <c r="CH189" s="81"/>
      <c r="CI189" s="81"/>
      <c r="CJ189" s="81"/>
      <c r="CK189" s="81"/>
      <c r="CL189" s="82"/>
      <c r="CM189" s="81"/>
      <c r="CN189" s="81">
        <v>1801</v>
      </c>
      <c r="CO189" s="81"/>
      <c r="CP189" s="58"/>
      <c r="CQ189" s="68"/>
      <c r="CR189" s="58"/>
      <c r="CS189" s="58"/>
      <c r="CT189" s="58"/>
      <c r="CU189" s="58"/>
      <c r="CV189" s="58"/>
      <c r="CW189" s="58"/>
      <c r="CX189" s="58"/>
      <c r="CY189" s="58"/>
      <c r="CZ189" s="58"/>
      <c r="DA189" s="68"/>
      <c r="DB189" s="81"/>
      <c r="DC189" s="81"/>
      <c r="DD189" s="81"/>
      <c r="DE189" s="81"/>
      <c r="DF189" s="81"/>
      <c r="DG189" s="81"/>
      <c r="DH189" s="81"/>
      <c r="DI189" s="81"/>
      <c r="DJ189" s="81"/>
      <c r="DK189" s="103"/>
      <c r="DL189" s="103"/>
      <c r="DM189" s="103"/>
      <c r="DN189" s="81"/>
      <c r="DO189" s="81"/>
      <c r="DP189" s="103"/>
      <c r="DQ189" s="103"/>
      <c r="DR189" s="103"/>
      <c r="DS189" s="104"/>
      <c r="DT189" s="50">
        <f t="shared" si="155"/>
        <v>0</v>
      </c>
      <c r="DU189" s="73">
        <f t="shared" si="156"/>
        <v>0</v>
      </c>
      <c r="DV189" s="73">
        <f t="shared" si="157"/>
        <v>1</v>
      </c>
      <c r="DW189" s="73">
        <f t="shared" si="158"/>
        <v>0</v>
      </c>
      <c r="DX189" s="73">
        <f t="shared" si="159"/>
        <v>0</v>
      </c>
      <c r="DY189" s="125">
        <f t="shared" si="160"/>
        <v>0</v>
      </c>
      <c r="DZ189" s="73">
        <f t="shared" si="161"/>
        <v>1</v>
      </c>
      <c r="EA189" s="19">
        <f t="shared" si="162"/>
        <v>0</v>
      </c>
      <c r="EB189" s="50">
        <f t="shared" si="163"/>
        <v>0</v>
      </c>
      <c r="EC189" s="19">
        <f t="shared" si="164"/>
        <v>0</v>
      </c>
      <c r="ED189" s="19">
        <f t="shared" si="165"/>
        <v>1</v>
      </c>
      <c r="EE189" s="19">
        <f t="shared" si="166"/>
        <v>0</v>
      </c>
      <c r="EF189" s="50">
        <f t="shared" si="167"/>
        <v>0</v>
      </c>
      <c r="EG189" s="19">
        <f t="shared" si="168"/>
        <v>0</v>
      </c>
      <c r="EH189" s="19">
        <f t="shared" si="169"/>
        <v>1</v>
      </c>
      <c r="EI189" s="50">
        <f t="shared" si="170"/>
        <v>0</v>
      </c>
      <c r="EJ189" s="125">
        <f t="shared" si="171"/>
        <v>2</v>
      </c>
      <c r="EK189">
        <f t="shared" si="172"/>
        <v>2658</v>
      </c>
      <c r="EL189">
        <f t="shared" si="173"/>
        <v>93.03</v>
      </c>
      <c r="EM189">
        <f t="shared" si="174"/>
        <v>178.4</v>
      </c>
      <c r="EN189">
        <f t="shared" si="175"/>
        <v>289.7</v>
      </c>
      <c r="EO189">
        <f t="shared" si="176"/>
        <v>0.41799999999999998</v>
      </c>
      <c r="EP189">
        <f t="shared" si="177"/>
        <v>6.2320000000000002</v>
      </c>
      <c r="EQ189">
        <f t="shared" si="178"/>
        <v>1939</v>
      </c>
      <c r="ER189" t="str">
        <f t="shared" si="179"/>
        <v/>
      </c>
      <c r="ES189">
        <f t="shared" si="180"/>
        <v>1.6879999999999999</v>
      </c>
      <c r="ET189">
        <f t="shared" si="181"/>
        <v>43.87</v>
      </c>
      <c r="EU189" s="61">
        <f t="shared" si="182"/>
        <v>4076</v>
      </c>
      <c r="EV189" s="53" t="e">
        <f>IF(ISNUMBER(EK189),EK189*#REF!,"")</f>
        <v>#REF!</v>
      </c>
      <c r="EW189" s="53" t="e">
        <f>IF(ISNUMBER(EL189),EL189*#REF!,"")</f>
        <v>#REF!</v>
      </c>
      <c r="EX189" s="53" t="e">
        <f>IF(ISNUMBER(EM189),EM189*#REF!,"")</f>
        <v>#REF!</v>
      </c>
      <c r="EY189" s="53" t="e">
        <f>IF(ISNUMBER(EN189),EN189*#REF!,"")</f>
        <v>#REF!</v>
      </c>
      <c r="EZ189" s="53" t="e">
        <f>IF(ISNUMBER(EO189),EO189*#REF!,"")</f>
        <v>#REF!</v>
      </c>
      <c r="FA189" s="53" t="e">
        <f>IF(ISNUMBER(EP189),EP189*#REF!,"")</f>
        <v>#REF!</v>
      </c>
      <c r="FB189" s="53" t="e">
        <f>IF(ISNUMBER(EQ189),EQ189*#REF!,"")</f>
        <v>#REF!</v>
      </c>
      <c r="FC189" s="53" t="str">
        <f>IF(ISNUMBER(ER189),ER189*#REF!,"")</f>
        <v/>
      </c>
      <c r="FD189" s="53" t="e">
        <f>IF(ISNUMBER(ES189),ES189*#REF!,"")</f>
        <v>#REF!</v>
      </c>
      <c r="FE189" s="53" t="e">
        <f>IF(ISNUMBER(ET189),ET189*#REF!,"")</f>
        <v>#REF!</v>
      </c>
      <c r="FF189" s="52" t="e">
        <f>IF(ISNUMBER(EU189),EU189*#REF!,"")</f>
        <v>#REF!</v>
      </c>
      <c r="FG189" s="55" t="str">
        <f t="shared" si="183"/>
        <v/>
      </c>
      <c r="FH189" s="55" t="str">
        <f t="shared" si="184"/>
        <v/>
      </c>
      <c r="FI189" s="55" t="str">
        <f t="shared" si="185"/>
        <v/>
      </c>
      <c r="FJ189" s="55" t="str">
        <f t="shared" si="186"/>
        <v/>
      </c>
      <c r="FK189" s="55" t="str">
        <f t="shared" si="187"/>
        <v/>
      </c>
      <c r="FL189" s="55" t="str">
        <f t="shared" si="188"/>
        <v/>
      </c>
      <c r="FM189" s="55" t="str">
        <f t="shared" si="189"/>
        <v/>
      </c>
      <c r="FN189" s="55" t="str">
        <f t="shared" si="190"/>
        <v/>
      </c>
      <c r="FO189" s="55" t="str">
        <f t="shared" si="191"/>
        <v/>
      </c>
      <c r="FP189" s="55" t="str">
        <f t="shared" si="192"/>
        <v/>
      </c>
      <c r="FQ189" s="59" t="str">
        <f t="shared" si="193"/>
        <v/>
      </c>
      <c r="FR189" s="53" t="str">
        <f t="shared" si="212"/>
        <v/>
      </c>
      <c r="FS189" s="53" t="e">
        <f t="shared" si="194"/>
        <v>#VALUE!</v>
      </c>
      <c r="FT189" s="19" t="e">
        <f t="shared" si="195"/>
        <v>#VALUE!</v>
      </c>
      <c r="FU189" s="19" t="e">
        <f t="shared" si="196"/>
        <v>#VALUE!</v>
      </c>
      <c r="FV189" s="19" t="e">
        <f t="shared" si="197"/>
        <v>#VALUE!</v>
      </c>
      <c r="FW189" s="50" t="e">
        <f t="shared" si="198"/>
        <v>#VALUE!</v>
      </c>
      <c r="FX189" s="120">
        <f t="shared" si="199"/>
        <v>0</v>
      </c>
      <c r="FY189" s="120">
        <f t="shared" si="200"/>
        <v>0</v>
      </c>
      <c r="FZ189" s="120">
        <f t="shared" si="201"/>
        <v>0</v>
      </c>
      <c r="GA189" s="120">
        <f t="shared" si="202"/>
        <v>0</v>
      </c>
      <c r="GB189" s="120">
        <f t="shared" si="203"/>
        <v>0</v>
      </c>
      <c r="GC189" s="120">
        <f t="shared" si="204"/>
        <v>0</v>
      </c>
      <c r="GD189" s="120">
        <f t="shared" si="205"/>
        <v>0</v>
      </c>
      <c r="GE189" s="120">
        <f t="shared" si="206"/>
        <v>0</v>
      </c>
      <c r="GF189" s="120">
        <f t="shared" si="207"/>
        <v>0</v>
      </c>
      <c r="GG189">
        <f t="shared" si="208"/>
        <v>0</v>
      </c>
      <c r="GH189">
        <f t="shared" si="209"/>
        <v>0</v>
      </c>
      <c r="GI189">
        <v>6</v>
      </c>
      <c r="GJ189" t="str">
        <f t="shared" si="210"/>
        <v/>
      </c>
    </row>
    <row r="190" spans="1:192" x14ac:dyDescent="0.2">
      <c r="A190" s="50">
        <f t="shared" si="149"/>
        <v>189</v>
      </c>
      <c r="B190" s="2" t="s">
        <v>150</v>
      </c>
      <c r="C190" t="s">
        <v>253</v>
      </c>
      <c r="F190" s="19">
        <v>3464117</v>
      </c>
      <c r="G190" s="19">
        <v>5556170</v>
      </c>
      <c r="H190" s="77">
        <f t="shared" si="150"/>
        <v>464056.92320000002</v>
      </c>
      <c r="I190" s="77">
        <f t="shared" si="151"/>
        <v>5554387.3220000006</v>
      </c>
      <c r="J190" s="19">
        <v>142.35</v>
      </c>
      <c r="K190" s="19" t="s">
        <v>1334</v>
      </c>
      <c r="L190" s="19">
        <v>45</v>
      </c>
      <c r="Q190" t="s">
        <v>1351</v>
      </c>
      <c r="R190" t="s">
        <v>276</v>
      </c>
      <c r="S190" s="2" t="s">
        <v>1329</v>
      </c>
      <c r="T190" s="241" t="str">
        <f t="shared" si="152"/>
        <v>-</v>
      </c>
      <c r="U190" s="241" t="str">
        <f t="shared" si="153"/>
        <v>M</v>
      </c>
      <c r="V190" s="241" t="str">
        <f t="shared" si="154"/>
        <v>-</v>
      </c>
      <c r="W190" s="241" t="str">
        <f t="shared" si="211"/>
        <v>A</v>
      </c>
      <c r="X190" s="260">
        <f t="shared" si="148"/>
        <v>6</v>
      </c>
      <c r="Y190" s="261" t="str">
        <f t="shared" si="217"/>
        <v/>
      </c>
      <c r="AA190" s="66" t="s">
        <v>1603</v>
      </c>
      <c r="AB190" s="76">
        <v>3</v>
      </c>
      <c r="AC190" t="s">
        <v>278</v>
      </c>
      <c r="AD190" s="2" t="s">
        <v>1604</v>
      </c>
      <c r="AF190" s="66">
        <v>15.8</v>
      </c>
      <c r="AG190" s="19">
        <v>13503.6</v>
      </c>
      <c r="AS190" s="193">
        <f t="shared" si="215"/>
        <v>9257.0400000000009</v>
      </c>
      <c r="AT190" s="248" t="str">
        <f t="shared" si="216"/>
        <v/>
      </c>
      <c r="AU190">
        <v>2564</v>
      </c>
      <c r="AV190">
        <v>174</v>
      </c>
      <c r="AW190">
        <v>331</v>
      </c>
      <c r="AX190">
        <v>3957</v>
      </c>
      <c r="AY190">
        <v>42.8</v>
      </c>
      <c r="AZ190" s="61">
        <v>2067</v>
      </c>
      <c r="BB190">
        <v>115</v>
      </c>
      <c r="BE190">
        <v>5.7</v>
      </c>
      <c r="BG190">
        <v>0.54</v>
      </c>
      <c r="BN190" s="52"/>
      <c r="BO190" s="90"/>
      <c r="BP190" s="90"/>
      <c r="BQ190" s="90"/>
      <c r="BR190" s="90"/>
      <c r="BS190" s="90"/>
      <c r="BT190" s="90"/>
      <c r="BU190" s="90"/>
      <c r="BV190" s="90"/>
      <c r="BW190" s="90"/>
      <c r="BX190" s="90"/>
      <c r="BY190" s="90"/>
      <c r="BZ190" s="90"/>
      <c r="CA190" s="90"/>
      <c r="CB190" s="90"/>
      <c r="CC190" s="90"/>
      <c r="CD190" s="90"/>
      <c r="CE190" s="90"/>
      <c r="CF190" s="90"/>
      <c r="CG190" s="90"/>
      <c r="CH190" s="90"/>
      <c r="CI190" s="90"/>
      <c r="CJ190" s="90"/>
      <c r="CK190" s="90"/>
      <c r="CL190" s="91"/>
      <c r="CM190" s="90"/>
      <c r="CN190" s="90">
        <v>2111</v>
      </c>
      <c r="CO190" s="90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4"/>
      <c r="DT190" s="50">
        <f t="shared" si="155"/>
        <v>0</v>
      </c>
      <c r="DU190" s="73">
        <f t="shared" si="156"/>
        <v>0</v>
      </c>
      <c r="DV190" s="73">
        <f t="shared" si="157"/>
        <v>1</v>
      </c>
      <c r="DW190" s="73">
        <f t="shared" si="158"/>
        <v>0</v>
      </c>
      <c r="DX190" s="73">
        <f t="shared" si="159"/>
        <v>0</v>
      </c>
      <c r="DY190" s="125">
        <f t="shared" si="160"/>
        <v>0</v>
      </c>
      <c r="DZ190" s="73">
        <f t="shared" si="161"/>
        <v>1</v>
      </c>
      <c r="EA190" s="19">
        <f t="shared" si="162"/>
        <v>0</v>
      </c>
      <c r="EB190" s="50">
        <f t="shared" si="163"/>
        <v>0</v>
      </c>
      <c r="EC190" s="19">
        <f t="shared" si="164"/>
        <v>0</v>
      </c>
      <c r="ED190" s="19">
        <f t="shared" si="165"/>
        <v>1</v>
      </c>
      <c r="EE190" s="19">
        <f t="shared" si="166"/>
        <v>0</v>
      </c>
      <c r="EF190" s="50">
        <f t="shared" si="167"/>
        <v>0</v>
      </c>
      <c r="EG190" s="19">
        <f t="shared" si="168"/>
        <v>0</v>
      </c>
      <c r="EH190" s="19">
        <f t="shared" si="169"/>
        <v>1</v>
      </c>
      <c r="EI190" s="50">
        <f t="shared" si="170"/>
        <v>0</v>
      </c>
      <c r="EJ190" s="125">
        <f t="shared" si="171"/>
        <v>2</v>
      </c>
      <c r="EK190">
        <f t="shared" si="172"/>
        <v>2564</v>
      </c>
      <c r="EL190">
        <f t="shared" si="173"/>
        <v>115</v>
      </c>
      <c r="EM190">
        <f t="shared" si="174"/>
        <v>174</v>
      </c>
      <c r="EN190">
        <f t="shared" si="175"/>
        <v>331</v>
      </c>
      <c r="EO190" t="str">
        <f t="shared" si="176"/>
        <v/>
      </c>
      <c r="EP190">
        <f t="shared" si="177"/>
        <v>5.7</v>
      </c>
      <c r="EQ190">
        <f t="shared" si="178"/>
        <v>2067</v>
      </c>
      <c r="ER190" t="str">
        <f t="shared" si="179"/>
        <v/>
      </c>
      <c r="ES190" t="str">
        <f t="shared" si="180"/>
        <v/>
      </c>
      <c r="ET190">
        <f t="shared" si="181"/>
        <v>42.8</v>
      </c>
      <c r="EU190" s="61">
        <f t="shared" si="182"/>
        <v>3957</v>
      </c>
      <c r="EV190" s="53" t="e">
        <f>IF(ISNUMBER(EK190),EK190*#REF!,"")</f>
        <v>#REF!</v>
      </c>
      <c r="EW190" s="53" t="e">
        <f>IF(ISNUMBER(EL190),EL190*#REF!,"")</f>
        <v>#REF!</v>
      </c>
      <c r="EX190" s="53" t="e">
        <f>IF(ISNUMBER(EM190),EM190*#REF!,"")</f>
        <v>#REF!</v>
      </c>
      <c r="EY190" s="53" t="e">
        <f>IF(ISNUMBER(EN190),EN190*#REF!,"")</f>
        <v>#REF!</v>
      </c>
      <c r="EZ190" s="53" t="str">
        <f>IF(ISNUMBER(EO190),EO190*#REF!,"")</f>
        <v/>
      </c>
      <c r="FA190" s="53" t="e">
        <f>IF(ISNUMBER(EP190),EP190*#REF!,"")</f>
        <v>#REF!</v>
      </c>
      <c r="FB190" s="53" t="e">
        <f>IF(ISNUMBER(EQ190),EQ190*#REF!,"")</f>
        <v>#REF!</v>
      </c>
      <c r="FC190" s="53" t="str">
        <f>IF(ISNUMBER(ER190),ER190*#REF!,"")</f>
        <v/>
      </c>
      <c r="FD190" s="53" t="str">
        <f>IF(ISNUMBER(ES190),ES190*#REF!,"")</f>
        <v/>
      </c>
      <c r="FE190" s="53" t="e">
        <f>IF(ISNUMBER(ET190),ET190*#REF!,"")</f>
        <v>#REF!</v>
      </c>
      <c r="FF190" s="52" t="e">
        <f>IF(ISNUMBER(EU190),EU190*#REF!,"")</f>
        <v>#REF!</v>
      </c>
      <c r="FG190" s="55" t="str">
        <f t="shared" si="183"/>
        <v/>
      </c>
      <c r="FH190" s="55" t="str">
        <f t="shared" si="184"/>
        <v/>
      </c>
      <c r="FI190" s="55" t="str">
        <f t="shared" si="185"/>
        <v/>
      </c>
      <c r="FJ190" s="55" t="str">
        <f t="shared" si="186"/>
        <v/>
      </c>
      <c r="FK190" s="55" t="str">
        <f t="shared" si="187"/>
        <v/>
      </c>
      <c r="FL190" s="55" t="str">
        <f t="shared" si="188"/>
        <v/>
      </c>
      <c r="FM190" s="55" t="str">
        <f t="shared" si="189"/>
        <v/>
      </c>
      <c r="FN190" s="55" t="str">
        <f t="shared" si="190"/>
        <v/>
      </c>
      <c r="FO190" s="55" t="str">
        <f t="shared" si="191"/>
        <v/>
      </c>
      <c r="FP190" s="55" t="str">
        <f t="shared" si="192"/>
        <v/>
      </c>
      <c r="FQ190" s="59" t="str">
        <f t="shared" si="193"/>
        <v/>
      </c>
      <c r="FR190" s="53" t="str">
        <f t="shared" si="212"/>
        <v/>
      </c>
      <c r="FS190" s="53" t="e">
        <f t="shared" si="194"/>
        <v>#VALUE!</v>
      </c>
      <c r="FT190" s="19" t="e">
        <f t="shared" si="195"/>
        <v>#VALUE!</v>
      </c>
      <c r="FU190" s="19" t="e">
        <f t="shared" si="196"/>
        <v>#VALUE!</v>
      </c>
      <c r="FV190" s="19" t="e">
        <f t="shared" si="197"/>
        <v>#VALUE!</v>
      </c>
      <c r="FW190" s="50" t="e">
        <f t="shared" si="198"/>
        <v>#VALUE!</v>
      </c>
      <c r="FX190" s="120">
        <f t="shared" si="199"/>
        <v>0</v>
      </c>
      <c r="FY190" s="120">
        <f t="shared" si="200"/>
        <v>0</v>
      </c>
      <c r="FZ190" s="120">
        <f t="shared" si="201"/>
        <v>0</v>
      </c>
      <c r="GA190" s="120">
        <f t="shared" si="202"/>
        <v>0</v>
      </c>
      <c r="GB190" s="120">
        <f t="shared" si="203"/>
        <v>0</v>
      </c>
      <c r="GC190" s="120">
        <f t="shared" si="204"/>
        <v>0</v>
      </c>
      <c r="GD190" s="120">
        <f t="shared" si="205"/>
        <v>0</v>
      </c>
      <c r="GE190" s="120">
        <f t="shared" si="206"/>
        <v>0</v>
      </c>
      <c r="GF190" s="120">
        <f t="shared" si="207"/>
        <v>0</v>
      </c>
      <c r="GG190">
        <f t="shared" si="208"/>
        <v>0</v>
      </c>
      <c r="GH190">
        <f t="shared" si="209"/>
        <v>0</v>
      </c>
      <c r="GI190">
        <v>6</v>
      </c>
      <c r="GJ190" t="str">
        <f t="shared" si="210"/>
        <v/>
      </c>
    </row>
    <row r="191" spans="1:192" x14ac:dyDescent="0.2">
      <c r="A191" s="50">
        <f t="shared" si="149"/>
        <v>190</v>
      </c>
      <c r="B191" s="2" t="s">
        <v>150</v>
      </c>
      <c r="C191" t="s">
        <v>253</v>
      </c>
      <c r="F191" s="19">
        <v>3464117</v>
      </c>
      <c r="G191" s="19">
        <v>5556170</v>
      </c>
      <c r="H191" s="77">
        <f t="shared" si="150"/>
        <v>464056.92320000002</v>
      </c>
      <c r="I191" s="77">
        <f t="shared" si="151"/>
        <v>5554387.3220000006</v>
      </c>
      <c r="J191" s="19">
        <v>142.35</v>
      </c>
      <c r="K191" s="19" t="s">
        <v>1334</v>
      </c>
      <c r="L191" s="19">
        <v>45</v>
      </c>
      <c r="Q191" t="s">
        <v>1351</v>
      </c>
      <c r="R191" t="s">
        <v>276</v>
      </c>
      <c r="S191" s="2" t="s">
        <v>1329</v>
      </c>
      <c r="T191" s="241" t="str">
        <f t="shared" si="152"/>
        <v>-</v>
      </c>
      <c r="U191" s="241" t="str">
        <f t="shared" si="153"/>
        <v>-</v>
      </c>
      <c r="V191" s="241" t="str">
        <f t="shared" si="154"/>
        <v>-</v>
      </c>
      <c r="W191" s="241" t="str">
        <f t="shared" si="211"/>
        <v>-</v>
      </c>
      <c r="X191" s="260">
        <f t="shared" si="148"/>
        <v>6</v>
      </c>
      <c r="Y191" s="261" t="str">
        <f t="shared" si="217"/>
        <v/>
      </c>
      <c r="AA191" s="86">
        <v>31530</v>
      </c>
      <c r="AB191" s="76">
        <v>4</v>
      </c>
      <c r="AC191" t="s">
        <v>404</v>
      </c>
      <c r="AD191" s="2" t="s">
        <v>1430</v>
      </c>
      <c r="AE191" s="57" t="s">
        <v>1431</v>
      </c>
      <c r="AF191" s="66" t="s">
        <v>3088</v>
      </c>
      <c r="AS191" s="204"/>
      <c r="AT191" s="249"/>
      <c r="AU191" s="51"/>
      <c r="AV191" s="51"/>
      <c r="AW191" s="51"/>
      <c r="AX191" s="51"/>
      <c r="AY191" s="51"/>
      <c r="AZ191" s="49"/>
      <c r="BN191" s="52"/>
      <c r="BO191" s="90"/>
      <c r="BP191" s="90"/>
      <c r="BQ191" s="90"/>
      <c r="BR191" s="90"/>
      <c r="BS191" s="90"/>
      <c r="BT191" s="90"/>
      <c r="BU191" s="90"/>
      <c r="BV191" s="90"/>
      <c r="BW191" s="90"/>
      <c r="BX191" s="90"/>
      <c r="BY191" s="90"/>
      <c r="BZ191" s="90"/>
      <c r="CA191" s="90"/>
      <c r="CB191" s="90"/>
      <c r="CC191" s="90"/>
      <c r="CD191" s="90"/>
      <c r="CE191" s="90"/>
      <c r="CF191" s="90"/>
      <c r="CG191" s="90"/>
      <c r="CH191" s="90"/>
      <c r="CI191" s="90"/>
      <c r="CJ191" s="90"/>
      <c r="CK191" s="90"/>
      <c r="CL191" s="91"/>
      <c r="CM191" s="90"/>
      <c r="CN191" s="90" t="s">
        <v>3088</v>
      </c>
      <c r="CO191" s="90"/>
      <c r="DB191" s="103">
        <v>-67.7</v>
      </c>
      <c r="DC191" s="103">
        <v>0</v>
      </c>
      <c r="DD191" s="103"/>
      <c r="DE191" s="103"/>
      <c r="DF191" s="103"/>
      <c r="DG191" s="103">
        <v>-9.85</v>
      </c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4"/>
      <c r="DT191" s="50">
        <f t="shared" si="155"/>
        <v>0</v>
      </c>
      <c r="DU191" s="73">
        <f t="shared" si="156"/>
        <v>0</v>
      </c>
      <c r="DV191" s="73">
        <f t="shared" si="157"/>
        <v>1</v>
      </c>
      <c r="DW191" s="73">
        <f t="shared" si="158"/>
        <v>0</v>
      </c>
      <c r="DX191" s="73">
        <f t="shared" si="159"/>
        <v>0</v>
      </c>
      <c r="DY191" s="125">
        <f t="shared" si="160"/>
        <v>0</v>
      </c>
      <c r="DZ191" s="73">
        <f t="shared" si="161"/>
        <v>0</v>
      </c>
      <c r="EA191" s="19">
        <f t="shared" si="162"/>
        <v>0</v>
      </c>
      <c r="EB191" s="50">
        <f t="shared" si="163"/>
        <v>1</v>
      </c>
      <c r="EC191" s="19">
        <f t="shared" si="164"/>
        <v>0</v>
      </c>
      <c r="ED191" s="19">
        <f t="shared" si="165"/>
        <v>0</v>
      </c>
      <c r="EE191" s="19">
        <f t="shared" si="166"/>
        <v>0</v>
      </c>
      <c r="EF191" s="50">
        <f t="shared" si="167"/>
        <v>1</v>
      </c>
      <c r="EG191" s="19">
        <f t="shared" si="168"/>
        <v>0</v>
      </c>
      <c r="EH191" s="19">
        <f t="shared" si="169"/>
        <v>0</v>
      </c>
      <c r="EI191" s="50">
        <f t="shared" si="170"/>
        <v>1</v>
      </c>
      <c r="EJ191" s="125">
        <f t="shared" si="171"/>
        <v>0</v>
      </c>
      <c r="EK191" t="str">
        <f t="shared" si="172"/>
        <v/>
      </c>
      <c r="EL191" t="str">
        <f t="shared" si="173"/>
        <v/>
      </c>
      <c r="EM191" t="str">
        <f t="shared" si="174"/>
        <v/>
      </c>
      <c r="EN191" t="str">
        <f t="shared" si="175"/>
        <v/>
      </c>
      <c r="EO191" t="str">
        <f t="shared" si="176"/>
        <v/>
      </c>
      <c r="EP191" t="str">
        <f t="shared" si="177"/>
        <v/>
      </c>
      <c r="EQ191" t="str">
        <f t="shared" si="178"/>
        <v/>
      </c>
      <c r="ER191" t="str">
        <f t="shared" si="179"/>
        <v/>
      </c>
      <c r="ES191" t="str">
        <f t="shared" si="180"/>
        <v/>
      </c>
      <c r="ET191" t="str">
        <f t="shared" si="181"/>
        <v/>
      </c>
      <c r="EU191" s="61" t="str">
        <f t="shared" si="182"/>
        <v/>
      </c>
      <c r="EV191" s="53" t="str">
        <f>IF(ISNUMBER(EK191),EK191*#REF!,"")</f>
        <v/>
      </c>
      <c r="EW191" s="53" t="str">
        <f>IF(ISNUMBER(EL191),EL191*#REF!,"")</f>
        <v/>
      </c>
      <c r="EX191" s="53" t="str">
        <f>IF(ISNUMBER(EM191),EM191*#REF!,"")</f>
        <v/>
      </c>
      <c r="EY191" s="53" t="str">
        <f>IF(ISNUMBER(EN191),EN191*#REF!,"")</f>
        <v/>
      </c>
      <c r="EZ191" s="53" t="str">
        <f>IF(ISNUMBER(EO191),EO191*#REF!,"")</f>
        <v/>
      </c>
      <c r="FA191" s="53" t="str">
        <f>IF(ISNUMBER(EP191),EP191*#REF!,"")</f>
        <v/>
      </c>
      <c r="FB191" s="53" t="str">
        <f>IF(ISNUMBER(EQ191),EQ191*#REF!,"")</f>
        <v/>
      </c>
      <c r="FC191" s="53" t="str">
        <f>IF(ISNUMBER(ER191),ER191*#REF!,"")</f>
        <v/>
      </c>
      <c r="FD191" s="53" t="str">
        <f>IF(ISNUMBER(ES191),ES191*#REF!,"")</f>
        <v/>
      </c>
      <c r="FE191" s="53" t="str">
        <f>IF(ISNUMBER(ET191),ET191*#REF!,"")</f>
        <v/>
      </c>
      <c r="FF191" s="52" t="str">
        <f>IF(ISNUMBER(EU191),EU191*#REF!,"")</f>
        <v/>
      </c>
      <c r="FG191" s="55" t="str">
        <f t="shared" si="183"/>
        <v/>
      </c>
      <c r="FH191" s="55" t="str">
        <f t="shared" si="184"/>
        <v/>
      </c>
      <c r="FI191" s="55" t="str">
        <f t="shared" si="185"/>
        <v/>
      </c>
      <c r="FJ191" s="55" t="str">
        <f t="shared" si="186"/>
        <v/>
      </c>
      <c r="FK191" s="55" t="str">
        <f t="shared" si="187"/>
        <v/>
      </c>
      <c r="FL191" s="55" t="str">
        <f t="shared" si="188"/>
        <v/>
      </c>
      <c r="FM191" s="55" t="str">
        <f t="shared" si="189"/>
        <v/>
      </c>
      <c r="FN191" s="55" t="str">
        <f t="shared" si="190"/>
        <v/>
      </c>
      <c r="FO191" s="55" t="str">
        <f t="shared" si="191"/>
        <v/>
      </c>
      <c r="FP191" s="55" t="str">
        <f t="shared" si="192"/>
        <v/>
      </c>
      <c r="FQ191" s="59" t="str">
        <f t="shared" si="193"/>
        <v/>
      </c>
      <c r="FR191" s="53" t="str">
        <f t="shared" si="212"/>
        <v/>
      </c>
      <c r="FS191" s="53">
        <f t="shared" si="194"/>
        <v>0</v>
      </c>
      <c r="FT191" s="19">
        <f t="shared" si="195"/>
        <v>1</v>
      </c>
      <c r="FU191" s="19">
        <f t="shared" si="196"/>
        <v>0</v>
      </c>
      <c r="FV191" s="19">
        <f t="shared" si="197"/>
        <v>0</v>
      </c>
      <c r="FW191" s="50">
        <f t="shared" si="198"/>
        <v>0</v>
      </c>
      <c r="FX191" s="120">
        <f t="shared" si="199"/>
        <v>0</v>
      </c>
      <c r="FY191" s="120">
        <f t="shared" si="200"/>
        <v>0</v>
      </c>
      <c r="FZ191" s="120">
        <f t="shared" si="201"/>
        <v>0</v>
      </c>
      <c r="GA191" s="120">
        <f t="shared" si="202"/>
        <v>0</v>
      </c>
      <c r="GB191" s="120">
        <f t="shared" si="203"/>
        <v>0</v>
      </c>
      <c r="GC191" s="120">
        <f t="shared" si="204"/>
        <v>0</v>
      </c>
      <c r="GD191" s="120">
        <f t="shared" si="205"/>
        <v>0</v>
      </c>
      <c r="GE191" s="120">
        <f t="shared" si="206"/>
        <v>0</v>
      </c>
      <c r="GF191" s="120">
        <f t="shared" si="207"/>
        <v>0</v>
      </c>
      <c r="GG191">
        <f t="shared" si="208"/>
        <v>0</v>
      </c>
      <c r="GH191">
        <f t="shared" si="209"/>
        <v>0</v>
      </c>
      <c r="GI191">
        <v>6</v>
      </c>
      <c r="GJ191" t="str">
        <f t="shared" si="210"/>
        <v/>
      </c>
    </row>
    <row r="192" spans="1:192" x14ac:dyDescent="0.2">
      <c r="A192" s="50">
        <f t="shared" si="149"/>
        <v>191</v>
      </c>
      <c r="B192" s="2" t="s">
        <v>150</v>
      </c>
      <c r="C192" t="s">
        <v>253</v>
      </c>
      <c r="F192" s="19">
        <v>3464117</v>
      </c>
      <c r="G192" s="19">
        <v>5556170</v>
      </c>
      <c r="H192" s="77">
        <f t="shared" si="150"/>
        <v>464056.92320000002</v>
      </c>
      <c r="I192" s="77">
        <f t="shared" si="151"/>
        <v>5554387.3220000006</v>
      </c>
      <c r="J192" s="19">
        <v>142.35</v>
      </c>
      <c r="K192" s="19" t="s">
        <v>1334</v>
      </c>
      <c r="L192" s="19">
        <v>45</v>
      </c>
      <c r="Q192" t="s">
        <v>1351</v>
      </c>
      <c r="R192" t="s">
        <v>276</v>
      </c>
      <c r="S192" s="2" t="s">
        <v>1329</v>
      </c>
      <c r="T192" s="241" t="str">
        <f t="shared" si="152"/>
        <v>-</v>
      </c>
      <c r="U192" s="241" t="str">
        <f t="shared" si="153"/>
        <v>M</v>
      </c>
      <c r="V192" s="241" t="str">
        <f t="shared" si="154"/>
        <v>-</v>
      </c>
      <c r="W192" s="241" t="str">
        <f t="shared" si="211"/>
        <v>A</v>
      </c>
      <c r="X192" s="260">
        <f t="shared" si="148"/>
        <v>6</v>
      </c>
      <c r="Y192" s="261" t="str">
        <f t="shared" si="217"/>
        <v/>
      </c>
      <c r="AA192" s="66" t="s">
        <v>1605</v>
      </c>
      <c r="AB192" s="76">
        <v>5</v>
      </c>
      <c r="AC192" t="s">
        <v>1606</v>
      </c>
      <c r="AD192" s="2" t="s">
        <v>1604</v>
      </c>
      <c r="AF192" s="66">
        <v>16.7</v>
      </c>
      <c r="AG192" s="19">
        <v>13010</v>
      </c>
      <c r="AS192" s="193">
        <f t="shared" ref="AS192:AS209" si="218">SUM(AU192:BN192)+SUM(BO192:CL192)/1000</f>
        <v>9086.2999999999993</v>
      </c>
      <c r="AT192" s="248" t="str">
        <f t="shared" ref="AT192:AT209" si="219">FR192</f>
        <v/>
      </c>
      <c r="AU192">
        <v>2490</v>
      </c>
      <c r="AV192">
        <v>169</v>
      </c>
      <c r="AW192">
        <v>337</v>
      </c>
      <c r="AX192">
        <v>3980</v>
      </c>
      <c r="AY192">
        <v>44.4</v>
      </c>
      <c r="AZ192" s="61">
        <v>1953</v>
      </c>
      <c r="BB192">
        <v>106</v>
      </c>
      <c r="BE192">
        <v>6.3</v>
      </c>
      <c r="BG192">
        <v>0.6</v>
      </c>
      <c r="BN192" s="52"/>
      <c r="BO192" s="90"/>
      <c r="BP192" s="90"/>
      <c r="BQ192" s="90"/>
      <c r="BR192" s="90"/>
      <c r="BS192" s="90"/>
      <c r="BT192" s="90"/>
      <c r="BU192" s="90"/>
      <c r="BV192" s="90"/>
      <c r="BW192" s="90"/>
      <c r="BX192" s="90"/>
      <c r="BY192" s="90"/>
      <c r="BZ192" s="90"/>
      <c r="CA192" s="90"/>
      <c r="CB192" s="90"/>
      <c r="CC192" s="90"/>
      <c r="CD192" s="90"/>
      <c r="CE192" s="90"/>
      <c r="CF192" s="90"/>
      <c r="CG192" s="90"/>
      <c r="CH192" s="90"/>
      <c r="CI192" s="90"/>
      <c r="CJ192" s="90"/>
      <c r="CK192" s="90"/>
      <c r="CL192" s="91"/>
      <c r="CM192" s="90"/>
      <c r="CN192" s="90">
        <v>1628</v>
      </c>
      <c r="CO192" s="90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4"/>
      <c r="DT192" s="50">
        <f t="shared" si="155"/>
        <v>0</v>
      </c>
      <c r="DU192" s="73">
        <f t="shared" si="156"/>
        <v>0</v>
      </c>
      <c r="DV192" s="73">
        <f t="shared" si="157"/>
        <v>1</v>
      </c>
      <c r="DW192" s="73">
        <f t="shared" si="158"/>
        <v>0</v>
      </c>
      <c r="DX192" s="73">
        <f t="shared" si="159"/>
        <v>0</v>
      </c>
      <c r="DY192" s="125">
        <f t="shared" si="160"/>
        <v>0</v>
      </c>
      <c r="DZ192" s="73">
        <f t="shared" si="161"/>
        <v>1</v>
      </c>
      <c r="EA192" s="19">
        <f t="shared" si="162"/>
        <v>0</v>
      </c>
      <c r="EB192" s="50">
        <f t="shared" si="163"/>
        <v>0</v>
      </c>
      <c r="EC192" s="19">
        <f t="shared" si="164"/>
        <v>0</v>
      </c>
      <c r="ED192" s="19">
        <f t="shared" si="165"/>
        <v>1</v>
      </c>
      <c r="EE192" s="19">
        <f t="shared" si="166"/>
        <v>0</v>
      </c>
      <c r="EF192" s="50">
        <f t="shared" si="167"/>
        <v>0</v>
      </c>
      <c r="EG192" s="19">
        <f t="shared" si="168"/>
        <v>0</v>
      </c>
      <c r="EH192" s="19">
        <f t="shared" si="169"/>
        <v>1</v>
      </c>
      <c r="EI192" s="50">
        <f t="shared" si="170"/>
        <v>0</v>
      </c>
      <c r="EJ192" s="125">
        <f t="shared" si="171"/>
        <v>2</v>
      </c>
      <c r="EK192">
        <f t="shared" si="172"/>
        <v>2490</v>
      </c>
      <c r="EL192">
        <f t="shared" si="173"/>
        <v>106</v>
      </c>
      <c r="EM192">
        <f t="shared" si="174"/>
        <v>169</v>
      </c>
      <c r="EN192">
        <f t="shared" si="175"/>
        <v>337</v>
      </c>
      <c r="EO192" t="str">
        <f t="shared" si="176"/>
        <v/>
      </c>
      <c r="EP192">
        <f t="shared" si="177"/>
        <v>6.3</v>
      </c>
      <c r="EQ192">
        <f t="shared" si="178"/>
        <v>1953</v>
      </c>
      <c r="ER192" t="str">
        <f t="shared" si="179"/>
        <v/>
      </c>
      <c r="ES192" t="str">
        <f t="shared" si="180"/>
        <v/>
      </c>
      <c r="ET192">
        <f t="shared" si="181"/>
        <v>44.4</v>
      </c>
      <c r="EU192" s="61">
        <f t="shared" si="182"/>
        <v>3980</v>
      </c>
      <c r="EV192" s="53" t="e">
        <f>IF(ISNUMBER(EK192),EK192*#REF!,"")</f>
        <v>#REF!</v>
      </c>
      <c r="EW192" s="53" t="e">
        <f>IF(ISNUMBER(EL192),EL192*#REF!,"")</f>
        <v>#REF!</v>
      </c>
      <c r="EX192" s="53" t="e">
        <f>IF(ISNUMBER(EM192),EM192*#REF!,"")</f>
        <v>#REF!</v>
      </c>
      <c r="EY192" s="53" t="e">
        <f>IF(ISNUMBER(EN192),EN192*#REF!,"")</f>
        <v>#REF!</v>
      </c>
      <c r="EZ192" s="53" t="str">
        <f>IF(ISNUMBER(EO192),EO192*#REF!,"")</f>
        <v/>
      </c>
      <c r="FA192" s="53" t="e">
        <f>IF(ISNUMBER(EP192),EP192*#REF!,"")</f>
        <v>#REF!</v>
      </c>
      <c r="FB192" s="53" t="e">
        <f>IF(ISNUMBER(EQ192),EQ192*#REF!,"")</f>
        <v>#REF!</v>
      </c>
      <c r="FC192" s="53" t="str">
        <f>IF(ISNUMBER(ER192),ER192*#REF!,"")</f>
        <v/>
      </c>
      <c r="FD192" s="53" t="str">
        <f>IF(ISNUMBER(ES192),ES192*#REF!,"")</f>
        <v/>
      </c>
      <c r="FE192" s="53" t="e">
        <f>IF(ISNUMBER(ET192),ET192*#REF!,"")</f>
        <v>#REF!</v>
      </c>
      <c r="FF192" s="52" t="e">
        <f>IF(ISNUMBER(EU192),EU192*#REF!,"")</f>
        <v>#REF!</v>
      </c>
      <c r="FG192" s="55" t="str">
        <f t="shared" si="183"/>
        <v/>
      </c>
      <c r="FH192" s="55" t="str">
        <f t="shared" si="184"/>
        <v/>
      </c>
      <c r="FI192" s="55" t="str">
        <f t="shared" si="185"/>
        <v/>
      </c>
      <c r="FJ192" s="55" t="str">
        <f t="shared" si="186"/>
        <v/>
      </c>
      <c r="FK192" s="55" t="str">
        <f t="shared" si="187"/>
        <v/>
      </c>
      <c r="FL192" s="55" t="str">
        <f t="shared" si="188"/>
        <v/>
      </c>
      <c r="FM192" s="55" t="str">
        <f t="shared" si="189"/>
        <v/>
      </c>
      <c r="FN192" s="55" t="str">
        <f t="shared" si="190"/>
        <v/>
      </c>
      <c r="FO192" s="55" t="str">
        <f t="shared" si="191"/>
        <v/>
      </c>
      <c r="FP192" s="55" t="str">
        <f t="shared" si="192"/>
        <v/>
      </c>
      <c r="FQ192" s="59" t="str">
        <f t="shared" si="193"/>
        <v/>
      </c>
      <c r="FR192" s="53" t="str">
        <f t="shared" si="212"/>
        <v/>
      </c>
      <c r="FS192" s="53" t="e">
        <f t="shared" si="194"/>
        <v>#VALUE!</v>
      </c>
      <c r="FT192" s="19" t="e">
        <f t="shared" si="195"/>
        <v>#VALUE!</v>
      </c>
      <c r="FU192" s="19" t="e">
        <f t="shared" si="196"/>
        <v>#VALUE!</v>
      </c>
      <c r="FV192" s="19" t="e">
        <f t="shared" si="197"/>
        <v>#VALUE!</v>
      </c>
      <c r="FW192" s="50" t="e">
        <f t="shared" si="198"/>
        <v>#VALUE!</v>
      </c>
      <c r="FX192" s="120">
        <f t="shared" si="199"/>
        <v>0</v>
      </c>
      <c r="FY192" s="120">
        <f t="shared" si="200"/>
        <v>0</v>
      </c>
      <c r="FZ192" s="120">
        <f t="shared" si="201"/>
        <v>0</v>
      </c>
      <c r="GA192" s="120">
        <f t="shared" si="202"/>
        <v>0</v>
      </c>
      <c r="GB192" s="120">
        <f t="shared" si="203"/>
        <v>0</v>
      </c>
      <c r="GC192" s="120">
        <f t="shared" si="204"/>
        <v>0</v>
      </c>
      <c r="GD192" s="120">
        <f t="shared" si="205"/>
        <v>0</v>
      </c>
      <c r="GE192" s="120">
        <f t="shared" si="206"/>
        <v>0</v>
      </c>
      <c r="GF192" s="120">
        <f t="shared" si="207"/>
        <v>0</v>
      </c>
      <c r="GG192">
        <f t="shared" si="208"/>
        <v>0</v>
      </c>
      <c r="GH192">
        <f t="shared" si="209"/>
        <v>0</v>
      </c>
      <c r="GI192">
        <v>6</v>
      </c>
      <c r="GJ192" t="str">
        <f t="shared" si="210"/>
        <v/>
      </c>
    </row>
    <row r="193" spans="1:192" x14ac:dyDescent="0.2">
      <c r="A193" s="50">
        <f t="shared" si="149"/>
        <v>192</v>
      </c>
      <c r="B193" s="2" t="s">
        <v>150</v>
      </c>
      <c r="C193" t="s">
        <v>253</v>
      </c>
      <c r="F193" s="19">
        <v>3464117</v>
      </c>
      <c r="G193" s="19">
        <v>5556170</v>
      </c>
      <c r="H193" s="77">
        <f t="shared" si="150"/>
        <v>464056.92320000002</v>
      </c>
      <c r="I193" s="77">
        <f t="shared" si="151"/>
        <v>5554387.3220000006</v>
      </c>
      <c r="J193" s="19">
        <v>142.35</v>
      </c>
      <c r="K193" s="19" t="s">
        <v>1334</v>
      </c>
      <c r="L193" s="19">
        <v>45</v>
      </c>
      <c r="Q193" t="s">
        <v>1351</v>
      </c>
      <c r="R193" t="s">
        <v>276</v>
      </c>
      <c r="S193" s="2" t="s">
        <v>1329</v>
      </c>
      <c r="T193" s="241" t="str">
        <f t="shared" si="152"/>
        <v>-</v>
      </c>
      <c r="U193" s="241" t="str">
        <f t="shared" si="153"/>
        <v>M</v>
      </c>
      <c r="V193" s="241" t="str">
        <f t="shared" si="154"/>
        <v>-</v>
      </c>
      <c r="W193" s="241" t="str">
        <f t="shared" si="211"/>
        <v>A</v>
      </c>
      <c r="X193" s="260">
        <f t="shared" ref="X193:X256" si="220">GI193</f>
        <v>6</v>
      </c>
      <c r="Y193" s="261" t="str">
        <f t="shared" si="217"/>
        <v/>
      </c>
      <c r="AA193" s="106">
        <v>37229</v>
      </c>
      <c r="AB193" s="76">
        <v>6</v>
      </c>
      <c r="AC193" t="s">
        <v>278</v>
      </c>
      <c r="AD193" s="2" t="s">
        <v>1607</v>
      </c>
      <c r="AE193" s="57" t="s">
        <v>1608</v>
      </c>
      <c r="AF193" s="66">
        <v>15.6</v>
      </c>
      <c r="AG193" s="19">
        <v>13240</v>
      </c>
      <c r="AH193" s="110">
        <v>6.02</v>
      </c>
      <c r="AJ193" s="19">
        <v>1.0053000000000001</v>
      </c>
      <c r="AK193" s="19">
        <v>20</v>
      </c>
      <c r="AM193" s="45">
        <v>7.0000000000000007E-2</v>
      </c>
      <c r="AS193" s="193">
        <f t="shared" si="218"/>
        <v>8992.7820049999973</v>
      </c>
      <c r="AT193" s="248" t="str">
        <f t="shared" si="219"/>
        <v/>
      </c>
      <c r="AU193">
        <v>2510</v>
      </c>
      <c r="AV193">
        <v>156</v>
      </c>
      <c r="AW193">
        <v>305</v>
      </c>
      <c r="AX193">
        <v>3798</v>
      </c>
      <c r="AY193">
        <v>42</v>
      </c>
      <c r="AZ193" s="61">
        <v>2010</v>
      </c>
      <c r="BA193">
        <v>4.2</v>
      </c>
      <c r="BB193">
        <v>116</v>
      </c>
      <c r="BC193">
        <v>5</v>
      </c>
      <c r="BD193">
        <v>4.3</v>
      </c>
      <c r="BE193">
        <v>5.3</v>
      </c>
      <c r="BF193">
        <v>0.46</v>
      </c>
      <c r="BG193">
        <v>0.51</v>
      </c>
      <c r="BH193">
        <v>3.9</v>
      </c>
      <c r="BI193">
        <v>0.05</v>
      </c>
      <c r="BM193">
        <v>28.9</v>
      </c>
      <c r="BN193" s="52">
        <v>2.6220050000000001</v>
      </c>
      <c r="BO193" s="90"/>
      <c r="BP193" s="90"/>
      <c r="BQ193" s="90">
        <v>80</v>
      </c>
      <c r="BR193" s="90">
        <v>460</v>
      </c>
      <c r="BS193" s="90"/>
      <c r="BT193" s="90"/>
      <c r="BU193" s="90"/>
      <c r="BV193" s="90"/>
      <c r="BW193" s="90"/>
      <c r="BX193" s="90" t="s">
        <v>285</v>
      </c>
      <c r="BY193" s="90"/>
      <c r="BZ193" s="90"/>
      <c r="CA193" s="90"/>
      <c r="CB193" s="90"/>
      <c r="CC193" s="90"/>
      <c r="CD193" s="90"/>
      <c r="CE193" s="90"/>
      <c r="CF193" s="90"/>
      <c r="CG193" s="90"/>
      <c r="CH193" s="90"/>
      <c r="CI193" s="90"/>
      <c r="CJ193" s="90"/>
      <c r="CK193" s="90"/>
      <c r="CL193" s="91" t="s">
        <v>286</v>
      </c>
      <c r="CM193" s="90"/>
      <c r="CN193" s="90">
        <v>1980</v>
      </c>
      <c r="CO193" s="90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4"/>
      <c r="DT193" s="50">
        <f t="shared" si="155"/>
        <v>0</v>
      </c>
      <c r="DU193" s="73">
        <f t="shared" si="156"/>
        <v>0</v>
      </c>
      <c r="DV193" s="73">
        <f t="shared" si="157"/>
        <v>1</v>
      </c>
      <c r="DW193" s="73">
        <f t="shared" si="158"/>
        <v>0</v>
      </c>
      <c r="DX193" s="73">
        <f t="shared" si="159"/>
        <v>0</v>
      </c>
      <c r="DY193" s="125">
        <f t="shared" si="160"/>
        <v>0</v>
      </c>
      <c r="DZ193" s="73">
        <f t="shared" si="161"/>
        <v>1</v>
      </c>
      <c r="EA193" s="19">
        <f t="shared" si="162"/>
        <v>0</v>
      </c>
      <c r="EB193" s="50">
        <f t="shared" si="163"/>
        <v>0</v>
      </c>
      <c r="EC193" s="19">
        <f t="shared" si="164"/>
        <v>0</v>
      </c>
      <c r="ED193" s="19">
        <f t="shared" si="165"/>
        <v>1</v>
      </c>
      <c r="EE193" s="19">
        <f t="shared" si="166"/>
        <v>0</v>
      </c>
      <c r="EF193" s="50">
        <f t="shared" si="167"/>
        <v>0</v>
      </c>
      <c r="EG193" s="19">
        <f t="shared" si="168"/>
        <v>0</v>
      </c>
      <c r="EH193" s="19">
        <f t="shared" si="169"/>
        <v>1</v>
      </c>
      <c r="EI193" s="50">
        <f t="shared" si="170"/>
        <v>0</v>
      </c>
      <c r="EJ193" s="125">
        <f t="shared" si="171"/>
        <v>2</v>
      </c>
      <c r="EK193">
        <f t="shared" si="172"/>
        <v>2510</v>
      </c>
      <c r="EL193">
        <f t="shared" si="173"/>
        <v>116</v>
      </c>
      <c r="EM193">
        <f t="shared" si="174"/>
        <v>156</v>
      </c>
      <c r="EN193">
        <f t="shared" si="175"/>
        <v>305</v>
      </c>
      <c r="EO193">
        <f t="shared" si="176"/>
        <v>0.46</v>
      </c>
      <c r="EP193">
        <f t="shared" si="177"/>
        <v>5.3</v>
      </c>
      <c r="EQ193">
        <f t="shared" si="178"/>
        <v>2010</v>
      </c>
      <c r="ER193" t="str">
        <f t="shared" si="179"/>
        <v/>
      </c>
      <c r="ES193" t="str">
        <f t="shared" si="180"/>
        <v/>
      </c>
      <c r="ET193">
        <f t="shared" si="181"/>
        <v>42</v>
      </c>
      <c r="EU193" s="61">
        <f t="shared" si="182"/>
        <v>3798</v>
      </c>
      <c r="EV193" s="53" t="e">
        <f>IF(ISNUMBER(EK193),EK193*#REF!,"")</f>
        <v>#REF!</v>
      </c>
      <c r="EW193" s="53" t="e">
        <f>IF(ISNUMBER(EL193),EL193*#REF!,"")</f>
        <v>#REF!</v>
      </c>
      <c r="EX193" s="53" t="e">
        <f>IF(ISNUMBER(EM193),EM193*#REF!,"")</f>
        <v>#REF!</v>
      </c>
      <c r="EY193" s="53" t="e">
        <f>IF(ISNUMBER(EN193),EN193*#REF!,"")</f>
        <v>#REF!</v>
      </c>
      <c r="EZ193" s="53" t="e">
        <f>IF(ISNUMBER(EO193),EO193*#REF!,"")</f>
        <v>#REF!</v>
      </c>
      <c r="FA193" s="53" t="e">
        <f>IF(ISNUMBER(EP193),EP193*#REF!,"")</f>
        <v>#REF!</v>
      </c>
      <c r="FB193" s="53" t="e">
        <f>IF(ISNUMBER(EQ193),EQ193*#REF!,"")</f>
        <v>#REF!</v>
      </c>
      <c r="FC193" s="53" t="str">
        <f>IF(ISNUMBER(ER193),ER193*#REF!,"")</f>
        <v/>
      </c>
      <c r="FD193" s="53" t="str">
        <f>IF(ISNUMBER(ES193),ES193*#REF!,"")</f>
        <v/>
      </c>
      <c r="FE193" s="53" t="e">
        <f>IF(ISNUMBER(ET193),ET193*#REF!,"")</f>
        <v>#REF!</v>
      </c>
      <c r="FF193" s="52" t="e">
        <f>IF(ISNUMBER(EU193),EU193*#REF!,"")</f>
        <v>#REF!</v>
      </c>
      <c r="FG193" s="55" t="str">
        <f t="shared" si="183"/>
        <v/>
      </c>
      <c r="FH193" s="55" t="str">
        <f t="shared" si="184"/>
        <v/>
      </c>
      <c r="FI193" s="55" t="str">
        <f t="shared" si="185"/>
        <v/>
      </c>
      <c r="FJ193" s="55" t="str">
        <f t="shared" si="186"/>
        <v/>
      </c>
      <c r="FK193" s="55" t="str">
        <f t="shared" si="187"/>
        <v/>
      </c>
      <c r="FL193" s="55" t="str">
        <f t="shared" si="188"/>
        <v/>
      </c>
      <c r="FM193" s="55" t="str">
        <f t="shared" si="189"/>
        <v/>
      </c>
      <c r="FN193" s="55" t="str">
        <f t="shared" si="190"/>
        <v/>
      </c>
      <c r="FO193" s="55" t="str">
        <f t="shared" si="191"/>
        <v/>
      </c>
      <c r="FP193" s="55" t="str">
        <f t="shared" si="192"/>
        <v/>
      </c>
      <c r="FQ193" s="59" t="str">
        <f t="shared" si="193"/>
        <v/>
      </c>
      <c r="FR193" s="53" t="str">
        <f t="shared" si="212"/>
        <v/>
      </c>
      <c r="FS193" s="53" t="e">
        <f t="shared" si="194"/>
        <v>#VALUE!</v>
      </c>
      <c r="FT193" s="19" t="e">
        <f t="shared" si="195"/>
        <v>#VALUE!</v>
      </c>
      <c r="FU193" s="19" t="e">
        <f t="shared" si="196"/>
        <v>#VALUE!</v>
      </c>
      <c r="FV193" s="19" t="e">
        <f t="shared" si="197"/>
        <v>#VALUE!</v>
      </c>
      <c r="FW193" s="50" t="e">
        <f t="shared" si="198"/>
        <v>#VALUE!</v>
      </c>
      <c r="FX193" s="120">
        <f t="shared" si="199"/>
        <v>0</v>
      </c>
      <c r="FY193" s="120">
        <f t="shared" si="200"/>
        <v>0</v>
      </c>
      <c r="FZ193" s="120">
        <f t="shared" si="201"/>
        <v>0</v>
      </c>
      <c r="GA193" s="120">
        <f t="shared" si="202"/>
        <v>0</v>
      </c>
      <c r="GB193" s="120">
        <f t="shared" si="203"/>
        <v>0</v>
      </c>
      <c r="GC193" s="120">
        <f t="shared" si="204"/>
        <v>0</v>
      </c>
      <c r="GD193" s="120">
        <f t="shared" si="205"/>
        <v>0</v>
      </c>
      <c r="GE193" s="120">
        <f t="shared" si="206"/>
        <v>0</v>
      </c>
      <c r="GF193" s="120">
        <f t="shared" si="207"/>
        <v>0</v>
      </c>
      <c r="GG193">
        <f t="shared" si="208"/>
        <v>0</v>
      </c>
      <c r="GH193">
        <f t="shared" si="209"/>
        <v>0</v>
      </c>
      <c r="GI193">
        <v>6</v>
      </c>
      <c r="GJ193" t="str">
        <f t="shared" si="210"/>
        <v/>
      </c>
    </row>
    <row r="194" spans="1:192" x14ac:dyDescent="0.2">
      <c r="A194" s="50">
        <f t="shared" ref="A194:A257" si="221">A193+1</f>
        <v>193</v>
      </c>
      <c r="B194" s="2" t="s">
        <v>150</v>
      </c>
      <c r="C194" t="s">
        <v>253</v>
      </c>
      <c r="F194" s="19">
        <v>3464117</v>
      </c>
      <c r="G194" s="19">
        <v>5556170</v>
      </c>
      <c r="H194" s="77">
        <f t="shared" ref="H194:H257" si="222">(MOD(F194,1000000)*0.9996)+125.57</f>
        <v>464056.92320000002</v>
      </c>
      <c r="I194" s="77">
        <f t="shared" ref="I194:I257" si="223">G194*0.9996+439.79</f>
        <v>5554387.3220000006</v>
      </c>
      <c r="J194" s="19">
        <v>142.35</v>
      </c>
      <c r="K194" s="19" t="s">
        <v>1334</v>
      </c>
      <c r="L194" s="19">
        <v>45</v>
      </c>
      <c r="Q194" t="s">
        <v>1351</v>
      </c>
      <c r="R194" t="s">
        <v>276</v>
      </c>
      <c r="S194" s="2" t="s">
        <v>1329</v>
      </c>
      <c r="T194" s="241" t="str">
        <f t="shared" ref="T194:T257" si="224">IF(EA194=1,"T","-")</f>
        <v>-</v>
      </c>
      <c r="U194" s="241" t="str">
        <f t="shared" ref="U194:U257" si="225">IF(ED194=1,"M","-")</f>
        <v>M</v>
      </c>
      <c r="V194" s="241" t="str">
        <f t="shared" ref="V194:V257" si="226">IF(EE194=1,"B","-")</f>
        <v>-</v>
      </c>
      <c r="W194" s="241" t="str">
        <f t="shared" si="211"/>
        <v>A</v>
      </c>
      <c r="X194" s="260">
        <f t="shared" si="220"/>
        <v>6</v>
      </c>
      <c r="Y194" s="261" t="str">
        <f t="shared" si="217"/>
        <v/>
      </c>
      <c r="Z194" s="61" t="s">
        <v>1390</v>
      </c>
      <c r="AA194" s="86">
        <v>42529</v>
      </c>
      <c r="AB194" s="76">
        <v>7</v>
      </c>
      <c r="AC194" t="s">
        <v>278</v>
      </c>
      <c r="AD194" s="2" t="s">
        <v>1033</v>
      </c>
      <c r="AE194" s="56"/>
      <c r="AF194" s="66">
        <v>15.3</v>
      </c>
      <c r="AH194" s="108">
        <v>6</v>
      </c>
      <c r="AR194">
        <v>6587</v>
      </c>
      <c r="AS194" s="193">
        <f t="shared" si="218"/>
        <v>6586.732</v>
      </c>
      <c r="AT194" s="248" t="str">
        <f t="shared" si="219"/>
        <v/>
      </c>
      <c r="AU194">
        <v>1780</v>
      </c>
      <c r="AV194">
        <v>120</v>
      </c>
      <c r="AW194">
        <v>227</v>
      </c>
      <c r="AX194">
        <v>2680</v>
      </c>
      <c r="AY194">
        <v>48</v>
      </c>
      <c r="AZ194" s="61">
        <v>1602</v>
      </c>
      <c r="BA194">
        <v>2.6</v>
      </c>
      <c r="BB194">
        <v>84.2</v>
      </c>
      <c r="BC194">
        <v>3.9</v>
      </c>
      <c r="BD194">
        <v>3.2</v>
      </c>
      <c r="BE194">
        <v>4.2</v>
      </c>
      <c r="BF194">
        <v>0.35</v>
      </c>
      <c r="BG194">
        <v>0.52</v>
      </c>
      <c r="BH194">
        <v>2.2999999999999998</v>
      </c>
      <c r="BI194">
        <v>4.3999999999999997E-2</v>
      </c>
      <c r="BJ194" t="s">
        <v>1381</v>
      </c>
      <c r="BK194" t="s">
        <v>1370</v>
      </c>
      <c r="BM194">
        <v>25.9</v>
      </c>
      <c r="BN194" s="52">
        <v>2.4700000000000002</v>
      </c>
      <c r="BO194" s="90"/>
      <c r="BP194" s="90"/>
      <c r="BQ194" s="90">
        <v>47</v>
      </c>
      <c r="BR194" s="90"/>
      <c r="BS194" s="90"/>
      <c r="BT194" s="90"/>
      <c r="BU194" s="90"/>
      <c r="BV194" s="90"/>
      <c r="BW194" s="90"/>
      <c r="BX194" s="90">
        <v>1</v>
      </c>
      <c r="BY194" s="90"/>
      <c r="BZ194" s="90"/>
      <c r="CA194" s="90"/>
      <c r="CB194" s="90"/>
      <c r="CC194" s="90"/>
      <c r="CD194" s="90"/>
      <c r="CE194" s="90"/>
      <c r="CF194" s="90"/>
      <c r="CG194" s="90"/>
      <c r="CH194" s="90"/>
      <c r="CI194" s="90"/>
      <c r="CJ194" s="90"/>
      <c r="CK194" s="90"/>
      <c r="CL194" s="91"/>
      <c r="CM194" s="90"/>
      <c r="CN194" s="90">
        <v>1620</v>
      </c>
      <c r="CO194" s="90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4"/>
      <c r="DT194" s="50">
        <f t="shared" ref="DT194:DT257" si="227">IF(AB194=1,1,0)</f>
        <v>0</v>
      </c>
      <c r="DU194" s="73">
        <f t="shared" ref="DU194:DU257" si="228">IF(L194&lt;10,1,IF(L194=10,1,0))</f>
        <v>0</v>
      </c>
      <c r="DV194" s="73">
        <f t="shared" ref="DV194:DV257" si="229">IF(DU194=1,0,IF(L194&lt;100,1,IF(L194=100,1,0)))</f>
        <v>1</v>
      </c>
      <c r="DW194" s="73">
        <f t="shared" ref="DW194:DW257" si="230">IF(DU194+DV194=1,0,IF(L194&lt;400,1,IF(L194=400,1,0)))</f>
        <v>0</v>
      </c>
      <c r="DX194" s="73">
        <f t="shared" ref="DX194:DX257" si="231">IF(DU194+DV194+DW194=1,0,IF(L194&lt;10000,1,0))</f>
        <v>0</v>
      </c>
      <c r="DY194" s="125">
        <f t="shared" ref="DY194:DY257" si="232">IF(DU194+DV194+DW194+DX194=1,0,1)</f>
        <v>0</v>
      </c>
      <c r="DZ194" s="73">
        <f t="shared" ref="DZ194:DZ257" si="233">IF(AF194&lt;20,1,IF(AF194=20,1,0))</f>
        <v>1</v>
      </c>
      <c r="EA194" s="19">
        <f t="shared" ref="EA194:EA257" si="234">IF(DZ194=1,0,IF(AF194&lt;100,1,0))</f>
        <v>0</v>
      </c>
      <c r="EB194" s="50">
        <f t="shared" ref="EB194:EB257" si="235">IF(DZ194+EA194=1,0,1)</f>
        <v>0</v>
      </c>
      <c r="EC194" s="19">
        <f t="shared" ref="EC194:EC257" si="236">IF(EE194+ED194=1,0,IF(AS194&gt;0,1,0))</f>
        <v>0</v>
      </c>
      <c r="ED194" s="19">
        <f t="shared" ref="ED194:ED257" si="237">IF(EE194=1,0,IF(AS194&gt;1000,1,IF(AS194=1000,1,0)))</f>
        <v>1</v>
      </c>
      <c r="EE194" s="19">
        <f t="shared" ref="EE194:EE257" si="238">IF(AU194+AX194&gt;14000,1,IF(AU194+AX194=14000,1,0))</f>
        <v>0</v>
      </c>
      <c r="EF194" s="50">
        <f t="shared" ref="EF194:EF257" si="239">IF(EE194+ED194+EC194=1,0,1)</f>
        <v>0</v>
      </c>
      <c r="EG194" s="19">
        <f t="shared" ref="EG194:EG257" si="240">IF(CN194&lt;1000,1,0)</f>
        <v>0</v>
      </c>
      <c r="EH194" s="19">
        <f t="shared" ref="EH194:EH257" si="241">IF(EG194=1,0,IF(CN194&lt;100000,1,0))</f>
        <v>1</v>
      </c>
      <c r="EI194" s="50">
        <f t="shared" ref="EI194:EI257" si="242">IF(EG194+EH194=1,0,1)</f>
        <v>0</v>
      </c>
      <c r="EJ194" s="125">
        <f t="shared" ref="EJ194:EJ257" si="243">SUM(DW194:DX194,EA194,EE194,ED194,EH194)</f>
        <v>2</v>
      </c>
      <c r="EK194">
        <f t="shared" ref="EK194:EK257" si="244">IF(ISNUMBER(AU194),AU194,"")</f>
        <v>1780</v>
      </c>
      <c r="EL194">
        <f t="shared" ref="EL194:EL257" si="245">IF(ISNUMBER(BB194),BB194,"")</f>
        <v>84.2</v>
      </c>
      <c r="EM194">
        <f t="shared" ref="EM194:EM257" si="246">IF(ISNUMBER(AV194),AV194,"")</f>
        <v>120</v>
      </c>
      <c r="EN194">
        <f t="shared" ref="EN194:EN257" si="247">IF(ISNUMBER(AW194),AW194,"")</f>
        <v>227</v>
      </c>
      <c r="EO194">
        <f t="shared" ref="EO194:EO257" si="248">IF(ISNUMBER(BF194),BF194,"")</f>
        <v>0.35</v>
      </c>
      <c r="EP194">
        <f t="shared" ref="EP194:EP257" si="249">IF(ISNUMBER(BE194),BE194,"")</f>
        <v>4.2</v>
      </c>
      <c r="EQ194">
        <f t="shared" ref="EQ194:EQ257" si="250">IF(ISNUMBER(AZ194),AZ194,"")</f>
        <v>1602</v>
      </c>
      <c r="ER194" t="str">
        <f t="shared" ref="ER194:ER257" si="251">IF(ISNUMBER(BL194),BL194,"")</f>
        <v/>
      </c>
      <c r="ES194" t="str">
        <f t="shared" ref="ES194:ES257" si="252">IF(ISNUMBER(BJ194),BJ194,"")</f>
        <v/>
      </c>
      <c r="ET194">
        <f t="shared" ref="ET194:ET257" si="253">IF(ISNUMBER(AY194),AY194,"")</f>
        <v>48</v>
      </c>
      <c r="EU194" s="61">
        <f t="shared" ref="EU194:EU257" si="254">IF(ISNUMBER(AX194),AX194,"")</f>
        <v>2680</v>
      </c>
      <c r="EV194" s="53" t="e">
        <f>IF(ISNUMBER(EK194),EK194*#REF!,"")</f>
        <v>#REF!</v>
      </c>
      <c r="EW194" s="53" t="e">
        <f>IF(ISNUMBER(EL194),EL194*#REF!,"")</f>
        <v>#REF!</v>
      </c>
      <c r="EX194" s="53" t="e">
        <f>IF(ISNUMBER(EM194),EM194*#REF!,"")</f>
        <v>#REF!</v>
      </c>
      <c r="EY194" s="53" t="e">
        <f>IF(ISNUMBER(EN194),EN194*#REF!,"")</f>
        <v>#REF!</v>
      </c>
      <c r="EZ194" s="53" t="e">
        <f>IF(ISNUMBER(EO194),EO194*#REF!,"")</f>
        <v>#REF!</v>
      </c>
      <c r="FA194" s="53" t="e">
        <f>IF(ISNUMBER(EP194),EP194*#REF!,"")</f>
        <v>#REF!</v>
      </c>
      <c r="FB194" s="53" t="e">
        <f>IF(ISNUMBER(EQ194),EQ194*#REF!,"")</f>
        <v>#REF!</v>
      </c>
      <c r="FC194" s="53" t="str">
        <f>IF(ISNUMBER(ER194),ER194*#REF!,"")</f>
        <v/>
      </c>
      <c r="FD194" s="53" t="str">
        <f>IF(ISNUMBER(ES194),ES194*#REF!,"")</f>
        <v/>
      </c>
      <c r="FE194" s="53" t="e">
        <f>IF(ISNUMBER(ET194),ET194*#REF!,"")</f>
        <v>#REF!</v>
      </c>
      <c r="FF194" s="52" t="e">
        <f>IF(ISNUMBER(EU194),EU194*#REF!,"")</f>
        <v>#REF!</v>
      </c>
      <c r="FG194" s="55" t="str">
        <f t="shared" ref="FG194:FG257" si="255">IF(ISNUMBER(EV194),EV194/SUM($EV194:$FA194)*100,"")</f>
        <v/>
      </c>
      <c r="FH194" s="55" t="str">
        <f t="shared" ref="FH194:FH257" si="256">IF(ISNUMBER(EW194),EW194/SUM($EV194:$FA194)*100,"")</f>
        <v/>
      </c>
      <c r="FI194" s="55" t="str">
        <f t="shared" ref="FI194:FI257" si="257">IF(ISNUMBER(EX194),EX194/SUM($EV194:$FA194)*100,"")</f>
        <v/>
      </c>
      <c r="FJ194" s="55" t="str">
        <f t="shared" ref="FJ194:FJ257" si="258">IF(ISNUMBER(EY194),EY194/SUM($EV194:$FA194)*100,"")</f>
        <v/>
      </c>
      <c r="FK194" s="55" t="str">
        <f t="shared" ref="FK194:FK257" si="259">IF(ISNUMBER(EZ194),EZ194/SUM($EV194:$FA194)*100,"")</f>
        <v/>
      </c>
      <c r="FL194" s="55" t="str">
        <f t="shared" ref="FL194:FL257" si="260">IF(ISNUMBER(FA194),FA194/SUM($EV194:$FA194)*100,"")</f>
        <v/>
      </c>
      <c r="FM194" s="55" t="str">
        <f t="shared" ref="FM194:FM257" si="261">IF(ISNUMBER(FB194),FB194/SUM($FB194:$FF194)*100,"")</f>
        <v/>
      </c>
      <c r="FN194" s="55" t="str">
        <f t="shared" ref="FN194:FN257" si="262">IF(ISNUMBER(FC194),FC194/SUM($FB194:$FF194)*100,"")</f>
        <v/>
      </c>
      <c r="FO194" s="55" t="str">
        <f t="shared" ref="FO194:FO257" si="263">IF(ISNUMBER(FD194),FD194/SUM($FB194:$FF194)*100,"")</f>
        <v/>
      </c>
      <c r="FP194" s="55" t="str">
        <f t="shared" ref="FP194:FP257" si="264">IF(ISNUMBER(FE194),FE194/SUM($FB194:$FF194)*100,"")</f>
        <v/>
      </c>
      <c r="FQ194" s="59" t="str">
        <f t="shared" ref="FQ194:FQ257" si="265">IF(ISNUMBER(FF194),FF194/SUM($FB194:$FF194)*100,"")</f>
        <v/>
      </c>
      <c r="FR194" s="53" t="str">
        <f t="shared" si="212"/>
        <v/>
      </c>
      <c r="FS194" s="53" t="e">
        <f t="shared" ref="FS194:FS257" si="266">ABS(AT194)</f>
        <v>#VALUE!</v>
      </c>
      <c r="FT194" s="19" t="e">
        <f t="shared" ref="FT194:FT257" si="267">IF(FS194=0,1,0)</f>
        <v>#VALUE!</v>
      </c>
      <c r="FU194" s="19" t="e">
        <f t="shared" ref="FU194:FU257" si="268">IF(FT194=1,0,IF(FS194&lt;5,1,0))</f>
        <v>#VALUE!</v>
      </c>
      <c r="FV194" s="19" t="e">
        <f t="shared" ref="FV194:FV257" si="269">IF(FT194+FU194=1,0,IF(FS194&lt;10,1,0))</f>
        <v>#VALUE!</v>
      </c>
      <c r="FW194" s="50" t="e">
        <f t="shared" ref="FW194:FW257" si="270">IF(FT194+FU194+FV194=1,0,1)</f>
        <v>#VALUE!</v>
      </c>
      <c r="FX194" s="120">
        <f t="shared" ref="FX194:FX257" si="271">IF(ISNUMBER(FG194),IF(FG194&gt;20,FG194,0),0)</f>
        <v>0</v>
      </c>
      <c r="FY194" s="120">
        <f t="shared" ref="FY194:FY257" si="272">IF(ISNUMBER(FJ194),IF(FJ194&gt;20,FJ194,0),0)</f>
        <v>0</v>
      </c>
      <c r="FZ194" s="120">
        <f t="shared" ref="FZ194:FZ257" si="273">IF(ISNUMBER(FI194),IF(FI194&gt;20,FI194,0),0)</f>
        <v>0</v>
      </c>
      <c r="GA194" s="120">
        <f t="shared" ref="GA194:GA257" si="274">IF(ISNUMBER(FQ194),IF(FQ194&gt;20,FQ194,0),0)</f>
        <v>0</v>
      </c>
      <c r="GB194" s="120">
        <f t="shared" ref="GB194:GB257" si="275">IF(ISNUMBER(FM194),IF(FM194&gt;20,FM194,0),0)</f>
        <v>0</v>
      </c>
      <c r="GC194" s="120">
        <f t="shared" ref="GC194:GC257" si="276">IF(ISNUMBER(FP194),IF(FP194&gt;20,FP194,0),0)</f>
        <v>0</v>
      </c>
      <c r="GD194" s="120">
        <f t="shared" ref="GD194:GD257" si="277">IF(ISNUMBER(FH194),IF(FH194&gt;20,FH194,0),0)</f>
        <v>0</v>
      </c>
      <c r="GE194" s="120">
        <f t="shared" ref="GE194:GE257" si="278">IF(ISNUMBER(FL194),IF(FL194&gt;20,FL194,0),0)</f>
        <v>0</v>
      </c>
      <c r="GF194" s="120">
        <f t="shared" ref="GF194:GF257" si="279">IF(ISNUMBER(FK194),IF(FK194&gt;20,FK194,0),0)</f>
        <v>0</v>
      </c>
      <c r="GG194">
        <f t="shared" ref="GG194:GG257" si="280">IF(GD194&gt;20,GD194,IF(GE194&gt;20,GE194,IF(GF194&gt;20,GF194,0)))</f>
        <v>0</v>
      </c>
      <c r="GH194">
        <f t="shared" ref="GH194:GH257" si="281">IF(ISNUMBER(FO194),IF(FO194&gt;20,FO194,0),0)</f>
        <v>0</v>
      </c>
      <c r="GI194">
        <v>6</v>
      </c>
      <c r="GJ194" t="str">
        <f t="shared" ref="GJ194:GJ257" si="282">IF(ISNUMBER(FR194),IF(GH194&gt;0,"NO3",IF(GB194+GC194=0,"Cl",IF(GA194+GC194=0,"HCO3",IF(GA194+GB194=0,"SO4",IF(GC194=0,IF(GA194&gt;GB194,"Cl-HCO3","HCO3-Cl"),IF(GB194=0,IF(GA194&gt;GC194,"Cl-SO4","SO4-Cl"),IF(GA194=0,IF(GB194&gt;GC194,"HCO3-SO4","SO4-HCO3"),IF(GA194&gt;GB194,IF(GA194&gt;GC194,IF(GB194&gt;GC194,"Cl-HCO3-SO4","Cl-SO4-HCO3"),"SO4-Cl-HCO3"),IF(GB194&gt;GA194,IF(GB194&gt;GC194,IF(GA194&gt;GC194,"HCO3-Cl-SO4","HCO3-SO4-Cl"),"SO4-HCO3-Cl"),"x"))))))))),"")</f>
        <v/>
      </c>
    </row>
    <row r="195" spans="1:192" x14ac:dyDescent="0.2">
      <c r="A195" s="50">
        <f t="shared" si="221"/>
        <v>194</v>
      </c>
      <c r="B195" s="58" t="s">
        <v>150</v>
      </c>
      <c r="C195" t="s">
        <v>1034</v>
      </c>
      <c r="F195" s="19">
        <v>3464122</v>
      </c>
      <c r="G195" s="19">
        <v>5556233</v>
      </c>
      <c r="H195" s="77">
        <f t="shared" si="222"/>
        <v>464061.92120000004</v>
      </c>
      <c r="I195" s="77">
        <f t="shared" si="223"/>
        <v>5554450.2968000006</v>
      </c>
      <c r="J195" s="19">
        <v>143.4</v>
      </c>
      <c r="K195" s="83" t="s">
        <v>1333</v>
      </c>
      <c r="L195" s="83">
        <v>5.5</v>
      </c>
      <c r="M195" s="83"/>
      <c r="O195" s="83"/>
      <c r="P195" s="83"/>
      <c r="Q195" t="s">
        <v>1351</v>
      </c>
      <c r="R195" t="s">
        <v>276</v>
      </c>
      <c r="S195" s="2" t="s">
        <v>1329</v>
      </c>
      <c r="T195" s="241" t="str">
        <f t="shared" si="224"/>
        <v>-</v>
      </c>
      <c r="U195" s="241" t="str">
        <f t="shared" si="225"/>
        <v>M</v>
      </c>
      <c r="V195" s="241" t="str">
        <f t="shared" si="226"/>
        <v>-</v>
      </c>
      <c r="W195" s="241" t="str">
        <f t="shared" ref="W195:W258" si="283">IF(EH195=1,"A","-")</f>
        <v>A</v>
      </c>
      <c r="X195" s="260">
        <f t="shared" si="220"/>
        <v>6</v>
      </c>
      <c r="Y195" s="261" t="str">
        <f t="shared" si="217"/>
        <v/>
      </c>
      <c r="Z195" s="61" t="s">
        <v>1390</v>
      </c>
      <c r="AA195" s="83" t="s">
        <v>1444</v>
      </c>
      <c r="AB195" s="77">
        <v>1</v>
      </c>
      <c r="AC195" s="58"/>
      <c r="AD195" s="58" t="s">
        <v>1602</v>
      </c>
      <c r="AE195" s="68"/>
      <c r="AF195" s="83">
        <v>18</v>
      </c>
      <c r="AG195" s="83"/>
      <c r="AH195" s="83"/>
      <c r="AI195" s="83"/>
      <c r="AJ195" s="83"/>
      <c r="AK195" s="83"/>
      <c r="AL195" s="83"/>
      <c r="AM195" s="83"/>
      <c r="AN195" s="58"/>
      <c r="AO195" s="58"/>
      <c r="AP195" s="83"/>
      <c r="AQ195" s="58"/>
      <c r="AR195" s="58">
        <v>6110</v>
      </c>
      <c r="AS195" s="193">
        <f t="shared" si="218"/>
        <v>6068</v>
      </c>
      <c r="AT195" s="248" t="str">
        <f t="shared" si="219"/>
        <v/>
      </c>
      <c r="AU195" s="58">
        <v>1631</v>
      </c>
      <c r="AV195" s="58">
        <v>142</v>
      </c>
      <c r="AW195" s="58">
        <v>199</v>
      </c>
      <c r="AX195" s="58">
        <v>2452</v>
      </c>
      <c r="AY195" s="58">
        <v>26</v>
      </c>
      <c r="AZ195" s="68">
        <v>1533</v>
      </c>
      <c r="BA195" s="58"/>
      <c r="BB195" s="58">
        <v>80</v>
      </c>
      <c r="BC195" s="58"/>
      <c r="BD195" s="58"/>
      <c r="BE195" s="58">
        <v>5</v>
      </c>
      <c r="BF195" s="58"/>
      <c r="BG195" s="58"/>
      <c r="BH195" s="58"/>
      <c r="BI195" s="58"/>
      <c r="BJ195" s="58"/>
      <c r="BK195" s="58"/>
      <c r="BL195" s="58"/>
      <c r="BM195" s="58"/>
      <c r="BN195" s="68"/>
      <c r="BO195" s="81"/>
      <c r="BP195" s="81"/>
      <c r="BQ195" s="81"/>
      <c r="BR195" s="81"/>
      <c r="BS195" s="81"/>
      <c r="BT195" s="81"/>
      <c r="BU195" s="81"/>
      <c r="BV195" s="81"/>
      <c r="BW195" s="81"/>
      <c r="BX195" s="81"/>
      <c r="BY195" s="81"/>
      <c r="BZ195" s="81"/>
      <c r="CA195" s="81"/>
      <c r="CB195" s="81"/>
      <c r="CC195" s="81"/>
      <c r="CD195" s="81"/>
      <c r="CE195" s="81"/>
      <c r="CF195" s="81"/>
      <c r="CG195" s="81"/>
      <c r="CH195" s="81"/>
      <c r="CI195" s="81"/>
      <c r="CJ195" s="81"/>
      <c r="CK195" s="81"/>
      <c r="CL195" s="82"/>
      <c r="CM195" s="81"/>
      <c r="CN195" s="81">
        <v>1333</v>
      </c>
      <c r="CO195" s="81"/>
      <c r="CP195" s="58"/>
      <c r="CQ195" s="68"/>
      <c r="CR195" s="58"/>
      <c r="CS195" s="58"/>
      <c r="CT195" s="58"/>
      <c r="CU195" s="58"/>
      <c r="CV195" s="58"/>
      <c r="CW195" s="58"/>
      <c r="CX195" s="58"/>
      <c r="CY195" s="58"/>
      <c r="CZ195" s="58"/>
      <c r="DA195" s="68"/>
      <c r="DB195" s="81"/>
      <c r="DC195" s="81"/>
      <c r="DD195" s="81"/>
      <c r="DE195" s="81"/>
      <c r="DF195" s="81"/>
      <c r="DG195" s="81"/>
      <c r="DH195" s="81"/>
      <c r="DI195" s="81"/>
      <c r="DJ195" s="81"/>
      <c r="DK195" s="103"/>
      <c r="DL195" s="103"/>
      <c r="DM195" s="103"/>
      <c r="DN195" s="81"/>
      <c r="DO195" s="81"/>
      <c r="DP195" s="103"/>
      <c r="DQ195" s="103"/>
      <c r="DR195" s="103"/>
      <c r="DS195" s="104"/>
      <c r="DT195" s="50">
        <f t="shared" si="227"/>
        <v>1</v>
      </c>
      <c r="DU195" s="73">
        <f t="shared" si="228"/>
        <v>1</v>
      </c>
      <c r="DV195" s="73">
        <f t="shared" si="229"/>
        <v>0</v>
      </c>
      <c r="DW195" s="73">
        <f t="shared" si="230"/>
        <v>0</v>
      </c>
      <c r="DX195" s="73">
        <f t="shared" si="231"/>
        <v>0</v>
      </c>
      <c r="DY195" s="125">
        <f t="shared" si="232"/>
        <v>0</v>
      </c>
      <c r="DZ195" s="73">
        <f t="shared" si="233"/>
        <v>1</v>
      </c>
      <c r="EA195" s="19">
        <f t="shared" si="234"/>
        <v>0</v>
      </c>
      <c r="EB195" s="50">
        <f t="shared" si="235"/>
        <v>0</v>
      </c>
      <c r="EC195" s="19">
        <f t="shared" si="236"/>
        <v>0</v>
      </c>
      <c r="ED195" s="19">
        <f t="shared" si="237"/>
        <v>1</v>
      </c>
      <c r="EE195" s="19">
        <f t="shared" si="238"/>
        <v>0</v>
      </c>
      <c r="EF195" s="50">
        <f t="shared" si="239"/>
        <v>0</v>
      </c>
      <c r="EG195" s="19">
        <f t="shared" si="240"/>
        <v>0</v>
      </c>
      <c r="EH195" s="19">
        <f t="shared" si="241"/>
        <v>1</v>
      </c>
      <c r="EI195" s="50">
        <f t="shared" si="242"/>
        <v>0</v>
      </c>
      <c r="EJ195" s="125">
        <f t="shared" si="243"/>
        <v>2</v>
      </c>
      <c r="EK195">
        <f t="shared" si="244"/>
        <v>1631</v>
      </c>
      <c r="EL195">
        <f t="shared" si="245"/>
        <v>80</v>
      </c>
      <c r="EM195">
        <f t="shared" si="246"/>
        <v>142</v>
      </c>
      <c r="EN195">
        <f t="shared" si="247"/>
        <v>199</v>
      </c>
      <c r="EO195" t="str">
        <f t="shared" si="248"/>
        <v/>
      </c>
      <c r="EP195">
        <f t="shared" si="249"/>
        <v>5</v>
      </c>
      <c r="EQ195">
        <f t="shared" si="250"/>
        <v>1533</v>
      </c>
      <c r="ER195" t="str">
        <f t="shared" si="251"/>
        <v/>
      </c>
      <c r="ES195" t="str">
        <f t="shared" si="252"/>
        <v/>
      </c>
      <c r="ET195">
        <f t="shared" si="253"/>
        <v>26</v>
      </c>
      <c r="EU195" s="61">
        <f t="shared" si="254"/>
        <v>2452</v>
      </c>
      <c r="EV195" s="53" t="e">
        <f>IF(ISNUMBER(EK195),EK195*#REF!,"")</f>
        <v>#REF!</v>
      </c>
      <c r="EW195" s="53" t="e">
        <f>IF(ISNUMBER(EL195),EL195*#REF!,"")</f>
        <v>#REF!</v>
      </c>
      <c r="EX195" s="53" t="e">
        <f>IF(ISNUMBER(EM195),EM195*#REF!,"")</f>
        <v>#REF!</v>
      </c>
      <c r="EY195" s="53" t="e">
        <f>IF(ISNUMBER(EN195),EN195*#REF!,"")</f>
        <v>#REF!</v>
      </c>
      <c r="EZ195" s="53" t="str">
        <f>IF(ISNUMBER(EO195),EO195*#REF!,"")</f>
        <v/>
      </c>
      <c r="FA195" s="53" t="e">
        <f>IF(ISNUMBER(EP195),EP195*#REF!,"")</f>
        <v>#REF!</v>
      </c>
      <c r="FB195" s="53" t="e">
        <f>IF(ISNUMBER(EQ195),EQ195*#REF!,"")</f>
        <v>#REF!</v>
      </c>
      <c r="FC195" s="53" t="str">
        <f>IF(ISNUMBER(ER195),ER195*#REF!,"")</f>
        <v/>
      </c>
      <c r="FD195" s="53" t="str">
        <f>IF(ISNUMBER(ES195),ES195*#REF!,"")</f>
        <v/>
      </c>
      <c r="FE195" s="53" t="e">
        <f>IF(ISNUMBER(ET195),ET195*#REF!,"")</f>
        <v>#REF!</v>
      </c>
      <c r="FF195" s="52" t="e">
        <f>IF(ISNUMBER(EU195),EU195*#REF!,"")</f>
        <v>#REF!</v>
      </c>
      <c r="FG195" s="55" t="str">
        <f t="shared" si="255"/>
        <v/>
      </c>
      <c r="FH195" s="55" t="str">
        <f t="shared" si="256"/>
        <v/>
      </c>
      <c r="FI195" s="55" t="str">
        <f t="shared" si="257"/>
        <v/>
      </c>
      <c r="FJ195" s="55" t="str">
        <f t="shared" si="258"/>
        <v/>
      </c>
      <c r="FK195" s="55" t="str">
        <f t="shared" si="259"/>
        <v/>
      </c>
      <c r="FL195" s="55" t="str">
        <f t="shared" si="260"/>
        <v/>
      </c>
      <c r="FM195" s="55" t="str">
        <f t="shared" si="261"/>
        <v/>
      </c>
      <c r="FN195" s="55" t="str">
        <f t="shared" si="262"/>
        <v/>
      </c>
      <c r="FO195" s="55" t="str">
        <f t="shared" si="263"/>
        <v/>
      </c>
      <c r="FP195" s="55" t="str">
        <f t="shared" si="264"/>
        <v/>
      </c>
      <c r="FQ195" s="59" t="str">
        <f t="shared" si="265"/>
        <v/>
      </c>
      <c r="FR195" s="53" t="str">
        <f t="shared" ref="FR195:FR258" si="284">IFERROR((SUM(EV195:FA195)-SUM(FB195:FF195))/SUM(EV195:FF195)*100,"")</f>
        <v/>
      </c>
      <c r="FS195" s="53" t="e">
        <f t="shared" si="266"/>
        <v>#VALUE!</v>
      </c>
      <c r="FT195" s="19" t="e">
        <f t="shared" si="267"/>
        <v>#VALUE!</v>
      </c>
      <c r="FU195" s="19" t="e">
        <f t="shared" si="268"/>
        <v>#VALUE!</v>
      </c>
      <c r="FV195" s="19" t="e">
        <f t="shared" si="269"/>
        <v>#VALUE!</v>
      </c>
      <c r="FW195" s="50" t="e">
        <f t="shared" si="270"/>
        <v>#VALUE!</v>
      </c>
      <c r="FX195" s="120">
        <f t="shared" si="271"/>
        <v>0</v>
      </c>
      <c r="FY195" s="120">
        <f t="shared" si="272"/>
        <v>0</v>
      </c>
      <c r="FZ195" s="120">
        <f t="shared" si="273"/>
        <v>0</v>
      </c>
      <c r="GA195" s="120">
        <f t="shared" si="274"/>
        <v>0</v>
      </c>
      <c r="GB195" s="120">
        <f t="shared" si="275"/>
        <v>0</v>
      </c>
      <c r="GC195" s="120">
        <f t="shared" si="276"/>
        <v>0</v>
      </c>
      <c r="GD195" s="120">
        <f t="shared" si="277"/>
        <v>0</v>
      </c>
      <c r="GE195" s="120">
        <f t="shared" si="278"/>
        <v>0</v>
      </c>
      <c r="GF195" s="120">
        <f t="shared" si="279"/>
        <v>0</v>
      </c>
      <c r="GG195">
        <f t="shared" si="280"/>
        <v>0</v>
      </c>
      <c r="GH195">
        <f t="shared" si="281"/>
        <v>0</v>
      </c>
      <c r="GI195">
        <v>6</v>
      </c>
      <c r="GJ195" t="str">
        <f t="shared" si="282"/>
        <v/>
      </c>
    </row>
    <row r="196" spans="1:192" x14ac:dyDescent="0.2">
      <c r="A196" s="50">
        <f t="shared" si="221"/>
        <v>195</v>
      </c>
      <c r="B196" s="2" t="s">
        <v>150</v>
      </c>
      <c r="C196" t="s">
        <v>1034</v>
      </c>
      <c r="F196" s="19">
        <v>3464122</v>
      </c>
      <c r="G196" s="19">
        <v>5556233</v>
      </c>
      <c r="H196" s="77">
        <f t="shared" si="222"/>
        <v>464061.92120000004</v>
      </c>
      <c r="I196" s="77">
        <f t="shared" si="223"/>
        <v>5554450.2968000006</v>
      </c>
      <c r="J196" s="19">
        <v>143.4</v>
      </c>
      <c r="K196" s="19" t="s">
        <v>1334</v>
      </c>
      <c r="L196" s="19">
        <v>5.5</v>
      </c>
      <c r="Q196" t="s">
        <v>1351</v>
      </c>
      <c r="R196" t="s">
        <v>276</v>
      </c>
      <c r="S196" s="2" t="s">
        <v>1329</v>
      </c>
      <c r="T196" s="241" t="str">
        <f t="shared" si="224"/>
        <v>-</v>
      </c>
      <c r="U196" s="241" t="str">
        <f t="shared" si="225"/>
        <v>M</v>
      </c>
      <c r="V196" s="241" t="str">
        <f t="shared" si="226"/>
        <v>-</v>
      </c>
      <c r="W196" s="241" t="str">
        <f t="shared" si="283"/>
        <v>A</v>
      </c>
      <c r="X196" s="260">
        <f t="shared" si="220"/>
        <v>6</v>
      </c>
      <c r="Y196" s="261" t="str">
        <f t="shared" si="217"/>
        <v/>
      </c>
      <c r="AA196" s="66" t="s">
        <v>1603</v>
      </c>
      <c r="AB196" s="76">
        <v>2</v>
      </c>
      <c r="AC196" t="s">
        <v>278</v>
      </c>
      <c r="AD196" s="2" t="s">
        <v>1604</v>
      </c>
      <c r="AF196" s="66">
        <v>18.899999999999999</v>
      </c>
      <c r="AG196" s="19">
        <v>9073.0800000000017</v>
      </c>
      <c r="AS196" s="193">
        <f t="shared" si="218"/>
        <v>6181.3899999999994</v>
      </c>
      <c r="AT196" s="248" t="str">
        <f t="shared" si="219"/>
        <v/>
      </c>
      <c r="AU196">
        <v>1655</v>
      </c>
      <c r="AV196">
        <v>116</v>
      </c>
      <c r="AW196">
        <v>255</v>
      </c>
      <c r="AX196">
        <v>2530</v>
      </c>
      <c r="AY196">
        <v>26.4</v>
      </c>
      <c r="AZ196" s="61">
        <v>1517</v>
      </c>
      <c r="BB196">
        <v>76.599999999999994</v>
      </c>
      <c r="BE196">
        <v>4.9000000000000004</v>
      </c>
      <c r="BG196">
        <v>0.49</v>
      </c>
      <c r="BO196" s="90"/>
      <c r="BP196" s="90"/>
      <c r="BQ196" s="90"/>
      <c r="BR196" s="90"/>
      <c r="BS196" s="90"/>
      <c r="BT196" s="90"/>
      <c r="BU196" s="90"/>
      <c r="BV196" s="90"/>
      <c r="BW196" s="90"/>
      <c r="BX196" s="90"/>
      <c r="BY196" s="90"/>
      <c r="BZ196" s="90"/>
      <c r="CA196" s="90"/>
      <c r="CB196" s="90"/>
      <c r="CC196" s="90"/>
      <c r="CD196" s="90"/>
      <c r="CE196" s="90"/>
      <c r="CF196" s="90"/>
      <c r="CG196" s="90"/>
      <c r="CH196" s="90"/>
      <c r="CI196" s="90"/>
      <c r="CJ196" s="90"/>
      <c r="CK196" s="90"/>
      <c r="CL196" s="91"/>
      <c r="CM196" s="90"/>
      <c r="CN196" s="90">
        <v>1605</v>
      </c>
      <c r="CO196" s="90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4"/>
      <c r="DT196" s="50">
        <f t="shared" si="227"/>
        <v>0</v>
      </c>
      <c r="DU196" s="73">
        <f t="shared" si="228"/>
        <v>1</v>
      </c>
      <c r="DV196" s="73">
        <f t="shared" si="229"/>
        <v>0</v>
      </c>
      <c r="DW196" s="73">
        <f t="shared" si="230"/>
        <v>0</v>
      </c>
      <c r="DX196" s="73">
        <f t="shared" si="231"/>
        <v>0</v>
      </c>
      <c r="DY196" s="125">
        <f t="shared" si="232"/>
        <v>0</v>
      </c>
      <c r="DZ196" s="73">
        <f t="shared" si="233"/>
        <v>1</v>
      </c>
      <c r="EA196" s="19">
        <f t="shared" si="234"/>
        <v>0</v>
      </c>
      <c r="EB196" s="50">
        <f t="shared" si="235"/>
        <v>0</v>
      </c>
      <c r="EC196" s="19">
        <f t="shared" si="236"/>
        <v>0</v>
      </c>
      <c r="ED196" s="19">
        <f t="shared" si="237"/>
        <v>1</v>
      </c>
      <c r="EE196" s="19">
        <f t="shared" si="238"/>
        <v>0</v>
      </c>
      <c r="EF196" s="50">
        <f t="shared" si="239"/>
        <v>0</v>
      </c>
      <c r="EG196" s="19">
        <f t="shared" si="240"/>
        <v>0</v>
      </c>
      <c r="EH196" s="19">
        <f t="shared" si="241"/>
        <v>1</v>
      </c>
      <c r="EI196" s="50">
        <f t="shared" si="242"/>
        <v>0</v>
      </c>
      <c r="EJ196" s="125">
        <f t="shared" si="243"/>
        <v>2</v>
      </c>
      <c r="EK196">
        <f t="shared" si="244"/>
        <v>1655</v>
      </c>
      <c r="EL196">
        <f t="shared" si="245"/>
        <v>76.599999999999994</v>
      </c>
      <c r="EM196">
        <f t="shared" si="246"/>
        <v>116</v>
      </c>
      <c r="EN196">
        <f t="shared" si="247"/>
        <v>255</v>
      </c>
      <c r="EO196" t="str">
        <f t="shared" si="248"/>
        <v/>
      </c>
      <c r="EP196">
        <f t="shared" si="249"/>
        <v>4.9000000000000004</v>
      </c>
      <c r="EQ196">
        <f t="shared" si="250"/>
        <v>1517</v>
      </c>
      <c r="ER196" t="str">
        <f t="shared" si="251"/>
        <v/>
      </c>
      <c r="ES196" t="str">
        <f t="shared" si="252"/>
        <v/>
      </c>
      <c r="ET196">
        <f t="shared" si="253"/>
        <v>26.4</v>
      </c>
      <c r="EU196" s="61">
        <f t="shared" si="254"/>
        <v>2530</v>
      </c>
      <c r="EV196" s="53" t="e">
        <f>IF(ISNUMBER(EK196),EK196*#REF!,"")</f>
        <v>#REF!</v>
      </c>
      <c r="EW196" s="53" t="e">
        <f>IF(ISNUMBER(EL196),EL196*#REF!,"")</f>
        <v>#REF!</v>
      </c>
      <c r="EX196" s="53" t="e">
        <f>IF(ISNUMBER(EM196),EM196*#REF!,"")</f>
        <v>#REF!</v>
      </c>
      <c r="EY196" s="53" t="e">
        <f>IF(ISNUMBER(EN196),EN196*#REF!,"")</f>
        <v>#REF!</v>
      </c>
      <c r="EZ196" s="53" t="str">
        <f>IF(ISNUMBER(EO196),EO196*#REF!,"")</f>
        <v/>
      </c>
      <c r="FA196" s="53" t="e">
        <f>IF(ISNUMBER(EP196),EP196*#REF!,"")</f>
        <v>#REF!</v>
      </c>
      <c r="FB196" s="53" t="e">
        <f>IF(ISNUMBER(EQ196),EQ196*#REF!,"")</f>
        <v>#REF!</v>
      </c>
      <c r="FC196" s="53" t="str">
        <f>IF(ISNUMBER(ER196),ER196*#REF!,"")</f>
        <v/>
      </c>
      <c r="FD196" s="53" t="str">
        <f>IF(ISNUMBER(ES196),ES196*#REF!,"")</f>
        <v/>
      </c>
      <c r="FE196" s="53" t="e">
        <f>IF(ISNUMBER(ET196),ET196*#REF!,"")</f>
        <v>#REF!</v>
      </c>
      <c r="FF196" s="52" t="e">
        <f>IF(ISNUMBER(EU196),EU196*#REF!,"")</f>
        <v>#REF!</v>
      </c>
      <c r="FG196" s="55" t="str">
        <f t="shared" si="255"/>
        <v/>
      </c>
      <c r="FH196" s="55" t="str">
        <f t="shared" si="256"/>
        <v/>
      </c>
      <c r="FI196" s="55" t="str">
        <f t="shared" si="257"/>
        <v/>
      </c>
      <c r="FJ196" s="55" t="str">
        <f t="shared" si="258"/>
        <v/>
      </c>
      <c r="FK196" s="55" t="str">
        <f t="shared" si="259"/>
        <v/>
      </c>
      <c r="FL196" s="55" t="str">
        <f t="shared" si="260"/>
        <v/>
      </c>
      <c r="FM196" s="55" t="str">
        <f t="shared" si="261"/>
        <v/>
      </c>
      <c r="FN196" s="55" t="str">
        <f t="shared" si="262"/>
        <v/>
      </c>
      <c r="FO196" s="55" t="str">
        <f t="shared" si="263"/>
        <v/>
      </c>
      <c r="FP196" s="55" t="str">
        <f t="shared" si="264"/>
        <v/>
      </c>
      <c r="FQ196" s="59" t="str">
        <f t="shared" si="265"/>
        <v/>
      </c>
      <c r="FR196" s="53" t="str">
        <f t="shared" si="284"/>
        <v/>
      </c>
      <c r="FS196" s="53" t="e">
        <f t="shared" si="266"/>
        <v>#VALUE!</v>
      </c>
      <c r="FT196" s="19" t="e">
        <f t="shared" si="267"/>
        <v>#VALUE!</v>
      </c>
      <c r="FU196" s="19" t="e">
        <f t="shared" si="268"/>
        <v>#VALUE!</v>
      </c>
      <c r="FV196" s="19" t="e">
        <f t="shared" si="269"/>
        <v>#VALUE!</v>
      </c>
      <c r="FW196" s="50" t="e">
        <f t="shared" si="270"/>
        <v>#VALUE!</v>
      </c>
      <c r="FX196" s="120">
        <f t="shared" si="271"/>
        <v>0</v>
      </c>
      <c r="FY196" s="120">
        <f t="shared" si="272"/>
        <v>0</v>
      </c>
      <c r="FZ196" s="120">
        <f t="shared" si="273"/>
        <v>0</v>
      </c>
      <c r="GA196" s="120">
        <f t="shared" si="274"/>
        <v>0</v>
      </c>
      <c r="GB196" s="120">
        <f t="shared" si="275"/>
        <v>0</v>
      </c>
      <c r="GC196" s="120">
        <f t="shared" si="276"/>
        <v>0</v>
      </c>
      <c r="GD196" s="120">
        <f t="shared" si="277"/>
        <v>0</v>
      </c>
      <c r="GE196" s="120">
        <f t="shared" si="278"/>
        <v>0</v>
      </c>
      <c r="GF196" s="120">
        <f t="shared" si="279"/>
        <v>0</v>
      </c>
      <c r="GG196">
        <f t="shared" si="280"/>
        <v>0</v>
      </c>
      <c r="GH196">
        <f t="shared" si="281"/>
        <v>0</v>
      </c>
      <c r="GI196">
        <v>6</v>
      </c>
      <c r="GJ196" t="str">
        <f t="shared" si="282"/>
        <v/>
      </c>
    </row>
    <row r="197" spans="1:192" x14ac:dyDescent="0.2">
      <c r="A197" s="50">
        <f t="shared" si="221"/>
        <v>196</v>
      </c>
      <c r="B197" s="2" t="s">
        <v>150</v>
      </c>
      <c r="C197" t="s">
        <v>1034</v>
      </c>
      <c r="F197" s="19">
        <v>3464122</v>
      </c>
      <c r="G197" s="19">
        <v>5556233</v>
      </c>
      <c r="H197" s="77">
        <f t="shared" si="222"/>
        <v>464061.92120000004</v>
      </c>
      <c r="I197" s="77">
        <f t="shared" si="223"/>
        <v>5554450.2968000006</v>
      </c>
      <c r="J197" s="19">
        <v>143.4</v>
      </c>
      <c r="K197" s="19" t="s">
        <v>1334</v>
      </c>
      <c r="L197" s="19">
        <v>5.5</v>
      </c>
      <c r="Q197" t="s">
        <v>1351</v>
      </c>
      <c r="R197" t="s">
        <v>276</v>
      </c>
      <c r="S197" s="2" t="s">
        <v>1329</v>
      </c>
      <c r="T197" s="241" t="str">
        <f t="shared" si="224"/>
        <v>-</v>
      </c>
      <c r="U197" s="241" t="str">
        <f t="shared" si="225"/>
        <v>M</v>
      </c>
      <c r="V197" s="241" t="str">
        <f t="shared" si="226"/>
        <v>-</v>
      </c>
      <c r="W197" s="241" t="str">
        <f t="shared" si="283"/>
        <v>A</v>
      </c>
      <c r="X197" s="260">
        <f t="shared" si="220"/>
        <v>6</v>
      </c>
      <c r="Y197" s="261" t="str">
        <f t="shared" si="217"/>
        <v/>
      </c>
      <c r="AA197" s="66" t="s">
        <v>1605</v>
      </c>
      <c r="AB197" s="76">
        <v>3</v>
      </c>
      <c r="AC197" t="s">
        <v>1606</v>
      </c>
      <c r="AD197" s="2" t="s">
        <v>1604</v>
      </c>
      <c r="AF197" s="66">
        <v>19.399999999999999</v>
      </c>
      <c r="AG197" s="19">
        <v>9100</v>
      </c>
      <c r="AS197" s="193">
        <f t="shared" si="218"/>
        <v>6437.1</v>
      </c>
      <c r="AT197" s="248" t="str">
        <f t="shared" si="219"/>
        <v/>
      </c>
      <c r="AU197">
        <v>1730</v>
      </c>
      <c r="AV197">
        <v>114</v>
      </c>
      <c r="AW197">
        <v>251</v>
      </c>
      <c r="AX197">
        <v>2650</v>
      </c>
      <c r="AY197">
        <v>37.200000000000003</v>
      </c>
      <c r="AZ197" s="61">
        <v>1574</v>
      </c>
      <c r="BB197">
        <v>75</v>
      </c>
      <c r="BE197">
        <v>5.3</v>
      </c>
      <c r="BG197">
        <v>0.6</v>
      </c>
      <c r="BO197" s="90"/>
      <c r="BP197" s="90"/>
      <c r="BQ197" s="90"/>
      <c r="BR197" s="90"/>
      <c r="BS197" s="90"/>
      <c r="BT197" s="90"/>
      <c r="BU197" s="90"/>
      <c r="BV197" s="90"/>
      <c r="BW197" s="90"/>
      <c r="BX197" s="90"/>
      <c r="BY197" s="90"/>
      <c r="BZ197" s="90"/>
      <c r="CA197" s="90"/>
      <c r="CB197" s="90"/>
      <c r="CC197" s="90"/>
      <c r="CD197" s="90"/>
      <c r="CE197" s="90"/>
      <c r="CF197" s="90"/>
      <c r="CG197" s="90"/>
      <c r="CH197" s="90"/>
      <c r="CI197" s="90"/>
      <c r="CJ197" s="90"/>
      <c r="CK197" s="90"/>
      <c r="CL197" s="91"/>
      <c r="CM197" s="90"/>
      <c r="CN197" s="90">
        <v>1672</v>
      </c>
      <c r="CO197" s="90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4"/>
      <c r="DT197" s="50">
        <f t="shared" si="227"/>
        <v>0</v>
      </c>
      <c r="DU197" s="73">
        <f t="shared" si="228"/>
        <v>1</v>
      </c>
      <c r="DV197" s="73">
        <f t="shared" si="229"/>
        <v>0</v>
      </c>
      <c r="DW197" s="73">
        <f t="shared" si="230"/>
        <v>0</v>
      </c>
      <c r="DX197" s="73">
        <f t="shared" si="231"/>
        <v>0</v>
      </c>
      <c r="DY197" s="125">
        <f t="shared" si="232"/>
        <v>0</v>
      </c>
      <c r="DZ197" s="73">
        <f t="shared" si="233"/>
        <v>1</v>
      </c>
      <c r="EA197" s="19">
        <f t="shared" si="234"/>
        <v>0</v>
      </c>
      <c r="EB197" s="50">
        <f t="shared" si="235"/>
        <v>0</v>
      </c>
      <c r="EC197" s="19">
        <f t="shared" si="236"/>
        <v>0</v>
      </c>
      <c r="ED197" s="19">
        <f t="shared" si="237"/>
        <v>1</v>
      </c>
      <c r="EE197" s="19">
        <f t="shared" si="238"/>
        <v>0</v>
      </c>
      <c r="EF197" s="50">
        <f t="shared" si="239"/>
        <v>0</v>
      </c>
      <c r="EG197" s="19">
        <f t="shared" si="240"/>
        <v>0</v>
      </c>
      <c r="EH197" s="19">
        <f t="shared" si="241"/>
        <v>1</v>
      </c>
      <c r="EI197" s="50">
        <f t="shared" si="242"/>
        <v>0</v>
      </c>
      <c r="EJ197" s="125">
        <f t="shared" si="243"/>
        <v>2</v>
      </c>
      <c r="EK197">
        <f t="shared" si="244"/>
        <v>1730</v>
      </c>
      <c r="EL197">
        <f t="shared" si="245"/>
        <v>75</v>
      </c>
      <c r="EM197">
        <f t="shared" si="246"/>
        <v>114</v>
      </c>
      <c r="EN197">
        <f t="shared" si="247"/>
        <v>251</v>
      </c>
      <c r="EO197" t="str">
        <f t="shared" si="248"/>
        <v/>
      </c>
      <c r="EP197">
        <f t="shared" si="249"/>
        <v>5.3</v>
      </c>
      <c r="EQ197">
        <f t="shared" si="250"/>
        <v>1574</v>
      </c>
      <c r="ER197" t="str">
        <f t="shared" si="251"/>
        <v/>
      </c>
      <c r="ES197" t="str">
        <f t="shared" si="252"/>
        <v/>
      </c>
      <c r="ET197">
        <f t="shared" si="253"/>
        <v>37.200000000000003</v>
      </c>
      <c r="EU197" s="61">
        <f t="shared" si="254"/>
        <v>2650</v>
      </c>
      <c r="EV197" s="53" t="e">
        <f>IF(ISNUMBER(EK197),EK197*#REF!,"")</f>
        <v>#REF!</v>
      </c>
      <c r="EW197" s="53" t="e">
        <f>IF(ISNUMBER(EL197),EL197*#REF!,"")</f>
        <v>#REF!</v>
      </c>
      <c r="EX197" s="53" t="e">
        <f>IF(ISNUMBER(EM197),EM197*#REF!,"")</f>
        <v>#REF!</v>
      </c>
      <c r="EY197" s="53" t="e">
        <f>IF(ISNUMBER(EN197),EN197*#REF!,"")</f>
        <v>#REF!</v>
      </c>
      <c r="EZ197" s="53" t="str">
        <f>IF(ISNUMBER(EO197),EO197*#REF!,"")</f>
        <v/>
      </c>
      <c r="FA197" s="53" t="e">
        <f>IF(ISNUMBER(EP197),EP197*#REF!,"")</f>
        <v>#REF!</v>
      </c>
      <c r="FB197" s="53" t="e">
        <f>IF(ISNUMBER(EQ197),EQ197*#REF!,"")</f>
        <v>#REF!</v>
      </c>
      <c r="FC197" s="53" t="str">
        <f>IF(ISNUMBER(ER197),ER197*#REF!,"")</f>
        <v/>
      </c>
      <c r="FD197" s="53" t="str">
        <f>IF(ISNUMBER(ES197),ES197*#REF!,"")</f>
        <v/>
      </c>
      <c r="FE197" s="53" t="e">
        <f>IF(ISNUMBER(ET197),ET197*#REF!,"")</f>
        <v>#REF!</v>
      </c>
      <c r="FF197" s="52" t="e">
        <f>IF(ISNUMBER(EU197),EU197*#REF!,"")</f>
        <v>#REF!</v>
      </c>
      <c r="FG197" s="55" t="str">
        <f t="shared" si="255"/>
        <v/>
      </c>
      <c r="FH197" s="55" t="str">
        <f t="shared" si="256"/>
        <v/>
      </c>
      <c r="FI197" s="55" t="str">
        <f t="shared" si="257"/>
        <v/>
      </c>
      <c r="FJ197" s="55" t="str">
        <f t="shared" si="258"/>
        <v/>
      </c>
      <c r="FK197" s="55" t="str">
        <f t="shared" si="259"/>
        <v/>
      </c>
      <c r="FL197" s="55" t="str">
        <f t="shared" si="260"/>
        <v/>
      </c>
      <c r="FM197" s="55" t="str">
        <f t="shared" si="261"/>
        <v/>
      </c>
      <c r="FN197" s="55" t="str">
        <f t="shared" si="262"/>
        <v/>
      </c>
      <c r="FO197" s="55" t="str">
        <f t="shared" si="263"/>
        <v/>
      </c>
      <c r="FP197" s="55" t="str">
        <f t="shared" si="264"/>
        <v/>
      </c>
      <c r="FQ197" s="59" t="str">
        <f t="shared" si="265"/>
        <v/>
      </c>
      <c r="FR197" s="53" t="str">
        <f t="shared" si="284"/>
        <v/>
      </c>
      <c r="FS197" s="53" t="e">
        <f t="shared" si="266"/>
        <v>#VALUE!</v>
      </c>
      <c r="FT197" s="19" t="e">
        <f t="shared" si="267"/>
        <v>#VALUE!</v>
      </c>
      <c r="FU197" s="19" t="e">
        <f t="shared" si="268"/>
        <v>#VALUE!</v>
      </c>
      <c r="FV197" s="19" t="e">
        <f t="shared" si="269"/>
        <v>#VALUE!</v>
      </c>
      <c r="FW197" s="50" t="e">
        <f t="shared" si="270"/>
        <v>#VALUE!</v>
      </c>
      <c r="FX197" s="120">
        <f t="shared" si="271"/>
        <v>0</v>
      </c>
      <c r="FY197" s="120">
        <f t="shared" si="272"/>
        <v>0</v>
      </c>
      <c r="FZ197" s="120">
        <f t="shared" si="273"/>
        <v>0</v>
      </c>
      <c r="GA197" s="120">
        <f t="shared" si="274"/>
        <v>0</v>
      </c>
      <c r="GB197" s="120">
        <f t="shared" si="275"/>
        <v>0</v>
      </c>
      <c r="GC197" s="120">
        <f t="shared" si="276"/>
        <v>0</v>
      </c>
      <c r="GD197" s="120">
        <f t="shared" si="277"/>
        <v>0</v>
      </c>
      <c r="GE197" s="120">
        <f t="shared" si="278"/>
        <v>0</v>
      </c>
      <c r="GF197" s="120">
        <f t="shared" si="279"/>
        <v>0</v>
      </c>
      <c r="GG197">
        <f t="shared" si="280"/>
        <v>0</v>
      </c>
      <c r="GH197">
        <f t="shared" si="281"/>
        <v>0</v>
      </c>
      <c r="GI197">
        <v>6</v>
      </c>
      <c r="GJ197" t="str">
        <f t="shared" si="282"/>
        <v/>
      </c>
    </row>
    <row r="198" spans="1:192" x14ac:dyDescent="0.2">
      <c r="A198" s="50">
        <f t="shared" si="221"/>
        <v>197</v>
      </c>
      <c r="B198" s="2" t="s">
        <v>150</v>
      </c>
      <c r="C198" t="s">
        <v>1034</v>
      </c>
      <c r="F198" s="19">
        <v>3464122</v>
      </c>
      <c r="G198" s="19">
        <v>5556233</v>
      </c>
      <c r="H198" s="77">
        <f t="shared" si="222"/>
        <v>464061.92120000004</v>
      </c>
      <c r="I198" s="77">
        <f t="shared" si="223"/>
        <v>5554450.2968000006</v>
      </c>
      <c r="J198" s="19">
        <v>143.4</v>
      </c>
      <c r="K198" s="19" t="s">
        <v>1334</v>
      </c>
      <c r="L198" s="19">
        <v>5.5</v>
      </c>
      <c r="Q198" t="s">
        <v>1351</v>
      </c>
      <c r="R198" t="s">
        <v>276</v>
      </c>
      <c r="S198" s="2" t="s">
        <v>1329</v>
      </c>
      <c r="T198" s="241" t="str">
        <f t="shared" si="224"/>
        <v>-</v>
      </c>
      <c r="U198" s="241" t="str">
        <f t="shared" si="225"/>
        <v>M</v>
      </c>
      <c r="V198" s="241" t="str">
        <f t="shared" si="226"/>
        <v>-</v>
      </c>
      <c r="W198" s="241" t="str">
        <f t="shared" si="283"/>
        <v>A</v>
      </c>
      <c r="X198" s="260">
        <f t="shared" si="220"/>
        <v>6</v>
      </c>
      <c r="Y198" s="261" t="str">
        <f t="shared" si="217"/>
        <v/>
      </c>
      <c r="AA198" s="106">
        <v>37229</v>
      </c>
      <c r="AB198" s="76">
        <v>4</v>
      </c>
      <c r="AC198" t="s">
        <v>278</v>
      </c>
      <c r="AD198" s="2" t="s">
        <v>1607</v>
      </c>
      <c r="AE198" s="57" t="s">
        <v>1608</v>
      </c>
      <c r="AF198" s="66">
        <v>18.399999999999999</v>
      </c>
      <c r="AG198" s="19">
        <v>9220</v>
      </c>
      <c r="AH198" s="110">
        <v>6.13</v>
      </c>
      <c r="AJ198" s="19">
        <v>1.0031000000000001</v>
      </c>
      <c r="AK198" s="19">
        <v>20</v>
      </c>
      <c r="AM198" s="45">
        <v>0.04</v>
      </c>
      <c r="AS198" s="193">
        <f t="shared" si="218"/>
        <v>6165.7808949999999</v>
      </c>
      <c r="AT198" s="248" t="str">
        <f t="shared" si="219"/>
        <v/>
      </c>
      <c r="AU198">
        <v>1640</v>
      </c>
      <c r="AV198">
        <v>112</v>
      </c>
      <c r="AW198">
        <v>240</v>
      </c>
      <c r="AX198">
        <v>2508</v>
      </c>
      <c r="AY198">
        <v>25</v>
      </c>
      <c r="AZ198" s="61">
        <v>1510</v>
      </c>
      <c r="BA198">
        <v>2.7</v>
      </c>
      <c r="BB198">
        <v>81.400000000000006</v>
      </c>
      <c r="BC198">
        <v>4.2</v>
      </c>
      <c r="BD198">
        <v>2.8</v>
      </c>
      <c r="BE198">
        <v>4.7</v>
      </c>
      <c r="BF198">
        <v>0.53</v>
      </c>
      <c r="BG198">
        <v>0.47</v>
      </c>
      <c r="BH198">
        <v>2.6</v>
      </c>
      <c r="BI198">
        <v>0.04</v>
      </c>
      <c r="BM198">
        <v>29.2</v>
      </c>
      <c r="BN198" s="52">
        <v>1.6298949999999999</v>
      </c>
      <c r="BO198" s="90"/>
      <c r="BP198" s="90"/>
      <c r="BQ198" s="90">
        <v>57</v>
      </c>
      <c r="BR198" s="90">
        <v>440</v>
      </c>
      <c r="BS198" s="90"/>
      <c r="BT198" s="90"/>
      <c r="BU198" s="90"/>
      <c r="BV198" s="90"/>
      <c r="BW198" s="90"/>
      <c r="BX198" s="90">
        <v>7</v>
      </c>
      <c r="BY198" s="90"/>
      <c r="BZ198" s="90"/>
      <c r="CA198" s="90"/>
      <c r="CB198" s="90"/>
      <c r="CC198" s="90"/>
      <c r="CD198" s="90"/>
      <c r="CE198" s="90"/>
      <c r="CF198" s="90"/>
      <c r="CG198" s="90"/>
      <c r="CH198" s="90"/>
      <c r="CI198" s="90"/>
      <c r="CJ198" s="90"/>
      <c r="CK198" s="90"/>
      <c r="CL198" s="91">
        <v>7</v>
      </c>
      <c r="CM198" s="90"/>
      <c r="CN198" s="90">
        <v>1260</v>
      </c>
      <c r="CO198" s="90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4"/>
      <c r="DT198" s="50">
        <f t="shared" si="227"/>
        <v>0</v>
      </c>
      <c r="DU198" s="73">
        <f t="shared" si="228"/>
        <v>1</v>
      </c>
      <c r="DV198" s="73">
        <f t="shared" si="229"/>
        <v>0</v>
      </c>
      <c r="DW198" s="73">
        <f t="shared" si="230"/>
        <v>0</v>
      </c>
      <c r="DX198" s="73">
        <f t="shared" si="231"/>
        <v>0</v>
      </c>
      <c r="DY198" s="125">
        <f t="shared" si="232"/>
        <v>0</v>
      </c>
      <c r="DZ198" s="73">
        <f t="shared" si="233"/>
        <v>1</v>
      </c>
      <c r="EA198" s="19">
        <f t="shared" si="234"/>
        <v>0</v>
      </c>
      <c r="EB198" s="50">
        <f t="shared" si="235"/>
        <v>0</v>
      </c>
      <c r="EC198" s="19">
        <f t="shared" si="236"/>
        <v>0</v>
      </c>
      <c r="ED198" s="19">
        <f t="shared" si="237"/>
        <v>1</v>
      </c>
      <c r="EE198" s="19">
        <f t="shared" si="238"/>
        <v>0</v>
      </c>
      <c r="EF198" s="50">
        <f t="shared" si="239"/>
        <v>0</v>
      </c>
      <c r="EG198" s="19">
        <f t="shared" si="240"/>
        <v>0</v>
      </c>
      <c r="EH198" s="19">
        <f t="shared" si="241"/>
        <v>1</v>
      </c>
      <c r="EI198" s="50">
        <f t="shared" si="242"/>
        <v>0</v>
      </c>
      <c r="EJ198" s="125">
        <f t="shared" si="243"/>
        <v>2</v>
      </c>
      <c r="EK198">
        <f t="shared" si="244"/>
        <v>1640</v>
      </c>
      <c r="EL198">
        <f t="shared" si="245"/>
        <v>81.400000000000006</v>
      </c>
      <c r="EM198">
        <f t="shared" si="246"/>
        <v>112</v>
      </c>
      <c r="EN198">
        <f t="shared" si="247"/>
        <v>240</v>
      </c>
      <c r="EO198">
        <f t="shared" si="248"/>
        <v>0.53</v>
      </c>
      <c r="EP198">
        <f t="shared" si="249"/>
        <v>4.7</v>
      </c>
      <c r="EQ198">
        <f t="shared" si="250"/>
        <v>1510</v>
      </c>
      <c r="ER198" t="str">
        <f t="shared" si="251"/>
        <v/>
      </c>
      <c r="ES198" t="str">
        <f t="shared" si="252"/>
        <v/>
      </c>
      <c r="ET198">
        <f t="shared" si="253"/>
        <v>25</v>
      </c>
      <c r="EU198" s="61">
        <f t="shared" si="254"/>
        <v>2508</v>
      </c>
      <c r="EV198" s="53" t="e">
        <f>IF(ISNUMBER(EK198),EK198*#REF!,"")</f>
        <v>#REF!</v>
      </c>
      <c r="EW198" s="53" t="e">
        <f>IF(ISNUMBER(EL198),EL198*#REF!,"")</f>
        <v>#REF!</v>
      </c>
      <c r="EX198" s="53" t="e">
        <f>IF(ISNUMBER(EM198),EM198*#REF!,"")</f>
        <v>#REF!</v>
      </c>
      <c r="EY198" s="53" t="e">
        <f>IF(ISNUMBER(EN198),EN198*#REF!,"")</f>
        <v>#REF!</v>
      </c>
      <c r="EZ198" s="53" t="e">
        <f>IF(ISNUMBER(EO198),EO198*#REF!,"")</f>
        <v>#REF!</v>
      </c>
      <c r="FA198" s="53" t="e">
        <f>IF(ISNUMBER(EP198),EP198*#REF!,"")</f>
        <v>#REF!</v>
      </c>
      <c r="FB198" s="53" t="e">
        <f>IF(ISNUMBER(EQ198),EQ198*#REF!,"")</f>
        <v>#REF!</v>
      </c>
      <c r="FC198" s="53" t="str">
        <f>IF(ISNUMBER(ER198),ER198*#REF!,"")</f>
        <v/>
      </c>
      <c r="FD198" s="53" t="str">
        <f>IF(ISNUMBER(ES198),ES198*#REF!,"")</f>
        <v/>
      </c>
      <c r="FE198" s="53" t="e">
        <f>IF(ISNUMBER(ET198),ET198*#REF!,"")</f>
        <v>#REF!</v>
      </c>
      <c r="FF198" s="52" t="e">
        <f>IF(ISNUMBER(EU198),EU198*#REF!,"")</f>
        <v>#REF!</v>
      </c>
      <c r="FG198" s="55" t="str">
        <f t="shared" si="255"/>
        <v/>
      </c>
      <c r="FH198" s="55" t="str">
        <f t="shared" si="256"/>
        <v/>
      </c>
      <c r="FI198" s="55" t="str">
        <f t="shared" si="257"/>
        <v/>
      </c>
      <c r="FJ198" s="55" t="str">
        <f t="shared" si="258"/>
        <v/>
      </c>
      <c r="FK198" s="55" t="str">
        <f t="shared" si="259"/>
        <v/>
      </c>
      <c r="FL198" s="55" t="str">
        <f t="shared" si="260"/>
        <v/>
      </c>
      <c r="FM198" s="55" t="str">
        <f t="shared" si="261"/>
        <v/>
      </c>
      <c r="FN198" s="55" t="str">
        <f t="shared" si="262"/>
        <v/>
      </c>
      <c r="FO198" s="55" t="str">
        <f t="shared" si="263"/>
        <v/>
      </c>
      <c r="FP198" s="55" t="str">
        <f t="shared" si="264"/>
        <v/>
      </c>
      <c r="FQ198" s="59" t="str">
        <f t="shared" si="265"/>
        <v/>
      </c>
      <c r="FR198" s="53" t="str">
        <f t="shared" si="284"/>
        <v/>
      </c>
      <c r="FS198" s="53" t="e">
        <f t="shared" si="266"/>
        <v>#VALUE!</v>
      </c>
      <c r="FT198" s="19" t="e">
        <f t="shared" si="267"/>
        <v>#VALUE!</v>
      </c>
      <c r="FU198" s="19" t="e">
        <f t="shared" si="268"/>
        <v>#VALUE!</v>
      </c>
      <c r="FV198" s="19" t="e">
        <f t="shared" si="269"/>
        <v>#VALUE!</v>
      </c>
      <c r="FW198" s="50" t="e">
        <f t="shared" si="270"/>
        <v>#VALUE!</v>
      </c>
      <c r="FX198" s="120">
        <f t="shared" si="271"/>
        <v>0</v>
      </c>
      <c r="FY198" s="120">
        <f t="shared" si="272"/>
        <v>0</v>
      </c>
      <c r="FZ198" s="120">
        <f t="shared" si="273"/>
        <v>0</v>
      </c>
      <c r="GA198" s="120">
        <f t="shared" si="274"/>
        <v>0</v>
      </c>
      <c r="GB198" s="120">
        <f t="shared" si="275"/>
        <v>0</v>
      </c>
      <c r="GC198" s="120">
        <f t="shared" si="276"/>
        <v>0</v>
      </c>
      <c r="GD198" s="120">
        <f t="shared" si="277"/>
        <v>0</v>
      </c>
      <c r="GE198" s="120">
        <f t="shared" si="278"/>
        <v>0</v>
      </c>
      <c r="GF198" s="120">
        <f t="shared" si="279"/>
        <v>0</v>
      </c>
      <c r="GG198">
        <f t="shared" si="280"/>
        <v>0</v>
      </c>
      <c r="GH198">
        <f t="shared" si="281"/>
        <v>0</v>
      </c>
      <c r="GI198">
        <v>6</v>
      </c>
      <c r="GJ198" t="str">
        <f t="shared" si="282"/>
        <v/>
      </c>
    </row>
    <row r="199" spans="1:192" x14ac:dyDescent="0.2">
      <c r="A199" s="50">
        <f t="shared" si="221"/>
        <v>198</v>
      </c>
      <c r="B199" s="2" t="s">
        <v>150</v>
      </c>
      <c r="C199" t="s">
        <v>1034</v>
      </c>
      <c r="F199" s="19">
        <v>3464122</v>
      </c>
      <c r="G199" s="19">
        <v>5556233</v>
      </c>
      <c r="H199" s="77">
        <f t="shared" si="222"/>
        <v>464061.92120000004</v>
      </c>
      <c r="I199" s="77">
        <f t="shared" si="223"/>
        <v>5554450.2968000006</v>
      </c>
      <c r="J199" s="19">
        <v>143.4</v>
      </c>
      <c r="K199" s="19" t="s">
        <v>1334</v>
      </c>
      <c r="L199" s="19">
        <v>5.5</v>
      </c>
      <c r="Q199" t="s">
        <v>1351</v>
      </c>
      <c r="R199" t="s">
        <v>276</v>
      </c>
      <c r="S199" s="2" t="s">
        <v>1329</v>
      </c>
      <c r="T199" s="241" t="str">
        <f t="shared" si="224"/>
        <v>-</v>
      </c>
      <c r="U199" s="241" t="str">
        <f t="shared" si="225"/>
        <v>M</v>
      </c>
      <c r="V199" s="241" t="str">
        <f t="shared" si="226"/>
        <v>-</v>
      </c>
      <c r="W199" s="241" t="str">
        <f t="shared" si="283"/>
        <v>A</v>
      </c>
      <c r="X199" s="260">
        <f t="shared" si="220"/>
        <v>6</v>
      </c>
      <c r="Y199" s="261" t="str">
        <f t="shared" si="217"/>
        <v/>
      </c>
      <c r="Z199" s="61" t="s">
        <v>1390</v>
      </c>
      <c r="AA199" s="86">
        <v>42438</v>
      </c>
      <c r="AB199" s="76">
        <v>5</v>
      </c>
      <c r="AC199" t="s">
        <v>278</v>
      </c>
      <c r="AD199" s="2" t="s">
        <v>1033</v>
      </c>
      <c r="AE199" s="56"/>
      <c r="AF199" s="128">
        <v>18</v>
      </c>
      <c r="AH199" s="19">
        <v>6.2</v>
      </c>
      <c r="AR199">
        <v>6657</v>
      </c>
      <c r="AS199" s="193">
        <f t="shared" si="218"/>
        <v>6656.3229999999985</v>
      </c>
      <c r="AT199" s="248" t="str">
        <f t="shared" si="219"/>
        <v/>
      </c>
      <c r="AU199">
        <v>1840</v>
      </c>
      <c r="AV199">
        <v>107</v>
      </c>
      <c r="AW199">
        <v>235</v>
      </c>
      <c r="AX199">
        <v>2810</v>
      </c>
      <c r="AY199">
        <v>29</v>
      </c>
      <c r="AZ199" s="61">
        <v>1498</v>
      </c>
      <c r="BA199">
        <v>2.9</v>
      </c>
      <c r="BB199">
        <v>84.3</v>
      </c>
      <c r="BC199">
        <v>4.2</v>
      </c>
      <c r="BD199">
        <v>3.2</v>
      </c>
      <c r="BE199">
        <v>4.7</v>
      </c>
      <c r="BF199">
        <v>0.41</v>
      </c>
      <c r="BG199">
        <v>0.37</v>
      </c>
      <c r="BH199">
        <v>2.1</v>
      </c>
      <c r="BI199">
        <v>3.7999999999999999E-2</v>
      </c>
      <c r="BJ199" t="s">
        <v>1381</v>
      </c>
      <c r="BK199" t="s">
        <v>1370</v>
      </c>
      <c r="BM199">
        <v>33.4</v>
      </c>
      <c r="BN199" s="52">
        <v>1.66</v>
      </c>
      <c r="BO199" s="90"/>
      <c r="BP199" s="90"/>
      <c r="BQ199" s="90">
        <v>43</v>
      </c>
      <c r="BR199" s="90"/>
      <c r="BS199" s="90"/>
      <c r="BT199" s="90"/>
      <c r="BU199" s="90"/>
      <c r="BV199" s="90"/>
      <c r="BW199" s="90"/>
      <c r="BX199" s="90">
        <v>2</v>
      </c>
      <c r="BY199" s="90"/>
      <c r="BZ199" s="90"/>
      <c r="CA199" s="90"/>
      <c r="CB199" s="90"/>
      <c r="CC199" s="90"/>
      <c r="CD199" s="90"/>
      <c r="CE199" s="90"/>
      <c r="CF199" s="90"/>
      <c r="CG199" s="90"/>
      <c r="CH199" s="90"/>
      <c r="CI199" s="90"/>
      <c r="CJ199" s="90"/>
      <c r="CK199" s="90"/>
      <c r="CL199" s="91"/>
      <c r="CM199" s="90"/>
      <c r="CN199" s="90">
        <v>1420</v>
      </c>
      <c r="CO199" s="90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4"/>
      <c r="DT199" s="50">
        <f t="shared" si="227"/>
        <v>0</v>
      </c>
      <c r="DU199" s="73">
        <f t="shared" si="228"/>
        <v>1</v>
      </c>
      <c r="DV199" s="73">
        <f t="shared" si="229"/>
        <v>0</v>
      </c>
      <c r="DW199" s="73">
        <f t="shared" si="230"/>
        <v>0</v>
      </c>
      <c r="DX199" s="73">
        <f t="shared" si="231"/>
        <v>0</v>
      </c>
      <c r="DY199" s="125">
        <f t="shared" si="232"/>
        <v>0</v>
      </c>
      <c r="DZ199" s="73">
        <f t="shared" si="233"/>
        <v>1</v>
      </c>
      <c r="EA199" s="19">
        <f t="shared" si="234"/>
        <v>0</v>
      </c>
      <c r="EB199" s="50">
        <f t="shared" si="235"/>
        <v>0</v>
      </c>
      <c r="EC199" s="19">
        <f t="shared" si="236"/>
        <v>0</v>
      </c>
      <c r="ED199" s="19">
        <f t="shared" si="237"/>
        <v>1</v>
      </c>
      <c r="EE199" s="19">
        <f t="shared" si="238"/>
        <v>0</v>
      </c>
      <c r="EF199" s="50">
        <f t="shared" si="239"/>
        <v>0</v>
      </c>
      <c r="EG199" s="19">
        <f t="shared" si="240"/>
        <v>0</v>
      </c>
      <c r="EH199" s="19">
        <f t="shared" si="241"/>
        <v>1</v>
      </c>
      <c r="EI199" s="50">
        <f t="shared" si="242"/>
        <v>0</v>
      </c>
      <c r="EJ199" s="125">
        <f t="shared" si="243"/>
        <v>2</v>
      </c>
      <c r="EK199">
        <f t="shared" si="244"/>
        <v>1840</v>
      </c>
      <c r="EL199">
        <f t="shared" si="245"/>
        <v>84.3</v>
      </c>
      <c r="EM199">
        <f t="shared" si="246"/>
        <v>107</v>
      </c>
      <c r="EN199">
        <f t="shared" si="247"/>
        <v>235</v>
      </c>
      <c r="EO199">
        <f t="shared" si="248"/>
        <v>0.41</v>
      </c>
      <c r="EP199">
        <f t="shared" si="249"/>
        <v>4.7</v>
      </c>
      <c r="EQ199">
        <f t="shared" si="250"/>
        <v>1498</v>
      </c>
      <c r="ER199" t="str">
        <f t="shared" si="251"/>
        <v/>
      </c>
      <c r="ES199" t="str">
        <f t="shared" si="252"/>
        <v/>
      </c>
      <c r="ET199">
        <f t="shared" si="253"/>
        <v>29</v>
      </c>
      <c r="EU199" s="61">
        <f t="shared" si="254"/>
        <v>2810</v>
      </c>
      <c r="EV199" s="53" t="e">
        <f>IF(ISNUMBER(EK199),EK199*#REF!,"")</f>
        <v>#REF!</v>
      </c>
      <c r="EW199" s="53" t="e">
        <f>IF(ISNUMBER(EL199),EL199*#REF!,"")</f>
        <v>#REF!</v>
      </c>
      <c r="EX199" s="53" t="e">
        <f>IF(ISNUMBER(EM199),EM199*#REF!,"")</f>
        <v>#REF!</v>
      </c>
      <c r="EY199" s="53" t="e">
        <f>IF(ISNUMBER(EN199),EN199*#REF!,"")</f>
        <v>#REF!</v>
      </c>
      <c r="EZ199" s="53" t="e">
        <f>IF(ISNUMBER(EO199),EO199*#REF!,"")</f>
        <v>#REF!</v>
      </c>
      <c r="FA199" s="53" t="e">
        <f>IF(ISNUMBER(EP199),EP199*#REF!,"")</f>
        <v>#REF!</v>
      </c>
      <c r="FB199" s="53" t="e">
        <f>IF(ISNUMBER(EQ199),EQ199*#REF!,"")</f>
        <v>#REF!</v>
      </c>
      <c r="FC199" s="53" t="str">
        <f>IF(ISNUMBER(ER199),ER199*#REF!,"")</f>
        <v/>
      </c>
      <c r="FD199" s="53" t="str">
        <f>IF(ISNUMBER(ES199),ES199*#REF!,"")</f>
        <v/>
      </c>
      <c r="FE199" s="53" t="e">
        <f>IF(ISNUMBER(ET199),ET199*#REF!,"")</f>
        <v>#REF!</v>
      </c>
      <c r="FF199" s="52" t="e">
        <f>IF(ISNUMBER(EU199),EU199*#REF!,"")</f>
        <v>#REF!</v>
      </c>
      <c r="FG199" s="55" t="str">
        <f t="shared" si="255"/>
        <v/>
      </c>
      <c r="FH199" s="55" t="str">
        <f t="shared" si="256"/>
        <v/>
      </c>
      <c r="FI199" s="55" t="str">
        <f t="shared" si="257"/>
        <v/>
      </c>
      <c r="FJ199" s="55" t="str">
        <f t="shared" si="258"/>
        <v/>
      </c>
      <c r="FK199" s="55" t="str">
        <f t="shared" si="259"/>
        <v/>
      </c>
      <c r="FL199" s="55" t="str">
        <f t="shared" si="260"/>
        <v/>
      </c>
      <c r="FM199" s="55" t="str">
        <f t="shared" si="261"/>
        <v/>
      </c>
      <c r="FN199" s="55" t="str">
        <f t="shared" si="262"/>
        <v/>
      </c>
      <c r="FO199" s="55" t="str">
        <f t="shared" si="263"/>
        <v/>
      </c>
      <c r="FP199" s="55" t="str">
        <f t="shared" si="264"/>
        <v/>
      </c>
      <c r="FQ199" s="59" t="str">
        <f t="shared" si="265"/>
        <v/>
      </c>
      <c r="FR199" s="53" t="str">
        <f t="shared" si="284"/>
        <v/>
      </c>
      <c r="FS199" s="53" t="e">
        <f t="shared" si="266"/>
        <v>#VALUE!</v>
      </c>
      <c r="FT199" s="19" t="e">
        <f t="shared" si="267"/>
        <v>#VALUE!</v>
      </c>
      <c r="FU199" s="19" t="e">
        <f t="shared" si="268"/>
        <v>#VALUE!</v>
      </c>
      <c r="FV199" s="19" t="e">
        <f t="shared" si="269"/>
        <v>#VALUE!</v>
      </c>
      <c r="FW199" s="50" t="e">
        <f t="shared" si="270"/>
        <v>#VALUE!</v>
      </c>
      <c r="FX199" s="120">
        <f t="shared" si="271"/>
        <v>0</v>
      </c>
      <c r="FY199" s="120">
        <f t="shared" si="272"/>
        <v>0</v>
      </c>
      <c r="FZ199" s="120">
        <f t="shared" si="273"/>
        <v>0</v>
      </c>
      <c r="GA199" s="120">
        <f t="shared" si="274"/>
        <v>0</v>
      </c>
      <c r="GB199" s="120">
        <f t="shared" si="275"/>
        <v>0</v>
      </c>
      <c r="GC199" s="120">
        <f t="shared" si="276"/>
        <v>0</v>
      </c>
      <c r="GD199" s="120">
        <f t="shared" si="277"/>
        <v>0</v>
      </c>
      <c r="GE199" s="120">
        <f t="shared" si="278"/>
        <v>0</v>
      </c>
      <c r="GF199" s="120">
        <f t="shared" si="279"/>
        <v>0</v>
      </c>
      <c r="GG199">
        <f t="shared" si="280"/>
        <v>0</v>
      </c>
      <c r="GH199">
        <f t="shared" si="281"/>
        <v>0</v>
      </c>
      <c r="GI199">
        <v>6</v>
      </c>
      <c r="GJ199" t="str">
        <f t="shared" si="282"/>
        <v/>
      </c>
    </row>
    <row r="200" spans="1:192" x14ac:dyDescent="0.2">
      <c r="A200" s="50">
        <f t="shared" si="221"/>
        <v>199</v>
      </c>
      <c r="B200" s="58" t="s">
        <v>150</v>
      </c>
      <c r="C200" s="2" t="s">
        <v>406</v>
      </c>
      <c r="D200" s="2"/>
      <c r="E200" s="2"/>
      <c r="F200" s="19">
        <v>3464466</v>
      </c>
      <c r="G200" s="19">
        <v>5556744</v>
      </c>
      <c r="H200" s="77">
        <f t="shared" si="222"/>
        <v>464405.78360000002</v>
      </c>
      <c r="I200" s="77">
        <f t="shared" si="223"/>
        <v>5554961.0924000004</v>
      </c>
      <c r="J200" s="19">
        <v>145.91999999999999</v>
      </c>
      <c r="K200" s="19" t="s">
        <v>1335</v>
      </c>
      <c r="L200" s="19">
        <v>4.3499999999999996</v>
      </c>
      <c r="Q200" t="s">
        <v>1351</v>
      </c>
      <c r="R200" t="s">
        <v>276</v>
      </c>
      <c r="S200" s="2" t="s">
        <v>1329</v>
      </c>
      <c r="T200" s="241" t="str">
        <f t="shared" si="224"/>
        <v>-</v>
      </c>
      <c r="U200" s="241" t="str">
        <f t="shared" si="225"/>
        <v>-</v>
      </c>
      <c r="V200" s="241" t="str">
        <f t="shared" si="226"/>
        <v>B</v>
      </c>
      <c r="W200" s="241" t="str">
        <f t="shared" si="283"/>
        <v>A</v>
      </c>
      <c r="X200" s="260">
        <f t="shared" si="220"/>
        <v>6</v>
      </c>
      <c r="Y200" s="261" t="str">
        <f t="shared" si="217"/>
        <v/>
      </c>
      <c r="AA200" s="86" t="s">
        <v>1615</v>
      </c>
      <c r="AB200" s="76">
        <v>1</v>
      </c>
      <c r="AC200" s="2" t="s">
        <v>906</v>
      </c>
      <c r="AD200" s="2" t="s">
        <v>1600</v>
      </c>
      <c r="AE200" s="56"/>
      <c r="AF200" s="66">
        <v>19.7</v>
      </c>
      <c r="AJ200" s="19">
        <v>1.0125999999999999</v>
      </c>
      <c r="AK200" s="19">
        <v>15</v>
      </c>
      <c r="AM200" s="66">
        <v>0.23</v>
      </c>
      <c r="AS200" s="193">
        <f t="shared" si="218"/>
        <v>17732.246999999999</v>
      </c>
      <c r="AT200" s="248" t="str">
        <f t="shared" si="219"/>
        <v/>
      </c>
      <c r="AU200">
        <v>5674</v>
      </c>
      <c r="AV200" s="103">
        <v>71.86</v>
      </c>
      <c r="AW200" s="55">
        <v>569</v>
      </c>
      <c r="AX200">
        <v>9043</v>
      </c>
      <c r="AY200">
        <v>83.75</v>
      </c>
      <c r="AZ200" s="61">
        <v>1930</v>
      </c>
      <c r="BA200">
        <v>0.53300000000000003</v>
      </c>
      <c r="BB200">
        <v>292.10000000000002</v>
      </c>
      <c r="BE200">
        <v>13.97</v>
      </c>
      <c r="BF200">
        <v>0.54400000000000004</v>
      </c>
      <c r="BG200" s="2" t="s">
        <v>1322</v>
      </c>
      <c r="BH200">
        <v>2.5680000000000001</v>
      </c>
      <c r="BJ200" s="2" t="s">
        <v>1322</v>
      </c>
      <c r="BM200">
        <v>50.62</v>
      </c>
      <c r="BN200" s="228" t="s">
        <v>1322</v>
      </c>
      <c r="BO200" s="90"/>
      <c r="BP200" s="90">
        <v>302</v>
      </c>
      <c r="BQ200" s="90"/>
      <c r="BR200" s="90" t="s">
        <v>1322</v>
      </c>
      <c r="BS200" s="90"/>
      <c r="BT200" s="90"/>
      <c r="BU200" s="90"/>
      <c r="BV200" s="90"/>
      <c r="BW200" s="90"/>
      <c r="BX200" s="90"/>
      <c r="BY200" s="90"/>
      <c r="BZ200" s="90"/>
      <c r="CA200" s="90"/>
      <c r="CB200" s="90"/>
      <c r="CC200" s="90"/>
      <c r="CD200" s="90"/>
      <c r="CE200" s="90"/>
      <c r="CF200" s="90"/>
      <c r="CG200" s="90"/>
      <c r="CH200" s="90"/>
      <c r="CI200" s="90"/>
      <c r="CJ200" s="90"/>
      <c r="CK200" s="90"/>
      <c r="CL200" s="91"/>
      <c r="CM200" s="90"/>
      <c r="CN200" s="90">
        <v>1428</v>
      </c>
      <c r="CO200" s="90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4"/>
      <c r="DT200" s="50">
        <f t="shared" si="227"/>
        <v>1</v>
      </c>
      <c r="DU200" s="73">
        <f t="shared" si="228"/>
        <v>1</v>
      </c>
      <c r="DV200" s="73">
        <f t="shared" si="229"/>
        <v>0</v>
      </c>
      <c r="DW200" s="73">
        <f t="shared" si="230"/>
        <v>0</v>
      </c>
      <c r="DX200" s="73">
        <f t="shared" si="231"/>
        <v>0</v>
      </c>
      <c r="DY200" s="125">
        <f t="shared" si="232"/>
        <v>0</v>
      </c>
      <c r="DZ200" s="73">
        <f t="shared" si="233"/>
        <v>1</v>
      </c>
      <c r="EA200" s="19">
        <f t="shared" si="234"/>
        <v>0</v>
      </c>
      <c r="EB200" s="50">
        <f t="shared" si="235"/>
        <v>0</v>
      </c>
      <c r="EC200" s="19">
        <f t="shared" si="236"/>
        <v>0</v>
      </c>
      <c r="ED200" s="19">
        <f t="shared" si="237"/>
        <v>0</v>
      </c>
      <c r="EE200" s="19">
        <f t="shared" si="238"/>
        <v>1</v>
      </c>
      <c r="EF200" s="50">
        <f t="shared" si="239"/>
        <v>0</v>
      </c>
      <c r="EG200" s="19">
        <f t="shared" si="240"/>
        <v>0</v>
      </c>
      <c r="EH200" s="19">
        <f t="shared" si="241"/>
        <v>1</v>
      </c>
      <c r="EI200" s="50">
        <f t="shared" si="242"/>
        <v>0</v>
      </c>
      <c r="EJ200" s="125">
        <f t="shared" si="243"/>
        <v>2</v>
      </c>
      <c r="EK200">
        <f t="shared" si="244"/>
        <v>5674</v>
      </c>
      <c r="EL200">
        <f t="shared" si="245"/>
        <v>292.10000000000002</v>
      </c>
      <c r="EM200">
        <f t="shared" si="246"/>
        <v>71.86</v>
      </c>
      <c r="EN200">
        <f t="shared" si="247"/>
        <v>569</v>
      </c>
      <c r="EO200">
        <f t="shared" si="248"/>
        <v>0.54400000000000004</v>
      </c>
      <c r="EP200">
        <f t="shared" si="249"/>
        <v>13.97</v>
      </c>
      <c r="EQ200">
        <f t="shared" si="250"/>
        <v>1930</v>
      </c>
      <c r="ER200" t="str">
        <f t="shared" si="251"/>
        <v/>
      </c>
      <c r="ES200" t="str">
        <f t="shared" si="252"/>
        <v/>
      </c>
      <c r="ET200">
        <f t="shared" si="253"/>
        <v>83.75</v>
      </c>
      <c r="EU200" s="61">
        <f t="shared" si="254"/>
        <v>9043</v>
      </c>
      <c r="EV200" s="53" t="e">
        <f>IF(ISNUMBER(EK200),EK200*#REF!,"")</f>
        <v>#REF!</v>
      </c>
      <c r="EW200" s="53" t="e">
        <f>IF(ISNUMBER(EL200),EL200*#REF!,"")</f>
        <v>#REF!</v>
      </c>
      <c r="EX200" s="53" t="e">
        <f>IF(ISNUMBER(EM200),EM200*#REF!,"")</f>
        <v>#REF!</v>
      </c>
      <c r="EY200" s="53" t="e">
        <f>IF(ISNUMBER(EN200),EN200*#REF!,"")</f>
        <v>#REF!</v>
      </c>
      <c r="EZ200" s="53" t="e">
        <f>IF(ISNUMBER(EO200),EO200*#REF!,"")</f>
        <v>#REF!</v>
      </c>
      <c r="FA200" s="53" t="e">
        <f>IF(ISNUMBER(EP200),EP200*#REF!,"")</f>
        <v>#REF!</v>
      </c>
      <c r="FB200" s="53" t="e">
        <f>IF(ISNUMBER(EQ200),EQ200*#REF!,"")</f>
        <v>#REF!</v>
      </c>
      <c r="FC200" s="53" t="str">
        <f>IF(ISNUMBER(ER200),ER200*#REF!,"")</f>
        <v/>
      </c>
      <c r="FD200" s="53" t="str">
        <f>IF(ISNUMBER(ES200),ES200*#REF!,"")</f>
        <v/>
      </c>
      <c r="FE200" s="53" t="e">
        <f>IF(ISNUMBER(ET200),ET200*#REF!,"")</f>
        <v>#REF!</v>
      </c>
      <c r="FF200" s="52" t="e">
        <f>IF(ISNUMBER(EU200),EU200*#REF!,"")</f>
        <v>#REF!</v>
      </c>
      <c r="FG200" s="55" t="str">
        <f t="shared" si="255"/>
        <v/>
      </c>
      <c r="FH200" s="55" t="str">
        <f t="shared" si="256"/>
        <v/>
      </c>
      <c r="FI200" s="55" t="str">
        <f t="shared" si="257"/>
        <v/>
      </c>
      <c r="FJ200" s="55" t="str">
        <f t="shared" si="258"/>
        <v/>
      </c>
      <c r="FK200" s="55" t="str">
        <f t="shared" si="259"/>
        <v/>
      </c>
      <c r="FL200" s="55" t="str">
        <f t="shared" si="260"/>
        <v/>
      </c>
      <c r="FM200" s="55" t="str">
        <f t="shared" si="261"/>
        <v/>
      </c>
      <c r="FN200" s="55" t="str">
        <f t="shared" si="262"/>
        <v/>
      </c>
      <c r="FO200" s="55" t="str">
        <f t="shared" si="263"/>
        <v/>
      </c>
      <c r="FP200" s="55" t="str">
        <f t="shared" si="264"/>
        <v/>
      </c>
      <c r="FQ200" s="59" t="str">
        <f t="shared" si="265"/>
        <v/>
      </c>
      <c r="FR200" s="53" t="str">
        <f t="shared" si="284"/>
        <v/>
      </c>
      <c r="FS200" s="53" t="e">
        <f t="shared" si="266"/>
        <v>#VALUE!</v>
      </c>
      <c r="FT200" s="19" t="e">
        <f t="shared" si="267"/>
        <v>#VALUE!</v>
      </c>
      <c r="FU200" s="19" t="e">
        <f t="shared" si="268"/>
        <v>#VALUE!</v>
      </c>
      <c r="FV200" s="19" t="e">
        <f t="shared" si="269"/>
        <v>#VALUE!</v>
      </c>
      <c r="FW200" s="50" t="e">
        <f t="shared" si="270"/>
        <v>#VALUE!</v>
      </c>
      <c r="FX200" s="120">
        <f t="shared" si="271"/>
        <v>0</v>
      </c>
      <c r="FY200" s="120">
        <f t="shared" si="272"/>
        <v>0</v>
      </c>
      <c r="FZ200" s="120">
        <f t="shared" si="273"/>
        <v>0</v>
      </c>
      <c r="GA200" s="120">
        <f t="shared" si="274"/>
        <v>0</v>
      </c>
      <c r="GB200" s="120">
        <f t="shared" si="275"/>
        <v>0</v>
      </c>
      <c r="GC200" s="120">
        <f t="shared" si="276"/>
        <v>0</v>
      </c>
      <c r="GD200" s="120">
        <f t="shared" si="277"/>
        <v>0</v>
      </c>
      <c r="GE200" s="120">
        <f t="shared" si="278"/>
        <v>0</v>
      </c>
      <c r="GF200" s="120">
        <f t="shared" si="279"/>
        <v>0</v>
      </c>
      <c r="GG200">
        <f t="shared" si="280"/>
        <v>0</v>
      </c>
      <c r="GH200">
        <f t="shared" si="281"/>
        <v>0</v>
      </c>
      <c r="GI200">
        <v>6</v>
      </c>
      <c r="GJ200" t="str">
        <f t="shared" si="282"/>
        <v/>
      </c>
    </row>
    <row r="201" spans="1:192" x14ac:dyDescent="0.2">
      <c r="A201" s="50">
        <f t="shared" si="221"/>
        <v>200</v>
      </c>
      <c r="B201" s="2" t="s">
        <v>150</v>
      </c>
      <c r="C201" s="2" t="s">
        <v>406</v>
      </c>
      <c r="D201" s="2"/>
      <c r="E201" s="2"/>
      <c r="F201" s="19">
        <v>3464466</v>
      </c>
      <c r="G201" s="19">
        <v>5556744</v>
      </c>
      <c r="H201" s="77">
        <f t="shared" si="222"/>
        <v>464405.78360000002</v>
      </c>
      <c r="I201" s="77">
        <f t="shared" si="223"/>
        <v>5554961.0924000004</v>
      </c>
      <c r="J201" s="19">
        <v>145.91999999999999</v>
      </c>
      <c r="K201" s="19" t="s">
        <v>1335</v>
      </c>
      <c r="L201" s="19">
        <v>4.3499999999999996</v>
      </c>
      <c r="Q201" t="s">
        <v>1351</v>
      </c>
      <c r="R201" t="s">
        <v>276</v>
      </c>
      <c r="S201" s="2" t="s">
        <v>1329</v>
      </c>
      <c r="T201" s="241" t="str">
        <f t="shared" si="224"/>
        <v>-</v>
      </c>
      <c r="U201" s="241" t="str">
        <f t="shared" si="225"/>
        <v>M</v>
      </c>
      <c r="V201" s="241" t="str">
        <f t="shared" si="226"/>
        <v>-</v>
      </c>
      <c r="W201" s="241" t="str">
        <f t="shared" si="283"/>
        <v>A</v>
      </c>
      <c r="X201" s="260">
        <f t="shared" si="220"/>
        <v>6</v>
      </c>
      <c r="Y201" s="261" t="str">
        <f t="shared" si="217"/>
        <v/>
      </c>
      <c r="Z201" s="61" t="s">
        <v>1423</v>
      </c>
      <c r="AA201" s="66" t="s">
        <v>1616</v>
      </c>
      <c r="AB201" s="76">
        <v>2</v>
      </c>
      <c r="AC201" s="58" t="s">
        <v>411</v>
      </c>
      <c r="AD201" s="2" t="s">
        <v>1617</v>
      </c>
      <c r="AF201" s="66">
        <v>17</v>
      </c>
      <c r="AR201">
        <v>11217.3</v>
      </c>
      <c r="AS201" s="193">
        <f t="shared" si="218"/>
        <v>11216.49</v>
      </c>
      <c r="AT201" s="248" t="str">
        <f t="shared" si="219"/>
        <v/>
      </c>
      <c r="AU201">
        <v>3576</v>
      </c>
      <c r="AV201">
        <v>43.15</v>
      </c>
      <c r="AW201">
        <v>356.8</v>
      </c>
      <c r="AX201">
        <v>5550</v>
      </c>
      <c r="AY201">
        <v>74.14</v>
      </c>
      <c r="AZ201" s="61">
        <v>1435</v>
      </c>
      <c r="BB201">
        <v>174</v>
      </c>
      <c r="BE201">
        <v>6.57</v>
      </c>
      <c r="BF201">
        <v>0.83</v>
      </c>
      <c r="BO201" s="90"/>
      <c r="BP201" s="90"/>
      <c r="BQ201" s="90"/>
      <c r="BR201" s="90"/>
      <c r="BS201" s="90"/>
      <c r="BT201" s="90"/>
      <c r="BU201" s="90"/>
      <c r="BV201" s="90"/>
      <c r="BW201" s="90"/>
      <c r="BX201" s="90"/>
      <c r="BY201" s="90"/>
      <c r="BZ201" s="90"/>
      <c r="CA201" s="90"/>
      <c r="CB201" s="90"/>
      <c r="CC201" s="90"/>
      <c r="CD201" s="90"/>
      <c r="CE201" s="90"/>
      <c r="CF201" s="90"/>
      <c r="CG201" s="90"/>
      <c r="CH201" s="90"/>
      <c r="CI201" s="90"/>
      <c r="CJ201" s="90"/>
      <c r="CK201" s="90"/>
      <c r="CL201" s="91"/>
      <c r="CM201" s="90"/>
      <c r="CN201" s="90">
        <v>2092</v>
      </c>
      <c r="CO201" s="90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4"/>
      <c r="DT201" s="50">
        <f t="shared" si="227"/>
        <v>0</v>
      </c>
      <c r="DU201" s="73">
        <f t="shared" si="228"/>
        <v>1</v>
      </c>
      <c r="DV201" s="73">
        <f t="shared" si="229"/>
        <v>0</v>
      </c>
      <c r="DW201" s="73">
        <f t="shared" si="230"/>
        <v>0</v>
      </c>
      <c r="DX201" s="73">
        <f t="shared" si="231"/>
        <v>0</v>
      </c>
      <c r="DY201" s="125">
        <f t="shared" si="232"/>
        <v>0</v>
      </c>
      <c r="DZ201" s="73">
        <f t="shared" si="233"/>
        <v>1</v>
      </c>
      <c r="EA201" s="19">
        <f t="shared" si="234"/>
        <v>0</v>
      </c>
      <c r="EB201" s="50">
        <f t="shared" si="235"/>
        <v>0</v>
      </c>
      <c r="EC201" s="19">
        <f t="shared" si="236"/>
        <v>0</v>
      </c>
      <c r="ED201" s="19">
        <f t="shared" si="237"/>
        <v>1</v>
      </c>
      <c r="EE201" s="19">
        <f t="shared" si="238"/>
        <v>0</v>
      </c>
      <c r="EF201" s="50">
        <f t="shared" si="239"/>
        <v>0</v>
      </c>
      <c r="EG201" s="19">
        <f t="shared" si="240"/>
        <v>0</v>
      </c>
      <c r="EH201" s="19">
        <f t="shared" si="241"/>
        <v>1</v>
      </c>
      <c r="EI201" s="50">
        <f t="shared" si="242"/>
        <v>0</v>
      </c>
      <c r="EJ201" s="125">
        <f t="shared" si="243"/>
        <v>2</v>
      </c>
      <c r="EK201">
        <f t="shared" si="244"/>
        <v>3576</v>
      </c>
      <c r="EL201">
        <f t="shared" si="245"/>
        <v>174</v>
      </c>
      <c r="EM201">
        <f t="shared" si="246"/>
        <v>43.15</v>
      </c>
      <c r="EN201">
        <f t="shared" si="247"/>
        <v>356.8</v>
      </c>
      <c r="EO201">
        <f t="shared" si="248"/>
        <v>0.83</v>
      </c>
      <c r="EP201">
        <f t="shared" si="249"/>
        <v>6.57</v>
      </c>
      <c r="EQ201">
        <f t="shared" si="250"/>
        <v>1435</v>
      </c>
      <c r="ER201" t="str">
        <f t="shared" si="251"/>
        <v/>
      </c>
      <c r="ES201" t="str">
        <f t="shared" si="252"/>
        <v/>
      </c>
      <c r="ET201">
        <f t="shared" si="253"/>
        <v>74.14</v>
      </c>
      <c r="EU201" s="61">
        <f t="shared" si="254"/>
        <v>5550</v>
      </c>
      <c r="EV201" s="53" t="e">
        <f>IF(ISNUMBER(EK201),EK201*#REF!,"")</f>
        <v>#REF!</v>
      </c>
      <c r="EW201" s="53" t="e">
        <f>IF(ISNUMBER(EL201),EL201*#REF!,"")</f>
        <v>#REF!</v>
      </c>
      <c r="EX201" s="53" t="e">
        <f>IF(ISNUMBER(EM201),EM201*#REF!,"")</f>
        <v>#REF!</v>
      </c>
      <c r="EY201" s="53" t="e">
        <f>IF(ISNUMBER(EN201),EN201*#REF!,"")</f>
        <v>#REF!</v>
      </c>
      <c r="EZ201" s="53" t="e">
        <f>IF(ISNUMBER(EO201),EO201*#REF!,"")</f>
        <v>#REF!</v>
      </c>
      <c r="FA201" s="53" t="e">
        <f>IF(ISNUMBER(EP201),EP201*#REF!,"")</f>
        <v>#REF!</v>
      </c>
      <c r="FB201" s="53" t="e">
        <f>IF(ISNUMBER(EQ201),EQ201*#REF!,"")</f>
        <v>#REF!</v>
      </c>
      <c r="FC201" s="53" t="str">
        <f>IF(ISNUMBER(ER201),ER201*#REF!,"")</f>
        <v/>
      </c>
      <c r="FD201" s="53" t="str">
        <f>IF(ISNUMBER(ES201),ES201*#REF!,"")</f>
        <v/>
      </c>
      <c r="FE201" s="53" t="e">
        <f>IF(ISNUMBER(ET201),ET201*#REF!,"")</f>
        <v>#REF!</v>
      </c>
      <c r="FF201" s="52" t="e">
        <f>IF(ISNUMBER(EU201),EU201*#REF!,"")</f>
        <v>#REF!</v>
      </c>
      <c r="FG201" s="55" t="str">
        <f t="shared" si="255"/>
        <v/>
      </c>
      <c r="FH201" s="55" t="str">
        <f t="shared" si="256"/>
        <v/>
      </c>
      <c r="FI201" s="55" t="str">
        <f t="shared" si="257"/>
        <v/>
      </c>
      <c r="FJ201" s="55" t="str">
        <f t="shared" si="258"/>
        <v/>
      </c>
      <c r="FK201" s="55" t="str">
        <f t="shared" si="259"/>
        <v/>
      </c>
      <c r="FL201" s="55" t="str">
        <f t="shared" si="260"/>
        <v/>
      </c>
      <c r="FM201" s="55" t="str">
        <f t="shared" si="261"/>
        <v/>
      </c>
      <c r="FN201" s="55" t="str">
        <f t="shared" si="262"/>
        <v/>
      </c>
      <c r="FO201" s="55" t="str">
        <f t="shared" si="263"/>
        <v/>
      </c>
      <c r="FP201" s="55" t="str">
        <f t="shared" si="264"/>
        <v/>
      </c>
      <c r="FQ201" s="59" t="str">
        <f t="shared" si="265"/>
        <v/>
      </c>
      <c r="FR201" s="53" t="str">
        <f t="shared" si="284"/>
        <v/>
      </c>
      <c r="FS201" s="53" t="e">
        <f t="shared" si="266"/>
        <v>#VALUE!</v>
      </c>
      <c r="FT201" s="19" t="e">
        <f t="shared" si="267"/>
        <v>#VALUE!</v>
      </c>
      <c r="FU201" s="19" t="e">
        <f t="shared" si="268"/>
        <v>#VALUE!</v>
      </c>
      <c r="FV201" s="19" t="e">
        <f t="shared" si="269"/>
        <v>#VALUE!</v>
      </c>
      <c r="FW201" s="50" t="e">
        <f t="shared" si="270"/>
        <v>#VALUE!</v>
      </c>
      <c r="FX201" s="120">
        <f t="shared" si="271"/>
        <v>0</v>
      </c>
      <c r="FY201" s="120">
        <f t="shared" si="272"/>
        <v>0</v>
      </c>
      <c r="FZ201" s="120">
        <f t="shared" si="273"/>
        <v>0</v>
      </c>
      <c r="GA201" s="120">
        <f t="shared" si="274"/>
        <v>0</v>
      </c>
      <c r="GB201" s="120">
        <f t="shared" si="275"/>
        <v>0</v>
      </c>
      <c r="GC201" s="120">
        <f t="shared" si="276"/>
        <v>0</v>
      </c>
      <c r="GD201" s="120">
        <f t="shared" si="277"/>
        <v>0</v>
      </c>
      <c r="GE201" s="120">
        <f t="shared" si="278"/>
        <v>0</v>
      </c>
      <c r="GF201" s="120">
        <f t="shared" si="279"/>
        <v>0</v>
      </c>
      <c r="GG201">
        <f t="shared" si="280"/>
        <v>0</v>
      </c>
      <c r="GH201">
        <f t="shared" si="281"/>
        <v>0</v>
      </c>
      <c r="GI201">
        <v>6</v>
      </c>
      <c r="GJ201" t="str">
        <f t="shared" si="282"/>
        <v/>
      </c>
    </row>
    <row r="202" spans="1:192" x14ac:dyDescent="0.2">
      <c r="A202" s="50">
        <f t="shared" si="221"/>
        <v>201</v>
      </c>
      <c r="B202" s="58" t="s">
        <v>150</v>
      </c>
      <c r="C202" t="s">
        <v>245</v>
      </c>
      <c r="F202" s="19">
        <v>3464156</v>
      </c>
      <c r="G202" s="19">
        <v>5556250</v>
      </c>
      <c r="H202" s="77">
        <f t="shared" si="222"/>
        <v>464095.90760000004</v>
      </c>
      <c r="I202" s="77">
        <f t="shared" si="223"/>
        <v>5554467.29</v>
      </c>
      <c r="J202" s="19">
        <v>142.6</v>
      </c>
      <c r="K202" s="83" t="s">
        <v>1333</v>
      </c>
      <c r="L202" s="83">
        <v>7</v>
      </c>
      <c r="M202" s="83"/>
      <c r="O202" s="83"/>
      <c r="P202" s="83"/>
      <c r="Q202" t="s">
        <v>1351</v>
      </c>
      <c r="R202" t="s">
        <v>276</v>
      </c>
      <c r="S202" s="2" t="s">
        <v>1329</v>
      </c>
      <c r="T202" s="241" t="str">
        <f t="shared" si="224"/>
        <v>T</v>
      </c>
      <c r="U202" s="241" t="str">
        <f t="shared" si="225"/>
        <v>M</v>
      </c>
      <c r="V202" s="241" t="str">
        <f t="shared" si="226"/>
        <v>-</v>
      </c>
      <c r="W202" s="241" t="str">
        <f t="shared" si="283"/>
        <v>A</v>
      </c>
      <c r="X202" s="260">
        <f t="shared" si="220"/>
        <v>6</v>
      </c>
      <c r="Y202" s="261" t="str">
        <f t="shared" si="217"/>
        <v/>
      </c>
      <c r="AA202" s="66" t="s">
        <v>1615</v>
      </c>
      <c r="AB202" s="76">
        <v>1</v>
      </c>
      <c r="AC202" s="58" t="s">
        <v>906</v>
      </c>
      <c r="AD202" s="2" t="s">
        <v>1618</v>
      </c>
      <c r="AE202" s="57" t="s">
        <v>2700</v>
      </c>
      <c r="AF202" s="45">
        <v>23.8</v>
      </c>
      <c r="AJ202" s="19">
        <v>1.0024</v>
      </c>
      <c r="AK202" s="19">
        <v>14.5</v>
      </c>
      <c r="AM202" s="66">
        <v>0.82</v>
      </c>
      <c r="AS202" s="193">
        <f t="shared" si="218"/>
        <v>3926.893</v>
      </c>
      <c r="AT202" s="248" t="str">
        <f t="shared" si="219"/>
        <v/>
      </c>
      <c r="AU202">
        <v>961.3</v>
      </c>
      <c r="AV202" s="103">
        <v>81.22</v>
      </c>
      <c r="AW202" s="55">
        <v>184</v>
      </c>
      <c r="AX202">
        <v>1537</v>
      </c>
      <c r="AY202">
        <v>20.38</v>
      </c>
      <c r="AZ202" s="61">
        <v>1002</v>
      </c>
      <c r="BA202">
        <v>0.109</v>
      </c>
      <c r="BB202">
        <v>88.35</v>
      </c>
      <c r="BD202">
        <v>1.492</v>
      </c>
      <c r="BE202">
        <v>3.8410000000000002</v>
      </c>
      <c r="BF202">
        <v>2.2709999999999999</v>
      </c>
      <c r="BH202">
        <v>0.32800000000000001</v>
      </c>
      <c r="BI202" s="2" t="s">
        <v>1322</v>
      </c>
      <c r="BJ202" s="2" t="s">
        <v>1322</v>
      </c>
      <c r="BM202">
        <v>43.73</v>
      </c>
      <c r="BN202" s="56" t="s">
        <v>1322</v>
      </c>
      <c r="BO202" s="90"/>
      <c r="BP202" s="90">
        <v>872</v>
      </c>
      <c r="BQ202" s="90"/>
      <c r="BR202" s="90" t="s">
        <v>1322</v>
      </c>
      <c r="BS202" s="90"/>
      <c r="BT202" s="90"/>
      <c r="BU202" s="90"/>
      <c r="BV202" s="90"/>
      <c r="BW202" s="90"/>
      <c r="BX202" s="90"/>
      <c r="BY202" s="90"/>
      <c r="BZ202" s="90"/>
      <c r="CA202" s="90"/>
      <c r="CB202" s="90"/>
      <c r="CC202" s="90"/>
      <c r="CD202" s="90"/>
      <c r="CE202" s="90"/>
      <c r="CF202" s="90"/>
      <c r="CG202" s="90"/>
      <c r="CH202" s="90"/>
      <c r="CI202" s="90"/>
      <c r="CJ202" s="90"/>
      <c r="CK202" s="90"/>
      <c r="CL202" s="91"/>
      <c r="CM202" s="90"/>
      <c r="CN202" s="90">
        <v>1520</v>
      </c>
      <c r="CO202" s="90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4"/>
      <c r="DT202" s="50">
        <f t="shared" si="227"/>
        <v>1</v>
      </c>
      <c r="DU202" s="73">
        <f t="shared" si="228"/>
        <v>1</v>
      </c>
      <c r="DV202" s="73">
        <f t="shared" si="229"/>
        <v>0</v>
      </c>
      <c r="DW202" s="73">
        <f t="shared" si="230"/>
        <v>0</v>
      </c>
      <c r="DX202" s="73">
        <f t="shared" si="231"/>
        <v>0</v>
      </c>
      <c r="DY202" s="125">
        <f t="shared" si="232"/>
        <v>0</v>
      </c>
      <c r="DZ202" s="73">
        <f t="shared" si="233"/>
        <v>0</v>
      </c>
      <c r="EA202" s="19">
        <f t="shared" si="234"/>
        <v>1</v>
      </c>
      <c r="EB202" s="50">
        <f t="shared" si="235"/>
        <v>0</v>
      </c>
      <c r="EC202" s="19">
        <f t="shared" si="236"/>
        <v>0</v>
      </c>
      <c r="ED202" s="19">
        <f t="shared" si="237"/>
        <v>1</v>
      </c>
      <c r="EE202" s="19">
        <f t="shared" si="238"/>
        <v>0</v>
      </c>
      <c r="EF202" s="50">
        <f t="shared" si="239"/>
        <v>0</v>
      </c>
      <c r="EG202" s="19">
        <f t="shared" si="240"/>
        <v>0</v>
      </c>
      <c r="EH202" s="19">
        <f t="shared" si="241"/>
        <v>1</v>
      </c>
      <c r="EI202" s="50">
        <f t="shared" si="242"/>
        <v>0</v>
      </c>
      <c r="EJ202" s="125">
        <f t="shared" si="243"/>
        <v>3</v>
      </c>
      <c r="EK202">
        <f t="shared" si="244"/>
        <v>961.3</v>
      </c>
      <c r="EL202">
        <f t="shared" si="245"/>
        <v>88.35</v>
      </c>
      <c r="EM202">
        <f t="shared" si="246"/>
        <v>81.22</v>
      </c>
      <c r="EN202">
        <f t="shared" si="247"/>
        <v>184</v>
      </c>
      <c r="EO202">
        <f t="shared" si="248"/>
        <v>2.2709999999999999</v>
      </c>
      <c r="EP202">
        <f t="shared" si="249"/>
        <v>3.8410000000000002</v>
      </c>
      <c r="EQ202">
        <f t="shared" si="250"/>
        <v>1002</v>
      </c>
      <c r="ER202" t="str">
        <f t="shared" si="251"/>
        <v/>
      </c>
      <c r="ES202" t="str">
        <f t="shared" si="252"/>
        <v/>
      </c>
      <c r="ET202">
        <f t="shared" si="253"/>
        <v>20.38</v>
      </c>
      <c r="EU202" s="61">
        <f t="shared" si="254"/>
        <v>1537</v>
      </c>
      <c r="EV202" s="53" t="e">
        <f>IF(ISNUMBER(EK202),EK202*#REF!,"")</f>
        <v>#REF!</v>
      </c>
      <c r="EW202" s="53" t="e">
        <f>IF(ISNUMBER(EL202),EL202*#REF!,"")</f>
        <v>#REF!</v>
      </c>
      <c r="EX202" s="53" t="e">
        <f>IF(ISNUMBER(EM202),EM202*#REF!,"")</f>
        <v>#REF!</v>
      </c>
      <c r="EY202" s="53" t="e">
        <f>IF(ISNUMBER(EN202),EN202*#REF!,"")</f>
        <v>#REF!</v>
      </c>
      <c r="EZ202" s="53" t="e">
        <f>IF(ISNUMBER(EO202),EO202*#REF!,"")</f>
        <v>#REF!</v>
      </c>
      <c r="FA202" s="53" t="e">
        <f>IF(ISNUMBER(EP202),EP202*#REF!,"")</f>
        <v>#REF!</v>
      </c>
      <c r="FB202" s="53" t="e">
        <f>IF(ISNUMBER(EQ202),EQ202*#REF!,"")</f>
        <v>#REF!</v>
      </c>
      <c r="FC202" s="53" t="str">
        <f>IF(ISNUMBER(ER202),ER202*#REF!,"")</f>
        <v/>
      </c>
      <c r="FD202" s="53" t="str">
        <f>IF(ISNUMBER(ES202),ES202*#REF!,"")</f>
        <v/>
      </c>
      <c r="FE202" s="53" t="e">
        <f>IF(ISNUMBER(ET202),ET202*#REF!,"")</f>
        <v>#REF!</v>
      </c>
      <c r="FF202" s="52" t="e">
        <f>IF(ISNUMBER(EU202),EU202*#REF!,"")</f>
        <v>#REF!</v>
      </c>
      <c r="FG202" s="55" t="str">
        <f t="shared" si="255"/>
        <v/>
      </c>
      <c r="FH202" s="55" t="str">
        <f t="shared" si="256"/>
        <v/>
      </c>
      <c r="FI202" s="55" t="str">
        <f t="shared" si="257"/>
        <v/>
      </c>
      <c r="FJ202" s="55" t="str">
        <f t="shared" si="258"/>
        <v/>
      </c>
      <c r="FK202" s="55" t="str">
        <f t="shared" si="259"/>
        <v/>
      </c>
      <c r="FL202" s="55" t="str">
        <f t="shared" si="260"/>
        <v/>
      </c>
      <c r="FM202" s="55" t="str">
        <f t="shared" si="261"/>
        <v/>
      </c>
      <c r="FN202" s="55" t="str">
        <f t="shared" si="262"/>
        <v/>
      </c>
      <c r="FO202" s="55" t="str">
        <f t="shared" si="263"/>
        <v/>
      </c>
      <c r="FP202" s="55" t="str">
        <f t="shared" si="264"/>
        <v/>
      </c>
      <c r="FQ202" s="59" t="str">
        <f t="shared" si="265"/>
        <v/>
      </c>
      <c r="FR202" s="53" t="str">
        <f t="shared" si="284"/>
        <v/>
      </c>
      <c r="FS202" s="53" t="e">
        <f t="shared" si="266"/>
        <v>#VALUE!</v>
      </c>
      <c r="FT202" s="19" t="e">
        <f t="shared" si="267"/>
        <v>#VALUE!</v>
      </c>
      <c r="FU202" s="19" t="e">
        <f t="shared" si="268"/>
        <v>#VALUE!</v>
      </c>
      <c r="FV202" s="19" t="e">
        <f t="shared" si="269"/>
        <v>#VALUE!</v>
      </c>
      <c r="FW202" s="50" t="e">
        <f t="shared" si="270"/>
        <v>#VALUE!</v>
      </c>
      <c r="FX202" s="120">
        <f t="shared" si="271"/>
        <v>0</v>
      </c>
      <c r="FY202" s="120">
        <f t="shared" si="272"/>
        <v>0</v>
      </c>
      <c r="FZ202" s="120">
        <f t="shared" si="273"/>
        <v>0</v>
      </c>
      <c r="GA202" s="120">
        <f t="shared" si="274"/>
        <v>0</v>
      </c>
      <c r="GB202" s="120">
        <f t="shared" si="275"/>
        <v>0</v>
      </c>
      <c r="GC202" s="120">
        <f t="shared" si="276"/>
        <v>0</v>
      </c>
      <c r="GD202" s="120">
        <f t="shared" si="277"/>
        <v>0</v>
      </c>
      <c r="GE202" s="120">
        <f t="shared" si="278"/>
        <v>0</v>
      </c>
      <c r="GF202" s="120">
        <f t="shared" si="279"/>
        <v>0</v>
      </c>
      <c r="GG202">
        <f t="shared" si="280"/>
        <v>0</v>
      </c>
      <c r="GH202">
        <f t="shared" si="281"/>
        <v>0</v>
      </c>
      <c r="GI202">
        <v>6</v>
      </c>
      <c r="GJ202" t="str">
        <f t="shared" si="282"/>
        <v/>
      </c>
    </row>
    <row r="203" spans="1:192" x14ac:dyDescent="0.2">
      <c r="A203" s="50">
        <f t="shared" si="221"/>
        <v>202</v>
      </c>
      <c r="B203" s="58" t="s">
        <v>150</v>
      </c>
      <c r="C203" t="s">
        <v>245</v>
      </c>
      <c r="F203" s="19">
        <v>3464156</v>
      </c>
      <c r="G203" s="19">
        <v>5556250</v>
      </c>
      <c r="H203" s="77">
        <f t="shared" si="222"/>
        <v>464095.90760000004</v>
      </c>
      <c r="I203" s="77">
        <f t="shared" si="223"/>
        <v>5554467.29</v>
      </c>
      <c r="J203" s="19">
        <v>142.6</v>
      </c>
      <c r="K203" s="83" t="s">
        <v>1333</v>
      </c>
      <c r="L203" s="83">
        <v>7</v>
      </c>
      <c r="M203" s="83"/>
      <c r="O203" s="83"/>
      <c r="P203" s="83"/>
      <c r="Q203" t="s">
        <v>1351</v>
      </c>
      <c r="R203" t="s">
        <v>276</v>
      </c>
      <c r="S203" s="2" t="s">
        <v>1329</v>
      </c>
      <c r="T203" s="241" t="str">
        <f t="shared" si="224"/>
        <v>T</v>
      </c>
      <c r="U203" s="241" t="str">
        <f t="shared" si="225"/>
        <v>M</v>
      </c>
      <c r="V203" s="241" t="str">
        <f t="shared" si="226"/>
        <v>-</v>
      </c>
      <c r="W203" s="241" t="str">
        <f t="shared" si="283"/>
        <v>A</v>
      </c>
      <c r="X203" s="260">
        <f t="shared" si="220"/>
        <v>6</v>
      </c>
      <c r="Y203" s="261" t="str">
        <f t="shared" si="217"/>
        <v/>
      </c>
      <c r="Z203" s="61" t="s">
        <v>1619</v>
      </c>
      <c r="AA203" s="83" t="s">
        <v>1444</v>
      </c>
      <c r="AB203" s="77">
        <v>2</v>
      </c>
      <c r="AC203" s="58"/>
      <c r="AD203" s="58" t="s">
        <v>1602</v>
      </c>
      <c r="AE203" s="68"/>
      <c r="AF203" s="83">
        <v>22</v>
      </c>
      <c r="AG203" s="83"/>
      <c r="AH203" s="83"/>
      <c r="AI203" s="83"/>
      <c r="AJ203" s="83"/>
      <c r="AK203" s="83"/>
      <c r="AL203" s="83"/>
      <c r="AM203" s="83"/>
      <c r="AN203" s="58"/>
      <c r="AO203" s="58"/>
      <c r="AP203" s="83"/>
      <c r="AQ203" s="58"/>
      <c r="AR203" s="58">
        <v>3421</v>
      </c>
      <c r="AS203" s="193">
        <f t="shared" si="218"/>
        <v>3377</v>
      </c>
      <c r="AT203" s="248" t="str">
        <f t="shared" si="219"/>
        <v/>
      </c>
      <c r="AU203" s="58">
        <v>774</v>
      </c>
      <c r="AV203" s="58">
        <v>71</v>
      </c>
      <c r="AW203" s="58">
        <v>210</v>
      </c>
      <c r="AX203" s="58">
        <v>1219</v>
      </c>
      <c r="AY203" s="58">
        <v>16</v>
      </c>
      <c r="AZ203" s="68">
        <v>1031</v>
      </c>
      <c r="BA203" s="58"/>
      <c r="BB203" s="58">
        <v>49</v>
      </c>
      <c r="BC203" s="58"/>
      <c r="BD203" s="58"/>
      <c r="BE203" s="58">
        <v>7</v>
      </c>
      <c r="BF203" s="58"/>
      <c r="BG203" s="58"/>
      <c r="BH203" s="58"/>
      <c r="BI203" s="58"/>
      <c r="BJ203" s="58"/>
      <c r="BK203" s="58"/>
      <c r="BL203" s="58"/>
      <c r="BM203" s="58"/>
      <c r="BN203" s="68"/>
      <c r="BO203" s="81"/>
      <c r="BP203" s="81"/>
      <c r="BQ203" s="81"/>
      <c r="BR203" s="81"/>
      <c r="BS203" s="81"/>
      <c r="BT203" s="81"/>
      <c r="BU203" s="81"/>
      <c r="BV203" s="81"/>
      <c r="BW203" s="81"/>
      <c r="BX203" s="81"/>
      <c r="BY203" s="81"/>
      <c r="BZ203" s="81"/>
      <c r="CA203" s="81"/>
      <c r="CB203" s="81"/>
      <c r="CC203" s="81"/>
      <c r="CD203" s="81"/>
      <c r="CE203" s="81"/>
      <c r="CF203" s="81"/>
      <c r="CG203" s="81"/>
      <c r="CH203" s="81"/>
      <c r="CI203" s="81"/>
      <c r="CJ203" s="81"/>
      <c r="CK203" s="81"/>
      <c r="CL203" s="82"/>
      <c r="CM203" s="81"/>
      <c r="CN203" s="81">
        <v>1561</v>
      </c>
      <c r="CO203" s="81"/>
      <c r="CP203" s="58"/>
      <c r="CQ203" s="68"/>
      <c r="CR203" s="58"/>
      <c r="CS203" s="58"/>
      <c r="CT203" s="58"/>
      <c r="CU203" s="58"/>
      <c r="CV203" s="58"/>
      <c r="CW203" s="58"/>
      <c r="CX203" s="58"/>
      <c r="CY203" s="58"/>
      <c r="CZ203" s="58"/>
      <c r="DA203" s="68"/>
      <c r="DB203" s="81"/>
      <c r="DC203" s="81"/>
      <c r="DD203" s="81"/>
      <c r="DE203" s="81"/>
      <c r="DF203" s="81"/>
      <c r="DG203" s="81"/>
      <c r="DH203" s="81"/>
      <c r="DI203" s="81"/>
      <c r="DJ203" s="81"/>
      <c r="DK203" s="103"/>
      <c r="DL203" s="103"/>
      <c r="DM203" s="103"/>
      <c r="DN203" s="81"/>
      <c r="DO203" s="81"/>
      <c r="DP203" s="103"/>
      <c r="DQ203" s="103"/>
      <c r="DR203" s="103"/>
      <c r="DS203" s="104"/>
      <c r="DT203" s="50">
        <f t="shared" si="227"/>
        <v>0</v>
      </c>
      <c r="DU203" s="73">
        <f t="shared" si="228"/>
        <v>1</v>
      </c>
      <c r="DV203" s="73">
        <f t="shared" si="229"/>
        <v>0</v>
      </c>
      <c r="DW203" s="73">
        <f t="shared" si="230"/>
        <v>0</v>
      </c>
      <c r="DX203" s="73">
        <f t="shared" si="231"/>
        <v>0</v>
      </c>
      <c r="DY203" s="125">
        <f t="shared" si="232"/>
        <v>0</v>
      </c>
      <c r="DZ203" s="73">
        <f t="shared" si="233"/>
        <v>0</v>
      </c>
      <c r="EA203" s="19">
        <f t="shared" si="234"/>
        <v>1</v>
      </c>
      <c r="EB203" s="50">
        <f t="shared" si="235"/>
        <v>0</v>
      </c>
      <c r="EC203" s="19">
        <f t="shared" si="236"/>
        <v>0</v>
      </c>
      <c r="ED203" s="19">
        <f t="shared" si="237"/>
        <v>1</v>
      </c>
      <c r="EE203" s="19">
        <f t="shared" si="238"/>
        <v>0</v>
      </c>
      <c r="EF203" s="50">
        <f t="shared" si="239"/>
        <v>0</v>
      </c>
      <c r="EG203" s="19">
        <f t="shared" si="240"/>
        <v>0</v>
      </c>
      <c r="EH203" s="19">
        <f t="shared" si="241"/>
        <v>1</v>
      </c>
      <c r="EI203" s="50">
        <f t="shared" si="242"/>
        <v>0</v>
      </c>
      <c r="EJ203" s="125">
        <f t="shared" si="243"/>
        <v>3</v>
      </c>
      <c r="EK203">
        <f t="shared" si="244"/>
        <v>774</v>
      </c>
      <c r="EL203">
        <f t="shared" si="245"/>
        <v>49</v>
      </c>
      <c r="EM203">
        <f t="shared" si="246"/>
        <v>71</v>
      </c>
      <c r="EN203">
        <f t="shared" si="247"/>
        <v>210</v>
      </c>
      <c r="EO203" t="str">
        <f t="shared" si="248"/>
        <v/>
      </c>
      <c r="EP203">
        <f t="shared" si="249"/>
        <v>7</v>
      </c>
      <c r="EQ203">
        <f t="shared" si="250"/>
        <v>1031</v>
      </c>
      <c r="ER203" t="str">
        <f t="shared" si="251"/>
        <v/>
      </c>
      <c r="ES203" t="str">
        <f t="shared" si="252"/>
        <v/>
      </c>
      <c r="ET203">
        <f t="shared" si="253"/>
        <v>16</v>
      </c>
      <c r="EU203" s="61">
        <f t="shared" si="254"/>
        <v>1219</v>
      </c>
      <c r="EV203" s="53" t="e">
        <f>IF(ISNUMBER(EK203),EK203*#REF!,"")</f>
        <v>#REF!</v>
      </c>
      <c r="EW203" s="53" t="e">
        <f>IF(ISNUMBER(EL203),EL203*#REF!,"")</f>
        <v>#REF!</v>
      </c>
      <c r="EX203" s="53" t="e">
        <f>IF(ISNUMBER(EM203),EM203*#REF!,"")</f>
        <v>#REF!</v>
      </c>
      <c r="EY203" s="53" t="e">
        <f>IF(ISNUMBER(EN203),EN203*#REF!,"")</f>
        <v>#REF!</v>
      </c>
      <c r="EZ203" s="53" t="str">
        <f>IF(ISNUMBER(EO203),EO203*#REF!,"")</f>
        <v/>
      </c>
      <c r="FA203" s="53" t="e">
        <f>IF(ISNUMBER(EP203),EP203*#REF!,"")</f>
        <v>#REF!</v>
      </c>
      <c r="FB203" s="53" t="e">
        <f>IF(ISNUMBER(EQ203),EQ203*#REF!,"")</f>
        <v>#REF!</v>
      </c>
      <c r="FC203" s="53" t="str">
        <f>IF(ISNUMBER(ER203),ER203*#REF!,"")</f>
        <v/>
      </c>
      <c r="FD203" s="53" t="str">
        <f>IF(ISNUMBER(ES203),ES203*#REF!,"")</f>
        <v/>
      </c>
      <c r="FE203" s="53" t="e">
        <f>IF(ISNUMBER(ET203),ET203*#REF!,"")</f>
        <v>#REF!</v>
      </c>
      <c r="FF203" s="52" t="e">
        <f>IF(ISNUMBER(EU203),EU203*#REF!,"")</f>
        <v>#REF!</v>
      </c>
      <c r="FG203" s="55" t="str">
        <f t="shared" si="255"/>
        <v/>
      </c>
      <c r="FH203" s="55" t="str">
        <f t="shared" si="256"/>
        <v/>
      </c>
      <c r="FI203" s="55" t="str">
        <f t="shared" si="257"/>
        <v/>
      </c>
      <c r="FJ203" s="55" t="str">
        <f t="shared" si="258"/>
        <v/>
      </c>
      <c r="FK203" s="55" t="str">
        <f t="shared" si="259"/>
        <v/>
      </c>
      <c r="FL203" s="55" t="str">
        <f t="shared" si="260"/>
        <v/>
      </c>
      <c r="FM203" s="55" t="str">
        <f t="shared" si="261"/>
        <v/>
      </c>
      <c r="FN203" s="55" t="str">
        <f t="shared" si="262"/>
        <v/>
      </c>
      <c r="FO203" s="55" t="str">
        <f t="shared" si="263"/>
        <v/>
      </c>
      <c r="FP203" s="55" t="str">
        <f t="shared" si="264"/>
        <v/>
      </c>
      <c r="FQ203" s="59" t="str">
        <f t="shared" si="265"/>
        <v/>
      </c>
      <c r="FR203" s="53" t="str">
        <f t="shared" si="284"/>
        <v/>
      </c>
      <c r="FS203" s="53" t="e">
        <f t="shared" si="266"/>
        <v>#VALUE!</v>
      </c>
      <c r="FT203" s="19" t="e">
        <f t="shared" si="267"/>
        <v>#VALUE!</v>
      </c>
      <c r="FU203" s="19" t="e">
        <f t="shared" si="268"/>
        <v>#VALUE!</v>
      </c>
      <c r="FV203" s="19" t="e">
        <f t="shared" si="269"/>
        <v>#VALUE!</v>
      </c>
      <c r="FW203" s="50" t="e">
        <f t="shared" si="270"/>
        <v>#VALUE!</v>
      </c>
      <c r="FX203" s="120">
        <f t="shared" si="271"/>
        <v>0</v>
      </c>
      <c r="FY203" s="120">
        <f t="shared" si="272"/>
        <v>0</v>
      </c>
      <c r="FZ203" s="120">
        <f t="shared" si="273"/>
        <v>0</v>
      </c>
      <c r="GA203" s="120">
        <f t="shared" si="274"/>
        <v>0</v>
      </c>
      <c r="GB203" s="120">
        <f t="shared" si="275"/>
        <v>0</v>
      </c>
      <c r="GC203" s="120">
        <f t="shared" si="276"/>
        <v>0</v>
      </c>
      <c r="GD203" s="120">
        <f t="shared" si="277"/>
        <v>0</v>
      </c>
      <c r="GE203" s="120">
        <f t="shared" si="278"/>
        <v>0</v>
      </c>
      <c r="GF203" s="120">
        <f t="shared" si="279"/>
        <v>0</v>
      </c>
      <c r="GG203">
        <f t="shared" si="280"/>
        <v>0</v>
      </c>
      <c r="GH203">
        <f t="shared" si="281"/>
        <v>0</v>
      </c>
      <c r="GI203">
        <v>6</v>
      </c>
      <c r="GJ203" t="str">
        <f t="shared" si="282"/>
        <v/>
      </c>
    </row>
    <row r="204" spans="1:192" x14ac:dyDescent="0.2">
      <c r="A204" s="50">
        <f t="shared" si="221"/>
        <v>203</v>
      </c>
      <c r="B204" s="2" t="s">
        <v>150</v>
      </c>
      <c r="C204" t="s">
        <v>245</v>
      </c>
      <c r="F204" s="19">
        <v>3464156</v>
      </c>
      <c r="G204" s="19">
        <v>5556250</v>
      </c>
      <c r="H204" s="77">
        <f t="shared" si="222"/>
        <v>464095.90760000004</v>
      </c>
      <c r="I204" s="77">
        <f t="shared" si="223"/>
        <v>5554467.29</v>
      </c>
      <c r="J204" s="19">
        <v>142.6</v>
      </c>
      <c r="K204" s="19" t="s">
        <v>1334</v>
      </c>
      <c r="L204" s="19">
        <v>7</v>
      </c>
      <c r="Q204" t="s">
        <v>1351</v>
      </c>
      <c r="R204" t="s">
        <v>276</v>
      </c>
      <c r="S204" s="2" t="s">
        <v>1329</v>
      </c>
      <c r="T204" s="241" t="str">
        <f t="shared" si="224"/>
        <v>T</v>
      </c>
      <c r="U204" s="241" t="str">
        <f t="shared" si="225"/>
        <v>M</v>
      </c>
      <c r="V204" s="241" t="str">
        <f t="shared" si="226"/>
        <v>-</v>
      </c>
      <c r="W204" s="241" t="str">
        <f t="shared" si="283"/>
        <v>A</v>
      </c>
      <c r="X204" s="260">
        <f t="shared" si="220"/>
        <v>6</v>
      </c>
      <c r="Y204" s="261" t="str">
        <f t="shared" si="217"/>
        <v/>
      </c>
      <c r="AA204" s="66" t="s">
        <v>1603</v>
      </c>
      <c r="AB204" s="76">
        <v>3</v>
      </c>
      <c r="AC204" t="s">
        <v>278</v>
      </c>
      <c r="AD204" s="2" t="s">
        <v>1604</v>
      </c>
      <c r="AF204" s="66">
        <v>21.4</v>
      </c>
      <c r="AG204" s="19">
        <v>4910.4000000000005</v>
      </c>
      <c r="AS204" s="193">
        <f t="shared" si="218"/>
        <v>3395.5899999999997</v>
      </c>
      <c r="AT204" s="248" t="str">
        <f t="shared" si="219"/>
        <v/>
      </c>
      <c r="AU204">
        <v>768</v>
      </c>
      <c r="AV204">
        <v>71.8</v>
      </c>
      <c r="AW204">
        <v>222</v>
      </c>
      <c r="AX204">
        <v>1219</v>
      </c>
      <c r="AY204">
        <v>18.7</v>
      </c>
      <c r="AZ204" s="61">
        <v>1049</v>
      </c>
      <c r="BB204">
        <v>39.700000000000003</v>
      </c>
      <c r="BE204">
        <v>6.9</v>
      </c>
      <c r="BG204">
        <v>0.49</v>
      </c>
      <c r="BN204" s="52"/>
      <c r="BO204" s="90"/>
      <c r="BP204" s="90"/>
      <c r="BQ204" s="90"/>
      <c r="BR204" s="90"/>
      <c r="BS204" s="90"/>
      <c r="BT204" s="90"/>
      <c r="BU204" s="90"/>
      <c r="BV204" s="90"/>
      <c r="BW204" s="90"/>
      <c r="BX204" s="90"/>
      <c r="BY204" s="90"/>
      <c r="BZ204" s="90"/>
      <c r="CA204" s="90"/>
      <c r="CB204" s="90"/>
      <c r="CC204" s="90"/>
      <c r="CD204" s="90"/>
      <c r="CE204" s="90"/>
      <c r="CF204" s="90"/>
      <c r="CG204" s="90"/>
      <c r="CH204" s="90"/>
      <c r="CI204" s="90"/>
      <c r="CJ204" s="90"/>
      <c r="CK204" s="90"/>
      <c r="CL204" s="91"/>
      <c r="CM204" s="90"/>
      <c r="CN204" s="90">
        <v>1802</v>
      </c>
      <c r="CO204" s="90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4"/>
      <c r="DT204" s="50">
        <f t="shared" si="227"/>
        <v>0</v>
      </c>
      <c r="DU204" s="73">
        <f t="shared" si="228"/>
        <v>1</v>
      </c>
      <c r="DV204" s="73">
        <f t="shared" si="229"/>
        <v>0</v>
      </c>
      <c r="DW204" s="73">
        <f t="shared" si="230"/>
        <v>0</v>
      </c>
      <c r="DX204" s="73">
        <f t="shared" si="231"/>
        <v>0</v>
      </c>
      <c r="DY204" s="125">
        <f t="shared" si="232"/>
        <v>0</v>
      </c>
      <c r="DZ204" s="73">
        <f t="shared" si="233"/>
        <v>0</v>
      </c>
      <c r="EA204" s="19">
        <f t="shared" si="234"/>
        <v>1</v>
      </c>
      <c r="EB204" s="50">
        <f t="shared" si="235"/>
        <v>0</v>
      </c>
      <c r="EC204" s="19">
        <f t="shared" si="236"/>
        <v>0</v>
      </c>
      <c r="ED204" s="19">
        <f t="shared" si="237"/>
        <v>1</v>
      </c>
      <c r="EE204" s="19">
        <f t="shared" si="238"/>
        <v>0</v>
      </c>
      <c r="EF204" s="50">
        <f t="shared" si="239"/>
        <v>0</v>
      </c>
      <c r="EG204" s="19">
        <f t="shared" si="240"/>
        <v>0</v>
      </c>
      <c r="EH204" s="19">
        <f t="shared" si="241"/>
        <v>1</v>
      </c>
      <c r="EI204" s="50">
        <f t="shared" si="242"/>
        <v>0</v>
      </c>
      <c r="EJ204" s="125">
        <f t="shared" si="243"/>
        <v>3</v>
      </c>
      <c r="EK204">
        <f t="shared" si="244"/>
        <v>768</v>
      </c>
      <c r="EL204">
        <f t="shared" si="245"/>
        <v>39.700000000000003</v>
      </c>
      <c r="EM204">
        <f t="shared" si="246"/>
        <v>71.8</v>
      </c>
      <c r="EN204">
        <f t="shared" si="247"/>
        <v>222</v>
      </c>
      <c r="EO204" t="str">
        <f t="shared" si="248"/>
        <v/>
      </c>
      <c r="EP204">
        <f t="shared" si="249"/>
        <v>6.9</v>
      </c>
      <c r="EQ204">
        <f t="shared" si="250"/>
        <v>1049</v>
      </c>
      <c r="ER204" t="str">
        <f t="shared" si="251"/>
        <v/>
      </c>
      <c r="ES204" t="str">
        <f t="shared" si="252"/>
        <v/>
      </c>
      <c r="ET204">
        <f t="shared" si="253"/>
        <v>18.7</v>
      </c>
      <c r="EU204" s="61">
        <f t="shared" si="254"/>
        <v>1219</v>
      </c>
      <c r="EV204" s="53" t="e">
        <f>IF(ISNUMBER(EK204),EK204*#REF!,"")</f>
        <v>#REF!</v>
      </c>
      <c r="EW204" s="53" t="e">
        <f>IF(ISNUMBER(EL204),EL204*#REF!,"")</f>
        <v>#REF!</v>
      </c>
      <c r="EX204" s="53" t="e">
        <f>IF(ISNUMBER(EM204),EM204*#REF!,"")</f>
        <v>#REF!</v>
      </c>
      <c r="EY204" s="53" t="e">
        <f>IF(ISNUMBER(EN204),EN204*#REF!,"")</f>
        <v>#REF!</v>
      </c>
      <c r="EZ204" s="53" t="str">
        <f>IF(ISNUMBER(EO204),EO204*#REF!,"")</f>
        <v/>
      </c>
      <c r="FA204" s="53" t="e">
        <f>IF(ISNUMBER(EP204),EP204*#REF!,"")</f>
        <v>#REF!</v>
      </c>
      <c r="FB204" s="53" t="e">
        <f>IF(ISNUMBER(EQ204),EQ204*#REF!,"")</f>
        <v>#REF!</v>
      </c>
      <c r="FC204" s="53" t="str">
        <f>IF(ISNUMBER(ER204),ER204*#REF!,"")</f>
        <v/>
      </c>
      <c r="FD204" s="53" t="str">
        <f>IF(ISNUMBER(ES204),ES204*#REF!,"")</f>
        <v/>
      </c>
      <c r="FE204" s="53" t="e">
        <f>IF(ISNUMBER(ET204),ET204*#REF!,"")</f>
        <v>#REF!</v>
      </c>
      <c r="FF204" s="52" t="e">
        <f>IF(ISNUMBER(EU204),EU204*#REF!,"")</f>
        <v>#REF!</v>
      </c>
      <c r="FG204" s="55" t="str">
        <f t="shared" si="255"/>
        <v/>
      </c>
      <c r="FH204" s="55" t="str">
        <f t="shared" si="256"/>
        <v/>
      </c>
      <c r="FI204" s="55" t="str">
        <f t="shared" si="257"/>
        <v/>
      </c>
      <c r="FJ204" s="55" t="str">
        <f t="shared" si="258"/>
        <v/>
      </c>
      <c r="FK204" s="55" t="str">
        <f t="shared" si="259"/>
        <v/>
      </c>
      <c r="FL204" s="55" t="str">
        <f t="shared" si="260"/>
        <v/>
      </c>
      <c r="FM204" s="55" t="str">
        <f t="shared" si="261"/>
        <v/>
      </c>
      <c r="FN204" s="55" t="str">
        <f t="shared" si="262"/>
        <v/>
      </c>
      <c r="FO204" s="55" t="str">
        <f t="shared" si="263"/>
        <v/>
      </c>
      <c r="FP204" s="55" t="str">
        <f t="shared" si="264"/>
        <v/>
      </c>
      <c r="FQ204" s="59" t="str">
        <f t="shared" si="265"/>
        <v/>
      </c>
      <c r="FR204" s="53" t="str">
        <f t="shared" si="284"/>
        <v/>
      </c>
      <c r="FS204" s="53" t="e">
        <f t="shared" si="266"/>
        <v>#VALUE!</v>
      </c>
      <c r="FT204" s="19" t="e">
        <f t="shared" si="267"/>
        <v>#VALUE!</v>
      </c>
      <c r="FU204" s="19" t="e">
        <f t="shared" si="268"/>
        <v>#VALUE!</v>
      </c>
      <c r="FV204" s="19" t="e">
        <f t="shared" si="269"/>
        <v>#VALUE!</v>
      </c>
      <c r="FW204" s="50" t="e">
        <f t="shared" si="270"/>
        <v>#VALUE!</v>
      </c>
      <c r="FX204" s="120">
        <f t="shared" si="271"/>
        <v>0</v>
      </c>
      <c r="FY204" s="120">
        <f t="shared" si="272"/>
        <v>0</v>
      </c>
      <c r="FZ204" s="120">
        <f t="shared" si="273"/>
        <v>0</v>
      </c>
      <c r="GA204" s="120">
        <f t="shared" si="274"/>
        <v>0</v>
      </c>
      <c r="GB204" s="120">
        <f t="shared" si="275"/>
        <v>0</v>
      </c>
      <c r="GC204" s="120">
        <f t="shared" si="276"/>
        <v>0</v>
      </c>
      <c r="GD204" s="120">
        <f t="shared" si="277"/>
        <v>0</v>
      </c>
      <c r="GE204" s="120">
        <f t="shared" si="278"/>
        <v>0</v>
      </c>
      <c r="GF204" s="120">
        <f t="shared" si="279"/>
        <v>0</v>
      </c>
      <c r="GG204">
        <f t="shared" si="280"/>
        <v>0</v>
      </c>
      <c r="GH204">
        <f t="shared" si="281"/>
        <v>0</v>
      </c>
      <c r="GI204">
        <v>6</v>
      </c>
      <c r="GJ204" t="str">
        <f t="shared" si="282"/>
        <v/>
      </c>
    </row>
    <row r="205" spans="1:192" x14ac:dyDescent="0.2">
      <c r="A205" s="50">
        <f t="shared" si="221"/>
        <v>204</v>
      </c>
      <c r="B205" s="2" t="s">
        <v>150</v>
      </c>
      <c r="C205" t="s">
        <v>245</v>
      </c>
      <c r="F205" s="19">
        <v>3464156</v>
      </c>
      <c r="G205" s="19">
        <v>5556250</v>
      </c>
      <c r="H205" s="77">
        <f t="shared" si="222"/>
        <v>464095.90760000004</v>
      </c>
      <c r="I205" s="77">
        <f t="shared" si="223"/>
        <v>5554467.29</v>
      </c>
      <c r="J205" s="19">
        <v>142.6</v>
      </c>
      <c r="K205" s="19" t="s">
        <v>1334</v>
      </c>
      <c r="L205" s="19">
        <v>7</v>
      </c>
      <c r="Q205" t="s">
        <v>1351</v>
      </c>
      <c r="R205" t="s">
        <v>276</v>
      </c>
      <c r="S205" s="2" t="s">
        <v>1329</v>
      </c>
      <c r="T205" s="241" t="str">
        <f t="shared" si="224"/>
        <v>T</v>
      </c>
      <c r="U205" s="241" t="str">
        <f t="shared" si="225"/>
        <v>M</v>
      </c>
      <c r="V205" s="241" t="str">
        <f t="shared" si="226"/>
        <v>-</v>
      </c>
      <c r="W205" s="241" t="str">
        <f t="shared" si="283"/>
        <v>A</v>
      </c>
      <c r="X205" s="260">
        <f t="shared" si="220"/>
        <v>6</v>
      </c>
      <c r="Y205" s="261" t="str">
        <f t="shared" si="217"/>
        <v/>
      </c>
      <c r="AA205" s="66" t="s">
        <v>1605</v>
      </c>
      <c r="AB205" s="76">
        <v>4</v>
      </c>
      <c r="AC205" t="s">
        <v>1606</v>
      </c>
      <c r="AD205" s="2" t="s">
        <v>1604</v>
      </c>
      <c r="AF205" s="66">
        <v>23</v>
      </c>
      <c r="AG205" s="19">
        <v>4710</v>
      </c>
      <c r="AS205" s="193">
        <f t="shared" si="218"/>
        <v>3107.7099999999996</v>
      </c>
      <c r="AT205" s="248" t="str">
        <f t="shared" si="219"/>
        <v/>
      </c>
      <c r="AU205">
        <v>695</v>
      </c>
      <c r="AV205">
        <v>60.5</v>
      </c>
      <c r="AW205">
        <v>192</v>
      </c>
      <c r="AX205">
        <v>1060</v>
      </c>
      <c r="AY205">
        <v>31.2</v>
      </c>
      <c r="AZ205" s="61">
        <v>1025</v>
      </c>
      <c r="BB205">
        <v>37</v>
      </c>
      <c r="BE205">
        <v>6.7</v>
      </c>
      <c r="BG205">
        <v>0.31</v>
      </c>
      <c r="BN205" s="52"/>
      <c r="BO205" s="90"/>
      <c r="BP205" s="90"/>
      <c r="BQ205" s="90"/>
      <c r="BR205" s="90"/>
      <c r="BS205" s="90"/>
      <c r="BT205" s="90"/>
      <c r="BU205" s="90"/>
      <c r="BV205" s="90"/>
      <c r="BW205" s="90"/>
      <c r="BX205" s="90"/>
      <c r="BY205" s="90"/>
      <c r="BZ205" s="90"/>
      <c r="CA205" s="90"/>
      <c r="CB205" s="90"/>
      <c r="CC205" s="90"/>
      <c r="CD205" s="90"/>
      <c r="CE205" s="90"/>
      <c r="CF205" s="90"/>
      <c r="CG205" s="90"/>
      <c r="CH205" s="90"/>
      <c r="CI205" s="90"/>
      <c r="CJ205" s="90"/>
      <c r="CK205" s="90"/>
      <c r="CL205" s="91"/>
      <c r="CM205" s="90"/>
      <c r="CN205" s="90">
        <v>1804</v>
      </c>
      <c r="CO205" s="90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4"/>
      <c r="DT205" s="50">
        <f t="shared" si="227"/>
        <v>0</v>
      </c>
      <c r="DU205" s="73">
        <f t="shared" si="228"/>
        <v>1</v>
      </c>
      <c r="DV205" s="73">
        <f t="shared" si="229"/>
        <v>0</v>
      </c>
      <c r="DW205" s="73">
        <f t="shared" si="230"/>
        <v>0</v>
      </c>
      <c r="DX205" s="73">
        <f t="shared" si="231"/>
        <v>0</v>
      </c>
      <c r="DY205" s="125">
        <f t="shared" si="232"/>
        <v>0</v>
      </c>
      <c r="DZ205" s="73">
        <f t="shared" si="233"/>
        <v>0</v>
      </c>
      <c r="EA205" s="19">
        <f t="shared" si="234"/>
        <v>1</v>
      </c>
      <c r="EB205" s="50">
        <f t="shared" si="235"/>
        <v>0</v>
      </c>
      <c r="EC205" s="19">
        <f t="shared" si="236"/>
        <v>0</v>
      </c>
      <c r="ED205" s="19">
        <f t="shared" si="237"/>
        <v>1</v>
      </c>
      <c r="EE205" s="19">
        <f t="shared" si="238"/>
        <v>0</v>
      </c>
      <c r="EF205" s="50">
        <f t="shared" si="239"/>
        <v>0</v>
      </c>
      <c r="EG205" s="19">
        <f t="shared" si="240"/>
        <v>0</v>
      </c>
      <c r="EH205" s="19">
        <f t="shared" si="241"/>
        <v>1</v>
      </c>
      <c r="EI205" s="50">
        <f t="shared" si="242"/>
        <v>0</v>
      </c>
      <c r="EJ205" s="125">
        <f t="shared" si="243"/>
        <v>3</v>
      </c>
      <c r="EK205">
        <f t="shared" si="244"/>
        <v>695</v>
      </c>
      <c r="EL205">
        <f t="shared" si="245"/>
        <v>37</v>
      </c>
      <c r="EM205">
        <f t="shared" si="246"/>
        <v>60.5</v>
      </c>
      <c r="EN205">
        <f t="shared" si="247"/>
        <v>192</v>
      </c>
      <c r="EO205" t="str">
        <f t="shared" si="248"/>
        <v/>
      </c>
      <c r="EP205">
        <f t="shared" si="249"/>
        <v>6.7</v>
      </c>
      <c r="EQ205">
        <f t="shared" si="250"/>
        <v>1025</v>
      </c>
      <c r="ER205" t="str">
        <f t="shared" si="251"/>
        <v/>
      </c>
      <c r="ES205" t="str">
        <f t="shared" si="252"/>
        <v/>
      </c>
      <c r="ET205">
        <f t="shared" si="253"/>
        <v>31.2</v>
      </c>
      <c r="EU205" s="61">
        <f t="shared" si="254"/>
        <v>1060</v>
      </c>
      <c r="EV205" s="53" t="e">
        <f>IF(ISNUMBER(EK205),EK205*#REF!,"")</f>
        <v>#REF!</v>
      </c>
      <c r="EW205" s="53" t="e">
        <f>IF(ISNUMBER(EL205),EL205*#REF!,"")</f>
        <v>#REF!</v>
      </c>
      <c r="EX205" s="53" t="e">
        <f>IF(ISNUMBER(EM205),EM205*#REF!,"")</f>
        <v>#REF!</v>
      </c>
      <c r="EY205" s="53" t="e">
        <f>IF(ISNUMBER(EN205),EN205*#REF!,"")</f>
        <v>#REF!</v>
      </c>
      <c r="EZ205" s="53" t="str">
        <f>IF(ISNUMBER(EO205),EO205*#REF!,"")</f>
        <v/>
      </c>
      <c r="FA205" s="53" t="e">
        <f>IF(ISNUMBER(EP205),EP205*#REF!,"")</f>
        <v>#REF!</v>
      </c>
      <c r="FB205" s="53" t="e">
        <f>IF(ISNUMBER(EQ205),EQ205*#REF!,"")</f>
        <v>#REF!</v>
      </c>
      <c r="FC205" s="53" t="str">
        <f>IF(ISNUMBER(ER205),ER205*#REF!,"")</f>
        <v/>
      </c>
      <c r="FD205" s="53" t="str">
        <f>IF(ISNUMBER(ES205),ES205*#REF!,"")</f>
        <v/>
      </c>
      <c r="FE205" s="53" t="e">
        <f>IF(ISNUMBER(ET205),ET205*#REF!,"")</f>
        <v>#REF!</v>
      </c>
      <c r="FF205" s="52" t="e">
        <f>IF(ISNUMBER(EU205),EU205*#REF!,"")</f>
        <v>#REF!</v>
      </c>
      <c r="FG205" s="55" t="str">
        <f t="shared" si="255"/>
        <v/>
      </c>
      <c r="FH205" s="55" t="str">
        <f t="shared" si="256"/>
        <v/>
      </c>
      <c r="FI205" s="55" t="str">
        <f t="shared" si="257"/>
        <v/>
      </c>
      <c r="FJ205" s="55" t="str">
        <f t="shared" si="258"/>
        <v/>
      </c>
      <c r="FK205" s="55" t="str">
        <f t="shared" si="259"/>
        <v/>
      </c>
      <c r="FL205" s="55" t="str">
        <f t="shared" si="260"/>
        <v/>
      </c>
      <c r="FM205" s="55" t="str">
        <f t="shared" si="261"/>
        <v/>
      </c>
      <c r="FN205" s="55" t="str">
        <f t="shared" si="262"/>
        <v/>
      </c>
      <c r="FO205" s="55" t="str">
        <f t="shared" si="263"/>
        <v/>
      </c>
      <c r="FP205" s="55" t="str">
        <f t="shared" si="264"/>
        <v/>
      </c>
      <c r="FQ205" s="59" t="str">
        <f t="shared" si="265"/>
        <v/>
      </c>
      <c r="FR205" s="53" t="str">
        <f t="shared" si="284"/>
        <v/>
      </c>
      <c r="FS205" s="53" t="e">
        <f t="shared" si="266"/>
        <v>#VALUE!</v>
      </c>
      <c r="FT205" s="19" t="e">
        <f t="shared" si="267"/>
        <v>#VALUE!</v>
      </c>
      <c r="FU205" s="19" t="e">
        <f t="shared" si="268"/>
        <v>#VALUE!</v>
      </c>
      <c r="FV205" s="19" t="e">
        <f t="shared" si="269"/>
        <v>#VALUE!</v>
      </c>
      <c r="FW205" s="50" t="e">
        <f t="shared" si="270"/>
        <v>#VALUE!</v>
      </c>
      <c r="FX205" s="120">
        <f t="shared" si="271"/>
        <v>0</v>
      </c>
      <c r="FY205" s="120">
        <f t="shared" si="272"/>
        <v>0</v>
      </c>
      <c r="FZ205" s="120">
        <f t="shared" si="273"/>
        <v>0</v>
      </c>
      <c r="GA205" s="120">
        <f t="shared" si="274"/>
        <v>0</v>
      </c>
      <c r="GB205" s="120">
        <f t="shared" si="275"/>
        <v>0</v>
      </c>
      <c r="GC205" s="120">
        <f t="shared" si="276"/>
        <v>0</v>
      </c>
      <c r="GD205" s="120">
        <f t="shared" si="277"/>
        <v>0</v>
      </c>
      <c r="GE205" s="120">
        <f t="shared" si="278"/>
        <v>0</v>
      </c>
      <c r="GF205" s="120">
        <f t="shared" si="279"/>
        <v>0</v>
      </c>
      <c r="GG205">
        <f t="shared" si="280"/>
        <v>0</v>
      </c>
      <c r="GH205">
        <f t="shared" si="281"/>
        <v>0</v>
      </c>
      <c r="GI205">
        <v>6</v>
      </c>
      <c r="GJ205" t="str">
        <f t="shared" si="282"/>
        <v/>
      </c>
    </row>
    <row r="206" spans="1:192" x14ac:dyDescent="0.2">
      <c r="A206" s="50">
        <f t="shared" si="221"/>
        <v>205</v>
      </c>
      <c r="B206" s="2" t="s">
        <v>150</v>
      </c>
      <c r="C206" t="s">
        <v>245</v>
      </c>
      <c r="F206" s="19">
        <v>3464156</v>
      </c>
      <c r="G206" s="19">
        <v>5556250</v>
      </c>
      <c r="H206" s="77">
        <f t="shared" si="222"/>
        <v>464095.90760000004</v>
      </c>
      <c r="I206" s="77">
        <f t="shared" si="223"/>
        <v>5554467.29</v>
      </c>
      <c r="J206" s="19">
        <v>142.6</v>
      </c>
      <c r="K206" s="19" t="s">
        <v>1334</v>
      </c>
      <c r="L206" s="19">
        <v>7</v>
      </c>
      <c r="Q206" t="s">
        <v>1351</v>
      </c>
      <c r="R206" t="s">
        <v>276</v>
      </c>
      <c r="S206" s="2" t="s">
        <v>1329</v>
      </c>
      <c r="T206" s="241" t="str">
        <f t="shared" si="224"/>
        <v>T</v>
      </c>
      <c r="U206" s="241" t="str">
        <f t="shared" si="225"/>
        <v>M</v>
      </c>
      <c r="V206" s="241" t="str">
        <f t="shared" si="226"/>
        <v>-</v>
      </c>
      <c r="W206" s="241" t="str">
        <f t="shared" si="283"/>
        <v>A</v>
      </c>
      <c r="X206" s="260">
        <f t="shared" si="220"/>
        <v>6</v>
      </c>
      <c r="Y206" s="261" t="str">
        <f t="shared" si="217"/>
        <v/>
      </c>
      <c r="AA206" s="106">
        <v>37229</v>
      </c>
      <c r="AB206" s="76">
        <v>5</v>
      </c>
      <c r="AC206" t="s">
        <v>278</v>
      </c>
      <c r="AD206" s="2" t="s">
        <v>1607</v>
      </c>
      <c r="AE206" s="57" t="s">
        <v>1608</v>
      </c>
      <c r="AF206" s="66">
        <v>22.6</v>
      </c>
      <c r="AG206" s="19">
        <v>6060</v>
      </c>
      <c r="AH206" s="110">
        <v>5.87</v>
      </c>
      <c r="AJ206" s="19">
        <v>1.0013000000000001</v>
      </c>
      <c r="AK206" s="19">
        <v>20</v>
      </c>
      <c r="AM206" s="45">
        <v>0.21</v>
      </c>
      <c r="AS206" s="193">
        <f t="shared" si="218"/>
        <v>4136.4503800000002</v>
      </c>
      <c r="AT206" s="248" t="str">
        <f t="shared" si="219"/>
        <v/>
      </c>
      <c r="AU206">
        <v>1010</v>
      </c>
      <c r="AV206">
        <v>74.8</v>
      </c>
      <c r="AW206">
        <v>237</v>
      </c>
      <c r="AX206">
        <v>1590</v>
      </c>
      <c r="AY206">
        <v>19</v>
      </c>
      <c r="AZ206" s="61">
        <v>1105</v>
      </c>
      <c r="BA206">
        <v>1.5</v>
      </c>
      <c r="BB206">
        <v>50.7</v>
      </c>
      <c r="BC206">
        <v>2.7</v>
      </c>
      <c r="BD206">
        <v>1.9</v>
      </c>
      <c r="BE206">
        <v>6.8</v>
      </c>
      <c r="BF206">
        <v>0.55000000000000004</v>
      </c>
      <c r="BG206">
        <v>0.3</v>
      </c>
      <c r="BH206">
        <v>1.4</v>
      </c>
      <c r="BI206">
        <v>0.02</v>
      </c>
      <c r="BM206">
        <v>33.5</v>
      </c>
      <c r="BN206" s="52">
        <v>0.85038000000000002</v>
      </c>
      <c r="BO206" s="90"/>
      <c r="BP206" s="90"/>
      <c r="BQ206" s="90">
        <v>50</v>
      </c>
      <c r="BR206" s="90">
        <v>360</v>
      </c>
      <c r="BS206" s="90"/>
      <c r="BT206" s="90"/>
      <c r="BU206" s="90"/>
      <c r="BV206" s="90"/>
      <c r="BW206" s="90"/>
      <c r="BX206" s="90" t="s">
        <v>285</v>
      </c>
      <c r="BY206" s="90"/>
      <c r="BZ206" s="90"/>
      <c r="CA206" s="90"/>
      <c r="CB206" s="90"/>
      <c r="CC206" s="90"/>
      <c r="CD206" s="90"/>
      <c r="CE206" s="90"/>
      <c r="CF206" s="90"/>
      <c r="CG206" s="90"/>
      <c r="CH206" s="90"/>
      <c r="CI206" s="90"/>
      <c r="CJ206" s="90"/>
      <c r="CK206" s="90"/>
      <c r="CL206" s="91">
        <v>20</v>
      </c>
      <c r="CM206" s="90"/>
      <c r="CN206" s="90">
        <v>1840</v>
      </c>
      <c r="CO206" s="90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4"/>
      <c r="DT206" s="50">
        <f t="shared" si="227"/>
        <v>0</v>
      </c>
      <c r="DU206" s="73">
        <f t="shared" si="228"/>
        <v>1</v>
      </c>
      <c r="DV206" s="73">
        <f t="shared" si="229"/>
        <v>0</v>
      </c>
      <c r="DW206" s="73">
        <f t="shared" si="230"/>
        <v>0</v>
      </c>
      <c r="DX206" s="73">
        <f t="shared" si="231"/>
        <v>0</v>
      </c>
      <c r="DY206" s="125">
        <f t="shared" si="232"/>
        <v>0</v>
      </c>
      <c r="DZ206" s="73">
        <f t="shared" si="233"/>
        <v>0</v>
      </c>
      <c r="EA206" s="19">
        <f t="shared" si="234"/>
        <v>1</v>
      </c>
      <c r="EB206" s="50">
        <f t="shared" si="235"/>
        <v>0</v>
      </c>
      <c r="EC206" s="19">
        <f t="shared" si="236"/>
        <v>0</v>
      </c>
      <c r="ED206" s="19">
        <f t="shared" si="237"/>
        <v>1</v>
      </c>
      <c r="EE206" s="19">
        <f t="shared" si="238"/>
        <v>0</v>
      </c>
      <c r="EF206" s="50">
        <f t="shared" si="239"/>
        <v>0</v>
      </c>
      <c r="EG206" s="19">
        <f t="shared" si="240"/>
        <v>0</v>
      </c>
      <c r="EH206" s="19">
        <f t="shared" si="241"/>
        <v>1</v>
      </c>
      <c r="EI206" s="50">
        <f t="shared" si="242"/>
        <v>0</v>
      </c>
      <c r="EJ206" s="125">
        <f t="shared" si="243"/>
        <v>3</v>
      </c>
      <c r="EK206">
        <f t="shared" si="244"/>
        <v>1010</v>
      </c>
      <c r="EL206">
        <f t="shared" si="245"/>
        <v>50.7</v>
      </c>
      <c r="EM206">
        <f t="shared" si="246"/>
        <v>74.8</v>
      </c>
      <c r="EN206">
        <f t="shared" si="247"/>
        <v>237</v>
      </c>
      <c r="EO206">
        <f t="shared" si="248"/>
        <v>0.55000000000000004</v>
      </c>
      <c r="EP206">
        <f t="shared" si="249"/>
        <v>6.8</v>
      </c>
      <c r="EQ206">
        <f t="shared" si="250"/>
        <v>1105</v>
      </c>
      <c r="ER206" t="str">
        <f t="shared" si="251"/>
        <v/>
      </c>
      <c r="ES206" t="str">
        <f t="shared" si="252"/>
        <v/>
      </c>
      <c r="ET206">
        <f t="shared" si="253"/>
        <v>19</v>
      </c>
      <c r="EU206" s="61">
        <f t="shared" si="254"/>
        <v>1590</v>
      </c>
      <c r="EV206" s="53" t="e">
        <f>IF(ISNUMBER(EK206),EK206*#REF!,"")</f>
        <v>#REF!</v>
      </c>
      <c r="EW206" s="53" t="e">
        <f>IF(ISNUMBER(EL206),EL206*#REF!,"")</f>
        <v>#REF!</v>
      </c>
      <c r="EX206" s="53" t="e">
        <f>IF(ISNUMBER(EM206),EM206*#REF!,"")</f>
        <v>#REF!</v>
      </c>
      <c r="EY206" s="53" t="e">
        <f>IF(ISNUMBER(EN206),EN206*#REF!,"")</f>
        <v>#REF!</v>
      </c>
      <c r="EZ206" s="53" t="e">
        <f>IF(ISNUMBER(EO206),EO206*#REF!,"")</f>
        <v>#REF!</v>
      </c>
      <c r="FA206" s="53" t="e">
        <f>IF(ISNUMBER(EP206),EP206*#REF!,"")</f>
        <v>#REF!</v>
      </c>
      <c r="FB206" s="53" t="e">
        <f>IF(ISNUMBER(EQ206),EQ206*#REF!,"")</f>
        <v>#REF!</v>
      </c>
      <c r="FC206" s="53" t="str">
        <f>IF(ISNUMBER(ER206),ER206*#REF!,"")</f>
        <v/>
      </c>
      <c r="FD206" s="53" t="str">
        <f>IF(ISNUMBER(ES206),ES206*#REF!,"")</f>
        <v/>
      </c>
      <c r="FE206" s="53" t="e">
        <f>IF(ISNUMBER(ET206),ET206*#REF!,"")</f>
        <v>#REF!</v>
      </c>
      <c r="FF206" s="52" t="e">
        <f>IF(ISNUMBER(EU206),EU206*#REF!,"")</f>
        <v>#REF!</v>
      </c>
      <c r="FG206" s="55" t="str">
        <f t="shared" si="255"/>
        <v/>
      </c>
      <c r="FH206" s="55" t="str">
        <f t="shared" si="256"/>
        <v/>
      </c>
      <c r="FI206" s="55" t="str">
        <f t="shared" si="257"/>
        <v/>
      </c>
      <c r="FJ206" s="55" t="str">
        <f t="shared" si="258"/>
        <v/>
      </c>
      <c r="FK206" s="55" t="str">
        <f t="shared" si="259"/>
        <v/>
      </c>
      <c r="FL206" s="55" t="str">
        <f t="shared" si="260"/>
        <v/>
      </c>
      <c r="FM206" s="55" t="str">
        <f t="shared" si="261"/>
        <v/>
      </c>
      <c r="FN206" s="55" t="str">
        <f t="shared" si="262"/>
        <v/>
      </c>
      <c r="FO206" s="55" t="str">
        <f t="shared" si="263"/>
        <v/>
      </c>
      <c r="FP206" s="55" t="str">
        <f t="shared" si="264"/>
        <v/>
      </c>
      <c r="FQ206" s="59" t="str">
        <f t="shared" si="265"/>
        <v/>
      </c>
      <c r="FR206" s="53" t="str">
        <f t="shared" si="284"/>
        <v/>
      </c>
      <c r="FS206" s="53" t="e">
        <f t="shared" si="266"/>
        <v>#VALUE!</v>
      </c>
      <c r="FT206" s="19" t="e">
        <f t="shared" si="267"/>
        <v>#VALUE!</v>
      </c>
      <c r="FU206" s="19" t="e">
        <f t="shared" si="268"/>
        <v>#VALUE!</v>
      </c>
      <c r="FV206" s="19" t="e">
        <f t="shared" si="269"/>
        <v>#VALUE!</v>
      </c>
      <c r="FW206" s="50" t="e">
        <f t="shared" si="270"/>
        <v>#VALUE!</v>
      </c>
      <c r="FX206" s="120">
        <f t="shared" si="271"/>
        <v>0</v>
      </c>
      <c r="FY206" s="120">
        <f t="shared" si="272"/>
        <v>0</v>
      </c>
      <c r="FZ206" s="120">
        <f t="shared" si="273"/>
        <v>0</v>
      </c>
      <c r="GA206" s="120">
        <f t="shared" si="274"/>
        <v>0</v>
      </c>
      <c r="GB206" s="120">
        <f t="shared" si="275"/>
        <v>0</v>
      </c>
      <c r="GC206" s="120">
        <f t="shared" si="276"/>
        <v>0</v>
      </c>
      <c r="GD206" s="120">
        <f t="shared" si="277"/>
        <v>0</v>
      </c>
      <c r="GE206" s="120">
        <f t="shared" si="278"/>
        <v>0</v>
      </c>
      <c r="GF206" s="120">
        <f t="shared" si="279"/>
        <v>0</v>
      </c>
      <c r="GG206">
        <f t="shared" si="280"/>
        <v>0</v>
      </c>
      <c r="GH206">
        <f t="shared" si="281"/>
        <v>0</v>
      </c>
      <c r="GI206">
        <v>6</v>
      </c>
      <c r="GJ206" t="str">
        <f t="shared" si="282"/>
        <v/>
      </c>
    </row>
    <row r="207" spans="1:192" x14ac:dyDescent="0.2">
      <c r="A207" s="50">
        <f t="shared" si="221"/>
        <v>206</v>
      </c>
      <c r="B207" s="2" t="s">
        <v>150</v>
      </c>
      <c r="C207" t="s">
        <v>245</v>
      </c>
      <c r="F207" s="19">
        <v>3464156</v>
      </c>
      <c r="G207" s="19">
        <v>5556250</v>
      </c>
      <c r="H207" s="77">
        <f t="shared" si="222"/>
        <v>464095.90760000004</v>
      </c>
      <c r="I207" s="77">
        <f t="shared" si="223"/>
        <v>5554467.29</v>
      </c>
      <c r="J207" s="19">
        <v>142.6</v>
      </c>
      <c r="K207" s="19" t="s">
        <v>1334</v>
      </c>
      <c r="L207" s="19">
        <v>7</v>
      </c>
      <c r="Q207" t="s">
        <v>1351</v>
      </c>
      <c r="R207" t="s">
        <v>276</v>
      </c>
      <c r="S207" s="2" t="s">
        <v>1329</v>
      </c>
      <c r="T207" s="241" t="str">
        <f t="shared" si="224"/>
        <v>-</v>
      </c>
      <c r="U207" s="241" t="str">
        <f t="shared" si="225"/>
        <v>M</v>
      </c>
      <c r="V207" s="241" t="str">
        <f t="shared" si="226"/>
        <v>-</v>
      </c>
      <c r="W207" s="241" t="str">
        <f t="shared" si="283"/>
        <v>A</v>
      </c>
      <c r="X207" s="260">
        <f t="shared" si="220"/>
        <v>6</v>
      </c>
      <c r="Y207" s="261" t="str">
        <f t="shared" si="217"/>
        <v/>
      </c>
      <c r="Z207" s="61" t="s">
        <v>1451</v>
      </c>
      <c r="AA207" s="86">
        <v>42529</v>
      </c>
      <c r="AB207" s="76">
        <v>6</v>
      </c>
      <c r="AC207" t="s">
        <v>278</v>
      </c>
      <c r="AD207" s="2" t="s">
        <v>1033</v>
      </c>
      <c r="AE207" s="56"/>
      <c r="AF207" s="66">
        <v>19.8</v>
      </c>
      <c r="AH207" s="19">
        <v>5.8</v>
      </c>
      <c r="AR207">
        <v>3348</v>
      </c>
      <c r="AS207" s="193">
        <f t="shared" si="218"/>
        <v>3347.2810000000009</v>
      </c>
      <c r="AT207" s="248" t="str">
        <f t="shared" si="219"/>
        <v/>
      </c>
      <c r="AU207">
        <v>734</v>
      </c>
      <c r="AV207">
        <v>68.8</v>
      </c>
      <c r="AW207">
        <v>227</v>
      </c>
      <c r="AX207">
        <v>1190</v>
      </c>
      <c r="AY207">
        <v>17</v>
      </c>
      <c r="AZ207" s="61">
        <v>1018</v>
      </c>
      <c r="BA207">
        <v>0.94</v>
      </c>
      <c r="BB207">
        <v>40.299999999999997</v>
      </c>
      <c r="BC207">
        <v>1.8</v>
      </c>
      <c r="BD207">
        <v>0.99</v>
      </c>
      <c r="BE207">
        <v>7.1</v>
      </c>
      <c r="BF207">
        <v>0.55000000000000004</v>
      </c>
      <c r="BG207">
        <v>0.28000000000000003</v>
      </c>
      <c r="BH207" s="55">
        <v>1</v>
      </c>
      <c r="BI207">
        <v>1.4E-2</v>
      </c>
      <c r="BJ207" t="s">
        <v>1381</v>
      </c>
      <c r="BK207" t="s">
        <v>1370</v>
      </c>
      <c r="BM207">
        <v>38.9</v>
      </c>
      <c r="BN207" s="52">
        <v>0.56999999999999995</v>
      </c>
      <c r="BO207" s="90"/>
      <c r="BP207" s="90"/>
      <c r="BQ207" s="90">
        <v>37</v>
      </c>
      <c r="BR207" s="90"/>
      <c r="BS207" s="90"/>
      <c r="BT207" s="90"/>
      <c r="BU207" s="90"/>
      <c r="BV207" s="90"/>
      <c r="BW207" s="90"/>
      <c r="BX207" s="90" t="s">
        <v>456</v>
      </c>
      <c r="BY207" s="90"/>
      <c r="BZ207" s="90"/>
      <c r="CA207" s="90"/>
      <c r="CB207" s="90"/>
      <c r="CC207" s="90"/>
      <c r="CD207" s="90"/>
      <c r="CE207" s="90"/>
      <c r="CF207" s="90"/>
      <c r="CG207" s="90"/>
      <c r="CH207" s="90"/>
      <c r="CI207" s="90"/>
      <c r="CJ207" s="90"/>
      <c r="CK207" s="90"/>
      <c r="CL207" s="91"/>
      <c r="CM207" s="90"/>
      <c r="CN207" s="90">
        <v>1770</v>
      </c>
      <c r="CO207" s="90"/>
      <c r="DB207" s="103"/>
      <c r="DC207" s="103"/>
      <c r="DD207" s="103"/>
      <c r="DE207" s="103"/>
      <c r="DF207" s="103"/>
      <c r="DG207" s="103"/>
      <c r="DH207" s="103"/>
      <c r="DI207" s="103"/>
      <c r="DJ207" s="103"/>
      <c r="DK207" s="103"/>
      <c r="DL207" s="103"/>
      <c r="DM207" s="103"/>
      <c r="DN207" s="103"/>
      <c r="DO207" s="103"/>
      <c r="DP207" s="103"/>
      <c r="DQ207" s="103"/>
      <c r="DR207" s="103"/>
      <c r="DS207" s="104"/>
      <c r="DT207" s="50">
        <f t="shared" si="227"/>
        <v>0</v>
      </c>
      <c r="DU207" s="73">
        <f t="shared" si="228"/>
        <v>1</v>
      </c>
      <c r="DV207" s="73">
        <f t="shared" si="229"/>
        <v>0</v>
      </c>
      <c r="DW207" s="73">
        <f t="shared" si="230"/>
        <v>0</v>
      </c>
      <c r="DX207" s="73">
        <f t="shared" si="231"/>
        <v>0</v>
      </c>
      <c r="DY207" s="125">
        <f t="shared" si="232"/>
        <v>0</v>
      </c>
      <c r="DZ207" s="73">
        <f t="shared" si="233"/>
        <v>1</v>
      </c>
      <c r="EA207" s="19">
        <f t="shared" si="234"/>
        <v>0</v>
      </c>
      <c r="EB207" s="50">
        <f t="shared" si="235"/>
        <v>0</v>
      </c>
      <c r="EC207" s="19">
        <f t="shared" si="236"/>
        <v>0</v>
      </c>
      <c r="ED207" s="19">
        <f t="shared" si="237"/>
        <v>1</v>
      </c>
      <c r="EE207" s="19">
        <f t="shared" si="238"/>
        <v>0</v>
      </c>
      <c r="EF207" s="50">
        <f t="shared" si="239"/>
        <v>0</v>
      </c>
      <c r="EG207" s="19">
        <f t="shared" si="240"/>
        <v>0</v>
      </c>
      <c r="EH207" s="19">
        <f t="shared" si="241"/>
        <v>1</v>
      </c>
      <c r="EI207" s="50">
        <f t="shared" si="242"/>
        <v>0</v>
      </c>
      <c r="EJ207" s="125">
        <f t="shared" si="243"/>
        <v>2</v>
      </c>
      <c r="EK207">
        <f t="shared" si="244"/>
        <v>734</v>
      </c>
      <c r="EL207">
        <f t="shared" si="245"/>
        <v>40.299999999999997</v>
      </c>
      <c r="EM207">
        <f t="shared" si="246"/>
        <v>68.8</v>
      </c>
      <c r="EN207">
        <f t="shared" si="247"/>
        <v>227</v>
      </c>
      <c r="EO207">
        <f t="shared" si="248"/>
        <v>0.55000000000000004</v>
      </c>
      <c r="EP207">
        <f t="shared" si="249"/>
        <v>7.1</v>
      </c>
      <c r="EQ207">
        <f t="shared" si="250"/>
        <v>1018</v>
      </c>
      <c r="ER207" t="str">
        <f t="shared" si="251"/>
        <v/>
      </c>
      <c r="ES207" t="str">
        <f t="shared" si="252"/>
        <v/>
      </c>
      <c r="ET207">
        <f t="shared" si="253"/>
        <v>17</v>
      </c>
      <c r="EU207" s="61">
        <f t="shared" si="254"/>
        <v>1190</v>
      </c>
      <c r="EV207" s="53" t="e">
        <f>IF(ISNUMBER(EK207),EK207*#REF!,"")</f>
        <v>#REF!</v>
      </c>
      <c r="EW207" s="53" t="e">
        <f>IF(ISNUMBER(EL207),EL207*#REF!,"")</f>
        <v>#REF!</v>
      </c>
      <c r="EX207" s="53" t="e">
        <f>IF(ISNUMBER(EM207),EM207*#REF!,"")</f>
        <v>#REF!</v>
      </c>
      <c r="EY207" s="53" t="e">
        <f>IF(ISNUMBER(EN207),EN207*#REF!,"")</f>
        <v>#REF!</v>
      </c>
      <c r="EZ207" s="53" t="e">
        <f>IF(ISNUMBER(EO207),EO207*#REF!,"")</f>
        <v>#REF!</v>
      </c>
      <c r="FA207" s="53" t="e">
        <f>IF(ISNUMBER(EP207),EP207*#REF!,"")</f>
        <v>#REF!</v>
      </c>
      <c r="FB207" s="53" t="e">
        <f>IF(ISNUMBER(EQ207),EQ207*#REF!,"")</f>
        <v>#REF!</v>
      </c>
      <c r="FC207" s="53" t="str">
        <f>IF(ISNUMBER(ER207),ER207*#REF!,"")</f>
        <v/>
      </c>
      <c r="FD207" s="53" t="str">
        <f>IF(ISNUMBER(ES207),ES207*#REF!,"")</f>
        <v/>
      </c>
      <c r="FE207" s="53" t="e">
        <f>IF(ISNUMBER(ET207),ET207*#REF!,"")</f>
        <v>#REF!</v>
      </c>
      <c r="FF207" s="52" t="e">
        <f>IF(ISNUMBER(EU207),EU207*#REF!,"")</f>
        <v>#REF!</v>
      </c>
      <c r="FG207" s="55" t="str">
        <f t="shared" si="255"/>
        <v/>
      </c>
      <c r="FH207" s="55" t="str">
        <f t="shared" si="256"/>
        <v/>
      </c>
      <c r="FI207" s="55" t="str">
        <f t="shared" si="257"/>
        <v/>
      </c>
      <c r="FJ207" s="55" t="str">
        <f t="shared" si="258"/>
        <v/>
      </c>
      <c r="FK207" s="55" t="str">
        <f t="shared" si="259"/>
        <v/>
      </c>
      <c r="FL207" s="55" t="str">
        <f t="shared" si="260"/>
        <v/>
      </c>
      <c r="FM207" s="55" t="str">
        <f t="shared" si="261"/>
        <v/>
      </c>
      <c r="FN207" s="55" t="str">
        <f t="shared" si="262"/>
        <v/>
      </c>
      <c r="FO207" s="55" t="str">
        <f t="shared" si="263"/>
        <v/>
      </c>
      <c r="FP207" s="55" t="str">
        <f t="shared" si="264"/>
        <v/>
      </c>
      <c r="FQ207" s="59" t="str">
        <f t="shared" si="265"/>
        <v/>
      </c>
      <c r="FR207" s="53" t="str">
        <f t="shared" si="284"/>
        <v/>
      </c>
      <c r="FS207" s="53" t="e">
        <f t="shared" si="266"/>
        <v>#VALUE!</v>
      </c>
      <c r="FT207" s="19" t="e">
        <f t="shared" si="267"/>
        <v>#VALUE!</v>
      </c>
      <c r="FU207" s="19" t="e">
        <f t="shared" si="268"/>
        <v>#VALUE!</v>
      </c>
      <c r="FV207" s="19" t="e">
        <f t="shared" si="269"/>
        <v>#VALUE!</v>
      </c>
      <c r="FW207" s="50" t="e">
        <f t="shared" si="270"/>
        <v>#VALUE!</v>
      </c>
      <c r="FX207" s="120">
        <f t="shared" si="271"/>
        <v>0</v>
      </c>
      <c r="FY207" s="120">
        <f t="shared" si="272"/>
        <v>0</v>
      </c>
      <c r="FZ207" s="120">
        <f t="shared" si="273"/>
        <v>0</v>
      </c>
      <c r="GA207" s="120">
        <f t="shared" si="274"/>
        <v>0</v>
      </c>
      <c r="GB207" s="120">
        <f t="shared" si="275"/>
        <v>0</v>
      </c>
      <c r="GC207" s="120">
        <f t="shared" si="276"/>
        <v>0</v>
      </c>
      <c r="GD207" s="120">
        <f t="shared" si="277"/>
        <v>0</v>
      </c>
      <c r="GE207" s="120">
        <f t="shared" si="278"/>
        <v>0</v>
      </c>
      <c r="GF207" s="120">
        <f t="shared" si="279"/>
        <v>0</v>
      </c>
      <c r="GG207">
        <f t="shared" si="280"/>
        <v>0</v>
      </c>
      <c r="GH207">
        <f t="shared" si="281"/>
        <v>0</v>
      </c>
      <c r="GI207">
        <v>6</v>
      </c>
      <c r="GJ207" t="str">
        <f t="shared" si="282"/>
        <v/>
      </c>
    </row>
    <row r="208" spans="1:192" x14ac:dyDescent="0.2">
      <c r="A208" s="50">
        <f t="shared" si="221"/>
        <v>207</v>
      </c>
      <c r="B208" s="2" t="s">
        <v>150</v>
      </c>
      <c r="C208" t="s">
        <v>256</v>
      </c>
      <c r="D208" t="s">
        <v>977</v>
      </c>
      <c r="F208" s="19">
        <v>3464434</v>
      </c>
      <c r="G208" s="19">
        <v>5556743</v>
      </c>
      <c r="H208" s="77">
        <f t="shared" si="222"/>
        <v>464373.79640000005</v>
      </c>
      <c r="I208" s="77">
        <f t="shared" si="223"/>
        <v>5554960.0928000007</v>
      </c>
      <c r="J208" s="19">
        <v>145.28</v>
      </c>
      <c r="K208" s="19" t="s">
        <v>1334</v>
      </c>
      <c r="L208" s="19">
        <v>372.6</v>
      </c>
      <c r="Q208" t="s">
        <v>1351</v>
      </c>
      <c r="R208" t="s">
        <v>276</v>
      </c>
      <c r="S208" s="2" t="s">
        <v>1329</v>
      </c>
      <c r="T208" s="241" t="str">
        <f t="shared" si="224"/>
        <v>T</v>
      </c>
      <c r="U208" s="241" t="str">
        <f t="shared" si="225"/>
        <v>-</v>
      </c>
      <c r="V208" s="241" t="str">
        <f t="shared" si="226"/>
        <v>B</v>
      </c>
      <c r="W208" s="241" t="str">
        <f t="shared" si="283"/>
        <v>A</v>
      </c>
      <c r="X208" s="260">
        <f t="shared" si="220"/>
        <v>6</v>
      </c>
      <c r="Y208" s="261" t="str">
        <f t="shared" si="217"/>
        <v/>
      </c>
      <c r="Z208" s="61" t="s">
        <v>1620</v>
      </c>
      <c r="AA208" s="66" t="s">
        <v>1616</v>
      </c>
      <c r="AB208" s="76">
        <v>1</v>
      </c>
      <c r="AC208" s="58" t="s">
        <v>411</v>
      </c>
      <c r="AD208" s="2" t="s">
        <v>1621</v>
      </c>
      <c r="AE208" s="56"/>
      <c r="AF208" s="66">
        <v>33</v>
      </c>
      <c r="AR208">
        <v>20960.599999999999</v>
      </c>
      <c r="AS208" s="193">
        <f t="shared" si="218"/>
        <v>20943.22</v>
      </c>
      <c r="AT208" s="248" t="str">
        <f t="shared" si="219"/>
        <v/>
      </c>
      <c r="AU208">
        <v>6647</v>
      </c>
      <c r="AV208">
        <v>100.7</v>
      </c>
      <c r="AW208">
        <v>725.3</v>
      </c>
      <c r="AX208">
        <v>10725</v>
      </c>
      <c r="AY208">
        <v>96.73</v>
      </c>
      <c r="AZ208" s="61">
        <v>2328</v>
      </c>
      <c r="BB208">
        <v>301</v>
      </c>
      <c r="BE208">
        <v>19.02</v>
      </c>
      <c r="BF208">
        <v>0.47</v>
      </c>
      <c r="BN208" s="52"/>
      <c r="BO208" s="90"/>
      <c r="BP208" s="90"/>
      <c r="BQ208" s="90"/>
      <c r="BR208" s="90"/>
      <c r="BS208" s="90"/>
      <c r="BT208" s="90"/>
      <c r="BU208" s="90"/>
      <c r="BV208" s="90"/>
      <c r="BW208" s="90"/>
      <c r="BX208" s="90"/>
      <c r="BY208" s="90"/>
      <c r="BZ208" s="90"/>
      <c r="CA208" s="90"/>
      <c r="CB208" s="90"/>
      <c r="CC208" s="90"/>
      <c r="CD208" s="90"/>
      <c r="CE208" s="90"/>
      <c r="CF208" s="90"/>
      <c r="CG208" s="90"/>
      <c r="CH208" s="90"/>
      <c r="CI208" s="90"/>
      <c r="CJ208" s="90"/>
      <c r="CK208" s="90"/>
      <c r="CL208" s="91"/>
      <c r="CM208" s="90"/>
      <c r="CN208" s="90">
        <v>1026</v>
      </c>
      <c r="CO208" s="90"/>
      <c r="DB208" s="103"/>
      <c r="DC208" s="103"/>
      <c r="DD208" s="103"/>
      <c r="DE208" s="103"/>
      <c r="DF208" s="103"/>
      <c r="DG208" s="103"/>
      <c r="DH208" s="90" t="s">
        <v>1622</v>
      </c>
      <c r="DI208" s="103"/>
      <c r="DJ208" s="103"/>
      <c r="DK208" s="103"/>
      <c r="DL208" s="103"/>
      <c r="DM208" s="103"/>
      <c r="DN208" s="103"/>
      <c r="DO208" s="103"/>
      <c r="DP208" s="103"/>
      <c r="DQ208" s="103"/>
      <c r="DR208" s="103"/>
      <c r="DS208" s="104"/>
      <c r="DT208" s="50">
        <f t="shared" si="227"/>
        <v>1</v>
      </c>
      <c r="DU208" s="73">
        <f t="shared" si="228"/>
        <v>0</v>
      </c>
      <c r="DV208" s="73">
        <f t="shared" si="229"/>
        <v>0</v>
      </c>
      <c r="DW208" s="73">
        <f t="shared" si="230"/>
        <v>1</v>
      </c>
      <c r="DX208" s="73">
        <f t="shared" si="231"/>
        <v>0</v>
      </c>
      <c r="DY208" s="125">
        <f t="shared" si="232"/>
        <v>0</v>
      </c>
      <c r="DZ208" s="73">
        <f t="shared" si="233"/>
        <v>0</v>
      </c>
      <c r="EA208" s="19">
        <f t="shared" si="234"/>
        <v>1</v>
      </c>
      <c r="EB208" s="50">
        <f t="shared" si="235"/>
        <v>0</v>
      </c>
      <c r="EC208" s="19">
        <f t="shared" si="236"/>
        <v>0</v>
      </c>
      <c r="ED208" s="19">
        <f t="shared" si="237"/>
        <v>0</v>
      </c>
      <c r="EE208" s="19">
        <f t="shared" si="238"/>
        <v>1</v>
      </c>
      <c r="EF208" s="50">
        <f t="shared" si="239"/>
        <v>0</v>
      </c>
      <c r="EG208" s="19">
        <f t="shared" si="240"/>
        <v>0</v>
      </c>
      <c r="EH208" s="19">
        <f t="shared" si="241"/>
        <v>1</v>
      </c>
      <c r="EI208" s="50">
        <f t="shared" si="242"/>
        <v>0</v>
      </c>
      <c r="EJ208" s="125">
        <f t="shared" si="243"/>
        <v>4</v>
      </c>
      <c r="EK208">
        <f t="shared" si="244"/>
        <v>6647</v>
      </c>
      <c r="EL208">
        <f t="shared" si="245"/>
        <v>301</v>
      </c>
      <c r="EM208">
        <f t="shared" si="246"/>
        <v>100.7</v>
      </c>
      <c r="EN208">
        <f t="shared" si="247"/>
        <v>725.3</v>
      </c>
      <c r="EO208">
        <f t="shared" si="248"/>
        <v>0.47</v>
      </c>
      <c r="EP208">
        <f t="shared" si="249"/>
        <v>19.02</v>
      </c>
      <c r="EQ208">
        <f t="shared" si="250"/>
        <v>2328</v>
      </c>
      <c r="ER208" t="str">
        <f t="shared" si="251"/>
        <v/>
      </c>
      <c r="ES208" t="str">
        <f t="shared" si="252"/>
        <v/>
      </c>
      <c r="ET208">
        <f t="shared" si="253"/>
        <v>96.73</v>
      </c>
      <c r="EU208" s="61">
        <f t="shared" si="254"/>
        <v>10725</v>
      </c>
      <c r="EV208" s="53" t="e">
        <f>IF(ISNUMBER(EK208),EK208*#REF!,"")</f>
        <v>#REF!</v>
      </c>
      <c r="EW208" s="53" t="e">
        <f>IF(ISNUMBER(EL208),EL208*#REF!,"")</f>
        <v>#REF!</v>
      </c>
      <c r="EX208" s="53" t="e">
        <f>IF(ISNUMBER(EM208),EM208*#REF!,"")</f>
        <v>#REF!</v>
      </c>
      <c r="EY208" s="53" t="e">
        <f>IF(ISNUMBER(EN208),EN208*#REF!,"")</f>
        <v>#REF!</v>
      </c>
      <c r="EZ208" s="53" t="e">
        <f>IF(ISNUMBER(EO208),EO208*#REF!,"")</f>
        <v>#REF!</v>
      </c>
      <c r="FA208" s="53" t="e">
        <f>IF(ISNUMBER(EP208),EP208*#REF!,"")</f>
        <v>#REF!</v>
      </c>
      <c r="FB208" s="53" t="e">
        <f>IF(ISNUMBER(EQ208),EQ208*#REF!,"")</f>
        <v>#REF!</v>
      </c>
      <c r="FC208" s="53" t="str">
        <f>IF(ISNUMBER(ER208),ER208*#REF!,"")</f>
        <v/>
      </c>
      <c r="FD208" s="53" t="str">
        <f>IF(ISNUMBER(ES208),ES208*#REF!,"")</f>
        <v/>
      </c>
      <c r="FE208" s="53" t="e">
        <f>IF(ISNUMBER(ET208),ET208*#REF!,"")</f>
        <v>#REF!</v>
      </c>
      <c r="FF208" s="52" t="e">
        <f>IF(ISNUMBER(EU208),EU208*#REF!,"")</f>
        <v>#REF!</v>
      </c>
      <c r="FG208" s="55" t="str">
        <f t="shared" si="255"/>
        <v/>
      </c>
      <c r="FH208" s="55" t="str">
        <f t="shared" si="256"/>
        <v/>
      </c>
      <c r="FI208" s="55" t="str">
        <f t="shared" si="257"/>
        <v/>
      </c>
      <c r="FJ208" s="55" t="str">
        <f t="shared" si="258"/>
        <v/>
      </c>
      <c r="FK208" s="55" t="str">
        <f t="shared" si="259"/>
        <v/>
      </c>
      <c r="FL208" s="55" t="str">
        <f t="shared" si="260"/>
        <v/>
      </c>
      <c r="FM208" s="55" t="str">
        <f t="shared" si="261"/>
        <v/>
      </c>
      <c r="FN208" s="55" t="str">
        <f t="shared" si="262"/>
        <v/>
      </c>
      <c r="FO208" s="55" t="str">
        <f t="shared" si="263"/>
        <v/>
      </c>
      <c r="FP208" s="55" t="str">
        <f t="shared" si="264"/>
        <v/>
      </c>
      <c r="FQ208" s="59" t="str">
        <f t="shared" si="265"/>
        <v/>
      </c>
      <c r="FR208" s="53" t="str">
        <f t="shared" si="284"/>
        <v/>
      </c>
      <c r="FS208" s="53" t="e">
        <f t="shared" si="266"/>
        <v>#VALUE!</v>
      </c>
      <c r="FT208" s="19" t="e">
        <f t="shared" si="267"/>
        <v>#VALUE!</v>
      </c>
      <c r="FU208" s="19" t="e">
        <f t="shared" si="268"/>
        <v>#VALUE!</v>
      </c>
      <c r="FV208" s="19" t="e">
        <f t="shared" si="269"/>
        <v>#VALUE!</v>
      </c>
      <c r="FW208" s="50" t="e">
        <f t="shared" si="270"/>
        <v>#VALUE!</v>
      </c>
      <c r="FX208" s="120">
        <f t="shared" si="271"/>
        <v>0</v>
      </c>
      <c r="FY208" s="120">
        <f t="shared" si="272"/>
        <v>0</v>
      </c>
      <c r="FZ208" s="120">
        <f t="shared" si="273"/>
        <v>0</v>
      </c>
      <c r="GA208" s="120">
        <f t="shared" si="274"/>
        <v>0</v>
      </c>
      <c r="GB208" s="120">
        <f t="shared" si="275"/>
        <v>0</v>
      </c>
      <c r="GC208" s="120">
        <f t="shared" si="276"/>
        <v>0</v>
      </c>
      <c r="GD208" s="120">
        <f t="shared" si="277"/>
        <v>0</v>
      </c>
      <c r="GE208" s="120">
        <f t="shared" si="278"/>
        <v>0</v>
      </c>
      <c r="GF208" s="120">
        <f t="shared" si="279"/>
        <v>0</v>
      </c>
      <c r="GG208">
        <f t="shared" si="280"/>
        <v>0</v>
      </c>
      <c r="GH208">
        <f t="shared" si="281"/>
        <v>0</v>
      </c>
      <c r="GI208">
        <v>6</v>
      </c>
      <c r="GJ208" t="str">
        <f t="shared" si="282"/>
        <v/>
      </c>
    </row>
    <row r="209" spans="1:192" x14ac:dyDescent="0.2">
      <c r="A209" s="50">
        <f t="shared" si="221"/>
        <v>208</v>
      </c>
      <c r="B209" s="2" t="s">
        <v>150</v>
      </c>
      <c r="C209" t="s">
        <v>256</v>
      </c>
      <c r="D209" t="s">
        <v>977</v>
      </c>
      <c r="F209" s="19">
        <v>3464434</v>
      </c>
      <c r="G209" s="19">
        <v>5556743</v>
      </c>
      <c r="H209" s="77">
        <f t="shared" si="222"/>
        <v>464373.79640000005</v>
      </c>
      <c r="I209" s="77">
        <f t="shared" si="223"/>
        <v>5554960.0928000007</v>
      </c>
      <c r="J209" s="19">
        <v>145.28</v>
      </c>
      <c r="K209" s="19" t="s">
        <v>1334</v>
      </c>
      <c r="L209" s="19">
        <v>372.6</v>
      </c>
      <c r="Q209" t="s">
        <v>1351</v>
      </c>
      <c r="R209" t="s">
        <v>276</v>
      </c>
      <c r="S209" s="2" t="s">
        <v>1329</v>
      </c>
      <c r="T209" s="241" t="str">
        <f t="shared" si="224"/>
        <v>T</v>
      </c>
      <c r="U209" s="241" t="str">
        <f t="shared" si="225"/>
        <v>-</v>
      </c>
      <c r="V209" s="241" t="str">
        <f t="shared" si="226"/>
        <v>B</v>
      </c>
      <c r="W209" s="241" t="str">
        <f t="shared" si="283"/>
        <v>A</v>
      </c>
      <c r="X209" s="260">
        <f t="shared" si="220"/>
        <v>6</v>
      </c>
      <c r="Y209" s="261" t="str">
        <f t="shared" si="217"/>
        <v/>
      </c>
      <c r="AA209" s="66" t="s">
        <v>1603</v>
      </c>
      <c r="AB209" s="76">
        <v>2</v>
      </c>
      <c r="AC209" t="s">
        <v>278</v>
      </c>
      <c r="AD209" s="2" t="s">
        <v>1604</v>
      </c>
      <c r="AF209" s="66">
        <v>30.7</v>
      </c>
      <c r="AG209" s="19">
        <v>25444.800000000003</v>
      </c>
      <c r="AS209" s="193">
        <f t="shared" si="218"/>
        <v>19045.310000000001</v>
      </c>
      <c r="AT209" s="248" t="str">
        <f t="shared" si="219"/>
        <v/>
      </c>
      <c r="AU209">
        <v>6154</v>
      </c>
      <c r="AV209">
        <v>74.5</v>
      </c>
      <c r="AW209">
        <v>584</v>
      </c>
      <c r="AX209">
        <v>9780</v>
      </c>
      <c r="AY209">
        <v>91.2</v>
      </c>
      <c r="AZ209" s="61">
        <v>2070</v>
      </c>
      <c r="BB209">
        <v>275</v>
      </c>
      <c r="BE209">
        <v>15.5</v>
      </c>
      <c r="BG209">
        <v>1.1100000000000001</v>
      </c>
      <c r="BN209" s="52"/>
      <c r="BO209" s="90"/>
      <c r="BP209" s="90"/>
      <c r="BQ209" s="90"/>
      <c r="BR209" s="90"/>
      <c r="BS209" s="90"/>
      <c r="BT209" s="90"/>
      <c r="BU209" s="90"/>
      <c r="BV209" s="90"/>
      <c r="BW209" s="90"/>
      <c r="BX209" s="90"/>
      <c r="BY209" s="90"/>
      <c r="BZ209" s="90"/>
      <c r="CA209" s="90"/>
      <c r="CB209" s="90"/>
      <c r="CC209" s="90"/>
      <c r="CD209" s="90"/>
      <c r="CE209" s="90"/>
      <c r="CF209" s="90"/>
      <c r="CG209" s="90"/>
      <c r="CH209" s="90"/>
      <c r="CI209" s="90"/>
      <c r="CJ209" s="90"/>
      <c r="CK209" s="90"/>
      <c r="CL209" s="91"/>
      <c r="CM209" s="90"/>
      <c r="CN209" s="90">
        <v>1193</v>
      </c>
      <c r="CO209" s="90"/>
      <c r="DB209" s="103"/>
      <c r="DC209" s="103"/>
      <c r="DD209" s="103"/>
      <c r="DE209" s="103"/>
      <c r="DF209" s="103"/>
      <c r="DG209" s="103"/>
      <c r="DH209" s="103"/>
      <c r="DI209" s="103"/>
      <c r="DJ209" s="103"/>
      <c r="DK209" s="103"/>
      <c r="DL209" s="103"/>
      <c r="DM209" s="103"/>
      <c r="DN209" s="103"/>
      <c r="DO209" s="103"/>
      <c r="DP209" s="103"/>
      <c r="DQ209" s="103"/>
      <c r="DR209" s="103"/>
      <c r="DS209" s="104"/>
      <c r="DT209" s="50">
        <f t="shared" si="227"/>
        <v>0</v>
      </c>
      <c r="DU209" s="73">
        <f t="shared" si="228"/>
        <v>0</v>
      </c>
      <c r="DV209" s="73">
        <f t="shared" si="229"/>
        <v>0</v>
      </c>
      <c r="DW209" s="73">
        <f t="shared" si="230"/>
        <v>1</v>
      </c>
      <c r="DX209" s="73">
        <f t="shared" si="231"/>
        <v>0</v>
      </c>
      <c r="DY209" s="125">
        <f t="shared" si="232"/>
        <v>0</v>
      </c>
      <c r="DZ209" s="73">
        <f t="shared" si="233"/>
        <v>0</v>
      </c>
      <c r="EA209" s="19">
        <f t="shared" si="234"/>
        <v>1</v>
      </c>
      <c r="EB209" s="50">
        <f t="shared" si="235"/>
        <v>0</v>
      </c>
      <c r="EC209" s="19">
        <f t="shared" si="236"/>
        <v>0</v>
      </c>
      <c r="ED209" s="19">
        <f t="shared" si="237"/>
        <v>0</v>
      </c>
      <c r="EE209" s="19">
        <f t="shared" si="238"/>
        <v>1</v>
      </c>
      <c r="EF209" s="50">
        <f t="shared" si="239"/>
        <v>0</v>
      </c>
      <c r="EG209" s="19">
        <f t="shared" si="240"/>
        <v>0</v>
      </c>
      <c r="EH209" s="19">
        <f t="shared" si="241"/>
        <v>1</v>
      </c>
      <c r="EI209" s="50">
        <f t="shared" si="242"/>
        <v>0</v>
      </c>
      <c r="EJ209" s="125">
        <f t="shared" si="243"/>
        <v>4</v>
      </c>
      <c r="EK209">
        <f t="shared" si="244"/>
        <v>6154</v>
      </c>
      <c r="EL209">
        <f t="shared" si="245"/>
        <v>275</v>
      </c>
      <c r="EM209">
        <f t="shared" si="246"/>
        <v>74.5</v>
      </c>
      <c r="EN209">
        <f t="shared" si="247"/>
        <v>584</v>
      </c>
      <c r="EO209" t="str">
        <f t="shared" si="248"/>
        <v/>
      </c>
      <c r="EP209">
        <f t="shared" si="249"/>
        <v>15.5</v>
      </c>
      <c r="EQ209">
        <f t="shared" si="250"/>
        <v>2070</v>
      </c>
      <c r="ER209" t="str">
        <f t="shared" si="251"/>
        <v/>
      </c>
      <c r="ES209" t="str">
        <f t="shared" si="252"/>
        <v/>
      </c>
      <c r="ET209">
        <f t="shared" si="253"/>
        <v>91.2</v>
      </c>
      <c r="EU209" s="61">
        <f t="shared" si="254"/>
        <v>9780</v>
      </c>
      <c r="EV209" s="53" t="e">
        <f>IF(ISNUMBER(EK209),EK209*#REF!,"")</f>
        <v>#REF!</v>
      </c>
      <c r="EW209" s="53" t="e">
        <f>IF(ISNUMBER(EL209),EL209*#REF!,"")</f>
        <v>#REF!</v>
      </c>
      <c r="EX209" s="53" t="e">
        <f>IF(ISNUMBER(EM209),EM209*#REF!,"")</f>
        <v>#REF!</v>
      </c>
      <c r="EY209" s="53" t="e">
        <f>IF(ISNUMBER(EN209),EN209*#REF!,"")</f>
        <v>#REF!</v>
      </c>
      <c r="EZ209" s="53" t="str">
        <f>IF(ISNUMBER(EO209),EO209*#REF!,"")</f>
        <v/>
      </c>
      <c r="FA209" s="53" t="e">
        <f>IF(ISNUMBER(EP209),EP209*#REF!,"")</f>
        <v>#REF!</v>
      </c>
      <c r="FB209" s="53" t="e">
        <f>IF(ISNUMBER(EQ209),EQ209*#REF!,"")</f>
        <v>#REF!</v>
      </c>
      <c r="FC209" s="53" t="str">
        <f>IF(ISNUMBER(ER209),ER209*#REF!,"")</f>
        <v/>
      </c>
      <c r="FD209" s="53" t="str">
        <f>IF(ISNUMBER(ES209),ES209*#REF!,"")</f>
        <v/>
      </c>
      <c r="FE209" s="53" t="e">
        <f>IF(ISNUMBER(ET209),ET209*#REF!,"")</f>
        <v>#REF!</v>
      </c>
      <c r="FF209" s="52" t="e">
        <f>IF(ISNUMBER(EU209),EU209*#REF!,"")</f>
        <v>#REF!</v>
      </c>
      <c r="FG209" s="55" t="str">
        <f t="shared" si="255"/>
        <v/>
      </c>
      <c r="FH209" s="55" t="str">
        <f t="shared" si="256"/>
        <v/>
      </c>
      <c r="FI209" s="55" t="str">
        <f t="shared" si="257"/>
        <v/>
      </c>
      <c r="FJ209" s="55" t="str">
        <f t="shared" si="258"/>
        <v/>
      </c>
      <c r="FK209" s="55" t="str">
        <f t="shared" si="259"/>
        <v/>
      </c>
      <c r="FL209" s="55" t="str">
        <f t="shared" si="260"/>
        <v/>
      </c>
      <c r="FM209" s="55" t="str">
        <f t="shared" si="261"/>
        <v/>
      </c>
      <c r="FN209" s="55" t="str">
        <f t="shared" si="262"/>
        <v/>
      </c>
      <c r="FO209" s="55" t="str">
        <f t="shared" si="263"/>
        <v/>
      </c>
      <c r="FP209" s="55" t="str">
        <f t="shared" si="264"/>
        <v/>
      </c>
      <c r="FQ209" s="59" t="str">
        <f t="shared" si="265"/>
        <v/>
      </c>
      <c r="FR209" s="53" t="str">
        <f t="shared" si="284"/>
        <v/>
      </c>
      <c r="FS209" s="53" t="e">
        <f t="shared" si="266"/>
        <v>#VALUE!</v>
      </c>
      <c r="FT209" s="19" t="e">
        <f t="shared" si="267"/>
        <v>#VALUE!</v>
      </c>
      <c r="FU209" s="19" t="e">
        <f t="shared" si="268"/>
        <v>#VALUE!</v>
      </c>
      <c r="FV209" s="19" t="e">
        <f t="shared" si="269"/>
        <v>#VALUE!</v>
      </c>
      <c r="FW209" s="50" t="e">
        <f t="shared" si="270"/>
        <v>#VALUE!</v>
      </c>
      <c r="FX209" s="120">
        <f t="shared" si="271"/>
        <v>0</v>
      </c>
      <c r="FY209" s="120">
        <f t="shared" si="272"/>
        <v>0</v>
      </c>
      <c r="FZ209" s="120">
        <f t="shared" si="273"/>
        <v>0</v>
      </c>
      <c r="GA209" s="120">
        <f t="shared" si="274"/>
        <v>0</v>
      </c>
      <c r="GB209" s="120">
        <f t="shared" si="275"/>
        <v>0</v>
      </c>
      <c r="GC209" s="120">
        <f t="shared" si="276"/>
        <v>0</v>
      </c>
      <c r="GD209" s="120">
        <f t="shared" si="277"/>
        <v>0</v>
      </c>
      <c r="GE209" s="120">
        <f t="shared" si="278"/>
        <v>0</v>
      </c>
      <c r="GF209" s="120">
        <f t="shared" si="279"/>
        <v>0</v>
      </c>
      <c r="GG209">
        <f t="shared" si="280"/>
        <v>0</v>
      </c>
      <c r="GH209">
        <f t="shared" si="281"/>
        <v>0</v>
      </c>
      <c r="GI209">
        <v>6</v>
      </c>
      <c r="GJ209" t="str">
        <f t="shared" si="282"/>
        <v/>
      </c>
    </row>
    <row r="210" spans="1:192" ht="15" x14ac:dyDescent="0.25">
      <c r="A210" s="50">
        <f t="shared" si="221"/>
        <v>209</v>
      </c>
      <c r="B210" s="2" t="s">
        <v>150</v>
      </c>
      <c r="C210" t="s">
        <v>256</v>
      </c>
      <c r="D210" t="s">
        <v>977</v>
      </c>
      <c r="F210" s="19">
        <v>3464434</v>
      </c>
      <c r="G210" s="19">
        <v>5556743</v>
      </c>
      <c r="H210" s="77">
        <f t="shared" si="222"/>
        <v>464373.79640000005</v>
      </c>
      <c r="I210" s="77">
        <f t="shared" si="223"/>
        <v>5554960.0928000007</v>
      </c>
      <c r="J210" s="19">
        <v>145.28</v>
      </c>
      <c r="K210" s="19" t="s">
        <v>1334</v>
      </c>
      <c r="L210" s="19">
        <v>372.6</v>
      </c>
      <c r="Q210" t="s">
        <v>1351</v>
      </c>
      <c r="R210" t="s">
        <v>276</v>
      </c>
      <c r="S210" s="2" t="s">
        <v>1329</v>
      </c>
      <c r="T210" s="241" t="str">
        <f t="shared" si="224"/>
        <v>-</v>
      </c>
      <c r="U210" s="241" t="str">
        <f t="shared" si="225"/>
        <v>-</v>
      </c>
      <c r="V210" s="241" t="str">
        <f t="shared" si="226"/>
        <v>-</v>
      </c>
      <c r="W210" s="241" t="str">
        <f t="shared" si="283"/>
        <v>-</v>
      </c>
      <c r="X210" s="260">
        <f t="shared" si="220"/>
        <v>6</v>
      </c>
      <c r="Y210" s="261" t="str">
        <f t="shared" si="217"/>
        <v/>
      </c>
      <c r="Z210" s="56"/>
      <c r="AA210" s="48">
        <v>32239</v>
      </c>
      <c r="AB210" s="73">
        <v>3</v>
      </c>
      <c r="AC210" s="2" t="s">
        <v>958</v>
      </c>
      <c r="AD210" s="2" t="s">
        <v>1623</v>
      </c>
      <c r="AE210" s="57" t="s">
        <v>1431</v>
      </c>
      <c r="AF210" s="66" t="s">
        <v>3088</v>
      </c>
      <c r="AI210" s="272"/>
      <c r="AS210" s="204"/>
      <c r="AT210" s="249"/>
      <c r="AU210" s="51"/>
      <c r="AV210" s="51"/>
      <c r="AW210" s="51"/>
      <c r="AX210" s="51"/>
      <c r="AY210" s="51"/>
      <c r="AZ210" s="49"/>
      <c r="BO210" s="90"/>
      <c r="BP210" s="273"/>
      <c r="BQ210" s="90"/>
      <c r="BR210" s="90"/>
      <c r="BS210" s="90"/>
      <c r="BT210" s="90"/>
      <c r="BU210" s="90"/>
      <c r="BV210" s="90"/>
      <c r="BW210" s="90"/>
      <c r="BX210" s="90"/>
      <c r="BY210" s="90"/>
      <c r="BZ210" s="90"/>
      <c r="CA210" s="90"/>
      <c r="CB210" s="90"/>
      <c r="CC210" s="90"/>
      <c r="CD210" s="90"/>
      <c r="CE210" s="90"/>
      <c r="CF210" s="90"/>
      <c r="CG210" s="90"/>
      <c r="CH210" s="90"/>
      <c r="CI210" s="90"/>
      <c r="CJ210" s="90"/>
      <c r="CK210" s="90"/>
      <c r="CL210" s="91"/>
      <c r="CM210" s="90"/>
      <c r="CN210" s="90" t="s">
        <v>3088</v>
      </c>
      <c r="CO210" s="90"/>
      <c r="DB210" s="129">
        <v>-68</v>
      </c>
      <c r="DC210" s="90" t="s">
        <v>1624</v>
      </c>
      <c r="DD210" s="103">
        <v>2.19</v>
      </c>
      <c r="DE210" s="103">
        <v>-3.46</v>
      </c>
      <c r="DF210" s="103"/>
      <c r="DG210" s="103">
        <v>-9.73</v>
      </c>
      <c r="DH210" s="103"/>
      <c r="DI210" s="103"/>
      <c r="DJ210" s="103">
        <f>SUM(DK210:DM210)</f>
        <v>11.93</v>
      </c>
      <c r="DK210" s="103">
        <v>2.98</v>
      </c>
      <c r="DL210" s="103">
        <v>4.8</v>
      </c>
      <c r="DM210" s="103">
        <v>4.1500000000000004</v>
      </c>
      <c r="DN210" s="103"/>
      <c r="DO210" s="103"/>
      <c r="DP210" s="103"/>
      <c r="DQ210" s="103"/>
      <c r="DR210" s="103"/>
      <c r="DS210" s="104"/>
      <c r="DT210" s="50">
        <f t="shared" si="227"/>
        <v>0</v>
      </c>
      <c r="DU210" s="73">
        <f t="shared" si="228"/>
        <v>0</v>
      </c>
      <c r="DV210" s="73">
        <f t="shared" si="229"/>
        <v>0</v>
      </c>
      <c r="DW210" s="73">
        <f t="shared" si="230"/>
        <v>1</v>
      </c>
      <c r="DX210" s="73">
        <f t="shared" si="231"/>
        <v>0</v>
      </c>
      <c r="DY210" s="125">
        <f t="shared" si="232"/>
        <v>0</v>
      </c>
      <c r="DZ210" s="73">
        <f t="shared" si="233"/>
        <v>0</v>
      </c>
      <c r="EA210" s="19">
        <f t="shared" si="234"/>
        <v>0</v>
      </c>
      <c r="EB210" s="50">
        <f t="shared" si="235"/>
        <v>1</v>
      </c>
      <c r="EC210" s="19">
        <f t="shared" si="236"/>
        <v>0</v>
      </c>
      <c r="ED210" s="19">
        <f t="shared" si="237"/>
        <v>0</v>
      </c>
      <c r="EE210" s="19">
        <f t="shared" si="238"/>
        <v>0</v>
      </c>
      <c r="EF210" s="50">
        <f t="shared" si="239"/>
        <v>1</v>
      </c>
      <c r="EG210" s="19">
        <f t="shared" si="240"/>
        <v>0</v>
      </c>
      <c r="EH210" s="19">
        <f t="shared" si="241"/>
        <v>0</v>
      </c>
      <c r="EI210" s="50">
        <f t="shared" si="242"/>
        <v>1</v>
      </c>
      <c r="EJ210" s="125">
        <f t="shared" si="243"/>
        <v>1</v>
      </c>
      <c r="EK210" t="str">
        <f t="shared" si="244"/>
        <v/>
      </c>
      <c r="EL210" t="str">
        <f t="shared" si="245"/>
        <v/>
      </c>
      <c r="EM210" t="str">
        <f t="shared" si="246"/>
        <v/>
      </c>
      <c r="EN210" t="str">
        <f t="shared" si="247"/>
        <v/>
      </c>
      <c r="EO210" t="str">
        <f t="shared" si="248"/>
        <v/>
      </c>
      <c r="EP210" t="str">
        <f t="shared" si="249"/>
        <v/>
      </c>
      <c r="EQ210" t="str">
        <f t="shared" si="250"/>
        <v/>
      </c>
      <c r="ER210" t="str">
        <f t="shared" si="251"/>
        <v/>
      </c>
      <c r="ES210" t="str">
        <f t="shared" si="252"/>
        <v/>
      </c>
      <c r="ET210" t="str">
        <f t="shared" si="253"/>
        <v/>
      </c>
      <c r="EU210" s="61" t="str">
        <f t="shared" si="254"/>
        <v/>
      </c>
      <c r="EV210" s="53" t="str">
        <f>IF(ISNUMBER(EK210),EK210*#REF!,"")</f>
        <v/>
      </c>
      <c r="EW210" s="53" t="str">
        <f>IF(ISNUMBER(EL210),EL210*#REF!,"")</f>
        <v/>
      </c>
      <c r="EX210" s="53" t="str">
        <f>IF(ISNUMBER(EM210),EM210*#REF!,"")</f>
        <v/>
      </c>
      <c r="EY210" s="53" t="str">
        <f>IF(ISNUMBER(EN210),EN210*#REF!,"")</f>
        <v/>
      </c>
      <c r="EZ210" s="53" t="str">
        <f>IF(ISNUMBER(EO210),EO210*#REF!,"")</f>
        <v/>
      </c>
      <c r="FA210" s="53" t="str">
        <f>IF(ISNUMBER(EP210),EP210*#REF!,"")</f>
        <v/>
      </c>
      <c r="FB210" s="53" t="str">
        <f>IF(ISNUMBER(EQ210),EQ210*#REF!,"")</f>
        <v/>
      </c>
      <c r="FC210" s="53" t="str">
        <f>IF(ISNUMBER(ER210),ER210*#REF!,"")</f>
        <v/>
      </c>
      <c r="FD210" s="53" t="str">
        <f>IF(ISNUMBER(ES210),ES210*#REF!,"")</f>
        <v/>
      </c>
      <c r="FE210" s="53" t="str">
        <f>IF(ISNUMBER(ET210),ET210*#REF!,"")</f>
        <v/>
      </c>
      <c r="FF210" s="52" t="str">
        <f>IF(ISNUMBER(EU210),EU210*#REF!,"")</f>
        <v/>
      </c>
      <c r="FG210" s="55" t="str">
        <f t="shared" si="255"/>
        <v/>
      </c>
      <c r="FH210" s="55" t="str">
        <f t="shared" si="256"/>
        <v/>
      </c>
      <c r="FI210" s="55" t="str">
        <f t="shared" si="257"/>
        <v/>
      </c>
      <c r="FJ210" s="55" t="str">
        <f t="shared" si="258"/>
        <v/>
      </c>
      <c r="FK210" s="55" t="str">
        <f t="shared" si="259"/>
        <v/>
      </c>
      <c r="FL210" s="55" t="str">
        <f t="shared" si="260"/>
        <v/>
      </c>
      <c r="FM210" s="55" t="str">
        <f t="shared" si="261"/>
        <v/>
      </c>
      <c r="FN210" s="55" t="str">
        <f t="shared" si="262"/>
        <v/>
      </c>
      <c r="FO210" s="55" t="str">
        <f t="shared" si="263"/>
        <v/>
      </c>
      <c r="FP210" s="55" t="str">
        <f t="shared" si="264"/>
        <v/>
      </c>
      <c r="FQ210" s="59" t="str">
        <f t="shared" si="265"/>
        <v/>
      </c>
      <c r="FR210" s="53" t="str">
        <f t="shared" si="284"/>
        <v/>
      </c>
      <c r="FS210" s="53">
        <f t="shared" si="266"/>
        <v>0</v>
      </c>
      <c r="FT210" s="19">
        <f t="shared" si="267"/>
        <v>1</v>
      </c>
      <c r="FU210" s="19">
        <f t="shared" si="268"/>
        <v>0</v>
      </c>
      <c r="FV210" s="19">
        <f t="shared" si="269"/>
        <v>0</v>
      </c>
      <c r="FW210" s="50">
        <f t="shared" si="270"/>
        <v>0</v>
      </c>
      <c r="FX210" s="120">
        <f t="shared" si="271"/>
        <v>0</v>
      </c>
      <c r="FY210" s="120">
        <f t="shared" si="272"/>
        <v>0</v>
      </c>
      <c r="FZ210" s="120">
        <f t="shared" si="273"/>
        <v>0</v>
      </c>
      <c r="GA210" s="120">
        <f t="shared" si="274"/>
        <v>0</v>
      </c>
      <c r="GB210" s="120">
        <f t="shared" si="275"/>
        <v>0</v>
      </c>
      <c r="GC210" s="120">
        <f t="shared" si="276"/>
        <v>0</v>
      </c>
      <c r="GD210" s="120">
        <f t="shared" si="277"/>
        <v>0</v>
      </c>
      <c r="GE210" s="120">
        <f t="shared" si="278"/>
        <v>0</v>
      </c>
      <c r="GF210" s="120">
        <f t="shared" si="279"/>
        <v>0</v>
      </c>
      <c r="GG210">
        <f t="shared" si="280"/>
        <v>0</v>
      </c>
      <c r="GH210">
        <f t="shared" si="281"/>
        <v>0</v>
      </c>
      <c r="GI210">
        <v>6</v>
      </c>
      <c r="GJ210" t="str">
        <f t="shared" si="282"/>
        <v/>
      </c>
    </row>
    <row r="211" spans="1:192" x14ac:dyDescent="0.2">
      <c r="A211" s="50">
        <f t="shared" si="221"/>
        <v>210</v>
      </c>
      <c r="B211" s="2" t="s">
        <v>150</v>
      </c>
      <c r="C211" t="s">
        <v>256</v>
      </c>
      <c r="D211" t="s">
        <v>977</v>
      </c>
      <c r="F211" s="19">
        <v>3464434</v>
      </c>
      <c r="G211" s="19">
        <v>5556743</v>
      </c>
      <c r="H211" s="77">
        <f t="shared" si="222"/>
        <v>464373.79640000005</v>
      </c>
      <c r="I211" s="77">
        <f t="shared" si="223"/>
        <v>5554960.0928000007</v>
      </c>
      <c r="J211" s="19">
        <v>145.28</v>
      </c>
      <c r="K211" s="19" t="s">
        <v>1334</v>
      </c>
      <c r="L211" s="19">
        <v>372.6</v>
      </c>
      <c r="Q211" t="s">
        <v>1351</v>
      </c>
      <c r="R211" t="s">
        <v>276</v>
      </c>
      <c r="S211" s="2" t="s">
        <v>1329</v>
      </c>
      <c r="T211" s="241" t="str">
        <f t="shared" si="224"/>
        <v>T</v>
      </c>
      <c r="U211" s="241" t="str">
        <f t="shared" si="225"/>
        <v>-</v>
      </c>
      <c r="V211" s="241" t="str">
        <f t="shared" si="226"/>
        <v>B</v>
      </c>
      <c r="W211" s="241" t="str">
        <f t="shared" si="283"/>
        <v>A</v>
      </c>
      <c r="X211" s="260">
        <f t="shared" si="220"/>
        <v>6</v>
      </c>
      <c r="Y211" s="261" t="str">
        <f t="shared" si="217"/>
        <v/>
      </c>
      <c r="AA211" s="66" t="s">
        <v>1605</v>
      </c>
      <c r="AB211" s="73">
        <v>4</v>
      </c>
      <c r="AC211" t="s">
        <v>1606</v>
      </c>
      <c r="AD211" s="2" t="s">
        <v>1604</v>
      </c>
      <c r="AF211" s="66">
        <v>30.9</v>
      </c>
      <c r="AG211" s="19">
        <v>27700</v>
      </c>
      <c r="AS211" s="193">
        <f>SUM(AU211:BN211)+SUM(BO211:CL211)/1000</f>
        <v>19000.78</v>
      </c>
      <c r="AT211" s="248" t="str">
        <f>FR211</f>
        <v/>
      </c>
      <c r="AU211">
        <v>6070</v>
      </c>
      <c r="AV211">
        <v>70.099999999999994</v>
      </c>
      <c r="AW211">
        <v>574</v>
      </c>
      <c r="AX211">
        <v>9900</v>
      </c>
      <c r="AY211">
        <v>84</v>
      </c>
      <c r="AZ211" s="61">
        <v>2020</v>
      </c>
      <c r="BB211">
        <v>267</v>
      </c>
      <c r="BE211">
        <v>14.3</v>
      </c>
      <c r="BG211">
        <v>1.38</v>
      </c>
      <c r="BN211" s="52"/>
      <c r="BO211" s="90"/>
      <c r="BP211" s="90"/>
      <c r="BQ211" s="90"/>
      <c r="BR211" s="90"/>
      <c r="BS211" s="90"/>
      <c r="BT211" s="90"/>
      <c r="BU211" s="90"/>
      <c r="BV211" s="90"/>
      <c r="BW211" s="90"/>
      <c r="BX211" s="90"/>
      <c r="BY211" s="90"/>
      <c r="BZ211" s="90"/>
      <c r="CA211" s="90"/>
      <c r="CB211" s="90"/>
      <c r="CC211" s="90"/>
      <c r="CD211" s="90"/>
      <c r="CE211" s="90"/>
      <c r="CF211" s="90"/>
      <c r="CG211" s="90"/>
      <c r="CH211" s="90"/>
      <c r="CI211" s="90"/>
      <c r="CJ211" s="90"/>
      <c r="CK211" s="90"/>
      <c r="CL211" s="91"/>
      <c r="CM211" s="90"/>
      <c r="CN211" s="90">
        <v>1870</v>
      </c>
      <c r="CO211" s="90"/>
      <c r="DB211" s="103"/>
      <c r="DC211" s="103"/>
      <c r="DD211" s="103"/>
      <c r="DE211" s="103"/>
      <c r="DF211" s="103"/>
      <c r="DG211" s="103"/>
      <c r="DH211" s="103"/>
      <c r="DI211" s="103"/>
      <c r="DJ211" s="103"/>
      <c r="DK211" s="103"/>
      <c r="DL211" s="103"/>
      <c r="DM211" s="103"/>
      <c r="DN211" s="103"/>
      <c r="DO211" s="103"/>
      <c r="DP211" s="103"/>
      <c r="DQ211" s="103"/>
      <c r="DR211" s="103"/>
      <c r="DS211" s="104"/>
      <c r="DT211" s="50">
        <f t="shared" si="227"/>
        <v>0</v>
      </c>
      <c r="DU211" s="73">
        <f t="shared" si="228"/>
        <v>0</v>
      </c>
      <c r="DV211" s="73">
        <f t="shared" si="229"/>
        <v>0</v>
      </c>
      <c r="DW211" s="73">
        <f t="shared" si="230"/>
        <v>1</v>
      </c>
      <c r="DX211" s="73">
        <f t="shared" si="231"/>
        <v>0</v>
      </c>
      <c r="DY211" s="125">
        <f t="shared" si="232"/>
        <v>0</v>
      </c>
      <c r="DZ211" s="73">
        <f t="shared" si="233"/>
        <v>0</v>
      </c>
      <c r="EA211" s="19">
        <f t="shared" si="234"/>
        <v>1</v>
      </c>
      <c r="EB211" s="50">
        <f t="shared" si="235"/>
        <v>0</v>
      </c>
      <c r="EC211" s="19">
        <f t="shared" si="236"/>
        <v>0</v>
      </c>
      <c r="ED211" s="19">
        <f t="shared" si="237"/>
        <v>0</v>
      </c>
      <c r="EE211" s="19">
        <f t="shared" si="238"/>
        <v>1</v>
      </c>
      <c r="EF211" s="50">
        <f t="shared" si="239"/>
        <v>0</v>
      </c>
      <c r="EG211" s="19">
        <f t="shared" si="240"/>
        <v>0</v>
      </c>
      <c r="EH211" s="19">
        <f t="shared" si="241"/>
        <v>1</v>
      </c>
      <c r="EI211" s="50">
        <f t="shared" si="242"/>
        <v>0</v>
      </c>
      <c r="EJ211" s="125">
        <f t="shared" si="243"/>
        <v>4</v>
      </c>
      <c r="EK211">
        <f t="shared" si="244"/>
        <v>6070</v>
      </c>
      <c r="EL211">
        <f t="shared" si="245"/>
        <v>267</v>
      </c>
      <c r="EM211">
        <f t="shared" si="246"/>
        <v>70.099999999999994</v>
      </c>
      <c r="EN211">
        <f t="shared" si="247"/>
        <v>574</v>
      </c>
      <c r="EO211" t="str">
        <f t="shared" si="248"/>
        <v/>
      </c>
      <c r="EP211">
        <f t="shared" si="249"/>
        <v>14.3</v>
      </c>
      <c r="EQ211">
        <f t="shared" si="250"/>
        <v>2020</v>
      </c>
      <c r="ER211" t="str">
        <f t="shared" si="251"/>
        <v/>
      </c>
      <c r="ES211" t="str">
        <f t="shared" si="252"/>
        <v/>
      </c>
      <c r="ET211">
        <f t="shared" si="253"/>
        <v>84</v>
      </c>
      <c r="EU211" s="61">
        <f t="shared" si="254"/>
        <v>9900</v>
      </c>
      <c r="EV211" s="53" t="e">
        <f>IF(ISNUMBER(EK211),EK211*#REF!,"")</f>
        <v>#REF!</v>
      </c>
      <c r="EW211" s="53" t="e">
        <f>IF(ISNUMBER(EL211),EL211*#REF!,"")</f>
        <v>#REF!</v>
      </c>
      <c r="EX211" s="53" t="e">
        <f>IF(ISNUMBER(EM211),EM211*#REF!,"")</f>
        <v>#REF!</v>
      </c>
      <c r="EY211" s="53" t="e">
        <f>IF(ISNUMBER(EN211),EN211*#REF!,"")</f>
        <v>#REF!</v>
      </c>
      <c r="EZ211" s="53" t="str">
        <f>IF(ISNUMBER(EO211),EO211*#REF!,"")</f>
        <v/>
      </c>
      <c r="FA211" s="53" t="e">
        <f>IF(ISNUMBER(EP211),EP211*#REF!,"")</f>
        <v>#REF!</v>
      </c>
      <c r="FB211" s="53" t="e">
        <f>IF(ISNUMBER(EQ211),EQ211*#REF!,"")</f>
        <v>#REF!</v>
      </c>
      <c r="FC211" s="53" t="str">
        <f>IF(ISNUMBER(ER211),ER211*#REF!,"")</f>
        <v/>
      </c>
      <c r="FD211" s="53" t="str">
        <f>IF(ISNUMBER(ES211),ES211*#REF!,"")</f>
        <v/>
      </c>
      <c r="FE211" s="53" t="e">
        <f>IF(ISNUMBER(ET211),ET211*#REF!,"")</f>
        <v>#REF!</v>
      </c>
      <c r="FF211" s="52" t="e">
        <f>IF(ISNUMBER(EU211),EU211*#REF!,"")</f>
        <v>#REF!</v>
      </c>
      <c r="FG211" s="55" t="str">
        <f t="shared" si="255"/>
        <v/>
      </c>
      <c r="FH211" s="55" t="str">
        <f t="shared" si="256"/>
        <v/>
      </c>
      <c r="FI211" s="55" t="str">
        <f t="shared" si="257"/>
        <v/>
      </c>
      <c r="FJ211" s="55" t="str">
        <f t="shared" si="258"/>
        <v/>
      </c>
      <c r="FK211" s="55" t="str">
        <f t="shared" si="259"/>
        <v/>
      </c>
      <c r="FL211" s="55" t="str">
        <f t="shared" si="260"/>
        <v/>
      </c>
      <c r="FM211" s="55" t="str">
        <f t="shared" si="261"/>
        <v/>
      </c>
      <c r="FN211" s="55" t="str">
        <f t="shared" si="262"/>
        <v/>
      </c>
      <c r="FO211" s="55" t="str">
        <f t="shared" si="263"/>
        <v/>
      </c>
      <c r="FP211" s="55" t="str">
        <f t="shared" si="264"/>
        <v/>
      </c>
      <c r="FQ211" s="59" t="str">
        <f t="shared" si="265"/>
        <v/>
      </c>
      <c r="FR211" s="53" t="str">
        <f t="shared" si="284"/>
        <v/>
      </c>
      <c r="FS211" s="53" t="e">
        <f t="shared" si="266"/>
        <v>#VALUE!</v>
      </c>
      <c r="FT211" s="19" t="e">
        <f t="shared" si="267"/>
        <v>#VALUE!</v>
      </c>
      <c r="FU211" s="19" t="e">
        <f t="shared" si="268"/>
        <v>#VALUE!</v>
      </c>
      <c r="FV211" s="19" t="e">
        <f t="shared" si="269"/>
        <v>#VALUE!</v>
      </c>
      <c r="FW211" s="50" t="e">
        <f t="shared" si="270"/>
        <v>#VALUE!</v>
      </c>
      <c r="FX211" s="120">
        <f t="shared" si="271"/>
        <v>0</v>
      </c>
      <c r="FY211" s="120">
        <f t="shared" si="272"/>
        <v>0</v>
      </c>
      <c r="FZ211" s="120">
        <f t="shared" si="273"/>
        <v>0</v>
      </c>
      <c r="GA211" s="120">
        <f t="shared" si="274"/>
        <v>0</v>
      </c>
      <c r="GB211" s="120">
        <f t="shared" si="275"/>
        <v>0</v>
      </c>
      <c r="GC211" s="120">
        <f t="shared" si="276"/>
        <v>0</v>
      </c>
      <c r="GD211" s="120">
        <f t="shared" si="277"/>
        <v>0</v>
      </c>
      <c r="GE211" s="120">
        <f t="shared" si="278"/>
        <v>0</v>
      </c>
      <c r="GF211" s="120">
        <f t="shared" si="279"/>
        <v>0</v>
      </c>
      <c r="GG211">
        <f t="shared" si="280"/>
        <v>0</v>
      </c>
      <c r="GH211">
        <f t="shared" si="281"/>
        <v>0</v>
      </c>
      <c r="GI211">
        <v>6</v>
      </c>
      <c r="GJ211" t="str">
        <f t="shared" si="282"/>
        <v/>
      </c>
    </row>
    <row r="212" spans="1:192" x14ac:dyDescent="0.2">
      <c r="A212" s="50">
        <f t="shared" si="221"/>
        <v>211</v>
      </c>
      <c r="B212" s="2" t="s">
        <v>150</v>
      </c>
      <c r="C212" t="s">
        <v>256</v>
      </c>
      <c r="D212" t="s">
        <v>977</v>
      </c>
      <c r="F212" s="19">
        <v>3464434</v>
      </c>
      <c r="G212" s="19">
        <v>5556743</v>
      </c>
      <c r="H212" s="77">
        <f t="shared" si="222"/>
        <v>464373.79640000005</v>
      </c>
      <c r="I212" s="77">
        <f t="shared" si="223"/>
        <v>5554960.0928000007</v>
      </c>
      <c r="J212" s="19">
        <v>145.28</v>
      </c>
      <c r="K212" s="19" t="s">
        <v>1334</v>
      </c>
      <c r="L212" s="19">
        <v>372.6</v>
      </c>
      <c r="Q212" t="s">
        <v>1351</v>
      </c>
      <c r="R212" t="s">
        <v>276</v>
      </c>
      <c r="S212" s="2" t="s">
        <v>1329</v>
      </c>
      <c r="T212" s="241" t="str">
        <f t="shared" si="224"/>
        <v>T</v>
      </c>
      <c r="U212" s="241" t="str">
        <f t="shared" si="225"/>
        <v>-</v>
      </c>
      <c r="V212" s="241" t="str">
        <f t="shared" si="226"/>
        <v>B</v>
      </c>
      <c r="W212" s="241" t="str">
        <f t="shared" si="283"/>
        <v>A</v>
      </c>
      <c r="X212" s="260">
        <f t="shared" si="220"/>
        <v>6</v>
      </c>
      <c r="Y212" s="261" t="str">
        <f t="shared" si="217"/>
        <v/>
      </c>
      <c r="AA212" s="106">
        <v>37229</v>
      </c>
      <c r="AB212" s="76">
        <v>5</v>
      </c>
      <c r="AC212" t="s">
        <v>278</v>
      </c>
      <c r="AD212" s="2" t="s">
        <v>1607</v>
      </c>
      <c r="AE212" s="57" t="s">
        <v>1608</v>
      </c>
      <c r="AF212" s="66">
        <v>31.3</v>
      </c>
      <c r="AG212" s="19">
        <v>28300</v>
      </c>
      <c r="AH212" s="110">
        <v>6.07</v>
      </c>
      <c r="AJ212" s="19">
        <v>1.0116000000000001</v>
      </c>
      <c r="AK212" s="19">
        <v>20</v>
      </c>
      <c r="AM212" s="45">
        <v>1.71</v>
      </c>
      <c r="AS212" s="193">
        <f>SUM(AU212:BN212)+SUM(BO212:CL212)/1000</f>
        <v>18685.449099999998</v>
      </c>
      <c r="AT212" s="248" t="str">
        <f>FR212</f>
        <v/>
      </c>
      <c r="AU212">
        <v>6020</v>
      </c>
      <c r="AV212">
        <v>70.8</v>
      </c>
      <c r="AW212">
        <v>561</v>
      </c>
      <c r="AX212">
        <v>9570</v>
      </c>
      <c r="AY212">
        <v>93</v>
      </c>
      <c r="AZ212" s="61">
        <v>1978</v>
      </c>
      <c r="BA212">
        <v>6.9</v>
      </c>
      <c r="BB212">
        <v>285</v>
      </c>
      <c r="BC212">
        <v>20</v>
      </c>
      <c r="BD212">
        <v>12</v>
      </c>
      <c r="BE212">
        <v>15</v>
      </c>
      <c r="BF212">
        <v>0.3</v>
      </c>
      <c r="BG212">
        <v>1.3</v>
      </c>
      <c r="BH212">
        <v>8.1999999999999993</v>
      </c>
      <c r="BI212">
        <v>0.06</v>
      </c>
      <c r="BM212">
        <v>33.1</v>
      </c>
      <c r="BN212" s="52">
        <v>9.9210999999999991</v>
      </c>
      <c r="BO212" s="90"/>
      <c r="BP212" s="90"/>
      <c r="BQ212" s="90">
        <v>220</v>
      </c>
      <c r="BR212" s="90">
        <v>430</v>
      </c>
      <c r="BS212" s="90"/>
      <c r="BT212" s="90"/>
      <c r="BU212" s="90"/>
      <c r="BV212" s="90"/>
      <c r="BW212" s="90"/>
      <c r="BX212" s="90">
        <v>180</v>
      </c>
      <c r="BY212" s="90"/>
      <c r="BZ212" s="90"/>
      <c r="CA212" s="90"/>
      <c r="CB212" s="90"/>
      <c r="CC212" s="90"/>
      <c r="CD212" s="90"/>
      <c r="CE212" s="90"/>
      <c r="CF212" s="90"/>
      <c r="CG212" s="90"/>
      <c r="CH212" s="90"/>
      <c r="CI212" s="90"/>
      <c r="CJ212" s="90"/>
      <c r="CK212" s="90"/>
      <c r="CL212" s="91">
        <v>38</v>
      </c>
      <c r="CM212" s="90"/>
      <c r="CN212" s="90">
        <v>1000</v>
      </c>
      <c r="CO212" s="90"/>
      <c r="DB212" s="103"/>
      <c r="DC212" s="103"/>
      <c r="DD212" s="103"/>
      <c r="DE212" s="103"/>
      <c r="DF212" s="103"/>
      <c r="DG212" s="103"/>
      <c r="DH212" s="103"/>
      <c r="DI212" s="103"/>
      <c r="DJ212" s="103"/>
      <c r="DK212" s="103"/>
      <c r="DL212" s="103"/>
      <c r="DM212" s="103"/>
      <c r="DN212" s="103"/>
      <c r="DO212" s="103"/>
      <c r="DP212" s="103"/>
      <c r="DQ212" s="103"/>
      <c r="DR212" s="103"/>
      <c r="DS212" s="104"/>
      <c r="DT212" s="50">
        <f t="shared" si="227"/>
        <v>0</v>
      </c>
      <c r="DU212" s="73">
        <f t="shared" si="228"/>
        <v>0</v>
      </c>
      <c r="DV212" s="73">
        <f t="shared" si="229"/>
        <v>0</v>
      </c>
      <c r="DW212" s="73">
        <f t="shared" si="230"/>
        <v>1</v>
      </c>
      <c r="DX212" s="73">
        <f t="shared" si="231"/>
        <v>0</v>
      </c>
      <c r="DY212" s="125">
        <f t="shared" si="232"/>
        <v>0</v>
      </c>
      <c r="DZ212" s="73">
        <f t="shared" si="233"/>
        <v>0</v>
      </c>
      <c r="EA212" s="19">
        <f t="shared" si="234"/>
        <v>1</v>
      </c>
      <c r="EB212" s="50">
        <f t="shared" si="235"/>
        <v>0</v>
      </c>
      <c r="EC212" s="19">
        <f t="shared" si="236"/>
        <v>0</v>
      </c>
      <c r="ED212" s="19">
        <f t="shared" si="237"/>
        <v>0</v>
      </c>
      <c r="EE212" s="19">
        <f t="shared" si="238"/>
        <v>1</v>
      </c>
      <c r="EF212" s="50">
        <f t="shared" si="239"/>
        <v>0</v>
      </c>
      <c r="EG212" s="19">
        <f t="shared" si="240"/>
        <v>0</v>
      </c>
      <c r="EH212" s="19">
        <f t="shared" si="241"/>
        <v>1</v>
      </c>
      <c r="EI212" s="50">
        <f t="shared" si="242"/>
        <v>0</v>
      </c>
      <c r="EJ212" s="125">
        <f t="shared" si="243"/>
        <v>4</v>
      </c>
      <c r="EK212">
        <f t="shared" si="244"/>
        <v>6020</v>
      </c>
      <c r="EL212">
        <f t="shared" si="245"/>
        <v>285</v>
      </c>
      <c r="EM212">
        <f t="shared" si="246"/>
        <v>70.8</v>
      </c>
      <c r="EN212">
        <f t="shared" si="247"/>
        <v>561</v>
      </c>
      <c r="EO212">
        <f t="shared" si="248"/>
        <v>0.3</v>
      </c>
      <c r="EP212">
        <f t="shared" si="249"/>
        <v>15</v>
      </c>
      <c r="EQ212">
        <f t="shared" si="250"/>
        <v>1978</v>
      </c>
      <c r="ER212" t="str">
        <f t="shared" si="251"/>
        <v/>
      </c>
      <c r="ES212" t="str">
        <f t="shared" si="252"/>
        <v/>
      </c>
      <c r="ET212">
        <f t="shared" si="253"/>
        <v>93</v>
      </c>
      <c r="EU212" s="61">
        <f t="shared" si="254"/>
        <v>9570</v>
      </c>
      <c r="EV212" s="53" t="e">
        <f>IF(ISNUMBER(EK212),EK212*#REF!,"")</f>
        <v>#REF!</v>
      </c>
      <c r="EW212" s="53" t="e">
        <f>IF(ISNUMBER(EL212),EL212*#REF!,"")</f>
        <v>#REF!</v>
      </c>
      <c r="EX212" s="53" t="e">
        <f>IF(ISNUMBER(EM212),EM212*#REF!,"")</f>
        <v>#REF!</v>
      </c>
      <c r="EY212" s="53" t="e">
        <f>IF(ISNUMBER(EN212),EN212*#REF!,"")</f>
        <v>#REF!</v>
      </c>
      <c r="EZ212" s="53" t="e">
        <f>IF(ISNUMBER(EO212),EO212*#REF!,"")</f>
        <v>#REF!</v>
      </c>
      <c r="FA212" s="53" t="e">
        <f>IF(ISNUMBER(EP212),EP212*#REF!,"")</f>
        <v>#REF!</v>
      </c>
      <c r="FB212" s="53" t="e">
        <f>IF(ISNUMBER(EQ212),EQ212*#REF!,"")</f>
        <v>#REF!</v>
      </c>
      <c r="FC212" s="53" t="str">
        <f>IF(ISNUMBER(ER212),ER212*#REF!,"")</f>
        <v/>
      </c>
      <c r="FD212" s="53" t="str">
        <f>IF(ISNUMBER(ES212),ES212*#REF!,"")</f>
        <v/>
      </c>
      <c r="FE212" s="53" t="e">
        <f>IF(ISNUMBER(ET212),ET212*#REF!,"")</f>
        <v>#REF!</v>
      </c>
      <c r="FF212" s="52" t="e">
        <f>IF(ISNUMBER(EU212),EU212*#REF!,"")</f>
        <v>#REF!</v>
      </c>
      <c r="FG212" s="55" t="str">
        <f t="shared" si="255"/>
        <v/>
      </c>
      <c r="FH212" s="55" t="str">
        <f t="shared" si="256"/>
        <v/>
      </c>
      <c r="FI212" s="55" t="str">
        <f t="shared" si="257"/>
        <v/>
      </c>
      <c r="FJ212" s="55" t="str">
        <f t="shared" si="258"/>
        <v/>
      </c>
      <c r="FK212" s="55" t="str">
        <f t="shared" si="259"/>
        <v/>
      </c>
      <c r="FL212" s="55" t="str">
        <f t="shared" si="260"/>
        <v/>
      </c>
      <c r="FM212" s="55" t="str">
        <f t="shared" si="261"/>
        <v/>
      </c>
      <c r="FN212" s="55" t="str">
        <f t="shared" si="262"/>
        <v/>
      </c>
      <c r="FO212" s="55" t="str">
        <f t="shared" si="263"/>
        <v/>
      </c>
      <c r="FP212" s="55" t="str">
        <f t="shared" si="264"/>
        <v/>
      </c>
      <c r="FQ212" s="59" t="str">
        <f t="shared" si="265"/>
        <v/>
      </c>
      <c r="FR212" s="53" t="str">
        <f t="shared" si="284"/>
        <v/>
      </c>
      <c r="FS212" s="53" t="e">
        <f t="shared" si="266"/>
        <v>#VALUE!</v>
      </c>
      <c r="FT212" s="19" t="e">
        <f t="shared" si="267"/>
        <v>#VALUE!</v>
      </c>
      <c r="FU212" s="19" t="e">
        <f t="shared" si="268"/>
        <v>#VALUE!</v>
      </c>
      <c r="FV212" s="19" t="e">
        <f t="shared" si="269"/>
        <v>#VALUE!</v>
      </c>
      <c r="FW212" s="50" t="e">
        <f t="shared" si="270"/>
        <v>#VALUE!</v>
      </c>
      <c r="FX212" s="120">
        <f t="shared" si="271"/>
        <v>0</v>
      </c>
      <c r="FY212" s="120">
        <f t="shared" si="272"/>
        <v>0</v>
      </c>
      <c r="FZ212" s="120">
        <f t="shared" si="273"/>
        <v>0</v>
      </c>
      <c r="GA212" s="120">
        <f t="shared" si="274"/>
        <v>0</v>
      </c>
      <c r="GB212" s="120">
        <f t="shared" si="275"/>
        <v>0</v>
      </c>
      <c r="GC212" s="120">
        <f t="shared" si="276"/>
        <v>0</v>
      </c>
      <c r="GD212" s="120">
        <f t="shared" si="277"/>
        <v>0</v>
      </c>
      <c r="GE212" s="120">
        <f t="shared" si="278"/>
        <v>0</v>
      </c>
      <c r="GF212" s="120">
        <f t="shared" si="279"/>
        <v>0</v>
      </c>
      <c r="GG212">
        <f t="shared" si="280"/>
        <v>0</v>
      </c>
      <c r="GH212">
        <f t="shared" si="281"/>
        <v>0</v>
      </c>
      <c r="GI212">
        <v>6</v>
      </c>
      <c r="GJ212" t="str">
        <f t="shared" si="282"/>
        <v/>
      </c>
    </row>
    <row r="213" spans="1:192" x14ac:dyDescent="0.2">
      <c r="A213" s="50">
        <f t="shared" si="221"/>
        <v>212</v>
      </c>
      <c r="B213" s="2" t="s">
        <v>150</v>
      </c>
      <c r="C213" t="s">
        <v>256</v>
      </c>
      <c r="D213" t="s">
        <v>977</v>
      </c>
      <c r="F213" s="19">
        <v>3464434</v>
      </c>
      <c r="G213" s="19">
        <v>5556743</v>
      </c>
      <c r="H213" s="77">
        <f t="shared" si="222"/>
        <v>464373.79640000005</v>
      </c>
      <c r="I213" s="77">
        <f t="shared" si="223"/>
        <v>5554960.0928000007</v>
      </c>
      <c r="J213" s="19">
        <v>145.28</v>
      </c>
      <c r="K213" s="19" t="s">
        <v>1334</v>
      </c>
      <c r="L213" s="19">
        <v>372.6</v>
      </c>
      <c r="Q213" t="s">
        <v>1351</v>
      </c>
      <c r="R213" t="s">
        <v>276</v>
      </c>
      <c r="S213" s="2" t="s">
        <v>1329</v>
      </c>
      <c r="T213" s="241" t="str">
        <f t="shared" si="224"/>
        <v>-</v>
      </c>
      <c r="U213" s="241" t="str">
        <f t="shared" si="225"/>
        <v>-</v>
      </c>
      <c r="V213" s="241" t="str">
        <f t="shared" si="226"/>
        <v>-</v>
      </c>
      <c r="W213" s="241" t="str">
        <f t="shared" si="283"/>
        <v>-</v>
      </c>
      <c r="X213" s="260">
        <f t="shared" si="220"/>
        <v>6</v>
      </c>
      <c r="Y213" s="261" t="str">
        <f t="shared" si="217"/>
        <v/>
      </c>
      <c r="AA213" s="86" t="s">
        <v>1439</v>
      </c>
      <c r="AB213" s="76">
        <v>6</v>
      </c>
      <c r="AC213" s="2" t="s">
        <v>952</v>
      </c>
      <c r="AD213" s="2" t="s">
        <v>1440</v>
      </c>
      <c r="AE213" s="57" t="s">
        <v>1431</v>
      </c>
      <c r="AF213" s="66" t="s">
        <v>3088</v>
      </c>
      <c r="AS213" s="204"/>
      <c r="AT213" s="249"/>
      <c r="AU213" s="51"/>
      <c r="AV213" s="51"/>
      <c r="AW213" s="51"/>
      <c r="AX213" s="51"/>
      <c r="AY213" s="51"/>
      <c r="AZ213" s="49"/>
      <c r="BN213" s="52"/>
      <c r="BO213" s="90"/>
      <c r="BP213" s="90"/>
      <c r="BQ213" s="90"/>
      <c r="BR213" s="90"/>
      <c r="BS213" s="90"/>
      <c r="BT213" s="90"/>
      <c r="BU213" s="90"/>
      <c r="BV213" s="90"/>
      <c r="BW213" s="90"/>
      <c r="BX213" s="90"/>
      <c r="BY213" s="90"/>
      <c r="BZ213" s="90"/>
      <c r="CA213" s="90"/>
      <c r="CB213" s="90"/>
      <c r="CC213" s="90"/>
      <c r="CD213" s="90"/>
      <c r="CE213" s="90"/>
      <c r="CF213" s="90"/>
      <c r="CG213" s="90"/>
      <c r="CH213" s="90"/>
      <c r="CI213" s="90"/>
      <c r="CJ213" s="90"/>
      <c r="CK213" s="90"/>
      <c r="CL213" s="91"/>
      <c r="CM213" s="90"/>
      <c r="CN213" s="90" t="s">
        <v>3088</v>
      </c>
      <c r="CO213" s="90"/>
      <c r="DB213" s="103">
        <v>-66.599999999999994</v>
      </c>
      <c r="DC213" s="90" t="s">
        <v>1625</v>
      </c>
      <c r="DD213" s="103"/>
      <c r="DE213" s="103"/>
      <c r="DF213" s="103"/>
      <c r="DG213" s="103">
        <v>-9.5299999999999994</v>
      </c>
      <c r="DH213" s="103"/>
      <c r="DI213" s="103"/>
      <c r="DJ213" s="103"/>
      <c r="DK213" s="103"/>
      <c r="DL213" s="103"/>
      <c r="DM213" s="103"/>
      <c r="DN213" s="103"/>
      <c r="DO213" s="103"/>
      <c r="DP213" s="103"/>
      <c r="DQ213" s="103"/>
      <c r="DR213" s="103"/>
      <c r="DS213" s="104"/>
      <c r="DT213" s="50">
        <f t="shared" si="227"/>
        <v>0</v>
      </c>
      <c r="DU213" s="73">
        <f t="shared" si="228"/>
        <v>0</v>
      </c>
      <c r="DV213" s="73">
        <f t="shared" si="229"/>
        <v>0</v>
      </c>
      <c r="DW213" s="73">
        <f t="shared" si="230"/>
        <v>1</v>
      </c>
      <c r="DX213" s="73">
        <f t="shared" si="231"/>
        <v>0</v>
      </c>
      <c r="DY213" s="125">
        <f t="shared" si="232"/>
        <v>0</v>
      </c>
      <c r="DZ213" s="73">
        <f t="shared" si="233"/>
        <v>0</v>
      </c>
      <c r="EA213" s="19">
        <f t="shared" si="234"/>
        <v>0</v>
      </c>
      <c r="EB213" s="50">
        <f t="shared" si="235"/>
        <v>1</v>
      </c>
      <c r="EC213" s="19">
        <f t="shared" si="236"/>
        <v>0</v>
      </c>
      <c r="ED213" s="19">
        <f t="shared" si="237"/>
        <v>0</v>
      </c>
      <c r="EE213" s="19">
        <f t="shared" si="238"/>
        <v>0</v>
      </c>
      <c r="EF213" s="50">
        <f t="shared" si="239"/>
        <v>1</v>
      </c>
      <c r="EG213" s="19">
        <f t="shared" si="240"/>
        <v>0</v>
      </c>
      <c r="EH213" s="19">
        <f t="shared" si="241"/>
        <v>0</v>
      </c>
      <c r="EI213" s="50">
        <f t="shared" si="242"/>
        <v>1</v>
      </c>
      <c r="EJ213" s="125">
        <f t="shared" si="243"/>
        <v>1</v>
      </c>
      <c r="EK213" t="str">
        <f t="shared" si="244"/>
        <v/>
      </c>
      <c r="EL213" t="str">
        <f t="shared" si="245"/>
        <v/>
      </c>
      <c r="EM213" t="str">
        <f t="shared" si="246"/>
        <v/>
      </c>
      <c r="EN213" t="str">
        <f t="shared" si="247"/>
        <v/>
      </c>
      <c r="EO213" t="str">
        <f t="shared" si="248"/>
        <v/>
      </c>
      <c r="EP213" t="str">
        <f t="shared" si="249"/>
        <v/>
      </c>
      <c r="EQ213" t="str">
        <f t="shared" si="250"/>
        <v/>
      </c>
      <c r="ER213" t="str">
        <f t="shared" si="251"/>
        <v/>
      </c>
      <c r="ES213" t="str">
        <f t="shared" si="252"/>
        <v/>
      </c>
      <c r="ET213" t="str">
        <f t="shared" si="253"/>
        <v/>
      </c>
      <c r="EU213" s="61" t="str">
        <f t="shared" si="254"/>
        <v/>
      </c>
      <c r="EV213" s="53" t="str">
        <f>IF(ISNUMBER(EK213),EK213*#REF!,"")</f>
        <v/>
      </c>
      <c r="EW213" s="53" t="str">
        <f>IF(ISNUMBER(EL213),EL213*#REF!,"")</f>
        <v/>
      </c>
      <c r="EX213" s="53" t="str">
        <f>IF(ISNUMBER(EM213),EM213*#REF!,"")</f>
        <v/>
      </c>
      <c r="EY213" s="53" t="str">
        <f>IF(ISNUMBER(EN213),EN213*#REF!,"")</f>
        <v/>
      </c>
      <c r="EZ213" s="53" t="str">
        <f>IF(ISNUMBER(EO213),EO213*#REF!,"")</f>
        <v/>
      </c>
      <c r="FA213" s="53" t="str">
        <f>IF(ISNUMBER(EP213),EP213*#REF!,"")</f>
        <v/>
      </c>
      <c r="FB213" s="53" t="str">
        <f>IF(ISNUMBER(EQ213),EQ213*#REF!,"")</f>
        <v/>
      </c>
      <c r="FC213" s="53" t="str">
        <f>IF(ISNUMBER(ER213),ER213*#REF!,"")</f>
        <v/>
      </c>
      <c r="FD213" s="53" t="str">
        <f>IF(ISNUMBER(ES213),ES213*#REF!,"")</f>
        <v/>
      </c>
      <c r="FE213" s="53" t="str">
        <f>IF(ISNUMBER(ET213),ET213*#REF!,"")</f>
        <v/>
      </c>
      <c r="FF213" s="52" t="str">
        <f>IF(ISNUMBER(EU213),EU213*#REF!,"")</f>
        <v/>
      </c>
      <c r="FG213" s="55" t="str">
        <f t="shared" si="255"/>
        <v/>
      </c>
      <c r="FH213" s="55" t="str">
        <f t="shared" si="256"/>
        <v/>
      </c>
      <c r="FI213" s="55" t="str">
        <f t="shared" si="257"/>
        <v/>
      </c>
      <c r="FJ213" s="55" t="str">
        <f t="shared" si="258"/>
        <v/>
      </c>
      <c r="FK213" s="55" t="str">
        <f t="shared" si="259"/>
        <v/>
      </c>
      <c r="FL213" s="55" t="str">
        <f t="shared" si="260"/>
        <v/>
      </c>
      <c r="FM213" s="55" t="str">
        <f t="shared" si="261"/>
        <v/>
      </c>
      <c r="FN213" s="55" t="str">
        <f t="shared" si="262"/>
        <v/>
      </c>
      <c r="FO213" s="55" t="str">
        <f t="shared" si="263"/>
        <v/>
      </c>
      <c r="FP213" s="55" t="str">
        <f t="shared" si="264"/>
        <v/>
      </c>
      <c r="FQ213" s="59" t="str">
        <f t="shared" si="265"/>
        <v/>
      </c>
      <c r="FR213" s="53" t="str">
        <f t="shared" si="284"/>
        <v/>
      </c>
      <c r="FS213" s="53">
        <f t="shared" si="266"/>
        <v>0</v>
      </c>
      <c r="FT213" s="19">
        <f t="shared" si="267"/>
        <v>1</v>
      </c>
      <c r="FU213" s="19">
        <f t="shared" si="268"/>
        <v>0</v>
      </c>
      <c r="FV213" s="19">
        <f t="shared" si="269"/>
        <v>0</v>
      </c>
      <c r="FW213" s="50">
        <f t="shared" si="270"/>
        <v>0</v>
      </c>
      <c r="FX213" s="120">
        <f t="shared" si="271"/>
        <v>0</v>
      </c>
      <c r="FY213" s="120">
        <f t="shared" si="272"/>
        <v>0</v>
      </c>
      <c r="FZ213" s="120">
        <f t="shared" si="273"/>
        <v>0</v>
      </c>
      <c r="GA213" s="120">
        <f t="shared" si="274"/>
        <v>0</v>
      </c>
      <c r="GB213" s="120">
        <f t="shared" si="275"/>
        <v>0</v>
      </c>
      <c r="GC213" s="120">
        <f t="shared" si="276"/>
        <v>0</v>
      </c>
      <c r="GD213" s="120">
        <f t="shared" si="277"/>
        <v>0</v>
      </c>
      <c r="GE213" s="120">
        <f t="shared" si="278"/>
        <v>0</v>
      </c>
      <c r="GF213" s="120">
        <f t="shared" si="279"/>
        <v>0</v>
      </c>
      <c r="GG213">
        <f t="shared" si="280"/>
        <v>0</v>
      </c>
      <c r="GH213">
        <f t="shared" si="281"/>
        <v>0</v>
      </c>
      <c r="GI213">
        <v>6</v>
      </c>
      <c r="GJ213" t="str">
        <f t="shared" si="282"/>
        <v/>
      </c>
    </row>
    <row r="214" spans="1:192" x14ac:dyDescent="0.2">
      <c r="A214" s="50">
        <f t="shared" si="221"/>
        <v>213</v>
      </c>
      <c r="B214" s="2" t="s">
        <v>150</v>
      </c>
      <c r="C214" t="s">
        <v>256</v>
      </c>
      <c r="D214" t="s">
        <v>977</v>
      </c>
      <c r="F214" s="19">
        <v>3464434</v>
      </c>
      <c r="G214" s="19">
        <v>5556743</v>
      </c>
      <c r="H214" s="77">
        <f t="shared" si="222"/>
        <v>464373.79640000005</v>
      </c>
      <c r="I214" s="77">
        <f t="shared" si="223"/>
        <v>5554960.0928000007</v>
      </c>
      <c r="J214" s="19">
        <v>145.28</v>
      </c>
      <c r="K214" s="19" t="s">
        <v>1334</v>
      </c>
      <c r="L214" s="19">
        <v>372.6</v>
      </c>
      <c r="Q214" t="s">
        <v>1351</v>
      </c>
      <c r="R214" t="s">
        <v>276</v>
      </c>
      <c r="S214" s="2" t="s">
        <v>1329</v>
      </c>
      <c r="T214" s="241" t="str">
        <f t="shared" si="224"/>
        <v>T</v>
      </c>
      <c r="U214" s="241" t="str">
        <f t="shared" si="225"/>
        <v>-</v>
      </c>
      <c r="V214" s="241" t="str">
        <f t="shared" si="226"/>
        <v>B</v>
      </c>
      <c r="W214" s="241" t="str">
        <f t="shared" si="283"/>
        <v>A</v>
      </c>
      <c r="X214" s="260">
        <f t="shared" si="220"/>
        <v>6</v>
      </c>
      <c r="Y214" s="261" t="str">
        <f t="shared" si="217"/>
        <v/>
      </c>
      <c r="Z214" s="61" t="s">
        <v>1626</v>
      </c>
      <c r="AA214" s="86">
        <v>42529</v>
      </c>
      <c r="AB214" s="76">
        <v>7</v>
      </c>
      <c r="AC214" t="s">
        <v>278</v>
      </c>
      <c r="AD214" s="2" t="s">
        <v>1033</v>
      </c>
      <c r="AE214" s="56"/>
      <c r="AF214" s="66">
        <v>30.9</v>
      </c>
      <c r="AH214" s="19">
        <v>6.1</v>
      </c>
      <c r="AR214">
        <v>18484</v>
      </c>
      <c r="AS214" s="193">
        <f t="shared" ref="AS214:AS239" si="285">SUM(AU214:BN214)+SUM(BO214:CL214)/1000</f>
        <v>18483.43499999999</v>
      </c>
      <c r="AT214" s="248" t="str">
        <f t="shared" ref="AT214:AT239" si="286">FR214</f>
        <v/>
      </c>
      <c r="AU214">
        <v>6090</v>
      </c>
      <c r="AV214">
        <v>69.099999999999994</v>
      </c>
      <c r="AW214">
        <v>554</v>
      </c>
      <c r="AX214">
        <v>9370</v>
      </c>
      <c r="AY214">
        <v>90</v>
      </c>
      <c r="AZ214" s="61">
        <v>1931</v>
      </c>
      <c r="BA214">
        <v>6.1</v>
      </c>
      <c r="BB214">
        <v>278</v>
      </c>
      <c r="BC214">
        <v>18.5</v>
      </c>
      <c r="BD214">
        <v>12</v>
      </c>
      <c r="BE214">
        <v>15.1</v>
      </c>
      <c r="BF214">
        <v>0.25</v>
      </c>
      <c r="BG214">
        <v>1.35</v>
      </c>
      <c r="BH214">
        <v>7.8</v>
      </c>
      <c r="BI214">
        <v>6.4000000000000001E-2</v>
      </c>
      <c r="BJ214" t="s">
        <v>1381</v>
      </c>
      <c r="BK214" t="s">
        <v>1370</v>
      </c>
      <c r="BM214">
        <v>30.6</v>
      </c>
      <c r="BN214" s="52">
        <v>9.32</v>
      </c>
      <c r="BO214" s="90"/>
      <c r="BP214" s="90"/>
      <c r="BQ214" s="90">
        <v>230</v>
      </c>
      <c r="BR214" s="90"/>
      <c r="BS214" s="90"/>
      <c r="BT214" s="90"/>
      <c r="BU214" s="90"/>
      <c r="BV214" s="90"/>
      <c r="BW214" s="90"/>
      <c r="BX214" s="90">
        <v>21</v>
      </c>
      <c r="BY214" s="90"/>
      <c r="BZ214" s="90"/>
      <c r="CA214" s="90"/>
      <c r="CB214" s="90"/>
      <c r="CC214" s="90"/>
      <c r="CD214" s="90"/>
      <c r="CE214" s="90"/>
      <c r="CF214" s="90"/>
      <c r="CG214" s="90"/>
      <c r="CH214" s="90"/>
      <c r="CI214" s="90"/>
      <c r="CJ214" s="90"/>
      <c r="CK214" s="90"/>
      <c r="CL214" s="91"/>
      <c r="CM214" s="90"/>
      <c r="CN214" s="90">
        <v>1140</v>
      </c>
      <c r="CO214" s="90"/>
      <c r="DB214" s="103"/>
      <c r="DC214" s="90"/>
      <c r="DD214" s="103"/>
      <c r="DE214" s="103"/>
      <c r="DF214" s="103"/>
      <c r="DG214" s="103"/>
      <c r="DH214" s="103"/>
      <c r="DI214" s="103"/>
      <c r="DJ214" s="103"/>
      <c r="DK214" s="103"/>
      <c r="DL214" s="103"/>
      <c r="DM214" s="103"/>
      <c r="DN214" s="103"/>
      <c r="DO214" s="103"/>
      <c r="DP214" s="103"/>
      <c r="DQ214" s="103"/>
      <c r="DR214" s="103"/>
      <c r="DS214" s="104"/>
      <c r="DT214" s="50">
        <f t="shared" si="227"/>
        <v>0</v>
      </c>
      <c r="DU214" s="73">
        <f t="shared" si="228"/>
        <v>0</v>
      </c>
      <c r="DV214" s="73">
        <f t="shared" si="229"/>
        <v>0</v>
      </c>
      <c r="DW214" s="73">
        <f t="shared" si="230"/>
        <v>1</v>
      </c>
      <c r="DX214" s="73">
        <f t="shared" si="231"/>
        <v>0</v>
      </c>
      <c r="DY214" s="125">
        <f t="shared" si="232"/>
        <v>0</v>
      </c>
      <c r="DZ214" s="73">
        <f t="shared" si="233"/>
        <v>0</v>
      </c>
      <c r="EA214" s="19">
        <f t="shared" si="234"/>
        <v>1</v>
      </c>
      <c r="EB214" s="50">
        <f t="shared" si="235"/>
        <v>0</v>
      </c>
      <c r="EC214" s="19">
        <f t="shared" si="236"/>
        <v>0</v>
      </c>
      <c r="ED214" s="19">
        <f t="shared" si="237"/>
        <v>0</v>
      </c>
      <c r="EE214" s="19">
        <f t="shared" si="238"/>
        <v>1</v>
      </c>
      <c r="EF214" s="50">
        <f t="shared" si="239"/>
        <v>0</v>
      </c>
      <c r="EG214" s="19">
        <f t="shared" si="240"/>
        <v>0</v>
      </c>
      <c r="EH214" s="19">
        <f t="shared" si="241"/>
        <v>1</v>
      </c>
      <c r="EI214" s="50">
        <f t="shared" si="242"/>
        <v>0</v>
      </c>
      <c r="EJ214" s="125">
        <f t="shared" si="243"/>
        <v>4</v>
      </c>
      <c r="EK214">
        <f t="shared" si="244"/>
        <v>6090</v>
      </c>
      <c r="EL214">
        <f t="shared" si="245"/>
        <v>278</v>
      </c>
      <c r="EM214">
        <f t="shared" si="246"/>
        <v>69.099999999999994</v>
      </c>
      <c r="EN214">
        <f t="shared" si="247"/>
        <v>554</v>
      </c>
      <c r="EO214">
        <f t="shared" si="248"/>
        <v>0.25</v>
      </c>
      <c r="EP214">
        <f t="shared" si="249"/>
        <v>15.1</v>
      </c>
      <c r="EQ214">
        <f t="shared" si="250"/>
        <v>1931</v>
      </c>
      <c r="ER214" t="str">
        <f t="shared" si="251"/>
        <v/>
      </c>
      <c r="ES214" t="str">
        <f t="shared" si="252"/>
        <v/>
      </c>
      <c r="ET214">
        <f t="shared" si="253"/>
        <v>90</v>
      </c>
      <c r="EU214" s="61">
        <f t="shared" si="254"/>
        <v>9370</v>
      </c>
      <c r="EV214" s="53" t="e">
        <f>IF(ISNUMBER(EK214),EK214*#REF!,"")</f>
        <v>#REF!</v>
      </c>
      <c r="EW214" s="53" t="e">
        <f>IF(ISNUMBER(EL214),EL214*#REF!,"")</f>
        <v>#REF!</v>
      </c>
      <c r="EX214" s="53" t="e">
        <f>IF(ISNUMBER(EM214),EM214*#REF!,"")</f>
        <v>#REF!</v>
      </c>
      <c r="EY214" s="53" t="e">
        <f>IF(ISNUMBER(EN214),EN214*#REF!,"")</f>
        <v>#REF!</v>
      </c>
      <c r="EZ214" s="53" t="e">
        <f>IF(ISNUMBER(EO214),EO214*#REF!,"")</f>
        <v>#REF!</v>
      </c>
      <c r="FA214" s="53" t="e">
        <f>IF(ISNUMBER(EP214),EP214*#REF!,"")</f>
        <v>#REF!</v>
      </c>
      <c r="FB214" s="53" t="e">
        <f>IF(ISNUMBER(EQ214),EQ214*#REF!,"")</f>
        <v>#REF!</v>
      </c>
      <c r="FC214" s="53" t="str">
        <f>IF(ISNUMBER(ER214),ER214*#REF!,"")</f>
        <v/>
      </c>
      <c r="FD214" s="53" t="str">
        <f>IF(ISNUMBER(ES214),ES214*#REF!,"")</f>
        <v/>
      </c>
      <c r="FE214" s="53" t="e">
        <f>IF(ISNUMBER(ET214),ET214*#REF!,"")</f>
        <v>#REF!</v>
      </c>
      <c r="FF214" s="52" t="e">
        <f>IF(ISNUMBER(EU214),EU214*#REF!,"")</f>
        <v>#REF!</v>
      </c>
      <c r="FG214" s="55" t="str">
        <f t="shared" si="255"/>
        <v/>
      </c>
      <c r="FH214" s="55" t="str">
        <f t="shared" si="256"/>
        <v/>
      </c>
      <c r="FI214" s="55" t="str">
        <f t="shared" si="257"/>
        <v/>
      </c>
      <c r="FJ214" s="55" t="str">
        <f t="shared" si="258"/>
        <v/>
      </c>
      <c r="FK214" s="55" t="str">
        <f t="shared" si="259"/>
        <v/>
      </c>
      <c r="FL214" s="55" t="str">
        <f t="shared" si="260"/>
        <v/>
      </c>
      <c r="FM214" s="55" t="str">
        <f t="shared" si="261"/>
        <v/>
      </c>
      <c r="FN214" s="55" t="str">
        <f t="shared" si="262"/>
        <v/>
      </c>
      <c r="FO214" s="55" t="str">
        <f t="shared" si="263"/>
        <v/>
      </c>
      <c r="FP214" s="55" t="str">
        <f t="shared" si="264"/>
        <v/>
      </c>
      <c r="FQ214" s="59" t="str">
        <f t="shared" si="265"/>
        <v/>
      </c>
      <c r="FR214" s="53" t="str">
        <f t="shared" si="284"/>
        <v/>
      </c>
      <c r="FS214" s="53" t="e">
        <f t="shared" si="266"/>
        <v>#VALUE!</v>
      </c>
      <c r="FT214" s="19" t="e">
        <f t="shared" si="267"/>
        <v>#VALUE!</v>
      </c>
      <c r="FU214" s="19" t="e">
        <f t="shared" si="268"/>
        <v>#VALUE!</v>
      </c>
      <c r="FV214" s="19" t="e">
        <f t="shared" si="269"/>
        <v>#VALUE!</v>
      </c>
      <c r="FW214" s="50" t="e">
        <f t="shared" si="270"/>
        <v>#VALUE!</v>
      </c>
      <c r="FX214" s="120">
        <f t="shared" si="271"/>
        <v>0</v>
      </c>
      <c r="FY214" s="120">
        <f t="shared" si="272"/>
        <v>0</v>
      </c>
      <c r="FZ214" s="120">
        <f t="shared" si="273"/>
        <v>0</v>
      </c>
      <c r="GA214" s="120">
        <f t="shared" si="274"/>
        <v>0</v>
      </c>
      <c r="GB214" s="120">
        <f t="shared" si="275"/>
        <v>0</v>
      </c>
      <c r="GC214" s="120">
        <f t="shared" si="276"/>
        <v>0</v>
      </c>
      <c r="GD214" s="120">
        <f t="shared" si="277"/>
        <v>0</v>
      </c>
      <c r="GE214" s="120">
        <f t="shared" si="278"/>
        <v>0</v>
      </c>
      <c r="GF214" s="120">
        <f t="shared" si="279"/>
        <v>0</v>
      </c>
      <c r="GG214">
        <f t="shared" si="280"/>
        <v>0</v>
      </c>
      <c r="GH214">
        <f t="shared" si="281"/>
        <v>0</v>
      </c>
      <c r="GI214">
        <v>6</v>
      </c>
      <c r="GJ214" t="str">
        <f t="shared" si="282"/>
        <v/>
      </c>
    </row>
    <row r="215" spans="1:192" x14ac:dyDescent="0.2">
      <c r="A215" s="50">
        <f t="shared" si="221"/>
        <v>214</v>
      </c>
      <c r="B215" s="2" t="s">
        <v>150</v>
      </c>
      <c r="C215" t="s">
        <v>249</v>
      </c>
      <c r="F215" s="19">
        <v>3464297</v>
      </c>
      <c r="G215" s="19">
        <v>5556400</v>
      </c>
      <c r="H215" s="77">
        <f t="shared" si="222"/>
        <v>464236.85120000003</v>
      </c>
      <c r="I215" s="77">
        <f t="shared" si="223"/>
        <v>5554617.2300000004</v>
      </c>
      <c r="J215" s="19">
        <v>139.16999999999999</v>
      </c>
      <c r="K215" s="19" t="s">
        <v>1334</v>
      </c>
      <c r="L215" s="19">
        <v>16.600000000000001</v>
      </c>
      <c r="Q215" t="s">
        <v>1351</v>
      </c>
      <c r="R215" t="s">
        <v>276</v>
      </c>
      <c r="S215" s="2" t="s">
        <v>1329</v>
      </c>
      <c r="T215" s="241" t="str">
        <f t="shared" si="224"/>
        <v>-</v>
      </c>
      <c r="U215" s="241" t="str">
        <f t="shared" si="225"/>
        <v>M</v>
      </c>
      <c r="V215" s="241" t="str">
        <f t="shared" si="226"/>
        <v>-</v>
      </c>
      <c r="W215" s="241" t="str">
        <f t="shared" si="283"/>
        <v>A</v>
      </c>
      <c r="X215" s="260">
        <f t="shared" si="220"/>
        <v>6</v>
      </c>
      <c r="Y215" s="261" t="str">
        <f t="shared" si="217"/>
        <v/>
      </c>
      <c r="AA215" s="106">
        <v>37229</v>
      </c>
      <c r="AB215" s="76">
        <v>1</v>
      </c>
      <c r="AC215" t="s">
        <v>278</v>
      </c>
      <c r="AD215" s="2" t="s">
        <v>1607</v>
      </c>
      <c r="AE215" s="57" t="s">
        <v>1627</v>
      </c>
      <c r="AF215" s="66">
        <v>16.2</v>
      </c>
      <c r="AG215" s="19">
        <v>21800</v>
      </c>
      <c r="AH215" s="110">
        <v>5.92</v>
      </c>
      <c r="AJ215" s="19">
        <v>1.0085</v>
      </c>
      <c r="AK215" s="19">
        <v>20</v>
      </c>
      <c r="AM215" s="45">
        <v>0.18</v>
      </c>
      <c r="AS215" s="193">
        <f t="shared" si="285"/>
        <v>14042.688149999998</v>
      </c>
      <c r="AT215" s="248" t="str">
        <f t="shared" si="286"/>
        <v/>
      </c>
      <c r="AU215">
        <v>4540</v>
      </c>
      <c r="AV215">
        <v>52.1</v>
      </c>
      <c r="AW215">
        <v>406</v>
      </c>
      <c r="AX215">
        <v>7129</v>
      </c>
      <c r="AY215">
        <v>69</v>
      </c>
      <c r="AZ215" s="61">
        <v>1546</v>
      </c>
      <c r="BA215">
        <v>3.8</v>
      </c>
      <c r="BB215">
        <v>214</v>
      </c>
      <c r="BC215">
        <v>14</v>
      </c>
      <c r="BD215">
        <v>8.9</v>
      </c>
      <c r="BE215">
        <v>7.3</v>
      </c>
      <c r="BF215">
        <v>0.35</v>
      </c>
      <c r="BG215">
        <v>1.7</v>
      </c>
      <c r="BH215">
        <v>6.8</v>
      </c>
      <c r="BI215">
        <v>0.05</v>
      </c>
      <c r="BM215">
        <v>35.200000000000003</v>
      </c>
      <c r="BN215" s="52">
        <v>7.7951499999999996</v>
      </c>
      <c r="BO215" s="90"/>
      <c r="BP215" s="90"/>
      <c r="BQ215" s="90">
        <v>410</v>
      </c>
      <c r="BR215" s="90">
        <v>270</v>
      </c>
      <c r="BS215" s="90"/>
      <c r="BT215" s="90"/>
      <c r="BU215" s="90"/>
      <c r="BV215" s="90"/>
      <c r="BW215" s="90"/>
      <c r="BX215" s="90">
        <v>2</v>
      </c>
      <c r="BY215" s="90"/>
      <c r="BZ215" s="90"/>
      <c r="CA215" s="90"/>
      <c r="CB215" s="90"/>
      <c r="CC215" s="90"/>
      <c r="CD215" s="90"/>
      <c r="CE215" s="90"/>
      <c r="CF215" s="90"/>
      <c r="CG215" s="90"/>
      <c r="CH215" s="90"/>
      <c r="CI215" s="90"/>
      <c r="CJ215" s="90"/>
      <c r="CK215" s="90"/>
      <c r="CL215" s="91">
        <v>11</v>
      </c>
      <c r="CM215" s="90"/>
      <c r="CN215" s="90">
        <v>1960</v>
      </c>
      <c r="CO215" s="90"/>
      <c r="DB215" s="103"/>
      <c r="DC215" s="103"/>
      <c r="DD215" s="103"/>
      <c r="DE215" s="103"/>
      <c r="DF215" s="103"/>
      <c r="DG215" s="103"/>
      <c r="DH215" s="103"/>
      <c r="DI215" s="103"/>
      <c r="DJ215" s="103"/>
      <c r="DK215" s="103"/>
      <c r="DL215" s="103"/>
      <c r="DM215" s="103"/>
      <c r="DN215" s="103"/>
      <c r="DO215" s="103"/>
      <c r="DP215" s="103"/>
      <c r="DQ215" s="103"/>
      <c r="DR215" s="103"/>
      <c r="DS215" s="104"/>
      <c r="DT215" s="50">
        <f t="shared" si="227"/>
        <v>1</v>
      </c>
      <c r="DU215" s="73">
        <f t="shared" si="228"/>
        <v>0</v>
      </c>
      <c r="DV215" s="73">
        <f t="shared" si="229"/>
        <v>1</v>
      </c>
      <c r="DW215" s="73">
        <f t="shared" si="230"/>
        <v>0</v>
      </c>
      <c r="DX215" s="73">
        <f t="shared" si="231"/>
        <v>0</v>
      </c>
      <c r="DY215" s="125">
        <f t="shared" si="232"/>
        <v>0</v>
      </c>
      <c r="DZ215" s="73">
        <f t="shared" si="233"/>
        <v>1</v>
      </c>
      <c r="EA215" s="19">
        <f t="shared" si="234"/>
        <v>0</v>
      </c>
      <c r="EB215" s="50">
        <f t="shared" si="235"/>
        <v>0</v>
      </c>
      <c r="EC215" s="19">
        <f t="shared" si="236"/>
        <v>0</v>
      </c>
      <c r="ED215" s="19">
        <f t="shared" si="237"/>
        <v>1</v>
      </c>
      <c r="EE215" s="19">
        <f t="shared" si="238"/>
        <v>0</v>
      </c>
      <c r="EF215" s="50">
        <f t="shared" si="239"/>
        <v>0</v>
      </c>
      <c r="EG215" s="19">
        <f t="shared" si="240"/>
        <v>0</v>
      </c>
      <c r="EH215" s="19">
        <f t="shared" si="241"/>
        <v>1</v>
      </c>
      <c r="EI215" s="50">
        <f t="shared" si="242"/>
        <v>0</v>
      </c>
      <c r="EJ215" s="125">
        <f t="shared" si="243"/>
        <v>2</v>
      </c>
      <c r="EK215">
        <f t="shared" si="244"/>
        <v>4540</v>
      </c>
      <c r="EL215">
        <f t="shared" si="245"/>
        <v>214</v>
      </c>
      <c r="EM215">
        <f t="shared" si="246"/>
        <v>52.1</v>
      </c>
      <c r="EN215">
        <f t="shared" si="247"/>
        <v>406</v>
      </c>
      <c r="EO215">
        <f t="shared" si="248"/>
        <v>0.35</v>
      </c>
      <c r="EP215">
        <f t="shared" si="249"/>
        <v>7.3</v>
      </c>
      <c r="EQ215">
        <f t="shared" si="250"/>
        <v>1546</v>
      </c>
      <c r="ER215" t="str">
        <f t="shared" si="251"/>
        <v/>
      </c>
      <c r="ES215" t="str">
        <f t="shared" si="252"/>
        <v/>
      </c>
      <c r="ET215">
        <f t="shared" si="253"/>
        <v>69</v>
      </c>
      <c r="EU215" s="61">
        <f t="shared" si="254"/>
        <v>7129</v>
      </c>
      <c r="EV215" s="53" t="e">
        <f>IF(ISNUMBER(EK215),EK215*#REF!,"")</f>
        <v>#REF!</v>
      </c>
      <c r="EW215" s="53" t="e">
        <f>IF(ISNUMBER(EL215),EL215*#REF!,"")</f>
        <v>#REF!</v>
      </c>
      <c r="EX215" s="53" t="e">
        <f>IF(ISNUMBER(EM215),EM215*#REF!,"")</f>
        <v>#REF!</v>
      </c>
      <c r="EY215" s="53" t="e">
        <f>IF(ISNUMBER(EN215),EN215*#REF!,"")</f>
        <v>#REF!</v>
      </c>
      <c r="EZ215" s="53" t="e">
        <f>IF(ISNUMBER(EO215),EO215*#REF!,"")</f>
        <v>#REF!</v>
      </c>
      <c r="FA215" s="53" t="e">
        <f>IF(ISNUMBER(EP215),EP215*#REF!,"")</f>
        <v>#REF!</v>
      </c>
      <c r="FB215" s="53" t="e">
        <f>IF(ISNUMBER(EQ215),EQ215*#REF!,"")</f>
        <v>#REF!</v>
      </c>
      <c r="FC215" s="53" t="str">
        <f>IF(ISNUMBER(ER215),ER215*#REF!,"")</f>
        <v/>
      </c>
      <c r="FD215" s="53" t="str">
        <f>IF(ISNUMBER(ES215),ES215*#REF!,"")</f>
        <v/>
      </c>
      <c r="FE215" s="53" t="e">
        <f>IF(ISNUMBER(ET215),ET215*#REF!,"")</f>
        <v>#REF!</v>
      </c>
      <c r="FF215" s="52" t="e">
        <f>IF(ISNUMBER(EU215),EU215*#REF!,"")</f>
        <v>#REF!</v>
      </c>
      <c r="FG215" s="55" t="str">
        <f t="shared" si="255"/>
        <v/>
      </c>
      <c r="FH215" s="55" t="str">
        <f t="shared" si="256"/>
        <v/>
      </c>
      <c r="FI215" s="55" t="str">
        <f t="shared" si="257"/>
        <v/>
      </c>
      <c r="FJ215" s="55" t="str">
        <f t="shared" si="258"/>
        <v/>
      </c>
      <c r="FK215" s="55" t="str">
        <f t="shared" si="259"/>
        <v/>
      </c>
      <c r="FL215" s="55" t="str">
        <f t="shared" si="260"/>
        <v/>
      </c>
      <c r="FM215" s="55" t="str">
        <f t="shared" si="261"/>
        <v/>
      </c>
      <c r="FN215" s="55" t="str">
        <f t="shared" si="262"/>
        <v/>
      </c>
      <c r="FO215" s="55" t="str">
        <f t="shared" si="263"/>
        <v/>
      </c>
      <c r="FP215" s="55" t="str">
        <f t="shared" si="264"/>
        <v/>
      </c>
      <c r="FQ215" s="59" t="str">
        <f t="shared" si="265"/>
        <v/>
      </c>
      <c r="FR215" s="53" t="str">
        <f t="shared" si="284"/>
        <v/>
      </c>
      <c r="FS215" s="53" t="e">
        <f t="shared" si="266"/>
        <v>#VALUE!</v>
      </c>
      <c r="FT215" s="19" t="e">
        <f t="shared" si="267"/>
        <v>#VALUE!</v>
      </c>
      <c r="FU215" s="19" t="e">
        <f t="shared" si="268"/>
        <v>#VALUE!</v>
      </c>
      <c r="FV215" s="19" t="e">
        <f t="shared" si="269"/>
        <v>#VALUE!</v>
      </c>
      <c r="FW215" s="50" t="e">
        <f t="shared" si="270"/>
        <v>#VALUE!</v>
      </c>
      <c r="FX215" s="120">
        <f t="shared" si="271"/>
        <v>0</v>
      </c>
      <c r="FY215" s="120">
        <f t="shared" si="272"/>
        <v>0</v>
      </c>
      <c r="FZ215" s="120">
        <f t="shared" si="273"/>
        <v>0</v>
      </c>
      <c r="GA215" s="120">
        <f t="shared" si="274"/>
        <v>0</v>
      </c>
      <c r="GB215" s="120">
        <f t="shared" si="275"/>
        <v>0</v>
      </c>
      <c r="GC215" s="120">
        <f t="shared" si="276"/>
        <v>0</v>
      </c>
      <c r="GD215" s="120">
        <f t="shared" si="277"/>
        <v>0</v>
      </c>
      <c r="GE215" s="120">
        <f t="shared" si="278"/>
        <v>0</v>
      </c>
      <c r="GF215" s="120">
        <f t="shared" si="279"/>
        <v>0</v>
      </c>
      <c r="GG215">
        <f t="shared" si="280"/>
        <v>0</v>
      </c>
      <c r="GH215">
        <f t="shared" si="281"/>
        <v>0</v>
      </c>
      <c r="GI215">
        <v>6</v>
      </c>
      <c r="GJ215" t="str">
        <f t="shared" si="282"/>
        <v/>
      </c>
    </row>
    <row r="216" spans="1:192" x14ac:dyDescent="0.2">
      <c r="A216" s="50">
        <f t="shared" si="221"/>
        <v>215</v>
      </c>
      <c r="B216" s="2" t="s">
        <v>150</v>
      </c>
      <c r="C216" t="s">
        <v>249</v>
      </c>
      <c r="F216" s="19">
        <v>3464297</v>
      </c>
      <c r="G216" s="19">
        <v>5556400</v>
      </c>
      <c r="H216" s="77">
        <f t="shared" si="222"/>
        <v>464236.85120000003</v>
      </c>
      <c r="I216" s="77">
        <f t="shared" si="223"/>
        <v>5554617.2300000004</v>
      </c>
      <c r="J216" s="19">
        <v>139.16999999999999</v>
      </c>
      <c r="K216" s="19" t="s">
        <v>1334</v>
      </c>
      <c r="L216" s="19">
        <v>16.600000000000001</v>
      </c>
      <c r="Q216" t="s">
        <v>1351</v>
      </c>
      <c r="R216" t="s">
        <v>276</v>
      </c>
      <c r="S216" s="2" t="s">
        <v>1329</v>
      </c>
      <c r="T216" s="241" t="str">
        <f t="shared" si="224"/>
        <v>-</v>
      </c>
      <c r="U216" s="241" t="str">
        <f t="shared" si="225"/>
        <v>M</v>
      </c>
      <c r="V216" s="241" t="str">
        <f t="shared" si="226"/>
        <v>-</v>
      </c>
      <c r="W216" s="241" t="str">
        <f t="shared" si="283"/>
        <v>A</v>
      </c>
      <c r="X216" s="260">
        <f t="shared" si="220"/>
        <v>6</v>
      </c>
      <c r="Y216" s="261" t="str">
        <f t="shared" si="217"/>
        <v/>
      </c>
      <c r="Z216" s="61" t="s">
        <v>1628</v>
      </c>
      <c r="AA216" s="86">
        <v>42438</v>
      </c>
      <c r="AB216" s="76">
        <v>2</v>
      </c>
      <c r="AC216" t="s">
        <v>278</v>
      </c>
      <c r="AD216" s="2" t="s">
        <v>1033</v>
      </c>
      <c r="AE216" s="56"/>
      <c r="AF216" s="66">
        <v>17.7</v>
      </c>
      <c r="AH216" s="19">
        <v>6.1</v>
      </c>
      <c r="AR216">
        <v>14138</v>
      </c>
      <c r="AS216" s="193">
        <f t="shared" si="285"/>
        <v>14137.674000000001</v>
      </c>
      <c r="AT216" s="248" t="str">
        <f t="shared" si="286"/>
        <v/>
      </c>
      <c r="AU216">
        <v>4570</v>
      </c>
      <c r="AV216">
        <v>51.4</v>
      </c>
      <c r="AW216">
        <v>407</v>
      </c>
      <c r="AX216">
        <v>7190</v>
      </c>
      <c r="AY216">
        <v>65</v>
      </c>
      <c r="AZ216" s="61">
        <v>1558</v>
      </c>
      <c r="BA216">
        <v>5.9</v>
      </c>
      <c r="BB216">
        <v>204</v>
      </c>
      <c r="BC216">
        <v>14.1</v>
      </c>
      <c r="BD216">
        <v>9.3000000000000007</v>
      </c>
      <c r="BE216">
        <v>7.4</v>
      </c>
      <c r="BF216">
        <v>0.23</v>
      </c>
      <c r="BG216">
        <v>1.44</v>
      </c>
      <c r="BH216">
        <v>5.7</v>
      </c>
      <c r="BI216">
        <v>5.3999999999999999E-2</v>
      </c>
      <c r="BJ216" t="s">
        <v>1381</v>
      </c>
      <c r="BK216" t="s">
        <v>1370</v>
      </c>
      <c r="BM216">
        <v>41.7</v>
      </c>
      <c r="BN216" s="52">
        <v>6.08</v>
      </c>
      <c r="BO216" s="90"/>
      <c r="BP216" s="90"/>
      <c r="BQ216" s="90">
        <v>370</v>
      </c>
      <c r="BR216" s="90"/>
      <c r="BS216" s="90"/>
      <c r="BT216" s="90"/>
      <c r="BU216" s="90"/>
      <c r="BV216" s="90"/>
      <c r="BW216" s="90"/>
      <c r="BX216" s="90" t="s">
        <v>456</v>
      </c>
      <c r="BY216" s="90"/>
      <c r="BZ216" s="90"/>
      <c r="CA216" s="90"/>
      <c r="CB216" s="90"/>
      <c r="CC216" s="90"/>
      <c r="CD216" s="90"/>
      <c r="CE216" s="90"/>
      <c r="CF216" s="90"/>
      <c r="CG216" s="90"/>
      <c r="CH216" s="90"/>
      <c r="CI216" s="90"/>
      <c r="CJ216" s="90"/>
      <c r="CK216" s="90"/>
      <c r="CL216" s="91"/>
      <c r="CM216" s="90"/>
      <c r="CN216" s="90">
        <v>2080</v>
      </c>
      <c r="CO216" s="90"/>
      <c r="DB216" s="103"/>
      <c r="DC216" s="103"/>
      <c r="DD216" s="103"/>
      <c r="DE216" s="103"/>
      <c r="DF216" s="103"/>
      <c r="DG216" s="103"/>
      <c r="DH216" s="103"/>
      <c r="DI216" s="103"/>
      <c r="DJ216" s="103"/>
      <c r="DK216" s="103"/>
      <c r="DL216" s="103"/>
      <c r="DM216" s="103"/>
      <c r="DN216" s="103"/>
      <c r="DO216" s="103"/>
      <c r="DP216" s="103"/>
      <c r="DQ216" s="103"/>
      <c r="DR216" s="103"/>
      <c r="DS216" s="104"/>
      <c r="DT216" s="50">
        <f t="shared" si="227"/>
        <v>0</v>
      </c>
      <c r="DU216" s="73">
        <f t="shared" si="228"/>
        <v>0</v>
      </c>
      <c r="DV216" s="73">
        <f t="shared" si="229"/>
        <v>1</v>
      </c>
      <c r="DW216" s="73">
        <f t="shared" si="230"/>
        <v>0</v>
      </c>
      <c r="DX216" s="73">
        <f t="shared" si="231"/>
        <v>0</v>
      </c>
      <c r="DY216" s="125">
        <f t="shared" si="232"/>
        <v>0</v>
      </c>
      <c r="DZ216" s="73">
        <f t="shared" si="233"/>
        <v>1</v>
      </c>
      <c r="EA216" s="19">
        <f t="shared" si="234"/>
        <v>0</v>
      </c>
      <c r="EB216" s="50">
        <f t="shared" si="235"/>
        <v>0</v>
      </c>
      <c r="EC216" s="19">
        <f t="shared" si="236"/>
        <v>0</v>
      </c>
      <c r="ED216" s="19">
        <f t="shared" si="237"/>
        <v>1</v>
      </c>
      <c r="EE216" s="19">
        <f t="shared" si="238"/>
        <v>0</v>
      </c>
      <c r="EF216" s="50">
        <f t="shared" si="239"/>
        <v>0</v>
      </c>
      <c r="EG216" s="19">
        <f t="shared" si="240"/>
        <v>0</v>
      </c>
      <c r="EH216" s="19">
        <f t="shared" si="241"/>
        <v>1</v>
      </c>
      <c r="EI216" s="50">
        <f t="shared" si="242"/>
        <v>0</v>
      </c>
      <c r="EJ216" s="125">
        <f t="shared" si="243"/>
        <v>2</v>
      </c>
      <c r="EK216">
        <f t="shared" si="244"/>
        <v>4570</v>
      </c>
      <c r="EL216">
        <f t="shared" si="245"/>
        <v>204</v>
      </c>
      <c r="EM216">
        <f t="shared" si="246"/>
        <v>51.4</v>
      </c>
      <c r="EN216">
        <f t="shared" si="247"/>
        <v>407</v>
      </c>
      <c r="EO216">
        <f t="shared" si="248"/>
        <v>0.23</v>
      </c>
      <c r="EP216">
        <f t="shared" si="249"/>
        <v>7.4</v>
      </c>
      <c r="EQ216">
        <f t="shared" si="250"/>
        <v>1558</v>
      </c>
      <c r="ER216" t="str">
        <f t="shared" si="251"/>
        <v/>
      </c>
      <c r="ES216" t="str">
        <f t="shared" si="252"/>
        <v/>
      </c>
      <c r="ET216">
        <f t="shared" si="253"/>
        <v>65</v>
      </c>
      <c r="EU216" s="61">
        <f t="shared" si="254"/>
        <v>7190</v>
      </c>
      <c r="EV216" s="53" t="e">
        <f>IF(ISNUMBER(EK216),EK216*#REF!,"")</f>
        <v>#REF!</v>
      </c>
      <c r="EW216" s="53" t="e">
        <f>IF(ISNUMBER(EL216),EL216*#REF!,"")</f>
        <v>#REF!</v>
      </c>
      <c r="EX216" s="53" t="e">
        <f>IF(ISNUMBER(EM216),EM216*#REF!,"")</f>
        <v>#REF!</v>
      </c>
      <c r="EY216" s="53" t="e">
        <f>IF(ISNUMBER(EN216),EN216*#REF!,"")</f>
        <v>#REF!</v>
      </c>
      <c r="EZ216" s="53" t="e">
        <f>IF(ISNUMBER(EO216),EO216*#REF!,"")</f>
        <v>#REF!</v>
      </c>
      <c r="FA216" s="53" t="e">
        <f>IF(ISNUMBER(EP216),EP216*#REF!,"")</f>
        <v>#REF!</v>
      </c>
      <c r="FB216" s="53" t="e">
        <f>IF(ISNUMBER(EQ216),EQ216*#REF!,"")</f>
        <v>#REF!</v>
      </c>
      <c r="FC216" s="53" t="str">
        <f>IF(ISNUMBER(ER216),ER216*#REF!,"")</f>
        <v/>
      </c>
      <c r="FD216" s="53" t="str">
        <f>IF(ISNUMBER(ES216),ES216*#REF!,"")</f>
        <v/>
      </c>
      <c r="FE216" s="53" t="e">
        <f>IF(ISNUMBER(ET216),ET216*#REF!,"")</f>
        <v>#REF!</v>
      </c>
      <c r="FF216" s="52" t="e">
        <f>IF(ISNUMBER(EU216),EU216*#REF!,"")</f>
        <v>#REF!</v>
      </c>
      <c r="FG216" s="55" t="str">
        <f t="shared" si="255"/>
        <v/>
      </c>
      <c r="FH216" s="55" t="str">
        <f t="shared" si="256"/>
        <v/>
      </c>
      <c r="FI216" s="55" t="str">
        <f t="shared" si="257"/>
        <v/>
      </c>
      <c r="FJ216" s="55" t="str">
        <f t="shared" si="258"/>
        <v/>
      </c>
      <c r="FK216" s="55" t="str">
        <f t="shared" si="259"/>
        <v/>
      </c>
      <c r="FL216" s="55" t="str">
        <f t="shared" si="260"/>
        <v/>
      </c>
      <c r="FM216" s="55" t="str">
        <f t="shared" si="261"/>
        <v/>
      </c>
      <c r="FN216" s="55" t="str">
        <f t="shared" si="262"/>
        <v/>
      </c>
      <c r="FO216" s="55" t="str">
        <f t="shared" si="263"/>
        <v/>
      </c>
      <c r="FP216" s="55" t="str">
        <f t="shared" si="264"/>
        <v/>
      </c>
      <c r="FQ216" s="59" t="str">
        <f t="shared" si="265"/>
        <v/>
      </c>
      <c r="FR216" s="53" t="str">
        <f t="shared" si="284"/>
        <v/>
      </c>
      <c r="FS216" s="53" t="e">
        <f t="shared" si="266"/>
        <v>#VALUE!</v>
      </c>
      <c r="FT216" s="19" t="e">
        <f t="shared" si="267"/>
        <v>#VALUE!</v>
      </c>
      <c r="FU216" s="19" t="e">
        <f t="shared" si="268"/>
        <v>#VALUE!</v>
      </c>
      <c r="FV216" s="19" t="e">
        <f t="shared" si="269"/>
        <v>#VALUE!</v>
      </c>
      <c r="FW216" s="50" t="e">
        <f t="shared" si="270"/>
        <v>#VALUE!</v>
      </c>
      <c r="FX216" s="120">
        <f t="shared" si="271"/>
        <v>0</v>
      </c>
      <c r="FY216" s="120">
        <f t="shared" si="272"/>
        <v>0</v>
      </c>
      <c r="FZ216" s="120">
        <f t="shared" si="273"/>
        <v>0</v>
      </c>
      <c r="GA216" s="120">
        <f t="shared" si="274"/>
        <v>0</v>
      </c>
      <c r="GB216" s="120">
        <f t="shared" si="275"/>
        <v>0</v>
      </c>
      <c r="GC216" s="120">
        <f t="shared" si="276"/>
        <v>0</v>
      </c>
      <c r="GD216" s="120">
        <f t="shared" si="277"/>
        <v>0</v>
      </c>
      <c r="GE216" s="120">
        <f t="shared" si="278"/>
        <v>0</v>
      </c>
      <c r="GF216" s="120">
        <f t="shared" si="279"/>
        <v>0</v>
      </c>
      <c r="GG216">
        <f t="shared" si="280"/>
        <v>0</v>
      </c>
      <c r="GH216">
        <f t="shared" si="281"/>
        <v>0</v>
      </c>
      <c r="GI216">
        <v>6</v>
      </c>
      <c r="GJ216" t="str">
        <f t="shared" si="282"/>
        <v/>
      </c>
    </row>
    <row r="217" spans="1:192" x14ac:dyDescent="0.2">
      <c r="A217" s="50">
        <f t="shared" si="221"/>
        <v>216</v>
      </c>
      <c r="B217" s="2" t="s">
        <v>150</v>
      </c>
      <c r="C217" t="s">
        <v>251</v>
      </c>
      <c r="E217" s="2" t="s">
        <v>1629</v>
      </c>
      <c r="F217" s="19">
        <v>3464425</v>
      </c>
      <c r="G217" s="19">
        <v>5556544</v>
      </c>
      <c r="H217" s="77">
        <f t="shared" si="222"/>
        <v>464364.80000000005</v>
      </c>
      <c r="I217" s="77">
        <f t="shared" si="223"/>
        <v>5554761.1724000005</v>
      </c>
      <c r="J217" s="19">
        <v>143</v>
      </c>
      <c r="K217" s="66" t="s">
        <v>1333</v>
      </c>
      <c r="L217" s="19">
        <v>0</v>
      </c>
      <c r="Q217" t="s">
        <v>1351</v>
      </c>
      <c r="R217" t="s">
        <v>276</v>
      </c>
      <c r="S217" s="2" t="s">
        <v>1329</v>
      </c>
      <c r="T217" s="241" t="str">
        <f t="shared" si="224"/>
        <v>T</v>
      </c>
      <c r="U217" s="241" t="str">
        <f t="shared" si="225"/>
        <v>-</v>
      </c>
      <c r="V217" s="241" t="str">
        <f t="shared" si="226"/>
        <v>-</v>
      </c>
      <c r="W217" s="241" t="str">
        <f t="shared" si="283"/>
        <v>-</v>
      </c>
      <c r="X217" s="260">
        <f t="shared" si="220"/>
        <v>6</v>
      </c>
      <c r="Y217" s="261" t="str">
        <f t="shared" si="217"/>
        <v/>
      </c>
      <c r="Z217" s="61" t="s">
        <v>1477</v>
      </c>
      <c r="AA217" s="66" t="s">
        <v>1630</v>
      </c>
      <c r="AB217" s="76">
        <v>1</v>
      </c>
      <c r="AC217" s="58" t="s">
        <v>411</v>
      </c>
      <c r="AD217" s="2" t="s">
        <v>1631</v>
      </c>
      <c r="AE217" s="56"/>
      <c r="AF217" s="66">
        <v>21</v>
      </c>
      <c r="AR217">
        <v>443</v>
      </c>
      <c r="AS217" s="193">
        <f t="shared" si="285"/>
        <v>755.20999999999992</v>
      </c>
      <c r="AT217" s="248" t="str">
        <f t="shared" si="286"/>
        <v/>
      </c>
      <c r="AU217">
        <v>132.4</v>
      </c>
      <c r="AV217" s="58">
        <v>15.67</v>
      </c>
      <c r="AW217" s="58">
        <v>58.39</v>
      </c>
      <c r="AX217">
        <v>196.2</v>
      </c>
      <c r="AY217">
        <v>11.37</v>
      </c>
      <c r="AZ217" s="61">
        <v>280.89999999999998</v>
      </c>
      <c r="BB217" s="58">
        <v>11.07</v>
      </c>
      <c r="BE217">
        <v>3.41</v>
      </c>
      <c r="BF217">
        <v>0.3</v>
      </c>
      <c r="BM217">
        <v>45.5</v>
      </c>
      <c r="BO217" s="90"/>
      <c r="BP217" s="90"/>
      <c r="BQ217" s="90"/>
      <c r="BR217" s="90"/>
      <c r="BS217" s="90"/>
      <c r="BT217" s="90"/>
      <c r="BU217" s="90"/>
      <c r="BV217" s="90"/>
      <c r="BW217" s="90"/>
      <c r="BX217" s="90"/>
      <c r="BY217" s="90"/>
      <c r="BZ217" s="90"/>
      <c r="CA217" s="90"/>
      <c r="CB217" s="90"/>
      <c r="CC217" s="90"/>
      <c r="CD217" s="90"/>
      <c r="CE217" s="90"/>
      <c r="CF217" s="90"/>
      <c r="CG217" s="90"/>
      <c r="CH217" s="90"/>
      <c r="CI217" s="90"/>
      <c r="CJ217" s="90"/>
      <c r="CK217" s="90"/>
      <c r="CL217" s="91"/>
      <c r="CM217" s="90"/>
      <c r="CN217" s="90">
        <v>443</v>
      </c>
      <c r="CO217" s="90"/>
      <c r="DB217" s="103"/>
      <c r="DC217" s="103"/>
      <c r="DD217" s="103"/>
      <c r="DE217" s="103"/>
      <c r="DF217" s="103"/>
      <c r="DG217" s="103"/>
      <c r="DH217" s="103"/>
      <c r="DI217" s="103"/>
      <c r="DJ217" s="103"/>
      <c r="DK217" s="103"/>
      <c r="DL217" s="103"/>
      <c r="DM217" s="103"/>
      <c r="DN217" s="103"/>
      <c r="DO217" s="103"/>
      <c r="DP217" s="103"/>
      <c r="DQ217" s="103"/>
      <c r="DR217" s="103"/>
      <c r="DS217" s="104"/>
      <c r="DT217" s="50">
        <f t="shared" si="227"/>
        <v>1</v>
      </c>
      <c r="DU217" s="73">
        <f t="shared" si="228"/>
        <v>1</v>
      </c>
      <c r="DV217" s="73">
        <f t="shared" si="229"/>
        <v>0</v>
      </c>
      <c r="DW217" s="73">
        <f t="shared" si="230"/>
        <v>0</v>
      </c>
      <c r="DX217" s="73">
        <f t="shared" si="231"/>
        <v>0</v>
      </c>
      <c r="DY217" s="125">
        <f t="shared" si="232"/>
        <v>0</v>
      </c>
      <c r="DZ217" s="73">
        <f t="shared" si="233"/>
        <v>0</v>
      </c>
      <c r="EA217" s="19">
        <f t="shared" si="234"/>
        <v>1</v>
      </c>
      <c r="EB217" s="50">
        <f t="shared" si="235"/>
        <v>0</v>
      </c>
      <c r="EC217" s="19">
        <f t="shared" si="236"/>
        <v>1</v>
      </c>
      <c r="ED217" s="19">
        <f t="shared" si="237"/>
        <v>0</v>
      </c>
      <c r="EE217" s="19">
        <f t="shared" si="238"/>
        <v>0</v>
      </c>
      <c r="EF217" s="50">
        <f t="shared" si="239"/>
        <v>0</v>
      </c>
      <c r="EG217" s="19">
        <f t="shared" si="240"/>
        <v>1</v>
      </c>
      <c r="EH217" s="19">
        <f t="shared" si="241"/>
        <v>0</v>
      </c>
      <c r="EI217" s="50">
        <f t="shared" si="242"/>
        <v>0</v>
      </c>
      <c r="EJ217" s="125">
        <f t="shared" si="243"/>
        <v>1</v>
      </c>
      <c r="EK217">
        <f t="shared" si="244"/>
        <v>132.4</v>
      </c>
      <c r="EL217">
        <f t="shared" si="245"/>
        <v>11.07</v>
      </c>
      <c r="EM217">
        <f t="shared" si="246"/>
        <v>15.67</v>
      </c>
      <c r="EN217">
        <f t="shared" si="247"/>
        <v>58.39</v>
      </c>
      <c r="EO217">
        <f t="shared" si="248"/>
        <v>0.3</v>
      </c>
      <c r="EP217">
        <f t="shared" si="249"/>
        <v>3.41</v>
      </c>
      <c r="EQ217">
        <f t="shared" si="250"/>
        <v>280.89999999999998</v>
      </c>
      <c r="ER217" t="str">
        <f t="shared" si="251"/>
        <v/>
      </c>
      <c r="ES217" t="str">
        <f t="shared" si="252"/>
        <v/>
      </c>
      <c r="ET217">
        <f t="shared" si="253"/>
        <v>11.37</v>
      </c>
      <c r="EU217" s="61">
        <f t="shared" si="254"/>
        <v>196.2</v>
      </c>
      <c r="EV217" s="53" t="e">
        <f>IF(ISNUMBER(EK217),EK217*#REF!,"")</f>
        <v>#REF!</v>
      </c>
      <c r="EW217" s="53" t="e">
        <f>IF(ISNUMBER(EL217),EL217*#REF!,"")</f>
        <v>#REF!</v>
      </c>
      <c r="EX217" s="53" t="e">
        <f>IF(ISNUMBER(EM217),EM217*#REF!,"")</f>
        <v>#REF!</v>
      </c>
      <c r="EY217" s="53" t="e">
        <f>IF(ISNUMBER(EN217),EN217*#REF!,"")</f>
        <v>#REF!</v>
      </c>
      <c r="EZ217" s="53" t="e">
        <f>IF(ISNUMBER(EO217),EO217*#REF!,"")</f>
        <v>#REF!</v>
      </c>
      <c r="FA217" s="53" t="e">
        <f>IF(ISNUMBER(EP217),EP217*#REF!,"")</f>
        <v>#REF!</v>
      </c>
      <c r="FB217" s="53" t="e">
        <f>IF(ISNUMBER(EQ217),EQ217*#REF!,"")</f>
        <v>#REF!</v>
      </c>
      <c r="FC217" s="53" t="str">
        <f>IF(ISNUMBER(ER217),ER217*#REF!,"")</f>
        <v/>
      </c>
      <c r="FD217" s="53" t="str">
        <f>IF(ISNUMBER(ES217),ES217*#REF!,"")</f>
        <v/>
      </c>
      <c r="FE217" s="53" t="e">
        <f>IF(ISNUMBER(ET217),ET217*#REF!,"")</f>
        <v>#REF!</v>
      </c>
      <c r="FF217" s="52" t="e">
        <f>IF(ISNUMBER(EU217),EU217*#REF!,"")</f>
        <v>#REF!</v>
      </c>
      <c r="FG217" s="55" t="str">
        <f t="shared" si="255"/>
        <v/>
      </c>
      <c r="FH217" s="55" t="str">
        <f t="shared" si="256"/>
        <v/>
      </c>
      <c r="FI217" s="55" t="str">
        <f t="shared" si="257"/>
        <v/>
      </c>
      <c r="FJ217" s="55" t="str">
        <f t="shared" si="258"/>
        <v/>
      </c>
      <c r="FK217" s="55" t="str">
        <f t="shared" si="259"/>
        <v/>
      </c>
      <c r="FL217" s="55" t="str">
        <f t="shared" si="260"/>
        <v/>
      </c>
      <c r="FM217" s="55" t="str">
        <f t="shared" si="261"/>
        <v/>
      </c>
      <c r="FN217" s="55" t="str">
        <f t="shared" si="262"/>
        <v/>
      </c>
      <c r="FO217" s="55" t="str">
        <f t="shared" si="263"/>
        <v/>
      </c>
      <c r="FP217" s="55" t="str">
        <f t="shared" si="264"/>
        <v/>
      </c>
      <c r="FQ217" s="59" t="str">
        <f t="shared" si="265"/>
        <v/>
      </c>
      <c r="FR217" s="53" t="str">
        <f t="shared" si="284"/>
        <v/>
      </c>
      <c r="FS217" s="53" t="e">
        <f t="shared" si="266"/>
        <v>#VALUE!</v>
      </c>
      <c r="FT217" s="19" t="e">
        <f t="shared" si="267"/>
        <v>#VALUE!</v>
      </c>
      <c r="FU217" s="19" t="e">
        <f t="shared" si="268"/>
        <v>#VALUE!</v>
      </c>
      <c r="FV217" s="19" t="e">
        <f t="shared" si="269"/>
        <v>#VALUE!</v>
      </c>
      <c r="FW217" s="50" t="e">
        <f t="shared" si="270"/>
        <v>#VALUE!</v>
      </c>
      <c r="FX217" s="120">
        <f t="shared" si="271"/>
        <v>0</v>
      </c>
      <c r="FY217" s="120">
        <f t="shared" si="272"/>
        <v>0</v>
      </c>
      <c r="FZ217" s="120">
        <f t="shared" si="273"/>
        <v>0</v>
      </c>
      <c r="GA217" s="120">
        <f t="shared" si="274"/>
        <v>0</v>
      </c>
      <c r="GB217" s="120">
        <f t="shared" si="275"/>
        <v>0</v>
      </c>
      <c r="GC217" s="120">
        <f t="shared" si="276"/>
        <v>0</v>
      </c>
      <c r="GD217" s="120">
        <f t="shared" si="277"/>
        <v>0</v>
      </c>
      <c r="GE217" s="120">
        <f t="shared" si="278"/>
        <v>0</v>
      </c>
      <c r="GF217" s="120">
        <f t="shared" si="279"/>
        <v>0</v>
      </c>
      <c r="GG217">
        <f t="shared" si="280"/>
        <v>0</v>
      </c>
      <c r="GH217">
        <f t="shared" si="281"/>
        <v>0</v>
      </c>
      <c r="GI217">
        <v>6</v>
      </c>
      <c r="GJ217" t="str">
        <f t="shared" si="282"/>
        <v/>
      </c>
    </row>
    <row r="218" spans="1:192" x14ac:dyDescent="0.2">
      <c r="A218" s="50">
        <f t="shared" si="221"/>
        <v>217</v>
      </c>
      <c r="B218" s="58" t="s">
        <v>150</v>
      </c>
      <c r="C218" t="s">
        <v>250</v>
      </c>
      <c r="F218" s="19">
        <v>3464430</v>
      </c>
      <c r="G218" s="19">
        <v>5556700</v>
      </c>
      <c r="H218" s="77">
        <f t="shared" si="222"/>
        <v>464369.79800000001</v>
      </c>
      <c r="I218" s="77">
        <f t="shared" si="223"/>
        <v>5554917.1100000003</v>
      </c>
      <c r="J218" s="19">
        <v>143.80000000000001</v>
      </c>
      <c r="K218" s="83" t="s">
        <v>1333</v>
      </c>
      <c r="L218" s="19">
        <v>15.45</v>
      </c>
      <c r="M218" s="83"/>
      <c r="O218" s="83"/>
      <c r="P218" s="83"/>
      <c r="Q218" t="s">
        <v>1351</v>
      </c>
      <c r="R218" t="s">
        <v>276</v>
      </c>
      <c r="S218" s="2" t="s">
        <v>1329</v>
      </c>
      <c r="T218" s="241" t="str">
        <f t="shared" si="224"/>
        <v>-</v>
      </c>
      <c r="U218" s="241" t="str">
        <f t="shared" si="225"/>
        <v>M</v>
      </c>
      <c r="V218" s="241" t="str">
        <f t="shared" si="226"/>
        <v>-</v>
      </c>
      <c r="W218" s="241" t="str">
        <f t="shared" si="283"/>
        <v>A</v>
      </c>
      <c r="X218" s="260">
        <f t="shared" si="220"/>
        <v>6</v>
      </c>
      <c r="Y218" s="261" t="str">
        <f t="shared" si="217"/>
        <v/>
      </c>
      <c r="AA218" s="66" t="s">
        <v>1612</v>
      </c>
      <c r="AB218" s="76">
        <v>1</v>
      </c>
      <c r="AC218" s="58" t="s">
        <v>907</v>
      </c>
      <c r="AD218" s="2" t="s">
        <v>1632</v>
      </c>
      <c r="AE218" s="57" t="s">
        <v>2701</v>
      </c>
      <c r="AF218" s="45">
        <v>13.5</v>
      </c>
      <c r="AJ218" s="19">
        <v>1.0077799999999999</v>
      </c>
      <c r="AK218" s="19">
        <v>16</v>
      </c>
      <c r="AS218" s="193">
        <f t="shared" si="285"/>
        <v>12376.11</v>
      </c>
      <c r="AT218" s="248" t="str">
        <f t="shared" si="286"/>
        <v/>
      </c>
      <c r="AU218">
        <v>3969</v>
      </c>
      <c r="AV218" s="58">
        <v>45.18</v>
      </c>
      <c r="AW218" s="58">
        <v>398.3</v>
      </c>
      <c r="AX218" s="58">
        <v>6271</v>
      </c>
      <c r="AY218" s="58">
        <v>55.83</v>
      </c>
      <c r="AZ218" s="68">
        <v>1406</v>
      </c>
      <c r="BA218" s="2" t="s">
        <v>1322</v>
      </c>
      <c r="BB218" s="64">
        <v>178</v>
      </c>
      <c r="BE218">
        <v>13.6</v>
      </c>
      <c r="BF218" s="2" t="s">
        <v>1322</v>
      </c>
      <c r="BH218" s="2" t="s">
        <v>1322</v>
      </c>
      <c r="BM218">
        <v>36.5</v>
      </c>
      <c r="BO218" s="90"/>
      <c r="BP218" s="90">
        <v>2700</v>
      </c>
      <c r="BQ218" s="90"/>
      <c r="BR218" s="90"/>
      <c r="BS218" s="90"/>
      <c r="BT218" s="90"/>
      <c r="BU218" s="90"/>
      <c r="BV218" s="90"/>
      <c r="BW218" s="90"/>
      <c r="BX218" s="90"/>
      <c r="BY218" s="90"/>
      <c r="BZ218" s="90"/>
      <c r="CA218" s="90"/>
      <c r="CB218" s="90"/>
      <c r="CC218" s="90"/>
      <c r="CD218" s="90"/>
      <c r="CE218" s="90"/>
      <c r="CF218" s="90"/>
      <c r="CG218" s="90"/>
      <c r="CH218" s="90"/>
      <c r="CI218" s="90"/>
      <c r="CJ218" s="90"/>
      <c r="CK218" s="90"/>
      <c r="CL218" s="91"/>
      <c r="CM218" s="90"/>
      <c r="CN218" s="90">
        <v>1835</v>
      </c>
      <c r="CO218" s="90"/>
      <c r="DB218" s="103"/>
      <c r="DC218" s="103"/>
      <c r="DD218" s="103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104"/>
      <c r="DT218" s="50">
        <f t="shared" si="227"/>
        <v>1</v>
      </c>
      <c r="DU218" s="73">
        <f t="shared" si="228"/>
        <v>0</v>
      </c>
      <c r="DV218" s="73">
        <f t="shared" si="229"/>
        <v>1</v>
      </c>
      <c r="DW218" s="73">
        <f t="shared" si="230"/>
        <v>0</v>
      </c>
      <c r="DX218" s="73">
        <f t="shared" si="231"/>
        <v>0</v>
      </c>
      <c r="DY218" s="125">
        <f t="shared" si="232"/>
        <v>0</v>
      </c>
      <c r="DZ218" s="73">
        <f t="shared" si="233"/>
        <v>1</v>
      </c>
      <c r="EA218" s="19">
        <f t="shared" si="234"/>
        <v>0</v>
      </c>
      <c r="EB218" s="50">
        <f t="shared" si="235"/>
        <v>0</v>
      </c>
      <c r="EC218" s="19">
        <f t="shared" si="236"/>
        <v>0</v>
      </c>
      <c r="ED218" s="19">
        <f t="shared" si="237"/>
        <v>1</v>
      </c>
      <c r="EE218" s="19">
        <f t="shared" si="238"/>
        <v>0</v>
      </c>
      <c r="EF218" s="50">
        <f t="shared" si="239"/>
        <v>0</v>
      </c>
      <c r="EG218" s="19">
        <f t="shared" si="240"/>
        <v>0</v>
      </c>
      <c r="EH218" s="19">
        <f t="shared" si="241"/>
        <v>1</v>
      </c>
      <c r="EI218" s="50">
        <f t="shared" si="242"/>
        <v>0</v>
      </c>
      <c r="EJ218" s="125">
        <f t="shared" si="243"/>
        <v>2</v>
      </c>
      <c r="EK218">
        <f t="shared" si="244"/>
        <v>3969</v>
      </c>
      <c r="EL218">
        <f t="shared" si="245"/>
        <v>178</v>
      </c>
      <c r="EM218">
        <f t="shared" si="246"/>
        <v>45.18</v>
      </c>
      <c r="EN218">
        <f t="shared" si="247"/>
        <v>398.3</v>
      </c>
      <c r="EO218" t="str">
        <f t="shared" si="248"/>
        <v/>
      </c>
      <c r="EP218">
        <f t="shared" si="249"/>
        <v>13.6</v>
      </c>
      <c r="EQ218">
        <f t="shared" si="250"/>
        <v>1406</v>
      </c>
      <c r="ER218" t="str">
        <f t="shared" si="251"/>
        <v/>
      </c>
      <c r="ES218" t="str">
        <f t="shared" si="252"/>
        <v/>
      </c>
      <c r="ET218">
        <f t="shared" si="253"/>
        <v>55.83</v>
      </c>
      <c r="EU218" s="61">
        <f t="shared" si="254"/>
        <v>6271</v>
      </c>
      <c r="EV218" s="53" t="e">
        <f>IF(ISNUMBER(EK218),EK218*#REF!,"")</f>
        <v>#REF!</v>
      </c>
      <c r="EW218" s="53" t="e">
        <f>IF(ISNUMBER(EL218),EL218*#REF!,"")</f>
        <v>#REF!</v>
      </c>
      <c r="EX218" s="53" t="e">
        <f>IF(ISNUMBER(EM218),EM218*#REF!,"")</f>
        <v>#REF!</v>
      </c>
      <c r="EY218" s="53" t="e">
        <f>IF(ISNUMBER(EN218),EN218*#REF!,"")</f>
        <v>#REF!</v>
      </c>
      <c r="EZ218" s="53" t="str">
        <f>IF(ISNUMBER(EO218),EO218*#REF!,"")</f>
        <v/>
      </c>
      <c r="FA218" s="53" t="e">
        <f>IF(ISNUMBER(EP218),EP218*#REF!,"")</f>
        <v>#REF!</v>
      </c>
      <c r="FB218" s="53" t="e">
        <f>IF(ISNUMBER(EQ218),EQ218*#REF!,"")</f>
        <v>#REF!</v>
      </c>
      <c r="FC218" s="53" t="str">
        <f>IF(ISNUMBER(ER218),ER218*#REF!,"")</f>
        <v/>
      </c>
      <c r="FD218" s="53" t="str">
        <f>IF(ISNUMBER(ES218),ES218*#REF!,"")</f>
        <v/>
      </c>
      <c r="FE218" s="53" t="e">
        <f>IF(ISNUMBER(ET218),ET218*#REF!,"")</f>
        <v>#REF!</v>
      </c>
      <c r="FF218" s="52" t="e">
        <f>IF(ISNUMBER(EU218),EU218*#REF!,"")</f>
        <v>#REF!</v>
      </c>
      <c r="FG218" s="55" t="str">
        <f t="shared" si="255"/>
        <v/>
      </c>
      <c r="FH218" s="55" t="str">
        <f t="shared" si="256"/>
        <v/>
      </c>
      <c r="FI218" s="55" t="str">
        <f t="shared" si="257"/>
        <v/>
      </c>
      <c r="FJ218" s="55" t="str">
        <f t="shared" si="258"/>
        <v/>
      </c>
      <c r="FK218" s="55" t="str">
        <f t="shared" si="259"/>
        <v/>
      </c>
      <c r="FL218" s="55" t="str">
        <f t="shared" si="260"/>
        <v/>
      </c>
      <c r="FM218" s="55" t="str">
        <f t="shared" si="261"/>
        <v/>
      </c>
      <c r="FN218" s="55" t="str">
        <f t="shared" si="262"/>
        <v/>
      </c>
      <c r="FO218" s="55" t="str">
        <f t="shared" si="263"/>
        <v/>
      </c>
      <c r="FP218" s="55" t="str">
        <f t="shared" si="264"/>
        <v/>
      </c>
      <c r="FQ218" s="59" t="str">
        <f t="shared" si="265"/>
        <v/>
      </c>
      <c r="FR218" s="53" t="str">
        <f t="shared" si="284"/>
        <v/>
      </c>
      <c r="FS218" s="53" t="e">
        <f t="shared" si="266"/>
        <v>#VALUE!</v>
      </c>
      <c r="FT218" s="19" t="e">
        <f t="shared" si="267"/>
        <v>#VALUE!</v>
      </c>
      <c r="FU218" s="19" t="e">
        <f t="shared" si="268"/>
        <v>#VALUE!</v>
      </c>
      <c r="FV218" s="19" t="e">
        <f t="shared" si="269"/>
        <v>#VALUE!</v>
      </c>
      <c r="FW218" s="50" t="e">
        <f t="shared" si="270"/>
        <v>#VALUE!</v>
      </c>
      <c r="FX218" s="120">
        <f t="shared" si="271"/>
        <v>0</v>
      </c>
      <c r="FY218" s="120">
        <f t="shared" si="272"/>
        <v>0</v>
      </c>
      <c r="FZ218" s="120">
        <f t="shared" si="273"/>
        <v>0</v>
      </c>
      <c r="GA218" s="120">
        <f t="shared" si="274"/>
        <v>0</v>
      </c>
      <c r="GB218" s="120">
        <f t="shared" si="275"/>
        <v>0</v>
      </c>
      <c r="GC218" s="120">
        <f t="shared" si="276"/>
        <v>0</v>
      </c>
      <c r="GD218" s="120">
        <f t="shared" si="277"/>
        <v>0</v>
      </c>
      <c r="GE218" s="120">
        <f t="shared" si="278"/>
        <v>0</v>
      </c>
      <c r="GF218" s="120">
        <f t="shared" si="279"/>
        <v>0</v>
      </c>
      <c r="GG218">
        <f t="shared" si="280"/>
        <v>0</v>
      </c>
      <c r="GH218">
        <f t="shared" si="281"/>
        <v>0</v>
      </c>
      <c r="GI218">
        <v>6</v>
      </c>
      <c r="GJ218" t="str">
        <f t="shared" si="282"/>
        <v/>
      </c>
    </row>
    <row r="219" spans="1:192" x14ac:dyDescent="0.2">
      <c r="A219" s="50">
        <f t="shared" si="221"/>
        <v>218</v>
      </c>
      <c r="B219" s="58" t="s">
        <v>150</v>
      </c>
      <c r="C219" t="s">
        <v>250</v>
      </c>
      <c r="F219" s="19">
        <v>3464430</v>
      </c>
      <c r="G219" s="19">
        <v>5556700</v>
      </c>
      <c r="H219" s="77">
        <f t="shared" si="222"/>
        <v>464369.79800000001</v>
      </c>
      <c r="I219" s="77">
        <f t="shared" si="223"/>
        <v>5554917.1100000003</v>
      </c>
      <c r="J219" s="19">
        <v>143.80000000000001</v>
      </c>
      <c r="K219" s="83" t="s">
        <v>1333</v>
      </c>
      <c r="L219" s="19">
        <v>15.45</v>
      </c>
      <c r="M219" s="83"/>
      <c r="O219" s="83"/>
      <c r="P219" s="83"/>
      <c r="Q219" t="s">
        <v>1351</v>
      </c>
      <c r="R219" t="s">
        <v>276</v>
      </c>
      <c r="S219" s="2" t="s">
        <v>1329</v>
      </c>
      <c r="T219" s="241" t="str">
        <f t="shared" si="224"/>
        <v>-</v>
      </c>
      <c r="U219" s="241" t="str">
        <f t="shared" si="225"/>
        <v>M</v>
      </c>
      <c r="V219" s="241" t="str">
        <f t="shared" si="226"/>
        <v>-</v>
      </c>
      <c r="W219" s="241" t="str">
        <f t="shared" si="283"/>
        <v>A</v>
      </c>
      <c r="X219" s="260">
        <f t="shared" si="220"/>
        <v>6</v>
      </c>
      <c r="Y219" s="261" t="str">
        <f t="shared" si="217"/>
        <v/>
      </c>
      <c r="Z219" s="61" t="s">
        <v>1423</v>
      </c>
      <c r="AA219" s="83" t="s">
        <v>1444</v>
      </c>
      <c r="AB219" s="77">
        <v>2</v>
      </c>
      <c r="AC219" s="58"/>
      <c r="AD219" s="58" t="s">
        <v>1602</v>
      </c>
      <c r="AE219" s="68"/>
      <c r="AF219" s="83">
        <v>15</v>
      </c>
      <c r="AG219" s="83"/>
      <c r="AH219" s="83"/>
      <c r="AI219" s="83"/>
      <c r="AJ219" s="83"/>
      <c r="AK219" s="83"/>
      <c r="AL219" s="83"/>
      <c r="AM219" s="83"/>
      <c r="AN219" s="58"/>
      <c r="AO219" s="58"/>
      <c r="AP219" s="83"/>
      <c r="AQ219" s="58"/>
      <c r="AR219" s="58">
        <v>6415</v>
      </c>
      <c r="AS219" s="193">
        <f t="shared" si="285"/>
        <v>6378</v>
      </c>
      <c r="AT219" s="248" t="str">
        <f t="shared" si="286"/>
        <v/>
      </c>
      <c r="AU219" s="58">
        <v>2010</v>
      </c>
      <c r="AV219" s="58">
        <v>24</v>
      </c>
      <c r="AW219" s="58">
        <v>187</v>
      </c>
      <c r="AX219" s="58">
        <v>3018</v>
      </c>
      <c r="AY219" s="58">
        <v>111</v>
      </c>
      <c r="AZ219" s="68">
        <v>903</v>
      </c>
      <c r="BA219" s="58"/>
      <c r="BB219" s="58">
        <v>116</v>
      </c>
      <c r="BC219" s="58"/>
      <c r="BD219" s="58"/>
      <c r="BE219" s="58">
        <v>9</v>
      </c>
      <c r="BF219" s="58"/>
      <c r="BG219" s="58"/>
      <c r="BH219" s="58"/>
      <c r="BI219" s="58"/>
      <c r="BJ219" s="58"/>
      <c r="BK219" s="58"/>
      <c r="BL219" s="58"/>
      <c r="BM219" s="58"/>
      <c r="BN219" s="68"/>
      <c r="BO219" s="81"/>
      <c r="BP219" s="81"/>
      <c r="BQ219" s="81"/>
      <c r="BR219" s="81"/>
      <c r="BS219" s="81"/>
      <c r="BT219" s="81"/>
      <c r="BU219" s="81"/>
      <c r="BV219" s="81"/>
      <c r="BW219" s="81"/>
      <c r="BX219" s="81"/>
      <c r="BY219" s="81"/>
      <c r="BZ219" s="81"/>
      <c r="CA219" s="81"/>
      <c r="CB219" s="81"/>
      <c r="CC219" s="81"/>
      <c r="CD219" s="81"/>
      <c r="CE219" s="81"/>
      <c r="CF219" s="81"/>
      <c r="CG219" s="81"/>
      <c r="CH219" s="81"/>
      <c r="CI219" s="81"/>
      <c r="CJ219" s="81"/>
      <c r="CK219" s="81"/>
      <c r="CL219" s="82"/>
      <c r="CM219" s="81"/>
      <c r="CN219" s="81">
        <v>1688</v>
      </c>
      <c r="CO219" s="81"/>
      <c r="CP219" s="58"/>
      <c r="CQ219" s="68"/>
      <c r="CR219" s="58"/>
      <c r="CS219" s="58"/>
      <c r="CT219" s="58"/>
      <c r="CU219" s="58"/>
      <c r="CV219" s="58"/>
      <c r="CW219" s="58"/>
      <c r="CX219" s="58"/>
      <c r="CY219" s="58"/>
      <c r="CZ219" s="58"/>
      <c r="DA219" s="68"/>
      <c r="DB219" s="81"/>
      <c r="DC219" s="81"/>
      <c r="DD219" s="81"/>
      <c r="DE219" s="81"/>
      <c r="DF219" s="81"/>
      <c r="DG219" s="81"/>
      <c r="DH219" s="81"/>
      <c r="DI219" s="81"/>
      <c r="DJ219" s="81"/>
      <c r="DK219" s="103"/>
      <c r="DL219" s="103"/>
      <c r="DM219" s="103"/>
      <c r="DN219" s="81"/>
      <c r="DO219" s="81"/>
      <c r="DP219" s="103"/>
      <c r="DQ219" s="103"/>
      <c r="DR219" s="103"/>
      <c r="DS219" s="104"/>
      <c r="DT219" s="50">
        <f t="shared" si="227"/>
        <v>0</v>
      </c>
      <c r="DU219" s="73">
        <f t="shared" si="228"/>
        <v>0</v>
      </c>
      <c r="DV219" s="73">
        <f t="shared" si="229"/>
        <v>1</v>
      </c>
      <c r="DW219" s="73">
        <f t="shared" si="230"/>
        <v>0</v>
      </c>
      <c r="DX219" s="73">
        <f t="shared" si="231"/>
        <v>0</v>
      </c>
      <c r="DY219" s="125">
        <f t="shared" si="232"/>
        <v>0</v>
      </c>
      <c r="DZ219" s="73">
        <f t="shared" si="233"/>
        <v>1</v>
      </c>
      <c r="EA219" s="19">
        <f t="shared" si="234"/>
        <v>0</v>
      </c>
      <c r="EB219" s="50">
        <f t="shared" si="235"/>
        <v>0</v>
      </c>
      <c r="EC219" s="19">
        <f t="shared" si="236"/>
        <v>0</v>
      </c>
      <c r="ED219" s="19">
        <f t="shared" si="237"/>
        <v>1</v>
      </c>
      <c r="EE219" s="19">
        <f t="shared" si="238"/>
        <v>0</v>
      </c>
      <c r="EF219" s="50">
        <f t="shared" si="239"/>
        <v>0</v>
      </c>
      <c r="EG219" s="19">
        <f t="shared" si="240"/>
        <v>0</v>
      </c>
      <c r="EH219" s="19">
        <f t="shared" si="241"/>
        <v>1</v>
      </c>
      <c r="EI219" s="50">
        <f t="shared" si="242"/>
        <v>0</v>
      </c>
      <c r="EJ219" s="125">
        <f t="shared" si="243"/>
        <v>2</v>
      </c>
      <c r="EK219">
        <f t="shared" si="244"/>
        <v>2010</v>
      </c>
      <c r="EL219">
        <f t="shared" si="245"/>
        <v>116</v>
      </c>
      <c r="EM219">
        <f t="shared" si="246"/>
        <v>24</v>
      </c>
      <c r="EN219">
        <f t="shared" si="247"/>
        <v>187</v>
      </c>
      <c r="EO219" t="str">
        <f t="shared" si="248"/>
        <v/>
      </c>
      <c r="EP219">
        <f t="shared" si="249"/>
        <v>9</v>
      </c>
      <c r="EQ219">
        <f t="shared" si="250"/>
        <v>903</v>
      </c>
      <c r="ER219" t="str">
        <f t="shared" si="251"/>
        <v/>
      </c>
      <c r="ES219" t="str">
        <f t="shared" si="252"/>
        <v/>
      </c>
      <c r="ET219">
        <f t="shared" si="253"/>
        <v>111</v>
      </c>
      <c r="EU219" s="61">
        <f t="shared" si="254"/>
        <v>3018</v>
      </c>
      <c r="EV219" s="53" t="e">
        <f>IF(ISNUMBER(EK219),EK219*#REF!,"")</f>
        <v>#REF!</v>
      </c>
      <c r="EW219" s="53" t="e">
        <f>IF(ISNUMBER(EL219),EL219*#REF!,"")</f>
        <v>#REF!</v>
      </c>
      <c r="EX219" s="53" t="e">
        <f>IF(ISNUMBER(EM219),EM219*#REF!,"")</f>
        <v>#REF!</v>
      </c>
      <c r="EY219" s="53" t="e">
        <f>IF(ISNUMBER(EN219),EN219*#REF!,"")</f>
        <v>#REF!</v>
      </c>
      <c r="EZ219" s="53" t="str">
        <f>IF(ISNUMBER(EO219),EO219*#REF!,"")</f>
        <v/>
      </c>
      <c r="FA219" s="53" t="e">
        <f>IF(ISNUMBER(EP219),EP219*#REF!,"")</f>
        <v>#REF!</v>
      </c>
      <c r="FB219" s="53" t="e">
        <f>IF(ISNUMBER(EQ219),EQ219*#REF!,"")</f>
        <v>#REF!</v>
      </c>
      <c r="FC219" s="53" t="str">
        <f>IF(ISNUMBER(ER219),ER219*#REF!,"")</f>
        <v/>
      </c>
      <c r="FD219" s="53" t="str">
        <f>IF(ISNUMBER(ES219),ES219*#REF!,"")</f>
        <v/>
      </c>
      <c r="FE219" s="53" t="e">
        <f>IF(ISNUMBER(ET219),ET219*#REF!,"")</f>
        <v>#REF!</v>
      </c>
      <c r="FF219" s="52" t="e">
        <f>IF(ISNUMBER(EU219),EU219*#REF!,"")</f>
        <v>#REF!</v>
      </c>
      <c r="FG219" s="55" t="str">
        <f t="shared" si="255"/>
        <v/>
      </c>
      <c r="FH219" s="55" t="str">
        <f t="shared" si="256"/>
        <v/>
      </c>
      <c r="FI219" s="55" t="str">
        <f t="shared" si="257"/>
        <v/>
      </c>
      <c r="FJ219" s="55" t="str">
        <f t="shared" si="258"/>
        <v/>
      </c>
      <c r="FK219" s="55" t="str">
        <f t="shared" si="259"/>
        <v/>
      </c>
      <c r="FL219" s="55" t="str">
        <f t="shared" si="260"/>
        <v/>
      </c>
      <c r="FM219" s="55" t="str">
        <f t="shared" si="261"/>
        <v/>
      </c>
      <c r="FN219" s="55" t="str">
        <f t="shared" si="262"/>
        <v/>
      </c>
      <c r="FO219" s="55" t="str">
        <f t="shared" si="263"/>
        <v/>
      </c>
      <c r="FP219" s="55" t="str">
        <f t="shared" si="264"/>
        <v/>
      </c>
      <c r="FQ219" s="59" t="str">
        <f t="shared" si="265"/>
        <v/>
      </c>
      <c r="FR219" s="53" t="str">
        <f t="shared" si="284"/>
        <v/>
      </c>
      <c r="FS219" s="53" t="e">
        <f t="shared" si="266"/>
        <v>#VALUE!</v>
      </c>
      <c r="FT219" s="19" t="e">
        <f t="shared" si="267"/>
        <v>#VALUE!</v>
      </c>
      <c r="FU219" s="19" t="e">
        <f t="shared" si="268"/>
        <v>#VALUE!</v>
      </c>
      <c r="FV219" s="19" t="e">
        <f t="shared" si="269"/>
        <v>#VALUE!</v>
      </c>
      <c r="FW219" s="50" t="e">
        <f t="shared" si="270"/>
        <v>#VALUE!</v>
      </c>
      <c r="FX219" s="120">
        <f t="shared" si="271"/>
        <v>0</v>
      </c>
      <c r="FY219" s="120">
        <f t="shared" si="272"/>
        <v>0</v>
      </c>
      <c r="FZ219" s="120">
        <f t="shared" si="273"/>
        <v>0</v>
      </c>
      <c r="GA219" s="120">
        <f t="shared" si="274"/>
        <v>0</v>
      </c>
      <c r="GB219" s="120">
        <f t="shared" si="275"/>
        <v>0</v>
      </c>
      <c r="GC219" s="120">
        <f t="shared" si="276"/>
        <v>0</v>
      </c>
      <c r="GD219" s="120">
        <f t="shared" si="277"/>
        <v>0</v>
      </c>
      <c r="GE219" s="120">
        <f t="shared" si="278"/>
        <v>0</v>
      </c>
      <c r="GF219" s="120">
        <f t="shared" si="279"/>
        <v>0</v>
      </c>
      <c r="GG219">
        <f t="shared" si="280"/>
        <v>0</v>
      </c>
      <c r="GH219">
        <f t="shared" si="281"/>
        <v>0</v>
      </c>
      <c r="GI219">
        <v>6</v>
      </c>
      <c r="GJ219" t="str">
        <f t="shared" si="282"/>
        <v/>
      </c>
    </row>
    <row r="220" spans="1:192" x14ac:dyDescent="0.2">
      <c r="A220" s="50">
        <f t="shared" si="221"/>
        <v>219</v>
      </c>
      <c r="B220" s="2" t="s">
        <v>150</v>
      </c>
      <c r="C220" t="s">
        <v>250</v>
      </c>
      <c r="F220" s="19">
        <v>3464430</v>
      </c>
      <c r="G220" s="19">
        <v>5556700</v>
      </c>
      <c r="H220" s="77">
        <f t="shared" si="222"/>
        <v>464369.79800000001</v>
      </c>
      <c r="I220" s="77">
        <f t="shared" si="223"/>
        <v>5554917.1100000003</v>
      </c>
      <c r="J220" s="19">
        <v>143.80000000000001</v>
      </c>
      <c r="K220" s="19" t="s">
        <v>1334</v>
      </c>
      <c r="L220" s="19">
        <v>15.45</v>
      </c>
      <c r="Q220" t="s">
        <v>1351</v>
      </c>
      <c r="R220" t="s">
        <v>276</v>
      </c>
      <c r="S220" s="2" t="s">
        <v>1329</v>
      </c>
      <c r="T220" s="241" t="str">
        <f t="shared" si="224"/>
        <v>-</v>
      </c>
      <c r="U220" s="241" t="str">
        <f t="shared" si="225"/>
        <v>M</v>
      </c>
      <c r="V220" s="241" t="str">
        <f t="shared" si="226"/>
        <v>-</v>
      </c>
      <c r="W220" s="241" t="str">
        <f t="shared" si="283"/>
        <v>A</v>
      </c>
      <c r="X220" s="260">
        <f t="shared" si="220"/>
        <v>6</v>
      </c>
      <c r="Y220" s="261" t="str">
        <f t="shared" si="217"/>
        <v/>
      </c>
      <c r="AA220" s="66" t="s">
        <v>1603</v>
      </c>
      <c r="AB220" s="76">
        <v>3</v>
      </c>
      <c r="AC220" t="s">
        <v>278</v>
      </c>
      <c r="AD220" s="2" t="s">
        <v>1604</v>
      </c>
      <c r="AF220" s="66">
        <v>14</v>
      </c>
      <c r="AG220" s="19">
        <v>9921.2400000000016</v>
      </c>
      <c r="AS220" s="193">
        <f t="shared" si="285"/>
        <v>6464.6699999999992</v>
      </c>
      <c r="AT220" s="248" t="str">
        <f t="shared" si="286"/>
        <v/>
      </c>
      <c r="AU220">
        <v>2017</v>
      </c>
      <c r="AV220">
        <v>29.4</v>
      </c>
      <c r="AW220">
        <v>208</v>
      </c>
      <c r="AX220">
        <v>3071</v>
      </c>
      <c r="AY220">
        <v>105</v>
      </c>
      <c r="AZ220" s="61">
        <v>923</v>
      </c>
      <c r="BB220">
        <v>100</v>
      </c>
      <c r="BE220">
        <v>9.6999999999999993</v>
      </c>
      <c r="BG220">
        <v>1.57</v>
      </c>
      <c r="BN220" s="52"/>
      <c r="BO220" s="90"/>
      <c r="BP220" s="90"/>
      <c r="BQ220" s="90"/>
      <c r="BR220" s="90"/>
      <c r="BS220" s="90"/>
      <c r="BT220" s="90"/>
      <c r="BU220" s="90"/>
      <c r="BV220" s="90"/>
      <c r="BW220" s="90"/>
      <c r="BX220" s="90"/>
      <c r="BY220" s="90"/>
      <c r="BZ220" s="90"/>
      <c r="CA220" s="90"/>
      <c r="CB220" s="90"/>
      <c r="CC220" s="90"/>
      <c r="CD220" s="90"/>
      <c r="CE220" s="90"/>
      <c r="CF220" s="90"/>
      <c r="CG220" s="90"/>
      <c r="CH220" s="90"/>
      <c r="CI220" s="90"/>
      <c r="CJ220" s="90"/>
      <c r="CK220" s="90"/>
      <c r="CL220" s="91"/>
      <c r="CM220" s="90"/>
      <c r="CN220" s="90">
        <v>1977</v>
      </c>
      <c r="CO220" s="90"/>
      <c r="DB220" s="103"/>
      <c r="DC220" s="103"/>
      <c r="DD220" s="103"/>
      <c r="DE220" s="103"/>
      <c r="DF220" s="103"/>
      <c r="DG220" s="103"/>
      <c r="DH220" s="103"/>
      <c r="DI220" s="103"/>
      <c r="DJ220" s="103"/>
      <c r="DK220" s="103"/>
      <c r="DL220" s="103"/>
      <c r="DM220" s="103"/>
      <c r="DN220" s="103"/>
      <c r="DO220" s="103"/>
      <c r="DP220" s="103"/>
      <c r="DQ220" s="103"/>
      <c r="DR220" s="103"/>
      <c r="DS220" s="104"/>
      <c r="DT220" s="50">
        <f t="shared" si="227"/>
        <v>0</v>
      </c>
      <c r="DU220" s="73">
        <f t="shared" si="228"/>
        <v>0</v>
      </c>
      <c r="DV220" s="73">
        <f t="shared" si="229"/>
        <v>1</v>
      </c>
      <c r="DW220" s="73">
        <f t="shared" si="230"/>
        <v>0</v>
      </c>
      <c r="DX220" s="73">
        <f t="shared" si="231"/>
        <v>0</v>
      </c>
      <c r="DY220" s="125">
        <f t="shared" si="232"/>
        <v>0</v>
      </c>
      <c r="DZ220" s="73">
        <f t="shared" si="233"/>
        <v>1</v>
      </c>
      <c r="EA220" s="19">
        <f t="shared" si="234"/>
        <v>0</v>
      </c>
      <c r="EB220" s="50">
        <f t="shared" si="235"/>
        <v>0</v>
      </c>
      <c r="EC220" s="19">
        <f t="shared" si="236"/>
        <v>0</v>
      </c>
      <c r="ED220" s="19">
        <f t="shared" si="237"/>
        <v>1</v>
      </c>
      <c r="EE220" s="19">
        <f t="shared" si="238"/>
        <v>0</v>
      </c>
      <c r="EF220" s="50">
        <f t="shared" si="239"/>
        <v>0</v>
      </c>
      <c r="EG220" s="19">
        <f t="shared" si="240"/>
        <v>0</v>
      </c>
      <c r="EH220" s="19">
        <f t="shared" si="241"/>
        <v>1</v>
      </c>
      <c r="EI220" s="50">
        <f t="shared" si="242"/>
        <v>0</v>
      </c>
      <c r="EJ220" s="125">
        <f t="shared" si="243"/>
        <v>2</v>
      </c>
      <c r="EK220">
        <f t="shared" si="244"/>
        <v>2017</v>
      </c>
      <c r="EL220">
        <f t="shared" si="245"/>
        <v>100</v>
      </c>
      <c r="EM220">
        <f t="shared" si="246"/>
        <v>29.4</v>
      </c>
      <c r="EN220">
        <f t="shared" si="247"/>
        <v>208</v>
      </c>
      <c r="EO220" t="str">
        <f t="shared" si="248"/>
        <v/>
      </c>
      <c r="EP220">
        <f t="shared" si="249"/>
        <v>9.6999999999999993</v>
      </c>
      <c r="EQ220">
        <f t="shared" si="250"/>
        <v>923</v>
      </c>
      <c r="ER220" t="str">
        <f t="shared" si="251"/>
        <v/>
      </c>
      <c r="ES220" t="str">
        <f t="shared" si="252"/>
        <v/>
      </c>
      <c r="ET220">
        <f t="shared" si="253"/>
        <v>105</v>
      </c>
      <c r="EU220" s="61">
        <f t="shared" si="254"/>
        <v>3071</v>
      </c>
      <c r="EV220" s="53" t="e">
        <f>IF(ISNUMBER(EK220),EK220*#REF!,"")</f>
        <v>#REF!</v>
      </c>
      <c r="EW220" s="53" t="e">
        <f>IF(ISNUMBER(EL220),EL220*#REF!,"")</f>
        <v>#REF!</v>
      </c>
      <c r="EX220" s="53" t="e">
        <f>IF(ISNUMBER(EM220),EM220*#REF!,"")</f>
        <v>#REF!</v>
      </c>
      <c r="EY220" s="53" t="e">
        <f>IF(ISNUMBER(EN220),EN220*#REF!,"")</f>
        <v>#REF!</v>
      </c>
      <c r="EZ220" s="53" t="str">
        <f>IF(ISNUMBER(EO220),EO220*#REF!,"")</f>
        <v/>
      </c>
      <c r="FA220" s="53" t="e">
        <f>IF(ISNUMBER(EP220),EP220*#REF!,"")</f>
        <v>#REF!</v>
      </c>
      <c r="FB220" s="53" t="e">
        <f>IF(ISNUMBER(EQ220),EQ220*#REF!,"")</f>
        <v>#REF!</v>
      </c>
      <c r="FC220" s="53" t="str">
        <f>IF(ISNUMBER(ER220),ER220*#REF!,"")</f>
        <v/>
      </c>
      <c r="FD220" s="53" t="str">
        <f>IF(ISNUMBER(ES220),ES220*#REF!,"")</f>
        <v/>
      </c>
      <c r="FE220" s="53" t="e">
        <f>IF(ISNUMBER(ET220),ET220*#REF!,"")</f>
        <v>#REF!</v>
      </c>
      <c r="FF220" s="52" t="e">
        <f>IF(ISNUMBER(EU220),EU220*#REF!,"")</f>
        <v>#REF!</v>
      </c>
      <c r="FG220" s="55" t="str">
        <f t="shared" si="255"/>
        <v/>
      </c>
      <c r="FH220" s="55" t="str">
        <f t="shared" si="256"/>
        <v/>
      </c>
      <c r="FI220" s="55" t="str">
        <f t="shared" si="257"/>
        <v/>
      </c>
      <c r="FJ220" s="55" t="str">
        <f t="shared" si="258"/>
        <v/>
      </c>
      <c r="FK220" s="55" t="str">
        <f t="shared" si="259"/>
        <v/>
      </c>
      <c r="FL220" s="55" t="str">
        <f t="shared" si="260"/>
        <v/>
      </c>
      <c r="FM220" s="55" t="str">
        <f t="shared" si="261"/>
        <v/>
      </c>
      <c r="FN220" s="55" t="str">
        <f t="shared" si="262"/>
        <v/>
      </c>
      <c r="FO220" s="55" t="str">
        <f t="shared" si="263"/>
        <v/>
      </c>
      <c r="FP220" s="55" t="str">
        <f t="shared" si="264"/>
        <v/>
      </c>
      <c r="FQ220" s="59" t="str">
        <f t="shared" si="265"/>
        <v/>
      </c>
      <c r="FR220" s="53" t="str">
        <f t="shared" si="284"/>
        <v/>
      </c>
      <c r="FS220" s="53" t="e">
        <f t="shared" si="266"/>
        <v>#VALUE!</v>
      </c>
      <c r="FT220" s="19" t="e">
        <f t="shared" si="267"/>
        <v>#VALUE!</v>
      </c>
      <c r="FU220" s="19" t="e">
        <f t="shared" si="268"/>
        <v>#VALUE!</v>
      </c>
      <c r="FV220" s="19" t="e">
        <f t="shared" si="269"/>
        <v>#VALUE!</v>
      </c>
      <c r="FW220" s="50" t="e">
        <f t="shared" si="270"/>
        <v>#VALUE!</v>
      </c>
      <c r="FX220" s="120">
        <f t="shared" si="271"/>
        <v>0</v>
      </c>
      <c r="FY220" s="120">
        <f t="shared" si="272"/>
        <v>0</v>
      </c>
      <c r="FZ220" s="120">
        <f t="shared" si="273"/>
        <v>0</v>
      </c>
      <c r="GA220" s="120">
        <f t="shared" si="274"/>
        <v>0</v>
      </c>
      <c r="GB220" s="120">
        <f t="shared" si="275"/>
        <v>0</v>
      </c>
      <c r="GC220" s="120">
        <f t="shared" si="276"/>
        <v>0</v>
      </c>
      <c r="GD220" s="120">
        <f t="shared" si="277"/>
        <v>0</v>
      </c>
      <c r="GE220" s="120">
        <f t="shared" si="278"/>
        <v>0</v>
      </c>
      <c r="GF220" s="120">
        <f t="shared" si="279"/>
        <v>0</v>
      </c>
      <c r="GG220">
        <f t="shared" si="280"/>
        <v>0</v>
      </c>
      <c r="GH220">
        <f t="shared" si="281"/>
        <v>0</v>
      </c>
      <c r="GI220">
        <v>6</v>
      </c>
      <c r="GJ220" t="str">
        <f t="shared" si="282"/>
        <v/>
      </c>
    </row>
    <row r="221" spans="1:192" x14ac:dyDescent="0.2">
      <c r="A221" s="50">
        <f t="shared" si="221"/>
        <v>220</v>
      </c>
      <c r="B221" s="2" t="s">
        <v>150</v>
      </c>
      <c r="C221" t="s">
        <v>250</v>
      </c>
      <c r="F221" s="19">
        <v>3464430</v>
      </c>
      <c r="G221" s="19">
        <v>5556700</v>
      </c>
      <c r="H221" s="77">
        <f t="shared" si="222"/>
        <v>464369.79800000001</v>
      </c>
      <c r="I221" s="77">
        <f t="shared" si="223"/>
        <v>5554917.1100000003</v>
      </c>
      <c r="J221" s="19">
        <v>143.80000000000001</v>
      </c>
      <c r="K221" s="19" t="s">
        <v>1334</v>
      </c>
      <c r="L221" s="19">
        <v>15.45</v>
      </c>
      <c r="Q221" t="s">
        <v>1351</v>
      </c>
      <c r="R221" t="s">
        <v>276</v>
      </c>
      <c r="S221" s="2" t="s">
        <v>1329</v>
      </c>
      <c r="T221" s="241" t="str">
        <f t="shared" si="224"/>
        <v>-</v>
      </c>
      <c r="U221" s="241" t="str">
        <f t="shared" si="225"/>
        <v>M</v>
      </c>
      <c r="V221" s="241" t="str">
        <f t="shared" si="226"/>
        <v>-</v>
      </c>
      <c r="W221" s="241" t="str">
        <f t="shared" si="283"/>
        <v>A</v>
      </c>
      <c r="X221" s="260">
        <f t="shared" si="220"/>
        <v>6</v>
      </c>
      <c r="Y221" s="261" t="str">
        <f t="shared" si="217"/>
        <v/>
      </c>
      <c r="AA221" s="66" t="s">
        <v>1605</v>
      </c>
      <c r="AB221" s="76">
        <v>4</v>
      </c>
      <c r="AC221" t="s">
        <v>1606</v>
      </c>
      <c r="AD221" s="2" t="s">
        <v>1604</v>
      </c>
      <c r="AF221" s="66">
        <v>17.600000000000001</v>
      </c>
      <c r="AG221" s="19">
        <v>21300</v>
      </c>
      <c r="AS221" s="193">
        <f t="shared" si="285"/>
        <v>14291.420000000002</v>
      </c>
      <c r="AT221" s="248" t="str">
        <f t="shared" si="286"/>
        <v/>
      </c>
      <c r="AU221">
        <v>4585</v>
      </c>
      <c r="AV221">
        <v>50.1</v>
      </c>
      <c r="AW221">
        <v>407</v>
      </c>
      <c r="AX221">
        <v>7400</v>
      </c>
      <c r="AY221">
        <v>108</v>
      </c>
      <c r="AZ221" s="61">
        <v>1525</v>
      </c>
      <c r="BB221">
        <v>201</v>
      </c>
      <c r="BE221">
        <v>13.7</v>
      </c>
      <c r="BG221">
        <v>1.62</v>
      </c>
      <c r="BN221" s="52"/>
      <c r="BO221" s="90"/>
      <c r="BP221" s="90"/>
      <c r="BQ221" s="90"/>
      <c r="BR221" s="90"/>
      <c r="BS221" s="90"/>
      <c r="BT221" s="90"/>
      <c r="BU221" s="90"/>
      <c r="BV221" s="90"/>
      <c r="BW221" s="90"/>
      <c r="BX221" s="90"/>
      <c r="BY221" s="90"/>
      <c r="BZ221" s="90"/>
      <c r="CA221" s="90"/>
      <c r="CB221" s="90"/>
      <c r="CC221" s="90"/>
      <c r="CD221" s="90"/>
      <c r="CE221" s="90"/>
      <c r="CF221" s="90"/>
      <c r="CG221" s="90"/>
      <c r="CH221" s="90"/>
      <c r="CI221" s="90"/>
      <c r="CJ221" s="90"/>
      <c r="CK221" s="90"/>
      <c r="CL221" s="91"/>
      <c r="CM221" s="90"/>
      <c r="CN221" s="90">
        <v>2310</v>
      </c>
      <c r="CO221" s="90"/>
      <c r="DB221" s="103"/>
      <c r="DC221" s="103"/>
      <c r="DD221" s="103"/>
      <c r="DE221" s="103"/>
      <c r="DF221" s="103"/>
      <c r="DG221" s="103"/>
      <c r="DH221" s="103"/>
      <c r="DI221" s="103"/>
      <c r="DJ221" s="103"/>
      <c r="DK221" s="103"/>
      <c r="DL221" s="103"/>
      <c r="DM221" s="103"/>
      <c r="DN221" s="103"/>
      <c r="DO221" s="103"/>
      <c r="DP221" s="103"/>
      <c r="DQ221" s="103"/>
      <c r="DR221" s="103"/>
      <c r="DS221" s="104"/>
      <c r="DT221" s="50">
        <f t="shared" si="227"/>
        <v>0</v>
      </c>
      <c r="DU221" s="73">
        <f t="shared" si="228"/>
        <v>0</v>
      </c>
      <c r="DV221" s="73">
        <f t="shared" si="229"/>
        <v>1</v>
      </c>
      <c r="DW221" s="73">
        <f t="shared" si="230"/>
        <v>0</v>
      </c>
      <c r="DX221" s="73">
        <f t="shared" si="231"/>
        <v>0</v>
      </c>
      <c r="DY221" s="125">
        <f t="shared" si="232"/>
        <v>0</v>
      </c>
      <c r="DZ221" s="73">
        <f t="shared" si="233"/>
        <v>1</v>
      </c>
      <c r="EA221" s="19">
        <f t="shared" si="234"/>
        <v>0</v>
      </c>
      <c r="EB221" s="50">
        <f t="shared" si="235"/>
        <v>0</v>
      </c>
      <c r="EC221" s="19">
        <f t="shared" si="236"/>
        <v>0</v>
      </c>
      <c r="ED221" s="19">
        <f t="shared" si="237"/>
        <v>1</v>
      </c>
      <c r="EE221" s="19">
        <f t="shared" si="238"/>
        <v>0</v>
      </c>
      <c r="EF221" s="50">
        <f t="shared" si="239"/>
        <v>0</v>
      </c>
      <c r="EG221" s="19">
        <f t="shared" si="240"/>
        <v>0</v>
      </c>
      <c r="EH221" s="19">
        <f t="shared" si="241"/>
        <v>1</v>
      </c>
      <c r="EI221" s="50">
        <f t="shared" si="242"/>
        <v>0</v>
      </c>
      <c r="EJ221" s="125">
        <f t="shared" si="243"/>
        <v>2</v>
      </c>
      <c r="EK221">
        <f t="shared" si="244"/>
        <v>4585</v>
      </c>
      <c r="EL221">
        <f t="shared" si="245"/>
        <v>201</v>
      </c>
      <c r="EM221">
        <f t="shared" si="246"/>
        <v>50.1</v>
      </c>
      <c r="EN221">
        <f t="shared" si="247"/>
        <v>407</v>
      </c>
      <c r="EO221" t="str">
        <f t="shared" si="248"/>
        <v/>
      </c>
      <c r="EP221">
        <f t="shared" si="249"/>
        <v>13.7</v>
      </c>
      <c r="EQ221">
        <f t="shared" si="250"/>
        <v>1525</v>
      </c>
      <c r="ER221" t="str">
        <f t="shared" si="251"/>
        <v/>
      </c>
      <c r="ES221" t="str">
        <f t="shared" si="252"/>
        <v/>
      </c>
      <c r="ET221">
        <f t="shared" si="253"/>
        <v>108</v>
      </c>
      <c r="EU221" s="61">
        <f t="shared" si="254"/>
        <v>7400</v>
      </c>
      <c r="EV221" s="53" t="e">
        <f>IF(ISNUMBER(EK221),EK221*#REF!,"")</f>
        <v>#REF!</v>
      </c>
      <c r="EW221" s="53" t="e">
        <f>IF(ISNUMBER(EL221),EL221*#REF!,"")</f>
        <v>#REF!</v>
      </c>
      <c r="EX221" s="53" t="e">
        <f>IF(ISNUMBER(EM221),EM221*#REF!,"")</f>
        <v>#REF!</v>
      </c>
      <c r="EY221" s="53" t="e">
        <f>IF(ISNUMBER(EN221),EN221*#REF!,"")</f>
        <v>#REF!</v>
      </c>
      <c r="EZ221" s="53" t="str">
        <f>IF(ISNUMBER(EO221),EO221*#REF!,"")</f>
        <v/>
      </c>
      <c r="FA221" s="53" t="e">
        <f>IF(ISNUMBER(EP221),EP221*#REF!,"")</f>
        <v>#REF!</v>
      </c>
      <c r="FB221" s="53" t="e">
        <f>IF(ISNUMBER(EQ221),EQ221*#REF!,"")</f>
        <v>#REF!</v>
      </c>
      <c r="FC221" s="53" t="str">
        <f>IF(ISNUMBER(ER221),ER221*#REF!,"")</f>
        <v/>
      </c>
      <c r="FD221" s="53" t="str">
        <f>IF(ISNUMBER(ES221),ES221*#REF!,"")</f>
        <v/>
      </c>
      <c r="FE221" s="53" t="e">
        <f>IF(ISNUMBER(ET221),ET221*#REF!,"")</f>
        <v>#REF!</v>
      </c>
      <c r="FF221" s="52" t="e">
        <f>IF(ISNUMBER(EU221),EU221*#REF!,"")</f>
        <v>#REF!</v>
      </c>
      <c r="FG221" s="55" t="str">
        <f t="shared" si="255"/>
        <v/>
      </c>
      <c r="FH221" s="55" t="str">
        <f t="shared" si="256"/>
        <v/>
      </c>
      <c r="FI221" s="55" t="str">
        <f t="shared" si="257"/>
        <v/>
      </c>
      <c r="FJ221" s="55" t="str">
        <f t="shared" si="258"/>
        <v/>
      </c>
      <c r="FK221" s="55" t="str">
        <f t="shared" si="259"/>
        <v/>
      </c>
      <c r="FL221" s="55" t="str">
        <f t="shared" si="260"/>
        <v/>
      </c>
      <c r="FM221" s="55" t="str">
        <f t="shared" si="261"/>
        <v/>
      </c>
      <c r="FN221" s="55" t="str">
        <f t="shared" si="262"/>
        <v/>
      </c>
      <c r="FO221" s="55" t="str">
        <f t="shared" si="263"/>
        <v/>
      </c>
      <c r="FP221" s="55" t="str">
        <f t="shared" si="264"/>
        <v/>
      </c>
      <c r="FQ221" s="59" t="str">
        <f t="shared" si="265"/>
        <v/>
      </c>
      <c r="FR221" s="53" t="str">
        <f t="shared" si="284"/>
        <v/>
      </c>
      <c r="FS221" s="53" t="e">
        <f t="shared" si="266"/>
        <v>#VALUE!</v>
      </c>
      <c r="FT221" s="19" t="e">
        <f t="shared" si="267"/>
        <v>#VALUE!</v>
      </c>
      <c r="FU221" s="19" t="e">
        <f t="shared" si="268"/>
        <v>#VALUE!</v>
      </c>
      <c r="FV221" s="19" t="e">
        <f t="shared" si="269"/>
        <v>#VALUE!</v>
      </c>
      <c r="FW221" s="50" t="e">
        <f t="shared" si="270"/>
        <v>#VALUE!</v>
      </c>
      <c r="FX221" s="120">
        <f t="shared" si="271"/>
        <v>0</v>
      </c>
      <c r="FY221" s="120">
        <f t="shared" si="272"/>
        <v>0</v>
      </c>
      <c r="FZ221" s="120">
        <f t="shared" si="273"/>
        <v>0</v>
      </c>
      <c r="GA221" s="120">
        <f t="shared" si="274"/>
        <v>0</v>
      </c>
      <c r="GB221" s="120">
        <f t="shared" si="275"/>
        <v>0</v>
      </c>
      <c r="GC221" s="120">
        <f t="shared" si="276"/>
        <v>0</v>
      </c>
      <c r="GD221" s="120">
        <f t="shared" si="277"/>
        <v>0</v>
      </c>
      <c r="GE221" s="120">
        <f t="shared" si="278"/>
        <v>0</v>
      </c>
      <c r="GF221" s="120">
        <f t="shared" si="279"/>
        <v>0</v>
      </c>
      <c r="GG221">
        <f t="shared" si="280"/>
        <v>0</v>
      </c>
      <c r="GH221">
        <f t="shared" si="281"/>
        <v>0</v>
      </c>
      <c r="GI221">
        <v>6</v>
      </c>
      <c r="GJ221" t="str">
        <f t="shared" si="282"/>
        <v/>
      </c>
    </row>
    <row r="222" spans="1:192" x14ac:dyDescent="0.2">
      <c r="A222" s="50">
        <f t="shared" si="221"/>
        <v>221</v>
      </c>
      <c r="B222" s="2" t="s">
        <v>150</v>
      </c>
      <c r="C222" t="s">
        <v>250</v>
      </c>
      <c r="F222" s="19">
        <v>3464430</v>
      </c>
      <c r="G222" s="19">
        <v>5556700</v>
      </c>
      <c r="H222" s="77">
        <f t="shared" si="222"/>
        <v>464369.79800000001</v>
      </c>
      <c r="I222" s="77">
        <f t="shared" si="223"/>
        <v>5554917.1100000003</v>
      </c>
      <c r="J222" s="19">
        <v>143.80000000000001</v>
      </c>
      <c r="K222" s="19" t="s">
        <v>1334</v>
      </c>
      <c r="L222" s="19">
        <v>15.45</v>
      </c>
      <c r="Q222" t="s">
        <v>1351</v>
      </c>
      <c r="R222" t="s">
        <v>276</v>
      </c>
      <c r="S222" s="2" t="s">
        <v>1329</v>
      </c>
      <c r="T222" s="241" t="str">
        <f t="shared" si="224"/>
        <v>-</v>
      </c>
      <c r="U222" s="241" t="str">
        <f t="shared" si="225"/>
        <v>M</v>
      </c>
      <c r="V222" s="241" t="str">
        <f t="shared" si="226"/>
        <v>-</v>
      </c>
      <c r="W222" s="241" t="str">
        <f t="shared" si="283"/>
        <v>A</v>
      </c>
      <c r="X222" s="260">
        <f t="shared" si="220"/>
        <v>6</v>
      </c>
      <c r="Y222" s="261" t="str">
        <f t="shared" si="217"/>
        <v/>
      </c>
      <c r="AA222" s="106">
        <v>37229</v>
      </c>
      <c r="AB222" s="76">
        <v>5</v>
      </c>
      <c r="AC222" t="s">
        <v>278</v>
      </c>
      <c r="AD222" s="2" t="s">
        <v>1607</v>
      </c>
      <c r="AE222" s="57" t="s">
        <v>1608</v>
      </c>
      <c r="AF222" s="66">
        <v>16.3</v>
      </c>
      <c r="AG222" s="19">
        <v>23500</v>
      </c>
      <c r="AH222" s="110">
        <v>5.87</v>
      </c>
      <c r="AJ222" s="19">
        <v>1.0062</v>
      </c>
      <c r="AK222" s="19">
        <v>20</v>
      </c>
      <c r="AM222" s="45">
        <v>0.16</v>
      </c>
      <c r="AS222" s="193">
        <f t="shared" si="285"/>
        <v>15390.327799999999</v>
      </c>
      <c r="AT222" s="248" t="str">
        <f t="shared" si="286"/>
        <v/>
      </c>
      <c r="AU222">
        <v>5010</v>
      </c>
      <c r="AV222">
        <v>55.9</v>
      </c>
      <c r="AW222">
        <v>432</v>
      </c>
      <c r="AX222">
        <v>7810</v>
      </c>
      <c r="AY222">
        <v>71</v>
      </c>
      <c r="AZ222" s="61">
        <v>1667</v>
      </c>
      <c r="BA222">
        <v>5.3</v>
      </c>
      <c r="BB222">
        <v>242</v>
      </c>
      <c r="BC222">
        <v>16</v>
      </c>
      <c r="BD222">
        <v>9.6999999999999993</v>
      </c>
      <c r="BE222">
        <v>18</v>
      </c>
      <c r="BF222">
        <v>0.27</v>
      </c>
      <c r="BG222">
        <v>1.4</v>
      </c>
      <c r="BH222">
        <v>6.3</v>
      </c>
      <c r="BI222">
        <v>0.06</v>
      </c>
      <c r="BM222">
        <v>36.5</v>
      </c>
      <c r="BN222" s="52">
        <v>8.5038</v>
      </c>
      <c r="BO222" s="90"/>
      <c r="BP222" s="90"/>
      <c r="BQ222" s="90">
        <v>120</v>
      </c>
      <c r="BR222" s="90">
        <v>260</v>
      </c>
      <c r="BS222" s="90"/>
      <c r="BT222" s="90"/>
      <c r="BU222" s="90"/>
      <c r="BV222" s="90"/>
      <c r="BW222" s="90"/>
      <c r="BX222" s="90">
        <v>6</v>
      </c>
      <c r="BY222" s="90"/>
      <c r="BZ222" s="90"/>
      <c r="CA222" s="90"/>
      <c r="CB222" s="90"/>
      <c r="CC222" s="90"/>
      <c r="CD222" s="90"/>
      <c r="CE222" s="90"/>
      <c r="CF222" s="90"/>
      <c r="CG222" s="90"/>
      <c r="CH222" s="90"/>
      <c r="CI222" s="90"/>
      <c r="CJ222" s="90"/>
      <c r="CK222" s="90"/>
      <c r="CL222" s="91">
        <v>8</v>
      </c>
      <c r="CM222" s="90"/>
      <c r="CN222" s="90">
        <v>1710</v>
      </c>
      <c r="CO222" s="90"/>
      <c r="DB222" s="103"/>
      <c r="DC222" s="103"/>
      <c r="DD222" s="103"/>
      <c r="DE222" s="103"/>
      <c r="DF222" s="103"/>
      <c r="DG222" s="103"/>
      <c r="DH222" s="103"/>
      <c r="DI222" s="103"/>
      <c r="DJ222" s="103"/>
      <c r="DK222" s="103"/>
      <c r="DL222" s="103"/>
      <c r="DM222" s="103"/>
      <c r="DN222" s="103"/>
      <c r="DO222" s="103"/>
      <c r="DP222" s="103"/>
      <c r="DQ222" s="103"/>
      <c r="DR222" s="103"/>
      <c r="DS222" s="104"/>
      <c r="DT222" s="50">
        <f t="shared" si="227"/>
        <v>0</v>
      </c>
      <c r="DU222" s="73">
        <f t="shared" si="228"/>
        <v>0</v>
      </c>
      <c r="DV222" s="73">
        <f t="shared" si="229"/>
        <v>1</v>
      </c>
      <c r="DW222" s="73">
        <f t="shared" si="230"/>
        <v>0</v>
      </c>
      <c r="DX222" s="73">
        <f t="shared" si="231"/>
        <v>0</v>
      </c>
      <c r="DY222" s="125">
        <f t="shared" si="232"/>
        <v>0</v>
      </c>
      <c r="DZ222" s="73">
        <f t="shared" si="233"/>
        <v>1</v>
      </c>
      <c r="EA222" s="19">
        <f t="shared" si="234"/>
        <v>0</v>
      </c>
      <c r="EB222" s="50">
        <f t="shared" si="235"/>
        <v>0</v>
      </c>
      <c r="EC222" s="19">
        <f t="shared" si="236"/>
        <v>0</v>
      </c>
      <c r="ED222" s="19">
        <f t="shared" si="237"/>
        <v>1</v>
      </c>
      <c r="EE222" s="19">
        <f t="shared" si="238"/>
        <v>0</v>
      </c>
      <c r="EF222" s="50">
        <f t="shared" si="239"/>
        <v>0</v>
      </c>
      <c r="EG222" s="19">
        <f t="shared" si="240"/>
        <v>0</v>
      </c>
      <c r="EH222" s="19">
        <f t="shared" si="241"/>
        <v>1</v>
      </c>
      <c r="EI222" s="50">
        <f t="shared" si="242"/>
        <v>0</v>
      </c>
      <c r="EJ222" s="125">
        <f t="shared" si="243"/>
        <v>2</v>
      </c>
      <c r="EK222">
        <f t="shared" si="244"/>
        <v>5010</v>
      </c>
      <c r="EL222">
        <f t="shared" si="245"/>
        <v>242</v>
      </c>
      <c r="EM222">
        <f t="shared" si="246"/>
        <v>55.9</v>
      </c>
      <c r="EN222">
        <f t="shared" si="247"/>
        <v>432</v>
      </c>
      <c r="EO222">
        <f t="shared" si="248"/>
        <v>0.27</v>
      </c>
      <c r="EP222">
        <f t="shared" si="249"/>
        <v>18</v>
      </c>
      <c r="EQ222">
        <f t="shared" si="250"/>
        <v>1667</v>
      </c>
      <c r="ER222" t="str">
        <f t="shared" si="251"/>
        <v/>
      </c>
      <c r="ES222" t="str">
        <f t="shared" si="252"/>
        <v/>
      </c>
      <c r="ET222">
        <f t="shared" si="253"/>
        <v>71</v>
      </c>
      <c r="EU222" s="61">
        <f t="shared" si="254"/>
        <v>7810</v>
      </c>
      <c r="EV222" s="53" t="e">
        <f>IF(ISNUMBER(EK222),EK222*#REF!,"")</f>
        <v>#REF!</v>
      </c>
      <c r="EW222" s="53" t="e">
        <f>IF(ISNUMBER(EL222),EL222*#REF!,"")</f>
        <v>#REF!</v>
      </c>
      <c r="EX222" s="53" t="e">
        <f>IF(ISNUMBER(EM222),EM222*#REF!,"")</f>
        <v>#REF!</v>
      </c>
      <c r="EY222" s="53" t="e">
        <f>IF(ISNUMBER(EN222),EN222*#REF!,"")</f>
        <v>#REF!</v>
      </c>
      <c r="EZ222" s="53" t="e">
        <f>IF(ISNUMBER(EO222),EO222*#REF!,"")</f>
        <v>#REF!</v>
      </c>
      <c r="FA222" s="53" t="e">
        <f>IF(ISNUMBER(EP222),EP222*#REF!,"")</f>
        <v>#REF!</v>
      </c>
      <c r="FB222" s="53" t="e">
        <f>IF(ISNUMBER(EQ222),EQ222*#REF!,"")</f>
        <v>#REF!</v>
      </c>
      <c r="FC222" s="53" t="str">
        <f>IF(ISNUMBER(ER222),ER222*#REF!,"")</f>
        <v/>
      </c>
      <c r="FD222" s="53" t="str">
        <f>IF(ISNUMBER(ES222),ES222*#REF!,"")</f>
        <v/>
      </c>
      <c r="FE222" s="53" t="e">
        <f>IF(ISNUMBER(ET222),ET222*#REF!,"")</f>
        <v>#REF!</v>
      </c>
      <c r="FF222" s="52" t="e">
        <f>IF(ISNUMBER(EU222),EU222*#REF!,"")</f>
        <v>#REF!</v>
      </c>
      <c r="FG222" s="55" t="str">
        <f t="shared" si="255"/>
        <v/>
      </c>
      <c r="FH222" s="55" t="str">
        <f t="shared" si="256"/>
        <v/>
      </c>
      <c r="FI222" s="55" t="str">
        <f t="shared" si="257"/>
        <v/>
      </c>
      <c r="FJ222" s="55" t="str">
        <f t="shared" si="258"/>
        <v/>
      </c>
      <c r="FK222" s="55" t="str">
        <f t="shared" si="259"/>
        <v/>
      </c>
      <c r="FL222" s="55" t="str">
        <f t="shared" si="260"/>
        <v/>
      </c>
      <c r="FM222" s="55" t="str">
        <f t="shared" si="261"/>
        <v/>
      </c>
      <c r="FN222" s="55" t="str">
        <f t="shared" si="262"/>
        <v/>
      </c>
      <c r="FO222" s="55" t="str">
        <f t="shared" si="263"/>
        <v/>
      </c>
      <c r="FP222" s="55" t="str">
        <f t="shared" si="264"/>
        <v/>
      </c>
      <c r="FQ222" s="59" t="str">
        <f t="shared" si="265"/>
        <v/>
      </c>
      <c r="FR222" s="53" t="str">
        <f t="shared" si="284"/>
        <v/>
      </c>
      <c r="FS222" s="53" t="e">
        <f t="shared" si="266"/>
        <v>#VALUE!</v>
      </c>
      <c r="FT222" s="19" t="e">
        <f t="shared" si="267"/>
        <v>#VALUE!</v>
      </c>
      <c r="FU222" s="19" t="e">
        <f t="shared" si="268"/>
        <v>#VALUE!</v>
      </c>
      <c r="FV222" s="19" t="e">
        <f t="shared" si="269"/>
        <v>#VALUE!</v>
      </c>
      <c r="FW222" s="50" t="e">
        <f t="shared" si="270"/>
        <v>#VALUE!</v>
      </c>
      <c r="FX222" s="120">
        <f t="shared" si="271"/>
        <v>0</v>
      </c>
      <c r="FY222" s="120">
        <f t="shared" si="272"/>
        <v>0</v>
      </c>
      <c r="FZ222" s="120">
        <f t="shared" si="273"/>
        <v>0</v>
      </c>
      <c r="GA222" s="120">
        <f t="shared" si="274"/>
        <v>0</v>
      </c>
      <c r="GB222" s="120">
        <f t="shared" si="275"/>
        <v>0</v>
      </c>
      <c r="GC222" s="120">
        <f t="shared" si="276"/>
        <v>0</v>
      </c>
      <c r="GD222" s="120">
        <f t="shared" si="277"/>
        <v>0</v>
      </c>
      <c r="GE222" s="120">
        <f t="shared" si="278"/>
        <v>0</v>
      </c>
      <c r="GF222" s="120">
        <f t="shared" si="279"/>
        <v>0</v>
      </c>
      <c r="GG222">
        <f t="shared" si="280"/>
        <v>0</v>
      </c>
      <c r="GH222">
        <f t="shared" si="281"/>
        <v>0</v>
      </c>
      <c r="GI222">
        <v>6</v>
      </c>
      <c r="GJ222" t="str">
        <f t="shared" si="282"/>
        <v/>
      </c>
    </row>
    <row r="223" spans="1:192" x14ac:dyDescent="0.2">
      <c r="A223" s="50">
        <f t="shared" si="221"/>
        <v>222</v>
      </c>
      <c r="B223" s="2" t="s">
        <v>150</v>
      </c>
      <c r="C223" t="s">
        <v>250</v>
      </c>
      <c r="F223" s="19">
        <v>3464430</v>
      </c>
      <c r="G223" s="19">
        <v>5556700</v>
      </c>
      <c r="H223" s="77">
        <f t="shared" si="222"/>
        <v>464369.79800000001</v>
      </c>
      <c r="I223" s="77">
        <f t="shared" si="223"/>
        <v>5554917.1100000003</v>
      </c>
      <c r="J223" s="19">
        <v>143.80000000000001</v>
      </c>
      <c r="K223" s="19" t="s">
        <v>1334</v>
      </c>
      <c r="L223" s="19">
        <v>15.45</v>
      </c>
      <c r="Q223" t="s">
        <v>1351</v>
      </c>
      <c r="R223" t="s">
        <v>276</v>
      </c>
      <c r="S223" s="2" t="s">
        <v>1329</v>
      </c>
      <c r="T223" s="241" t="str">
        <f t="shared" si="224"/>
        <v>-</v>
      </c>
      <c r="U223" s="241" t="str">
        <f t="shared" si="225"/>
        <v>-</v>
      </c>
      <c r="V223" s="241" t="str">
        <f t="shared" si="226"/>
        <v>B</v>
      </c>
      <c r="W223" s="241" t="str">
        <f t="shared" si="283"/>
        <v>A</v>
      </c>
      <c r="X223" s="260">
        <f t="shared" si="220"/>
        <v>6</v>
      </c>
      <c r="Y223" s="261" t="str">
        <f t="shared" si="217"/>
        <v/>
      </c>
      <c r="Z223" s="56" t="s">
        <v>1628</v>
      </c>
      <c r="AA223" s="86">
        <v>42529</v>
      </c>
      <c r="AB223" s="76">
        <v>6</v>
      </c>
      <c r="AC223" t="s">
        <v>278</v>
      </c>
      <c r="AD223" s="2" t="s">
        <v>1033</v>
      </c>
      <c r="AE223" s="56"/>
      <c r="AF223" s="66">
        <v>15.7</v>
      </c>
      <c r="AH223" s="19">
        <v>5.9</v>
      </c>
      <c r="AR223">
        <v>17979</v>
      </c>
      <c r="AS223" s="193">
        <f t="shared" si="285"/>
        <v>17978.774999999994</v>
      </c>
      <c r="AT223" s="248" t="str">
        <f t="shared" si="286"/>
        <v/>
      </c>
      <c r="AU223">
        <v>5940</v>
      </c>
      <c r="AV223">
        <v>62.3</v>
      </c>
      <c r="AW223">
        <v>523</v>
      </c>
      <c r="AX223">
        <v>9200</v>
      </c>
      <c r="AY223">
        <v>86</v>
      </c>
      <c r="AZ223" s="61">
        <v>1791</v>
      </c>
      <c r="BA223">
        <v>5.9</v>
      </c>
      <c r="BB223">
        <v>270</v>
      </c>
      <c r="BC223">
        <v>18.600000000000001</v>
      </c>
      <c r="BD223">
        <v>12</v>
      </c>
      <c r="BE223">
        <v>18.100000000000001</v>
      </c>
      <c r="BF223">
        <v>0.23</v>
      </c>
      <c r="BG223">
        <v>1.53</v>
      </c>
      <c r="BH223" s="55">
        <v>8</v>
      </c>
      <c r="BI223">
        <v>6.5000000000000002E-2</v>
      </c>
      <c r="BJ223" t="s">
        <v>1381</v>
      </c>
      <c r="BK223" t="s">
        <v>1370</v>
      </c>
      <c r="BM223">
        <v>33.4</v>
      </c>
      <c r="BN223" s="52">
        <v>8.51</v>
      </c>
      <c r="BO223" s="90"/>
      <c r="BP223" s="90"/>
      <c r="BQ223" s="90">
        <v>140</v>
      </c>
      <c r="BR223" s="90"/>
      <c r="BS223" s="90"/>
      <c r="BT223" s="90"/>
      <c r="BU223" s="90"/>
      <c r="BV223" s="90"/>
      <c r="BW223" s="90"/>
      <c r="BX223" s="90" t="s">
        <v>456</v>
      </c>
      <c r="BY223" s="90"/>
      <c r="BZ223" s="90"/>
      <c r="CA223" s="90"/>
      <c r="CB223" s="90"/>
      <c r="CC223" s="90"/>
      <c r="CD223" s="90"/>
      <c r="CE223" s="90"/>
      <c r="CF223" s="90"/>
      <c r="CG223" s="90"/>
      <c r="CH223" s="90"/>
      <c r="CI223" s="90"/>
      <c r="CJ223" s="90"/>
      <c r="CK223" s="90"/>
      <c r="CL223" s="91"/>
      <c r="CM223" s="90"/>
      <c r="CN223" s="90">
        <v>1990</v>
      </c>
      <c r="CO223" s="90"/>
      <c r="DB223" s="103"/>
      <c r="DC223" s="103"/>
      <c r="DD223" s="103"/>
      <c r="DE223" s="103"/>
      <c r="DF223" s="103"/>
      <c r="DG223" s="103"/>
      <c r="DH223" s="103"/>
      <c r="DI223" s="103"/>
      <c r="DJ223" s="103"/>
      <c r="DK223" s="103"/>
      <c r="DL223" s="103"/>
      <c r="DM223" s="103"/>
      <c r="DN223" s="103"/>
      <c r="DO223" s="103"/>
      <c r="DP223" s="103"/>
      <c r="DQ223" s="103"/>
      <c r="DR223" s="103"/>
      <c r="DS223" s="104"/>
      <c r="DT223" s="50">
        <f t="shared" si="227"/>
        <v>0</v>
      </c>
      <c r="DU223" s="73">
        <f t="shared" si="228"/>
        <v>0</v>
      </c>
      <c r="DV223" s="73">
        <f t="shared" si="229"/>
        <v>1</v>
      </c>
      <c r="DW223" s="73">
        <f t="shared" si="230"/>
        <v>0</v>
      </c>
      <c r="DX223" s="73">
        <f t="shared" si="231"/>
        <v>0</v>
      </c>
      <c r="DY223" s="125">
        <f t="shared" si="232"/>
        <v>0</v>
      </c>
      <c r="DZ223" s="73">
        <f t="shared" si="233"/>
        <v>1</v>
      </c>
      <c r="EA223" s="19">
        <f t="shared" si="234"/>
        <v>0</v>
      </c>
      <c r="EB223" s="50">
        <f t="shared" si="235"/>
        <v>0</v>
      </c>
      <c r="EC223" s="19">
        <f t="shared" si="236"/>
        <v>0</v>
      </c>
      <c r="ED223" s="19">
        <f t="shared" si="237"/>
        <v>0</v>
      </c>
      <c r="EE223" s="19">
        <f t="shared" si="238"/>
        <v>1</v>
      </c>
      <c r="EF223" s="50">
        <f t="shared" si="239"/>
        <v>0</v>
      </c>
      <c r="EG223" s="19">
        <f t="shared" si="240"/>
        <v>0</v>
      </c>
      <c r="EH223" s="19">
        <f t="shared" si="241"/>
        <v>1</v>
      </c>
      <c r="EI223" s="50">
        <f t="shared" si="242"/>
        <v>0</v>
      </c>
      <c r="EJ223" s="125">
        <f t="shared" si="243"/>
        <v>2</v>
      </c>
      <c r="EK223">
        <f t="shared" si="244"/>
        <v>5940</v>
      </c>
      <c r="EL223">
        <f t="shared" si="245"/>
        <v>270</v>
      </c>
      <c r="EM223">
        <f t="shared" si="246"/>
        <v>62.3</v>
      </c>
      <c r="EN223">
        <f t="shared" si="247"/>
        <v>523</v>
      </c>
      <c r="EO223">
        <f t="shared" si="248"/>
        <v>0.23</v>
      </c>
      <c r="EP223">
        <f t="shared" si="249"/>
        <v>18.100000000000001</v>
      </c>
      <c r="EQ223">
        <f t="shared" si="250"/>
        <v>1791</v>
      </c>
      <c r="ER223" t="str">
        <f t="shared" si="251"/>
        <v/>
      </c>
      <c r="ES223" t="str">
        <f t="shared" si="252"/>
        <v/>
      </c>
      <c r="ET223">
        <f t="shared" si="253"/>
        <v>86</v>
      </c>
      <c r="EU223" s="61">
        <f t="shared" si="254"/>
        <v>9200</v>
      </c>
      <c r="EV223" s="53" t="e">
        <f>IF(ISNUMBER(EK223),EK223*#REF!,"")</f>
        <v>#REF!</v>
      </c>
      <c r="EW223" s="53" t="e">
        <f>IF(ISNUMBER(EL223),EL223*#REF!,"")</f>
        <v>#REF!</v>
      </c>
      <c r="EX223" s="53" t="e">
        <f>IF(ISNUMBER(EM223),EM223*#REF!,"")</f>
        <v>#REF!</v>
      </c>
      <c r="EY223" s="53" t="e">
        <f>IF(ISNUMBER(EN223),EN223*#REF!,"")</f>
        <v>#REF!</v>
      </c>
      <c r="EZ223" s="53" t="e">
        <f>IF(ISNUMBER(EO223),EO223*#REF!,"")</f>
        <v>#REF!</v>
      </c>
      <c r="FA223" s="53" t="e">
        <f>IF(ISNUMBER(EP223),EP223*#REF!,"")</f>
        <v>#REF!</v>
      </c>
      <c r="FB223" s="53" t="e">
        <f>IF(ISNUMBER(EQ223),EQ223*#REF!,"")</f>
        <v>#REF!</v>
      </c>
      <c r="FC223" s="53" t="str">
        <f>IF(ISNUMBER(ER223),ER223*#REF!,"")</f>
        <v/>
      </c>
      <c r="FD223" s="53" t="str">
        <f>IF(ISNUMBER(ES223),ES223*#REF!,"")</f>
        <v/>
      </c>
      <c r="FE223" s="53" t="e">
        <f>IF(ISNUMBER(ET223),ET223*#REF!,"")</f>
        <v>#REF!</v>
      </c>
      <c r="FF223" s="52" t="e">
        <f>IF(ISNUMBER(EU223),EU223*#REF!,"")</f>
        <v>#REF!</v>
      </c>
      <c r="FG223" s="55" t="str">
        <f t="shared" si="255"/>
        <v/>
      </c>
      <c r="FH223" s="55" t="str">
        <f t="shared" si="256"/>
        <v/>
      </c>
      <c r="FI223" s="55" t="str">
        <f t="shared" si="257"/>
        <v/>
      </c>
      <c r="FJ223" s="55" t="str">
        <f t="shared" si="258"/>
        <v/>
      </c>
      <c r="FK223" s="55" t="str">
        <f t="shared" si="259"/>
        <v/>
      </c>
      <c r="FL223" s="55" t="str">
        <f t="shared" si="260"/>
        <v/>
      </c>
      <c r="FM223" s="55" t="str">
        <f t="shared" si="261"/>
        <v/>
      </c>
      <c r="FN223" s="55" t="str">
        <f t="shared" si="262"/>
        <v/>
      </c>
      <c r="FO223" s="55" t="str">
        <f t="shared" si="263"/>
        <v/>
      </c>
      <c r="FP223" s="55" t="str">
        <f t="shared" si="264"/>
        <v/>
      </c>
      <c r="FQ223" s="59" t="str">
        <f t="shared" si="265"/>
        <v/>
      </c>
      <c r="FR223" s="53" t="str">
        <f t="shared" si="284"/>
        <v/>
      </c>
      <c r="FS223" s="53" t="e">
        <f t="shared" si="266"/>
        <v>#VALUE!</v>
      </c>
      <c r="FT223" s="19" t="e">
        <f t="shared" si="267"/>
        <v>#VALUE!</v>
      </c>
      <c r="FU223" s="19" t="e">
        <f t="shared" si="268"/>
        <v>#VALUE!</v>
      </c>
      <c r="FV223" s="19" t="e">
        <f t="shared" si="269"/>
        <v>#VALUE!</v>
      </c>
      <c r="FW223" s="50" t="e">
        <f t="shared" si="270"/>
        <v>#VALUE!</v>
      </c>
      <c r="FX223" s="120">
        <f t="shared" si="271"/>
        <v>0</v>
      </c>
      <c r="FY223" s="120">
        <f t="shared" si="272"/>
        <v>0</v>
      </c>
      <c r="FZ223" s="120">
        <f t="shared" si="273"/>
        <v>0</v>
      </c>
      <c r="GA223" s="120">
        <f t="shared" si="274"/>
        <v>0</v>
      </c>
      <c r="GB223" s="120">
        <f t="shared" si="275"/>
        <v>0</v>
      </c>
      <c r="GC223" s="120">
        <f t="shared" si="276"/>
        <v>0</v>
      </c>
      <c r="GD223" s="120">
        <f t="shared" si="277"/>
        <v>0</v>
      </c>
      <c r="GE223" s="120">
        <f t="shared" si="278"/>
        <v>0</v>
      </c>
      <c r="GF223" s="120">
        <f t="shared" si="279"/>
        <v>0</v>
      </c>
      <c r="GG223">
        <f t="shared" si="280"/>
        <v>0</v>
      </c>
      <c r="GH223">
        <f t="shared" si="281"/>
        <v>0</v>
      </c>
      <c r="GI223">
        <v>6</v>
      </c>
      <c r="GJ223" t="str">
        <f t="shared" si="282"/>
        <v/>
      </c>
    </row>
    <row r="224" spans="1:192" x14ac:dyDescent="0.2">
      <c r="A224" s="50">
        <f t="shared" si="221"/>
        <v>223</v>
      </c>
      <c r="B224" s="58" t="s">
        <v>150</v>
      </c>
      <c r="C224" t="s">
        <v>248</v>
      </c>
      <c r="F224" s="19">
        <v>3464140</v>
      </c>
      <c r="G224" s="19">
        <v>5556305</v>
      </c>
      <c r="H224" s="77">
        <f t="shared" si="222"/>
        <v>464079.91400000005</v>
      </c>
      <c r="I224" s="77">
        <f t="shared" si="223"/>
        <v>5554522.2680000002</v>
      </c>
      <c r="J224" s="19">
        <v>142.4</v>
      </c>
      <c r="K224" s="83" t="s">
        <v>1333</v>
      </c>
      <c r="L224" s="19">
        <v>5.5</v>
      </c>
      <c r="M224" s="83"/>
      <c r="O224" s="83"/>
      <c r="P224" s="83"/>
      <c r="Q224" t="s">
        <v>1351</v>
      </c>
      <c r="R224" t="s">
        <v>276</v>
      </c>
      <c r="S224" s="2" t="s">
        <v>1329</v>
      </c>
      <c r="T224" s="241" t="str">
        <f t="shared" si="224"/>
        <v>T</v>
      </c>
      <c r="U224" s="241" t="str">
        <f t="shared" si="225"/>
        <v>-</v>
      </c>
      <c r="V224" s="241" t="str">
        <f t="shared" si="226"/>
        <v>B</v>
      </c>
      <c r="W224" s="241" t="str">
        <f t="shared" si="283"/>
        <v>A</v>
      </c>
      <c r="X224" s="260">
        <f t="shared" si="220"/>
        <v>6</v>
      </c>
      <c r="Y224" s="261" t="str">
        <f t="shared" si="217"/>
        <v/>
      </c>
      <c r="AA224" s="86" t="s">
        <v>1448</v>
      </c>
      <c r="AB224" s="76">
        <v>1</v>
      </c>
      <c r="AC224" t="s">
        <v>906</v>
      </c>
      <c r="AD224" s="2" t="s">
        <v>1633</v>
      </c>
      <c r="AE224" s="57" t="s">
        <v>2702</v>
      </c>
      <c r="AF224" s="45">
        <v>21.6</v>
      </c>
      <c r="AJ224" s="19">
        <v>1.0119100000000001</v>
      </c>
      <c r="AK224" s="19">
        <v>16</v>
      </c>
      <c r="AM224" s="66">
        <v>0.33</v>
      </c>
      <c r="AS224" s="193">
        <f t="shared" si="285"/>
        <v>17583.702999999998</v>
      </c>
      <c r="AT224" s="248" t="str">
        <f t="shared" si="286"/>
        <v/>
      </c>
      <c r="AU224">
        <v>5610</v>
      </c>
      <c r="AV224" s="103">
        <v>69.64</v>
      </c>
      <c r="AW224" s="103">
        <v>551.79999999999995</v>
      </c>
      <c r="AX224" s="103">
        <v>9038</v>
      </c>
      <c r="AY224" s="103">
        <v>80.98</v>
      </c>
      <c r="AZ224" s="104">
        <v>1814</v>
      </c>
      <c r="BA224">
        <v>0.747</v>
      </c>
      <c r="BB224">
        <v>355.3</v>
      </c>
      <c r="BE224">
        <v>7.3250000000000002</v>
      </c>
      <c r="BF224" s="2" t="s">
        <v>1322</v>
      </c>
      <c r="BJ224" s="2" t="s">
        <v>1322</v>
      </c>
      <c r="BM224">
        <v>52.93</v>
      </c>
      <c r="BN224" s="228" t="s">
        <v>1322</v>
      </c>
      <c r="BO224" s="90"/>
      <c r="BP224" s="90">
        <v>2879</v>
      </c>
      <c r="BQ224" s="90">
        <v>102</v>
      </c>
      <c r="BR224" s="90"/>
      <c r="BS224" s="90"/>
      <c r="BT224" s="90"/>
      <c r="BU224" s="90"/>
      <c r="BV224" s="90"/>
      <c r="BW224" s="90"/>
      <c r="BX224" s="90"/>
      <c r="BY224" s="90"/>
      <c r="BZ224" s="90"/>
      <c r="CA224" s="90"/>
      <c r="CB224" s="90"/>
      <c r="CC224" s="90"/>
      <c r="CD224" s="90"/>
      <c r="CE224" s="90"/>
      <c r="CF224" s="90"/>
      <c r="CG224" s="90"/>
      <c r="CH224" s="90"/>
      <c r="CI224" s="90"/>
      <c r="CJ224" s="90"/>
      <c r="CK224" s="90"/>
      <c r="CL224" s="91"/>
      <c r="CM224" s="90"/>
      <c r="CN224" s="90">
        <v>1021</v>
      </c>
      <c r="CO224" s="90"/>
      <c r="DB224" s="103"/>
      <c r="DC224" s="103"/>
      <c r="DD224" s="103"/>
      <c r="DE224" s="103"/>
      <c r="DF224" s="103"/>
      <c r="DG224" s="103"/>
      <c r="DH224" s="103"/>
      <c r="DI224" s="103"/>
      <c r="DJ224" s="103"/>
      <c r="DK224" s="103"/>
      <c r="DL224" s="103"/>
      <c r="DM224" s="103"/>
      <c r="DN224" s="103"/>
      <c r="DO224" s="103"/>
      <c r="DP224" s="103"/>
      <c r="DQ224" s="103"/>
      <c r="DR224" s="103"/>
      <c r="DS224" s="104"/>
      <c r="DT224" s="50">
        <f t="shared" si="227"/>
        <v>1</v>
      </c>
      <c r="DU224" s="73">
        <f t="shared" si="228"/>
        <v>1</v>
      </c>
      <c r="DV224" s="73">
        <f t="shared" si="229"/>
        <v>0</v>
      </c>
      <c r="DW224" s="73">
        <f t="shared" si="230"/>
        <v>0</v>
      </c>
      <c r="DX224" s="73">
        <f t="shared" si="231"/>
        <v>0</v>
      </c>
      <c r="DY224" s="125">
        <f t="shared" si="232"/>
        <v>0</v>
      </c>
      <c r="DZ224" s="73">
        <f t="shared" si="233"/>
        <v>0</v>
      </c>
      <c r="EA224" s="19">
        <f t="shared" si="234"/>
        <v>1</v>
      </c>
      <c r="EB224" s="50">
        <f t="shared" si="235"/>
        <v>0</v>
      </c>
      <c r="EC224" s="19">
        <f t="shared" si="236"/>
        <v>0</v>
      </c>
      <c r="ED224" s="19">
        <f t="shared" si="237"/>
        <v>0</v>
      </c>
      <c r="EE224" s="19">
        <f t="shared" si="238"/>
        <v>1</v>
      </c>
      <c r="EF224" s="50">
        <f t="shared" si="239"/>
        <v>0</v>
      </c>
      <c r="EG224" s="19">
        <f t="shared" si="240"/>
        <v>0</v>
      </c>
      <c r="EH224" s="19">
        <f t="shared" si="241"/>
        <v>1</v>
      </c>
      <c r="EI224" s="50">
        <f t="shared" si="242"/>
        <v>0</v>
      </c>
      <c r="EJ224" s="125">
        <f t="shared" si="243"/>
        <v>3</v>
      </c>
      <c r="EK224">
        <f t="shared" si="244"/>
        <v>5610</v>
      </c>
      <c r="EL224">
        <f t="shared" si="245"/>
        <v>355.3</v>
      </c>
      <c r="EM224">
        <f t="shared" si="246"/>
        <v>69.64</v>
      </c>
      <c r="EN224">
        <f t="shared" si="247"/>
        <v>551.79999999999995</v>
      </c>
      <c r="EO224" t="str">
        <f t="shared" si="248"/>
        <v/>
      </c>
      <c r="EP224">
        <f t="shared" si="249"/>
        <v>7.3250000000000002</v>
      </c>
      <c r="EQ224">
        <f t="shared" si="250"/>
        <v>1814</v>
      </c>
      <c r="ER224" t="str">
        <f t="shared" si="251"/>
        <v/>
      </c>
      <c r="ES224" t="str">
        <f t="shared" si="252"/>
        <v/>
      </c>
      <c r="ET224">
        <f t="shared" si="253"/>
        <v>80.98</v>
      </c>
      <c r="EU224" s="61">
        <f t="shared" si="254"/>
        <v>9038</v>
      </c>
      <c r="EV224" s="53" t="e">
        <f>IF(ISNUMBER(EK224),EK224*#REF!,"")</f>
        <v>#REF!</v>
      </c>
      <c r="EW224" s="53" t="e">
        <f>IF(ISNUMBER(EL224),EL224*#REF!,"")</f>
        <v>#REF!</v>
      </c>
      <c r="EX224" s="53" t="e">
        <f>IF(ISNUMBER(EM224),EM224*#REF!,"")</f>
        <v>#REF!</v>
      </c>
      <c r="EY224" s="53" t="e">
        <f>IF(ISNUMBER(EN224),EN224*#REF!,"")</f>
        <v>#REF!</v>
      </c>
      <c r="EZ224" s="53" t="str">
        <f>IF(ISNUMBER(EO224),EO224*#REF!,"")</f>
        <v/>
      </c>
      <c r="FA224" s="53" t="e">
        <f>IF(ISNUMBER(EP224),EP224*#REF!,"")</f>
        <v>#REF!</v>
      </c>
      <c r="FB224" s="53" t="e">
        <f>IF(ISNUMBER(EQ224),EQ224*#REF!,"")</f>
        <v>#REF!</v>
      </c>
      <c r="FC224" s="53" t="str">
        <f>IF(ISNUMBER(ER224),ER224*#REF!,"")</f>
        <v/>
      </c>
      <c r="FD224" s="53" t="str">
        <f>IF(ISNUMBER(ES224),ES224*#REF!,"")</f>
        <v/>
      </c>
      <c r="FE224" s="53" t="e">
        <f>IF(ISNUMBER(ET224),ET224*#REF!,"")</f>
        <v>#REF!</v>
      </c>
      <c r="FF224" s="52" t="e">
        <f>IF(ISNUMBER(EU224),EU224*#REF!,"")</f>
        <v>#REF!</v>
      </c>
      <c r="FG224" s="55" t="str">
        <f t="shared" si="255"/>
        <v/>
      </c>
      <c r="FH224" s="55" t="str">
        <f t="shared" si="256"/>
        <v/>
      </c>
      <c r="FI224" s="55" t="str">
        <f t="shared" si="257"/>
        <v/>
      </c>
      <c r="FJ224" s="55" t="str">
        <f t="shared" si="258"/>
        <v/>
      </c>
      <c r="FK224" s="55" t="str">
        <f t="shared" si="259"/>
        <v/>
      </c>
      <c r="FL224" s="55" t="str">
        <f t="shared" si="260"/>
        <v/>
      </c>
      <c r="FM224" s="55" t="str">
        <f t="shared" si="261"/>
        <v/>
      </c>
      <c r="FN224" s="55" t="str">
        <f t="shared" si="262"/>
        <v/>
      </c>
      <c r="FO224" s="55" t="str">
        <f t="shared" si="263"/>
        <v/>
      </c>
      <c r="FP224" s="55" t="str">
        <f t="shared" si="264"/>
        <v/>
      </c>
      <c r="FQ224" s="59" t="str">
        <f t="shared" si="265"/>
        <v/>
      </c>
      <c r="FR224" s="53" t="str">
        <f t="shared" si="284"/>
        <v/>
      </c>
      <c r="FS224" s="53" t="e">
        <f t="shared" si="266"/>
        <v>#VALUE!</v>
      </c>
      <c r="FT224" s="19" t="e">
        <f t="shared" si="267"/>
        <v>#VALUE!</v>
      </c>
      <c r="FU224" s="19" t="e">
        <f t="shared" si="268"/>
        <v>#VALUE!</v>
      </c>
      <c r="FV224" s="19" t="e">
        <f t="shared" si="269"/>
        <v>#VALUE!</v>
      </c>
      <c r="FW224" s="50" t="e">
        <f t="shared" si="270"/>
        <v>#VALUE!</v>
      </c>
      <c r="FX224" s="120">
        <f t="shared" si="271"/>
        <v>0</v>
      </c>
      <c r="FY224" s="120">
        <f t="shared" si="272"/>
        <v>0</v>
      </c>
      <c r="FZ224" s="120">
        <f t="shared" si="273"/>
        <v>0</v>
      </c>
      <c r="GA224" s="120">
        <f t="shared" si="274"/>
        <v>0</v>
      </c>
      <c r="GB224" s="120">
        <f t="shared" si="275"/>
        <v>0</v>
      </c>
      <c r="GC224" s="120">
        <f t="shared" si="276"/>
        <v>0</v>
      </c>
      <c r="GD224" s="120">
        <f t="shared" si="277"/>
        <v>0</v>
      </c>
      <c r="GE224" s="120">
        <f t="shared" si="278"/>
        <v>0</v>
      </c>
      <c r="GF224" s="120">
        <f t="shared" si="279"/>
        <v>0</v>
      </c>
      <c r="GG224">
        <f t="shared" si="280"/>
        <v>0</v>
      </c>
      <c r="GH224">
        <f t="shared" si="281"/>
        <v>0</v>
      </c>
      <c r="GI224">
        <v>6</v>
      </c>
      <c r="GJ224" t="str">
        <f t="shared" si="282"/>
        <v/>
      </c>
    </row>
    <row r="225" spans="1:192" x14ac:dyDescent="0.2">
      <c r="A225" s="50">
        <f t="shared" si="221"/>
        <v>224</v>
      </c>
      <c r="B225" s="58" t="s">
        <v>150</v>
      </c>
      <c r="C225" t="s">
        <v>248</v>
      </c>
      <c r="F225" s="19">
        <v>3464140</v>
      </c>
      <c r="G225" s="19">
        <v>5556305</v>
      </c>
      <c r="H225" s="77">
        <f t="shared" si="222"/>
        <v>464079.91400000005</v>
      </c>
      <c r="I225" s="77">
        <f t="shared" si="223"/>
        <v>5554522.2680000002</v>
      </c>
      <c r="J225" s="19">
        <v>142.4</v>
      </c>
      <c r="K225" s="83" t="s">
        <v>1333</v>
      </c>
      <c r="L225" s="19">
        <v>5.5</v>
      </c>
      <c r="M225" s="83"/>
      <c r="O225" s="83"/>
      <c r="P225" s="83"/>
      <c r="Q225" t="s">
        <v>1351</v>
      </c>
      <c r="R225" t="s">
        <v>276</v>
      </c>
      <c r="S225" s="2" t="s">
        <v>1329</v>
      </c>
      <c r="T225" s="241" t="str">
        <f t="shared" si="224"/>
        <v>T</v>
      </c>
      <c r="U225" s="241" t="str">
        <f t="shared" si="225"/>
        <v>-</v>
      </c>
      <c r="V225" s="241" t="str">
        <f t="shared" si="226"/>
        <v>B</v>
      </c>
      <c r="W225" s="241" t="str">
        <f t="shared" si="283"/>
        <v>A</v>
      </c>
      <c r="X225" s="260">
        <f t="shared" si="220"/>
        <v>6</v>
      </c>
      <c r="Y225" s="261" t="str">
        <f t="shared" si="217"/>
        <v/>
      </c>
      <c r="Z225" s="61" t="s">
        <v>1601</v>
      </c>
      <c r="AA225" s="83" t="s">
        <v>1444</v>
      </c>
      <c r="AB225" s="77">
        <v>2</v>
      </c>
      <c r="AC225" s="58"/>
      <c r="AD225" s="58" t="s">
        <v>1634</v>
      </c>
      <c r="AE225" s="68"/>
      <c r="AF225" s="83">
        <v>21</v>
      </c>
      <c r="AG225" s="83"/>
      <c r="AH225" s="83"/>
      <c r="AI225" s="83"/>
      <c r="AJ225" s="83"/>
      <c r="AK225" s="83"/>
      <c r="AL225" s="83"/>
      <c r="AM225" s="83"/>
      <c r="AN225" s="58"/>
      <c r="AO225" s="58"/>
      <c r="AP225" s="83"/>
      <c r="AQ225" s="58"/>
      <c r="AR225" s="58">
        <v>17565</v>
      </c>
      <c r="AS225" s="193">
        <f t="shared" si="285"/>
        <v>17507</v>
      </c>
      <c r="AT225" s="248" t="str">
        <f t="shared" si="286"/>
        <v/>
      </c>
      <c r="AU225" s="58">
        <v>5659</v>
      </c>
      <c r="AV225" s="58">
        <v>68</v>
      </c>
      <c r="AW225" s="58">
        <v>536</v>
      </c>
      <c r="AX225" s="58">
        <v>9040</v>
      </c>
      <c r="AY225" s="58">
        <v>89</v>
      </c>
      <c r="AZ225" s="68">
        <v>1824</v>
      </c>
      <c r="BA225" s="58"/>
      <c r="BB225" s="58">
        <v>278</v>
      </c>
      <c r="BC225" s="58"/>
      <c r="BD225" s="58"/>
      <c r="BE225" s="58">
        <v>13</v>
      </c>
      <c r="BF225" s="58"/>
      <c r="BG225" s="58"/>
      <c r="BH225" s="58"/>
      <c r="BI225" s="58"/>
      <c r="BJ225" s="58"/>
      <c r="BK225" s="58"/>
      <c r="BL225" s="58"/>
      <c r="BM225" s="58"/>
      <c r="BN225" s="68"/>
      <c r="BO225" s="81"/>
      <c r="BP225" s="81"/>
      <c r="BQ225" s="81"/>
      <c r="BR225" s="81"/>
      <c r="BS225" s="81"/>
      <c r="BT225" s="81"/>
      <c r="BU225" s="81"/>
      <c r="BV225" s="81"/>
      <c r="BW225" s="81"/>
      <c r="BX225" s="81"/>
      <c r="BY225" s="81"/>
      <c r="BZ225" s="81"/>
      <c r="CA225" s="81"/>
      <c r="CB225" s="81"/>
      <c r="CC225" s="81"/>
      <c r="CD225" s="81"/>
      <c r="CE225" s="81"/>
      <c r="CF225" s="81"/>
      <c r="CG225" s="81"/>
      <c r="CH225" s="81"/>
      <c r="CI225" s="81"/>
      <c r="CJ225" s="81"/>
      <c r="CK225" s="81"/>
      <c r="CL225" s="82"/>
      <c r="CM225" s="81"/>
      <c r="CN225" s="81">
        <v>1404</v>
      </c>
      <c r="CO225" s="81"/>
      <c r="CP225" s="58"/>
      <c r="CQ225" s="68"/>
      <c r="CR225" s="58"/>
      <c r="CS225" s="58"/>
      <c r="CT225" s="58"/>
      <c r="CU225" s="58"/>
      <c r="CV225" s="58"/>
      <c r="CW225" s="58"/>
      <c r="CX225" s="58"/>
      <c r="CY225" s="58"/>
      <c r="CZ225" s="58"/>
      <c r="DA225" s="68"/>
      <c r="DB225" s="81"/>
      <c r="DC225" s="81"/>
      <c r="DD225" s="81"/>
      <c r="DE225" s="81"/>
      <c r="DF225" s="81"/>
      <c r="DG225" s="81"/>
      <c r="DH225" s="81" t="s">
        <v>1635</v>
      </c>
      <c r="DI225" s="81"/>
      <c r="DJ225" s="81"/>
      <c r="DK225" s="103"/>
      <c r="DL225" s="103"/>
      <c r="DM225" s="103"/>
      <c r="DN225" s="81"/>
      <c r="DO225" s="81"/>
      <c r="DP225" s="103"/>
      <c r="DQ225" s="103"/>
      <c r="DR225" s="103"/>
      <c r="DS225" s="104"/>
      <c r="DT225" s="50">
        <f t="shared" si="227"/>
        <v>0</v>
      </c>
      <c r="DU225" s="73">
        <f t="shared" si="228"/>
        <v>1</v>
      </c>
      <c r="DV225" s="73">
        <f t="shared" si="229"/>
        <v>0</v>
      </c>
      <c r="DW225" s="73">
        <f t="shared" si="230"/>
        <v>0</v>
      </c>
      <c r="DX225" s="73">
        <f t="shared" si="231"/>
        <v>0</v>
      </c>
      <c r="DY225" s="125">
        <f t="shared" si="232"/>
        <v>0</v>
      </c>
      <c r="DZ225" s="73">
        <f t="shared" si="233"/>
        <v>0</v>
      </c>
      <c r="EA225" s="19">
        <f t="shared" si="234"/>
        <v>1</v>
      </c>
      <c r="EB225" s="50">
        <f t="shared" si="235"/>
        <v>0</v>
      </c>
      <c r="EC225" s="19">
        <f t="shared" si="236"/>
        <v>0</v>
      </c>
      <c r="ED225" s="19">
        <f t="shared" si="237"/>
        <v>0</v>
      </c>
      <c r="EE225" s="19">
        <f t="shared" si="238"/>
        <v>1</v>
      </c>
      <c r="EF225" s="50">
        <f t="shared" si="239"/>
        <v>0</v>
      </c>
      <c r="EG225" s="19">
        <f t="shared" si="240"/>
        <v>0</v>
      </c>
      <c r="EH225" s="19">
        <f t="shared" si="241"/>
        <v>1</v>
      </c>
      <c r="EI225" s="50">
        <f t="shared" si="242"/>
        <v>0</v>
      </c>
      <c r="EJ225" s="125">
        <f t="shared" si="243"/>
        <v>3</v>
      </c>
      <c r="EK225">
        <f t="shared" si="244"/>
        <v>5659</v>
      </c>
      <c r="EL225">
        <f t="shared" si="245"/>
        <v>278</v>
      </c>
      <c r="EM225">
        <f t="shared" si="246"/>
        <v>68</v>
      </c>
      <c r="EN225">
        <f t="shared" si="247"/>
        <v>536</v>
      </c>
      <c r="EO225" t="str">
        <f t="shared" si="248"/>
        <v/>
      </c>
      <c r="EP225">
        <f t="shared" si="249"/>
        <v>13</v>
      </c>
      <c r="EQ225">
        <f t="shared" si="250"/>
        <v>1824</v>
      </c>
      <c r="ER225" t="str">
        <f t="shared" si="251"/>
        <v/>
      </c>
      <c r="ES225" t="str">
        <f t="shared" si="252"/>
        <v/>
      </c>
      <c r="ET225">
        <f t="shared" si="253"/>
        <v>89</v>
      </c>
      <c r="EU225" s="61">
        <f t="shared" si="254"/>
        <v>9040</v>
      </c>
      <c r="EV225" s="53" t="e">
        <f>IF(ISNUMBER(EK225),EK225*#REF!,"")</f>
        <v>#REF!</v>
      </c>
      <c r="EW225" s="53" t="e">
        <f>IF(ISNUMBER(EL225),EL225*#REF!,"")</f>
        <v>#REF!</v>
      </c>
      <c r="EX225" s="53" t="e">
        <f>IF(ISNUMBER(EM225),EM225*#REF!,"")</f>
        <v>#REF!</v>
      </c>
      <c r="EY225" s="53" t="e">
        <f>IF(ISNUMBER(EN225),EN225*#REF!,"")</f>
        <v>#REF!</v>
      </c>
      <c r="EZ225" s="53" t="str">
        <f>IF(ISNUMBER(EO225),EO225*#REF!,"")</f>
        <v/>
      </c>
      <c r="FA225" s="53" t="e">
        <f>IF(ISNUMBER(EP225),EP225*#REF!,"")</f>
        <v>#REF!</v>
      </c>
      <c r="FB225" s="53" t="e">
        <f>IF(ISNUMBER(EQ225),EQ225*#REF!,"")</f>
        <v>#REF!</v>
      </c>
      <c r="FC225" s="53" t="str">
        <f>IF(ISNUMBER(ER225),ER225*#REF!,"")</f>
        <v/>
      </c>
      <c r="FD225" s="53" t="str">
        <f>IF(ISNUMBER(ES225),ES225*#REF!,"")</f>
        <v/>
      </c>
      <c r="FE225" s="53" t="e">
        <f>IF(ISNUMBER(ET225),ET225*#REF!,"")</f>
        <v>#REF!</v>
      </c>
      <c r="FF225" s="52" t="e">
        <f>IF(ISNUMBER(EU225),EU225*#REF!,"")</f>
        <v>#REF!</v>
      </c>
      <c r="FG225" s="55" t="str">
        <f t="shared" si="255"/>
        <v/>
      </c>
      <c r="FH225" s="55" t="str">
        <f t="shared" si="256"/>
        <v/>
      </c>
      <c r="FI225" s="55" t="str">
        <f t="shared" si="257"/>
        <v/>
      </c>
      <c r="FJ225" s="55" t="str">
        <f t="shared" si="258"/>
        <v/>
      </c>
      <c r="FK225" s="55" t="str">
        <f t="shared" si="259"/>
        <v/>
      </c>
      <c r="FL225" s="55" t="str">
        <f t="shared" si="260"/>
        <v/>
      </c>
      <c r="FM225" s="55" t="str">
        <f t="shared" si="261"/>
        <v/>
      </c>
      <c r="FN225" s="55" t="str">
        <f t="shared" si="262"/>
        <v/>
      </c>
      <c r="FO225" s="55" t="str">
        <f t="shared" si="263"/>
        <v/>
      </c>
      <c r="FP225" s="55" t="str">
        <f t="shared" si="264"/>
        <v/>
      </c>
      <c r="FQ225" s="59" t="str">
        <f t="shared" si="265"/>
        <v/>
      </c>
      <c r="FR225" s="53" t="str">
        <f t="shared" si="284"/>
        <v/>
      </c>
      <c r="FS225" s="53" t="e">
        <f t="shared" si="266"/>
        <v>#VALUE!</v>
      </c>
      <c r="FT225" s="19" t="e">
        <f t="shared" si="267"/>
        <v>#VALUE!</v>
      </c>
      <c r="FU225" s="19" t="e">
        <f t="shared" si="268"/>
        <v>#VALUE!</v>
      </c>
      <c r="FV225" s="19" t="e">
        <f t="shared" si="269"/>
        <v>#VALUE!</v>
      </c>
      <c r="FW225" s="50" t="e">
        <f t="shared" si="270"/>
        <v>#VALUE!</v>
      </c>
      <c r="FX225" s="120">
        <f t="shared" si="271"/>
        <v>0</v>
      </c>
      <c r="FY225" s="120">
        <f t="shared" si="272"/>
        <v>0</v>
      </c>
      <c r="FZ225" s="120">
        <f t="shared" si="273"/>
        <v>0</v>
      </c>
      <c r="GA225" s="120">
        <f t="shared" si="274"/>
        <v>0</v>
      </c>
      <c r="GB225" s="120">
        <f t="shared" si="275"/>
        <v>0</v>
      </c>
      <c r="GC225" s="120">
        <f t="shared" si="276"/>
        <v>0</v>
      </c>
      <c r="GD225" s="120">
        <f t="shared" si="277"/>
        <v>0</v>
      </c>
      <c r="GE225" s="120">
        <f t="shared" si="278"/>
        <v>0</v>
      </c>
      <c r="GF225" s="120">
        <f t="shared" si="279"/>
        <v>0</v>
      </c>
      <c r="GG225">
        <f t="shared" si="280"/>
        <v>0</v>
      </c>
      <c r="GH225">
        <f t="shared" si="281"/>
        <v>0</v>
      </c>
      <c r="GI225">
        <v>6</v>
      </c>
      <c r="GJ225" t="str">
        <f t="shared" si="282"/>
        <v/>
      </c>
    </row>
    <row r="226" spans="1:192" x14ac:dyDescent="0.2">
      <c r="A226" s="50">
        <f t="shared" si="221"/>
        <v>225</v>
      </c>
      <c r="B226" s="2" t="s">
        <v>150</v>
      </c>
      <c r="C226" t="s">
        <v>248</v>
      </c>
      <c r="F226" s="19">
        <v>3464140</v>
      </c>
      <c r="G226" s="19">
        <v>5556305</v>
      </c>
      <c r="H226" s="77">
        <f t="shared" si="222"/>
        <v>464079.91400000005</v>
      </c>
      <c r="I226" s="77">
        <f t="shared" si="223"/>
        <v>5554522.2680000002</v>
      </c>
      <c r="J226" s="19">
        <v>142.4</v>
      </c>
      <c r="K226" s="19" t="s">
        <v>1334</v>
      </c>
      <c r="L226" s="19">
        <v>5.5</v>
      </c>
      <c r="Q226" t="s">
        <v>1351</v>
      </c>
      <c r="R226" t="s">
        <v>276</v>
      </c>
      <c r="S226" s="2" t="s">
        <v>1329</v>
      </c>
      <c r="T226" s="241" t="str">
        <f t="shared" si="224"/>
        <v>T</v>
      </c>
      <c r="U226" s="241" t="str">
        <f t="shared" si="225"/>
        <v>-</v>
      </c>
      <c r="V226" s="241" t="str">
        <f t="shared" si="226"/>
        <v>B</v>
      </c>
      <c r="W226" s="241" t="str">
        <f t="shared" si="283"/>
        <v>A</v>
      </c>
      <c r="X226" s="260">
        <f t="shared" si="220"/>
        <v>6</v>
      </c>
      <c r="Y226" s="261" t="str">
        <f t="shared" si="217"/>
        <v/>
      </c>
      <c r="AA226" s="66" t="s">
        <v>1603</v>
      </c>
      <c r="AB226" s="76">
        <v>3</v>
      </c>
      <c r="AC226" t="s">
        <v>278</v>
      </c>
      <c r="AD226" s="2" t="s">
        <v>1604</v>
      </c>
      <c r="AF226" s="66">
        <v>20.2</v>
      </c>
      <c r="AG226" s="19">
        <v>26895.600000000002</v>
      </c>
      <c r="AS226" s="193">
        <f t="shared" si="285"/>
        <v>18077.060000000001</v>
      </c>
      <c r="AT226" s="248" t="str">
        <f t="shared" si="286"/>
        <v/>
      </c>
      <c r="AU226">
        <v>5894</v>
      </c>
      <c r="AV226">
        <v>70.900000000000006</v>
      </c>
      <c r="AW226">
        <v>542</v>
      </c>
      <c r="AX226">
        <v>9383</v>
      </c>
      <c r="AY226">
        <v>88.7</v>
      </c>
      <c r="AZ226" s="61">
        <v>1820</v>
      </c>
      <c r="BB226">
        <v>265</v>
      </c>
      <c r="BE226">
        <v>11.9</v>
      </c>
      <c r="BG226">
        <v>1.56</v>
      </c>
      <c r="BN226" s="52"/>
      <c r="BO226" s="90"/>
      <c r="BP226" s="90"/>
      <c r="BQ226" s="90"/>
      <c r="BR226" s="90"/>
      <c r="BS226" s="90"/>
      <c r="BT226" s="90"/>
      <c r="BU226" s="90"/>
      <c r="BV226" s="90"/>
      <c r="BW226" s="90"/>
      <c r="BX226" s="90"/>
      <c r="BY226" s="90"/>
      <c r="BZ226" s="90"/>
      <c r="CA226" s="90"/>
      <c r="CB226" s="90"/>
      <c r="CC226" s="90"/>
      <c r="CD226" s="90"/>
      <c r="CE226" s="90"/>
      <c r="CF226" s="90"/>
      <c r="CG226" s="90"/>
      <c r="CH226" s="90"/>
      <c r="CI226" s="90"/>
      <c r="CJ226" s="90"/>
      <c r="CK226" s="90"/>
      <c r="CL226" s="91"/>
      <c r="CM226" s="90"/>
      <c r="CN226" s="90">
        <v>1547</v>
      </c>
      <c r="CO226" s="90"/>
      <c r="DB226" s="103"/>
      <c r="DC226" s="103"/>
      <c r="DD226" s="103"/>
      <c r="DE226" s="103"/>
      <c r="DF226" s="103"/>
      <c r="DG226" s="103"/>
      <c r="DH226" s="103"/>
      <c r="DI226" s="103"/>
      <c r="DJ226" s="103"/>
      <c r="DK226" s="103"/>
      <c r="DL226" s="103"/>
      <c r="DM226" s="103"/>
      <c r="DN226" s="103"/>
      <c r="DO226" s="103"/>
      <c r="DP226" s="103"/>
      <c r="DQ226" s="103"/>
      <c r="DR226" s="103"/>
      <c r="DS226" s="104"/>
      <c r="DT226" s="50">
        <f t="shared" si="227"/>
        <v>0</v>
      </c>
      <c r="DU226" s="73">
        <f t="shared" si="228"/>
        <v>1</v>
      </c>
      <c r="DV226" s="73">
        <f t="shared" si="229"/>
        <v>0</v>
      </c>
      <c r="DW226" s="73">
        <f t="shared" si="230"/>
        <v>0</v>
      </c>
      <c r="DX226" s="73">
        <f t="shared" si="231"/>
        <v>0</v>
      </c>
      <c r="DY226" s="125">
        <f t="shared" si="232"/>
        <v>0</v>
      </c>
      <c r="DZ226" s="73">
        <f t="shared" si="233"/>
        <v>0</v>
      </c>
      <c r="EA226" s="19">
        <f t="shared" si="234"/>
        <v>1</v>
      </c>
      <c r="EB226" s="50">
        <f t="shared" si="235"/>
        <v>0</v>
      </c>
      <c r="EC226" s="19">
        <f t="shared" si="236"/>
        <v>0</v>
      </c>
      <c r="ED226" s="19">
        <f t="shared" si="237"/>
        <v>0</v>
      </c>
      <c r="EE226" s="19">
        <f t="shared" si="238"/>
        <v>1</v>
      </c>
      <c r="EF226" s="50">
        <f t="shared" si="239"/>
        <v>0</v>
      </c>
      <c r="EG226" s="19">
        <f t="shared" si="240"/>
        <v>0</v>
      </c>
      <c r="EH226" s="19">
        <f t="shared" si="241"/>
        <v>1</v>
      </c>
      <c r="EI226" s="50">
        <f t="shared" si="242"/>
        <v>0</v>
      </c>
      <c r="EJ226" s="125">
        <f t="shared" si="243"/>
        <v>3</v>
      </c>
      <c r="EK226">
        <f t="shared" si="244"/>
        <v>5894</v>
      </c>
      <c r="EL226">
        <f t="shared" si="245"/>
        <v>265</v>
      </c>
      <c r="EM226">
        <f t="shared" si="246"/>
        <v>70.900000000000006</v>
      </c>
      <c r="EN226">
        <f t="shared" si="247"/>
        <v>542</v>
      </c>
      <c r="EO226" t="str">
        <f t="shared" si="248"/>
        <v/>
      </c>
      <c r="EP226">
        <f t="shared" si="249"/>
        <v>11.9</v>
      </c>
      <c r="EQ226">
        <f t="shared" si="250"/>
        <v>1820</v>
      </c>
      <c r="ER226" t="str">
        <f t="shared" si="251"/>
        <v/>
      </c>
      <c r="ES226" t="str">
        <f t="shared" si="252"/>
        <v/>
      </c>
      <c r="ET226">
        <f t="shared" si="253"/>
        <v>88.7</v>
      </c>
      <c r="EU226" s="61">
        <f t="shared" si="254"/>
        <v>9383</v>
      </c>
      <c r="EV226" s="53" t="e">
        <f>IF(ISNUMBER(EK226),EK226*#REF!,"")</f>
        <v>#REF!</v>
      </c>
      <c r="EW226" s="53" t="e">
        <f>IF(ISNUMBER(EL226),EL226*#REF!,"")</f>
        <v>#REF!</v>
      </c>
      <c r="EX226" s="53" t="e">
        <f>IF(ISNUMBER(EM226),EM226*#REF!,"")</f>
        <v>#REF!</v>
      </c>
      <c r="EY226" s="53" t="e">
        <f>IF(ISNUMBER(EN226),EN226*#REF!,"")</f>
        <v>#REF!</v>
      </c>
      <c r="EZ226" s="53" t="str">
        <f>IF(ISNUMBER(EO226),EO226*#REF!,"")</f>
        <v/>
      </c>
      <c r="FA226" s="53" t="e">
        <f>IF(ISNUMBER(EP226),EP226*#REF!,"")</f>
        <v>#REF!</v>
      </c>
      <c r="FB226" s="53" t="e">
        <f>IF(ISNUMBER(EQ226),EQ226*#REF!,"")</f>
        <v>#REF!</v>
      </c>
      <c r="FC226" s="53" t="str">
        <f>IF(ISNUMBER(ER226),ER226*#REF!,"")</f>
        <v/>
      </c>
      <c r="FD226" s="53" t="str">
        <f>IF(ISNUMBER(ES226),ES226*#REF!,"")</f>
        <v/>
      </c>
      <c r="FE226" s="53" t="e">
        <f>IF(ISNUMBER(ET226),ET226*#REF!,"")</f>
        <v>#REF!</v>
      </c>
      <c r="FF226" s="52" t="e">
        <f>IF(ISNUMBER(EU226),EU226*#REF!,"")</f>
        <v>#REF!</v>
      </c>
      <c r="FG226" s="55" t="str">
        <f t="shared" si="255"/>
        <v/>
      </c>
      <c r="FH226" s="55" t="str">
        <f t="shared" si="256"/>
        <v/>
      </c>
      <c r="FI226" s="55" t="str">
        <f t="shared" si="257"/>
        <v/>
      </c>
      <c r="FJ226" s="55" t="str">
        <f t="shared" si="258"/>
        <v/>
      </c>
      <c r="FK226" s="55" t="str">
        <f t="shared" si="259"/>
        <v/>
      </c>
      <c r="FL226" s="55" t="str">
        <f t="shared" si="260"/>
        <v/>
      </c>
      <c r="FM226" s="55" t="str">
        <f t="shared" si="261"/>
        <v/>
      </c>
      <c r="FN226" s="55" t="str">
        <f t="shared" si="262"/>
        <v/>
      </c>
      <c r="FO226" s="55" t="str">
        <f t="shared" si="263"/>
        <v/>
      </c>
      <c r="FP226" s="55" t="str">
        <f t="shared" si="264"/>
        <v/>
      </c>
      <c r="FQ226" s="59" t="str">
        <f t="shared" si="265"/>
        <v/>
      </c>
      <c r="FR226" s="53" t="str">
        <f t="shared" si="284"/>
        <v/>
      </c>
      <c r="FS226" s="53" t="e">
        <f t="shared" si="266"/>
        <v>#VALUE!</v>
      </c>
      <c r="FT226" s="19" t="e">
        <f t="shared" si="267"/>
        <v>#VALUE!</v>
      </c>
      <c r="FU226" s="19" t="e">
        <f t="shared" si="268"/>
        <v>#VALUE!</v>
      </c>
      <c r="FV226" s="19" t="e">
        <f t="shared" si="269"/>
        <v>#VALUE!</v>
      </c>
      <c r="FW226" s="50" t="e">
        <f t="shared" si="270"/>
        <v>#VALUE!</v>
      </c>
      <c r="FX226" s="120">
        <f t="shared" si="271"/>
        <v>0</v>
      </c>
      <c r="FY226" s="120">
        <f t="shared" si="272"/>
        <v>0</v>
      </c>
      <c r="FZ226" s="120">
        <f t="shared" si="273"/>
        <v>0</v>
      </c>
      <c r="GA226" s="120">
        <f t="shared" si="274"/>
        <v>0</v>
      </c>
      <c r="GB226" s="120">
        <f t="shared" si="275"/>
        <v>0</v>
      </c>
      <c r="GC226" s="120">
        <f t="shared" si="276"/>
        <v>0</v>
      </c>
      <c r="GD226" s="120">
        <f t="shared" si="277"/>
        <v>0</v>
      </c>
      <c r="GE226" s="120">
        <f t="shared" si="278"/>
        <v>0</v>
      </c>
      <c r="GF226" s="120">
        <f t="shared" si="279"/>
        <v>0</v>
      </c>
      <c r="GG226">
        <f t="shared" si="280"/>
        <v>0</v>
      </c>
      <c r="GH226">
        <f t="shared" si="281"/>
        <v>0</v>
      </c>
      <c r="GI226">
        <v>6</v>
      </c>
      <c r="GJ226" t="str">
        <f t="shared" si="282"/>
        <v/>
      </c>
    </row>
    <row r="227" spans="1:192" x14ac:dyDescent="0.2">
      <c r="A227" s="50">
        <f t="shared" si="221"/>
        <v>226</v>
      </c>
      <c r="B227" s="2" t="s">
        <v>150</v>
      </c>
      <c r="C227" t="s">
        <v>248</v>
      </c>
      <c r="F227" s="19">
        <v>3464140</v>
      </c>
      <c r="G227" s="19">
        <v>5556305</v>
      </c>
      <c r="H227" s="77">
        <f t="shared" si="222"/>
        <v>464079.91400000005</v>
      </c>
      <c r="I227" s="77">
        <f t="shared" si="223"/>
        <v>5554522.2680000002</v>
      </c>
      <c r="J227" s="19">
        <v>142.4</v>
      </c>
      <c r="K227" s="19" t="s">
        <v>1334</v>
      </c>
      <c r="L227" s="19">
        <v>5.5</v>
      </c>
      <c r="Q227" t="s">
        <v>1351</v>
      </c>
      <c r="R227" t="s">
        <v>276</v>
      </c>
      <c r="S227" s="2" t="s">
        <v>1329</v>
      </c>
      <c r="T227" s="241" t="str">
        <f t="shared" si="224"/>
        <v>T</v>
      </c>
      <c r="U227" s="241" t="str">
        <f t="shared" si="225"/>
        <v>-</v>
      </c>
      <c r="V227" s="241" t="str">
        <f t="shared" si="226"/>
        <v>B</v>
      </c>
      <c r="W227" s="241" t="str">
        <f t="shared" si="283"/>
        <v>A</v>
      </c>
      <c r="X227" s="260">
        <f t="shared" si="220"/>
        <v>6</v>
      </c>
      <c r="Y227" s="261" t="str">
        <f t="shared" si="217"/>
        <v/>
      </c>
      <c r="AA227" s="66" t="s">
        <v>1605</v>
      </c>
      <c r="AB227" s="76">
        <v>4</v>
      </c>
      <c r="AC227" t="s">
        <v>1606</v>
      </c>
      <c r="AD227" s="2" t="s">
        <v>1604</v>
      </c>
      <c r="AF227" s="66">
        <v>21</v>
      </c>
      <c r="AG227" s="19">
        <v>25100</v>
      </c>
      <c r="AS227" s="193">
        <f t="shared" si="285"/>
        <v>17294.560000000001</v>
      </c>
      <c r="AT227" s="248" t="str">
        <f t="shared" si="286"/>
        <v/>
      </c>
      <c r="AU227">
        <v>5570</v>
      </c>
      <c r="AV227">
        <v>62</v>
      </c>
      <c r="AW227">
        <v>490</v>
      </c>
      <c r="AX227">
        <v>9050</v>
      </c>
      <c r="AY227">
        <v>85.2</v>
      </c>
      <c r="AZ227" s="61">
        <v>1782</v>
      </c>
      <c r="BB227">
        <v>243</v>
      </c>
      <c r="BE227">
        <v>10.4</v>
      </c>
      <c r="BG227">
        <v>1.96</v>
      </c>
      <c r="BN227" s="52"/>
      <c r="BO227" s="90"/>
      <c r="BP227" s="90"/>
      <c r="BQ227" s="90"/>
      <c r="BR227" s="90"/>
      <c r="BS227" s="90"/>
      <c r="BT227" s="90"/>
      <c r="BU227" s="90"/>
      <c r="BV227" s="90"/>
      <c r="BW227" s="90"/>
      <c r="BX227" s="90"/>
      <c r="BY227" s="90"/>
      <c r="BZ227" s="90"/>
      <c r="CA227" s="90"/>
      <c r="CB227" s="90"/>
      <c r="CC227" s="90"/>
      <c r="CD227" s="90"/>
      <c r="CE227" s="90"/>
      <c r="CF227" s="90"/>
      <c r="CG227" s="90"/>
      <c r="CH227" s="90"/>
      <c r="CI227" s="90"/>
      <c r="CJ227" s="90"/>
      <c r="CK227" s="90"/>
      <c r="CL227" s="91"/>
      <c r="CM227" s="90"/>
      <c r="CN227" s="90">
        <v>2420</v>
      </c>
      <c r="CO227" s="90"/>
      <c r="DB227" s="103"/>
      <c r="DC227" s="103"/>
      <c r="DD227" s="103"/>
      <c r="DE227" s="103"/>
      <c r="DF227" s="103"/>
      <c r="DG227" s="103"/>
      <c r="DH227" s="103"/>
      <c r="DI227" s="103"/>
      <c r="DJ227" s="103"/>
      <c r="DK227" s="103"/>
      <c r="DL227" s="103"/>
      <c r="DM227" s="103"/>
      <c r="DN227" s="103"/>
      <c r="DO227" s="103"/>
      <c r="DP227" s="103"/>
      <c r="DQ227" s="103"/>
      <c r="DR227" s="103"/>
      <c r="DS227" s="104"/>
      <c r="DT227" s="50">
        <f t="shared" si="227"/>
        <v>0</v>
      </c>
      <c r="DU227" s="73">
        <f t="shared" si="228"/>
        <v>1</v>
      </c>
      <c r="DV227" s="73">
        <f t="shared" si="229"/>
        <v>0</v>
      </c>
      <c r="DW227" s="73">
        <f t="shared" si="230"/>
        <v>0</v>
      </c>
      <c r="DX227" s="73">
        <f t="shared" si="231"/>
        <v>0</v>
      </c>
      <c r="DY227" s="125">
        <f t="shared" si="232"/>
        <v>0</v>
      </c>
      <c r="DZ227" s="73">
        <f t="shared" si="233"/>
        <v>0</v>
      </c>
      <c r="EA227" s="19">
        <f t="shared" si="234"/>
        <v>1</v>
      </c>
      <c r="EB227" s="50">
        <f t="shared" si="235"/>
        <v>0</v>
      </c>
      <c r="EC227" s="19">
        <f t="shared" si="236"/>
        <v>0</v>
      </c>
      <c r="ED227" s="19">
        <f t="shared" si="237"/>
        <v>0</v>
      </c>
      <c r="EE227" s="19">
        <f t="shared" si="238"/>
        <v>1</v>
      </c>
      <c r="EF227" s="50">
        <f t="shared" si="239"/>
        <v>0</v>
      </c>
      <c r="EG227" s="19">
        <f t="shared" si="240"/>
        <v>0</v>
      </c>
      <c r="EH227" s="19">
        <f t="shared" si="241"/>
        <v>1</v>
      </c>
      <c r="EI227" s="50">
        <f t="shared" si="242"/>
        <v>0</v>
      </c>
      <c r="EJ227" s="125">
        <f t="shared" si="243"/>
        <v>3</v>
      </c>
      <c r="EK227">
        <f t="shared" si="244"/>
        <v>5570</v>
      </c>
      <c r="EL227">
        <f t="shared" si="245"/>
        <v>243</v>
      </c>
      <c r="EM227">
        <f t="shared" si="246"/>
        <v>62</v>
      </c>
      <c r="EN227">
        <f t="shared" si="247"/>
        <v>490</v>
      </c>
      <c r="EO227" t="str">
        <f t="shared" si="248"/>
        <v/>
      </c>
      <c r="EP227">
        <f t="shared" si="249"/>
        <v>10.4</v>
      </c>
      <c r="EQ227">
        <f t="shared" si="250"/>
        <v>1782</v>
      </c>
      <c r="ER227" t="str">
        <f t="shared" si="251"/>
        <v/>
      </c>
      <c r="ES227" t="str">
        <f t="shared" si="252"/>
        <v/>
      </c>
      <c r="ET227">
        <f t="shared" si="253"/>
        <v>85.2</v>
      </c>
      <c r="EU227" s="61">
        <f t="shared" si="254"/>
        <v>9050</v>
      </c>
      <c r="EV227" s="53" t="e">
        <f>IF(ISNUMBER(EK227),EK227*#REF!,"")</f>
        <v>#REF!</v>
      </c>
      <c r="EW227" s="53" t="e">
        <f>IF(ISNUMBER(EL227),EL227*#REF!,"")</f>
        <v>#REF!</v>
      </c>
      <c r="EX227" s="53" t="e">
        <f>IF(ISNUMBER(EM227),EM227*#REF!,"")</f>
        <v>#REF!</v>
      </c>
      <c r="EY227" s="53" t="e">
        <f>IF(ISNUMBER(EN227),EN227*#REF!,"")</f>
        <v>#REF!</v>
      </c>
      <c r="EZ227" s="53" t="str">
        <f>IF(ISNUMBER(EO227),EO227*#REF!,"")</f>
        <v/>
      </c>
      <c r="FA227" s="53" t="e">
        <f>IF(ISNUMBER(EP227),EP227*#REF!,"")</f>
        <v>#REF!</v>
      </c>
      <c r="FB227" s="53" t="e">
        <f>IF(ISNUMBER(EQ227),EQ227*#REF!,"")</f>
        <v>#REF!</v>
      </c>
      <c r="FC227" s="53" t="str">
        <f>IF(ISNUMBER(ER227),ER227*#REF!,"")</f>
        <v/>
      </c>
      <c r="FD227" s="53" t="str">
        <f>IF(ISNUMBER(ES227),ES227*#REF!,"")</f>
        <v/>
      </c>
      <c r="FE227" s="53" t="e">
        <f>IF(ISNUMBER(ET227),ET227*#REF!,"")</f>
        <v>#REF!</v>
      </c>
      <c r="FF227" s="52" t="e">
        <f>IF(ISNUMBER(EU227),EU227*#REF!,"")</f>
        <v>#REF!</v>
      </c>
      <c r="FG227" s="55" t="str">
        <f t="shared" si="255"/>
        <v/>
      </c>
      <c r="FH227" s="55" t="str">
        <f t="shared" si="256"/>
        <v/>
      </c>
      <c r="FI227" s="55" t="str">
        <f t="shared" si="257"/>
        <v/>
      </c>
      <c r="FJ227" s="55" t="str">
        <f t="shared" si="258"/>
        <v/>
      </c>
      <c r="FK227" s="55" t="str">
        <f t="shared" si="259"/>
        <v/>
      </c>
      <c r="FL227" s="55" t="str">
        <f t="shared" si="260"/>
        <v/>
      </c>
      <c r="FM227" s="55" t="str">
        <f t="shared" si="261"/>
        <v/>
      </c>
      <c r="FN227" s="55" t="str">
        <f t="shared" si="262"/>
        <v/>
      </c>
      <c r="FO227" s="55" t="str">
        <f t="shared" si="263"/>
        <v/>
      </c>
      <c r="FP227" s="55" t="str">
        <f t="shared" si="264"/>
        <v/>
      </c>
      <c r="FQ227" s="59" t="str">
        <f t="shared" si="265"/>
        <v/>
      </c>
      <c r="FR227" s="53" t="str">
        <f t="shared" si="284"/>
        <v/>
      </c>
      <c r="FS227" s="53" t="e">
        <f t="shared" si="266"/>
        <v>#VALUE!</v>
      </c>
      <c r="FT227" s="19" t="e">
        <f t="shared" si="267"/>
        <v>#VALUE!</v>
      </c>
      <c r="FU227" s="19" t="e">
        <f t="shared" si="268"/>
        <v>#VALUE!</v>
      </c>
      <c r="FV227" s="19" t="e">
        <f t="shared" si="269"/>
        <v>#VALUE!</v>
      </c>
      <c r="FW227" s="50" t="e">
        <f t="shared" si="270"/>
        <v>#VALUE!</v>
      </c>
      <c r="FX227" s="120">
        <f t="shared" si="271"/>
        <v>0</v>
      </c>
      <c r="FY227" s="120">
        <f t="shared" si="272"/>
        <v>0</v>
      </c>
      <c r="FZ227" s="120">
        <f t="shared" si="273"/>
        <v>0</v>
      </c>
      <c r="GA227" s="120">
        <f t="shared" si="274"/>
        <v>0</v>
      </c>
      <c r="GB227" s="120">
        <f t="shared" si="275"/>
        <v>0</v>
      </c>
      <c r="GC227" s="120">
        <f t="shared" si="276"/>
        <v>0</v>
      </c>
      <c r="GD227" s="120">
        <f t="shared" si="277"/>
        <v>0</v>
      </c>
      <c r="GE227" s="120">
        <f t="shared" si="278"/>
        <v>0</v>
      </c>
      <c r="GF227" s="120">
        <f t="shared" si="279"/>
        <v>0</v>
      </c>
      <c r="GG227">
        <f t="shared" si="280"/>
        <v>0</v>
      </c>
      <c r="GH227">
        <f t="shared" si="281"/>
        <v>0</v>
      </c>
      <c r="GI227">
        <v>6</v>
      </c>
      <c r="GJ227" t="str">
        <f t="shared" si="282"/>
        <v/>
      </c>
    </row>
    <row r="228" spans="1:192" x14ac:dyDescent="0.2">
      <c r="A228" s="50">
        <f t="shared" si="221"/>
        <v>227</v>
      </c>
      <c r="B228" s="2" t="s">
        <v>150</v>
      </c>
      <c r="C228" t="s">
        <v>248</v>
      </c>
      <c r="F228" s="19">
        <v>3464140</v>
      </c>
      <c r="G228" s="19">
        <v>5556305</v>
      </c>
      <c r="H228" s="77">
        <f t="shared" si="222"/>
        <v>464079.91400000005</v>
      </c>
      <c r="I228" s="77">
        <f t="shared" si="223"/>
        <v>5554522.2680000002</v>
      </c>
      <c r="J228" s="19">
        <v>142.4</v>
      </c>
      <c r="K228" s="19" t="s">
        <v>1334</v>
      </c>
      <c r="L228" s="19">
        <v>5.5</v>
      </c>
      <c r="Q228" t="s">
        <v>1351</v>
      </c>
      <c r="R228" t="s">
        <v>276</v>
      </c>
      <c r="S228" s="2" t="s">
        <v>1329</v>
      </c>
      <c r="T228" s="241" t="str">
        <f t="shared" si="224"/>
        <v>T</v>
      </c>
      <c r="U228" s="241" t="str">
        <f t="shared" si="225"/>
        <v>-</v>
      </c>
      <c r="V228" s="241" t="str">
        <f t="shared" si="226"/>
        <v>B</v>
      </c>
      <c r="W228" s="241" t="str">
        <f t="shared" si="283"/>
        <v>A</v>
      </c>
      <c r="X228" s="260">
        <f t="shared" si="220"/>
        <v>6</v>
      </c>
      <c r="Y228" s="261" t="str">
        <f t="shared" si="217"/>
        <v/>
      </c>
      <c r="AA228" s="106">
        <v>37229</v>
      </c>
      <c r="AB228" s="76">
        <v>5</v>
      </c>
      <c r="AC228" t="s">
        <v>278</v>
      </c>
      <c r="AD228" s="2" t="s">
        <v>1607</v>
      </c>
      <c r="AE228" s="57" t="s">
        <v>1636</v>
      </c>
      <c r="AF228" s="45">
        <v>20.9</v>
      </c>
      <c r="AG228" s="19">
        <v>26000</v>
      </c>
      <c r="AH228" s="110">
        <v>5.93</v>
      </c>
      <c r="AJ228" s="19">
        <v>1.0106999999999999</v>
      </c>
      <c r="AK228" s="19">
        <v>20</v>
      </c>
      <c r="AM228" s="45">
        <v>0.24</v>
      </c>
      <c r="AS228" s="193">
        <f t="shared" si="285"/>
        <v>16826.109450000004</v>
      </c>
      <c r="AT228" s="248" t="str">
        <f t="shared" si="286"/>
        <v/>
      </c>
      <c r="AU228">
        <v>5420</v>
      </c>
      <c r="AV228">
        <v>64.7</v>
      </c>
      <c r="AW228">
        <v>500</v>
      </c>
      <c r="AX228">
        <v>8621</v>
      </c>
      <c r="AY228">
        <v>83</v>
      </c>
      <c r="AZ228" s="61">
        <v>1772</v>
      </c>
      <c r="BA228" s="55">
        <v>6</v>
      </c>
      <c r="BB228">
        <v>261</v>
      </c>
      <c r="BC228">
        <v>19</v>
      </c>
      <c r="BD228">
        <v>10</v>
      </c>
      <c r="BE228">
        <v>11</v>
      </c>
      <c r="BF228">
        <v>0.37</v>
      </c>
      <c r="BG228">
        <v>1.8</v>
      </c>
      <c r="BH228">
        <v>6.9</v>
      </c>
      <c r="BI228">
        <v>0.06</v>
      </c>
      <c r="BM228">
        <v>39.4</v>
      </c>
      <c r="BN228" s="52">
        <v>9.2124500000000005</v>
      </c>
      <c r="BO228" s="90"/>
      <c r="BP228" s="90"/>
      <c r="BQ228" s="90">
        <v>250</v>
      </c>
      <c r="BR228" s="90">
        <v>380</v>
      </c>
      <c r="BS228" s="90"/>
      <c r="BT228" s="90"/>
      <c r="BU228" s="90"/>
      <c r="BV228" s="90"/>
      <c r="BW228" s="90"/>
      <c r="BX228" s="90">
        <v>17</v>
      </c>
      <c r="BY228" s="90"/>
      <c r="BZ228" s="90"/>
      <c r="CA228" s="90"/>
      <c r="CB228" s="90"/>
      <c r="CC228" s="90"/>
      <c r="CD228" s="90"/>
      <c r="CE228" s="90"/>
      <c r="CF228" s="90"/>
      <c r="CG228" s="90"/>
      <c r="CH228" s="90"/>
      <c r="CI228" s="90"/>
      <c r="CJ228" s="90"/>
      <c r="CK228" s="90"/>
      <c r="CL228" s="91">
        <v>20</v>
      </c>
      <c r="CM228" s="90"/>
      <c r="CN228" s="90">
        <v>1270</v>
      </c>
      <c r="CO228" s="90"/>
      <c r="DB228" s="103"/>
      <c r="DC228" s="103"/>
      <c r="DD228" s="103"/>
      <c r="DE228" s="103"/>
      <c r="DF228" s="103"/>
      <c r="DG228" s="103"/>
      <c r="DH228" s="103"/>
      <c r="DI228" s="103"/>
      <c r="DJ228" s="103"/>
      <c r="DK228" s="103"/>
      <c r="DL228" s="103"/>
      <c r="DM228" s="103"/>
      <c r="DN228" s="103"/>
      <c r="DO228" s="103"/>
      <c r="DP228" s="103"/>
      <c r="DQ228" s="103"/>
      <c r="DR228" s="103"/>
      <c r="DS228" s="104"/>
      <c r="DT228" s="50">
        <f t="shared" si="227"/>
        <v>0</v>
      </c>
      <c r="DU228" s="73">
        <f t="shared" si="228"/>
        <v>1</v>
      </c>
      <c r="DV228" s="73">
        <f t="shared" si="229"/>
        <v>0</v>
      </c>
      <c r="DW228" s="73">
        <f t="shared" si="230"/>
        <v>0</v>
      </c>
      <c r="DX228" s="73">
        <f t="shared" si="231"/>
        <v>0</v>
      </c>
      <c r="DY228" s="125">
        <f t="shared" si="232"/>
        <v>0</v>
      </c>
      <c r="DZ228" s="73">
        <f t="shared" si="233"/>
        <v>0</v>
      </c>
      <c r="EA228" s="19">
        <f t="shared" si="234"/>
        <v>1</v>
      </c>
      <c r="EB228" s="50">
        <f t="shared" si="235"/>
        <v>0</v>
      </c>
      <c r="EC228" s="19">
        <f t="shared" si="236"/>
        <v>0</v>
      </c>
      <c r="ED228" s="19">
        <f t="shared" si="237"/>
        <v>0</v>
      </c>
      <c r="EE228" s="19">
        <f t="shared" si="238"/>
        <v>1</v>
      </c>
      <c r="EF228" s="50">
        <f t="shared" si="239"/>
        <v>0</v>
      </c>
      <c r="EG228" s="19">
        <f t="shared" si="240"/>
        <v>0</v>
      </c>
      <c r="EH228" s="19">
        <f t="shared" si="241"/>
        <v>1</v>
      </c>
      <c r="EI228" s="50">
        <f t="shared" si="242"/>
        <v>0</v>
      </c>
      <c r="EJ228" s="125">
        <f t="shared" si="243"/>
        <v>3</v>
      </c>
      <c r="EK228">
        <f t="shared" si="244"/>
        <v>5420</v>
      </c>
      <c r="EL228">
        <f t="shared" si="245"/>
        <v>261</v>
      </c>
      <c r="EM228">
        <f t="shared" si="246"/>
        <v>64.7</v>
      </c>
      <c r="EN228">
        <f t="shared" si="247"/>
        <v>500</v>
      </c>
      <c r="EO228">
        <f t="shared" si="248"/>
        <v>0.37</v>
      </c>
      <c r="EP228">
        <f t="shared" si="249"/>
        <v>11</v>
      </c>
      <c r="EQ228">
        <f t="shared" si="250"/>
        <v>1772</v>
      </c>
      <c r="ER228" t="str">
        <f t="shared" si="251"/>
        <v/>
      </c>
      <c r="ES228" t="str">
        <f t="shared" si="252"/>
        <v/>
      </c>
      <c r="ET228">
        <f t="shared" si="253"/>
        <v>83</v>
      </c>
      <c r="EU228" s="61">
        <f t="shared" si="254"/>
        <v>8621</v>
      </c>
      <c r="EV228" s="53" t="e">
        <f>IF(ISNUMBER(EK228),EK228*#REF!,"")</f>
        <v>#REF!</v>
      </c>
      <c r="EW228" s="53" t="e">
        <f>IF(ISNUMBER(EL228),EL228*#REF!,"")</f>
        <v>#REF!</v>
      </c>
      <c r="EX228" s="53" t="e">
        <f>IF(ISNUMBER(EM228),EM228*#REF!,"")</f>
        <v>#REF!</v>
      </c>
      <c r="EY228" s="53" t="e">
        <f>IF(ISNUMBER(EN228),EN228*#REF!,"")</f>
        <v>#REF!</v>
      </c>
      <c r="EZ228" s="53" t="e">
        <f>IF(ISNUMBER(EO228),EO228*#REF!,"")</f>
        <v>#REF!</v>
      </c>
      <c r="FA228" s="53" t="e">
        <f>IF(ISNUMBER(EP228),EP228*#REF!,"")</f>
        <v>#REF!</v>
      </c>
      <c r="FB228" s="53" t="e">
        <f>IF(ISNUMBER(EQ228),EQ228*#REF!,"")</f>
        <v>#REF!</v>
      </c>
      <c r="FC228" s="53" t="str">
        <f>IF(ISNUMBER(ER228),ER228*#REF!,"")</f>
        <v/>
      </c>
      <c r="FD228" s="53" t="str">
        <f>IF(ISNUMBER(ES228),ES228*#REF!,"")</f>
        <v/>
      </c>
      <c r="FE228" s="53" t="e">
        <f>IF(ISNUMBER(ET228),ET228*#REF!,"")</f>
        <v>#REF!</v>
      </c>
      <c r="FF228" s="52" t="e">
        <f>IF(ISNUMBER(EU228),EU228*#REF!,"")</f>
        <v>#REF!</v>
      </c>
      <c r="FG228" s="55" t="str">
        <f t="shared" si="255"/>
        <v/>
      </c>
      <c r="FH228" s="55" t="str">
        <f t="shared" si="256"/>
        <v/>
      </c>
      <c r="FI228" s="55" t="str">
        <f t="shared" si="257"/>
        <v/>
      </c>
      <c r="FJ228" s="55" t="str">
        <f t="shared" si="258"/>
        <v/>
      </c>
      <c r="FK228" s="55" t="str">
        <f t="shared" si="259"/>
        <v/>
      </c>
      <c r="FL228" s="55" t="str">
        <f t="shared" si="260"/>
        <v/>
      </c>
      <c r="FM228" s="55" t="str">
        <f t="shared" si="261"/>
        <v/>
      </c>
      <c r="FN228" s="55" t="str">
        <f t="shared" si="262"/>
        <v/>
      </c>
      <c r="FO228" s="55" t="str">
        <f t="shared" si="263"/>
        <v/>
      </c>
      <c r="FP228" s="55" t="str">
        <f t="shared" si="264"/>
        <v/>
      </c>
      <c r="FQ228" s="59" t="str">
        <f t="shared" si="265"/>
        <v/>
      </c>
      <c r="FR228" s="53" t="str">
        <f t="shared" si="284"/>
        <v/>
      </c>
      <c r="FS228" s="53" t="e">
        <f t="shared" si="266"/>
        <v>#VALUE!</v>
      </c>
      <c r="FT228" s="19" t="e">
        <f t="shared" si="267"/>
        <v>#VALUE!</v>
      </c>
      <c r="FU228" s="19" t="e">
        <f t="shared" si="268"/>
        <v>#VALUE!</v>
      </c>
      <c r="FV228" s="19" t="e">
        <f t="shared" si="269"/>
        <v>#VALUE!</v>
      </c>
      <c r="FW228" s="50" t="e">
        <f t="shared" si="270"/>
        <v>#VALUE!</v>
      </c>
      <c r="FX228" s="120">
        <f t="shared" si="271"/>
        <v>0</v>
      </c>
      <c r="FY228" s="120">
        <f t="shared" si="272"/>
        <v>0</v>
      </c>
      <c r="FZ228" s="120">
        <f t="shared" si="273"/>
        <v>0</v>
      </c>
      <c r="GA228" s="120">
        <f t="shared" si="274"/>
        <v>0</v>
      </c>
      <c r="GB228" s="120">
        <f t="shared" si="275"/>
        <v>0</v>
      </c>
      <c r="GC228" s="120">
        <f t="shared" si="276"/>
        <v>0</v>
      </c>
      <c r="GD228" s="120">
        <f t="shared" si="277"/>
        <v>0</v>
      </c>
      <c r="GE228" s="120">
        <f t="shared" si="278"/>
        <v>0</v>
      </c>
      <c r="GF228" s="120">
        <f t="shared" si="279"/>
        <v>0</v>
      </c>
      <c r="GG228">
        <f t="shared" si="280"/>
        <v>0</v>
      </c>
      <c r="GH228">
        <f t="shared" si="281"/>
        <v>0</v>
      </c>
      <c r="GI228">
        <v>6</v>
      </c>
      <c r="GJ228" t="str">
        <f t="shared" si="282"/>
        <v/>
      </c>
    </row>
    <row r="229" spans="1:192" x14ac:dyDescent="0.2">
      <c r="A229" s="50">
        <f t="shared" si="221"/>
        <v>228</v>
      </c>
      <c r="B229" s="2" t="s">
        <v>150</v>
      </c>
      <c r="C229" t="s">
        <v>248</v>
      </c>
      <c r="F229" s="19">
        <v>3464140</v>
      </c>
      <c r="G229" s="19">
        <v>5556305</v>
      </c>
      <c r="H229" s="77">
        <f t="shared" si="222"/>
        <v>464079.91400000005</v>
      </c>
      <c r="I229" s="77">
        <f t="shared" si="223"/>
        <v>5554522.2680000002</v>
      </c>
      <c r="J229" s="19">
        <v>142.4</v>
      </c>
      <c r="K229" s="19" t="s">
        <v>1334</v>
      </c>
      <c r="L229" s="19">
        <v>5.5</v>
      </c>
      <c r="Q229" t="s">
        <v>1351</v>
      </c>
      <c r="R229" t="s">
        <v>276</v>
      </c>
      <c r="S229" s="2" t="s">
        <v>1329</v>
      </c>
      <c r="T229" s="241" t="str">
        <f t="shared" si="224"/>
        <v>T</v>
      </c>
      <c r="U229" s="241" t="str">
        <f t="shared" si="225"/>
        <v>M</v>
      </c>
      <c r="V229" s="241" t="str">
        <f t="shared" si="226"/>
        <v>-</v>
      </c>
      <c r="W229" s="241" t="str">
        <f t="shared" si="283"/>
        <v>A</v>
      </c>
      <c r="X229" s="260">
        <f t="shared" si="220"/>
        <v>6</v>
      </c>
      <c r="Y229" s="261" t="str">
        <f t="shared" si="217"/>
        <v/>
      </c>
      <c r="Z229" s="56" t="s">
        <v>1637</v>
      </c>
      <c r="AA229" s="86">
        <v>42529</v>
      </c>
      <c r="AB229" s="76">
        <v>6</v>
      </c>
      <c r="AC229" t="s">
        <v>278</v>
      </c>
      <c r="AD229" s="2" t="s">
        <v>1033</v>
      </c>
      <c r="AE229" s="56"/>
      <c r="AF229" s="66">
        <v>21.1</v>
      </c>
      <c r="AH229" s="19">
        <v>5.9</v>
      </c>
      <c r="AR229">
        <v>16726</v>
      </c>
      <c r="AS229" s="193">
        <f t="shared" si="285"/>
        <v>16725.722999999998</v>
      </c>
      <c r="AT229" s="248" t="str">
        <f t="shared" si="286"/>
        <v/>
      </c>
      <c r="AU229">
        <v>5450</v>
      </c>
      <c r="AV229" s="55">
        <v>62</v>
      </c>
      <c r="AW229">
        <v>477</v>
      </c>
      <c r="AX229">
        <v>8540</v>
      </c>
      <c r="AY229">
        <v>82</v>
      </c>
      <c r="AZ229" s="61">
        <v>1768</v>
      </c>
      <c r="BA229" s="55">
        <v>5.6</v>
      </c>
      <c r="BB229">
        <v>248</v>
      </c>
      <c r="BC229">
        <v>16.7</v>
      </c>
      <c r="BD229">
        <v>11</v>
      </c>
      <c r="BE229">
        <v>10.6</v>
      </c>
      <c r="BF229">
        <v>0.24</v>
      </c>
      <c r="BG229">
        <v>1.85</v>
      </c>
      <c r="BH229">
        <v>7.4</v>
      </c>
      <c r="BI229">
        <v>6.0999999999999999E-2</v>
      </c>
      <c r="BJ229" t="s">
        <v>1381</v>
      </c>
      <c r="BK229" t="s">
        <v>1370</v>
      </c>
      <c r="BM229">
        <v>36.1</v>
      </c>
      <c r="BN229" s="52">
        <v>8.92</v>
      </c>
      <c r="BO229" s="90"/>
      <c r="BP229" s="90"/>
      <c r="BQ229" s="90">
        <v>250</v>
      </c>
      <c r="BR229" s="90"/>
      <c r="BS229" s="90"/>
      <c r="BT229" s="90"/>
      <c r="BU229" s="90"/>
      <c r="BV229" s="90"/>
      <c r="BW229" s="90"/>
      <c r="BX229" s="90">
        <v>2</v>
      </c>
      <c r="BY229" s="90"/>
      <c r="BZ229" s="90"/>
      <c r="CA229" s="90"/>
      <c r="CB229" s="90"/>
      <c r="CC229" s="90"/>
      <c r="CD229" s="90"/>
      <c r="CE229" s="90"/>
      <c r="CF229" s="90"/>
      <c r="CG229" s="90"/>
      <c r="CH229" s="90"/>
      <c r="CI229" s="90"/>
      <c r="CJ229" s="90"/>
      <c r="CK229" s="90"/>
      <c r="CL229" s="91"/>
      <c r="CM229" s="90"/>
      <c r="CN229" s="90">
        <v>1650</v>
      </c>
      <c r="CO229" s="90"/>
      <c r="DB229" s="103"/>
      <c r="DC229" s="103"/>
      <c r="DD229" s="103"/>
      <c r="DE229" s="103"/>
      <c r="DF229" s="103"/>
      <c r="DG229" s="103"/>
      <c r="DH229" s="103"/>
      <c r="DI229" s="103"/>
      <c r="DJ229" s="103"/>
      <c r="DK229" s="103"/>
      <c r="DL229" s="103"/>
      <c r="DM229" s="103"/>
      <c r="DN229" s="103"/>
      <c r="DO229" s="103"/>
      <c r="DP229" s="103"/>
      <c r="DQ229" s="103"/>
      <c r="DR229" s="103"/>
      <c r="DS229" s="104"/>
      <c r="DT229" s="50">
        <f t="shared" si="227"/>
        <v>0</v>
      </c>
      <c r="DU229" s="73">
        <f t="shared" si="228"/>
        <v>1</v>
      </c>
      <c r="DV229" s="73">
        <f t="shared" si="229"/>
        <v>0</v>
      </c>
      <c r="DW229" s="73">
        <f t="shared" si="230"/>
        <v>0</v>
      </c>
      <c r="DX229" s="73">
        <f t="shared" si="231"/>
        <v>0</v>
      </c>
      <c r="DY229" s="125">
        <f t="shared" si="232"/>
        <v>0</v>
      </c>
      <c r="DZ229" s="73">
        <f t="shared" si="233"/>
        <v>0</v>
      </c>
      <c r="EA229" s="19">
        <f t="shared" si="234"/>
        <v>1</v>
      </c>
      <c r="EB229" s="50">
        <f t="shared" si="235"/>
        <v>0</v>
      </c>
      <c r="EC229" s="19">
        <f t="shared" si="236"/>
        <v>0</v>
      </c>
      <c r="ED229" s="19">
        <f t="shared" si="237"/>
        <v>1</v>
      </c>
      <c r="EE229" s="19">
        <f t="shared" si="238"/>
        <v>0</v>
      </c>
      <c r="EF229" s="50">
        <f t="shared" si="239"/>
        <v>0</v>
      </c>
      <c r="EG229" s="19">
        <f t="shared" si="240"/>
        <v>0</v>
      </c>
      <c r="EH229" s="19">
        <f t="shared" si="241"/>
        <v>1</v>
      </c>
      <c r="EI229" s="50">
        <f t="shared" si="242"/>
        <v>0</v>
      </c>
      <c r="EJ229" s="125">
        <f t="shared" si="243"/>
        <v>3</v>
      </c>
      <c r="EK229">
        <f t="shared" si="244"/>
        <v>5450</v>
      </c>
      <c r="EL229">
        <f t="shared" si="245"/>
        <v>248</v>
      </c>
      <c r="EM229">
        <f t="shared" si="246"/>
        <v>62</v>
      </c>
      <c r="EN229">
        <f t="shared" si="247"/>
        <v>477</v>
      </c>
      <c r="EO229">
        <f t="shared" si="248"/>
        <v>0.24</v>
      </c>
      <c r="EP229">
        <f t="shared" si="249"/>
        <v>10.6</v>
      </c>
      <c r="EQ229">
        <f t="shared" si="250"/>
        <v>1768</v>
      </c>
      <c r="ER229" t="str">
        <f t="shared" si="251"/>
        <v/>
      </c>
      <c r="ES229" t="str">
        <f t="shared" si="252"/>
        <v/>
      </c>
      <c r="ET229">
        <f t="shared" si="253"/>
        <v>82</v>
      </c>
      <c r="EU229" s="61">
        <f t="shared" si="254"/>
        <v>8540</v>
      </c>
      <c r="EV229" s="53" t="e">
        <f>IF(ISNUMBER(EK229),EK229*#REF!,"")</f>
        <v>#REF!</v>
      </c>
      <c r="EW229" s="53" t="e">
        <f>IF(ISNUMBER(EL229),EL229*#REF!,"")</f>
        <v>#REF!</v>
      </c>
      <c r="EX229" s="53" t="e">
        <f>IF(ISNUMBER(EM229),EM229*#REF!,"")</f>
        <v>#REF!</v>
      </c>
      <c r="EY229" s="53" t="e">
        <f>IF(ISNUMBER(EN229),EN229*#REF!,"")</f>
        <v>#REF!</v>
      </c>
      <c r="EZ229" s="53" t="e">
        <f>IF(ISNUMBER(EO229),EO229*#REF!,"")</f>
        <v>#REF!</v>
      </c>
      <c r="FA229" s="53" t="e">
        <f>IF(ISNUMBER(EP229),EP229*#REF!,"")</f>
        <v>#REF!</v>
      </c>
      <c r="FB229" s="53" t="e">
        <f>IF(ISNUMBER(EQ229),EQ229*#REF!,"")</f>
        <v>#REF!</v>
      </c>
      <c r="FC229" s="53" t="str">
        <f>IF(ISNUMBER(ER229),ER229*#REF!,"")</f>
        <v/>
      </c>
      <c r="FD229" s="53" t="str">
        <f>IF(ISNUMBER(ES229),ES229*#REF!,"")</f>
        <v/>
      </c>
      <c r="FE229" s="53" t="e">
        <f>IF(ISNUMBER(ET229),ET229*#REF!,"")</f>
        <v>#REF!</v>
      </c>
      <c r="FF229" s="52" t="e">
        <f>IF(ISNUMBER(EU229),EU229*#REF!,"")</f>
        <v>#REF!</v>
      </c>
      <c r="FG229" s="55" t="str">
        <f t="shared" si="255"/>
        <v/>
      </c>
      <c r="FH229" s="55" t="str">
        <f t="shared" si="256"/>
        <v/>
      </c>
      <c r="FI229" s="55" t="str">
        <f t="shared" si="257"/>
        <v/>
      </c>
      <c r="FJ229" s="55" t="str">
        <f t="shared" si="258"/>
        <v/>
      </c>
      <c r="FK229" s="55" t="str">
        <f t="shared" si="259"/>
        <v/>
      </c>
      <c r="FL229" s="55" t="str">
        <f t="shared" si="260"/>
        <v/>
      </c>
      <c r="FM229" s="55" t="str">
        <f t="shared" si="261"/>
        <v/>
      </c>
      <c r="FN229" s="55" t="str">
        <f t="shared" si="262"/>
        <v/>
      </c>
      <c r="FO229" s="55" t="str">
        <f t="shared" si="263"/>
        <v/>
      </c>
      <c r="FP229" s="55" t="str">
        <f t="shared" si="264"/>
        <v/>
      </c>
      <c r="FQ229" s="59" t="str">
        <f t="shared" si="265"/>
        <v/>
      </c>
      <c r="FR229" s="53" t="str">
        <f t="shared" si="284"/>
        <v/>
      </c>
      <c r="FS229" s="53" t="e">
        <f t="shared" si="266"/>
        <v>#VALUE!</v>
      </c>
      <c r="FT229" s="19" t="e">
        <f t="shared" si="267"/>
        <v>#VALUE!</v>
      </c>
      <c r="FU229" s="19" t="e">
        <f t="shared" si="268"/>
        <v>#VALUE!</v>
      </c>
      <c r="FV229" s="19" t="e">
        <f t="shared" si="269"/>
        <v>#VALUE!</v>
      </c>
      <c r="FW229" s="50" t="e">
        <f t="shared" si="270"/>
        <v>#VALUE!</v>
      </c>
      <c r="FX229" s="120">
        <f t="shared" si="271"/>
        <v>0</v>
      </c>
      <c r="FY229" s="120">
        <f t="shared" si="272"/>
        <v>0</v>
      </c>
      <c r="FZ229" s="120">
        <f t="shared" si="273"/>
        <v>0</v>
      </c>
      <c r="GA229" s="120">
        <f t="shared" si="274"/>
        <v>0</v>
      </c>
      <c r="GB229" s="120">
        <f t="shared" si="275"/>
        <v>0</v>
      </c>
      <c r="GC229" s="120">
        <f t="shared" si="276"/>
        <v>0</v>
      </c>
      <c r="GD229" s="120">
        <f t="shared" si="277"/>
        <v>0</v>
      </c>
      <c r="GE229" s="120">
        <f t="shared" si="278"/>
        <v>0</v>
      </c>
      <c r="GF229" s="120">
        <f t="shared" si="279"/>
        <v>0</v>
      </c>
      <c r="GG229">
        <f t="shared" si="280"/>
        <v>0</v>
      </c>
      <c r="GH229">
        <f t="shared" si="281"/>
        <v>0</v>
      </c>
      <c r="GI229">
        <v>6</v>
      </c>
      <c r="GJ229" t="str">
        <f t="shared" si="282"/>
        <v/>
      </c>
    </row>
    <row r="230" spans="1:192" x14ac:dyDescent="0.2">
      <c r="A230" s="50">
        <f t="shared" si="221"/>
        <v>229</v>
      </c>
      <c r="B230" s="2" t="s">
        <v>150</v>
      </c>
      <c r="C230" t="s">
        <v>257</v>
      </c>
      <c r="F230" s="19">
        <v>3464468</v>
      </c>
      <c r="G230" s="19">
        <v>5558167</v>
      </c>
      <c r="H230" s="77">
        <f t="shared" si="222"/>
        <v>464407.78280000004</v>
      </c>
      <c r="I230" s="77">
        <f t="shared" si="223"/>
        <v>5556383.5232000006</v>
      </c>
      <c r="J230" s="19">
        <v>192.03</v>
      </c>
      <c r="K230" s="19" t="s">
        <v>1334</v>
      </c>
      <c r="L230" s="19">
        <v>18.100000000000001</v>
      </c>
      <c r="Q230" t="s">
        <v>1351</v>
      </c>
      <c r="R230" t="s">
        <v>276</v>
      </c>
      <c r="S230" s="2" t="s">
        <v>1329</v>
      </c>
      <c r="T230" s="241" t="str">
        <f t="shared" si="224"/>
        <v>-</v>
      </c>
      <c r="U230" s="241" t="str">
        <f t="shared" si="225"/>
        <v>M</v>
      </c>
      <c r="V230" s="241" t="str">
        <f t="shared" si="226"/>
        <v>-</v>
      </c>
      <c r="W230" s="241" t="str">
        <f t="shared" si="283"/>
        <v>-</v>
      </c>
      <c r="X230" s="260">
        <f t="shared" si="220"/>
        <v>6</v>
      </c>
      <c r="Y230" s="261" t="str">
        <f t="shared" si="217"/>
        <v/>
      </c>
      <c r="AA230" s="66" t="s">
        <v>1605</v>
      </c>
      <c r="AB230" s="76">
        <v>1</v>
      </c>
      <c r="AC230" t="s">
        <v>1606</v>
      </c>
      <c r="AD230" s="2" t="s">
        <v>1604</v>
      </c>
      <c r="AF230" s="66">
        <v>11.7</v>
      </c>
      <c r="AS230" s="193">
        <f t="shared" si="285"/>
        <v>1012.5</v>
      </c>
      <c r="AT230" s="248" t="str">
        <f t="shared" si="286"/>
        <v/>
      </c>
      <c r="AU230">
        <v>117</v>
      </c>
      <c r="AV230">
        <v>21.8</v>
      </c>
      <c r="AW230">
        <v>110</v>
      </c>
      <c r="AX230">
        <v>153</v>
      </c>
      <c r="AY230">
        <v>7.4</v>
      </c>
      <c r="AZ230" s="61">
        <v>564</v>
      </c>
      <c r="BB230">
        <v>13.3</v>
      </c>
      <c r="BE230">
        <v>26</v>
      </c>
      <c r="BN230" s="52"/>
      <c r="BO230" s="90"/>
      <c r="BP230" s="90"/>
      <c r="BQ230" s="90"/>
      <c r="BR230" s="90"/>
      <c r="BS230" s="90"/>
      <c r="BT230" s="90"/>
      <c r="BU230" s="90"/>
      <c r="BV230" s="90"/>
      <c r="BW230" s="90"/>
      <c r="BX230" s="90"/>
      <c r="BY230" s="90"/>
      <c r="BZ230" s="90"/>
      <c r="CA230" s="90"/>
      <c r="CB230" s="90"/>
      <c r="CC230" s="90"/>
      <c r="CD230" s="90"/>
      <c r="CE230" s="90"/>
      <c r="CF230" s="90"/>
      <c r="CG230" s="90"/>
      <c r="CH230" s="90"/>
      <c r="CI230" s="90"/>
      <c r="CJ230" s="90"/>
      <c r="CK230" s="90"/>
      <c r="CL230" s="91"/>
      <c r="CM230" s="90"/>
      <c r="CN230" s="90" t="s">
        <v>3088</v>
      </c>
      <c r="CO230" s="90"/>
      <c r="DB230" s="103"/>
      <c r="DC230" s="103"/>
      <c r="DD230" s="103"/>
      <c r="DE230" s="103"/>
      <c r="DF230" s="103"/>
      <c r="DG230" s="103"/>
      <c r="DH230" s="103"/>
      <c r="DI230" s="103"/>
      <c r="DJ230" s="103"/>
      <c r="DK230" s="103"/>
      <c r="DL230" s="103"/>
      <c r="DM230" s="103"/>
      <c r="DN230" s="103"/>
      <c r="DO230" s="103"/>
      <c r="DP230" s="103"/>
      <c r="DQ230" s="103"/>
      <c r="DR230" s="103"/>
      <c r="DS230" s="104"/>
      <c r="DT230" s="50">
        <f t="shared" si="227"/>
        <v>1</v>
      </c>
      <c r="DU230" s="73">
        <f t="shared" si="228"/>
        <v>0</v>
      </c>
      <c r="DV230" s="73">
        <f t="shared" si="229"/>
        <v>1</v>
      </c>
      <c r="DW230" s="73">
        <f t="shared" si="230"/>
        <v>0</v>
      </c>
      <c r="DX230" s="73">
        <f t="shared" si="231"/>
        <v>0</v>
      </c>
      <c r="DY230" s="125">
        <f t="shared" si="232"/>
        <v>0</v>
      </c>
      <c r="DZ230" s="73">
        <f t="shared" si="233"/>
        <v>1</v>
      </c>
      <c r="EA230" s="19">
        <f t="shared" si="234"/>
        <v>0</v>
      </c>
      <c r="EB230" s="50">
        <f t="shared" si="235"/>
        <v>0</v>
      </c>
      <c r="EC230" s="19">
        <f t="shared" si="236"/>
        <v>0</v>
      </c>
      <c r="ED230" s="19">
        <f t="shared" si="237"/>
        <v>1</v>
      </c>
      <c r="EE230" s="19">
        <f t="shared" si="238"/>
        <v>0</v>
      </c>
      <c r="EF230" s="50">
        <f t="shared" si="239"/>
        <v>0</v>
      </c>
      <c r="EG230" s="19">
        <f t="shared" si="240"/>
        <v>0</v>
      </c>
      <c r="EH230" s="19">
        <f t="shared" si="241"/>
        <v>0</v>
      </c>
      <c r="EI230" s="50">
        <f t="shared" si="242"/>
        <v>1</v>
      </c>
      <c r="EJ230" s="125">
        <f t="shared" si="243"/>
        <v>1</v>
      </c>
      <c r="EK230">
        <f t="shared" si="244"/>
        <v>117</v>
      </c>
      <c r="EL230">
        <f t="shared" si="245"/>
        <v>13.3</v>
      </c>
      <c r="EM230">
        <f t="shared" si="246"/>
        <v>21.8</v>
      </c>
      <c r="EN230">
        <f t="shared" si="247"/>
        <v>110</v>
      </c>
      <c r="EO230" t="str">
        <f t="shared" si="248"/>
        <v/>
      </c>
      <c r="EP230">
        <f t="shared" si="249"/>
        <v>26</v>
      </c>
      <c r="EQ230">
        <f t="shared" si="250"/>
        <v>564</v>
      </c>
      <c r="ER230" t="str">
        <f t="shared" si="251"/>
        <v/>
      </c>
      <c r="ES230" t="str">
        <f t="shared" si="252"/>
        <v/>
      </c>
      <c r="ET230">
        <f t="shared" si="253"/>
        <v>7.4</v>
      </c>
      <c r="EU230" s="61">
        <f t="shared" si="254"/>
        <v>153</v>
      </c>
      <c r="EV230" s="53" t="e">
        <f>IF(ISNUMBER(EK230),EK230*#REF!,"")</f>
        <v>#REF!</v>
      </c>
      <c r="EW230" s="53" t="e">
        <f>IF(ISNUMBER(EL230),EL230*#REF!,"")</f>
        <v>#REF!</v>
      </c>
      <c r="EX230" s="53" t="e">
        <f>IF(ISNUMBER(EM230),EM230*#REF!,"")</f>
        <v>#REF!</v>
      </c>
      <c r="EY230" s="53" t="e">
        <f>IF(ISNUMBER(EN230),EN230*#REF!,"")</f>
        <v>#REF!</v>
      </c>
      <c r="EZ230" s="53" t="str">
        <f>IF(ISNUMBER(EO230),EO230*#REF!,"")</f>
        <v/>
      </c>
      <c r="FA230" s="53" t="e">
        <f>IF(ISNUMBER(EP230),EP230*#REF!,"")</f>
        <v>#REF!</v>
      </c>
      <c r="FB230" s="53" t="e">
        <f>IF(ISNUMBER(EQ230),EQ230*#REF!,"")</f>
        <v>#REF!</v>
      </c>
      <c r="FC230" s="53" t="str">
        <f>IF(ISNUMBER(ER230),ER230*#REF!,"")</f>
        <v/>
      </c>
      <c r="FD230" s="53" t="str">
        <f>IF(ISNUMBER(ES230),ES230*#REF!,"")</f>
        <v/>
      </c>
      <c r="FE230" s="53" t="e">
        <f>IF(ISNUMBER(ET230),ET230*#REF!,"")</f>
        <v>#REF!</v>
      </c>
      <c r="FF230" s="52" t="e">
        <f>IF(ISNUMBER(EU230),EU230*#REF!,"")</f>
        <v>#REF!</v>
      </c>
      <c r="FG230" s="55" t="str">
        <f t="shared" si="255"/>
        <v/>
      </c>
      <c r="FH230" s="55" t="str">
        <f t="shared" si="256"/>
        <v/>
      </c>
      <c r="FI230" s="55" t="str">
        <f t="shared" si="257"/>
        <v/>
      </c>
      <c r="FJ230" s="55" t="str">
        <f t="shared" si="258"/>
        <v/>
      </c>
      <c r="FK230" s="55" t="str">
        <f t="shared" si="259"/>
        <v/>
      </c>
      <c r="FL230" s="55" t="str">
        <f t="shared" si="260"/>
        <v/>
      </c>
      <c r="FM230" s="55" t="str">
        <f t="shared" si="261"/>
        <v/>
      </c>
      <c r="FN230" s="55" t="str">
        <f t="shared" si="262"/>
        <v/>
      </c>
      <c r="FO230" s="55" t="str">
        <f t="shared" si="263"/>
        <v/>
      </c>
      <c r="FP230" s="55" t="str">
        <f t="shared" si="264"/>
        <v/>
      </c>
      <c r="FQ230" s="59" t="str">
        <f t="shared" si="265"/>
        <v/>
      </c>
      <c r="FR230" s="53" t="str">
        <f t="shared" si="284"/>
        <v/>
      </c>
      <c r="FS230" s="53" t="e">
        <f t="shared" si="266"/>
        <v>#VALUE!</v>
      </c>
      <c r="FT230" s="19" t="e">
        <f t="shared" si="267"/>
        <v>#VALUE!</v>
      </c>
      <c r="FU230" s="19" t="e">
        <f t="shared" si="268"/>
        <v>#VALUE!</v>
      </c>
      <c r="FV230" s="19" t="e">
        <f t="shared" si="269"/>
        <v>#VALUE!</v>
      </c>
      <c r="FW230" s="50" t="e">
        <f t="shared" si="270"/>
        <v>#VALUE!</v>
      </c>
      <c r="FX230" s="120">
        <f t="shared" si="271"/>
        <v>0</v>
      </c>
      <c r="FY230" s="120">
        <f t="shared" si="272"/>
        <v>0</v>
      </c>
      <c r="FZ230" s="120">
        <f t="shared" si="273"/>
        <v>0</v>
      </c>
      <c r="GA230" s="120">
        <f t="shared" si="274"/>
        <v>0</v>
      </c>
      <c r="GB230" s="120">
        <f t="shared" si="275"/>
        <v>0</v>
      </c>
      <c r="GC230" s="120">
        <f t="shared" si="276"/>
        <v>0</v>
      </c>
      <c r="GD230" s="120">
        <f t="shared" si="277"/>
        <v>0</v>
      </c>
      <c r="GE230" s="120">
        <f t="shared" si="278"/>
        <v>0</v>
      </c>
      <c r="GF230" s="120">
        <f t="shared" si="279"/>
        <v>0</v>
      </c>
      <c r="GG230">
        <f t="shared" si="280"/>
        <v>0</v>
      </c>
      <c r="GH230">
        <f t="shared" si="281"/>
        <v>0</v>
      </c>
      <c r="GI230">
        <v>6</v>
      </c>
      <c r="GJ230" t="str">
        <f t="shared" si="282"/>
        <v/>
      </c>
    </row>
    <row r="231" spans="1:192" x14ac:dyDescent="0.2">
      <c r="A231" s="50">
        <f t="shared" si="221"/>
        <v>230</v>
      </c>
      <c r="B231" s="2" t="s">
        <v>150</v>
      </c>
      <c r="C231" t="s">
        <v>257</v>
      </c>
      <c r="F231" s="19">
        <v>3464468</v>
      </c>
      <c r="G231" s="19">
        <v>5558167</v>
      </c>
      <c r="H231" s="77">
        <f t="shared" si="222"/>
        <v>464407.78280000004</v>
      </c>
      <c r="I231" s="77">
        <f t="shared" si="223"/>
        <v>5556383.5232000006</v>
      </c>
      <c r="J231" s="19">
        <v>192.03</v>
      </c>
      <c r="K231" s="19" t="s">
        <v>1334</v>
      </c>
      <c r="L231" s="19">
        <v>18.100000000000001</v>
      </c>
      <c r="Q231" t="s">
        <v>1351</v>
      </c>
      <c r="R231" t="s">
        <v>276</v>
      </c>
      <c r="S231" s="2" t="s">
        <v>1329</v>
      </c>
      <c r="T231" s="241" t="str">
        <f t="shared" si="224"/>
        <v>-</v>
      </c>
      <c r="U231" s="241" t="str">
        <f t="shared" si="225"/>
        <v>M</v>
      </c>
      <c r="V231" s="241" t="str">
        <f t="shared" si="226"/>
        <v>-</v>
      </c>
      <c r="W231" s="241" t="str">
        <f t="shared" si="283"/>
        <v>A</v>
      </c>
      <c r="X231" s="260">
        <f t="shared" si="220"/>
        <v>6</v>
      </c>
      <c r="Y231" s="261" t="str">
        <f t="shared" si="217"/>
        <v/>
      </c>
      <c r="AA231" s="106">
        <v>37229</v>
      </c>
      <c r="AB231" s="76">
        <v>2</v>
      </c>
      <c r="AC231" t="s">
        <v>278</v>
      </c>
      <c r="AD231" s="2" t="s">
        <v>1607</v>
      </c>
      <c r="AE231" s="57" t="s">
        <v>1608</v>
      </c>
      <c r="AF231" s="66">
        <v>11.5</v>
      </c>
      <c r="AG231" s="19">
        <v>1080</v>
      </c>
      <c r="AH231" s="110">
        <v>6.13</v>
      </c>
      <c r="AJ231" s="19">
        <v>0.99929999999999997</v>
      </c>
      <c r="AK231" s="19">
        <v>20</v>
      </c>
      <c r="AM231" s="45">
        <v>0.17</v>
      </c>
      <c r="AS231" s="193">
        <f t="shared" si="285"/>
        <v>1022.7603840000002</v>
      </c>
      <c r="AT231" s="248" t="str">
        <f t="shared" si="286"/>
        <v/>
      </c>
      <c r="AU231">
        <v>101</v>
      </c>
      <c r="AV231">
        <v>19.600000000000001</v>
      </c>
      <c r="AW231">
        <v>100</v>
      </c>
      <c r="AX231">
        <v>128</v>
      </c>
      <c r="AY231">
        <v>10</v>
      </c>
      <c r="AZ231" s="61">
        <v>515</v>
      </c>
      <c r="BA231">
        <v>0.11</v>
      </c>
      <c r="BB231">
        <v>11.9</v>
      </c>
      <c r="BC231">
        <v>0.35</v>
      </c>
      <c r="BD231">
        <v>0.11</v>
      </c>
      <c r="BE231">
        <v>24</v>
      </c>
      <c r="BF231">
        <v>1.6</v>
      </c>
      <c r="BG231">
        <v>0.57999999999999996</v>
      </c>
      <c r="BH231">
        <v>0.12</v>
      </c>
      <c r="BM231">
        <v>110</v>
      </c>
      <c r="BN231" s="52">
        <v>0.113384</v>
      </c>
      <c r="BO231" s="90"/>
      <c r="BP231" s="90"/>
      <c r="BQ231" s="90">
        <v>60</v>
      </c>
      <c r="BR231" s="90">
        <v>150</v>
      </c>
      <c r="BS231" s="90"/>
      <c r="BT231" s="90"/>
      <c r="BU231" s="90"/>
      <c r="BV231" s="90"/>
      <c r="BW231" s="90"/>
      <c r="BX231" s="90" t="s">
        <v>285</v>
      </c>
      <c r="BY231" s="90"/>
      <c r="BZ231" s="90"/>
      <c r="CA231" s="90"/>
      <c r="CB231" s="90"/>
      <c r="CC231" s="90"/>
      <c r="CD231" s="90"/>
      <c r="CE231" s="90"/>
      <c r="CF231" s="90"/>
      <c r="CG231" s="90"/>
      <c r="CH231" s="90"/>
      <c r="CI231" s="90"/>
      <c r="CJ231" s="90"/>
      <c r="CK231" s="90"/>
      <c r="CL231" s="91">
        <v>67</v>
      </c>
      <c r="CM231" s="90"/>
      <c r="CN231" s="90">
        <v>2540</v>
      </c>
      <c r="CO231" s="90"/>
      <c r="DB231" s="103"/>
      <c r="DC231" s="103"/>
      <c r="DD231" s="103"/>
      <c r="DE231" s="103"/>
      <c r="DF231" s="103"/>
      <c r="DG231" s="103"/>
      <c r="DH231" s="103"/>
      <c r="DI231" s="103"/>
      <c r="DJ231" s="103"/>
      <c r="DK231" s="103"/>
      <c r="DL231" s="103"/>
      <c r="DM231" s="103"/>
      <c r="DN231" s="103"/>
      <c r="DO231" s="103"/>
      <c r="DP231" s="103"/>
      <c r="DQ231" s="103"/>
      <c r="DR231" s="103"/>
      <c r="DS231" s="104"/>
      <c r="DT231" s="50">
        <f t="shared" si="227"/>
        <v>0</v>
      </c>
      <c r="DU231" s="73">
        <f t="shared" si="228"/>
        <v>0</v>
      </c>
      <c r="DV231" s="73">
        <f t="shared" si="229"/>
        <v>1</v>
      </c>
      <c r="DW231" s="73">
        <f t="shared" si="230"/>
        <v>0</v>
      </c>
      <c r="DX231" s="73">
        <f t="shared" si="231"/>
        <v>0</v>
      </c>
      <c r="DY231" s="125">
        <f t="shared" si="232"/>
        <v>0</v>
      </c>
      <c r="DZ231" s="73">
        <f t="shared" si="233"/>
        <v>1</v>
      </c>
      <c r="EA231" s="19">
        <f t="shared" si="234"/>
        <v>0</v>
      </c>
      <c r="EB231" s="50">
        <f t="shared" si="235"/>
        <v>0</v>
      </c>
      <c r="EC231" s="19">
        <f t="shared" si="236"/>
        <v>0</v>
      </c>
      <c r="ED231" s="19">
        <f t="shared" si="237"/>
        <v>1</v>
      </c>
      <c r="EE231" s="19">
        <f t="shared" si="238"/>
        <v>0</v>
      </c>
      <c r="EF231" s="50">
        <f t="shared" si="239"/>
        <v>0</v>
      </c>
      <c r="EG231" s="19">
        <f t="shared" si="240"/>
        <v>0</v>
      </c>
      <c r="EH231" s="19">
        <f t="shared" si="241"/>
        <v>1</v>
      </c>
      <c r="EI231" s="50">
        <f t="shared" si="242"/>
        <v>0</v>
      </c>
      <c r="EJ231" s="125">
        <f t="shared" si="243"/>
        <v>2</v>
      </c>
      <c r="EK231">
        <f t="shared" si="244"/>
        <v>101</v>
      </c>
      <c r="EL231">
        <f t="shared" si="245"/>
        <v>11.9</v>
      </c>
      <c r="EM231">
        <f t="shared" si="246"/>
        <v>19.600000000000001</v>
      </c>
      <c r="EN231">
        <f t="shared" si="247"/>
        <v>100</v>
      </c>
      <c r="EO231">
        <f t="shared" si="248"/>
        <v>1.6</v>
      </c>
      <c r="EP231">
        <f t="shared" si="249"/>
        <v>24</v>
      </c>
      <c r="EQ231">
        <f t="shared" si="250"/>
        <v>515</v>
      </c>
      <c r="ER231" t="str">
        <f t="shared" si="251"/>
        <v/>
      </c>
      <c r="ES231" t="str">
        <f t="shared" si="252"/>
        <v/>
      </c>
      <c r="ET231">
        <f t="shared" si="253"/>
        <v>10</v>
      </c>
      <c r="EU231" s="61">
        <f t="shared" si="254"/>
        <v>128</v>
      </c>
      <c r="EV231" s="53" t="e">
        <f>IF(ISNUMBER(EK231),EK231*#REF!,"")</f>
        <v>#REF!</v>
      </c>
      <c r="EW231" s="53" t="e">
        <f>IF(ISNUMBER(EL231),EL231*#REF!,"")</f>
        <v>#REF!</v>
      </c>
      <c r="EX231" s="53" t="e">
        <f>IF(ISNUMBER(EM231),EM231*#REF!,"")</f>
        <v>#REF!</v>
      </c>
      <c r="EY231" s="53" t="e">
        <f>IF(ISNUMBER(EN231),EN231*#REF!,"")</f>
        <v>#REF!</v>
      </c>
      <c r="EZ231" s="53" t="e">
        <f>IF(ISNUMBER(EO231),EO231*#REF!,"")</f>
        <v>#REF!</v>
      </c>
      <c r="FA231" s="53" t="e">
        <f>IF(ISNUMBER(EP231),EP231*#REF!,"")</f>
        <v>#REF!</v>
      </c>
      <c r="FB231" s="53" t="e">
        <f>IF(ISNUMBER(EQ231),EQ231*#REF!,"")</f>
        <v>#REF!</v>
      </c>
      <c r="FC231" s="53" t="str">
        <f>IF(ISNUMBER(ER231),ER231*#REF!,"")</f>
        <v/>
      </c>
      <c r="FD231" s="53" t="str">
        <f>IF(ISNUMBER(ES231),ES231*#REF!,"")</f>
        <v/>
      </c>
      <c r="FE231" s="53" t="e">
        <f>IF(ISNUMBER(ET231),ET231*#REF!,"")</f>
        <v>#REF!</v>
      </c>
      <c r="FF231" s="52" t="e">
        <f>IF(ISNUMBER(EU231),EU231*#REF!,"")</f>
        <v>#REF!</v>
      </c>
      <c r="FG231" s="55" t="str">
        <f t="shared" si="255"/>
        <v/>
      </c>
      <c r="FH231" s="55" t="str">
        <f t="shared" si="256"/>
        <v/>
      </c>
      <c r="FI231" s="55" t="str">
        <f t="shared" si="257"/>
        <v/>
      </c>
      <c r="FJ231" s="55" t="str">
        <f t="shared" si="258"/>
        <v/>
      </c>
      <c r="FK231" s="55" t="str">
        <f t="shared" si="259"/>
        <v/>
      </c>
      <c r="FL231" s="55" t="str">
        <f t="shared" si="260"/>
        <v/>
      </c>
      <c r="FM231" s="55" t="str">
        <f t="shared" si="261"/>
        <v/>
      </c>
      <c r="FN231" s="55" t="str">
        <f t="shared" si="262"/>
        <v/>
      </c>
      <c r="FO231" s="55" t="str">
        <f t="shared" si="263"/>
        <v/>
      </c>
      <c r="FP231" s="55" t="str">
        <f t="shared" si="264"/>
        <v/>
      </c>
      <c r="FQ231" s="59" t="str">
        <f t="shared" si="265"/>
        <v/>
      </c>
      <c r="FR231" s="53" t="str">
        <f t="shared" si="284"/>
        <v/>
      </c>
      <c r="FS231" s="53" t="e">
        <f t="shared" si="266"/>
        <v>#VALUE!</v>
      </c>
      <c r="FT231" s="19" t="e">
        <f t="shared" si="267"/>
        <v>#VALUE!</v>
      </c>
      <c r="FU231" s="19" t="e">
        <f t="shared" si="268"/>
        <v>#VALUE!</v>
      </c>
      <c r="FV231" s="19" t="e">
        <f t="shared" si="269"/>
        <v>#VALUE!</v>
      </c>
      <c r="FW231" s="50" t="e">
        <f t="shared" si="270"/>
        <v>#VALUE!</v>
      </c>
      <c r="FX231" s="120">
        <f t="shared" si="271"/>
        <v>0</v>
      </c>
      <c r="FY231" s="120">
        <f t="shared" si="272"/>
        <v>0</v>
      </c>
      <c r="FZ231" s="120">
        <f t="shared" si="273"/>
        <v>0</v>
      </c>
      <c r="GA231" s="120">
        <f t="shared" si="274"/>
        <v>0</v>
      </c>
      <c r="GB231" s="120">
        <f t="shared" si="275"/>
        <v>0</v>
      </c>
      <c r="GC231" s="120">
        <f t="shared" si="276"/>
        <v>0</v>
      </c>
      <c r="GD231" s="120">
        <f t="shared" si="277"/>
        <v>0</v>
      </c>
      <c r="GE231" s="120">
        <f t="shared" si="278"/>
        <v>0</v>
      </c>
      <c r="GF231" s="120">
        <f t="shared" si="279"/>
        <v>0</v>
      </c>
      <c r="GG231">
        <f t="shared" si="280"/>
        <v>0</v>
      </c>
      <c r="GH231">
        <f t="shared" si="281"/>
        <v>0</v>
      </c>
      <c r="GI231">
        <v>6</v>
      </c>
      <c r="GJ231" t="str">
        <f t="shared" si="282"/>
        <v/>
      </c>
    </row>
    <row r="232" spans="1:192" x14ac:dyDescent="0.2">
      <c r="A232" s="50">
        <f t="shared" si="221"/>
        <v>231</v>
      </c>
      <c r="B232" s="2" t="s">
        <v>150</v>
      </c>
      <c r="C232" t="s">
        <v>257</v>
      </c>
      <c r="F232" s="19">
        <v>3464468</v>
      </c>
      <c r="G232" s="19">
        <v>5558167</v>
      </c>
      <c r="H232" s="77">
        <f t="shared" si="222"/>
        <v>464407.78280000004</v>
      </c>
      <c r="I232" s="77">
        <f t="shared" si="223"/>
        <v>5556383.5232000006</v>
      </c>
      <c r="J232" s="19">
        <v>192.03</v>
      </c>
      <c r="K232" s="19" t="s">
        <v>1334</v>
      </c>
      <c r="L232" s="19">
        <v>18.100000000000001</v>
      </c>
      <c r="Q232" t="s">
        <v>1351</v>
      </c>
      <c r="R232" t="s">
        <v>276</v>
      </c>
      <c r="S232" s="2" t="s">
        <v>1329</v>
      </c>
      <c r="T232" s="241" t="str">
        <f t="shared" si="224"/>
        <v>-</v>
      </c>
      <c r="U232" s="241" t="str">
        <f t="shared" si="225"/>
        <v>-</v>
      </c>
      <c r="V232" s="241" t="str">
        <f t="shared" si="226"/>
        <v>-</v>
      </c>
      <c r="W232" s="241" t="str">
        <f t="shared" si="283"/>
        <v>A</v>
      </c>
      <c r="X232" s="260">
        <f t="shared" si="220"/>
        <v>6</v>
      </c>
      <c r="Y232" s="261" t="str">
        <f t="shared" si="217"/>
        <v/>
      </c>
      <c r="Z232" s="56" t="s">
        <v>1638</v>
      </c>
      <c r="AA232" s="86">
        <v>42529</v>
      </c>
      <c r="AB232" s="76">
        <v>3</v>
      </c>
      <c r="AC232" t="s">
        <v>278</v>
      </c>
      <c r="AD232" s="2" t="s">
        <v>1033</v>
      </c>
      <c r="AE232" s="56"/>
      <c r="AF232" s="66">
        <v>12.5</v>
      </c>
      <c r="AH232" s="19">
        <v>5.6</v>
      </c>
      <c r="AR232">
        <v>991</v>
      </c>
      <c r="AS232" s="193">
        <f t="shared" si="285"/>
        <v>987.01200000000006</v>
      </c>
      <c r="AT232" s="248" t="str">
        <f t="shared" si="286"/>
        <v/>
      </c>
      <c r="AU232">
        <v>100</v>
      </c>
      <c r="AV232">
        <v>18.8</v>
      </c>
      <c r="AW232">
        <v>100</v>
      </c>
      <c r="AX232">
        <v>147</v>
      </c>
      <c r="AY232">
        <v>8.3000000000000007</v>
      </c>
      <c r="AZ232" s="61">
        <v>463</v>
      </c>
      <c r="BA232">
        <v>0.14000000000000001</v>
      </c>
      <c r="BB232">
        <v>11.7</v>
      </c>
      <c r="BC232">
        <v>0.37</v>
      </c>
      <c r="BD232">
        <v>0.14000000000000001</v>
      </c>
      <c r="BE232">
        <v>23.7</v>
      </c>
      <c r="BF232">
        <v>1.8</v>
      </c>
      <c r="BG232">
        <v>0.59</v>
      </c>
      <c r="BH232">
        <v>0.14000000000000001</v>
      </c>
      <c r="BI232">
        <v>5.0000000000000001E-3</v>
      </c>
      <c r="BJ232" t="s">
        <v>1381</v>
      </c>
      <c r="BK232" t="s">
        <v>1370</v>
      </c>
      <c r="BM232">
        <v>111</v>
      </c>
      <c r="BN232" s="52">
        <v>0.24</v>
      </c>
      <c r="BO232" s="90"/>
      <c r="BP232" s="90"/>
      <c r="BQ232" s="90">
        <v>80</v>
      </c>
      <c r="BR232" s="90"/>
      <c r="BS232" s="90"/>
      <c r="BT232" s="90"/>
      <c r="BU232" s="90"/>
      <c r="BV232" s="90"/>
      <c r="BW232" s="90"/>
      <c r="BX232" s="90">
        <v>7</v>
      </c>
      <c r="BY232" s="90"/>
      <c r="BZ232" s="90"/>
      <c r="CA232" s="90"/>
      <c r="CB232" s="90"/>
      <c r="CC232" s="90"/>
      <c r="CD232" s="90"/>
      <c r="CE232" s="90"/>
      <c r="CF232" s="90"/>
      <c r="CG232" s="90"/>
      <c r="CH232" s="90"/>
      <c r="CI232" s="90"/>
      <c r="CJ232" s="90"/>
      <c r="CK232" s="90"/>
      <c r="CL232" s="91"/>
      <c r="CM232" s="90"/>
      <c r="CN232" s="90">
        <v>2190</v>
      </c>
      <c r="CO232" s="90"/>
      <c r="DB232" s="103"/>
      <c r="DC232" s="103"/>
      <c r="DD232" s="103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104"/>
      <c r="DT232" s="50">
        <f t="shared" si="227"/>
        <v>0</v>
      </c>
      <c r="DU232" s="73">
        <f t="shared" si="228"/>
        <v>0</v>
      </c>
      <c r="DV232" s="73">
        <f t="shared" si="229"/>
        <v>1</v>
      </c>
      <c r="DW232" s="73">
        <f t="shared" si="230"/>
        <v>0</v>
      </c>
      <c r="DX232" s="73">
        <f t="shared" si="231"/>
        <v>0</v>
      </c>
      <c r="DY232" s="125">
        <f t="shared" si="232"/>
        <v>0</v>
      </c>
      <c r="DZ232" s="73">
        <f t="shared" si="233"/>
        <v>1</v>
      </c>
      <c r="EA232" s="19">
        <f t="shared" si="234"/>
        <v>0</v>
      </c>
      <c r="EB232" s="50">
        <f t="shared" si="235"/>
        <v>0</v>
      </c>
      <c r="EC232" s="19">
        <f t="shared" si="236"/>
        <v>1</v>
      </c>
      <c r="ED232" s="19">
        <f t="shared" si="237"/>
        <v>0</v>
      </c>
      <c r="EE232" s="19">
        <f t="shared" si="238"/>
        <v>0</v>
      </c>
      <c r="EF232" s="50">
        <f t="shared" si="239"/>
        <v>0</v>
      </c>
      <c r="EG232" s="19">
        <f t="shared" si="240"/>
        <v>0</v>
      </c>
      <c r="EH232" s="19">
        <f t="shared" si="241"/>
        <v>1</v>
      </c>
      <c r="EI232" s="50">
        <f t="shared" si="242"/>
        <v>0</v>
      </c>
      <c r="EJ232" s="125">
        <f t="shared" si="243"/>
        <v>1</v>
      </c>
      <c r="EK232">
        <f t="shared" si="244"/>
        <v>100</v>
      </c>
      <c r="EL232">
        <f t="shared" si="245"/>
        <v>11.7</v>
      </c>
      <c r="EM232">
        <f t="shared" si="246"/>
        <v>18.8</v>
      </c>
      <c r="EN232">
        <f t="shared" si="247"/>
        <v>100</v>
      </c>
      <c r="EO232">
        <f t="shared" si="248"/>
        <v>1.8</v>
      </c>
      <c r="EP232">
        <f t="shared" si="249"/>
        <v>23.7</v>
      </c>
      <c r="EQ232">
        <f t="shared" si="250"/>
        <v>463</v>
      </c>
      <c r="ER232" t="str">
        <f t="shared" si="251"/>
        <v/>
      </c>
      <c r="ES232" t="str">
        <f t="shared" si="252"/>
        <v/>
      </c>
      <c r="ET232">
        <f t="shared" si="253"/>
        <v>8.3000000000000007</v>
      </c>
      <c r="EU232" s="61">
        <f t="shared" si="254"/>
        <v>147</v>
      </c>
      <c r="EV232" s="53" t="e">
        <f>IF(ISNUMBER(EK232),EK232*#REF!,"")</f>
        <v>#REF!</v>
      </c>
      <c r="EW232" s="53" t="e">
        <f>IF(ISNUMBER(EL232),EL232*#REF!,"")</f>
        <v>#REF!</v>
      </c>
      <c r="EX232" s="53" t="e">
        <f>IF(ISNUMBER(EM232),EM232*#REF!,"")</f>
        <v>#REF!</v>
      </c>
      <c r="EY232" s="53" t="e">
        <f>IF(ISNUMBER(EN232),EN232*#REF!,"")</f>
        <v>#REF!</v>
      </c>
      <c r="EZ232" s="53" t="e">
        <f>IF(ISNUMBER(EO232),EO232*#REF!,"")</f>
        <v>#REF!</v>
      </c>
      <c r="FA232" s="53" t="e">
        <f>IF(ISNUMBER(EP232),EP232*#REF!,"")</f>
        <v>#REF!</v>
      </c>
      <c r="FB232" s="53" t="e">
        <f>IF(ISNUMBER(EQ232),EQ232*#REF!,"")</f>
        <v>#REF!</v>
      </c>
      <c r="FC232" s="53" t="str">
        <f>IF(ISNUMBER(ER232),ER232*#REF!,"")</f>
        <v/>
      </c>
      <c r="FD232" s="53" t="str">
        <f>IF(ISNUMBER(ES232),ES232*#REF!,"")</f>
        <v/>
      </c>
      <c r="FE232" s="53" t="e">
        <f>IF(ISNUMBER(ET232),ET232*#REF!,"")</f>
        <v>#REF!</v>
      </c>
      <c r="FF232" s="52" t="e">
        <f>IF(ISNUMBER(EU232),EU232*#REF!,"")</f>
        <v>#REF!</v>
      </c>
      <c r="FG232" s="55" t="str">
        <f t="shared" si="255"/>
        <v/>
      </c>
      <c r="FH232" s="55" t="str">
        <f t="shared" si="256"/>
        <v/>
      </c>
      <c r="FI232" s="55" t="str">
        <f t="shared" si="257"/>
        <v/>
      </c>
      <c r="FJ232" s="55" t="str">
        <f t="shared" si="258"/>
        <v/>
      </c>
      <c r="FK232" s="55" t="str">
        <f t="shared" si="259"/>
        <v/>
      </c>
      <c r="FL232" s="55" t="str">
        <f t="shared" si="260"/>
        <v/>
      </c>
      <c r="FM232" s="55" t="str">
        <f t="shared" si="261"/>
        <v/>
      </c>
      <c r="FN232" s="55" t="str">
        <f t="shared" si="262"/>
        <v/>
      </c>
      <c r="FO232" s="55" t="str">
        <f t="shared" si="263"/>
        <v/>
      </c>
      <c r="FP232" s="55" t="str">
        <f t="shared" si="264"/>
        <v/>
      </c>
      <c r="FQ232" s="59" t="str">
        <f t="shared" si="265"/>
        <v/>
      </c>
      <c r="FR232" s="53" t="str">
        <f t="shared" si="284"/>
        <v/>
      </c>
      <c r="FS232" s="53" t="e">
        <f t="shared" si="266"/>
        <v>#VALUE!</v>
      </c>
      <c r="FT232" s="19" t="e">
        <f t="shared" si="267"/>
        <v>#VALUE!</v>
      </c>
      <c r="FU232" s="19" t="e">
        <f t="shared" si="268"/>
        <v>#VALUE!</v>
      </c>
      <c r="FV232" s="19" t="e">
        <f t="shared" si="269"/>
        <v>#VALUE!</v>
      </c>
      <c r="FW232" s="50" t="e">
        <f t="shared" si="270"/>
        <v>#VALUE!</v>
      </c>
      <c r="FX232" s="120">
        <f t="shared" si="271"/>
        <v>0</v>
      </c>
      <c r="FY232" s="120">
        <f t="shared" si="272"/>
        <v>0</v>
      </c>
      <c r="FZ232" s="120">
        <f t="shared" si="273"/>
        <v>0</v>
      </c>
      <c r="GA232" s="120">
        <f t="shared" si="274"/>
        <v>0</v>
      </c>
      <c r="GB232" s="120">
        <f t="shared" si="275"/>
        <v>0</v>
      </c>
      <c r="GC232" s="120">
        <f t="shared" si="276"/>
        <v>0</v>
      </c>
      <c r="GD232" s="120">
        <f t="shared" si="277"/>
        <v>0</v>
      </c>
      <c r="GE232" s="120">
        <f t="shared" si="278"/>
        <v>0</v>
      </c>
      <c r="GF232" s="120">
        <f t="shared" si="279"/>
        <v>0</v>
      </c>
      <c r="GG232">
        <f t="shared" si="280"/>
        <v>0</v>
      </c>
      <c r="GH232">
        <f t="shared" si="281"/>
        <v>0</v>
      </c>
      <c r="GI232">
        <v>6</v>
      </c>
      <c r="GJ232" t="str">
        <f t="shared" si="282"/>
        <v/>
      </c>
    </row>
    <row r="233" spans="1:192" x14ac:dyDescent="0.2">
      <c r="A233" s="50">
        <f t="shared" si="221"/>
        <v>232</v>
      </c>
      <c r="B233" s="58" t="s">
        <v>150</v>
      </c>
      <c r="C233" t="s">
        <v>247</v>
      </c>
      <c r="E233" s="2" t="s">
        <v>1639</v>
      </c>
      <c r="F233" s="19">
        <v>3464146</v>
      </c>
      <c r="G233" s="19">
        <v>5556251</v>
      </c>
      <c r="H233" s="77">
        <f t="shared" si="222"/>
        <v>464085.91160000005</v>
      </c>
      <c r="I233" s="77">
        <f t="shared" si="223"/>
        <v>5554468.2896000007</v>
      </c>
      <c r="J233" s="19">
        <v>142.47</v>
      </c>
      <c r="K233" s="19" t="s">
        <v>1334</v>
      </c>
      <c r="L233" s="19">
        <v>8</v>
      </c>
      <c r="Q233" t="s">
        <v>1351</v>
      </c>
      <c r="R233" t="s">
        <v>276</v>
      </c>
      <c r="S233" s="2" t="s">
        <v>1329</v>
      </c>
      <c r="T233" s="241" t="str">
        <f t="shared" si="224"/>
        <v>T</v>
      </c>
      <c r="U233" s="241" t="str">
        <f t="shared" si="225"/>
        <v>M</v>
      </c>
      <c r="V233" s="241" t="str">
        <f t="shared" si="226"/>
        <v>-</v>
      </c>
      <c r="W233" s="241" t="str">
        <f t="shared" si="283"/>
        <v>A</v>
      </c>
      <c r="X233" s="260">
        <f t="shared" si="220"/>
        <v>6</v>
      </c>
      <c r="Y233" s="261" t="str">
        <f t="shared" si="217"/>
        <v/>
      </c>
      <c r="AA233" s="86" t="s">
        <v>1640</v>
      </c>
      <c r="AB233" s="76">
        <v>1</v>
      </c>
      <c r="AC233" s="2" t="s">
        <v>610</v>
      </c>
      <c r="AD233" s="2" t="s">
        <v>1633</v>
      </c>
      <c r="AE233" s="57" t="s">
        <v>2703</v>
      </c>
      <c r="AF233" s="45">
        <v>23.1</v>
      </c>
      <c r="AJ233" s="19">
        <v>1.00359</v>
      </c>
      <c r="AK233" s="19">
        <v>15.8</v>
      </c>
      <c r="AM233" s="66">
        <v>0.63</v>
      </c>
      <c r="AS233" s="193">
        <f t="shared" si="285"/>
        <v>5330.3758000000007</v>
      </c>
      <c r="AT233" s="248" t="str">
        <f t="shared" si="286"/>
        <v/>
      </c>
      <c r="AU233" s="103">
        <v>1363</v>
      </c>
      <c r="AV233" s="103">
        <v>104.5</v>
      </c>
      <c r="AW233" s="103">
        <v>246.8</v>
      </c>
      <c r="AX233" s="103">
        <v>2082</v>
      </c>
      <c r="AY233" s="103">
        <v>23.01</v>
      </c>
      <c r="AZ233" s="104">
        <v>1400</v>
      </c>
      <c r="BA233">
        <v>2.0179999999999998</v>
      </c>
      <c r="BB233">
        <v>62.68</v>
      </c>
      <c r="BC233">
        <v>1.8660000000000001</v>
      </c>
      <c r="BD233">
        <v>0.14699999999999999</v>
      </c>
      <c r="BE233">
        <v>5.2240000000000002</v>
      </c>
      <c r="BF233">
        <v>0.61399999999999999</v>
      </c>
      <c r="BH233">
        <v>1.028</v>
      </c>
      <c r="BI233">
        <v>2.9000000000000001E-2</v>
      </c>
      <c r="BJ233" s="2" t="s">
        <v>1322</v>
      </c>
      <c r="BM233">
        <v>37.159999999999997</v>
      </c>
      <c r="BN233" s="228" t="s">
        <v>1322</v>
      </c>
      <c r="BO233" s="90"/>
      <c r="BP233" s="90">
        <v>53</v>
      </c>
      <c r="BQ233" s="90">
        <v>78.8</v>
      </c>
      <c r="BR233" s="90">
        <v>168</v>
      </c>
      <c r="BS233" s="90"/>
      <c r="BT233" s="90"/>
      <c r="BU233" s="90"/>
      <c r="BV233" s="90"/>
      <c r="BW233" s="90" t="s">
        <v>1322</v>
      </c>
      <c r="BX233" s="90"/>
      <c r="BY233" s="90"/>
      <c r="BZ233" s="90"/>
      <c r="CA233" s="90"/>
      <c r="CB233" s="90"/>
      <c r="CC233" s="90" t="s">
        <v>1322</v>
      </c>
      <c r="CD233" s="90"/>
      <c r="CE233" s="90"/>
      <c r="CF233" s="90"/>
      <c r="CG233" s="90"/>
      <c r="CH233" s="90" t="s">
        <v>1322</v>
      </c>
      <c r="CI233" s="90"/>
      <c r="CJ233" s="90"/>
      <c r="CK233" s="90"/>
      <c r="CL233" s="91"/>
      <c r="CM233" s="90"/>
      <c r="CN233" s="90">
        <v>1328</v>
      </c>
      <c r="CO233" s="90"/>
      <c r="CP233" s="2" t="s">
        <v>1322</v>
      </c>
      <c r="DB233" s="103"/>
      <c r="DC233" s="103"/>
      <c r="DD233" s="103"/>
      <c r="DE233" s="103"/>
      <c r="DF233" s="103"/>
      <c r="DG233" s="103"/>
      <c r="DH233" s="103"/>
      <c r="DI233" s="103"/>
      <c r="DJ233" s="103"/>
      <c r="DK233" s="103"/>
      <c r="DL233" s="103"/>
      <c r="DM233" s="103"/>
      <c r="DN233" s="103"/>
      <c r="DO233" s="103"/>
      <c r="DP233" s="103"/>
      <c r="DQ233" s="103"/>
      <c r="DR233" s="103"/>
      <c r="DS233" s="104"/>
      <c r="DT233" s="50">
        <f t="shared" si="227"/>
        <v>1</v>
      </c>
      <c r="DU233" s="73">
        <f t="shared" si="228"/>
        <v>1</v>
      </c>
      <c r="DV233" s="73">
        <f t="shared" si="229"/>
        <v>0</v>
      </c>
      <c r="DW233" s="73">
        <f t="shared" si="230"/>
        <v>0</v>
      </c>
      <c r="DX233" s="73">
        <f t="shared" si="231"/>
        <v>0</v>
      </c>
      <c r="DY233" s="125">
        <f t="shared" si="232"/>
        <v>0</v>
      </c>
      <c r="DZ233" s="73">
        <f t="shared" si="233"/>
        <v>0</v>
      </c>
      <c r="EA233" s="19">
        <f t="shared" si="234"/>
        <v>1</v>
      </c>
      <c r="EB233" s="50">
        <f t="shared" si="235"/>
        <v>0</v>
      </c>
      <c r="EC233" s="19">
        <f t="shared" si="236"/>
        <v>0</v>
      </c>
      <c r="ED233" s="19">
        <f t="shared" si="237"/>
        <v>1</v>
      </c>
      <c r="EE233" s="19">
        <f t="shared" si="238"/>
        <v>0</v>
      </c>
      <c r="EF233" s="50">
        <f t="shared" si="239"/>
        <v>0</v>
      </c>
      <c r="EG233" s="19">
        <f t="shared" si="240"/>
        <v>0</v>
      </c>
      <c r="EH233" s="19">
        <f t="shared" si="241"/>
        <v>1</v>
      </c>
      <c r="EI233" s="50">
        <f t="shared" si="242"/>
        <v>0</v>
      </c>
      <c r="EJ233" s="125">
        <f t="shared" si="243"/>
        <v>3</v>
      </c>
      <c r="EK233">
        <f t="shared" si="244"/>
        <v>1363</v>
      </c>
      <c r="EL233">
        <f t="shared" si="245"/>
        <v>62.68</v>
      </c>
      <c r="EM233">
        <f t="shared" si="246"/>
        <v>104.5</v>
      </c>
      <c r="EN233">
        <f t="shared" si="247"/>
        <v>246.8</v>
      </c>
      <c r="EO233">
        <f t="shared" si="248"/>
        <v>0.61399999999999999</v>
      </c>
      <c r="EP233">
        <f t="shared" si="249"/>
        <v>5.2240000000000002</v>
      </c>
      <c r="EQ233">
        <f t="shared" si="250"/>
        <v>1400</v>
      </c>
      <c r="ER233" t="str">
        <f t="shared" si="251"/>
        <v/>
      </c>
      <c r="ES233" t="str">
        <f t="shared" si="252"/>
        <v/>
      </c>
      <c r="ET233">
        <f t="shared" si="253"/>
        <v>23.01</v>
      </c>
      <c r="EU233" s="61">
        <f t="shared" si="254"/>
        <v>2082</v>
      </c>
      <c r="EV233" s="53" t="e">
        <f>IF(ISNUMBER(EK233),EK233*#REF!,"")</f>
        <v>#REF!</v>
      </c>
      <c r="EW233" s="53" t="e">
        <f>IF(ISNUMBER(EL233),EL233*#REF!,"")</f>
        <v>#REF!</v>
      </c>
      <c r="EX233" s="53" t="e">
        <f>IF(ISNUMBER(EM233),EM233*#REF!,"")</f>
        <v>#REF!</v>
      </c>
      <c r="EY233" s="53" t="e">
        <f>IF(ISNUMBER(EN233),EN233*#REF!,"")</f>
        <v>#REF!</v>
      </c>
      <c r="EZ233" s="53" t="e">
        <f>IF(ISNUMBER(EO233),EO233*#REF!,"")</f>
        <v>#REF!</v>
      </c>
      <c r="FA233" s="53" t="e">
        <f>IF(ISNUMBER(EP233),EP233*#REF!,"")</f>
        <v>#REF!</v>
      </c>
      <c r="FB233" s="53" t="e">
        <f>IF(ISNUMBER(EQ233),EQ233*#REF!,"")</f>
        <v>#REF!</v>
      </c>
      <c r="FC233" s="53" t="str">
        <f>IF(ISNUMBER(ER233),ER233*#REF!,"")</f>
        <v/>
      </c>
      <c r="FD233" s="53" t="str">
        <f>IF(ISNUMBER(ES233),ES233*#REF!,"")</f>
        <v/>
      </c>
      <c r="FE233" s="53" t="e">
        <f>IF(ISNUMBER(ET233),ET233*#REF!,"")</f>
        <v>#REF!</v>
      </c>
      <c r="FF233" s="52" t="e">
        <f>IF(ISNUMBER(EU233),EU233*#REF!,"")</f>
        <v>#REF!</v>
      </c>
      <c r="FG233" s="55" t="str">
        <f t="shared" si="255"/>
        <v/>
      </c>
      <c r="FH233" s="55" t="str">
        <f t="shared" si="256"/>
        <v/>
      </c>
      <c r="FI233" s="55" t="str">
        <f t="shared" si="257"/>
        <v/>
      </c>
      <c r="FJ233" s="55" t="str">
        <f t="shared" si="258"/>
        <v/>
      </c>
      <c r="FK233" s="55" t="str">
        <f t="shared" si="259"/>
        <v/>
      </c>
      <c r="FL233" s="55" t="str">
        <f t="shared" si="260"/>
        <v/>
      </c>
      <c r="FM233" s="55" t="str">
        <f t="shared" si="261"/>
        <v/>
      </c>
      <c r="FN233" s="55" t="str">
        <f t="shared" si="262"/>
        <v/>
      </c>
      <c r="FO233" s="55" t="str">
        <f t="shared" si="263"/>
        <v/>
      </c>
      <c r="FP233" s="55" t="str">
        <f t="shared" si="264"/>
        <v/>
      </c>
      <c r="FQ233" s="59" t="str">
        <f t="shared" si="265"/>
        <v/>
      </c>
      <c r="FR233" s="53" t="str">
        <f t="shared" si="284"/>
        <v/>
      </c>
      <c r="FS233" s="53" t="e">
        <f t="shared" si="266"/>
        <v>#VALUE!</v>
      </c>
      <c r="FT233" s="19" t="e">
        <f t="shared" si="267"/>
        <v>#VALUE!</v>
      </c>
      <c r="FU233" s="19" t="e">
        <f t="shared" si="268"/>
        <v>#VALUE!</v>
      </c>
      <c r="FV233" s="19" t="e">
        <f t="shared" si="269"/>
        <v>#VALUE!</v>
      </c>
      <c r="FW233" s="50" t="e">
        <f t="shared" si="270"/>
        <v>#VALUE!</v>
      </c>
      <c r="FX233" s="120">
        <f t="shared" si="271"/>
        <v>0</v>
      </c>
      <c r="FY233" s="120">
        <f t="shared" si="272"/>
        <v>0</v>
      </c>
      <c r="FZ233" s="120">
        <f t="shared" si="273"/>
        <v>0</v>
      </c>
      <c r="GA233" s="120">
        <f t="shared" si="274"/>
        <v>0</v>
      </c>
      <c r="GB233" s="120">
        <f t="shared" si="275"/>
        <v>0</v>
      </c>
      <c r="GC233" s="120">
        <f t="shared" si="276"/>
        <v>0</v>
      </c>
      <c r="GD233" s="120">
        <f t="shared" si="277"/>
        <v>0</v>
      </c>
      <c r="GE233" s="120">
        <f t="shared" si="278"/>
        <v>0</v>
      </c>
      <c r="GF233" s="120">
        <f t="shared" si="279"/>
        <v>0</v>
      </c>
      <c r="GG233">
        <f t="shared" si="280"/>
        <v>0</v>
      </c>
      <c r="GH233">
        <f t="shared" si="281"/>
        <v>0</v>
      </c>
      <c r="GI233">
        <v>6</v>
      </c>
      <c r="GJ233" t="str">
        <f t="shared" si="282"/>
        <v/>
      </c>
    </row>
    <row r="234" spans="1:192" x14ac:dyDescent="0.2">
      <c r="A234" s="50">
        <f t="shared" si="221"/>
        <v>233</v>
      </c>
      <c r="B234" s="2" t="s">
        <v>150</v>
      </c>
      <c r="C234" t="s">
        <v>247</v>
      </c>
      <c r="F234" s="19">
        <v>3464146</v>
      </c>
      <c r="G234" s="19">
        <v>5556251</v>
      </c>
      <c r="H234" s="77">
        <f t="shared" si="222"/>
        <v>464085.91160000005</v>
      </c>
      <c r="I234" s="77">
        <f t="shared" si="223"/>
        <v>5554468.2896000007</v>
      </c>
      <c r="J234" s="19">
        <v>142.47</v>
      </c>
      <c r="K234" s="19" t="s">
        <v>1334</v>
      </c>
      <c r="L234" s="19">
        <v>8</v>
      </c>
      <c r="Q234" t="s">
        <v>1351</v>
      </c>
      <c r="R234" t="s">
        <v>276</v>
      </c>
      <c r="S234" s="2" t="s">
        <v>1329</v>
      </c>
      <c r="T234" s="241" t="str">
        <f t="shared" si="224"/>
        <v>T</v>
      </c>
      <c r="U234" s="241" t="str">
        <f t="shared" si="225"/>
        <v>M</v>
      </c>
      <c r="V234" s="241" t="str">
        <f t="shared" si="226"/>
        <v>-</v>
      </c>
      <c r="W234" s="241" t="str">
        <f t="shared" si="283"/>
        <v>A</v>
      </c>
      <c r="X234" s="260">
        <f t="shared" si="220"/>
        <v>6</v>
      </c>
      <c r="Y234" s="261" t="str">
        <f t="shared" si="217"/>
        <v/>
      </c>
      <c r="Z234" s="61" t="s">
        <v>1619</v>
      </c>
      <c r="AA234" s="66" t="s">
        <v>1641</v>
      </c>
      <c r="AB234" s="76">
        <v>2</v>
      </c>
      <c r="AC234" s="58" t="s">
        <v>411</v>
      </c>
      <c r="AD234" s="2" t="s">
        <v>1642</v>
      </c>
      <c r="AE234" s="56"/>
      <c r="AF234" s="66">
        <v>21</v>
      </c>
      <c r="AR234" s="58">
        <v>5741</v>
      </c>
      <c r="AS234" s="193">
        <f t="shared" si="285"/>
        <v>5740.670000000001</v>
      </c>
      <c r="AT234" s="248" t="str">
        <f t="shared" si="286"/>
        <v/>
      </c>
      <c r="AU234">
        <v>1441</v>
      </c>
      <c r="AV234">
        <v>110.7</v>
      </c>
      <c r="AW234">
        <v>297.5</v>
      </c>
      <c r="AX234">
        <v>2309.6999999999998</v>
      </c>
      <c r="AY234">
        <v>27.17</v>
      </c>
      <c r="AZ234" s="61">
        <v>1432</v>
      </c>
      <c r="BB234">
        <v>72.64</v>
      </c>
      <c r="BD234">
        <v>4.68</v>
      </c>
      <c r="BE234">
        <v>7.18</v>
      </c>
      <c r="BF234">
        <v>0.46</v>
      </c>
      <c r="BM234">
        <v>37.64</v>
      </c>
      <c r="BN234" s="52"/>
      <c r="BO234" s="90"/>
      <c r="BP234" s="90"/>
      <c r="BQ234" s="90"/>
      <c r="BR234" s="90"/>
      <c r="BS234" s="90"/>
      <c r="BT234" s="90"/>
      <c r="BU234" s="90"/>
      <c r="BV234" s="90"/>
      <c r="BW234" s="90"/>
      <c r="BX234" s="90"/>
      <c r="BY234" s="90"/>
      <c r="BZ234" s="90"/>
      <c r="CA234" s="90"/>
      <c r="CB234" s="90"/>
      <c r="CC234" s="90"/>
      <c r="CD234" s="90"/>
      <c r="CE234" s="90"/>
      <c r="CF234" s="90"/>
      <c r="CG234" s="90"/>
      <c r="CH234" s="90"/>
      <c r="CI234" s="90"/>
      <c r="CJ234" s="90"/>
      <c r="CK234" s="90"/>
      <c r="CL234" s="91"/>
      <c r="CM234" s="90"/>
      <c r="CN234" s="90">
        <v>1661</v>
      </c>
      <c r="CO234" s="90"/>
      <c r="DB234" s="103"/>
      <c r="DC234" s="103"/>
      <c r="DD234" s="103"/>
      <c r="DE234" s="103"/>
      <c r="DF234" s="103"/>
      <c r="DG234" s="103"/>
      <c r="DH234" s="103"/>
      <c r="DI234" s="103"/>
      <c r="DJ234" s="103"/>
      <c r="DK234" s="103"/>
      <c r="DL234" s="103"/>
      <c r="DM234" s="103"/>
      <c r="DN234" s="103"/>
      <c r="DO234" s="103"/>
      <c r="DP234" s="103"/>
      <c r="DQ234" s="103"/>
      <c r="DR234" s="103"/>
      <c r="DS234" s="104"/>
      <c r="DT234" s="50">
        <f t="shared" si="227"/>
        <v>0</v>
      </c>
      <c r="DU234" s="73">
        <f t="shared" si="228"/>
        <v>1</v>
      </c>
      <c r="DV234" s="73">
        <f t="shared" si="229"/>
        <v>0</v>
      </c>
      <c r="DW234" s="73">
        <f t="shared" si="230"/>
        <v>0</v>
      </c>
      <c r="DX234" s="73">
        <f t="shared" si="231"/>
        <v>0</v>
      </c>
      <c r="DY234" s="125">
        <f t="shared" si="232"/>
        <v>0</v>
      </c>
      <c r="DZ234" s="73">
        <f t="shared" si="233"/>
        <v>0</v>
      </c>
      <c r="EA234" s="19">
        <f t="shared" si="234"/>
        <v>1</v>
      </c>
      <c r="EB234" s="50">
        <f t="shared" si="235"/>
        <v>0</v>
      </c>
      <c r="EC234" s="19">
        <f t="shared" si="236"/>
        <v>0</v>
      </c>
      <c r="ED234" s="19">
        <f t="shared" si="237"/>
        <v>1</v>
      </c>
      <c r="EE234" s="19">
        <f t="shared" si="238"/>
        <v>0</v>
      </c>
      <c r="EF234" s="50">
        <f t="shared" si="239"/>
        <v>0</v>
      </c>
      <c r="EG234" s="19">
        <f t="shared" si="240"/>
        <v>0</v>
      </c>
      <c r="EH234" s="19">
        <f t="shared" si="241"/>
        <v>1</v>
      </c>
      <c r="EI234" s="50">
        <f t="shared" si="242"/>
        <v>0</v>
      </c>
      <c r="EJ234" s="125">
        <f t="shared" si="243"/>
        <v>3</v>
      </c>
      <c r="EK234">
        <f t="shared" si="244"/>
        <v>1441</v>
      </c>
      <c r="EL234">
        <f t="shared" si="245"/>
        <v>72.64</v>
      </c>
      <c r="EM234">
        <f t="shared" si="246"/>
        <v>110.7</v>
      </c>
      <c r="EN234">
        <f t="shared" si="247"/>
        <v>297.5</v>
      </c>
      <c r="EO234">
        <f t="shared" si="248"/>
        <v>0.46</v>
      </c>
      <c r="EP234">
        <f t="shared" si="249"/>
        <v>7.18</v>
      </c>
      <c r="EQ234">
        <f t="shared" si="250"/>
        <v>1432</v>
      </c>
      <c r="ER234" t="str">
        <f t="shared" si="251"/>
        <v/>
      </c>
      <c r="ES234" t="str">
        <f t="shared" si="252"/>
        <v/>
      </c>
      <c r="ET234">
        <f t="shared" si="253"/>
        <v>27.17</v>
      </c>
      <c r="EU234" s="61">
        <f t="shared" si="254"/>
        <v>2309.6999999999998</v>
      </c>
      <c r="EV234" s="53" t="e">
        <f>IF(ISNUMBER(EK234),EK234*#REF!,"")</f>
        <v>#REF!</v>
      </c>
      <c r="EW234" s="53" t="e">
        <f>IF(ISNUMBER(EL234),EL234*#REF!,"")</f>
        <v>#REF!</v>
      </c>
      <c r="EX234" s="53" t="e">
        <f>IF(ISNUMBER(EM234),EM234*#REF!,"")</f>
        <v>#REF!</v>
      </c>
      <c r="EY234" s="53" t="e">
        <f>IF(ISNUMBER(EN234),EN234*#REF!,"")</f>
        <v>#REF!</v>
      </c>
      <c r="EZ234" s="53" t="e">
        <f>IF(ISNUMBER(EO234),EO234*#REF!,"")</f>
        <v>#REF!</v>
      </c>
      <c r="FA234" s="53" t="e">
        <f>IF(ISNUMBER(EP234),EP234*#REF!,"")</f>
        <v>#REF!</v>
      </c>
      <c r="FB234" s="53" t="e">
        <f>IF(ISNUMBER(EQ234),EQ234*#REF!,"")</f>
        <v>#REF!</v>
      </c>
      <c r="FC234" s="53" t="str">
        <f>IF(ISNUMBER(ER234),ER234*#REF!,"")</f>
        <v/>
      </c>
      <c r="FD234" s="53" t="str">
        <f>IF(ISNUMBER(ES234),ES234*#REF!,"")</f>
        <v/>
      </c>
      <c r="FE234" s="53" t="e">
        <f>IF(ISNUMBER(ET234),ET234*#REF!,"")</f>
        <v>#REF!</v>
      </c>
      <c r="FF234" s="52" t="e">
        <f>IF(ISNUMBER(EU234),EU234*#REF!,"")</f>
        <v>#REF!</v>
      </c>
      <c r="FG234" s="55" t="str">
        <f t="shared" si="255"/>
        <v/>
      </c>
      <c r="FH234" s="55" t="str">
        <f t="shared" si="256"/>
        <v/>
      </c>
      <c r="FI234" s="55" t="str">
        <f t="shared" si="257"/>
        <v/>
      </c>
      <c r="FJ234" s="55" t="str">
        <f t="shared" si="258"/>
        <v/>
      </c>
      <c r="FK234" s="55" t="str">
        <f t="shared" si="259"/>
        <v/>
      </c>
      <c r="FL234" s="55" t="str">
        <f t="shared" si="260"/>
        <v/>
      </c>
      <c r="FM234" s="55" t="str">
        <f t="shared" si="261"/>
        <v/>
      </c>
      <c r="FN234" s="55" t="str">
        <f t="shared" si="262"/>
        <v/>
      </c>
      <c r="FO234" s="55" t="str">
        <f t="shared" si="263"/>
        <v/>
      </c>
      <c r="FP234" s="55" t="str">
        <f t="shared" si="264"/>
        <v/>
      </c>
      <c r="FQ234" s="59" t="str">
        <f t="shared" si="265"/>
        <v/>
      </c>
      <c r="FR234" s="53" t="str">
        <f t="shared" si="284"/>
        <v/>
      </c>
      <c r="FS234" s="53" t="e">
        <f t="shared" si="266"/>
        <v>#VALUE!</v>
      </c>
      <c r="FT234" s="19" t="e">
        <f t="shared" si="267"/>
        <v>#VALUE!</v>
      </c>
      <c r="FU234" s="19" t="e">
        <f t="shared" si="268"/>
        <v>#VALUE!</v>
      </c>
      <c r="FV234" s="19" t="e">
        <f t="shared" si="269"/>
        <v>#VALUE!</v>
      </c>
      <c r="FW234" s="50" t="e">
        <f t="shared" si="270"/>
        <v>#VALUE!</v>
      </c>
      <c r="FX234" s="120">
        <f t="shared" si="271"/>
        <v>0</v>
      </c>
      <c r="FY234" s="120">
        <f t="shared" si="272"/>
        <v>0</v>
      </c>
      <c r="FZ234" s="120">
        <f t="shared" si="273"/>
        <v>0</v>
      </c>
      <c r="GA234" s="120">
        <f t="shared" si="274"/>
        <v>0</v>
      </c>
      <c r="GB234" s="120">
        <f t="shared" si="275"/>
        <v>0</v>
      </c>
      <c r="GC234" s="120">
        <f t="shared" si="276"/>
        <v>0</v>
      </c>
      <c r="GD234" s="120">
        <f t="shared" si="277"/>
        <v>0</v>
      </c>
      <c r="GE234" s="120">
        <f t="shared" si="278"/>
        <v>0</v>
      </c>
      <c r="GF234" s="120">
        <f t="shared" si="279"/>
        <v>0</v>
      </c>
      <c r="GG234">
        <f t="shared" si="280"/>
        <v>0</v>
      </c>
      <c r="GH234">
        <f t="shared" si="281"/>
        <v>0</v>
      </c>
      <c r="GI234">
        <v>6</v>
      </c>
      <c r="GJ234" t="str">
        <f t="shared" si="282"/>
        <v/>
      </c>
    </row>
    <row r="235" spans="1:192" x14ac:dyDescent="0.2">
      <c r="A235" s="50">
        <f t="shared" si="221"/>
        <v>234</v>
      </c>
      <c r="B235" s="2" t="s">
        <v>150</v>
      </c>
      <c r="C235" t="s">
        <v>247</v>
      </c>
      <c r="F235" s="19">
        <v>3464146</v>
      </c>
      <c r="G235" s="19">
        <v>5556251</v>
      </c>
      <c r="H235" s="77">
        <f t="shared" si="222"/>
        <v>464085.91160000005</v>
      </c>
      <c r="I235" s="77">
        <f t="shared" si="223"/>
        <v>5554468.2896000007</v>
      </c>
      <c r="J235" s="19">
        <v>142.47</v>
      </c>
      <c r="K235" s="19" t="s">
        <v>1334</v>
      </c>
      <c r="L235" s="19">
        <v>8</v>
      </c>
      <c r="Q235" t="s">
        <v>1351</v>
      </c>
      <c r="R235" t="s">
        <v>276</v>
      </c>
      <c r="S235" s="2" t="s">
        <v>1329</v>
      </c>
      <c r="T235" s="241" t="str">
        <f t="shared" si="224"/>
        <v>T</v>
      </c>
      <c r="U235" s="241" t="str">
        <f t="shared" si="225"/>
        <v>M</v>
      </c>
      <c r="V235" s="241" t="str">
        <f t="shared" si="226"/>
        <v>-</v>
      </c>
      <c r="W235" s="241" t="str">
        <f t="shared" si="283"/>
        <v>A</v>
      </c>
      <c r="X235" s="260">
        <f t="shared" si="220"/>
        <v>6</v>
      </c>
      <c r="Y235" s="261" t="str">
        <f t="shared" si="217"/>
        <v/>
      </c>
      <c r="AA235" s="66" t="s">
        <v>1603</v>
      </c>
      <c r="AB235" s="76">
        <v>3</v>
      </c>
      <c r="AC235" t="s">
        <v>278</v>
      </c>
      <c r="AD235" s="2" t="s">
        <v>1604</v>
      </c>
      <c r="AF235" s="66">
        <v>20.8</v>
      </c>
      <c r="AG235" s="19">
        <v>7108.920000000001</v>
      </c>
      <c r="AS235" s="193">
        <f t="shared" si="285"/>
        <v>4506.74</v>
      </c>
      <c r="AT235" s="248" t="str">
        <f t="shared" si="286"/>
        <v/>
      </c>
      <c r="AU235">
        <v>1107</v>
      </c>
      <c r="AV235">
        <v>84.6</v>
      </c>
      <c r="AW235">
        <v>261</v>
      </c>
      <c r="AX235">
        <v>1774</v>
      </c>
      <c r="AY235">
        <v>23.1</v>
      </c>
      <c r="AZ235" s="61">
        <v>1198</v>
      </c>
      <c r="BB235">
        <v>51.4</v>
      </c>
      <c r="BE235">
        <v>7.3</v>
      </c>
      <c r="BG235">
        <v>0.34</v>
      </c>
      <c r="BN235" s="52"/>
      <c r="BO235" s="90"/>
      <c r="BP235" s="90"/>
      <c r="BQ235" s="90"/>
      <c r="BR235" s="90"/>
      <c r="BS235" s="90"/>
      <c r="BT235" s="90"/>
      <c r="BU235" s="90"/>
      <c r="BV235" s="90"/>
      <c r="BW235" s="90"/>
      <c r="BX235" s="90"/>
      <c r="BY235" s="90"/>
      <c r="BZ235" s="90"/>
      <c r="CA235" s="90"/>
      <c r="CB235" s="90"/>
      <c r="CC235" s="90"/>
      <c r="CD235" s="90"/>
      <c r="CE235" s="90"/>
      <c r="CF235" s="90"/>
      <c r="CG235" s="90"/>
      <c r="CH235" s="90"/>
      <c r="CI235" s="90"/>
      <c r="CJ235" s="90"/>
      <c r="CK235" s="90"/>
      <c r="CL235" s="91"/>
      <c r="CM235" s="90"/>
      <c r="CN235" s="90">
        <v>1628</v>
      </c>
      <c r="CO235" s="90"/>
      <c r="DB235" s="103"/>
      <c r="DC235" s="103"/>
      <c r="DD235" s="103"/>
      <c r="DE235" s="103"/>
      <c r="DF235" s="103"/>
      <c r="DG235" s="103"/>
      <c r="DH235" s="103"/>
      <c r="DI235" s="103"/>
      <c r="DJ235" s="103"/>
      <c r="DK235" s="103"/>
      <c r="DL235" s="103"/>
      <c r="DM235" s="103"/>
      <c r="DN235" s="103"/>
      <c r="DO235" s="103"/>
      <c r="DP235" s="103"/>
      <c r="DQ235" s="103"/>
      <c r="DR235" s="103"/>
      <c r="DS235" s="104"/>
      <c r="DT235" s="50">
        <f t="shared" si="227"/>
        <v>0</v>
      </c>
      <c r="DU235" s="73">
        <f t="shared" si="228"/>
        <v>1</v>
      </c>
      <c r="DV235" s="73">
        <f t="shared" si="229"/>
        <v>0</v>
      </c>
      <c r="DW235" s="73">
        <f t="shared" si="230"/>
        <v>0</v>
      </c>
      <c r="DX235" s="73">
        <f t="shared" si="231"/>
        <v>0</v>
      </c>
      <c r="DY235" s="125">
        <f t="shared" si="232"/>
        <v>0</v>
      </c>
      <c r="DZ235" s="73">
        <f t="shared" si="233"/>
        <v>0</v>
      </c>
      <c r="EA235" s="19">
        <f t="shared" si="234"/>
        <v>1</v>
      </c>
      <c r="EB235" s="50">
        <f t="shared" si="235"/>
        <v>0</v>
      </c>
      <c r="EC235" s="19">
        <f t="shared" si="236"/>
        <v>0</v>
      </c>
      <c r="ED235" s="19">
        <f t="shared" si="237"/>
        <v>1</v>
      </c>
      <c r="EE235" s="19">
        <f t="shared" si="238"/>
        <v>0</v>
      </c>
      <c r="EF235" s="50">
        <f t="shared" si="239"/>
        <v>0</v>
      </c>
      <c r="EG235" s="19">
        <f t="shared" si="240"/>
        <v>0</v>
      </c>
      <c r="EH235" s="19">
        <f t="shared" si="241"/>
        <v>1</v>
      </c>
      <c r="EI235" s="50">
        <f t="shared" si="242"/>
        <v>0</v>
      </c>
      <c r="EJ235" s="125">
        <f t="shared" si="243"/>
        <v>3</v>
      </c>
      <c r="EK235">
        <f t="shared" si="244"/>
        <v>1107</v>
      </c>
      <c r="EL235">
        <f t="shared" si="245"/>
        <v>51.4</v>
      </c>
      <c r="EM235">
        <f t="shared" si="246"/>
        <v>84.6</v>
      </c>
      <c r="EN235">
        <f t="shared" si="247"/>
        <v>261</v>
      </c>
      <c r="EO235" t="str">
        <f t="shared" si="248"/>
        <v/>
      </c>
      <c r="EP235">
        <f t="shared" si="249"/>
        <v>7.3</v>
      </c>
      <c r="EQ235">
        <f t="shared" si="250"/>
        <v>1198</v>
      </c>
      <c r="ER235" t="str">
        <f t="shared" si="251"/>
        <v/>
      </c>
      <c r="ES235" t="str">
        <f t="shared" si="252"/>
        <v/>
      </c>
      <c r="ET235">
        <f t="shared" si="253"/>
        <v>23.1</v>
      </c>
      <c r="EU235" s="61">
        <f t="shared" si="254"/>
        <v>1774</v>
      </c>
      <c r="EV235" s="53" t="e">
        <f>IF(ISNUMBER(EK235),EK235*#REF!,"")</f>
        <v>#REF!</v>
      </c>
      <c r="EW235" s="53" t="e">
        <f>IF(ISNUMBER(EL235),EL235*#REF!,"")</f>
        <v>#REF!</v>
      </c>
      <c r="EX235" s="53" t="e">
        <f>IF(ISNUMBER(EM235),EM235*#REF!,"")</f>
        <v>#REF!</v>
      </c>
      <c r="EY235" s="53" t="e">
        <f>IF(ISNUMBER(EN235),EN235*#REF!,"")</f>
        <v>#REF!</v>
      </c>
      <c r="EZ235" s="53" t="str">
        <f>IF(ISNUMBER(EO235),EO235*#REF!,"")</f>
        <v/>
      </c>
      <c r="FA235" s="53" t="e">
        <f>IF(ISNUMBER(EP235),EP235*#REF!,"")</f>
        <v>#REF!</v>
      </c>
      <c r="FB235" s="53" t="e">
        <f>IF(ISNUMBER(EQ235),EQ235*#REF!,"")</f>
        <v>#REF!</v>
      </c>
      <c r="FC235" s="53" t="str">
        <f>IF(ISNUMBER(ER235),ER235*#REF!,"")</f>
        <v/>
      </c>
      <c r="FD235" s="53" t="str">
        <f>IF(ISNUMBER(ES235),ES235*#REF!,"")</f>
        <v/>
      </c>
      <c r="FE235" s="53" t="e">
        <f>IF(ISNUMBER(ET235),ET235*#REF!,"")</f>
        <v>#REF!</v>
      </c>
      <c r="FF235" s="52" t="e">
        <f>IF(ISNUMBER(EU235),EU235*#REF!,"")</f>
        <v>#REF!</v>
      </c>
      <c r="FG235" s="55" t="str">
        <f t="shared" si="255"/>
        <v/>
      </c>
      <c r="FH235" s="55" t="str">
        <f t="shared" si="256"/>
        <v/>
      </c>
      <c r="FI235" s="55" t="str">
        <f t="shared" si="257"/>
        <v/>
      </c>
      <c r="FJ235" s="55" t="str">
        <f t="shared" si="258"/>
        <v/>
      </c>
      <c r="FK235" s="55" t="str">
        <f t="shared" si="259"/>
        <v/>
      </c>
      <c r="FL235" s="55" t="str">
        <f t="shared" si="260"/>
        <v/>
      </c>
      <c r="FM235" s="55" t="str">
        <f t="shared" si="261"/>
        <v/>
      </c>
      <c r="FN235" s="55" t="str">
        <f t="shared" si="262"/>
        <v/>
      </c>
      <c r="FO235" s="55" t="str">
        <f t="shared" si="263"/>
        <v/>
      </c>
      <c r="FP235" s="55" t="str">
        <f t="shared" si="264"/>
        <v/>
      </c>
      <c r="FQ235" s="59" t="str">
        <f t="shared" si="265"/>
        <v/>
      </c>
      <c r="FR235" s="53" t="str">
        <f t="shared" si="284"/>
        <v/>
      </c>
      <c r="FS235" s="53" t="e">
        <f t="shared" si="266"/>
        <v>#VALUE!</v>
      </c>
      <c r="FT235" s="19" t="e">
        <f t="shared" si="267"/>
        <v>#VALUE!</v>
      </c>
      <c r="FU235" s="19" t="e">
        <f t="shared" si="268"/>
        <v>#VALUE!</v>
      </c>
      <c r="FV235" s="19" t="e">
        <f t="shared" si="269"/>
        <v>#VALUE!</v>
      </c>
      <c r="FW235" s="50" t="e">
        <f t="shared" si="270"/>
        <v>#VALUE!</v>
      </c>
      <c r="FX235" s="120">
        <f t="shared" si="271"/>
        <v>0</v>
      </c>
      <c r="FY235" s="120">
        <f t="shared" si="272"/>
        <v>0</v>
      </c>
      <c r="FZ235" s="120">
        <f t="shared" si="273"/>
        <v>0</v>
      </c>
      <c r="GA235" s="120">
        <f t="shared" si="274"/>
        <v>0</v>
      </c>
      <c r="GB235" s="120">
        <f t="shared" si="275"/>
        <v>0</v>
      </c>
      <c r="GC235" s="120">
        <f t="shared" si="276"/>
        <v>0</v>
      </c>
      <c r="GD235" s="120">
        <f t="shared" si="277"/>
        <v>0</v>
      </c>
      <c r="GE235" s="120">
        <f t="shared" si="278"/>
        <v>0</v>
      </c>
      <c r="GF235" s="120">
        <f t="shared" si="279"/>
        <v>0</v>
      </c>
      <c r="GG235">
        <f t="shared" si="280"/>
        <v>0</v>
      </c>
      <c r="GH235">
        <f t="shared" si="281"/>
        <v>0</v>
      </c>
      <c r="GI235">
        <v>6</v>
      </c>
      <c r="GJ235" t="str">
        <f t="shared" si="282"/>
        <v/>
      </c>
    </row>
    <row r="236" spans="1:192" x14ac:dyDescent="0.2">
      <c r="A236" s="50">
        <f t="shared" si="221"/>
        <v>235</v>
      </c>
      <c r="B236" s="2" t="s">
        <v>150</v>
      </c>
      <c r="C236" t="s">
        <v>247</v>
      </c>
      <c r="F236" s="19">
        <v>3464146</v>
      </c>
      <c r="G236" s="19">
        <v>5556251</v>
      </c>
      <c r="H236" s="77">
        <f t="shared" si="222"/>
        <v>464085.91160000005</v>
      </c>
      <c r="I236" s="77">
        <f t="shared" si="223"/>
        <v>5554468.2896000007</v>
      </c>
      <c r="J236" s="19">
        <v>142.47</v>
      </c>
      <c r="K236" s="19" t="s">
        <v>1334</v>
      </c>
      <c r="L236" s="19">
        <v>8</v>
      </c>
      <c r="Q236" t="s">
        <v>1351</v>
      </c>
      <c r="R236" t="s">
        <v>276</v>
      </c>
      <c r="S236" s="2" t="s">
        <v>1329</v>
      </c>
      <c r="T236" s="241" t="str">
        <f t="shared" si="224"/>
        <v>T</v>
      </c>
      <c r="U236" s="241" t="str">
        <f t="shared" si="225"/>
        <v>M</v>
      </c>
      <c r="V236" s="241" t="str">
        <f t="shared" si="226"/>
        <v>-</v>
      </c>
      <c r="W236" s="241" t="str">
        <f t="shared" si="283"/>
        <v>A</v>
      </c>
      <c r="X236" s="260">
        <f t="shared" si="220"/>
        <v>6</v>
      </c>
      <c r="Y236" s="261" t="str">
        <f t="shared" si="217"/>
        <v/>
      </c>
      <c r="AA236" s="66" t="s">
        <v>1605</v>
      </c>
      <c r="AB236" s="73">
        <v>4</v>
      </c>
      <c r="AC236" t="s">
        <v>1606</v>
      </c>
      <c r="AD236" s="2" t="s">
        <v>1604</v>
      </c>
      <c r="AF236" s="66">
        <v>22.7</v>
      </c>
      <c r="AG236" s="19">
        <v>7160</v>
      </c>
      <c r="AS236" s="193">
        <f t="shared" si="285"/>
        <v>4594.0599999999995</v>
      </c>
      <c r="AT236" s="248" t="str">
        <f t="shared" si="286"/>
        <v/>
      </c>
      <c r="AU236">
        <v>1120</v>
      </c>
      <c r="AV236">
        <v>80.5</v>
      </c>
      <c r="AW236">
        <v>266</v>
      </c>
      <c r="AX236">
        <v>1835</v>
      </c>
      <c r="AY236">
        <v>30</v>
      </c>
      <c r="AZ236" s="61">
        <v>1201</v>
      </c>
      <c r="BB236">
        <v>52.8</v>
      </c>
      <c r="BE236">
        <v>8.4</v>
      </c>
      <c r="BG236">
        <v>0.36</v>
      </c>
      <c r="BN236" s="52"/>
      <c r="BO236" s="90"/>
      <c r="BP236" s="90"/>
      <c r="BQ236" s="90"/>
      <c r="BR236" s="90"/>
      <c r="BS236" s="90"/>
      <c r="BT236" s="90"/>
      <c r="BU236" s="90"/>
      <c r="BV236" s="90"/>
      <c r="BW236" s="90"/>
      <c r="BX236" s="90"/>
      <c r="BY236" s="90"/>
      <c r="BZ236" s="90"/>
      <c r="CA236" s="90"/>
      <c r="CB236" s="90"/>
      <c r="CC236" s="90"/>
      <c r="CD236" s="90"/>
      <c r="CE236" s="90"/>
      <c r="CF236" s="90"/>
      <c r="CG236" s="90"/>
      <c r="CH236" s="90"/>
      <c r="CI236" s="90"/>
      <c r="CJ236" s="90"/>
      <c r="CK236" s="90"/>
      <c r="CL236" s="91"/>
      <c r="CM236" s="90"/>
      <c r="CN236" s="90">
        <v>1980</v>
      </c>
      <c r="CO236" s="90"/>
      <c r="DB236" s="103"/>
      <c r="DC236" s="103"/>
      <c r="DD236" s="103"/>
      <c r="DE236" s="103"/>
      <c r="DF236" s="103"/>
      <c r="DG236" s="103"/>
      <c r="DH236" s="103"/>
      <c r="DI236" s="103"/>
      <c r="DJ236" s="103"/>
      <c r="DK236" s="103"/>
      <c r="DL236" s="103"/>
      <c r="DM236" s="103"/>
      <c r="DN236" s="103"/>
      <c r="DO236" s="103"/>
      <c r="DP236" s="103"/>
      <c r="DQ236" s="103"/>
      <c r="DR236" s="103"/>
      <c r="DS236" s="104"/>
      <c r="DT236" s="50">
        <f t="shared" si="227"/>
        <v>0</v>
      </c>
      <c r="DU236" s="73">
        <f t="shared" si="228"/>
        <v>1</v>
      </c>
      <c r="DV236" s="73">
        <f t="shared" si="229"/>
        <v>0</v>
      </c>
      <c r="DW236" s="73">
        <f t="shared" si="230"/>
        <v>0</v>
      </c>
      <c r="DX236" s="73">
        <f t="shared" si="231"/>
        <v>0</v>
      </c>
      <c r="DY236" s="125">
        <f t="shared" si="232"/>
        <v>0</v>
      </c>
      <c r="DZ236" s="73">
        <f t="shared" si="233"/>
        <v>0</v>
      </c>
      <c r="EA236" s="19">
        <f t="shared" si="234"/>
        <v>1</v>
      </c>
      <c r="EB236" s="50">
        <f t="shared" si="235"/>
        <v>0</v>
      </c>
      <c r="EC236" s="19">
        <f t="shared" si="236"/>
        <v>0</v>
      </c>
      <c r="ED236" s="19">
        <f t="shared" si="237"/>
        <v>1</v>
      </c>
      <c r="EE236" s="19">
        <f t="shared" si="238"/>
        <v>0</v>
      </c>
      <c r="EF236" s="50">
        <f t="shared" si="239"/>
        <v>0</v>
      </c>
      <c r="EG236" s="19">
        <f t="shared" si="240"/>
        <v>0</v>
      </c>
      <c r="EH236" s="19">
        <f t="shared" si="241"/>
        <v>1</v>
      </c>
      <c r="EI236" s="50">
        <f t="shared" si="242"/>
        <v>0</v>
      </c>
      <c r="EJ236" s="125">
        <f t="shared" si="243"/>
        <v>3</v>
      </c>
      <c r="EK236">
        <f t="shared" si="244"/>
        <v>1120</v>
      </c>
      <c r="EL236">
        <f t="shared" si="245"/>
        <v>52.8</v>
      </c>
      <c r="EM236">
        <f t="shared" si="246"/>
        <v>80.5</v>
      </c>
      <c r="EN236">
        <f t="shared" si="247"/>
        <v>266</v>
      </c>
      <c r="EO236" t="str">
        <f t="shared" si="248"/>
        <v/>
      </c>
      <c r="EP236">
        <f t="shared" si="249"/>
        <v>8.4</v>
      </c>
      <c r="EQ236">
        <f t="shared" si="250"/>
        <v>1201</v>
      </c>
      <c r="ER236" t="str">
        <f t="shared" si="251"/>
        <v/>
      </c>
      <c r="ES236" t="str">
        <f t="shared" si="252"/>
        <v/>
      </c>
      <c r="ET236">
        <f t="shared" si="253"/>
        <v>30</v>
      </c>
      <c r="EU236" s="61">
        <f t="shared" si="254"/>
        <v>1835</v>
      </c>
      <c r="EV236" s="53" t="e">
        <f>IF(ISNUMBER(EK236),EK236*#REF!,"")</f>
        <v>#REF!</v>
      </c>
      <c r="EW236" s="53" t="e">
        <f>IF(ISNUMBER(EL236),EL236*#REF!,"")</f>
        <v>#REF!</v>
      </c>
      <c r="EX236" s="53" t="e">
        <f>IF(ISNUMBER(EM236),EM236*#REF!,"")</f>
        <v>#REF!</v>
      </c>
      <c r="EY236" s="53" t="e">
        <f>IF(ISNUMBER(EN236),EN236*#REF!,"")</f>
        <v>#REF!</v>
      </c>
      <c r="EZ236" s="53" t="str">
        <f>IF(ISNUMBER(EO236),EO236*#REF!,"")</f>
        <v/>
      </c>
      <c r="FA236" s="53" t="e">
        <f>IF(ISNUMBER(EP236),EP236*#REF!,"")</f>
        <v>#REF!</v>
      </c>
      <c r="FB236" s="53" t="e">
        <f>IF(ISNUMBER(EQ236),EQ236*#REF!,"")</f>
        <v>#REF!</v>
      </c>
      <c r="FC236" s="53" t="str">
        <f>IF(ISNUMBER(ER236),ER236*#REF!,"")</f>
        <v/>
      </c>
      <c r="FD236" s="53" t="str">
        <f>IF(ISNUMBER(ES236),ES236*#REF!,"")</f>
        <v/>
      </c>
      <c r="FE236" s="53" t="e">
        <f>IF(ISNUMBER(ET236),ET236*#REF!,"")</f>
        <v>#REF!</v>
      </c>
      <c r="FF236" s="52" t="e">
        <f>IF(ISNUMBER(EU236),EU236*#REF!,"")</f>
        <v>#REF!</v>
      </c>
      <c r="FG236" s="55" t="str">
        <f t="shared" si="255"/>
        <v/>
      </c>
      <c r="FH236" s="55" t="str">
        <f t="shared" si="256"/>
        <v/>
      </c>
      <c r="FI236" s="55" t="str">
        <f t="shared" si="257"/>
        <v/>
      </c>
      <c r="FJ236" s="55" t="str">
        <f t="shared" si="258"/>
        <v/>
      </c>
      <c r="FK236" s="55" t="str">
        <f t="shared" si="259"/>
        <v/>
      </c>
      <c r="FL236" s="55" t="str">
        <f t="shared" si="260"/>
        <v/>
      </c>
      <c r="FM236" s="55" t="str">
        <f t="shared" si="261"/>
        <v/>
      </c>
      <c r="FN236" s="55" t="str">
        <f t="shared" si="262"/>
        <v/>
      </c>
      <c r="FO236" s="55" t="str">
        <f t="shared" si="263"/>
        <v/>
      </c>
      <c r="FP236" s="55" t="str">
        <f t="shared" si="264"/>
        <v/>
      </c>
      <c r="FQ236" s="59" t="str">
        <f t="shared" si="265"/>
        <v/>
      </c>
      <c r="FR236" s="53" t="str">
        <f t="shared" si="284"/>
        <v/>
      </c>
      <c r="FS236" s="53" t="e">
        <f t="shared" si="266"/>
        <v>#VALUE!</v>
      </c>
      <c r="FT236" s="19" t="e">
        <f t="shared" si="267"/>
        <v>#VALUE!</v>
      </c>
      <c r="FU236" s="19" t="e">
        <f t="shared" si="268"/>
        <v>#VALUE!</v>
      </c>
      <c r="FV236" s="19" t="e">
        <f t="shared" si="269"/>
        <v>#VALUE!</v>
      </c>
      <c r="FW236" s="50" t="e">
        <f t="shared" si="270"/>
        <v>#VALUE!</v>
      </c>
      <c r="FX236" s="120">
        <f t="shared" si="271"/>
        <v>0</v>
      </c>
      <c r="FY236" s="120">
        <f t="shared" si="272"/>
        <v>0</v>
      </c>
      <c r="FZ236" s="120">
        <f t="shared" si="273"/>
        <v>0</v>
      </c>
      <c r="GA236" s="120">
        <f t="shared" si="274"/>
        <v>0</v>
      </c>
      <c r="GB236" s="120">
        <f t="shared" si="275"/>
        <v>0</v>
      </c>
      <c r="GC236" s="120">
        <f t="shared" si="276"/>
        <v>0</v>
      </c>
      <c r="GD236" s="120">
        <f t="shared" si="277"/>
        <v>0</v>
      </c>
      <c r="GE236" s="120">
        <f t="shared" si="278"/>
        <v>0</v>
      </c>
      <c r="GF236" s="120">
        <f t="shared" si="279"/>
        <v>0</v>
      </c>
      <c r="GG236">
        <f t="shared" si="280"/>
        <v>0</v>
      </c>
      <c r="GH236">
        <f t="shared" si="281"/>
        <v>0</v>
      </c>
      <c r="GI236">
        <v>6</v>
      </c>
      <c r="GJ236" t="str">
        <f t="shared" si="282"/>
        <v/>
      </c>
    </row>
    <row r="237" spans="1:192" x14ac:dyDescent="0.2">
      <c r="A237" s="50">
        <f t="shared" si="221"/>
        <v>236</v>
      </c>
      <c r="B237" s="2" t="s">
        <v>150</v>
      </c>
      <c r="C237" t="s">
        <v>247</v>
      </c>
      <c r="F237" s="19">
        <v>3464146</v>
      </c>
      <c r="G237" s="19">
        <v>5556251</v>
      </c>
      <c r="H237" s="77">
        <f t="shared" si="222"/>
        <v>464085.91160000005</v>
      </c>
      <c r="I237" s="77">
        <f t="shared" si="223"/>
        <v>5554468.2896000007</v>
      </c>
      <c r="J237" s="19">
        <v>142.47</v>
      </c>
      <c r="K237" s="19" t="s">
        <v>1334</v>
      </c>
      <c r="L237" s="19">
        <v>8</v>
      </c>
      <c r="Q237" t="s">
        <v>1351</v>
      </c>
      <c r="R237" t="s">
        <v>276</v>
      </c>
      <c r="S237" s="2" t="s">
        <v>1329</v>
      </c>
      <c r="T237" s="241" t="str">
        <f t="shared" si="224"/>
        <v>T</v>
      </c>
      <c r="U237" s="241" t="str">
        <f t="shared" si="225"/>
        <v>M</v>
      </c>
      <c r="V237" s="241" t="str">
        <f t="shared" si="226"/>
        <v>-</v>
      </c>
      <c r="W237" s="241" t="str">
        <f t="shared" si="283"/>
        <v>A</v>
      </c>
      <c r="X237" s="260">
        <f t="shared" si="220"/>
        <v>6</v>
      </c>
      <c r="Y237" s="261" t="str">
        <f t="shared" si="217"/>
        <v/>
      </c>
      <c r="AA237" s="106">
        <v>37229</v>
      </c>
      <c r="AB237" s="76">
        <v>5</v>
      </c>
      <c r="AC237" t="s">
        <v>278</v>
      </c>
      <c r="AD237" s="2" t="s">
        <v>1607</v>
      </c>
      <c r="AE237" s="57" t="s">
        <v>1608</v>
      </c>
      <c r="AF237" s="66">
        <v>22.7</v>
      </c>
      <c r="AG237" s="19">
        <v>8230</v>
      </c>
      <c r="AH237" s="110">
        <v>5.88</v>
      </c>
      <c r="AJ237" s="19">
        <v>1.0023</v>
      </c>
      <c r="AK237" s="19">
        <v>20</v>
      </c>
      <c r="AM237" s="45">
        <v>0.33</v>
      </c>
      <c r="AS237" s="193">
        <f t="shared" si="285"/>
        <v>5496.6391649999987</v>
      </c>
      <c r="AT237" s="248" t="str">
        <f t="shared" si="286"/>
        <v/>
      </c>
      <c r="AU237">
        <v>1440</v>
      </c>
      <c r="AV237">
        <v>91.7</v>
      </c>
      <c r="AW237">
        <v>264</v>
      </c>
      <c r="AX237">
        <v>2252</v>
      </c>
      <c r="AY237">
        <v>25</v>
      </c>
      <c r="AZ237" s="61">
        <v>1301</v>
      </c>
      <c r="BA237">
        <v>2.2999999999999998</v>
      </c>
      <c r="BB237">
        <v>71</v>
      </c>
      <c r="BC237">
        <v>3.8</v>
      </c>
      <c r="BD237">
        <v>2.4</v>
      </c>
      <c r="BE237">
        <v>6.4</v>
      </c>
      <c r="BF237">
        <v>0.53</v>
      </c>
      <c r="BG237">
        <v>0.33</v>
      </c>
      <c r="BH237">
        <v>1.9</v>
      </c>
      <c r="BI237">
        <v>0.03</v>
      </c>
      <c r="BM237">
        <v>32.299999999999997</v>
      </c>
      <c r="BN237" s="52">
        <v>1.488165</v>
      </c>
      <c r="BO237" s="90"/>
      <c r="BP237" s="90"/>
      <c r="BQ237" s="90">
        <v>70</v>
      </c>
      <c r="BR237" s="90">
        <v>360</v>
      </c>
      <c r="BS237" s="90"/>
      <c r="BT237" s="90"/>
      <c r="BU237" s="90"/>
      <c r="BV237" s="90"/>
      <c r="BW237" s="90"/>
      <c r="BX237" s="90">
        <v>5</v>
      </c>
      <c r="BY237" s="90"/>
      <c r="BZ237" s="90"/>
      <c r="CA237" s="90"/>
      <c r="CB237" s="90"/>
      <c r="CC237" s="90"/>
      <c r="CD237" s="90"/>
      <c r="CE237" s="90"/>
      <c r="CF237" s="90"/>
      <c r="CG237" s="90"/>
      <c r="CH237" s="90"/>
      <c r="CI237" s="90"/>
      <c r="CJ237" s="90"/>
      <c r="CK237" s="90"/>
      <c r="CL237" s="91">
        <v>26</v>
      </c>
      <c r="CM237" s="90"/>
      <c r="CN237" s="90">
        <v>1670</v>
      </c>
      <c r="CO237" s="90"/>
      <c r="DB237" s="103"/>
      <c r="DC237" s="103"/>
      <c r="DD237" s="103"/>
      <c r="DE237" s="103"/>
      <c r="DF237" s="103"/>
      <c r="DG237" s="103"/>
      <c r="DH237" s="103"/>
      <c r="DI237" s="103"/>
      <c r="DJ237" s="103"/>
      <c r="DK237" s="103"/>
      <c r="DL237" s="103"/>
      <c r="DM237" s="103"/>
      <c r="DN237" s="103"/>
      <c r="DO237" s="103"/>
      <c r="DP237" s="103"/>
      <c r="DQ237" s="103"/>
      <c r="DR237" s="103"/>
      <c r="DS237" s="104"/>
      <c r="DT237" s="50">
        <f t="shared" si="227"/>
        <v>0</v>
      </c>
      <c r="DU237" s="73">
        <f t="shared" si="228"/>
        <v>1</v>
      </c>
      <c r="DV237" s="73">
        <f t="shared" si="229"/>
        <v>0</v>
      </c>
      <c r="DW237" s="73">
        <f t="shared" si="230"/>
        <v>0</v>
      </c>
      <c r="DX237" s="73">
        <f t="shared" si="231"/>
        <v>0</v>
      </c>
      <c r="DY237" s="125">
        <f t="shared" si="232"/>
        <v>0</v>
      </c>
      <c r="DZ237" s="73">
        <f t="shared" si="233"/>
        <v>0</v>
      </c>
      <c r="EA237" s="19">
        <f t="shared" si="234"/>
        <v>1</v>
      </c>
      <c r="EB237" s="50">
        <f t="shared" si="235"/>
        <v>0</v>
      </c>
      <c r="EC237" s="19">
        <f t="shared" si="236"/>
        <v>0</v>
      </c>
      <c r="ED237" s="19">
        <f t="shared" si="237"/>
        <v>1</v>
      </c>
      <c r="EE237" s="19">
        <f t="shared" si="238"/>
        <v>0</v>
      </c>
      <c r="EF237" s="50">
        <f t="shared" si="239"/>
        <v>0</v>
      </c>
      <c r="EG237" s="19">
        <f t="shared" si="240"/>
        <v>0</v>
      </c>
      <c r="EH237" s="19">
        <f t="shared" si="241"/>
        <v>1</v>
      </c>
      <c r="EI237" s="50">
        <f t="shared" si="242"/>
        <v>0</v>
      </c>
      <c r="EJ237" s="125">
        <f t="shared" si="243"/>
        <v>3</v>
      </c>
      <c r="EK237">
        <f t="shared" si="244"/>
        <v>1440</v>
      </c>
      <c r="EL237">
        <f t="shared" si="245"/>
        <v>71</v>
      </c>
      <c r="EM237">
        <f t="shared" si="246"/>
        <v>91.7</v>
      </c>
      <c r="EN237">
        <f t="shared" si="247"/>
        <v>264</v>
      </c>
      <c r="EO237">
        <f t="shared" si="248"/>
        <v>0.53</v>
      </c>
      <c r="EP237">
        <f t="shared" si="249"/>
        <v>6.4</v>
      </c>
      <c r="EQ237">
        <f t="shared" si="250"/>
        <v>1301</v>
      </c>
      <c r="ER237" t="str">
        <f t="shared" si="251"/>
        <v/>
      </c>
      <c r="ES237" t="str">
        <f t="shared" si="252"/>
        <v/>
      </c>
      <c r="ET237">
        <f t="shared" si="253"/>
        <v>25</v>
      </c>
      <c r="EU237" s="61">
        <f t="shared" si="254"/>
        <v>2252</v>
      </c>
      <c r="EV237" s="53" t="e">
        <f>IF(ISNUMBER(EK237),EK237*#REF!,"")</f>
        <v>#REF!</v>
      </c>
      <c r="EW237" s="53" t="e">
        <f>IF(ISNUMBER(EL237),EL237*#REF!,"")</f>
        <v>#REF!</v>
      </c>
      <c r="EX237" s="53" t="e">
        <f>IF(ISNUMBER(EM237),EM237*#REF!,"")</f>
        <v>#REF!</v>
      </c>
      <c r="EY237" s="53" t="e">
        <f>IF(ISNUMBER(EN237),EN237*#REF!,"")</f>
        <v>#REF!</v>
      </c>
      <c r="EZ237" s="53" t="e">
        <f>IF(ISNUMBER(EO237),EO237*#REF!,"")</f>
        <v>#REF!</v>
      </c>
      <c r="FA237" s="53" t="e">
        <f>IF(ISNUMBER(EP237),EP237*#REF!,"")</f>
        <v>#REF!</v>
      </c>
      <c r="FB237" s="53" t="e">
        <f>IF(ISNUMBER(EQ237),EQ237*#REF!,"")</f>
        <v>#REF!</v>
      </c>
      <c r="FC237" s="53" t="str">
        <f>IF(ISNUMBER(ER237),ER237*#REF!,"")</f>
        <v/>
      </c>
      <c r="FD237" s="53" t="str">
        <f>IF(ISNUMBER(ES237),ES237*#REF!,"")</f>
        <v/>
      </c>
      <c r="FE237" s="53" t="e">
        <f>IF(ISNUMBER(ET237),ET237*#REF!,"")</f>
        <v>#REF!</v>
      </c>
      <c r="FF237" s="52" t="e">
        <f>IF(ISNUMBER(EU237),EU237*#REF!,"")</f>
        <v>#REF!</v>
      </c>
      <c r="FG237" s="55" t="str">
        <f t="shared" si="255"/>
        <v/>
      </c>
      <c r="FH237" s="55" t="str">
        <f t="shared" si="256"/>
        <v/>
      </c>
      <c r="FI237" s="55" t="str">
        <f t="shared" si="257"/>
        <v/>
      </c>
      <c r="FJ237" s="55" t="str">
        <f t="shared" si="258"/>
        <v/>
      </c>
      <c r="FK237" s="55" t="str">
        <f t="shared" si="259"/>
        <v/>
      </c>
      <c r="FL237" s="55" t="str">
        <f t="shared" si="260"/>
        <v/>
      </c>
      <c r="FM237" s="55" t="str">
        <f t="shared" si="261"/>
        <v/>
      </c>
      <c r="FN237" s="55" t="str">
        <f t="shared" si="262"/>
        <v/>
      </c>
      <c r="FO237" s="55" t="str">
        <f t="shared" si="263"/>
        <v/>
      </c>
      <c r="FP237" s="55" t="str">
        <f t="shared" si="264"/>
        <v/>
      </c>
      <c r="FQ237" s="59" t="str">
        <f t="shared" si="265"/>
        <v/>
      </c>
      <c r="FR237" s="53" t="str">
        <f t="shared" si="284"/>
        <v/>
      </c>
      <c r="FS237" s="53" t="e">
        <f t="shared" si="266"/>
        <v>#VALUE!</v>
      </c>
      <c r="FT237" s="19" t="e">
        <f t="shared" si="267"/>
        <v>#VALUE!</v>
      </c>
      <c r="FU237" s="19" t="e">
        <f t="shared" si="268"/>
        <v>#VALUE!</v>
      </c>
      <c r="FV237" s="19" t="e">
        <f t="shared" si="269"/>
        <v>#VALUE!</v>
      </c>
      <c r="FW237" s="50" t="e">
        <f t="shared" si="270"/>
        <v>#VALUE!</v>
      </c>
      <c r="FX237" s="120">
        <f t="shared" si="271"/>
        <v>0</v>
      </c>
      <c r="FY237" s="120">
        <f t="shared" si="272"/>
        <v>0</v>
      </c>
      <c r="FZ237" s="120">
        <f t="shared" si="273"/>
        <v>0</v>
      </c>
      <c r="GA237" s="120">
        <f t="shared" si="274"/>
        <v>0</v>
      </c>
      <c r="GB237" s="120">
        <f t="shared" si="275"/>
        <v>0</v>
      </c>
      <c r="GC237" s="120">
        <f t="shared" si="276"/>
        <v>0</v>
      </c>
      <c r="GD237" s="120">
        <f t="shared" si="277"/>
        <v>0</v>
      </c>
      <c r="GE237" s="120">
        <f t="shared" si="278"/>
        <v>0</v>
      </c>
      <c r="GF237" s="120">
        <f t="shared" si="279"/>
        <v>0</v>
      </c>
      <c r="GG237">
        <f t="shared" si="280"/>
        <v>0</v>
      </c>
      <c r="GH237">
        <f t="shared" si="281"/>
        <v>0</v>
      </c>
      <c r="GI237">
        <v>6</v>
      </c>
      <c r="GJ237" t="str">
        <f t="shared" si="282"/>
        <v/>
      </c>
    </row>
    <row r="238" spans="1:192" x14ac:dyDescent="0.2">
      <c r="A238" s="50">
        <f t="shared" si="221"/>
        <v>237</v>
      </c>
      <c r="B238" s="2" t="s">
        <v>150</v>
      </c>
      <c r="C238" t="s">
        <v>247</v>
      </c>
      <c r="F238" s="19">
        <v>3464146</v>
      </c>
      <c r="G238" s="19">
        <v>5556251</v>
      </c>
      <c r="H238" s="77">
        <f t="shared" si="222"/>
        <v>464085.91160000005</v>
      </c>
      <c r="I238" s="77">
        <f t="shared" si="223"/>
        <v>5554468.2896000007</v>
      </c>
      <c r="J238" s="19">
        <v>142.47</v>
      </c>
      <c r="K238" s="19" t="s">
        <v>1334</v>
      </c>
      <c r="L238" s="19">
        <v>8</v>
      </c>
      <c r="Q238" t="s">
        <v>1351</v>
      </c>
      <c r="R238" t="s">
        <v>276</v>
      </c>
      <c r="S238" s="2" t="s">
        <v>1329</v>
      </c>
      <c r="T238" s="241" t="str">
        <f t="shared" si="224"/>
        <v>T</v>
      </c>
      <c r="U238" s="241" t="str">
        <f t="shared" si="225"/>
        <v>M</v>
      </c>
      <c r="V238" s="241" t="str">
        <f t="shared" si="226"/>
        <v>-</v>
      </c>
      <c r="W238" s="241" t="str">
        <f t="shared" si="283"/>
        <v>A</v>
      </c>
      <c r="X238" s="260">
        <f t="shared" si="220"/>
        <v>6</v>
      </c>
      <c r="Y238" s="261" t="str">
        <f t="shared" si="217"/>
        <v/>
      </c>
      <c r="Z238" s="56" t="s">
        <v>1619</v>
      </c>
      <c r="AA238" s="86">
        <v>42529</v>
      </c>
      <c r="AB238" s="76">
        <v>6</v>
      </c>
      <c r="AC238" t="s">
        <v>278</v>
      </c>
      <c r="AD238" s="2" t="s">
        <v>1033</v>
      </c>
      <c r="AE238" s="56"/>
      <c r="AF238" s="66">
        <v>20.3</v>
      </c>
      <c r="AH238" s="19">
        <v>5.9</v>
      </c>
      <c r="AR238">
        <v>4344</v>
      </c>
      <c r="AS238" s="193">
        <f t="shared" si="285"/>
        <v>4343.1869999999981</v>
      </c>
      <c r="AT238" s="248" t="str">
        <f t="shared" si="286"/>
        <v/>
      </c>
      <c r="AU238">
        <v>1060</v>
      </c>
      <c r="AV238">
        <v>78.2</v>
      </c>
      <c r="AW238">
        <v>242</v>
      </c>
      <c r="AX238">
        <v>1720</v>
      </c>
      <c r="AY238">
        <v>22</v>
      </c>
      <c r="AZ238" s="61">
        <v>1112</v>
      </c>
      <c r="BA238">
        <v>1.4</v>
      </c>
      <c r="BB238">
        <v>53.9</v>
      </c>
      <c r="BC238">
        <v>2.8</v>
      </c>
      <c r="BD238">
        <v>1.7</v>
      </c>
      <c r="BE238">
        <v>6.9</v>
      </c>
      <c r="BF238">
        <v>0.53</v>
      </c>
      <c r="BG238">
        <v>0.32</v>
      </c>
      <c r="BH238">
        <v>1.5</v>
      </c>
      <c r="BI238">
        <v>1.9E-2</v>
      </c>
      <c r="BJ238" t="s">
        <v>1381</v>
      </c>
      <c r="BK238" t="s">
        <v>1370</v>
      </c>
      <c r="BM238">
        <v>38.9</v>
      </c>
      <c r="BN238" s="52">
        <v>0.97</v>
      </c>
      <c r="BO238" s="90"/>
      <c r="BP238" s="90"/>
      <c r="BQ238" s="90">
        <v>48</v>
      </c>
      <c r="BR238" s="90"/>
      <c r="BS238" s="90"/>
      <c r="BT238" s="90"/>
      <c r="BU238" s="90"/>
      <c r="BV238" s="90"/>
      <c r="BW238" s="90"/>
      <c r="BX238" s="90" t="s">
        <v>456</v>
      </c>
      <c r="BY238" s="90"/>
      <c r="BZ238" s="90"/>
      <c r="CA238" s="90"/>
      <c r="CB238" s="90"/>
      <c r="CC238" s="90"/>
      <c r="CD238" s="90"/>
      <c r="CE238" s="90"/>
      <c r="CF238" s="90"/>
      <c r="CG238" s="90"/>
      <c r="CH238" s="90"/>
      <c r="CI238" s="90"/>
      <c r="CJ238" s="90"/>
      <c r="CK238" s="90"/>
      <c r="CL238" s="91"/>
      <c r="CM238" s="90"/>
      <c r="CN238" s="90">
        <v>1730</v>
      </c>
      <c r="CO238" s="90"/>
      <c r="DB238" s="103"/>
      <c r="DC238" s="103"/>
      <c r="DD238" s="103"/>
      <c r="DE238" s="103"/>
      <c r="DF238" s="103"/>
      <c r="DG238" s="103"/>
      <c r="DH238" s="103"/>
      <c r="DI238" s="103"/>
      <c r="DJ238" s="103"/>
      <c r="DK238" s="103"/>
      <c r="DL238" s="103"/>
      <c r="DM238" s="103"/>
      <c r="DN238" s="103"/>
      <c r="DO238" s="103"/>
      <c r="DP238" s="103"/>
      <c r="DQ238" s="103"/>
      <c r="DR238" s="103"/>
      <c r="DS238" s="104"/>
      <c r="DT238" s="50">
        <f t="shared" si="227"/>
        <v>0</v>
      </c>
      <c r="DU238" s="73">
        <f t="shared" si="228"/>
        <v>1</v>
      </c>
      <c r="DV238" s="73">
        <f t="shared" si="229"/>
        <v>0</v>
      </c>
      <c r="DW238" s="73">
        <f t="shared" si="230"/>
        <v>0</v>
      </c>
      <c r="DX238" s="73">
        <f t="shared" si="231"/>
        <v>0</v>
      </c>
      <c r="DY238" s="125">
        <f t="shared" si="232"/>
        <v>0</v>
      </c>
      <c r="DZ238" s="73">
        <f t="shared" si="233"/>
        <v>0</v>
      </c>
      <c r="EA238" s="19">
        <f t="shared" si="234"/>
        <v>1</v>
      </c>
      <c r="EB238" s="50">
        <f t="shared" si="235"/>
        <v>0</v>
      </c>
      <c r="EC238" s="19">
        <f t="shared" si="236"/>
        <v>0</v>
      </c>
      <c r="ED238" s="19">
        <f t="shared" si="237"/>
        <v>1</v>
      </c>
      <c r="EE238" s="19">
        <f t="shared" si="238"/>
        <v>0</v>
      </c>
      <c r="EF238" s="50">
        <f t="shared" si="239"/>
        <v>0</v>
      </c>
      <c r="EG238" s="19">
        <f t="shared" si="240"/>
        <v>0</v>
      </c>
      <c r="EH238" s="19">
        <f t="shared" si="241"/>
        <v>1</v>
      </c>
      <c r="EI238" s="50">
        <f t="shared" si="242"/>
        <v>0</v>
      </c>
      <c r="EJ238" s="125">
        <f t="shared" si="243"/>
        <v>3</v>
      </c>
      <c r="EK238">
        <f t="shared" si="244"/>
        <v>1060</v>
      </c>
      <c r="EL238">
        <f t="shared" si="245"/>
        <v>53.9</v>
      </c>
      <c r="EM238">
        <f t="shared" si="246"/>
        <v>78.2</v>
      </c>
      <c r="EN238">
        <f t="shared" si="247"/>
        <v>242</v>
      </c>
      <c r="EO238">
        <f t="shared" si="248"/>
        <v>0.53</v>
      </c>
      <c r="EP238">
        <f t="shared" si="249"/>
        <v>6.9</v>
      </c>
      <c r="EQ238">
        <f t="shared" si="250"/>
        <v>1112</v>
      </c>
      <c r="ER238" t="str">
        <f t="shared" si="251"/>
        <v/>
      </c>
      <c r="ES238" t="str">
        <f t="shared" si="252"/>
        <v/>
      </c>
      <c r="ET238">
        <f t="shared" si="253"/>
        <v>22</v>
      </c>
      <c r="EU238" s="61">
        <f t="shared" si="254"/>
        <v>1720</v>
      </c>
      <c r="EV238" s="53" t="e">
        <f>IF(ISNUMBER(EK238),EK238*#REF!,"")</f>
        <v>#REF!</v>
      </c>
      <c r="EW238" s="53" t="e">
        <f>IF(ISNUMBER(EL238),EL238*#REF!,"")</f>
        <v>#REF!</v>
      </c>
      <c r="EX238" s="53" t="e">
        <f>IF(ISNUMBER(EM238),EM238*#REF!,"")</f>
        <v>#REF!</v>
      </c>
      <c r="EY238" s="53" t="e">
        <f>IF(ISNUMBER(EN238),EN238*#REF!,"")</f>
        <v>#REF!</v>
      </c>
      <c r="EZ238" s="53" t="e">
        <f>IF(ISNUMBER(EO238),EO238*#REF!,"")</f>
        <v>#REF!</v>
      </c>
      <c r="FA238" s="53" t="e">
        <f>IF(ISNUMBER(EP238),EP238*#REF!,"")</f>
        <v>#REF!</v>
      </c>
      <c r="FB238" s="53" t="e">
        <f>IF(ISNUMBER(EQ238),EQ238*#REF!,"")</f>
        <v>#REF!</v>
      </c>
      <c r="FC238" s="53" t="str">
        <f>IF(ISNUMBER(ER238),ER238*#REF!,"")</f>
        <v/>
      </c>
      <c r="FD238" s="53" t="str">
        <f>IF(ISNUMBER(ES238),ES238*#REF!,"")</f>
        <v/>
      </c>
      <c r="FE238" s="53" t="e">
        <f>IF(ISNUMBER(ET238),ET238*#REF!,"")</f>
        <v>#REF!</v>
      </c>
      <c r="FF238" s="52" t="e">
        <f>IF(ISNUMBER(EU238),EU238*#REF!,"")</f>
        <v>#REF!</v>
      </c>
      <c r="FG238" s="55" t="str">
        <f t="shared" si="255"/>
        <v/>
      </c>
      <c r="FH238" s="55" t="str">
        <f t="shared" si="256"/>
        <v/>
      </c>
      <c r="FI238" s="55" t="str">
        <f t="shared" si="257"/>
        <v/>
      </c>
      <c r="FJ238" s="55" t="str">
        <f t="shared" si="258"/>
        <v/>
      </c>
      <c r="FK238" s="55" t="str">
        <f t="shared" si="259"/>
        <v/>
      </c>
      <c r="FL238" s="55" t="str">
        <f t="shared" si="260"/>
        <v/>
      </c>
      <c r="FM238" s="55" t="str">
        <f t="shared" si="261"/>
        <v/>
      </c>
      <c r="FN238" s="55" t="str">
        <f t="shared" si="262"/>
        <v/>
      </c>
      <c r="FO238" s="55" t="str">
        <f t="shared" si="263"/>
        <v/>
      </c>
      <c r="FP238" s="55" t="str">
        <f t="shared" si="264"/>
        <v/>
      </c>
      <c r="FQ238" s="59" t="str">
        <f t="shared" si="265"/>
        <v/>
      </c>
      <c r="FR238" s="53" t="str">
        <f t="shared" si="284"/>
        <v/>
      </c>
      <c r="FS238" s="53" t="e">
        <f t="shared" si="266"/>
        <v>#VALUE!</v>
      </c>
      <c r="FT238" s="19" t="e">
        <f t="shared" si="267"/>
        <v>#VALUE!</v>
      </c>
      <c r="FU238" s="19" t="e">
        <f t="shared" si="268"/>
        <v>#VALUE!</v>
      </c>
      <c r="FV238" s="19" t="e">
        <f t="shared" si="269"/>
        <v>#VALUE!</v>
      </c>
      <c r="FW238" s="50" t="e">
        <f t="shared" si="270"/>
        <v>#VALUE!</v>
      </c>
      <c r="FX238" s="120">
        <f t="shared" si="271"/>
        <v>0</v>
      </c>
      <c r="FY238" s="120">
        <f t="shared" si="272"/>
        <v>0</v>
      </c>
      <c r="FZ238" s="120">
        <f t="shared" si="273"/>
        <v>0</v>
      </c>
      <c r="GA238" s="120">
        <f t="shared" si="274"/>
        <v>0</v>
      </c>
      <c r="GB238" s="120">
        <f t="shared" si="275"/>
        <v>0</v>
      </c>
      <c r="GC238" s="120">
        <f t="shared" si="276"/>
        <v>0</v>
      </c>
      <c r="GD238" s="120">
        <f t="shared" si="277"/>
        <v>0</v>
      </c>
      <c r="GE238" s="120">
        <f t="shared" si="278"/>
        <v>0</v>
      </c>
      <c r="GF238" s="120">
        <f t="shared" si="279"/>
        <v>0</v>
      </c>
      <c r="GG238">
        <f t="shared" si="280"/>
        <v>0</v>
      </c>
      <c r="GH238">
        <f t="shared" si="281"/>
        <v>0</v>
      </c>
      <c r="GI238">
        <v>6</v>
      </c>
      <c r="GJ238" t="str">
        <f t="shared" si="282"/>
        <v/>
      </c>
    </row>
    <row r="239" spans="1:192" x14ac:dyDescent="0.2">
      <c r="A239" s="50">
        <f t="shared" si="221"/>
        <v>238</v>
      </c>
      <c r="B239" s="2" t="s">
        <v>150</v>
      </c>
      <c r="C239" t="s">
        <v>254</v>
      </c>
      <c r="D239" t="s">
        <v>978</v>
      </c>
      <c r="F239" s="19">
        <v>3464141</v>
      </c>
      <c r="G239" s="19">
        <v>5556250</v>
      </c>
      <c r="H239" s="77">
        <f t="shared" si="222"/>
        <v>464080.91360000003</v>
      </c>
      <c r="I239" s="77">
        <f t="shared" si="223"/>
        <v>5554467.29</v>
      </c>
      <c r="J239" s="19">
        <v>142.27000000000001</v>
      </c>
      <c r="K239" s="19" t="s">
        <v>1334</v>
      </c>
      <c r="L239" s="19">
        <v>5.5</v>
      </c>
      <c r="Q239" t="s">
        <v>1351</v>
      </c>
      <c r="R239" t="s">
        <v>276</v>
      </c>
      <c r="S239" s="2" t="s">
        <v>1329</v>
      </c>
      <c r="T239" s="241" t="str">
        <f t="shared" si="224"/>
        <v>T</v>
      </c>
      <c r="U239" s="241" t="str">
        <f t="shared" si="225"/>
        <v>M</v>
      </c>
      <c r="V239" s="241" t="str">
        <f t="shared" si="226"/>
        <v>-</v>
      </c>
      <c r="W239" s="241" t="str">
        <f t="shared" si="283"/>
        <v>A</v>
      </c>
      <c r="X239" s="260">
        <f t="shared" si="220"/>
        <v>6</v>
      </c>
      <c r="Y239" s="261" t="str">
        <f t="shared" si="217"/>
        <v/>
      </c>
      <c r="AA239" s="66" t="s">
        <v>1603</v>
      </c>
      <c r="AB239" s="76">
        <v>1</v>
      </c>
      <c r="AC239" t="s">
        <v>278</v>
      </c>
      <c r="AD239" s="2" t="s">
        <v>1604</v>
      </c>
      <c r="AF239" s="66">
        <v>21.5</v>
      </c>
      <c r="AG239" s="19">
        <v>11293.920000000002</v>
      </c>
      <c r="AS239" s="193">
        <f t="shared" si="285"/>
        <v>7934.9999999999991</v>
      </c>
      <c r="AT239" s="248" t="str">
        <f t="shared" si="286"/>
        <v/>
      </c>
      <c r="AU239">
        <v>2134</v>
      </c>
      <c r="AV239">
        <v>144</v>
      </c>
      <c r="AW239">
        <v>345</v>
      </c>
      <c r="AX239">
        <v>3353</v>
      </c>
      <c r="AY239">
        <v>34.799999999999997</v>
      </c>
      <c r="AZ239" s="61">
        <v>1823</v>
      </c>
      <c r="BB239">
        <v>93.9</v>
      </c>
      <c r="BE239">
        <v>6.9</v>
      </c>
      <c r="BG239">
        <v>0.4</v>
      </c>
      <c r="BN239" s="52"/>
      <c r="BO239" s="90"/>
      <c r="BP239" s="90"/>
      <c r="BQ239" s="90"/>
      <c r="BR239" s="90"/>
      <c r="BS239" s="90"/>
      <c r="BT239" s="90"/>
      <c r="BU239" s="90"/>
      <c r="BV239" s="90"/>
      <c r="BW239" s="90"/>
      <c r="BX239" s="90"/>
      <c r="BY239" s="90"/>
      <c r="BZ239" s="90"/>
      <c r="CA239" s="90"/>
      <c r="CB239" s="90"/>
      <c r="CC239" s="90"/>
      <c r="CD239" s="90"/>
      <c r="CE239" s="90"/>
      <c r="CF239" s="90"/>
      <c r="CG239" s="90"/>
      <c r="CH239" s="90"/>
      <c r="CI239" s="90"/>
      <c r="CJ239" s="90"/>
      <c r="CK239" s="90"/>
      <c r="CL239" s="91"/>
      <c r="CM239" s="90"/>
      <c r="CN239" s="90">
        <v>1667</v>
      </c>
      <c r="CO239" s="90"/>
      <c r="DB239" s="103"/>
      <c r="DC239" s="103"/>
      <c r="DD239" s="103"/>
      <c r="DE239" s="103"/>
      <c r="DF239" s="103"/>
      <c r="DG239" s="103"/>
      <c r="DH239" s="103"/>
      <c r="DI239" s="103"/>
      <c r="DJ239" s="103"/>
      <c r="DK239" s="103"/>
      <c r="DL239" s="103"/>
      <c r="DM239" s="103"/>
      <c r="DN239" s="103"/>
      <c r="DO239" s="103"/>
      <c r="DP239" s="103"/>
      <c r="DQ239" s="103"/>
      <c r="DR239" s="103"/>
      <c r="DS239" s="104"/>
      <c r="DT239" s="50">
        <f t="shared" si="227"/>
        <v>1</v>
      </c>
      <c r="DU239" s="73">
        <f t="shared" si="228"/>
        <v>1</v>
      </c>
      <c r="DV239" s="73">
        <f t="shared" si="229"/>
        <v>0</v>
      </c>
      <c r="DW239" s="73">
        <f t="shared" si="230"/>
        <v>0</v>
      </c>
      <c r="DX239" s="73">
        <f t="shared" si="231"/>
        <v>0</v>
      </c>
      <c r="DY239" s="125">
        <f t="shared" si="232"/>
        <v>0</v>
      </c>
      <c r="DZ239" s="73">
        <f t="shared" si="233"/>
        <v>0</v>
      </c>
      <c r="EA239" s="19">
        <f t="shared" si="234"/>
        <v>1</v>
      </c>
      <c r="EB239" s="50">
        <f t="shared" si="235"/>
        <v>0</v>
      </c>
      <c r="EC239" s="19">
        <f t="shared" si="236"/>
        <v>0</v>
      </c>
      <c r="ED239" s="19">
        <f t="shared" si="237"/>
        <v>1</v>
      </c>
      <c r="EE239" s="19">
        <f t="shared" si="238"/>
        <v>0</v>
      </c>
      <c r="EF239" s="50">
        <f t="shared" si="239"/>
        <v>0</v>
      </c>
      <c r="EG239" s="19">
        <f t="shared" si="240"/>
        <v>0</v>
      </c>
      <c r="EH239" s="19">
        <f t="shared" si="241"/>
        <v>1</v>
      </c>
      <c r="EI239" s="50">
        <f t="shared" si="242"/>
        <v>0</v>
      </c>
      <c r="EJ239" s="125">
        <f t="shared" si="243"/>
        <v>3</v>
      </c>
      <c r="EK239">
        <f t="shared" si="244"/>
        <v>2134</v>
      </c>
      <c r="EL239">
        <f t="shared" si="245"/>
        <v>93.9</v>
      </c>
      <c r="EM239">
        <f t="shared" si="246"/>
        <v>144</v>
      </c>
      <c r="EN239">
        <f t="shared" si="247"/>
        <v>345</v>
      </c>
      <c r="EO239" t="str">
        <f t="shared" si="248"/>
        <v/>
      </c>
      <c r="EP239">
        <f t="shared" si="249"/>
        <v>6.9</v>
      </c>
      <c r="EQ239">
        <f t="shared" si="250"/>
        <v>1823</v>
      </c>
      <c r="ER239" t="str">
        <f t="shared" si="251"/>
        <v/>
      </c>
      <c r="ES239" t="str">
        <f t="shared" si="252"/>
        <v/>
      </c>
      <c r="ET239">
        <f t="shared" si="253"/>
        <v>34.799999999999997</v>
      </c>
      <c r="EU239" s="61">
        <f t="shared" si="254"/>
        <v>3353</v>
      </c>
      <c r="EV239" s="53" t="e">
        <f>IF(ISNUMBER(EK239),EK239*#REF!,"")</f>
        <v>#REF!</v>
      </c>
      <c r="EW239" s="53" t="e">
        <f>IF(ISNUMBER(EL239),EL239*#REF!,"")</f>
        <v>#REF!</v>
      </c>
      <c r="EX239" s="53" t="e">
        <f>IF(ISNUMBER(EM239),EM239*#REF!,"")</f>
        <v>#REF!</v>
      </c>
      <c r="EY239" s="53" t="e">
        <f>IF(ISNUMBER(EN239),EN239*#REF!,"")</f>
        <v>#REF!</v>
      </c>
      <c r="EZ239" s="53" t="str">
        <f>IF(ISNUMBER(EO239),EO239*#REF!,"")</f>
        <v/>
      </c>
      <c r="FA239" s="53" t="e">
        <f>IF(ISNUMBER(EP239),EP239*#REF!,"")</f>
        <v>#REF!</v>
      </c>
      <c r="FB239" s="53" t="e">
        <f>IF(ISNUMBER(EQ239),EQ239*#REF!,"")</f>
        <v>#REF!</v>
      </c>
      <c r="FC239" s="53" t="str">
        <f>IF(ISNUMBER(ER239),ER239*#REF!,"")</f>
        <v/>
      </c>
      <c r="FD239" s="53" t="str">
        <f>IF(ISNUMBER(ES239),ES239*#REF!,"")</f>
        <v/>
      </c>
      <c r="FE239" s="53" t="e">
        <f>IF(ISNUMBER(ET239),ET239*#REF!,"")</f>
        <v>#REF!</v>
      </c>
      <c r="FF239" s="52" t="e">
        <f>IF(ISNUMBER(EU239),EU239*#REF!,"")</f>
        <v>#REF!</v>
      </c>
      <c r="FG239" s="55" t="str">
        <f t="shared" si="255"/>
        <v/>
      </c>
      <c r="FH239" s="55" t="str">
        <f t="shared" si="256"/>
        <v/>
      </c>
      <c r="FI239" s="55" t="str">
        <f t="shared" si="257"/>
        <v/>
      </c>
      <c r="FJ239" s="55" t="str">
        <f t="shared" si="258"/>
        <v/>
      </c>
      <c r="FK239" s="55" t="str">
        <f t="shared" si="259"/>
        <v/>
      </c>
      <c r="FL239" s="55" t="str">
        <f t="shared" si="260"/>
        <v/>
      </c>
      <c r="FM239" s="55" t="str">
        <f t="shared" si="261"/>
        <v/>
      </c>
      <c r="FN239" s="55" t="str">
        <f t="shared" si="262"/>
        <v/>
      </c>
      <c r="FO239" s="55" t="str">
        <f t="shared" si="263"/>
        <v/>
      </c>
      <c r="FP239" s="55" t="str">
        <f t="shared" si="264"/>
        <v/>
      </c>
      <c r="FQ239" s="59" t="str">
        <f t="shared" si="265"/>
        <v/>
      </c>
      <c r="FR239" s="53" t="str">
        <f t="shared" si="284"/>
        <v/>
      </c>
      <c r="FS239" s="53" t="e">
        <f t="shared" si="266"/>
        <v>#VALUE!</v>
      </c>
      <c r="FT239" s="19" t="e">
        <f t="shared" si="267"/>
        <v>#VALUE!</v>
      </c>
      <c r="FU239" s="19" t="e">
        <f t="shared" si="268"/>
        <v>#VALUE!</v>
      </c>
      <c r="FV239" s="19" t="e">
        <f t="shared" si="269"/>
        <v>#VALUE!</v>
      </c>
      <c r="FW239" s="50" t="e">
        <f t="shared" si="270"/>
        <v>#VALUE!</v>
      </c>
      <c r="FX239" s="120">
        <f t="shared" si="271"/>
        <v>0</v>
      </c>
      <c r="FY239" s="120">
        <f t="shared" si="272"/>
        <v>0</v>
      </c>
      <c r="FZ239" s="120">
        <f t="shared" si="273"/>
        <v>0</v>
      </c>
      <c r="GA239" s="120">
        <f t="shared" si="274"/>
        <v>0</v>
      </c>
      <c r="GB239" s="120">
        <f t="shared" si="275"/>
        <v>0</v>
      </c>
      <c r="GC239" s="120">
        <f t="shared" si="276"/>
        <v>0</v>
      </c>
      <c r="GD239" s="120">
        <f t="shared" si="277"/>
        <v>0</v>
      </c>
      <c r="GE239" s="120">
        <f t="shared" si="278"/>
        <v>0</v>
      </c>
      <c r="GF239" s="120">
        <f t="shared" si="279"/>
        <v>0</v>
      </c>
      <c r="GG239">
        <f t="shared" si="280"/>
        <v>0</v>
      </c>
      <c r="GH239">
        <f t="shared" si="281"/>
        <v>0</v>
      </c>
      <c r="GI239">
        <v>6</v>
      </c>
      <c r="GJ239" t="str">
        <f t="shared" si="282"/>
        <v/>
      </c>
    </row>
    <row r="240" spans="1:192" x14ac:dyDescent="0.2">
      <c r="A240" s="50">
        <f t="shared" si="221"/>
        <v>239</v>
      </c>
      <c r="B240" s="2" t="s">
        <v>150</v>
      </c>
      <c r="C240" t="s">
        <v>254</v>
      </c>
      <c r="D240" t="s">
        <v>978</v>
      </c>
      <c r="F240" s="19">
        <v>3464141</v>
      </c>
      <c r="G240" s="19">
        <v>5556250</v>
      </c>
      <c r="H240" s="77">
        <f t="shared" si="222"/>
        <v>464080.91360000003</v>
      </c>
      <c r="I240" s="77">
        <f t="shared" si="223"/>
        <v>5554467.29</v>
      </c>
      <c r="J240" s="19">
        <v>142.27000000000001</v>
      </c>
      <c r="K240" s="19" t="s">
        <v>1334</v>
      </c>
      <c r="L240" s="19">
        <v>5.5</v>
      </c>
      <c r="Q240" t="s">
        <v>1351</v>
      </c>
      <c r="R240" t="s">
        <v>276</v>
      </c>
      <c r="S240" s="2" t="s">
        <v>1329</v>
      </c>
      <c r="T240" s="241" t="str">
        <f t="shared" si="224"/>
        <v>-</v>
      </c>
      <c r="U240" s="241" t="str">
        <f t="shared" si="225"/>
        <v>-</v>
      </c>
      <c r="V240" s="241" t="str">
        <f t="shared" si="226"/>
        <v>-</v>
      </c>
      <c r="W240" s="241" t="str">
        <f t="shared" si="283"/>
        <v>-</v>
      </c>
      <c r="X240" s="260">
        <f t="shared" si="220"/>
        <v>6</v>
      </c>
      <c r="Y240" s="261" t="str">
        <f t="shared" si="217"/>
        <v/>
      </c>
      <c r="AA240" s="86">
        <v>31530</v>
      </c>
      <c r="AB240" s="76">
        <v>2</v>
      </c>
      <c r="AC240" t="s">
        <v>404</v>
      </c>
      <c r="AD240" s="2" t="s">
        <v>1430</v>
      </c>
      <c r="AE240" s="57" t="s">
        <v>1431</v>
      </c>
      <c r="AF240" s="66" t="s">
        <v>3088</v>
      </c>
      <c r="AS240" s="204"/>
      <c r="AT240" s="249"/>
      <c r="AU240" s="51"/>
      <c r="AV240" s="51"/>
      <c r="AW240" s="51"/>
      <c r="AX240" s="51"/>
      <c r="AY240" s="51"/>
      <c r="AZ240" s="49"/>
      <c r="BN240" s="52"/>
      <c r="BO240" s="90"/>
      <c r="BP240" s="90"/>
      <c r="BQ240" s="90"/>
      <c r="BR240" s="90"/>
      <c r="BS240" s="90"/>
      <c r="BT240" s="90"/>
      <c r="BU240" s="90"/>
      <c r="BV240" s="90"/>
      <c r="BW240" s="90"/>
      <c r="BX240" s="90"/>
      <c r="BY240" s="90"/>
      <c r="BZ240" s="90"/>
      <c r="CA240" s="90"/>
      <c r="CB240" s="90"/>
      <c r="CC240" s="90"/>
      <c r="CD240" s="90"/>
      <c r="CE240" s="90"/>
      <c r="CF240" s="90"/>
      <c r="CG240" s="90"/>
      <c r="CH240" s="90"/>
      <c r="CI240" s="90"/>
      <c r="CJ240" s="90"/>
      <c r="CK240" s="90"/>
      <c r="CL240" s="91"/>
      <c r="CM240" s="90"/>
      <c r="CN240" s="90" t="s">
        <v>3088</v>
      </c>
      <c r="CO240" s="90"/>
      <c r="DB240" s="103">
        <v>-72.400000000000006</v>
      </c>
      <c r="DC240" s="103">
        <v>0</v>
      </c>
      <c r="DD240" s="103"/>
      <c r="DE240" s="103"/>
      <c r="DF240" s="103"/>
      <c r="DG240" s="103">
        <v>-9.61</v>
      </c>
      <c r="DH240" s="103"/>
      <c r="DI240" s="103"/>
      <c r="DJ240" s="103"/>
      <c r="DK240" s="103"/>
      <c r="DL240" s="103"/>
      <c r="DM240" s="103"/>
      <c r="DN240" s="103"/>
      <c r="DO240" s="103"/>
      <c r="DP240" s="103"/>
      <c r="DQ240" s="103"/>
      <c r="DR240" s="103"/>
      <c r="DS240" s="104"/>
      <c r="DT240" s="50">
        <f t="shared" si="227"/>
        <v>0</v>
      </c>
      <c r="DU240" s="73">
        <f t="shared" si="228"/>
        <v>1</v>
      </c>
      <c r="DV240" s="73">
        <f t="shared" si="229"/>
        <v>0</v>
      </c>
      <c r="DW240" s="73">
        <f t="shared" si="230"/>
        <v>0</v>
      </c>
      <c r="DX240" s="73">
        <f t="shared" si="231"/>
        <v>0</v>
      </c>
      <c r="DY240" s="125">
        <f t="shared" si="232"/>
        <v>0</v>
      </c>
      <c r="DZ240" s="73">
        <f t="shared" si="233"/>
        <v>0</v>
      </c>
      <c r="EA240" s="19">
        <f t="shared" si="234"/>
        <v>0</v>
      </c>
      <c r="EB240" s="50">
        <f t="shared" si="235"/>
        <v>1</v>
      </c>
      <c r="EC240" s="19">
        <f t="shared" si="236"/>
        <v>0</v>
      </c>
      <c r="ED240" s="19">
        <f t="shared" si="237"/>
        <v>0</v>
      </c>
      <c r="EE240" s="19">
        <f t="shared" si="238"/>
        <v>0</v>
      </c>
      <c r="EF240" s="50">
        <f t="shared" si="239"/>
        <v>1</v>
      </c>
      <c r="EG240" s="19">
        <f t="shared" si="240"/>
        <v>0</v>
      </c>
      <c r="EH240" s="19">
        <f t="shared" si="241"/>
        <v>0</v>
      </c>
      <c r="EI240" s="50">
        <f t="shared" si="242"/>
        <v>1</v>
      </c>
      <c r="EJ240" s="125">
        <f t="shared" si="243"/>
        <v>0</v>
      </c>
      <c r="EK240" t="str">
        <f t="shared" si="244"/>
        <v/>
      </c>
      <c r="EL240" t="str">
        <f t="shared" si="245"/>
        <v/>
      </c>
      <c r="EM240" t="str">
        <f t="shared" si="246"/>
        <v/>
      </c>
      <c r="EN240" t="str">
        <f t="shared" si="247"/>
        <v/>
      </c>
      <c r="EO240" t="str">
        <f t="shared" si="248"/>
        <v/>
      </c>
      <c r="EP240" t="str">
        <f t="shared" si="249"/>
        <v/>
      </c>
      <c r="EQ240" t="str">
        <f t="shared" si="250"/>
        <v/>
      </c>
      <c r="ER240" t="str">
        <f t="shared" si="251"/>
        <v/>
      </c>
      <c r="ES240" t="str">
        <f t="shared" si="252"/>
        <v/>
      </c>
      <c r="ET240" t="str">
        <f t="shared" si="253"/>
        <v/>
      </c>
      <c r="EU240" s="61" t="str">
        <f t="shared" si="254"/>
        <v/>
      </c>
      <c r="EV240" s="53" t="str">
        <f>IF(ISNUMBER(EK240),EK240*#REF!,"")</f>
        <v/>
      </c>
      <c r="EW240" s="53" t="str">
        <f>IF(ISNUMBER(EL240),EL240*#REF!,"")</f>
        <v/>
      </c>
      <c r="EX240" s="53" t="str">
        <f>IF(ISNUMBER(EM240),EM240*#REF!,"")</f>
        <v/>
      </c>
      <c r="EY240" s="53" t="str">
        <f>IF(ISNUMBER(EN240),EN240*#REF!,"")</f>
        <v/>
      </c>
      <c r="EZ240" s="53" t="str">
        <f>IF(ISNUMBER(EO240),EO240*#REF!,"")</f>
        <v/>
      </c>
      <c r="FA240" s="53" t="str">
        <f>IF(ISNUMBER(EP240),EP240*#REF!,"")</f>
        <v/>
      </c>
      <c r="FB240" s="53" t="str">
        <f>IF(ISNUMBER(EQ240),EQ240*#REF!,"")</f>
        <v/>
      </c>
      <c r="FC240" s="53" t="str">
        <f>IF(ISNUMBER(ER240),ER240*#REF!,"")</f>
        <v/>
      </c>
      <c r="FD240" s="53" t="str">
        <f>IF(ISNUMBER(ES240),ES240*#REF!,"")</f>
        <v/>
      </c>
      <c r="FE240" s="53" t="str">
        <f>IF(ISNUMBER(ET240),ET240*#REF!,"")</f>
        <v/>
      </c>
      <c r="FF240" s="52" t="str">
        <f>IF(ISNUMBER(EU240),EU240*#REF!,"")</f>
        <v/>
      </c>
      <c r="FG240" s="55" t="str">
        <f t="shared" si="255"/>
        <v/>
      </c>
      <c r="FH240" s="55" t="str">
        <f t="shared" si="256"/>
        <v/>
      </c>
      <c r="FI240" s="55" t="str">
        <f t="shared" si="257"/>
        <v/>
      </c>
      <c r="FJ240" s="55" t="str">
        <f t="shared" si="258"/>
        <v/>
      </c>
      <c r="FK240" s="55" t="str">
        <f t="shared" si="259"/>
        <v/>
      </c>
      <c r="FL240" s="55" t="str">
        <f t="shared" si="260"/>
        <v/>
      </c>
      <c r="FM240" s="55" t="str">
        <f t="shared" si="261"/>
        <v/>
      </c>
      <c r="FN240" s="55" t="str">
        <f t="shared" si="262"/>
        <v/>
      </c>
      <c r="FO240" s="55" t="str">
        <f t="shared" si="263"/>
        <v/>
      </c>
      <c r="FP240" s="55" t="str">
        <f t="shared" si="264"/>
        <v/>
      </c>
      <c r="FQ240" s="59" t="str">
        <f t="shared" si="265"/>
        <v/>
      </c>
      <c r="FR240" s="53" t="str">
        <f t="shared" si="284"/>
        <v/>
      </c>
      <c r="FS240" s="53">
        <f t="shared" si="266"/>
        <v>0</v>
      </c>
      <c r="FT240" s="19">
        <f t="shared" si="267"/>
        <v>1</v>
      </c>
      <c r="FU240" s="19">
        <f t="shared" si="268"/>
        <v>0</v>
      </c>
      <c r="FV240" s="19">
        <f t="shared" si="269"/>
        <v>0</v>
      </c>
      <c r="FW240" s="50">
        <f t="shared" si="270"/>
        <v>0</v>
      </c>
      <c r="FX240" s="120">
        <f t="shared" si="271"/>
        <v>0</v>
      </c>
      <c r="FY240" s="120">
        <f t="shared" si="272"/>
        <v>0</v>
      </c>
      <c r="FZ240" s="120">
        <f t="shared" si="273"/>
        <v>0</v>
      </c>
      <c r="GA240" s="120">
        <f t="shared" si="274"/>
        <v>0</v>
      </c>
      <c r="GB240" s="120">
        <f t="shared" si="275"/>
        <v>0</v>
      </c>
      <c r="GC240" s="120">
        <f t="shared" si="276"/>
        <v>0</v>
      </c>
      <c r="GD240" s="120">
        <f t="shared" si="277"/>
        <v>0</v>
      </c>
      <c r="GE240" s="120">
        <f t="shared" si="278"/>
        <v>0</v>
      </c>
      <c r="GF240" s="120">
        <f t="shared" si="279"/>
        <v>0</v>
      </c>
      <c r="GG240">
        <f t="shared" si="280"/>
        <v>0</v>
      </c>
      <c r="GH240">
        <f t="shared" si="281"/>
        <v>0</v>
      </c>
      <c r="GI240">
        <v>6</v>
      </c>
      <c r="GJ240" t="str">
        <f t="shared" si="282"/>
        <v/>
      </c>
    </row>
    <row r="241" spans="1:192" x14ac:dyDescent="0.2">
      <c r="A241" s="50">
        <f t="shared" si="221"/>
        <v>240</v>
      </c>
      <c r="B241" s="2" t="s">
        <v>150</v>
      </c>
      <c r="C241" t="s">
        <v>254</v>
      </c>
      <c r="D241" t="s">
        <v>978</v>
      </c>
      <c r="F241" s="19">
        <v>3464141</v>
      </c>
      <c r="G241" s="19">
        <v>5556250</v>
      </c>
      <c r="H241" s="77">
        <f t="shared" si="222"/>
        <v>464080.91360000003</v>
      </c>
      <c r="I241" s="77">
        <f t="shared" si="223"/>
        <v>5554467.29</v>
      </c>
      <c r="J241" s="19">
        <v>142.27000000000001</v>
      </c>
      <c r="K241" s="19" t="s">
        <v>1334</v>
      </c>
      <c r="L241" s="19">
        <v>5.5</v>
      </c>
      <c r="Q241" t="s">
        <v>1351</v>
      </c>
      <c r="R241" t="s">
        <v>276</v>
      </c>
      <c r="S241" s="2" t="s">
        <v>1329</v>
      </c>
      <c r="T241" s="241" t="str">
        <f t="shared" si="224"/>
        <v>T</v>
      </c>
      <c r="U241" s="241" t="str">
        <f t="shared" si="225"/>
        <v>M</v>
      </c>
      <c r="V241" s="241" t="str">
        <f t="shared" si="226"/>
        <v>-</v>
      </c>
      <c r="W241" s="241" t="str">
        <f t="shared" si="283"/>
        <v>A</v>
      </c>
      <c r="X241" s="260">
        <f t="shared" si="220"/>
        <v>6</v>
      </c>
      <c r="Y241" s="261" t="str">
        <f t="shared" si="217"/>
        <v/>
      </c>
      <c r="AA241" s="66" t="s">
        <v>1605</v>
      </c>
      <c r="AB241" s="76">
        <v>3</v>
      </c>
      <c r="AC241" t="s">
        <v>1606</v>
      </c>
      <c r="AD241" s="2" t="s">
        <v>1604</v>
      </c>
      <c r="AF241" s="66">
        <v>22.4</v>
      </c>
      <c r="AG241" s="19">
        <v>11750</v>
      </c>
      <c r="AS241" s="193">
        <f t="shared" ref="AS241:AS272" si="287">SUM(AU241:BN241)+SUM(BO241:CL241)/1000</f>
        <v>8428.5000000000018</v>
      </c>
      <c r="AT241" s="248" t="str">
        <f t="shared" ref="AT241:AT272" si="288">FR241</f>
        <v/>
      </c>
      <c r="AU241">
        <v>2260</v>
      </c>
      <c r="AV241">
        <v>146</v>
      </c>
      <c r="AW241">
        <v>341</v>
      </c>
      <c r="AX241">
        <v>3590</v>
      </c>
      <c r="AY241">
        <v>55.2</v>
      </c>
      <c r="AZ241" s="61">
        <v>1928</v>
      </c>
      <c r="BB241">
        <v>101</v>
      </c>
      <c r="BE241">
        <v>6.7</v>
      </c>
      <c r="BG241">
        <v>0.6</v>
      </c>
      <c r="BN241" s="52"/>
      <c r="BO241" s="90"/>
      <c r="BP241" s="90"/>
      <c r="BQ241" s="90"/>
      <c r="BR241" s="90"/>
      <c r="BS241" s="90"/>
      <c r="BT241" s="90"/>
      <c r="BU241" s="90"/>
      <c r="BV241" s="90"/>
      <c r="BW241" s="90"/>
      <c r="BX241" s="90"/>
      <c r="BY241" s="90"/>
      <c r="BZ241" s="90"/>
      <c r="CA241" s="90"/>
      <c r="CB241" s="90"/>
      <c r="CC241" s="90"/>
      <c r="CD241" s="90"/>
      <c r="CE241" s="90"/>
      <c r="CF241" s="90"/>
      <c r="CG241" s="90"/>
      <c r="CH241" s="90"/>
      <c r="CI241" s="90"/>
      <c r="CJ241" s="90"/>
      <c r="CK241" s="90"/>
      <c r="CL241" s="91"/>
      <c r="CM241" s="90"/>
      <c r="CN241" s="90">
        <v>2156</v>
      </c>
      <c r="CO241" s="90"/>
      <c r="DB241" s="103"/>
      <c r="DC241" s="103"/>
      <c r="DD241" s="103"/>
      <c r="DE241" s="103"/>
      <c r="DF241" s="103"/>
      <c r="DG241" s="103"/>
      <c r="DH241" s="103"/>
      <c r="DI241" s="103"/>
      <c r="DJ241" s="103"/>
      <c r="DK241" s="103"/>
      <c r="DL241" s="103"/>
      <c r="DM241" s="103"/>
      <c r="DN241" s="103"/>
      <c r="DO241" s="103"/>
      <c r="DP241" s="103"/>
      <c r="DQ241" s="103"/>
      <c r="DR241" s="103"/>
      <c r="DS241" s="104"/>
      <c r="DT241" s="50">
        <f t="shared" si="227"/>
        <v>0</v>
      </c>
      <c r="DU241" s="73">
        <f t="shared" si="228"/>
        <v>1</v>
      </c>
      <c r="DV241" s="73">
        <f t="shared" si="229"/>
        <v>0</v>
      </c>
      <c r="DW241" s="73">
        <f t="shared" si="230"/>
        <v>0</v>
      </c>
      <c r="DX241" s="73">
        <f t="shared" si="231"/>
        <v>0</v>
      </c>
      <c r="DY241" s="125">
        <f t="shared" si="232"/>
        <v>0</v>
      </c>
      <c r="DZ241" s="73">
        <f t="shared" si="233"/>
        <v>0</v>
      </c>
      <c r="EA241" s="19">
        <f t="shared" si="234"/>
        <v>1</v>
      </c>
      <c r="EB241" s="50">
        <f t="shared" si="235"/>
        <v>0</v>
      </c>
      <c r="EC241" s="19">
        <f t="shared" si="236"/>
        <v>0</v>
      </c>
      <c r="ED241" s="19">
        <f t="shared" si="237"/>
        <v>1</v>
      </c>
      <c r="EE241" s="19">
        <f t="shared" si="238"/>
        <v>0</v>
      </c>
      <c r="EF241" s="50">
        <f t="shared" si="239"/>
        <v>0</v>
      </c>
      <c r="EG241" s="19">
        <f t="shared" si="240"/>
        <v>0</v>
      </c>
      <c r="EH241" s="19">
        <f t="shared" si="241"/>
        <v>1</v>
      </c>
      <c r="EI241" s="50">
        <f t="shared" si="242"/>
        <v>0</v>
      </c>
      <c r="EJ241" s="125">
        <f t="shared" si="243"/>
        <v>3</v>
      </c>
      <c r="EK241">
        <f t="shared" si="244"/>
        <v>2260</v>
      </c>
      <c r="EL241">
        <f t="shared" si="245"/>
        <v>101</v>
      </c>
      <c r="EM241">
        <f t="shared" si="246"/>
        <v>146</v>
      </c>
      <c r="EN241">
        <f t="shared" si="247"/>
        <v>341</v>
      </c>
      <c r="EO241" t="str">
        <f t="shared" si="248"/>
        <v/>
      </c>
      <c r="EP241">
        <f t="shared" si="249"/>
        <v>6.7</v>
      </c>
      <c r="EQ241">
        <f t="shared" si="250"/>
        <v>1928</v>
      </c>
      <c r="ER241" t="str">
        <f t="shared" si="251"/>
        <v/>
      </c>
      <c r="ES241" t="str">
        <f t="shared" si="252"/>
        <v/>
      </c>
      <c r="ET241">
        <f t="shared" si="253"/>
        <v>55.2</v>
      </c>
      <c r="EU241" s="61">
        <f t="shared" si="254"/>
        <v>3590</v>
      </c>
      <c r="EV241" s="53" t="e">
        <f>IF(ISNUMBER(EK241),EK241*#REF!,"")</f>
        <v>#REF!</v>
      </c>
      <c r="EW241" s="53" t="e">
        <f>IF(ISNUMBER(EL241),EL241*#REF!,"")</f>
        <v>#REF!</v>
      </c>
      <c r="EX241" s="53" t="e">
        <f>IF(ISNUMBER(EM241),EM241*#REF!,"")</f>
        <v>#REF!</v>
      </c>
      <c r="EY241" s="53" t="e">
        <f>IF(ISNUMBER(EN241),EN241*#REF!,"")</f>
        <v>#REF!</v>
      </c>
      <c r="EZ241" s="53" t="str">
        <f>IF(ISNUMBER(EO241),EO241*#REF!,"")</f>
        <v/>
      </c>
      <c r="FA241" s="53" t="e">
        <f>IF(ISNUMBER(EP241),EP241*#REF!,"")</f>
        <v>#REF!</v>
      </c>
      <c r="FB241" s="53" t="e">
        <f>IF(ISNUMBER(EQ241),EQ241*#REF!,"")</f>
        <v>#REF!</v>
      </c>
      <c r="FC241" s="53" t="str">
        <f>IF(ISNUMBER(ER241),ER241*#REF!,"")</f>
        <v/>
      </c>
      <c r="FD241" s="53" t="str">
        <f>IF(ISNUMBER(ES241),ES241*#REF!,"")</f>
        <v/>
      </c>
      <c r="FE241" s="53" t="e">
        <f>IF(ISNUMBER(ET241),ET241*#REF!,"")</f>
        <v>#REF!</v>
      </c>
      <c r="FF241" s="52" t="e">
        <f>IF(ISNUMBER(EU241),EU241*#REF!,"")</f>
        <v>#REF!</v>
      </c>
      <c r="FG241" s="55" t="str">
        <f t="shared" si="255"/>
        <v/>
      </c>
      <c r="FH241" s="55" t="str">
        <f t="shared" si="256"/>
        <v/>
      </c>
      <c r="FI241" s="55" t="str">
        <f t="shared" si="257"/>
        <v/>
      </c>
      <c r="FJ241" s="55" t="str">
        <f t="shared" si="258"/>
        <v/>
      </c>
      <c r="FK241" s="55" t="str">
        <f t="shared" si="259"/>
        <v/>
      </c>
      <c r="FL241" s="55" t="str">
        <f t="shared" si="260"/>
        <v/>
      </c>
      <c r="FM241" s="55" t="str">
        <f t="shared" si="261"/>
        <v/>
      </c>
      <c r="FN241" s="55" t="str">
        <f t="shared" si="262"/>
        <v/>
      </c>
      <c r="FO241" s="55" t="str">
        <f t="shared" si="263"/>
        <v/>
      </c>
      <c r="FP241" s="55" t="str">
        <f t="shared" si="264"/>
        <v/>
      </c>
      <c r="FQ241" s="59" t="str">
        <f t="shared" si="265"/>
        <v/>
      </c>
      <c r="FR241" s="53" t="str">
        <f t="shared" si="284"/>
        <v/>
      </c>
      <c r="FS241" s="53" t="e">
        <f t="shared" si="266"/>
        <v>#VALUE!</v>
      </c>
      <c r="FT241" s="19" t="e">
        <f t="shared" si="267"/>
        <v>#VALUE!</v>
      </c>
      <c r="FU241" s="19" t="e">
        <f t="shared" si="268"/>
        <v>#VALUE!</v>
      </c>
      <c r="FV241" s="19" t="e">
        <f t="shared" si="269"/>
        <v>#VALUE!</v>
      </c>
      <c r="FW241" s="50" t="e">
        <f t="shared" si="270"/>
        <v>#VALUE!</v>
      </c>
      <c r="FX241" s="120">
        <f t="shared" si="271"/>
        <v>0</v>
      </c>
      <c r="FY241" s="120">
        <f t="shared" si="272"/>
        <v>0</v>
      </c>
      <c r="FZ241" s="120">
        <f t="shared" si="273"/>
        <v>0</v>
      </c>
      <c r="GA241" s="120">
        <f t="shared" si="274"/>
        <v>0</v>
      </c>
      <c r="GB241" s="120">
        <f t="shared" si="275"/>
        <v>0</v>
      </c>
      <c r="GC241" s="120">
        <f t="shared" si="276"/>
        <v>0</v>
      </c>
      <c r="GD241" s="120">
        <f t="shared" si="277"/>
        <v>0</v>
      </c>
      <c r="GE241" s="120">
        <f t="shared" si="278"/>
        <v>0</v>
      </c>
      <c r="GF241" s="120">
        <f t="shared" si="279"/>
        <v>0</v>
      </c>
      <c r="GG241">
        <f t="shared" si="280"/>
        <v>0</v>
      </c>
      <c r="GH241">
        <f t="shared" si="281"/>
        <v>0</v>
      </c>
      <c r="GI241">
        <v>6</v>
      </c>
      <c r="GJ241" t="str">
        <f t="shared" si="282"/>
        <v/>
      </c>
    </row>
    <row r="242" spans="1:192" x14ac:dyDescent="0.2">
      <c r="A242" s="50">
        <f t="shared" si="221"/>
        <v>241</v>
      </c>
      <c r="B242" s="2" t="s">
        <v>150</v>
      </c>
      <c r="C242" t="s">
        <v>254</v>
      </c>
      <c r="D242" t="s">
        <v>978</v>
      </c>
      <c r="F242" s="19">
        <v>3464141</v>
      </c>
      <c r="G242" s="19">
        <v>5556250</v>
      </c>
      <c r="H242" s="77">
        <f t="shared" si="222"/>
        <v>464080.91360000003</v>
      </c>
      <c r="I242" s="77">
        <f t="shared" si="223"/>
        <v>5554467.29</v>
      </c>
      <c r="J242" s="19">
        <v>142.27000000000001</v>
      </c>
      <c r="K242" s="19" t="s">
        <v>1334</v>
      </c>
      <c r="L242" s="19">
        <v>5.5</v>
      </c>
      <c r="Q242" t="s">
        <v>1351</v>
      </c>
      <c r="R242" t="s">
        <v>276</v>
      </c>
      <c r="S242" s="2" t="s">
        <v>1329</v>
      </c>
      <c r="T242" s="241" t="str">
        <f t="shared" si="224"/>
        <v>T</v>
      </c>
      <c r="U242" s="241" t="str">
        <f t="shared" si="225"/>
        <v>M</v>
      </c>
      <c r="V242" s="241" t="str">
        <f t="shared" si="226"/>
        <v>-</v>
      </c>
      <c r="W242" s="241" t="str">
        <f t="shared" si="283"/>
        <v>A</v>
      </c>
      <c r="X242" s="260">
        <f t="shared" si="220"/>
        <v>6</v>
      </c>
      <c r="Y242" s="261" t="str">
        <f t="shared" si="217"/>
        <v/>
      </c>
      <c r="AA242" s="106">
        <v>37229</v>
      </c>
      <c r="AB242" s="76">
        <v>4</v>
      </c>
      <c r="AC242" t="s">
        <v>278</v>
      </c>
      <c r="AD242" s="2" t="s">
        <v>1607</v>
      </c>
      <c r="AE242" s="57" t="s">
        <v>1608</v>
      </c>
      <c r="AF242" s="66">
        <v>22</v>
      </c>
      <c r="AG242" s="19">
        <v>11950</v>
      </c>
      <c r="AH242" s="110">
        <v>6.07</v>
      </c>
      <c r="AJ242" s="19">
        <v>1.0044999999999999</v>
      </c>
      <c r="AK242" s="19">
        <v>20</v>
      </c>
      <c r="AM242" s="45">
        <v>0.2</v>
      </c>
      <c r="AS242" s="193">
        <f t="shared" si="287"/>
        <v>8312.9216249999972</v>
      </c>
      <c r="AT242" s="248" t="str">
        <f t="shared" si="288"/>
        <v/>
      </c>
      <c r="AU242">
        <v>2190</v>
      </c>
      <c r="AV242">
        <v>160</v>
      </c>
      <c r="AW242">
        <v>360</v>
      </c>
      <c r="AX242">
        <v>3398</v>
      </c>
      <c r="AY242">
        <v>34</v>
      </c>
      <c r="AZ242" s="61">
        <v>2008</v>
      </c>
      <c r="BA242">
        <v>3.8</v>
      </c>
      <c r="BB242">
        <v>106</v>
      </c>
      <c r="BC242">
        <v>4.5</v>
      </c>
      <c r="BD242">
        <v>3.6</v>
      </c>
      <c r="BE242">
        <v>6.4</v>
      </c>
      <c r="BF242">
        <v>0.56000000000000005</v>
      </c>
      <c r="BG242">
        <v>0.4</v>
      </c>
      <c r="BH242">
        <v>3.3</v>
      </c>
      <c r="BI242">
        <v>0.04</v>
      </c>
      <c r="BM242">
        <v>32</v>
      </c>
      <c r="BN242" s="52">
        <v>1.771625</v>
      </c>
      <c r="BO242" s="90"/>
      <c r="BP242" s="90"/>
      <c r="BQ242" s="90">
        <v>75</v>
      </c>
      <c r="BR242" s="90">
        <v>460</v>
      </c>
      <c r="BS242" s="90"/>
      <c r="BT242" s="90"/>
      <c r="BU242" s="90"/>
      <c r="BV242" s="90"/>
      <c r="BW242" s="90"/>
      <c r="BX242" s="90" t="s">
        <v>285</v>
      </c>
      <c r="BY242" s="90"/>
      <c r="BZ242" s="90"/>
      <c r="CA242" s="90"/>
      <c r="CB242" s="90"/>
      <c r="CC242" s="90"/>
      <c r="CD242" s="90"/>
      <c r="CE242" s="90"/>
      <c r="CF242" s="90"/>
      <c r="CG242" s="90"/>
      <c r="CH242" s="90"/>
      <c r="CI242" s="90"/>
      <c r="CJ242" s="90"/>
      <c r="CK242" s="90"/>
      <c r="CL242" s="91">
        <v>15</v>
      </c>
      <c r="CM242" s="90"/>
      <c r="CN242" s="90">
        <v>1540</v>
      </c>
      <c r="CO242" s="90"/>
      <c r="DB242" s="103"/>
      <c r="DC242" s="103"/>
      <c r="DD242" s="103"/>
      <c r="DE242" s="103"/>
      <c r="DF242" s="103"/>
      <c r="DG242" s="103"/>
      <c r="DH242" s="103"/>
      <c r="DI242" s="103"/>
      <c r="DJ242" s="103"/>
      <c r="DK242" s="103"/>
      <c r="DL242" s="103"/>
      <c r="DM242" s="103"/>
      <c r="DN242" s="103"/>
      <c r="DO242" s="103"/>
      <c r="DP242" s="103"/>
      <c r="DQ242" s="103"/>
      <c r="DR242" s="103"/>
      <c r="DS242" s="104"/>
      <c r="DT242" s="50">
        <f t="shared" si="227"/>
        <v>0</v>
      </c>
      <c r="DU242" s="73">
        <f t="shared" si="228"/>
        <v>1</v>
      </c>
      <c r="DV242" s="73">
        <f t="shared" si="229"/>
        <v>0</v>
      </c>
      <c r="DW242" s="73">
        <f t="shared" si="230"/>
        <v>0</v>
      </c>
      <c r="DX242" s="73">
        <f t="shared" si="231"/>
        <v>0</v>
      </c>
      <c r="DY242" s="125">
        <f t="shared" si="232"/>
        <v>0</v>
      </c>
      <c r="DZ242" s="73">
        <f t="shared" si="233"/>
        <v>0</v>
      </c>
      <c r="EA242" s="19">
        <f t="shared" si="234"/>
        <v>1</v>
      </c>
      <c r="EB242" s="50">
        <f t="shared" si="235"/>
        <v>0</v>
      </c>
      <c r="EC242" s="19">
        <f t="shared" si="236"/>
        <v>0</v>
      </c>
      <c r="ED242" s="19">
        <f t="shared" si="237"/>
        <v>1</v>
      </c>
      <c r="EE242" s="19">
        <f t="shared" si="238"/>
        <v>0</v>
      </c>
      <c r="EF242" s="50">
        <f t="shared" si="239"/>
        <v>0</v>
      </c>
      <c r="EG242" s="19">
        <f t="shared" si="240"/>
        <v>0</v>
      </c>
      <c r="EH242" s="19">
        <f t="shared" si="241"/>
        <v>1</v>
      </c>
      <c r="EI242" s="50">
        <f t="shared" si="242"/>
        <v>0</v>
      </c>
      <c r="EJ242" s="125">
        <f t="shared" si="243"/>
        <v>3</v>
      </c>
      <c r="EK242">
        <f t="shared" si="244"/>
        <v>2190</v>
      </c>
      <c r="EL242">
        <f t="shared" si="245"/>
        <v>106</v>
      </c>
      <c r="EM242">
        <f t="shared" si="246"/>
        <v>160</v>
      </c>
      <c r="EN242">
        <f t="shared" si="247"/>
        <v>360</v>
      </c>
      <c r="EO242">
        <f t="shared" si="248"/>
        <v>0.56000000000000005</v>
      </c>
      <c r="EP242">
        <f t="shared" si="249"/>
        <v>6.4</v>
      </c>
      <c r="EQ242">
        <f t="shared" si="250"/>
        <v>2008</v>
      </c>
      <c r="ER242" t="str">
        <f t="shared" si="251"/>
        <v/>
      </c>
      <c r="ES242" t="str">
        <f t="shared" si="252"/>
        <v/>
      </c>
      <c r="ET242">
        <f t="shared" si="253"/>
        <v>34</v>
      </c>
      <c r="EU242" s="61">
        <f t="shared" si="254"/>
        <v>3398</v>
      </c>
      <c r="EV242" s="53" t="e">
        <f>IF(ISNUMBER(EK242),EK242*#REF!,"")</f>
        <v>#REF!</v>
      </c>
      <c r="EW242" s="53" t="e">
        <f>IF(ISNUMBER(EL242),EL242*#REF!,"")</f>
        <v>#REF!</v>
      </c>
      <c r="EX242" s="53" t="e">
        <f>IF(ISNUMBER(EM242),EM242*#REF!,"")</f>
        <v>#REF!</v>
      </c>
      <c r="EY242" s="53" t="e">
        <f>IF(ISNUMBER(EN242),EN242*#REF!,"")</f>
        <v>#REF!</v>
      </c>
      <c r="EZ242" s="53" t="e">
        <f>IF(ISNUMBER(EO242),EO242*#REF!,"")</f>
        <v>#REF!</v>
      </c>
      <c r="FA242" s="53" t="e">
        <f>IF(ISNUMBER(EP242),EP242*#REF!,"")</f>
        <v>#REF!</v>
      </c>
      <c r="FB242" s="53" t="e">
        <f>IF(ISNUMBER(EQ242),EQ242*#REF!,"")</f>
        <v>#REF!</v>
      </c>
      <c r="FC242" s="53" t="str">
        <f>IF(ISNUMBER(ER242),ER242*#REF!,"")</f>
        <v/>
      </c>
      <c r="FD242" s="53" t="str">
        <f>IF(ISNUMBER(ES242),ES242*#REF!,"")</f>
        <v/>
      </c>
      <c r="FE242" s="53" t="e">
        <f>IF(ISNUMBER(ET242),ET242*#REF!,"")</f>
        <v>#REF!</v>
      </c>
      <c r="FF242" s="52" t="e">
        <f>IF(ISNUMBER(EU242),EU242*#REF!,"")</f>
        <v>#REF!</v>
      </c>
      <c r="FG242" s="55" t="str">
        <f t="shared" si="255"/>
        <v/>
      </c>
      <c r="FH242" s="55" t="str">
        <f t="shared" si="256"/>
        <v/>
      </c>
      <c r="FI242" s="55" t="str">
        <f t="shared" si="257"/>
        <v/>
      </c>
      <c r="FJ242" s="55" t="str">
        <f t="shared" si="258"/>
        <v/>
      </c>
      <c r="FK242" s="55" t="str">
        <f t="shared" si="259"/>
        <v/>
      </c>
      <c r="FL242" s="55" t="str">
        <f t="shared" si="260"/>
        <v/>
      </c>
      <c r="FM242" s="55" t="str">
        <f t="shared" si="261"/>
        <v/>
      </c>
      <c r="FN242" s="55" t="str">
        <f t="shared" si="262"/>
        <v/>
      </c>
      <c r="FO242" s="55" t="str">
        <f t="shared" si="263"/>
        <v/>
      </c>
      <c r="FP242" s="55" t="str">
        <f t="shared" si="264"/>
        <v/>
      </c>
      <c r="FQ242" s="59" t="str">
        <f t="shared" si="265"/>
        <v/>
      </c>
      <c r="FR242" s="53" t="str">
        <f t="shared" si="284"/>
        <v/>
      </c>
      <c r="FS242" s="53" t="e">
        <f t="shared" si="266"/>
        <v>#VALUE!</v>
      </c>
      <c r="FT242" s="19" t="e">
        <f t="shared" si="267"/>
        <v>#VALUE!</v>
      </c>
      <c r="FU242" s="19" t="e">
        <f t="shared" si="268"/>
        <v>#VALUE!</v>
      </c>
      <c r="FV242" s="19" t="e">
        <f t="shared" si="269"/>
        <v>#VALUE!</v>
      </c>
      <c r="FW242" s="50" t="e">
        <f t="shared" si="270"/>
        <v>#VALUE!</v>
      </c>
      <c r="FX242" s="120">
        <f t="shared" si="271"/>
        <v>0</v>
      </c>
      <c r="FY242" s="120">
        <f t="shared" si="272"/>
        <v>0</v>
      </c>
      <c r="FZ242" s="120">
        <f t="shared" si="273"/>
        <v>0</v>
      </c>
      <c r="GA242" s="120">
        <f t="shared" si="274"/>
        <v>0</v>
      </c>
      <c r="GB242" s="120">
        <f t="shared" si="275"/>
        <v>0</v>
      </c>
      <c r="GC242" s="120">
        <f t="shared" si="276"/>
        <v>0</v>
      </c>
      <c r="GD242" s="120">
        <f t="shared" si="277"/>
        <v>0</v>
      </c>
      <c r="GE242" s="120">
        <f t="shared" si="278"/>
        <v>0</v>
      </c>
      <c r="GF242" s="120">
        <f t="shared" si="279"/>
        <v>0</v>
      </c>
      <c r="GG242">
        <f t="shared" si="280"/>
        <v>0</v>
      </c>
      <c r="GH242">
        <f t="shared" si="281"/>
        <v>0</v>
      </c>
      <c r="GI242">
        <v>6</v>
      </c>
      <c r="GJ242" t="str">
        <f t="shared" si="282"/>
        <v/>
      </c>
    </row>
    <row r="243" spans="1:192" x14ac:dyDescent="0.2">
      <c r="A243" s="50">
        <f t="shared" si="221"/>
        <v>242</v>
      </c>
      <c r="B243" s="2" t="s">
        <v>150</v>
      </c>
      <c r="C243" t="s">
        <v>254</v>
      </c>
      <c r="D243" t="s">
        <v>978</v>
      </c>
      <c r="F243" s="19">
        <v>3464141</v>
      </c>
      <c r="G243" s="19">
        <v>5556250</v>
      </c>
      <c r="H243" s="77">
        <f t="shared" si="222"/>
        <v>464080.91360000003</v>
      </c>
      <c r="I243" s="77">
        <f t="shared" si="223"/>
        <v>5554467.29</v>
      </c>
      <c r="J243" s="19">
        <v>142.27000000000001</v>
      </c>
      <c r="K243" s="19" t="s">
        <v>1334</v>
      </c>
      <c r="L243" s="19">
        <v>5.5</v>
      </c>
      <c r="Q243" t="s">
        <v>1351</v>
      </c>
      <c r="R243" t="s">
        <v>276</v>
      </c>
      <c r="S243" s="2" t="s">
        <v>1329</v>
      </c>
      <c r="T243" s="241" t="str">
        <f t="shared" si="224"/>
        <v>T</v>
      </c>
      <c r="U243" s="241" t="str">
        <f t="shared" si="225"/>
        <v>M</v>
      </c>
      <c r="V243" s="241" t="str">
        <f t="shared" si="226"/>
        <v>-</v>
      </c>
      <c r="W243" s="241" t="str">
        <f t="shared" si="283"/>
        <v>A</v>
      </c>
      <c r="X243" s="260">
        <f t="shared" si="220"/>
        <v>6</v>
      </c>
      <c r="Y243" s="261" t="str">
        <f t="shared" si="217"/>
        <v/>
      </c>
      <c r="Z243" s="61" t="s">
        <v>1619</v>
      </c>
      <c r="AA243" s="86">
        <v>42529</v>
      </c>
      <c r="AB243" s="76">
        <v>5</v>
      </c>
      <c r="AC243" t="s">
        <v>278</v>
      </c>
      <c r="AD243" s="2" t="s">
        <v>1033</v>
      </c>
      <c r="AE243" s="56"/>
      <c r="AF243" s="66">
        <v>20.100000000000001</v>
      </c>
      <c r="AH243" s="108">
        <v>6</v>
      </c>
      <c r="AR243">
        <v>8876</v>
      </c>
      <c r="AS243" s="193">
        <f t="shared" si="287"/>
        <v>8875.6299999999992</v>
      </c>
      <c r="AT243" s="248" t="str">
        <f t="shared" si="288"/>
        <v/>
      </c>
      <c r="AU243">
        <v>2410</v>
      </c>
      <c r="AV243">
        <v>153</v>
      </c>
      <c r="AW243">
        <v>360</v>
      </c>
      <c r="AX243">
        <v>3810</v>
      </c>
      <c r="AY243">
        <v>39</v>
      </c>
      <c r="AZ243" s="61">
        <v>1931</v>
      </c>
      <c r="BA243">
        <v>3.3</v>
      </c>
      <c r="BB243">
        <v>111</v>
      </c>
      <c r="BC243" s="55">
        <v>6</v>
      </c>
      <c r="BD243">
        <v>3.9</v>
      </c>
      <c r="BE243" s="55">
        <v>6</v>
      </c>
      <c r="BF243">
        <v>0.46</v>
      </c>
      <c r="BG243" s="55">
        <v>0.44</v>
      </c>
      <c r="BH243">
        <v>3.2</v>
      </c>
      <c r="BI243" s="55">
        <v>4.2000000000000003E-2</v>
      </c>
      <c r="BJ243" t="s">
        <v>1381</v>
      </c>
      <c r="BK243" t="s">
        <v>1370</v>
      </c>
      <c r="BM243">
        <v>36.1</v>
      </c>
      <c r="BN243" s="52">
        <v>2.11</v>
      </c>
      <c r="BO243" s="90"/>
      <c r="BP243" s="90"/>
      <c r="BQ243" s="90">
        <v>78</v>
      </c>
      <c r="BR243" s="90"/>
      <c r="BS243" s="90"/>
      <c r="BT243" s="90"/>
      <c r="BU243" s="90"/>
      <c r="BV243" s="90"/>
      <c r="BW243" s="90"/>
      <c r="BX243" s="90" t="s">
        <v>456</v>
      </c>
      <c r="BY243" s="90"/>
      <c r="BZ243" s="90"/>
      <c r="CA243" s="90"/>
      <c r="CB243" s="90"/>
      <c r="CC243" s="90"/>
      <c r="CD243" s="90"/>
      <c r="CE243" s="90"/>
      <c r="CF243" s="90"/>
      <c r="CG243" s="90"/>
      <c r="CH243" s="90"/>
      <c r="CI243" s="90"/>
      <c r="CJ243" s="90"/>
      <c r="CK243" s="90"/>
      <c r="CL243" s="91"/>
      <c r="CM243" s="90"/>
      <c r="CN243" s="90">
        <v>1560</v>
      </c>
      <c r="CO243" s="90"/>
      <c r="DB243" s="103"/>
      <c r="DC243" s="103"/>
      <c r="DD243" s="103"/>
      <c r="DE243" s="103"/>
      <c r="DF243" s="103"/>
      <c r="DG243" s="103"/>
      <c r="DH243" s="103"/>
      <c r="DI243" s="103"/>
      <c r="DJ243" s="103"/>
      <c r="DK243" s="103"/>
      <c r="DL243" s="103"/>
      <c r="DM243" s="103"/>
      <c r="DN243" s="103"/>
      <c r="DO243" s="103"/>
      <c r="DP243" s="103"/>
      <c r="DQ243" s="103"/>
      <c r="DR243" s="103"/>
      <c r="DS243" s="104"/>
      <c r="DT243" s="50">
        <f t="shared" si="227"/>
        <v>0</v>
      </c>
      <c r="DU243" s="73">
        <f t="shared" si="228"/>
        <v>1</v>
      </c>
      <c r="DV243" s="73">
        <f t="shared" si="229"/>
        <v>0</v>
      </c>
      <c r="DW243" s="73">
        <f t="shared" si="230"/>
        <v>0</v>
      </c>
      <c r="DX243" s="73">
        <f t="shared" si="231"/>
        <v>0</v>
      </c>
      <c r="DY243" s="125">
        <f t="shared" si="232"/>
        <v>0</v>
      </c>
      <c r="DZ243" s="73">
        <f t="shared" si="233"/>
        <v>0</v>
      </c>
      <c r="EA243" s="19">
        <f t="shared" si="234"/>
        <v>1</v>
      </c>
      <c r="EB243" s="50">
        <f t="shared" si="235"/>
        <v>0</v>
      </c>
      <c r="EC243" s="19">
        <f t="shared" si="236"/>
        <v>0</v>
      </c>
      <c r="ED243" s="19">
        <f t="shared" si="237"/>
        <v>1</v>
      </c>
      <c r="EE243" s="19">
        <f t="shared" si="238"/>
        <v>0</v>
      </c>
      <c r="EF243" s="50">
        <f t="shared" si="239"/>
        <v>0</v>
      </c>
      <c r="EG243" s="19">
        <f t="shared" si="240"/>
        <v>0</v>
      </c>
      <c r="EH243" s="19">
        <f t="shared" si="241"/>
        <v>1</v>
      </c>
      <c r="EI243" s="50">
        <f t="shared" si="242"/>
        <v>0</v>
      </c>
      <c r="EJ243" s="125">
        <f t="shared" si="243"/>
        <v>3</v>
      </c>
      <c r="EK243">
        <f t="shared" si="244"/>
        <v>2410</v>
      </c>
      <c r="EL243">
        <f t="shared" si="245"/>
        <v>111</v>
      </c>
      <c r="EM243">
        <f t="shared" si="246"/>
        <v>153</v>
      </c>
      <c r="EN243">
        <f t="shared" si="247"/>
        <v>360</v>
      </c>
      <c r="EO243">
        <f t="shared" si="248"/>
        <v>0.46</v>
      </c>
      <c r="EP243">
        <f t="shared" si="249"/>
        <v>6</v>
      </c>
      <c r="EQ243">
        <f t="shared" si="250"/>
        <v>1931</v>
      </c>
      <c r="ER243" t="str">
        <f t="shared" si="251"/>
        <v/>
      </c>
      <c r="ES243" t="str">
        <f t="shared" si="252"/>
        <v/>
      </c>
      <c r="ET243">
        <f t="shared" si="253"/>
        <v>39</v>
      </c>
      <c r="EU243" s="61">
        <f t="shared" si="254"/>
        <v>3810</v>
      </c>
      <c r="EV243" s="53" t="e">
        <f>IF(ISNUMBER(EK243),EK243*#REF!,"")</f>
        <v>#REF!</v>
      </c>
      <c r="EW243" s="53" t="e">
        <f>IF(ISNUMBER(EL243),EL243*#REF!,"")</f>
        <v>#REF!</v>
      </c>
      <c r="EX243" s="53" t="e">
        <f>IF(ISNUMBER(EM243),EM243*#REF!,"")</f>
        <v>#REF!</v>
      </c>
      <c r="EY243" s="53" t="e">
        <f>IF(ISNUMBER(EN243),EN243*#REF!,"")</f>
        <v>#REF!</v>
      </c>
      <c r="EZ243" s="53" t="e">
        <f>IF(ISNUMBER(EO243),EO243*#REF!,"")</f>
        <v>#REF!</v>
      </c>
      <c r="FA243" s="53" t="e">
        <f>IF(ISNUMBER(EP243),EP243*#REF!,"")</f>
        <v>#REF!</v>
      </c>
      <c r="FB243" s="53" t="e">
        <f>IF(ISNUMBER(EQ243),EQ243*#REF!,"")</f>
        <v>#REF!</v>
      </c>
      <c r="FC243" s="53" t="str">
        <f>IF(ISNUMBER(ER243),ER243*#REF!,"")</f>
        <v/>
      </c>
      <c r="FD243" s="53" t="str">
        <f>IF(ISNUMBER(ES243),ES243*#REF!,"")</f>
        <v/>
      </c>
      <c r="FE243" s="53" t="e">
        <f>IF(ISNUMBER(ET243),ET243*#REF!,"")</f>
        <v>#REF!</v>
      </c>
      <c r="FF243" s="52" t="e">
        <f>IF(ISNUMBER(EU243),EU243*#REF!,"")</f>
        <v>#REF!</v>
      </c>
      <c r="FG243" s="55" t="str">
        <f t="shared" si="255"/>
        <v/>
      </c>
      <c r="FH243" s="55" t="str">
        <f t="shared" si="256"/>
        <v/>
      </c>
      <c r="FI243" s="55" t="str">
        <f t="shared" si="257"/>
        <v/>
      </c>
      <c r="FJ243" s="55" t="str">
        <f t="shared" si="258"/>
        <v/>
      </c>
      <c r="FK243" s="55" t="str">
        <f t="shared" si="259"/>
        <v/>
      </c>
      <c r="FL243" s="55" t="str">
        <f t="shared" si="260"/>
        <v/>
      </c>
      <c r="FM243" s="55" t="str">
        <f t="shared" si="261"/>
        <v/>
      </c>
      <c r="FN243" s="55" t="str">
        <f t="shared" si="262"/>
        <v/>
      </c>
      <c r="FO243" s="55" t="str">
        <f t="shared" si="263"/>
        <v/>
      </c>
      <c r="FP243" s="55" t="str">
        <f t="shared" si="264"/>
        <v/>
      </c>
      <c r="FQ243" s="59" t="str">
        <f t="shared" si="265"/>
        <v/>
      </c>
      <c r="FR243" s="53" t="str">
        <f t="shared" si="284"/>
        <v/>
      </c>
      <c r="FS243" s="53" t="e">
        <f t="shared" si="266"/>
        <v>#VALUE!</v>
      </c>
      <c r="FT243" s="19" t="e">
        <f t="shared" si="267"/>
        <v>#VALUE!</v>
      </c>
      <c r="FU243" s="19" t="e">
        <f t="shared" si="268"/>
        <v>#VALUE!</v>
      </c>
      <c r="FV243" s="19" t="e">
        <f t="shared" si="269"/>
        <v>#VALUE!</v>
      </c>
      <c r="FW243" s="50" t="e">
        <f t="shared" si="270"/>
        <v>#VALUE!</v>
      </c>
      <c r="FX243" s="120">
        <f t="shared" si="271"/>
        <v>0</v>
      </c>
      <c r="FY243" s="120">
        <f t="shared" si="272"/>
        <v>0</v>
      </c>
      <c r="FZ243" s="120">
        <f t="shared" si="273"/>
        <v>0</v>
      </c>
      <c r="GA243" s="120">
        <f t="shared" si="274"/>
        <v>0</v>
      </c>
      <c r="GB243" s="120">
        <f t="shared" si="275"/>
        <v>0</v>
      </c>
      <c r="GC243" s="120">
        <f t="shared" si="276"/>
        <v>0</v>
      </c>
      <c r="GD243" s="120">
        <f t="shared" si="277"/>
        <v>0</v>
      </c>
      <c r="GE243" s="120">
        <f t="shared" si="278"/>
        <v>0</v>
      </c>
      <c r="GF243" s="120">
        <f t="shared" si="279"/>
        <v>0</v>
      </c>
      <c r="GG243">
        <f t="shared" si="280"/>
        <v>0</v>
      </c>
      <c r="GH243">
        <f t="shared" si="281"/>
        <v>0</v>
      </c>
      <c r="GI243">
        <v>6</v>
      </c>
      <c r="GJ243" t="str">
        <f t="shared" si="282"/>
        <v/>
      </c>
    </row>
    <row r="244" spans="1:192" x14ac:dyDescent="0.2">
      <c r="A244" s="50">
        <f t="shared" si="221"/>
        <v>243</v>
      </c>
      <c r="B244" s="58" t="s">
        <v>150</v>
      </c>
      <c r="C244" t="s">
        <v>252</v>
      </c>
      <c r="F244" s="19">
        <v>3464206</v>
      </c>
      <c r="G244" s="19">
        <v>5556375</v>
      </c>
      <c r="H244" s="77">
        <f t="shared" si="222"/>
        <v>464145.88760000002</v>
      </c>
      <c r="I244" s="77">
        <f t="shared" si="223"/>
        <v>5554592.2400000002</v>
      </c>
      <c r="J244" s="19">
        <v>139.56</v>
      </c>
      <c r="K244" s="83" t="s">
        <v>1333</v>
      </c>
      <c r="L244" s="19">
        <v>1.9</v>
      </c>
      <c r="M244" s="83"/>
      <c r="O244" s="83"/>
      <c r="P244" s="83"/>
      <c r="Q244" t="s">
        <v>1351</v>
      </c>
      <c r="R244" t="s">
        <v>276</v>
      </c>
      <c r="S244" s="2" t="s">
        <v>1329</v>
      </c>
      <c r="T244" s="241" t="str">
        <f t="shared" si="224"/>
        <v>-</v>
      </c>
      <c r="U244" s="241" t="str">
        <f t="shared" si="225"/>
        <v>M</v>
      </c>
      <c r="V244" s="241" t="str">
        <f t="shared" si="226"/>
        <v>-</v>
      </c>
      <c r="W244" s="241" t="str">
        <f t="shared" si="283"/>
        <v>A</v>
      </c>
      <c r="X244" s="260">
        <f t="shared" si="220"/>
        <v>6</v>
      </c>
      <c r="Y244" s="261" t="str">
        <f t="shared" si="217"/>
        <v/>
      </c>
      <c r="AA244" s="86" t="s">
        <v>1612</v>
      </c>
      <c r="AB244" s="76">
        <v>1</v>
      </c>
      <c r="AC244" t="s">
        <v>907</v>
      </c>
      <c r="AD244" s="2" t="s">
        <v>1643</v>
      </c>
      <c r="AE244" s="57" t="s">
        <v>2699</v>
      </c>
      <c r="AF244" s="45">
        <v>12.3</v>
      </c>
      <c r="AJ244" s="19">
        <v>1.0108900000000001</v>
      </c>
      <c r="AK244" s="19">
        <v>16</v>
      </c>
      <c r="AS244" s="193">
        <f t="shared" si="287"/>
        <v>14875.859999999999</v>
      </c>
      <c r="AT244" s="248" t="str">
        <f t="shared" si="288"/>
        <v/>
      </c>
      <c r="AU244">
        <v>4851</v>
      </c>
      <c r="AV244">
        <v>53.53</v>
      </c>
      <c r="AW244">
        <v>468</v>
      </c>
      <c r="AX244">
        <v>7593</v>
      </c>
      <c r="AY244">
        <v>76.13</v>
      </c>
      <c r="AZ244" s="61">
        <v>1633</v>
      </c>
      <c r="BA244" s="2" t="s">
        <v>1322</v>
      </c>
      <c r="BB244">
        <v>139.80000000000001</v>
      </c>
      <c r="BE244">
        <v>13.6</v>
      </c>
      <c r="BF244" s="2" t="s">
        <v>1322</v>
      </c>
      <c r="BH244" s="2" t="s">
        <v>1322</v>
      </c>
      <c r="BM244">
        <v>45.1</v>
      </c>
      <c r="BN244" s="52"/>
      <c r="BO244" s="90"/>
      <c r="BP244" s="90">
        <v>2700</v>
      </c>
      <c r="BQ244" s="90"/>
      <c r="BR244" s="90"/>
      <c r="BS244" s="90"/>
      <c r="BT244" s="90"/>
      <c r="BU244" s="90"/>
      <c r="BV244" s="90"/>
      <c r="BW244" s="90"/>
      <c r="BX244" s="90"/>
      <c r="BY244" s="90"/>
      <c r="BZ244" s="90"/>
      <c r="CA244" s="90"/>
      <c r="CB244" s="90"/>
      <c r="CC244" s="90"/>
      <c r="CD244" s="90"/>
      <c r="CE244" s="90"/>
      <c r="CF244" s="90"/>
      <c r="CG244" s="90"/>
      <c r="CH244" s="90"/>
      <c r="CI244" s="90"/>
      <c r="CJ244" s="90"/>
      <c r="CK244" s="90"/>
      <c r="CL244" s="91"/>
      <c r="CM244" s="90"/>
      <c r="CN244" s="90">
        <v>1916</v>
      </c>
      <c r="CO244" s="90"/>
      <c r="DB244" s="103"/>
      <c r="DC244" s="103"/>
      <c r="DD244" s="103"/>
      <c r="DE244" s="103"/>
      <c r="DF244" s="103"/>
      <c r="DG244" s="103"/>
      <c r="DH244" s="103"/>
      <c r="DI244" s="103"/>
      <c r="DJ244" s="103"/>
      <c r="DK244" s="103"/>
      <c r="DL244" s="103"/>
      <c r="DM244" s="103"/>
      <c r="DN244" s="103"/>
      <c r="DO244" s="103"/>
      <c r="DP244" s="103"/>
      <c r="DQ244" s="103"/>
      <c r="DR244" s="103"/>
      <c r="DS244" s="104"/>
      <c r="DT244" s="50">
        <f t="shared" si="227"/>
        <v>1</v>
      </c>
      <c r="DU244" s="73">
        <f t="shared" si="228"/>
        <v>1</v>
      </c>
      <c r="DV244" s="73">
        <f t="shared" si="229"/>
        <v>0</v>
      </c>
      <c r="DW244" s="73">
        <f t="shared" si="230"/>
        <v>0</v>
      </c>
      <c r="DX244" s="73">
        <f t="shared" si="231"/>
        <v>0</v>
      </c>
      <c r="DY244" s="125">
        <f t="shared" si="232"/>
        <v>0</v>
      </c>
      <c r="DZ244" s="73">
        <f t="shared" si="233"/>
        <v>1</v>
      </c>
      <c r="EA244" s="19">
        <f t="shared" si="234"/>
        <v>0</v>
      </c>
      <c r="EB244" s="50">
        <f t="shared" si="235"/>
        <v>0</v>
      </c>
      <c r="EC244" s="19">
        <f t="shared" si="236"/>
        <v>0</v>
      </c>
      <c r="ED244" s="19">
        <f t="shared" si="237"/>
        <v>1</v>
      </c>
      <c r="EE244" s="19">
        <f t="shared" si="238"/>
        <v>0</v>
      </c>
      <c r="EF244" s="50">
        <f t="shared" si="239"/>
        <v>0</v>
      </c>
      <c r="EG244" s="19">
        <f t="shared" si="240"/>
        <v>0</v>
      </c>
      <c r="EH244" s="19">
        <f t="shared" si="241"/>
        <v>1</v>
      </c>
      <c r="EI244" s="50">
        <f t="shared" si="242"/>
        <v>0</v>
      </c>
      <c r="EJ244" s="125">
        <f t="shared" si="243"/>
        <v>2</v>
      </c>
      <c r="EK244">
        <f t="shared" si="244"/>
        <v>4851</v>
      </c>
      <c r="EL244">
        <f t="shared" si="245"/>
        <v>139.80000000000001</v>
      </c>
      <c r="EM244">
        <f t="shared" si="246"/>
        <v>53.53</v>
      </c>
      <c r="EN244">
        <f t="shared" si="247"/>
        <v>468</v>
      </c>
      <c r="EO244" t="str">
        <f t="shared" si="248"/>
        <v/>
      </c>
      <c r="EP244">
        <f t="shared" si="249"/>
        <v>13.6</v>
      </c>
      <c r="EQ244">
        <f t="shared" si="250"/>
        <v>1633</v>
      </c>
      <c r="ER244" t="str">
        <f t="shared" si="251"/>
        <v/>
      </c>
      <c r="ES244" t="str">
        <f t="shared" si="252"/>
        <v/>
      </c>
      <c r="ET244">
        <f t="shared" si="253"/>
        <v>76.13</v>
      </c>
      <c r="EU244" s="61">
        <f t="shared" si="254"/>
        <v>7593</v>
      </c>
      <c r="EV244" s="53" t="e">
        <f>IF(ISNUMBER(EK244),EK244*#REF!,"")</f>
        <v>#REF!</v>
      </c>
      <c r="EW244" s="53" t="e">
        <f>IF(ISNUMBER(EL244),EL244*#REF!,"")</f>
        <v>#REF!</v>
      </c>
      <c r="EX244" s="53" t="e">
        <f>IF(ISNUMBER(EM244),EM244*#REF!,"")</f>
        <v>#REF!</v>
      </c>
      <c r="EY244" s="53" t="e">
        <f>IF(ISNUMBER(EN244),EN244*#REF!,"")</f>
        <v>#REF!</v>
      </c>
      <c r="EZ244" s="53" t="str">
        <f>IF(ISNUMBER(EO244),EO244*#REF!,"")</f>
        <v/>
      </c>
      <c r="FA244" s="53" t="e">
        <f>IF(ISNUMBER(EP244),EP244*#REF!,"")</f>
        <v>#REF!</v>
      </c>
      <c r="FB244" s="53" t="e">
        <f>IF(ISNUMBER(EQ244),EQ244*#REF!,"")</f>
        <v>#REF!</v>
      </c>
      <c r="FC244" s="53" t="str">
        <f>IF(ISNUMBER(ER244),ER244*#REF!,"")</f>
        <v/>
      </c>
      <c r="FD244" s="53" t="str">
        <f>IF(ISNUMBER(ES244),ES244*#REF!,"")</f>
        <v/>
      </c>
      <c r="FE244" s="53" t="e">
        <f>IF(ISNUMBER(ET244),ET244*#REF!,"")</f>
        <v>#REF!</v>
      </c>
      <c r="FF244" s="52" t="e">
        <f>IF(ISNUMBER(EU244),EU244*#REF!,"")</f>
        <v>#REF!</v>
      </c>
      <c r="FG244" s="55" t="str">
        <f t="shared" si="255"/>
        <v/>
      </c>
      <c r="FH244" s="55" t="str">
        <f t="shared" si="256"/>
        <v/>
      </c>
      <c r="FI244" s="55" t="str">
        <f t="shared" si="257"/>
        <v/>
      </c>
      <c r="FJ244" s="55" t="str">
        <f t="shared" si="258"/>
        <v/>
      </c>
      <c r="FK244" s="55" t="str">
        <f t="shared" si="259"/>
        <v/>
      </c>
      <c r="FL244" s="55" t="str">
        <f t="shared" si="260"/>
        <v/>
      </c>
      <c r="FM244" s="55" t="str">
        <f t="shared" si="261"/>
        <v/>
      </c>
      <c r="FN244" s="55" t="str">
        <f t="shared" si="262"/>
        <v/>
      </c>
      <c r="FO244" s="55" t="str">
        <f t="shared" si="263"/>
        <v/>
      </c>
      <c r="FP244" s="55" t="str">
        <f t="shared" si="264"/>
        <v/>
      </c>
      <c r="FQ244" s="59" t="str">
        <f t="shared" si="265"/>
        <v/>
      </c>
      <c r="FR244" s="53" t="str">
        <f t="shared" si="284"/>
        <v/>
      </c>
      <c r="FS244" s="53" t="e">
        <f t="shared" si="266"/>
        <v>#VALUE!</v>
      </c>
      <c r="FT244" s="19" t="e">
        <f t="shared" si="267"/>
        <v>#VALUE!</v>
      </c>
      <c r="FU244" s="19" t="e">
        <f t="shared" si="268"/>
        <v>#VALUE!</v>
      </c>
      <c r="FV244" s="19" t="e">
        <f t="shared" si="269"/>
        <v>#VALUE!</v>
      </c>
      <c r="FW244" s="50" t="e">
        <f t="shared" si="270"/>
        <v>#VALUE!</v>
      </c>
      <c r="FX244" s="120">
        <f t="shared" si="271"/>
        <v>0</v>
      </c>
      <c r="FY244" s="120">
        <f t="shared" si="272"/>
        <v>0</v>
      </c>
      <c r="FZ244" s="120">
        <f t="shared" si="273"/>
        <v>0</v>
      </c>
      <c r="GA244" s="120">
        <f t="shared" si="274"/>
        <v>0</v>
      </c>
      <c r="GB244" s="120">
        <f t="shared" si="275"/>
        <v>0</v>
      </c>
      <c r="GC244" s="120">
        <f t="shared" si="276"/>
        <v>0</v>
      </c>
      <c r="GD244" s="120">
        <f t="shared" si="277"/>
        <v>0</v>
      </c>
      <c r="GE244" s="120">
        <f t="shared" si="278"/>
        <v>0</v>
      </c>
      <c r="GF244" s="120">
        <f t="shared" si="279"/>
        <v>0</v>
      </c>
      <c r="GG244">
        <f t="shared" si="280"/>
        <v>0</v>
      </c>
      <c r="GH244">
        <f t="shared" si="281"/>
        <v>0</v>
      </c>
      <c r="GI244">
        <v>6</v>
      </c>
      <c r="GJ244" t="str">
        <f t="shared" si="282"/>
        <v/>
      </c>
    </row>
    <row r="245" spans="1:192" x14ac:dyDescent="0.2">
      <c r="A245" s="50">
        <f t="shared" si="221"/>
        <v>244</v>
      </c>
      <c r="B245" s="58" t="s">
        <v>150</v>
      </c>
      <c r="C245" t="s">
        <v>252</v>
      </c>
      <c r="F245" s="19">
        <v>3464206</v>
      </c>
      <c r="G245" s="19">
        <v>5556375</v>
      </c>
      <c r="H245" s="77">
        <f t="shared" si="222"/>
        <v>464145.88760000002</v>
      </c>
      <c r="I245" s="77">
        <f t="shared" si="223"/>
        <v>5554592.2400000002</v>
      </c>
      <c r="J245" s="19">
        <v>139.56</v>
      </c>
      <c r="K245" s="83" t="s">
        <v>1333</v>
      </c>
      <c r="L245" s="19">
        <v>1.9</v>
      </c>
      <c r="M245" s="83"/>
      <c r="O245" s="83"/>
      <c r="P245" s="83"/>
      <c r="Q245" t="s">
        <v>1351</v>
      </c>
      <c r="R245" t="s">
        <v>276</v>
      </c>
      <c r="S245" s="2" t="s">
        <v>1329</v>
      </c>
      <c r="T245" s="241" t="str">
        <f t="shared" si="224"/>
        <v>-</v>
      </c>
      <c r="U245" s="241" t="str">
        <f t="shared" si="225"/>
        <v>M</v>
      </c>
      <c r="V245" s="241" t="str">
        <f t="shared" si="226"/>
        <v>-</v>
      </c>
      <c r="W245" s="241" t="str">
        <f t="shared" si="283"/>
        <v>A</v>
      </c>
      <c r="X245" s="260">
        <f t="shared" si="220"/>
        <v>6</v>
      </c>
      <c r="Y245" s="261" t="str">
        <f t="shared" si="217"/>
        <v/>
      </c>
      <c r="Z245" s="61" t="s">
        <v>1427</v>
      </c>
      <c r="AA245" s="83" t="s">
        <v>1444</v>
      </c>
      <c r="AB245" s="77">
        <v>2</v>
      </c>
      <c r="AC245" s="58"/>
      <c r="AD245" s="58" t="s">
        <v>1602</v>
      </c>
      <c r="AE245" s="68"/>
      <c r="AF245" s="83">
        <v>16</v>
      </c>
      <c r="AG245" s="83"/>
      <c r="AH245" s="83"/>
      <c r="AI245" s="83"/>
      <c r="AJ245" s="83"/>
      <c r="AK245" s="83"/>
      <c r="AL245" s="83"/>
      <c r="AM245" s="83"/>
      <c r="AN245" s="58"/>
      <c r="AO245" s="58"/>
      <c r="AP245" s="83"/>
      <c r="AQ245" s="58"/>
      <c r="AR245" s="58">
        <v>13217</v>
      </c>
      <c r="AS245" s="193">
        <f t="shared" si="287"/>
        <v>13167</v>
      </c>
      <c r="AT245" s="248" t="str">
        <f t="shared" si="288"/>
        <v/>
      </c>
      <c r="AU245" s="58">
        <v>4275</v>
      </c>
      <c r="AV245" s="58">
        <v>114</v>
      </c>
      <c r="AW245" s="58">
        <v>323</v>
      </c>
      <c r="AX245" s="58">
        <v>6814</v>
      </c>
      <c r="AY245" s="58">
        <v>75</v>
      </c>
      <c r="AZ245" s="68">
        <v>1389</v>
      </c>
      <c r="BA245" s="58"/>
      <c r="BB245" s="58">
        <v>171</v>
      </c>
      <c r="BC245" s="58"/>
      <c r="BD245" s="58"/>
      <c r="BE245" s="58">
        <v>6</v>
      </c>
      <c r="BF245" s="58"/>
      <c r="BG245" s="58"/>
      <c r="BH245" s="58"/>
      <c r="BI245" s="58"/>
      <c r="BJ245" s="58"/>
      <c r="BK245" s="58"/>
      <c r="BL245" s="58"/>
      <c r="BM245" s="58"/>
      <c r="BN245" s="68"/>
      <c r="BO245" s="81"/>
      <c r="BP245" s="81"/>
      <c r="BQ245" s="81"/>
      <c r="BR245" s="81"/>
      <c r="BS245" s="81"/>
      <c r="BT245" s="81"/>
      <c r="BU245" s="81"/>
      <c r="BV245" s="81"/>
      <c r="BW245" s="81"/>
      <c r="BX245" s="81"/>
      <c r="BY245" s="81"/>
      <c r="BZ245" s="81"/>
      <c r="CA245" s="81"/>
      <c r="CB245" s="81"/>
      <c r="CC245" s="81"/>
      <c r="CD245" s="81"/>
      <c r="CE245" s="81"/>
      <c r="CF245" s="81"/>
      <c r="CG245" s="81"/>
      <c r="CH245" s="81"/>
      <c r="CI245" s="81"/>
      <c r="CJ245" s="81"/>
      <c r="CK245" s="81"/>
      <c r="CL245" s="82"/>
      <c r="CM245" s="81"/>
      <c r="CN245" s="81">
        <v>1856</v>
      </c>
      <c r="CO245" s="81"/>
      <c r="CP245" s="58"/>
      <c r="CQ245" s="68"/>
      <c r="CR245" s="58"/>
      <c r="CS245" s="58"/>
      <c r="CT245" s="58"/>
      <c r="CU245" s="58"/>
      <c r="CV245" s="58"/>
      <c r="CW245" s="58"/>
      <c r="CX245" s="58"/>
      <c r="CY245" s="58"/>
      <c r="CZ245" s="58"/>
      <c r="DA245" s="68"/>
      <c r="DB245" s="81"/>
      <c r="DC245" s="81"/>
      <c r="DD245" s="81"/>
      <c r="DE245" s="81"/>
      <c r="DF245" s="81"/>
      <c r="DG245" s="81"/>
      <c r="DH245" s="81"/>
      <c r="DI245" s="81"/>
      <c r="DJ245" s="81"/>
      <c r="DK245" s="103"/>
      <c r="DL245" s="103"/>
      <c r="DM245" s="103"/>
      <c r="DN245" s="81"/>
      <c r="DO245" s="81"/>
      <c r="DP245" s="103"/>
      <c r="DQ245" s="103"/>
      <c r="DR245" s="103"/>
      <c r="DS245" s="104"/>
      <c r="DT245" s="50">
        <f t="shared" si="227"/>
        <v>0</v>
      </c>
      <c r="DU245" s="73">
        <f t="shared" si="228"/>
        <v>1</v>
      </c>
      <c r="DV245" s="73">
        <f t="shared" si="229"/>
        <v>0</v>
      </c>
      <c r="DW245" s="73">
        <f t="shared" si="230"/>
        <v>0</v>
      </c>
      <c r="DX245" s="73">
        <f t="shared" si="231"/>
        <v>0</v>
      </c>
      <c r="DY245" s="125">
        <f t="shared" si="232"/>
        <v>0</v>
      </c>
      <c r="DZ245" s="73">
        <f t="shared" si="233"/>
        <v>1</v>
      </c>
      <c r="EA245" s="19">
        <f t="shared" si="234"/>
        <v>0</v>
      </c>
      <c r="EB245" s="50">
        <f t="shared" si="235"/>
        <v>0</v>
      </c>
      <c r="EC245" s="19">
        <f t="shared" si="236"/>
        <v>0</v>
      </c>
      <c r="ED245" s="19">
        <f t="shared" si="237"/>
        <v>1</v>
      </c>
      <c r="EE245" s="19">
        <f t="shared" si="238"/>
        <v>0</v>
      </c>
      <c r="EF245" s="50">
        <f t="shared" si="239"/>
        <v>0</v>
      </c>
      <c r="EG245" s="19">
        <f t="shared" si="240"/>
        <v>0</v>
      </c>
      <c r="EH245" s="19">
        <f t="shared" si="241"/>
        <v>1</v>
      </c>
      <c r="EI245" s="50">
        <f t="shared" si="242"/>
        <v>0</v>
      </c>
      <c r="EJ245" s="125">
        <f t="shared" si="243"/>
        <v>2</v>
      </c>
      <c r="EK245">
        <f t="shared" si="244"/>
        <v>4275</v>
      </c>
      <c r="EL245">
        <f t="shared" si="245"/>
        <v>171</v>
      </c>
      <c r="EM245">
        <f t="shared" si="246"/>
        <v>114</v>
      </c>
      <c r="EN245">
        <f t="shared" si="247"/>
        <v>323</v>
      </c>
      <c r="EO245" t="str">
        <f t="shared" si="248"/>
        <v/>
      </c>
      <c r="EP245">
        <f t="shared" si="249"/>
        <v>6</v>
      </c>
      <c r="EQ245">
        <f t="shared" si="250"/>
        <v>1389</v>
      </c>
      <c r="ER245" t="str">
        <f t="shared" si="251"/>
        <v/>
      </c>
      <c r="ES245" t="str">
        <f t="shared" si="252"/>
        <v/>
      </c>
      <c r="ET245">
        <f t="shared" si="253"/>
        <v>75</v>
      </c>
      <c r="EU245" s="61">
        <f t="shared" si="254"/>
        <v>6814</v>
      </c>
      <c r="EV245" s="53" t="e">
        <f>IF(ISNUMBER(EK245),EK245*#REF!,"")</f>
        <v>#REF!</v>
      </c>
      <c r="EW245" s="53" t="e">
        <f>IF(ISNUMBER(EL245),EL245*#REF!,"")</f>
        <v>#REF!</v>
      </c>
      <c r="EX245" s="53" t="e">
        <f>IF(ISNUMBER(EM245),EM245*#REF!,"")</f>
        <v>#REF!</v>
      </c>
      <c r="EY245" s="53" t="e">
        <f>IF(ISNUMBER(EN245),EN245*#REF!,"")</f>
        <v>#REF!</v>
      </c>
      <c r="EZ245" s="53" t="str">
        <f>IF(ISNUMBER(EO245),EO245*#REF!,"")</f>
        <v/>
      </c>
      <c r="FA245" s="53" t="e">
        <f>IF(ISNUMBER(EP245),EP245*#REF!,"")</f>
        <v>#REF!</v>
      </c>
      <c r="FB245" s="53" t="e">
        <f>IF(ISNUMBER(EQ245),EQ245*#REF!,"")</f>
        <v>#REF!</v>
      </c>
      <c r="FC245" s="53" t="str">
        <f>IF(ISNUMBER(ER245),ER245*#REF!,"")</f>
        <v/>
      </c>
      <c r="FD245" s="53" t="str">
        <f>IF(ISNUMBER(ES245),ES245*#REF!,"")</f>
        <v/>
      </c>
      <c r="FE245" s="53" t="e">
        <f>IF(ISNUMBER(ET245),ET245*#REF!,"")</f>
        <v>#REF!</v>
      </c>
      <c r="FF245" s="52" t="e">
        <f>IF(ISNUMBER(EU245),EU245*#REF!,"")</f>
        <v>#REF!</v>
      </c>
      <c r="FG245" s="55" t="str">
        <f t="shared" si="255"/>
        <v/>
      </c>
      <c r="FH245" s="55" t="str">
        <f t="shared" si="256"/>
        <v/>
      </c>
      <c r="FI245" s="55" t="str">
        <f t="shared" si="257"/>
        <v/>
      </c>
      <c r="FJ245" s="55" t="str">
        <f t="shared" si="258"/>
        <v/>
      </c>
      <c r="FK245" s="55" t="str">
        <f t="shared" si="259"/>
        <v/>
      </c>
      <c r="FL245" s="55" t="str">
        <f t="shared" si="260"/>
        <v/>
      </c>
      <c r="FM245" s="55" t="str">
        <f t="shared" si="261"/>
        <v/>
      </c>
      <c r="FN245" s="55" t="str">
        <f t="shared" si="262"/>
        <v/>
      </c>
      <c r="FO245" s="55" t="str">
        <f t="shared" si="263"/>
        <v/>
      </c>
      <c r="FP245" s="55" t="str">
        <f t="shared" si="264"/>
        <v/>
      </c>
      <c r="FQ245" s="59" t="str">
        <f t="shared" si="265"/>
        <v/>
      </c>
      <c r="FR245" s="53" t="str">
        <f t="shared" si="284"/>
        <v/>
      </c>
      <c r="FS245" s="53" t="e">
        <f t="shared" si="266"/>
        <v>#VALUE!</v>
      </c>
      <c r="FT245" s="19" t="e">
        <f t="shared" si="267"/>
        <v>#VALUE!</v>
      </c>
      <c r="FU245" s="19" t="e">
        <f t="shared" si="268"/>
        <v>#VALUE!</v>
      </c>
      <c r="FV245" s="19" t="e">
        <f t="shared" si="269"/>
        <v>#VALUE!</v>
      </c>
      <c r="FW245" s="50" t="e">
        <f t="shared" si="270"/>
        <v>#VALUE!</v>
      </c>
      <c r="FX245" s="120">
        <f t="shared" si="271"/>
        <v>0</v>
      </c>
      <c r="FY245" s="120">
        <f t="shared" si="272"/>
        <v>0</v>
      </c>
      <c r="FZ245" s="120">
        <f t="shared" si="273"/>
        <v>0</v>
      </c>
      <c r="GA245" s="120">
        <f t="shared" si="274"/>
        <v>0</v>
      </c>
      <c r="GB245" s="120">
        <f t="shared" si="275"/>
        <v>0</v>
      </c>
      <c r="GC245" s="120">
        <f t="shared" si="276"/>
        <v>0</v>
      </c>
      <c r="GD245" s="120">
        <f t="shared" si="277"/>
        <v>0</v>
      </c>
      <c r="GE245" s="120">
        <f t="shared" si="278"/>
        <v>0</v>
      </c>
      <c r="GF245" s="120">
        <f t="shared" si="279"/>
        <v>0</v>
      </c>
      <c r="GG245">
        <f t="shared" si="280"/>
        <v>0</v>
      </c>
      <c r="GH245">
        <f t="shared" si="281"/>
        <v>0</v>
      </c>
      <c r="GI245">
        <v>6</v>
      </c>
      <c r="GJ245" t="str">
        <f t="shared" si="282"/>
        <v/>
      </c>
    </row>
    <row r="246" spans="1:192" x14ac:dyDescent="0.2">
      <c r="A246" s="50">
        <f t="shared" si="221"/>
        <v>245</v>
      </c>
      <c r="B246" s="2" t="s">
        <v>150</v>
      </c>
      <c r="C246" t="s">
        <v>252</v>
      </c>
      <c r="F246" s="19">
        <v>3464206</v>
      </c>
      <c r="G246" s="19">
        <v>5556375</v>
      </c>
      <c r="H246" s="77">
        <f t="shared" si="222"/>
        <v>464145.88760000002</v>
      </c>
      <c r="I246" s="77">
        <f t="shared" si="223"/>
        <v>5554592.2400000002</v>
      </c>
      <c r="J246" s="19">
        <v>139.56</v>
      </c>
      <c r="K246" s="19" t="s">
        <v>1334</v>
      </c>
      <c r="L246" s="19">
        <v>1.9</v>
      </c>
      <c r="Q246" t="s">
        <v>1351</v>
      </c>
      <c r="R246" t="s">
        <v>276</v>
      </c>
      <c r="S246" s="2" t="s">
        <v>1329</v>
      </c>
      <c r="T246" s="241" t="str">
        <f t="shared" si="224"/>
        <v>-</v>
      </c>
      <c r="U246" s="241" t="str">
        <f t="shared" si="225"/>
        <v>M</v>
      </c>
      <c r="V246" s="241" t="str">
        <f t="shared" si="226"/>
        <v>-</v>
      </c>
      <c r="W246" s="241" t="str">
        <f t="shared" si="283"/>
        <v>-</v>
      </c>
      <c r="X246" s="260">
        <f t="shared" si="220"/>
        <v>6</v>
      </c>
      <c r="Y246" s="261" t="str">
        <f t="shared" si="217"/>
        <v/>
      </c>
      <c r="AA246" s="66" t="s">
        <v>1605</v>
      </c>
      <c r="AB246" s="76">
        <v>3</v>
      </c>
      <c r="AC246" t="s">
        <v>1606</v>
      </c>
      <c r="AD246" s="2" t="s">
        <v>1604</v>
      </c>
      <c r="AF246" s="66">
        <v>18.7</v>
      </c>
      <c r="AG246" s="19">
        <v>23700</v>
      </c>
      <c r="AS246" s="193">
        <f t="shared" si="287"/>
        <v>15874.880000000001</v>
      </c>
      <c r="AT246" s="248" t="str">
        <f t="shared" si="288"/>
        <v/>
      </c>
      <c r="AU246">
        <v>5200</v>
      </c>
      <c r="AV246">
        <v>61</v>
      </c>
      <c r="AW246">
        <v>484</v>
      </c>
      <c r="AX246">
        <v>8180</v>
      </c>
      <c r="AY246">
        <v>43.2</v>
      </c>
      <c r="AZ246" s="61">
        <v>1666</v>
      </c>
      <c r="BB246">
        <v>237</v>
      </c>
      <c r="BE246">
        <v>1.9</v>
      </c>
      <c r="BG246">
        <v>1.78</v>
      </c>
      <c r="BN246" s="52"/>
      <c r="BO246" s="90"/>
      <c r="BP246" s="90"/>
      <c r="BQ246" s="90"/>
      <c r="BR246" s="90"/>
      <c r="BS246" s="90"/>
      <c r="BT246" s="90"/>
      <c r="BU246" s="90"/>
      <c r="BV246" s="90"/>
      <c r="BW246" s="90"/>
      <c r="BX246" s="90"/>
      <c r="BY246" s="90"/>
      <c r="BZ246" s="90"/>
      <c r="CA246" s="90"/>
      <c r="CB246" s="90"/>
      <c r="CC246" s="90"/>
      <c r="CD246" s="90"/>
      <c r="CE246" s="90"/>
      <c r="CF246" s="90"/>
      <c r="CG246" s="90"/>
      <c r="CH246" s="90"/>
      <c r="CI246" s="90"/>
      <c r="CJ246" s="90"/>
      <c r="CK246" s="90"/>
      <c r="CL246" s="91"/>
      <c r="CM246" s="90"/>
      <c r="CN246" s="90" t="s">
        <v>3088</v>
      </c>
      <c r="CO246" s="90"/>
      <c r="DB246" s="103"/>
      <c r="DC246" s="103"/>
      <c r="DD246" s="103"/>
      <c r="DE246" s="103"/>
      <c r="DF246" s="103"/>
      <c r="DG246" s="103"/>
      <c r="DH246" s="103"/>
      <c r="DI246" s="103"/>
      <c r="DJ246" s="103"/>
      <c r="DK246" s="103"/>
      <c r="DL246" s="103"/>
      <c r="DM246" s="103"/>
      <c r="DN246" s="103"/>
      <c r="DO246" s="103"/>
      <c r="DP246" s="103"/>
      <c r="DQ246" s="103"/>
      <c r="DR246" s="103"/>
      <c r="DS246" s="104"/>
      <c r="DT246" s="50">
        <f t="shared" si="227"/>
        <v>0</v>
      </c>
      <c r="DU246" s="73">
        <f t="shared" si="228"/>
        <v>1</v>
      </c>
      <c r="DV246" s="73">
        <f t="shared" si="229"/>
        <v>0</v>
      </c>
      <c r="DW246" s="73">
        <f t="shared" si="230"/>
        <v>0</v>
      </c>
      <c r="DX246" s="73">
        <f t="shared" si="231"/>
        <v>0</v>
      </c>
      <c r="DY246" s="125">
        <f t="shared" si="232"/>
        <v>0</v>
      </c>
      <c r="DZ246" s="73">
        <f t="shared" si="233"/>
        <v>1</v>
      </c>
      <c r="EA246" s="19">
        <f t="shared" si="234"/>
        <v>0</v>
      </c>
      <c r="EB246" s="50">
        <f t="shared" si="235"/>
        <v>0</v>
      </c>
      <c r="EC246" s="19">
        <f t="shared" si="236"/>
        <v>0</v>
      </c>
      <c r="ED246" s="19">
        <f t="shared" si="237"/>
        <v>1</v>
      </c>
      <c r="EE246" s="19">
        <f t="shared" si="238"/>
        <v>0</v>
      </c>
      <c r="EF246" s="50">
        <f t="shared" si="239"/>
        <v>0</v>
      </c>
      <c r="EG246" s="19">
        <f t="shared" si="240"/>
        <v>0</v>
      </c>
      <c r="EH246" s="19">
        <f t="shared" si="241"/>
        <v>0</v>
      </c>
      <c r="EI246" s="50">
        <f t="shared" si="242"/>
        <v>1</v>
      </c>
      <c r="EJ246" s="125">
        <f t="shared" si="243"/>
        <v>1</v>
      </c>
      <c r="EK246">
        <f t="shared" si="244"/>
        <v>5200</v>
      </c>
      <c r="EL246">
        <f t="shared" si="245"/>
        <v>237</v>
      </c>
      <c r="EM246">
        <f t="shared" si="246"/>
        <v>61</v>
      </c>
      <c r="EN246">
        <f t="shared" si="247"/>
        <v>484</v>
      </c>
      <c r="EO246" t="str">
        <f t="shared" si="248"/>
        <v/>
      </c>
      <c r="EP246">
        <f t="shared" si="249"/>
        <v>1.9</v>
      </c>
      <c r="EQ246">
        <f t="shared" si="250"/>
        <v>1666</v>
      </c>
      <c r="ER246" t="str">
        <f t="shared" si="251"/>
        <v/>
      </c>
      <c r="ES246" t="str">
        <f t="shared" si="252"/>
        <v/>
      </c>
      <c r="ET246">
        <f t="shared" si="253"/>
        <v>43.2</v>
      </c>
      <c r="EU246" s="61">
        <f t="shared" si="254"/>
        <v>8180</v>
      </c>
      <c r="EV246" s="53" t="e">
        <f>IF(ISNUMBER(EK246),EK246*#REF!,"")</f>
        <v>#REF!</v>
      </c>
      <c r="EW246" s="53" t="e">
        <f>IF(ISNUMBER(EL246),EL246*#REF!,"")</f>
        <v>#REF!</v>
      </c>
      <c r="EX246" s="53" t="e">
        <f>IF(ISNUMBER(EM246),EM246*#REF!,"")</f>
        <v>#REF!</v>
      </c>
      <c r="EY246" s="53" t="e">
        <f>IF(ISNUMBER(EN246),EN246*#REF!,"")</f>
        <v>#REF!</v>
      </c>
      <c r="EZ246" s="53" t="str">
        <f>IF(ISNUMBER(EO246),EO246*#REF!,"")</f>
        <v/>
      </c>
      <c r="FA246" s="53" t="e">
        <f>IF(ISNUMBER(EP246),EP246*#REF!,"")</f>
        <v>#REF!</v>
      </c>
      <c r="FB246" s="53" t="e">
        <f>IF(ISNUMBER(EQ246),EQ246*#REF!,"")</f>
        <v>#REF!</v>
      </c>
      <c r="FC246" s="53" t="str">
        <f>IF(ISNUMBER(ER246),ER246*#REF!,"")</f>
        <v/>
      </c>
      <c r="FD246" s="53" t="str">
        <f>IF(ISNUMBER(ES246),ES246*#REF!,"")</f>
        <v/>
      </c>
      <c r="FE246" s="53" t="e">
        <f>IF(ISNUMBER(ET246),ET246*#REF!,"")</f>
        <v>#REF!</v>
      </c>
      <c r="FF246" s="52" t="e">
        <f>IF(ISNUMBER(EU246),EU246*#REF!,"")</f>
        <v>#REF!</v>
      </c>
      <c r="FG246" s="55" t="str">
        <f t="shared" si="255"/>
        <v/>
      </c>
      <c r="FH246" s="55" t="str">
        <f t="shared" si="256"/>
        <v/>
      </c>
      <c r="FI246" s="55" t="str">
        <f t="shared" si="257"/>
        <v/>
      </c>
      <c r="FJ246" s="55" t="str">
        <f t="shared" si="258"/>
        <v/>
      </c>
      <c r="FK246" s="55" t="str">
        <f t="shared" si="259"/>
        <v/>
      </c>
      <c r="FL246" s="55" t="str">
        <f t="shared" si="260"/>
        <v/>
      </c>
      <c r="FM246" s="55" t="str">
        <f t="shared" si="261"/>
        <v/>
      </c>
      <c r="FN246" s="55" t="str">
        <f t="shared" si="262"/>
        <v/>
      </c>
      <c r="FO246" s="55" t="str">
        <f t="shared" si="263"/>
        <v/>
      </c>
      <c r="FP246" s="55" t="str">
        <f t="shared" si="264"/>
        <v/>
      </c>
      <c r="FQ246" s="59" t="str">
        <f t="shared" si="265"/>
        <v/>
      </c>
      <c r="FR246" s="53" t="str">
        <f t="shared" si="284"/>
        <v/>
      </c>
      <c r="FS246" s="53" t="e">
        <f t="shared" si="266"/>
        <v>#VALUE!</v>
      </c>
      <c r="FT246" s="19" t="e">
        <f t="shared" si="267"/>
        <v>#VALUE!</v>
      </c>
      <c r="FU246" s="19" t="e">
        <f t="shared" si="268"/>
        <v>#VALUE!</v>
      </c>
      <c r="FV246" s="19" t="e">
        <f t="shared" si="269"/>
        <v>#VALUE!</v>
      </c>
      <c r="FW246" s="50" t="e">
        <f t="shared" si="270"/>
        <v>#VALUE!</v>
      </c>
      <c r="FX246" s="120">
        <f t="shared" si="271"/>
        <v>0</v>
      </c>
      <c r="FY246" s="120">
        <f t="shared" si="272"/>
        <v>0</v>
      </c>
      <c r="FZ246" s="120">
        <f t="shared" si="273"/>
        <v>0</v>
      </c>
      <c r="GA246" s="120">
        <f t="shared" si="274"/>
        <v>0</v>
      </c>
      <c r="GB246" s="120">
        <f t="shared" si="275"/>
        <v>0</v>
      </c>
      <c r="GC246" s="120">
        <f t="shared" si="276"/>
        <v>0</v>
      </c>
      <c r="GD246" s="120">
        <f t="shared" si="277"/>
        <v>0</v>
      </c>
      <c r="GE246" s="120">
        <f t="shared" si="278"/>
        <v>0</v>
      </c>
      <c r="GF246" s="120">
        <f t="shared" si="279"/>
        <v>0</v>
      </c>
      <c r="GG246">
        <f t="shared" si="280"/>
        <v>0</v>
      </c>
      <c r="GH246">
        <f t="shared" si="281"/>
        <v>0</v>
      </c>
      <c r="GI246">
        <v>6</v>
      </c>
      <c r="GJ246" t="str">
        <f t="shared" si="282"/>
        <v/>
      </c>
    </row>
    <row r="247" spans="1:192" x14ac:dyDescent="0.2">
      <c r="A247" s="50">
        <f t="shared" si="221"/>
        <v>246</v>
      </c>
      <c r="B247" s="58" t="s">
        <v>150</v>
      </c>
      <c r="C247" s="2" t="s">
        <v>486</v>
      </c>
      <c r="D247" s="2"/>
      <c r="E247" s="2"/>
      <c r="F247" s="19">
        <v>3464435</v>
      </c>
      <c r="G247" s="19">
        <v>5556704</v>
      </c>
      <c r="H247" s="77">
        <f t="shared" si="222"/>
        <v>464374.79600000003</v>
      </c>
      <c r="I247" s="77">
        <f t="shared" si="223"/>
        <v>5554921.1084000003</v>
      </c>
      <c r="J247" s="19">
        <v>143.22</v>
      </c>
      <c r="K247" s="83" t="s">
        <v>1333</v>
      </c>
      <c r="L247" s="19">
        <v>4.75</v>
      </c>
      <c r="M247" s="83"/>
      <c r="O247" s="83"/>
      <c r="P247" s="83"/>
      <c r="Q247" t="s">
        <v>1351</v>
      </c>
      <c r="R247" t="s">
        <v>276</v>
      </c>
      <c r="S247" s="2" t="s">
        <v>1329</v>
      </c>
      <c r="T247" s="241" t="str">
        <f t="shared" si="224"/>
        <v>-</v>
      </c>
      <c r="U247" s="241" t="str">
        <f t="shared" si="225"/>
        <v>M</v>
      </c>
      <c r="V247" s="241" t="str">
        <f t="shared" si="226"/>
        <v>-</v>
      </c>
      <c r="W247" s="241" t="str">
        <f t="shared" si="283"/>
        <v>A</v>
      </c>
      <c r="X247" s="260">
        <f t="shared" si="220"/>
        <v>6</v>
      </c>
      <c r="Y247" s="261" t="str">
        <f t="shared" si="217"/>
        <v/>
      </c>
      <c r="AA247" s="66" t="s">
        <v>1612</v>
      </c>
      <c r="AB247" s="76">
        <v>1</v>
      </c>
      <c r="AC247" t="s">
        <v>907</v>
      </c>
      <c r="AD247" s="2" t="s">
        <v>1644</v>
      </c>
      <c r="AE247" s="57" t="s">
        <v>2704</v>
      </c>
      <c r="AF247" s="99">
        <v>15</v>
      </c>
      <c r="AJ247" s="19">
        <v>1.01118</v>
      </c>
      <c r="AK247" s="19">
        <v>16</v>
      </c>
      <c r="AS247" s="193">
        <f t="shared" si="287"/>
        <v>16193.21</v>
      </c>
      <c r="AT247" s="248" t="str">
        <f t="shared" si="288"/>
        <v/>
      </c>
      <c r="AU247">
        <v>5341</v>
      </c>
      <c r="AV247">
        <v>48.48</v>
      </c>
      <c r="AW247">
        <v>474.3</v>
      </c>
      <c r="AX247">
        <v>8378</v>
      </c>
      <c r="AY247">
        <v>90.23</v>
      </c>
      <c r="AZ247" s="61">
        <v>1628</v>
      </c>
      <c r="BA247" s="2" t="s">
        <v>1322</v>
      </c>
      <c r="BB247">
        <v>173.2</v>
      </c>
      <c r="BE247" s="55">
        <v>19</v>
      </c>
      <c r="BF247" s="2" t="s">
        <v>1322</v>
      </c>
      <c r="BH247" s="2" t="s">
        <v>1322</v>
      </c>
      <c r="BM247">
        <v>36.9</v>
      </c>
      <c r="BN247" s="52"/>
      <c r="BO247" s="90"/>
      <c r="BP247" s="90">
        <v>4100</v>
      </c>
      <c r="BQ247" s="90"/>
      <c r="BR247" s="90"/>
      <c r="BS247" s="90"/>
      <c r="BT247" s="90"/>
      <c r="BU247" s="90"/>
      <c r="BV247" s="90"/>
      <c r="BW247" s="90"/>
      <c r="BX247" s="90"/>
      <c r="BY247" s="90"/>
      <c r="BZ247" s="90"/>
      <c r="CA247" s="90"/>
      <c r="CB247" s="90"/>
      <c r="CC247" s="90"/>
      <c r="CD247" s="90"/>
      <c r="CE247" s="90"/>
      <c r="CF247" s="90"/>
      <c r="CG247" s="90"/>
      <c r="CH247" s="90"/>
      <c r="CI247" s="90"/>
      <c r="CJ247" s="90"/>
      <c r="CK247" s="90"/>
      <c r="CL247" s="91"/>
      <c r="CM247" s="90"/>
      <c r="CN247" s="90">
        <v>1850</v>
      </c>
      <c r="CO247" s="90"/>
      <c r="DB247" s="103"/>
      <c r="DC247" s="103"/>
      <c r="DD247" s="103"/>
      <c r="DE247" s="103"/>
      <c r="DF247" s="103"/>
      <c r="DG247" s="103"/>
      <c r="DH247" s="103"/>
      <c r="DI247" s="103"/>
      <c r="DJ247" s="103"/>
      <c r="DK247" s="103"/>
      <c r="DL247" s="103"/>
      <c r="DM247" s="103"/>
      <c r="DN247" s="103"/>
      <c r="DO247" s="103"/>
      <c r="DP247" s="103"/>
      <c r="DQ247" s="103"/>
      <c r="DR247" s="103"/>
      <c r="DS247" s="104"/>
      <c r="DT247" s="50">
        <f t="shared" si="227"/>
        <v>1</v>
      </c>
      <c r="DU247" s="73">
        <f t="shared" si="228"/>
        <v>1</v>
      </c>
      <c r="DV247" s="73">
        <f t="shared" si="229"/>
        <v>0</v>
      </c>
      <c r="DW247" s="73">
        <f t="shared" si="230"/>
        <v>0</v>
      </c>
      <c r="DX247" s="73">
        <f t="shared" si="231"/>
        <v>0</v>
      </c>
      <c r="DY247" s="125">
        <f t="shared" si="232"/>
        <v>0</v>
      </c>
      <c r="DZ247" s="73">
        <f t="shared" si="233"/>
        <v>1</v>
      </c>
      <c r="EA247" s="19">
        <f t="shared" si="234"/>
        <v>0</v>
      </c>
      <c r="EB247" s="50">
        <f t="shared" si="235"/>
        <v>0</v>
      </c>
      <c r="EC247" s="19">
        <f t="shared" si="236"/>
        <v>0</v>
      </c>
      <c r="ED247" s="19">
        <f t="shared" si="237"/>
        <v>1</v>
      </c>
      <c r="EE247" s="19">
        <f t="shared" si="238"/>
        <v>0</v>
      </c>
      <c r="EF247" s="50">
        <f t="shared" si="239"/>
        <v>0</v>
      </c>
      <c r="EG247" s="19">
        <f t="shared" si="240"/>
        <v>0</v>
      </c>
      <c r="EH247" s="19">
        <f t="shared" si="241"/>
        <v>1</v>
      </c>
      <c r="EI247" s="50">
        <f t="shared" si="242"/>
        <v>0</v>
      </c>
      <c r="EJ247" s="125">
        <f t="shared" si="243"/>
        <v>2</v>
      </c>
      <c r="EK247">
        <f t="shared" si="244"/>
        <v>5341</v>
      </c>
      <c r="EL247">
        <f t="shared" si="245"/>
        <v>173.2</v>
      </c>
      <c r="EM247">
        <f t="shared" si="246"/>
        <v>48.48</v>
      </c>
      <c r="EN247">
        <f t="shared" si="247"/>
        <v>474.3</v>
      </c>
      <c r="EO247" t="str">
        <f t="shared" si="248"/>
        <v/>
      </c>
      <c r="EP247">
        <f t="shared" si="249"/>
        <v>19</v>
      </c>
      <c r="EQ247">
        <f t="shared" si="250"/>
        <v>1628</v>
      </c>
      <c r="ER247" t="str">
        <f t="shared" si="251"/>
        <v/>
      </c>
      <c r="ES247" t="str">
        <f t="shared" si="252"/>
        <v/>
      </c>
      <c r="ET247">
        <f t="shared" si="253"/>
        <v>90.23</v>
      </c>
      <c r="EU247" s="61">
        <f t="shared" si="254"/>
        <v>8378</v>
      </c>
      <c r="EV247" s="53" t="e">
        <f>IF(ISNUMBER(EK247),EK247*#REF!,"")</f>
        <v>#REF!</v>
      </c>
      <c r="EW247" s="53" t="e">
        <f>IF(ISNUMBER(EL247),EL247*#REF!,"")</f>
        <v>#REF!</v>
      </c>
      <c r="EX247" s="53" t="e">
        <f>IF(ISNUMBER(EM247),EM247*#REF!,"")</f>
        <v>#REF!</v>
      </c>
      <c r="EY247" s="53" t="e">
        <f>IF(ISNUMBER(EN247),EN247*#REF!,"")</f>
        <v>#REF!</v>
      </c>
      <c r="EZ247" s="53" t="str">
        <f>IF(ISNUMBER(EO247),EO247*#REF!,"")</f>
        <v/>
      </c>
      <c r="FA247" s="53" t="e">
        <f>IF(ISNUMBER(EP247),EP247*#REF!,"")</f>
        <v>#REF!</v>
      </c>
      <c r="FB247" s="53" t="e">
        <f>IF(ISNUMBER(EQ247),EQ247*#REF!,"")</f>
        <v>#REF!</v>
      </c>
      <c r="FC247" s="53" t="str">
        <f>IF(ISNUMBER(ER247),ER247*#REF!,"")</f>
        <v/>
      </c>
      <c r="FD247" s="53" t="str">
        <f>IF(ISNUMBER(ES247),ES247*#REF!,"")</f>
        <v/>
      </c>
      <c r="FE247" s="53" t="e">
        <f>IF(ISNUMBER(ET247),ET247*#REF!,"")</f>
        <v>#REF!</v>
      </c>
      <c r="FF247" s="52" t="e">
        <f>IF(ISNUMBER(EU247),EU247*#REF!,"")</f>
        <v>#REF!</v>
      </c>
      <c r="FG247" s="55" t="str">
        <f t="shared" si="255"/>
        <v/>
      </c>
      <c r="FH247" s="55" t="str">
        <f t="shared" si="256"/>
        <v/>
      </c>
      <c r="FI247" s="55" t="str">
        <f t="shared" si="257"/>
        <v/>
      </c>
      <c r="FJ247" s="55" t="str">
        <f t="shared" si="258"/>
        <v/>
      </c>
      <c r="FK247" s="55" t="str">
        <f t="shared" si="259"/>
        <v/>
      </c>
      <c r="FL247" s="55" t="str">
        <f t="shared" si="260"/>
        <v/>
      </c>
      <c r="FM247" s="55" t="str">
        <f t="shared" si="261"/>
        <v/>
      </c>
      <c r="FN247" s="55" t="str">
        <f t="shared" si="262"/>
        <v/>
      </c>
      <c r="FO247" s="55" t="str">
        <f t="shared" si="263"/>
        <v/>
      </c>
      <c r="FP247" s="55" t="str">
        <f t="shared" si="264"/>
        <v/>
      </c>
      <c r="FQ247" s="59" t="str">
        <f t="shared" si="265"/>
        <v/>
      </c>
      <c r="FR247" s="53" t="str">
        <f t="shared" si="284"/>
        <v/>
      </c>
      <c r="FS247" s="53" t="e">
        <f t="shared" si="266"/>
        <v>#VALUE!</v>
      </c>
      <c r="FT247" s="19" t="e">
        <f t="shared" si="267"/>
        <v>#VALUE!</v>
      </c>
      <c r="FU247" s="19" t="e">
        <f t="shared" si="268"/>
        <v>#VALUE!</v>
      </c>
      <c r="FV247" s="19" t="e">
        <f t="shared" si="269"/>
        <v>#VALUE!</v>
      </c>
      <c r="FW247" s="50" t="e">
        <f t="shared" si="270"/>
        <v>#VALUE!</v>
      </c>
      <c r="FX247" s="120">
        <f t="shared" si="271"/>
        <v>0</v>
      </c>
      <c r="FY247" s="120">
        <f t="shared" si="272"/>
        <v>0</v>
      </c>
      <c r="FZ247" s="120">
        <f t="shared" si="273"/>
        <v>0</v>
      </c>
      <c r="GA247" s="120">
        <f t="shared" si="274"/>
        <v>0</v>
      </c>
      <c r="GB247" s="120">
        <f t="shared" si="275"/>
        <v>0</v>
      </c>
      <c r="GC247" s="120">
        <f t="shared" si="276"/>
        <v>0</v>
      </c>
      <c r="GD247" s="120">
        <f t="shared" si="277"/>
        <v>0</v>
      </c>
      <c r="GE247" s="120">
        <f t="shared" si="278"/>
        <v>0</v>
      </c>
      <c r="GF247" s="120">
        <f t="shared" si="279"/>
        <v>0</v>
      </c>
      <c r="GG247">
        <f t="shared" si="280"/>
        <v>0</v>
      </c>
      <c r="GH247">
        <f t="shared" si="281"/>
        <v>0</v>
      </c>
      <c r="GI247">
        <v>6</v>
      </c>
      <c r="GJ247" t="str">
        <f t="shared" si="282"/>
        <v/>
      </c>
    </row>
    <row r="248" spans="1:192" x14ac:dyDescent="0.2">
      <c r="A248" s="50">
        <f t="shared" si="221"/>
        <v>247</v>
      </c>
      <c r="B248" s="58" t="s">
        <v>150</v>
      </c>
      <c r="C248" s="2" t="s">
        <v>486</v>
      </c>
      <c r="D248" s="2"/>
      <c r="E248" s="2"/>
      <c r="F248" s="19">
        <v>3464435</v>
      </c>
      <c r="G248" s="19">
        <v>5556704</v>
      </c>
      <c r="H248" s="77">
        <f t="shared" si="222"/>
        <v>464374.79600000003</v>
      </c>
      <c r="I248" s="77">
        <f t="shared" si="223"/>
        <v>5554921.1084000003</v>
      </c>
      <c r="J248" s="19">
        <v>143.22</v>
      </c>
      <c r="K248" s="83" t="s">
        <v>1333</v>
      </c>
      <c r="L248" s="19">
        <v>4.75</v>
      </c>
      <c r="M248" s="83"/>
      <c r="O248" s="83"/>
      <c r="P248" s="83"/>
      <c r="Q248" t="s">
        <v>1351</v>
      </c>
      <c r="R248" t="s">
        <v>276</v>
      </c>
      <c r="S248" s="2" t="s">
        <v>1329</v>
      </c>
      <c r="T248" s="241" t="str">
        <f t="shared" si="224"/>
        <v>-</v>
      </c>
      <c r="U248" s="241" t="str">
        <f t="shared" si="225"/>
        <v>M</v>
      </c>
      <c r="V248" s="241" t="str">
        <f t="shared" si="226"/>
        <v>-</v>
      </c>
      <c r="W248" s="241" t="str">
        <f t="shared" si="283"/>
        <v>A</v>
      </c>
      <c r="X248" s="260">
        <f t="shared" si="220"/>
        <v>6</v>
      </c>
      <c r="Y248" s="261" t="str">
        <f t="shared" si="217"/>
        <v/>
      </c>
      <c r="Z248" s="61" t="s">
        <v>1443</v>
      </c>
      <c r="AA248" s="83" t="s">
        <v>1444</v>
      </c>
      <c r="AB248" s="77">
        <v>2</v>
      </c>
      <c r="AC248" s="58"/>
      <c r="AD248" s="58" t="s">
        <v>1602</v>
      </c>
      <c r="AE248" s="68"/>
      <c r="AF248" s="83">
        <v>14</v>
      </c>
      <c r="AG248" s="83"/>
      <c r="AH248" s="83"/>
      <c r="AI248" s="83"/>
      <c r="AJ248" s="83"/>
      <c r="AK248" s="83"/>
      <c r="AL248" s="83"/>
      <c r="AM248" s="83"/>
      <c r="AN248" s="58"/>
      <c r="AO248" s="58"/>
      <c r="AP248" s="83"/>
      <c r="AQ248" s="58"/>
      <c r="AR248" s="58">
        <v>8468</v>
      </c>
      <c r="AS248" s="193">
        <f t="shared" si="287"/>
        <v>8428</v>
      </c>
      <c r="AT248" s="248" t="str">
        <f t="shared" si="288"/>
        <v/>
      </c>
      <c r="AU248" s="58">
        <v>2679</v>
      </c>
      <c r="AV248" s="58">
        <v>36</v>
      </c>
      <c r="AW248" s="58">
        <v>253</v>
      </c>
      <c r="AX248" s="58">
        <v>4129</v>
      </c>
      <c r="AY248" s="58">
        <v>99</v>
      </c>
      <c r="AZ248" s="68">
        <v>1086</v>
      </c>
      <c r="BA248" s="58"/>
      <c r="BB248" s="58">
        <v>135</v>
      </c>
      <c r="BC248" s="58"/>
      <c r="BD248" s="58"/>
      <c r="BE248" s="58">
        <v>11</v>
      </c>
      <c r="BF248" s="58"/>
      <c r="BG248" s="58"/>
      <c r="BH248" s="58"/>
      <c r="BI248" s="58"/>
      <c r="BJ248" s="58"/>
      <c r="BK248" s="58"/>
      <c r="BL248" s="58"/>
      <c r="BM248" s="58"/>
      <c r="BN248" s="68"/>
      <c r="BO248" s="81"/>
      <c r="BP248" s="81"/>
      <c r="BQ248" s="81"/>
      <c r="BR248" s="81"/>
      <c r="BS248" s="81"/>
      <c r="BT248" s="81"/>
      <c r="BU248" s="81"/>
      <c r="BV248" s="81"/>
      <c r="BW248" s="81"/>
      <c r="BX248" s="81"/>
      <c r="BY248" s="81"/>
      <c r="BZ248" s="81"/>
      <c r="CA248" s="81"/>
      <c r="CB248" s="81"/>
      <c r="CC248" s="81"/>
      <c r="CD248" s="81"/>
      <c r="CE248" s="81"/>
      <c r="CF248" s="81"/>
      <c r="CG248" s="81"/>
      <c r="CH248" s="81"/>
      <c r="CI248" s="81"/>
      <c r="CJ248" s="81"/>
      <c r="CK248" s="81"/>
      <c r="CL248" s="82"/>
      <c r="CM248" s="81"/>
      <c r="CN248" s="81">
        <v>1737</v>
      </c>
      <c r="CO248" s="81"/>
      <c r="CP248" s="58"/>
      <c r="CQ248" s="68"/>
      <c r="CR248" s="58"/>
      <c r="CS248" s="58"/>
      <c r="CT248" s="58"/>
      <c r="CU248" s="58"/>
      <c r="CV248" s="58"/>
      <c r="CW248" s="58"/>
      <c r="CX248" s="58"/>
      <c r="CY248" s="58"/>
      <c r="CZ248" s="58"/>
      <c r="DA248" s="68"/>
      <c r="DB248" s="81"/>
      <c r="DC248" s="81"/>
      <c r="DD248" s="81"/>
      <c r="DE248" s="81"/>
      <c r="DF248" s="81"/>
      <c r="DG248" s="81"/>
      <c r="DH248" s="81"/>
      <c r="DI248" s="81"/>
      <c r="DJ248" s="81"/>
      <c r="DK248" s="103"/>
      <c r="DL248" s="103"/>
      <c r="DM248" s="103"/>
      <c r="DN248" s="81"/>
      <c r="DO248" s="81"/>
      <c r="DP248" s="103"/>
      <c r="DQ248" s="103"/>
      <c r="DR248" s="103"/>
      <c r="DS248" s="104"/>
      <c r="DT248" s="50">
        <f t="shared" si="227"/>
        <v>0</v>
      </c>
      <c r="DU248" s="73">
        <f t="shared" si="228"/>
        <v>1</v>
      </c>
      <c r="DV248" s="73">
        <f t="shared" si="229"/>
        <v>0</v>
      </c>
      <c r="DW248" s="73">
        <f t="shared" si="230"/>
        <v>0</v>
      </c>
      <c r="DX248" s="73">
        <f t="shared" si="231"/>
        <v>0</v>
      </c>
      <c r="DY248" s="125">
        <f t="shared" si="232"/>
        <v>0</v>
      </c>
      <c r="DZ248" s="73">
        <f t="shared" si="233"/>
        <v>1</v>
      </c>
      <c r="EA248" s="19">
        <f t="shared" si="234"/>
        <v>0</v>
      </c>
      <c r="EB248" s="50">
        <f t="shared" si="235"/>
        <v>0</v>
      </c>
      <c r="EC248" s="19">
        <f t="shared" si="236"/>
        <v>0</v>
      </c>
      <c r="ED248" s="19">
        <f t="shared" si="237"/>
        <v>1</v>
      </c>
      <c r="EE248" s="19">
        <f t="shared" si="238"/>
        <v>0</v>
      </c>
      <c r="EF248" s="50">
        <f t="shared" si="239"/>
        <v>0</v>
      </c>
      <c r="EG248" s="19">
        <f t="shared" si="240"/>
        <v>0</v>
      </c>
      <c r="EH248" s="19">
        <f t="shared" si="241"/>
        <v>1</v>
      </c>
      <c r="EI248" s="50">
        <f t="shared" si="242"/>
        <v>0</v>
      </c>
      <c r="EJ248" s="125">
        <f t="shared" si="243"/>
        <v>2</v>
      </c>
      <c r="EK248">
        <f t="shared" si="244"/>
        <v>2679</v>
      </c>
      <c r="EL248">
        <f t="shared" si="245"/>
        <v>135</v>
      </c>
      <c r="EM248">
        <f t="shared" si="246"/>
        <v>36</v>
      </c>
      <c r="EN248">
        <f t="shared" si="247"/>
        <v>253</v>
      </c>
      <c r="EO248" t="str">
        <f t="shared" si="248"/>
        <v/>
      </c>
      <c r="EP248">
        <f t="shared" si="249"/>
        <v>11</v>
      </c>
      <c r="EQ248">
        <f t="shared" si="250"/>
        <v>1086</v>
      </c>
      <c r="ER248" t="str">
        <f t="shared" si="251"/>
        <v/>
      </c>
      <c r="ES248" t="str">
        <f t="shared" si="252"/>
        <v/>
      </c>
      <c r="ET248">
        <f t="shared" si="253"/>
        <v>99</v>
      </c>
      <c r="EU248" s="61">
        <f t="shared" si="254"/>
        <v>4129</v>
      </c>
      <c r="EV248" s="53" t="e">
        <f>IF(ISNUMBER(EK248),EK248*#REF!,"")</f>
        <v>#REF!</v>
      </c>
      <c r="EW248" s="53" t="e">
        <f>IF(ISNUMBER(EL248),EL248*#REF!,"")</f>
        <v>#REF!</v>
      </c>
      <c r="EX248" s="53" t="e">
        <f>IF(ISNUMBER(EM248),EM248*#REF!,"")</f>
        <v>#REF!</v>
      </c>
      <c r="EY248" s="53" t="e">
        <f>IF(ISNUMBER(EN248),EN248*#REF!,"")</f>
        <v>#REF!</v>
      </c>
      <c r="EZ248" s="53" t="str">
        <f>IF(ISNUMBER(EO248),EO248*#REF!,"")</f>
        <v/>
      </c>
      <c r="FA248" s="53" t="e">
        <f>IF(ISNUMBER(EP248),EP248*#REF!,"")</f>
        <v>#REF!</v>
      </c>
      <c r="FB248" s="53" t="e">
        <f>IF(ISNUMBER(EQ248),EQ248*#REF!,"")</f>
        <v>#REF!</v>
      </c>
      <c r="FC248" s="53" t="str">
        <f>IF(ISNUMBER(ER248),ER248*#REF!,"")</f>
        <v/>
      </c>
      <c r="FD248" s="53" t="str">
        <f>IF(ISNUMBER(ES248),ES248*#REF!,"")</f>
        <v/>
      </c>
      <c r="FE248" s="53" t="e">
        <f>IF(ISNUMBER(ET248),ET248*#REF!,"")</f>
        <v>#REF!</v>
      </c>
      <c r="FF248" s="52" t="e">
        <f>IF(ISNUMBER(EU248),EU248*#REF!,"")</f>
        <v>#REF!</v>
      </c>
      <c r="FG248" s="55" t="str">
        <f t="shared" si="255"/>
        <v/>
      </c>
      <c r="FH248" s="55" t="str">
        <f t="shared" si="256"/>
        <v/>
      </c>
      <c r="FI248" s="55" t="str">
        <f t="shared" si="257"/>
        <v/>
      </c>
      <c r="FJ248" s="55" t="str">
        <f t="shared" si="258"/>
        <v/>
      </c>
      <c r="FK248" s="55" t="str">
        <f t="shared" si="259"/>
        <v/>
      </c>
      <c r="FL248" s="55" t="str">
        <f t="shared" si="260"/>
        <v/>
      </c>
      <c r="FM248" s="55" t="str">
        <f t="shared" si="261"/>
        <v/>
      </c>
      <c r="FN248" s="55" t="str">
        <f t="shared" si="262"/>
        <v/>
      </c>
      <c r="FO248" s="55" t="str">
        <f t="shared" si="263"/>
        <v/>
      </c>
      <c r="FP248" s="55" t="str">
        <f t="shared" si="264"/>
        <v/>
      </c>
      <c r="FQ248" s="59" t="str">
        <f t="shared" si="265"/>
        <v/>
      </c>
      <c r="FR248" s="53" t="str">
        <f t="shared" si="284"/>
        <v/>
      </c>
      <c r="FS248" s="53" t="e">
        <f t="shared" si="266"/>
        <v>#VALUE!</v>
      </c>
      <c r="FT248" s="19" t="e">
        <f t="shared" si="267"/>
        <v>#VALUE!</v>
      </c>
      <c r="FU248" s="19" t="e">
        <f t="shared" si="268"/>
        <v>#VALUE!</v>
      </c>
      <c r="FV248" s="19" t="e">
        <f t="shared" si="269"/>
        <v>#VALUE!</v>
      </c>
      <c r="FW248" s="50" t="e">
        <f t="shared" si="270"/>
        <v>#VALUE!</v>
      </c>
      <c r="FX248" s="120">
        <f t="shared" si="271"/>
        <v>0</v>
      </c>
      <c r="FY248" s="120">
        <f t="shared" si="272"/>
        <v>0</v>
      </c>
      <c r="FZ248" s="120">
        <f t="shared" si="273"/>
        <v>0</v>
      </c>
      <c r="GA248" s="120">
        <f t="shared" si="274"/>
        <v>0</v>
      </c>
      <c r="GB248" s="120">
        <f t="shared" si="275"/>
        <v>0</v>
      </c>
      <c r="GC248" s="120">
        <f t="shared" si="276"/>
        <v>0</v>
      </c>
      <c r="GD248" s="120">
        <f t="shared" si="277"/>
        <v>0</v>
      </c>
      <c r="GE248" s="120">
        <f t="shared" si="278"/>
        <v>0</v>
      </c>
      <c r="GF248" s="120">
        <f t="shared" si="279"/>
        <v>0</v>
      </c>
      <c r="GG248">
        <f t="shared" si="280"/>
        <v>0</v>
      </c>
      <c r="GH248">
        <f t="shared" si="281"/>
        <v>0</v>
      </c>
      <c r="GI248">
        <v>6</v>
      </c>
      <c r="GJ248" t="str">
        <f t="shared" si="282"/>
        <v/>
      </c>
    </row>
    <row r="249" spans="1:192" s="2" customFormat="1" x14ac:dyDescent="0.2">
      <c r="A249" s="50">
        <f t="shared" si="221"/>
        <v>248</v>
      </c>
      <c r="B249" s="2" t="s">
        <v>150</v>
      </c>
      <c r="C249" s="2" t="s">
        <v>486</v>
      </c>
      <c r="F249" s="19">
        <v>3464435</v>
      </c>
      <c r="G249" s="19">
        <v>5556704</v>
      </c>
      <c r="H249" s="77">
        <f t="shared" si="222"/>
        <v>464374.79600000003</v>
      </c>
      <c r="I249" s="77">
        <f t="shared" si="223"/>
        <v>5554921.1084000003</v>
      </c>
      <c r="J249" s="19">
        <v>143.22</v>
      </c>
      <c r="K249" s="19" t="s">
        <v>1334</v>
      </c>
      <c r="L249" s="19">
        <v>4.75</v>
      </c>
      <c r="M249" s="19"/>
      <c r="N249" s="66"/>
      <c r="O249" s="19"/>
      <c r="P249" s="19"/>
      <c r="Q249" t="s">
        <v>1351</v>
      </c>
      <c r="R249" t="s">
        <v>276</v>
      </c>
      <c r="S249" s="2" t="s">
        <v>1329</v>
      </c>
      <c r="T249" s="241" t="str">
        <f t="shared" si="224"/>
        <v>-</v>
      </c>
      <c r="U249" s="241" t="str">
        <f t="shared" si="225"/>
        <v>M</v>
      </c>
      <c r="V249" s="241" t="str">
        <f t="shared" si="226"/>
        <v>-</v>
      </c>
      <c r="W249" s="241" t="str">
        <f t="shared" si="283"/>
        <v>A</v>
      </c>
      <c r="X249" s="260">
        <f t="shared" si="220"/>
        <v>6</v>
      </c>
      <c r="Y249" s="261" t="str">
        <f t="shared" si="217"/>
        <v/>
      </c>
      <c r="Z249" s="61"/>
      <c r="AA249" s="66" t="s">
        <v>1603</v>
      </c>
      <c r="AB249" s="76">
        <v>3</v>
      </c>
      <c r="AC249" t="s">
        <v>278</v>
      </c>
      <c r="AD249" s="2" t="s">
        <v>1604</v>
      </c>
      <c r="AE249" s="61"/>
      <c r="AF249" s="66">
        <v>13</v>
      </c>
      <c r="AG249" s="19">
        <v>13168.800000000001</v>
      </c>
      <c r="AH249" s="19"/>
      <c r="AI249" s="66"/>
      <c r="AJ249" s="19"/>
      <c r="AK249" s="19"/>
      <c r="AL249" s="19"/>
      <c r="AM249" s="66"/>
      <c r="AN249"/>
      <c r="AO249"/>
      <c r="AP249" s="19"/>
      <c r="AQ249"/>
      <c r="AR249"/>
      <c r="AS249" s="193">
        <f t="shared" si="287"/>
        <v>9121.73</v>
      </c>
      <c r="AT249" s="248" t="str">
        <f t="shared" si="288"/>
        <v/>
      </c>
      <c r="AU249">
        <v>2915</v>
      </c>
      <c r="AV249">
        <v>37.4</v>
      </c>
      <c r="AW249">
        <v>274</v>
      </c>
      <c r="AX249">
        <v>4513</v>
      </c>
      <c r="AY249">
        <v>100</v>
      </c>
      <c r="AZ249" s="61">
        <v>1134</v>
      </c>
      <c r="BA249"/>
      <c r="BB249">
        <v>135</v>
      </c>
      <c r="BC249"/>
      <c r="BD249"/>
      <c r="BE249">
        <v>11.8</v>
      </c>
      <c r="BF249"/>
      <c r="BG249">
        <v>1.53</v>
      </c>
      <c r="BH249"/>
      <c r="BI249"/>
      <c r="BJ249"/>
      <c r="BK249"/>
      <c r="BL249"/>
      <c r="BM249"/>
      <c r="BN249" s="52"/>
      <c r="BO249" s="90"/>
      <c r="BP249" s="90"/>
      <c r="BQ249" s="90"/>
      <c r="BR249" s="90"/>
      <c r="BS249" s="90"/>
      <c r="BT249" s="90"/>
      <c r="BU249" s="90"/>
      <c r="BV249" s="90"/>
      <c r="BW249" s="90"/>
      <c r="BX249" s="90"/>
      <c r="BY249" s="90"/>
      <c r="BZ249" s="90"/>
      <c r="CA249" s="90"/>
      <c r="CB249" s="90"/>
      <c r="CC249" s="90"/>
      <c r="CD249" s="90"/>
      <c r="CE249" s="90"/>
      <c r="CF249" s="90"/>
      <c r="CG249" s="90"/>
      <c r="CH249" s="90"/>
      <c r="CI249" s="90"/>
      <c r="CJ249" s="90"/>
      <c r="CK249" s="90"/>
      <c r="CL249" s="91"/>
      <c r="CM249" s="90"/>
      <c r="CN249" s="90">
        <v>1809</v>
      </c>
      <c r="CO249" s="90"/>
      <c r="CP249"/>
      <c r="CQ249" s="61"/>
      <c r="CR249"/>
      <c r="CS249"/>
      <c r="CT249"/>
      <c r="CU249"/>
      <c r="CV249"/>
      <c r="CW249"/>
      <c r="CX249"/>
      <c r="CY249"/>
      <c r="CZ249"/>
      <c r="DA249" s="61"/>
      <c r="DB249" s="103"/>
      <c r="DC249" s="103"/>
      <c r="DD249" s="103"/>
      <c r="DE249" s="103"/>
      <c r="DF249" s="103"/>
      <c r="DG249" s="103"/>
      <c r="DH249" s="103"/>
      <c r="DI249" s="103"/>
      <c r="DJ249" s="103"/>
      <c r="DK249" s="103"/>
      <c r="DL249" s="103"/>
      <c r="DM249" s="103"/>
      <c r="DN249" s="103"/>
      <c r="DO249" s="103"/>
      <c r="DP249" s="103"/>
      <c r="DQ249" s="103"/>
      <c r="DR249" s="103"/>
      <c r="DS249" s="104"/>
      <c r="DT249" s="50">
        <f t="shared" si="227"/>
        <v>0</v>
      </c>
      <c r="DU249" s="73">
        <f t="shared" si="228"/>
        <v>1</v>
      </c>
      <c r="DV249" s="73">
        <f t="shared" si="229"/>
        <v>0</v>
      </c>
      <c r="DW249" s="73">
        <f t="shared" si="230"/>
        <v>0</v>
      </c>
      <c r="DX249" s="73">
        <f t="shared" si="231"/>
        <v>0</v>
      </c>
      <c r="DY249" s="125">
        <f t="shared" si="232"/>
        <v>0</v>
      </c>
      <c r="DZ249" s="73">
        <f t="shared" si="233"/>
        <v>1</v>
      </c>
      <c r="EA249" s="19">
        <f t="shared" si="234"/>
        <v>0</v>
      </c>
      <c r="EB249" s="50">
        <f t="shared" si="235"/>
        <v>0</v>
      </c>
      <c r="EC249" s="19">
        <f t="shared" si="236"/>
        <v>0</v>
      </c>
      <c r="ED249" s="19">
        <f t="shared" si="237"/>
        <v>1</v>
      </c>
      <c r="EE249" s="19">
        <f t="shared" si="238"/>
        <v>0</v>
      </c>
      <c r="EF249" s="50">
        <f t="shared" si="239"/>
        <v>0</v>
      </c>
      <c r="EG249" s="19">
        <f t="shared" si="240"/>
        <v>0</v>
      </c>
      <c r="EH249" s="19">
        <f t="shared" si="241"/>
        <v>1</v>
      </c>
      <c r="EI249" s="50">
        <f t="shared" si="242"/>
        <v>0</v>
      </c>
      <c r="EJ249" s="125">
        <f t="shared" si="243"/>
        <v>2</v>
      </c>
      <c r="EK249">
        <f t="shared" si="244"/>
        <v>2915</v>
      </c>
      <c r="EL249">
        <f t="shared" si="245"/>
        <v>135</v>
      </c>
      <c r="EM249">
        <f t="shared" si="246"/>
        <v>37.4</v>
      </c>
      <c r="EN249">
        <f t="shared" si="247"/>
        <v>274</v>
      </c>
      <c r="EO249" t="str">
        <f t="shared" si="248"/>
        <v/>
      </c>
      <c r="EP249">
        <f t="shared" si="249"/>
        <v>11.8</v>
      </c>
      <c r="EQ249">
        <f t="shared" si="250"/>
        <v>1134</v>
      </c>
      <c r="ER249" t="str">
        <f t="shared" si="251"/>
        <v/>
      </c>
      <c r="ES249" t="str">
        <f t="shared" si="252"/>
        <v/>
      </c>
      <c r="ET249">
        <f t="shared" si="253"/>
        <v>100</v>
      </c>
      <c r="EU249" s="61">
        <f t="shared" si="254"/>
        <v>4513</v>
      </c>
      <c r="EV249" s="53" t="e">
        <f>IF(ISNUMBER(EK249),EK249*#REF!,"")</f>
        <v>#REF!</v>
      </c>
      <c r="EW249" s="53" t="e">
        <f>IF(ISNUMBER(EL249),EL249*#REF!,"")</f>
        <v>#REF!</v>
      </c>
      <c r="EX249" s="53" t="e">
        <f>IF(ISNUMBER(EM249),EM249*#REF!,"")</f>
        <v>#REF!</v>
      </c>
      <c r="EY249" s="53" t="e">
        <f>IF(ISNUMBER(EN249),EN249*#REF!,"")</f>
        <v>#REF!</v>
      </c>
      <c r="EZ249" s="53" t="str">
        <f>IF(ISNUMBER(EO249),EO249*#REF!,"")</f>
        <v/>
      </c>
      <c r="FA249" s="53" t="e">
        <f>IF(ISNUMBER(EP249),EP249*#REF!,"")</f>
        <v>#REF!</v>
      </c>
      <c r="FB249" s="53" t="e">
        <f>IF(ISNUMBER(EQ249),EQ249*#REF!,"")</f>
        <v>#REF!</v>
      </c>
      <c r="FC249" s="53" t="str">
        <f>IF(ISNUMBER(ER249),ER249*#REF!,"")</f>
        <v/>
      </c>
      <c r="FD249" s="53" t="str">
        <f>IF(ISNUMBER(ES249),ES249*#REF!,"")</f>
        <v/>
      </c>
      <c r="FE249" s="53" t="e">
        <f>IF(ISNUMBER(ET249),ET249*#REF!,"")</f>
        <v>#REF!</v>
      </c>
      <c r="FF249" s="52" t="e">
        <f>IF(ISNUMBER(EU249),EU249*#REF!,"")</f>
        <v>#REF!</v>
      </c>
      <c r="FG249" s="55" t="str">
        <f t="shared" si="255"/>
        <v/>
      </c>
      <c r="FH249" s="55" t="str">
        <f t="shared" si="256"/>
        <v/>
      </c>
      <c r="FI249" s="55" t="str">
        <f t="shared" si="257"/>
        <v/>
      </c>
      <c r="FJ249" s="55" t="str">
        <f t="shared" si="258"/>
        <v/>
      </c>
      <c r="FK249" s="55" t="str">
        <f t="shared" si="259"/>
        <v/>
      </c>
      <c r="FL249" s="55" t="str">
        <f t="shared" si="260"/>
        <v/>
      </c>
      <c r="FM249" s="55" t="str">
        <f t="shared" si="261"/>
        <v/>
      </c>
      <c r="FN249" s="55" t="str">
        <f t="shared" si="262"/>
        <v/>
      </c>
      <c r="FO249" s="55" t="str">
        <f t="shared" si="263"/>
        <v/>
      </c>
      <c r="FP249" s="55" t="str">
        <f t="shared" si="264"/>
        <v/>
      </c>
      <c r="FQ249" s="59" t="str">
        <f t="shared" si="265"/>
        <v/>
      </c>
      <c r="FR249" s="53" t="str">
        <f t="shared" si="284"/>
        <v/>
      </c>
      <c r="FS249" s="53" t="e">
        <f t="shared" si="266"/>
        <v>#VALUE!</v>
      </c>
      <c r="FT249" s="19" t="e">
        <f t="shared" si="267"/>
        <v>#VALUE!</v>
      </c>
      <c r="FU249" s="19" t="e">
        <f t="shared" si="268"/>
        <v>#VALUE!</v>
      </c>
      <c r="FV249" s="19" t="e">
        <f t="shared" si="269"/>
        <v>#VALUE!</v>
      </c>
      <c r="FW249" s="50" t="e">
        <f t="shared" si="270"/>
        <v>#VALUE!</v>
      </c>
      <c r="FX249" s="120">
        <f t="shared" si="271"/>
        <v>0</v>
      </c>
      <c r="FY249" s="120">
        <f t="shared" si="272"/>
        <v>0</v>
      </c>
      <c r="FZ249" s="120">
        <f t="shared" si="273"/>
        <v>0</v>
      </c>
      <c r="GA249" s="120">
        <f t="shared" si="274"/>
        <v>0</v>
      </c>
      <c r="GB249" s="120">
        <f t="shared" si="275"/>
        <v>0</v>
      </c>
      <c r="GC249" s="120">
        <f t="shared" si="276"/>
        <v>0</v>
      </c>
      <c r="GD249" s="120">
        <f t="shared" si="277"/>
        <v>0</v>
      </c>
      <c r="GE249" s="120">
        <f t="shared" si="278"/>
        <v>0</v>
      </c>
      <c r="GF249" s="120">
        <f t="shared" si="279"/>
        <v>0</v>
      </c>
      <c r="GG249">
        <f t="shared" si="280"/>
        <v>0</v>
      </c>
      <c r="GH249">
        <f t="shared" si="281"/>
        <v>0</v>
      </c>
      <c r="GI249">
        <v>6</v>
      </c>
      <c r="GJ249" t="str">
        <f t="shared" si="282"/>
        <v/>
      </c>
    </row>
    <row r="250" spans="1:192" s="2" customFormat="1" x14ac:dyDescent="0.2">
      <c r="A250" s="50">
        <f t="shared" si="221"/>
        <v>249</v>
      </c>
      <c r="B250" s="2" t="s">
        <v>150</v>
      </c>
      <c r="C250" s="2" t="s">
        <v>486</v>
      </c>
      <c r="F250" s="19">
        <v>3464435</v>
      </c>
      <c r="G250" s="19">
        <v>5556704</v>
      </c>
      <c r="H250" s="77">
        <f t="shared" si="222"/>
        <v>464374.79600000003</v>
      </c>
      <c r="I250" s="77">
        <f t="shared" si="223"/>
        <v>5554921.1084000003</v>
      </c>
      <c r="J250" s="19">
        <v>143.22</v>
      </c>
      <c r="K250" s="19" t="s">
        <v>1334</v>
      </c>
      <c r="L250" s="19">
        <v>4.75</v>
      </c>
      <c r="M250" s="19"/>
      <c r="N250" s="66"/>
      <c r="O250" s="19"/>
      <c r="P250" s="19"/>
      <c r="Q250" t="s">
        <v>1351</v>
      </c>
      <c r="R250" t="s">
        <v>276</v>
      </c>
      <c r="S250" s="2" t="s">
        <v>1329</v>
      </c>
      <c r="T250" s="241" t="str">
        <f t="shared" si="224"/>
        <v>-</v>
      </c>
      <c r="U250" s="241" t="str">
        <f t="shared" si="225"/>
        <v>M</v>
      </c>
      <c r="V250" s="241" t="str">
        <f t="shared" si="226"/>
        <v>-</v>
      </c>
      <c r="W250" s="241" t="str">
        <f t="shared" si="283"/>
        <v>A</v>
      </c>
      <c r="X250" s="260">
        <f t="shared" si="220"/>
        <v>6</v>
      </c>
      <c r="Y250" s="261" t="str">
        <f t="shared" si="217"/>
        <v/>
      </c>
      <c r="Z250" s="61"/>
      <c r="AA250" s="66" t="s">
        <v>1605</v>
      </c>
      <c r="AB250" s="76">
        <v>4</v>
      </c>
      <c r="AC250" s="2" t="s">
        <v>1645</v>
      </c>
      <c r="AD250" s="2" t="s">
        <v>1646</v>
      </c>
      <c r="AE250" s="57" t="s">
        <v>1647</v>
      </c>
      <c r="AF250" s="66">
        <v>17.5</v>
      </c>
      <c r="AG250" s="19">
        <v>14090</v>
      </c>
      <c r="AH250" s="110">
        <v>5.83</v>
      </c>
      <c r="AI250" s="66"/>
      <c r="AJ250" s="19">
        <v>1.0052000000000001</v>
      </c>
      <c r="AK250" s="19">
        <v>20</v>
      </c>
      <c r="AL250" s="19"/>
      <c r="AM250" s="45">
        <v>0.26</v>
      </c>
      <c r="AN250"/>
      <c r="AO250"/>
      <c r="AP250" s="19"/>
      <c r="AQ250"/>
      <c r="AR250"/>
      <c r="AS250" s="193">
        <f t="shared" si="287"/>
        <v>9717.02</v>
      </c>
      <c r="AT250" s="248" t="str">
        <f t="shared" si="288"/>
        <v/>
      </c>
      <c r="AU250">
        <v>3100</v>
      </c>
      <c r="AV250">
        <v>36.1</v>
      </c>
      <c r="AW250">
        <v>269</v>
      </c>
      <c r="AX250">
        <v>4790</v>
      </c>
      <c r="AY250">
        <v>103</v>
      </c>
      <c r="AZ250" s="61">
        <v>1275</v>
      </c>
      <c r="BA250"/>
      <c r="BB250">
        <v>131</v>
      </c>
      <c r="BC250"/>
      <c r="BD250"/>
      <c r="BE250">
        <v>11.3</v>
      </c>
      <c r="BF250"/>
      <c r="BG250">
        <v>1.62</v>
      </c>
      <c r="BH250"/>
      <c r="BI250"/>
      <c r="BJ250"/>
      <c r="BK250"/>
      <c r="BL250"/>
      <c r="BM250"/>
      <c r="BN250" s="52"/>
      <c r="BO250" s="90"/>
      <c r="BP250" s="90"/>
      <c r="BQ250" s="90"/>
      <c r="BR250" s="90"/>
      <c r="BS250" s="90"/>
      <c r="BT250" s="90"/>
      <c r="BU250" s="90"/>
      <c r="BV250" s="90"/>
      <c r="BW250" s="90"/>
      <c r="BX250" s="90"/>
      <c r="BY250" s="90"/>
      <c r="BZ250" s="90"/>
      <c r="CA250" s="90"/>
      <c r="CB250" s="90"/>
      <c r="CC250" s="90"/>
      <c r="CD250" s="90"/>
      <c r="CE250" s="90"/>
      <c r="CF250" s="90"/>
      <c r="CG250" s="90"/>
      <c r="CH250" s="90"/>
      <c r="CI250" s="90"/>
      <c r="CJ250" s="90"/>
      <c r="CK250" s="90"/>
      <c r="CL250" s="91"/>
      <c r="CM250" s="90"/>
      <c r="CN250" s="90">
        <v>2090</v>
      </c>
      <c r="CO250" s="90"/>
      <c r="CP250"/>
      <c r="CQ250" s="61"/>
      <c r="CR250"/>
      <c r="CS250"/>
      <c r="CT250"/>
      <c r="CU250"/>
      <c r="CV250"/>
      <c r="CW250"/>
      <c r="CX250"/>
      <c r="CY250"/>
      <c r="CZ250"/>
      <c r="DA250" s="61"/>
      <c r="DB250" s="103"/>
      <c r="DC250" s="103"/>
      <c r="DD250" s="103">
        <v>1.78</v>
      </c>
      <c r="DE250" s="103">
        <v>-7.08</v>
      </c>
      <c r="DF250" s="103"/>
      <c r="DG250" s="103"/>
      <c r="DH250" s="103"/>
      <c r="DI250" s="103"/>
      <c r="DJ250" s="103"/>
      <c r="DK250" s="103"/>
      <c r="DL250" s="103"/>
      <c r="DM250" s="103"/>
      <c r="DN250" s="103"/>
      <c r="DO250" s="103"/>
      <c r="DP250" s="103"/>
      <c r="DQ250" s="103"/>
      <c r="DR250" s="103"/>
      <c r="DS250" s="104"/>
      <c r="DT250" s="50">
        <f t="shared" si="227"/>
        <v>0</v>
      </c>
      <c r="DU250" s="73">
        <f t="shared" si="228"/>
        <v>1</v>
      </c>
      <c r="DV250" s="73">
        <f t="shared" si="229"/>
        <v>0</v>
      </c>
      <c r="DW250" s="73">
        <f t="shared" si="230"/>
        <v>0</v>
      </c>
      <c r="DX250" s="73">
        <f t="shared" si="231"/>
        <v>0</v>
      </c>
      <c r="DY250" s="125">
        <f t="shared" si="232"/>
        <v>0</v>
      </c>
      <c r="DZ250" s="73">
        <f t="shared" si="233"/>
        <v>1</v>
      </c>
      <c r="EA250" s="19">
        <f t="shared" si="234"/>
        <v>0</v>
      </c>
      <c r="EB250" s="50">
        <f t="shared" si="235"/>
        <v>0</v>
      </c>
      <c r="EC250" s="19">
        <f t="shared" si="236"/>
        <v>0</v>
      </c>
      <c r="ED250" s="19">
        <f t="shared" si="237"/>
        <v>1</v>
      </c>
      <c r="EE250" s="19">
        <f t="shared" si="238"/>
        <v>0</v>
      </c>
      <c r="EF250" s="50">
        <f t="shared" si="239"/>
        <v>0</v>
      </c>
      <c r="EG250" s="19">
        <f t="shared" si="240"/>
        <v>0</v>
      </c>
      <c r="EH250" s="19">
        <f t="shared" si="241"/>
        <v>1</v>
      </c>
      <c r="EI250" s="50">
        <f t="shared" si="242"/>
        <v>0</v>
      </c>
      <c r="EJ250" s="125">
        <f t="shared" si="243"/>
        <v>2</v>
      </c>
      <c r="EK250">
        <f t="shared" si="244"/>
        <v>3100</v>
      </c>
      <c r="EL250">
        <f t="shared" si="245"/>
        <v>131</v>
      </c>
      <c r="EM250">
        <f t="shared" si="246"/>
        <v>36.1</v>
      </c>
      <c r="EN250">
        <f t="shared" si="247"/>
        <v>269</v>
      </c>
      <c r="EO250" t="str">
        <f t="shared" si="248"/>
        <v/>
      </c>
      <c r="EP250">
        <f t="shared" si="249"/>
        <v>11.3</v>
      </c>
      <c r="EQ250">
        <f t="shared" si="250"/>
        <v>1275</v>
      </c>
      <c r="ER250" t="str">
        <f t="shared" si="251"/>
        <v/>
      </c>
      <c r="ES250" t="str">
        <f t="shared" si="252"/>
        <v/>
      </c>
      <c r="ET250">
        <f t="shared" si="253"/>
        <v>103</v>
      </c>
      <c r="EU250" s="61">
        <f t="shared" si="254"/>
        <v>4790</v>
      </c>
      <c r="EV250" s="53" t="e">
        <f>IF(ISNUMBER(EK250),EK250*#REF!,"")</f>
        <v>#REF!</v>
      </c>
      <c r="EW250" s="53" t="e">
        <f>IF(ISNUMBER(EL250),EL250*#REF!,"")</f>
        <v>#REF!</v>
      </c>
      <c r="EX250" s="53" t="e">
        <f>IF(ISNUMBER(EM250),EM250*#REF!,"")</f>
        <v>#REF!</v>
      </c>
      <c r="EY250" s="53" t="e">
        <f>IF(ISNUMBER(EN250),EN250*#REF!,"")</f>
        <v>#REF!</v>
      </c>
      <c r="EZ250" s="53" t="str">
        <f>IF(ISNUMBER(EO250),EO250*#REF!,"")</f>
        <v/>
      </c>
      <c r="FA250" s="53" t="e">
        <f>IF(ISNUMBER(EP250),EP250*#REF!,"")</f>
        <v>#REF!</v>
      </c>
      <c r="FB250" s="53" t="e">
        <f>IF(ISNUMBER(EQ250),EQ250*#REF!,"")</f>
        <v>#REF!</v>
      </c>
      <c r="FC250" s="53" t="str">
        <f>IF(ISNUMBER(ER250),ER250*#REF!,"")</f>
        <v/>
      </c>
      <c r="FD250" s="53" t="str">
        <f>IF(ISNUMBER(ES250),ES250*#REF!,"")</f>
        <v/>
      </c>
      <c r="FE250" s="53" t="e">
        <f>IF(ISNUMBER(ET250),ET250*#REF!,"")</f>
        <v>#REF!</v>
      </c>
      <c r="FF250" s="52" t="e">
        <f>IF(ISNUMBER(EU250),EU250*#REF!,"")</f>
        <v>#REF!</v>
      </c>
      <c r="FG250" s="55" t="str">
        <f t="shared" si="255"/>
        <v/>
      </c>
      <c r="FH250" s="55" t="str">
        <f t="shared" si="256"/>
        <v/>
      </c>
      <c r="FI250" s="55" t="str">
        <f t="shared" si="257"/>
        <v/>
      </c>
      <c r="FJ250" s="55" t="str">
        <f t="shared" si="258"/>
        <v/>
      </c>
      <c r="FK250" s="55" t="str">
        <f t="shared" si="259"/>
        <v/>
      </c>
      <c r="FL250" s="55" t="str">
        <f t="shared" si="260"/>
        <v/>
      </c>
      <c r="FM250" s="55" t="str">
        <f t="shared" si="261"/>
        <v/>
      </c>
      <c r="FN250" s="55" t="str">
        <f t="shared" si="262"/>
        <v/>
      </c>
      <c r="FO250" s="55" t="str">
        <f t="shared" si="263"/>
        <v/>
      </c>
      <c r="FP250" s="55" t="str">
        <f t="shared" si="264"/>
        <v/>
      </c>
      <c r="FQ250" s="59" t="str">
        <f t="shared" si="265"/>
        <v/>
      </c>
      <c r="FR250" s="53" t="str">
        <f t="shared" si="284"/>
        <v/>
      </c>
      <c r="FS250" s="53" t="e">
        <f t="shared" si="266"/>
        <v>#VALUE!</v>
      </c>
      <c r="FT250" s="19" t="e">
        <f t="shared" si="267"/>
        <v>#VALUE!</v>
      </c>
      <c r="FU250" s="19" t="e">
        <f t="shared" si="268"/>
        <v>#VALUE!</v>
      </c>
      <c r="FV250" s="19" t="e">
        <f t="shared" si="269"/>
        <v>#VALUE!</v>
      </c>
      <c r="FW250" s="50" t="e">
        <f t="shared" si="270"/>
        <v>#VALUE!</v>
      </c>
      <c r="FX250" s="120">
        <f t="shared" si="271"/>
        <v>0</v>
      </c>
      <c r="FY250" s="120">
        <f t="shared" si="272"/>
        <v>0</v>
      </c>
      <c r="FZ250" s="120">
        <f t="shared" si="273"/>
        <v>0</v>
      </c>
      <c r="GA250" s="120">
        <f t="shared" si="274"/>
        <v>0</v>
      </c>
      <c r="GB250" s="120">
        <f t="shared" si="275"/>
        <v>0</v>
      </c>
      <c r="GC250" s="120">
        <f t="shared" si="276"/>
        <v>0</v>
      </c>
      <c r="GD250" s="120">
        <f t="shared" si="277"/>
        <v>0</v>
      </c>
      <c r="GE250" s="120">
        <f t="shared" si="278"/>
        <v>0</v>
      </c>
      <c r="GF250" s="120">
        <f t="shared" si="279"/>
        <v>0</v>
      </c>
      <c r="GG250">
        <f t="shared" si="280"/>
        <v>0</v>
      </c>
      <c r="GH250">
        <f t="shared" si="281"/>
        <v>0</v>
      </c>
      <c r="GI250">
        <v>6</v>
      </c>
      <c r="GJ250" t="str">
        <f t="shared" si="282"/>
        <v/>
      </c>
    </row>
    <row r="251" spans="1:192" s="2" customFormat="1" ht="15" x14ac:dyDescent="0.25">
      <c r="A251" s="50">
        <f t="shared" si="221"/>
        <v>250</v>
      </c>
      <c r="B251" s="2" t="s">
        <v>150</v>
      </c>
      <c r="C251" s="2" t="s">
        <v>246</v>
      </c>
      <c r="D251" s="2" t="s">
        <v>979</v>
      </c>
      <c r="F251" s="19">
        <v>3464116</v>
      </c>
      <c r="G251" s="19">
        <v>5556248</v>
      </c>
      <c r="H251" s="77">
        <f t="shared" si="222"/>
        <v>464055.92360000004</v>
      </c>
      <c r="I251" s="77">
        <f t="shared" si="223"/>
        <v>5554465.2908000005</v>
      </c>
      <c r="J251" s="19">
        <v>142.41999999999999</v>
      </c>
      <c r="K251" s="83" t="s">
        <v>1333</v>
      </c>
      <c r="L251" s="19">
        <v>4</v>
      </c>
      <c r="M251" s="19"/>
      <c r="N251" s="66"/>
      <c r="O251" s="19"/>
      <c r="P251" s="19"/>
      <c r="Q251" t="s">
        <v>1351</v>
      </c>
      <c r="R251" t="s">
        <v>276</v>
      </c>
      <c r="S251" s="2" t="s">
        <v>1329</v>
      </c>
      <c r="T251" s="241" t="str">
        <f t="shared" si="224"/>
        <v>T</v>
      </c>
      <c r="U251" s="241" t="str">
        <f t="shared" si="225"/>
        <v>M</v>
      </c>
      <c r="V251" s="241" t="str">
        <f t="shared" si="226"/>
        <v>-</v>
      </c>
      <c r="W251" s="241" t="str">
        <f t="shared" si="283"/>
        <v>A</v>
      </c>
      <c r="X251" s="260">
        <f t="shared" si="220"/>
        <v>6</v>
      </c>
      <c r="Y251" s="261" t="str">
        <f t="shared" si="217"/>
        <v/>
      </c>
      <c r="Z251" s="61" t="s">
        <v>1619</v>
      </c>
      <c r="AA251" s="48">
        <v>17953</v>
      </c>
      <c r="AB251" s="73">
        <v>1</v>
      </c>
      <c r="AC251"/>
      <c r="AD251" s="2" t="s">
        <v>1648</v>
      </c>
      <c r="AE251" s="56"/>
      <c r="AF251" s="66">
        <v>21.1</v>
      </c>
      <c r="AG251" s="19"/>
      <c r="AH251" s="19"/>
      <c r="AI251" s="272"/>
      <c r="AJ251" s="19"/>
      <c r="AK251" s="19"/>
      <c r="AL251" s="19"/>
      <c r="AM251" s="66"/>
      <c r="AN251"/>
      <c r="AO251"/>
      <c r="AP251" s="19"/>
      <c r="AQ251"/>
      <c r="AR251">
        <v>5378</v>
      </c>
      <c r="AS251" s="193">
        <f t="shared" si="287"/>
        <v>5305</v>
      </c>
      <c r="AT251" s="248" t="str">
        <f t="shared" si="288"/>
        <v/>
      </c>
      <c r="AU251">
        <v>1471</v>
      </c>
      <c r="AV251">
        <v>70</v>
      </c>
      <c r="AW251">
        <v>235</v>
      </c>
      <c r="AX251">
        <v>2171</v>
      </c>
      <c r="AY251">
        <v>22</v>
      </c>
      <c r="AZ251" s="61">
        <v>1331</v>
      </c>
      <c r="BA251"/>
      <c r="BB251"/>
      <c r="BC251"/>
      <c r="BD251"/>
      <c r="BE251">
        <v>5</v>
      </c>
      <c r="BF251"/>
      <c r="BG251"/>
      <c r="BH251"/>
      <c r="BI251"/>
      <c r="BJ251"/>
      <c r="BK251"/>
      <c r="BL251"/>
      <c r="BM251"/>
      <c r="BN251" s="61"/>
      <c r="BO251" s="90"/>
      <c r="BP251" s="273"/>
      <c r="BQ251" s="90"/>
      <c r="BR251" s="90"/>
      <c r="BS251" s="90"/>
      <c r="BT251" s="90"/>
      <c r="BU251" s="90"/>
      <c r="BV251" s="90"/>
      <c r="BW251" s="90"/>
      <c r="BX251" s="90"/>
      <c r="BY251" s="90"/>
      <c r="BZ251" s="90"/>
      <c r="CA251" s="90"/>
      <c r="CB251" s="90"/>
      <c r="CC251" s="90"/>
      <c r="CD251" s="90"/>
      <c r="CE251" s="90"/>
      <c r="CF251" s="90"/>
      <c r="CG251" s="90"/>
      <c r="CH251" s="90"/>
      <c r="CI251" s="90"/>
      <c r="CJ251" s="90"/>
      <c r="CK251" s="90"/>
      <c r="CL251" s="91"/>
      <c r="CM251" s="90"/>
      <c r="CN251" s="90">
        <v>4746</v>
      </c>
      <c r="CO251" s="90"/>
      <c r="CP251"/>
      <c r="CQ251" s="61"/>
      <c r="CR251"/>
      <c r="CS251"/>
      <c r="CT251"/>
      <c r="CU251"/>
      <c r="CV251"/>
      <c r="CW251"/>
      <c r="CX251"/>
      <c r="CY251"/>
      <c r="CZ251"/>
      <c r="DA251" s="61"/>
      <c r="DB251" s="103"/>
      <c r="DC251" s="103"/>
      <c r="DD251" s="103"/>
      <c r="DE251" s="103"/>
      <c r="DF251" s="103"/>
      <c r="DG251" s="103"/>
      <c r="DH251" s="103"/>
      <c r="DI251" s="103"/>
      <c r="DJ251" s="103"/>
      <c r="DK251" s="103"/>
      <c r="DL251" s="103"/>
      <c r="DM251" s="103"/>
      <c r="DN251" s="103"/>
      <c r="DO251" s="103"/>
      <c r="DP251" s="103"/>
      <c r="DQ251" s="103"/>
      <c r="DR251" s="103"/>
      <c r="DS251" s="104"/>
      <c r="DT251" s="50">
        <f t="shared" si="227"/>
        <v>1</v>
      </c>
      <c r="DU251" s="73">
        <f t="shared" si="228"/>
        <v>1</v>
      </c>
      <c r="DV251" s="73">
        <f t="shared" si="229"/>
        <v>0</v>
      </c>
      <c r="DW251" s="73">
        <f t="shared" si="230"/>
        <v>0</v>
      </c>
      <c r="DX251" s="73">
        <f t="shared" si="231"/>
        <v>0</v>
      </c>
      <c r="DY251" s="125">
        <f t="shared" si="232"/>
        <v>0</v>
      </c>
      <c r="DZ251" s="73">
        <f t="shared" si="233"/>
        <v>0</v>
      </c>
      <c r="EA251" s="19">
        <f t="shared" si="234"/>
        <v>1</v>
      </c>
      <c r="EB251" s="50">
        <f t="shared" si="235"/>
        <v>0</v>
      </c>
      <c r="EC251" s="19">
        <f t="shared" si="236"/>
        <v>0</v>
      </c>
      <c r="ED251" s="19">
        <f t="shared" si="237"/>
        <v>1</v>
      </c>
      <c r="EE251" s="19">
        <f t="shared" si="238"/>
        <v>0</v>
      </c>
      <c r="EF251" s="50">
        <f t="shared" si="239"/>
        <v>0</v>
      </c>
      <c r="EG251" s="19">
        <f t="shared" si="240"/>
        <v>0</v>
      </c>
      <c r="EH251" s="19">
        <f t="shared" si="241"/>
        <v>1</v>
      </c>
      <c r="EI251" s="50">
        <f t="shared" si="242"/>
        <v>0</v>
      </c>
      <c r="EJ251" s="125">
        <f t="shared" si="243"/>
        <v>3</v>
      </c>
      <c r="EK251">
        <f t="shared" si="244"/>
        <v>1471</v>
      </c>
      <c r="EL251" t="str">
        <f t="shared" si="245"/>
        <v/>
      </c>
      <c r="EM251">
        <f t="shared" si="246"/>
        <v>70</v>
      </c>
      <c r="EN251">
        <f t="shared" si="247"/>
        <v>235</v>
      </c>
      <c r="EO251" t="str">
        <f t="shared" si="248"/>
        <v/>
      </c>
      <c r="EP251">
        <f t="shared" si="249"/>
        <v>5</v>
      </c>
      <c r="EQ251">
        <f t="shared" si="250"/>
        <v>1331</v>
      </c>
      <c r="ER251" t="str">
        <f t="shared" si="251"/>
        <v/>
      </c>
      <c r="ES251" t="str">
        <f t="shared" si="252"/>
        <v/>
      </c>
      <c r="ET251">
        <f t="shared" si="253"/>
        <v>22</v>
      </c>
      <c r="EU251" s="61">
        <f t="shared" si="254"/>
        <v>2171</v>
      </c>
      <c r="EV251" s="53" t="e">
        <f>IF(ISNUMBER(EK251),EK251*#REF!,"")</f>
        <v>#REF!</v>
      </c>
      <c r="EW251" s="53" t="str">
        <f>IF(ISNUMBER(EL251),EL251*#REF!,"")</f>
        <v/>
      </c>
      <c r="EX251" s="53" t="e">
        <f>IF(ISNUMBER(EM251),EM251*#REF!,"")</f>
        <v>#REF!</v>
      </c>
      <c r="EY251" s="53" t="e">
        <f>IF(ISNUMBER(EN251),EN251*#REF!,"")</f>
        <v>#REF!</v>
      </c>
      <c r="EZ251" s="53" t="str">
        <f>IF(ISNUMBER(EO251),EO251*#REF!,"")</f>
        <v/>
      </c>
      <c r="FA251" s="53" t="e">
        <f>IF(ISNUMBER(EP251),EP251*#REF!,"")</f>
        <v>#REF!</v>
      </c>
      <c r="FB251" s="53" t="e">
        <f>IF(ISNUMBER(EQ251),EQ251*#REF!,"")</f>
        <v>#REF!</v>
      </c>
      <c r="FC251" s="53" t="str">
        <f>IF(ISNUMBER(ER251),ER251*#REF!,"")</f>
        <v/>
      </c>
      <c r="FD251" s="53" t="str">
        <f>IF(ISNUMBER(ES251),ES251*#REF!,"")</f>
        <v/>
      </c>
      <c r="FE251" s="53" t="e">
        <f>IF(ISNUMBER(ET251),ET251*#REF!,"")</f>
        <v>#REF!</v>
      </c>
      <c r="FF251" s="52" t="e">
        <f>IF(ISNUMBER(EU251),EU251*#REF!,"")</f>
        <v>#REF!</v>
      </c>
      <c r="FG251" s="55" t="str">
        <f t="shared" si="255"/>
        <v/>
      </c>
      <c r="FH251" s="55" t="str">
        <f t="shared" si="256"/>
        <v/>
      </c>
      <c r="FI251" s="55" t="str">
        <f t="shared" si="257"/>
        <v/>
      </c>
      <c r="FJ251" s="55" t="str">
        <f t="shared" si="258"/>
        <v/>
      </c>
      <c r="FK251" s="55" t="str">
        <f t="shared" si="259"/>
        <v/>
      </c>
      <c r="FL251" s="55" t="str">
        <f t="shared" si="260"/>
        <v/>
      </c>
      <c r="FM251" s="55" t="str">
        <f t="shared" si="261"/>
        <v/>
      </c>
      <c r="FN251" s="55" t="str">
        <f t="shared" si="262"/>
        <v/>
      </c>
      <c r="FO251" s="55" t="str">
        <f t="shared" si="263"/>
        <v/>
      </c>
      <c r="FP251" s="55" t="str">
        <f t="shared" si="264"/>
        <v/>
      </c>
      <c r="FQ251" s="59" t="str">
        <f t="shared" si="265"/>
        <v/>
      </c>
      <c r="FR251" s="53" t="str">
        <f t="shared" si="284"/>
        <v/>
      </c>
      <c r="FS251" s="53" t="e">
        <f t="shared" si="266"/>
        <v>#VALUE!</v>
      </c>
      <c r="FT251" s="19" t="e">
        <f t="shared" si="267"/>
        <v>#VALUE!</v>
      </c>
      <c r="FU251" s="19" t="e">
        <f t="shared" si="268"/>
        <v>#VALUE!</v>
      </c>
      <c r="FV251" s="19" t="e">
        <f t="shared" si="269"/>
        <v>#VALUE!</v>
      </c>
      <c r="FW251" s="50" t="e">
        <f t="shared" si="270"/>
        <v>#VALUE!</v>
      </c>
      <c r="FX251" s="120">
        <f t="shared" si="271"/>
        <v>0</v>
      </c>
      <c r="FY251" s="120">
        <f t="shared" si="272"/>
        <v>0</v>
      </c>
      <c r="FZ251" s="120">
        <f t="shared" si="273"/>
        <v>0</v>
      </c>
      <c r="GA251" s="120">
        <f t="shared" si="274"/>
        <v>0</v>
      </c>
      <c r="GB251" s="120">
        <f t="shared" si="275"/>
        <v>0</v>
      </c>
      <c r="GC251" s="120">
        <f t="shared" si="276"/>
        <v>0</v>
      </c>
      <c r="GD251" s="120">
        <f t="shared" si="277"/>
        <v>0</v>
      </c>
      <c r="GE251" s="120">
        <f t="shared" si="278"/>
        <v>0</v>
      </c>
      <c r="GF251" s="120">
        <f t="shared" si="279"/>
        <v>0</v>
      </c>
      <c r="GG251">
        <f t="shared" si="280"/>
        <v>0</v>
      </c>
      <c r="GH251">
        <f t="shared" si="281"/>
        <v>0</v>
      </c>
      <c r="GI251">
        <v>6</v>
      </c>
      <c r="GJ251" t="str">
        <f t="shared" si="282"/>
        <v/>
      </c>
    </row>
    <row r="252" spans="1:192" s="2" customFormat="1" x14ac:dyDescent="0.2">
      <c r="A252" s="50">
        <f t="shared" si="221"/>
        <v>251</v>
      </c>
      <c r="B252" s="2" t="s">
        <v>150</v>
      </c>
      <c r="C252" t="s">
        <v>246</v>
      </c>
      <c r="D252"/>
      <c r="E252"/>
      <c r="F252" s="19">
        <v>3464116</v>
      </c>
      <c r="G252" s="19">
        <v>5556248</v>
      </c>
      <c r="H252" s="77">
        <f t="shared" si="222"/>
        <v>464055.92360000004</v>
      </c>
      <c r="I252" s="77">
        <f t="shared" si="223"/>
        <v>5554465.2908000005</v>
      </c>
      <c r="J252" s="19">
        <v>142.41999999999999</v>
      </c>
      <c r="K252" s="19" t="s">
        <v>1334</v>
      </c>
      <c r="L252" s="19">
        <v>4</v>
      </c>
      <c r="M252" s="19"/>
      <c r="N252" s="66"/>
      <c r="O252" s="19"/>
      <c r="P252" s="19"/>
      <c r="Q252" t="s">
        <v>1351</v>
      </c>
      <c r="R252" t="s">
        <v>276</v>
      </c>
      <c r="S252" s="2" t="s">
        <v>1329</v>
      </c>
      <c r="T252" s="241" t="str">
        <f t="shared" si="224"/>
        <v>T</v>
      </c>
      <c r="U252" s="241" t="str">
        <f t="shared" si="225"/>
        <v>M</v>
      </c>
      <c r="V252" s="241" t="str">
        <f t="shared" si="226"/>
        <v>-</v>
      </c>
      <c r="W252" s="241" t="str">
        <f t="shared" si="283"/>
        <v>A</v>
      </c>
      <c r="X252" s="260">
        <f t="shared" si="220"/>
        <v>6</v>
      </c>
      <c r="Y252" s="261" t="str">
        <f t="shared" si="217"/>
        <v/>
      </c>
      <c r="Z252" s="61"/>
      <c r="AA252" s="66" t="s">
        <v>1603</v>
      </c>
      <c r="AB252" s="76">
        <v>2</v>
      </c>
      <c r="AC252" t="s">
        <v>278</v>
      </c>
      <c r="AD252" s="2" t="s">
        <v>1604</v>
      </c>
      <c r="AE252" s="61"/>
      <c r="AF252" s="66">
        <v>20.2</v>
      </c>
      <c r="AG252" s="19">
        <v>8091.0000000000009</v>
      </c>
      <c r="AH252" s="19"/>
      <c r="AI252" s="66"/>
      <c r="AJ252" s="19"/>
      <c r="AK252" s="19"/>
      <c r="AL252" s="19"/>
      <c r="AM252" s="66"/>
      <c r="AN252"/>
      <c r="AO252"/>
      <c r="AP252" s="19"/>
      <c r="AQ252"/>
      <c r="AR252"/>
      <c r="AS252" s="193">
        <f t="shared" si="287"/>
        <v>5572.579999999999</v>
      </c>
      <c r="AT252" s="248" t="str">
        <f t="shared" si="288"/>
        <v/>
      </c>
      <c r="AU252">
        <v>1468</v>
      </c>
      <c r="AV252">
        <v>102</v>
      </c>
      <c r="AW252">
        <v>244</v>
      </c>
      <c r="AX252">
        <v>2224</v>
      </c>
      <c r="AY252">
        <v>24.4</v>
      </c>
      <c r="AZ252" s="61">
        <v>1438</v>
      </c>
      <c r="BA252"/>
      <c r="BB252">
        <v>67</v>
      </c>
      <c r="BC252"/>
      <c r="BD252"/>
      <c r="BE252">
        <v>4.7</v>
      </c>
      <c r="BF252"/>
      <c r="BG252">
        <v>0.48</v>
      </c>
      <c r="BH252"/>
      <c r="BI252"/>
      <c r="BJ252"/>
      <c r="BK252"/>
      <c r="BL252"/>
      <c r="BM252"/>
      <c r="BN252" s="52"/>
      <c r="BO252" s="90"/>
      <c r="BP252" s="90"/>
      <c r="BQ252" s="90"/>
      <c r="BR252" s="90"/>
      <c r="BS252" s="90"/>
      <c r="BT252" s="90"/>
      <c r="BU252" s="90"/>
      <c r="BV252" s="90"/>
      <c r="BW252" s="90"/>
      <c r="BX252" s="90"/>
      <c r="BY252" s="90"/>
      <c r="BZ252" s="90"/>
      <c r="CA252" s="90"/>
      <c r="CB252" s="90"/>
      <c r="CC252" s="90"/>
      <c r="CD252" s="90"/>
      <c r="CE252" s="90"/>
      <c r="CF252" s="90"/>
      <c r="CG252" s="90"/>
      <c r="CH252" s="90"/>
      <c r="CI252" s="90"/>
      <c r="CJ252" s="90"/>
      <c r="CK252" s="90"/>
      <c r="CL252" s="91"/>
      <c r="CM252" s="90"/>
      <c r="CN252" s="90">
        <v>1804</v>
      </c>
      <c r="CO252" s="90"/>
      <c r="CP252"/>
      <c r="CQ252" s="61"/>
      <c r="CR252"/>
      <c r="CS252"/>
      <c r="CT252"/>
      <c r="CU252"/>
      <c r="CV252"/>
      <c r="CW252"/>
      <c r="CX252"/>
      <c r="CY252"/>
      <c r="CZ252"/>
      <c r="DA252" s="61"/>
      <c r="DB252" s="103"/>
      <c r="DC252" s="103"/>
      <c r="DD252" s="103"/>
      <c r="DE252" s="103"/>
      <c r="DF252" s="103"/>
      <c r="DG252" s="103"/>
      <c r="DH252" s="103"/>
      <c r="DI252" s="103"/>
      <c r="DJ252" s="103"/>
      <c r="DK252" s="103"/>
      <c r="DL252" s="103"/>
      <c r="DM252" s="103"/>
      <c r="DN252" s="103"/>
      <c r="DO252" s="103"/>
      <c r="DP252" s="103"/>
      <c r="DQ252" s="103"/>
      <c r="DR252" s="103"/>
      <c r="DS252" s="104"/>
      <c r="DT252" s="50">
        <f t="shared" si="227"/>
        <v>0</v>
      </c>
      <c r="DU252" s="73">
        <f t="shared" si="228"/>
        <v>1</v>
      </c>
      <c r="DV252" s="73">
        <f t="shared" si="229"/>
        <v>0</v>
      </c>
      <c r="DW252" s="73">
        <f t="shared" si="230"/>
        <v>0</v>
      </c>
      <c r="DX252" s="73">
        <f t="shared" si="231"/>
        <v>0</v>
      </c>
      <c r="DY252" s="125">
        <f t="shared" si="232"/>
        <v>0</v>
      </c>
      <c r="DZ252" s="73">
        <f t="shared" si="233"/>
        <v>0</v>
      </c>
      <c r="EA252" s="19">
        <f t="shared" si="234"/>
        <v>1</v>
      </c>
      <c r="EB252" s="50">
        <f t="shared" si="235"/>
        <v>0</v>
      </c>
      <c r="EC252" s="19">
        <f t="shared" si="236"/>
        <v>0</v>
      </c>
      <c r="ED252" s="19">
        <f t="shared" si="237"/>
        <v>1</v>
      </c>
      <c r="EE252" s="19">
        <f t="shared" si="238"/>
        <v>0</v>
      </c>
      <c r="EF252" s="50">
        <f t="shared" si="239"/>
        <v>0</v>
      </c>
      <c r="EG252" s="19">
        <f t="shared" si="240"/>
        <v>0</v>
      </c>
      <c r="EH252" s="19">
        <f t="shared" si="241"/>
        <v>1</v>
      </c>
      <c r="EI252" s="50">
        <f t="shared" si="242"/>
        <v>0</v>
      </c>
      <c r="EJ252" s="125">
        <f t="shared" si="243"/>
        <v>3</v>
      </c>
      <c r="EK252">
        <f t="shared" si="244"/>
        <v>1468</v>
      </c>
      <c r="EL252">
        <f t="shared" si="245"/>
        <v>67</v>
      </c>
      <c r="EM252">
        <f t="shared" si="246"/>
        <v>102</v>
      </c>
      <c r="EN252">
        <f t="shared" si="247"/>
        <v>244</v>
      </c>
      <c r="EO252" t="str">
        <f t="shared" si="248"/>
        <v/>
      </c>
      <c r="EP252">
        <f t="shared" si="249"/>
        <v>4.7</v>
      </c>
      <c r="EQ252">
        <f t="shared" si="250"/>
        <v>1438</v>
      </c>
      <c r="ER252" t="str">
        <f t="shared" si="251"/>
        <v/>
      </c>
      <c r="ES252" t="str">
        <f t="shared" si="252"/>
        <v/>
      </c>
      <c r="ET252">
        <f t="shared" si="253"/>
        <v>24.4</v>
      </c>
      <c r="EU252" s="61">
        <f t="shared" si="254"/>
        <v>2224</v>
      </c>
      <c r="EV252" s="53" t="e">
        <f>IF(ISNUMBER(EK252),EK252*#REF!,"")</f>
        <v>#REF!</v>
      </c>
      <c r="EW252" s="53" t="e">
        <f>IF(ISNUMBER(EL252),EL252*#REF!,"")</f>
        <v>#REF!</v>
      </c>
      <c r="EX252" s="53" t="e">
        <f>IF(ISNUMBER(EM252),EM252*#REF!,"")</f>
        <v>#REF!</v>
      </c>
      <c r="EY252" s="53" t="e">
        <f>IF(ISNUMBER(EN252),EN252*#REF!,"")</f>
        <v>#REF!</v>
      </c>
      <c r="EZ252" s="53" t="str">
        <f>IF(ISNUMBER(EO252),EO252*#REF!,"")</f>
        <v/>
      </c>
      <c r="FA252" s="53" t="e">
        <f>IF(ISNUMBER(EP252),EP252*#REF!,"")</f>
        <v>#REF!</v>
      </c>
      <c r="FB252" s="53" t="e">
        <f>IF(ISNUMBER(EQ252),EQ252*#REF!,"")</f>
        <v>#REF!</v>
      </c>
      <c r="FC252" s="53" t="str">
        <f>IF(ISNUMBER(ER252),ER252*#REF!,"")</f>
        <v/>
      </c>
      <c r="FD252" s="53" t="str">
        <f>IF(ISNUMBER(ES252),ES252*#REF!,"")</f>
        <v/>
      </c>
      <c r="FE252" s="53" t="e">
        <f>IF(ISNUMBER(ET252),ET252*#REF!,"")</f>
        <v>#REF!</v>
      </c>
      <c r="FF252" s="52" t="e">
        <f>IF(ISNUMBER(EU252),EU252*#REF!,"")</f>
        <v>#REF!</v>
      </c>
      <c r="FG252" s="55" t="str">
        <f t="shared" si="255"/>
        <v/>
      </c>
      <c r="FH252" s="55" t="str">
        <f t="shared" si="256"/>
        <v/>
      </c>
      <c r="FI252" s="55" t="str">
        <f t="shared" si="257"/>
        <v/>
      </c>
      <c r="FJ252" s="55" t="str">
        <f t="shared" si="258"/>
        <v/>
      </c>
      <c r="FK252" s="55" t="str">
        <f t="shared" si="259"/>
        <v/>
      </c>
      <c r="FL252" s="55" t="str">
        <f t="shared" si="260"/>
        <v/>
      </c>
      <c r="FM252" s="55" t="str">
        <f t="shared" si="261"/>
        <v/>
      </c>
      <c r="FN252" s="55" t="str">
        <f t="shared" si="262"/>
        <v/>
      </c>
      <c r="FO252" s="55" t="str">
        <f t="shared" si="263"/>
        <v/>
      </c>
      <c r="FP252" s="55" t="str">
        <f t="shared" si="264"/>
        <v/>
      </c>
      <c r="FQ252" s="59" t="str">
        <f t="shared" si="265"/>
        <v/>
      </c>
      <c r="FR252" s="53" t="str">
        <f t="shared" si="284"/>
        <v/>
      </c>
      <c r="FS252" s="53" t="e">
        <f t="shared" si="266"/>
        <v>#VALUE!</v>
      </c>
      <c r="FT252" s="19" t="e">
        <f t="shared" si="267"/>
        <v>#VALUE!</v>
      </c>
      <c r="FU252" s="19" t="e">
        <f t="shared" si="268"/>
        <v>#VALUE!</v>
      </c>
      <c r="FV252" s="19" t="e">
        <f t="shared" si="269"/>
        <v>#VALUE!</v>
      </c>
      <c r="FW252" s="50" t="e">
        <f t="shared" si="270"/>
        <v>#VALUE!</v>
      </c>
      <c r="FX252" s="120">
        <f t="shared" si="271"/>
        <v>0</v>
      </c>
      <c r="FY252" s="120">
        <f t="shared" si="272"/>
        <v>0</v>
      </c>
      <c r="FZ252" s="120">
        <f t="shared" si="273"/>
        <v>0</v>
      </c>
      <c r="GA252" s="120">
        <f t="shared" si="274"/>
        <v>0</v>
      </c>
      <c r="GB252" s="120">
        <f t="shared" si="275"/>
        <v>0</v>
      </c>
      <c r="GC252" s="120">
        <f t="shared" si="276"/>
        <v>0</v>
      </c>
      <c r="GD252" s="120">
        <f t="shared" si="277"/>
        <v>0</v>
      </c>
      <c r="GE252" s="120">
        <f t="shared" si="278"/>
        <v>0</v>
      </c>
      <c r="GF252" s="120">
        <f t="shared" si="279"/>
        <v>0</v>
      </c>
      <c r="GG252">
        <f t="shared" si="280"/>
        <v>0</v>
      </c>
      <c r="GH252">
        <f t="shared" si="281"/>
        <v>0</v>
      </c>
      <c r="GI252">
        <v>6</v>
      </c>
      <c r="GJ252" t="str">
        <f t="shared" si="282"/>
        <v/>
      </c>
    </row>
    <row r="253" spans="1:192" s="2" customFormat="1" x14ac:dyDescent="0.2">
      <c r="A253" s="50">
        <f t="shared" si="221"/>
        <v>252</v>
      </c>
      <c r="B253" s="2" t="s">
        <v>150</v>
      </c>
      <c r="C253" t="s">
        <v>246</v>
      </c>
      <c r="D253"/>
      <c r="E253"/>
      <c r="F253" s="19">
        <v>3464116</v>
      </c>
      <c r="G253" s="19">
        <v>5556248</v>
      </c>
      <c r="H253" s="77">
        <f t="shared" si="222"/>
        <v>464055.92360000004</v>
      </c>
      <c r="I253" s="77">
        <f t="shared" si="223"/>
        <v>5554465.2908000005</v>
      </c>
      <c r="J253" s="19">
        <v>142.41999999999999</v>
      </c>
      <c r="K253" s="19" t="s">
        <v>1334</v>
      </c>
      <c r="L253" s="19">
        <v>4</v>
      </c>
      <c r="M253" s="19"/>
      <c r="N253" s="66"/>
      <c r="O253" s="19"/>
      <c r="P253" s="19"/>
      <c r="Q253" t="s">
        <v>1351</v>
      </c>
      <c r="R253" t="s">
        <v>276</v>
      </c>
      <c r="S253" s="2" t="s">
        <v>1329</v>
      </c>
      <c r="T253" s="241" t="str">
        <f t="shared" si="224"/>
        <v>T</v>
      </c>
      <c r="U253" s="241" t="str">
        <f t="shared" si="225"/>
        <v>M</v>
      </c>
      <c r="V253" s="241" t="str">
        <f t="shared" si="226"/>
        <v>-</v>
      </c>
      <c r="W253" s="241" t="str">
        <f t="shared" si="283"/>
        <v>A</v>
      </c>
      <c r="X253" s="260">
        <f t="shared" si="220"/>
        <v>6</v>
      </c>
      <c r="Y253" s="261" t="str">
        <f t="shared" ref="Y253:Y316" si="289">GJ253</f>
        <v/>
      </c>
      <c r="Z253" s="61"/>
      <c r="AA253" s="66" t="s">
        <v>1605</v>
      </c>
      <c r="AB253" s="76">
        <v>3</v>
      </c>
      <c r="AC253" t="s">
        <v>1606</v>
      </c>
      <c r="AD253" s="2" t="s">
        <v>1604</v>
      </c>
      <c r="AE253" s="61"/>
      <c r="AF253" s="66">
        <v>21.4</v>
      </c>
      <c r="AG253" s="19">
        <v>8220</v>
      </c>
      <c r="AH253" s="19"/>
      <c r="AI253" s="66"/>
      <c r="AJ253" s="19"/>
      <c r="AK253" s="19"/>
      <c r="AL253" s="19"/>
      <c r="AM253" s="66"/>
      <c r="AN253"/>
      <c r="AO253"/>
      <c r="AP253" s="19"/>
      <c r="AQ253"/>
      <c r="AR253"/>
      <c r="AS253" s="193">
        <f t="shared" si="287"/>
        <v>5657.1</v>
      </c>
      <c r="AT253" s="248" t="str">
        <f t="shared" si="288"/>
        <v/>
      </c>
      <c r="AU253">
        <v>1470</v>
      </c>
      <c r="AV253">
        <v>105</v>
      </c>
      <c r="AW253">
        <v>242</v>
      </c>
      <c r="AX253">
        <v>2290</v>
      </c>
      <c r="AY253">
        <v>36</v>
      </c>
      <c r="AZ253" s="61">
        <v>1440</v>
      </c>
      <c r="BA253"/>
      <c r="BB253">
        <v>68.599999999999994</v>
      </c>
      <c r="BC253"/>
      <c r="BD253"/>
      <c r="BE253">
        <v>4.9000000000000004</v>
      </c>
      <c r="BF253"/>
      <c r="BG253">
        <v>0.6</v>
      </c>
      <c r="BH253"/>
      <c r="BI253"/>
      <c r="BJ253"/>
      <c r="BK253"/>
      <c r="BL253"/>
      <c r="BM253"/>
      <c r="BN253" s="52"/>
      <c r="BO253" s="90"/>
      <c r="BP253" s="90"/>
      <c r="BQ253" s="90"/>
      <c r="BR253" s="90"/>
      <c r="BS253" s="90"/>
      <c r="BT253" s="90"/>
      <c r="BU253" s="90"/>
      <c r="BV253" s="90"/>
      <c r="BW253" s="90"/>
      <c r="BX253" s="90"/>
      <c r="BY253" s="90"/>
      <c r="BZ253" s="90"/>
      <c r="CA253" s="90"/>
      <c r="CB253" s="90"/>
      <c r="CC253" s="90"/>
      <c r="CD253" s="90"/>
      <c r="CE253" s="90"/>
      <c r="CF253" s="90"/>
      <c r="CG253" s="90"/>
      <c r="CH253" s="90"/>
      <c r="CI253" s="90"/>
      <c r="CJ253" s="90"/>
      <c r="CK253" s="90"/>
      <c r="CL253" s="91"/>
      <c r="CM253" s="90"/>
      <c r="CN253" s="90">
        <v>2200</v>
      </c>
      <c r="CO253" s="90"/>
      <c r="CP253"/>
      <c r="CQ253" s="61"/>
      <c r="CR253"/>
      <c r="CS253"/>
      <c r="CT253"/>
      <c r="CU253"/>
      <c r="CV253"/>
      <c r="CW253"/>
      <c r="CX253"/>
      <c r="CY253"/>
      <c r="CZ253"/>
      <c r="DA253" s="61"/>
      <c r="DB253" s="103"/>
      <c r="DC253" s="103"/>
      <c r="DD253" s="103"/>
      <c r="DE253" s="103"/>
      <c r="DF253" s="103"/>
      <c r="DG253" s="103"/>
      <c r="DH253" s="103"/>
      <c r="DI253" s="103"/>
      <c r="DJ253" s="103"/>
      <c r="DK253" s="103"/>
      <c r="DL253" s="103"/>
      <c r="DM253" s="103"/>
      <c r="DN253" s="103"/>
      <c r="DO253" s="103"/>
      <c r="DP253" s="103"/>
      <c r="DQ253" s="103"/>
      <c r="DR253" s="103"/>
      <c r="DS253" s="104"/>
      <c r="DT253" s="50">
        <f t="shared" si="227"/>
        <v>0</v>
      </c>
      <c r="DU253" s="73">
        <f t="shared" si="228"/>
        <v>1</v>
      </c>
      <c r="DV253" s="73">
        <f t="shared" si="229"/>
        <v>0</v>
      </c>
      <c r="DW253" s="73">
        <f t="shared" si="230"/>
        <v>0</v>
      </c>
      <c r="DX253" s="73">
        <f t="shared" si="231"/>
        <v>0</v>
      </c>
      <c r="DY253" s="125">
        <f t="shared" si="232"/>
        <v>0</v>
      </c>
      <c r="DZ253" s="73">
        <f t="shared" si="233"/>
        <v>0</v>
      </c>
      <c r="EA253" s="19">
        <f t="shared" si="234"/>
        <v>1</v>
      </c>
      <c r="EB253" s="50">
        <f t="shared" si="235"/>
        <v>0</v>
      </c>
      <c r="EC253" s="19">
        <f t="shared" si="236"/>
        <v>0</v>
      </c>
      <c r="ED253" s="19">
        <f t="shared" si="237"/>
        <v>1</v>
      </c>
      <c r="EE253" s="19">
        <f t="shared" si="238"/>
        <v>0</v>
      </c>
      <c r="EF253" s="50">
        <f t="shared" si="239"/>
        <v>0</v>
      </c>
      <c r="EG253" s="19">
        <f t="shared" si="240"/>
        <v>0</v>
      </c>
      <c r="EH253" s="19">
        <f t="shared" si="241"/>
        <v>1</v>
      </c>
      <c r="EI253" s="50">
        <f t="shared" si="242"/>
        <v>0</v>
      </c>
      <c r="EJ253" s="125">
        <f t="shared" si="243"/>
        <v>3</v>
      </c>
      <c r="EK253">
        <f t="shared" si="244"/>
        <v>1470</v>
      </c>
      <c r="EL253">
        <f t="shared" si="245"/>
        <v>68.599999999999994</v>
      </c>
      <c r="EM253">
        <f t="shared" si="246"/>
        <v>105</v>
      </c>
      <c r="EN253">
        <f t="shared" si="247"/>
        <v>242</v>
      </c>
      <c r="EO253" t="str">
        <f t="shared" si="248"/>
        <v/>
      </c>
      <c r="EP253">
        <f t="shared" si="249"/>
        <v>4.9000000000000004</v>
      </c>
      <c r="EQ253">
        <f t="shared" si="250"/>
        <v>1440</v>
      </c>
      <c r="ER253" t="str">
        <f t="shared" si="251"/>
        <v/>
      </c>
      <c r="ES253" t="str">
        <f t="shared" si="252"/>
        <v/>
      </c>
      <c r="ET253">
        <f t="shared" si="253"/>
        <v>36</v>
      </c>
      <c r="EU253" s="61">
        <f t="shared" si="254"/>
        <v>2290</v>
      </c>
      <c r="EV253" s="53" t="e">
        <f>IF(ISNUMBER(EK253),EK253*#REF!,"")</f>
        <v>#REF!</v>
      </c>
      <c r="EW253" s="53" t="e">
        <f>IF(ISNUMBER(EL253),EL253*#REF!,"")</f>
        <v>#REF!</v>
      </c>
      <c r="EX253" s="53" t="e">
        <f>IF(ISNUMBER(EM253),EM253*#REF!,"")</f>
        <v>#REF!</v>
      </c>
      <c r="EY253" s="53" t="e">
        <f>IF(ISNUMBER(EN253),EN253*#REF!,"")</f>
        <v>#REF!</v>
      </c>
      <c r="EZ253" s="53" t="str">
        <f>IF(ISNUMBER(EO253),EO253*#REF!,"")</f>
        <v/>
      </c>
      <c r="FA253" s="53" t="e">
        <f>IF(ISNUMBER(EP253),EP253*#REF!,"")</f>
        <v>#REF!</v>
      </c>
      <c r="FB253" s="53" t="e">
        <f>IF(ISNUMBER(EQ253),EQ253*#REF!,"")</f>
        <v>#REF!</v>
      </c>
      <c r="FC253" s="53" t="str">
        <f>IF(ISNUMBER(ER253),ER253*#REF!,"")</f>
        <v/>
      </c>
      <c r="FD253" s="53" t="str">
        <f>IF(ISNUMBER(ES253),ES253*#REF!,"")</f>
        <v/>
      </c>
      <c r="FE253" s="53" t="e">
        <f>IF(ISNUMBER(ET253),ET253*#REF!,"")</f>
        <v>#REF!</v>
      </c>
      <c r="FF253" s="52" t="e">
        <f>IF(ISNUMBER(EU253),EU253*#REF!,"")</f>
        <v>#REF!</v>
      </c>
      <c r="FG253" s="55" t="str">
        <f t="shared" si="255"/>
        <v/>
      </c>
      <c r="FH253" s="55" t="str">
        <f t="shared" si="256"/>
        <v/>
      </c>
      <c r="FI253" s="55" t="str">
        <f t="shared" si="257"/>
        <v/>
      </c>
      <c r="FJ253" s="55" t="str">
        <f t="shared" si="258"/>
        <v/>
      </c>
      <c r="FK253" s="55" t="str">
        <f t="shared" si="259"/>
        <v/>
      </c>
      <c r="FL253" s="55" t="str">
        <f t="shared" si="260"/>
        <v/>
      </c>
      <c r="FM253" s="55" t="str">
        <f t="shared" si="261"/>
        <v/>
      </c>
      <c r="FN253" s="55" t="str">
        <f t="shared" si="262"/>
        <v/>
      </c>
      <c r="FO253" s="55" t="str">
        <f t="shared" si="263"/>
        <v/>
      </c>
      <c r="FP253" s="55" t="str">
        <f t="shared" si="264"/>
        <v/>
      </c>
      <c r="FQ253" s="59" t="str">
        <f t="shared" si="265"/>
        <v/>
      </c>
      <c r="FR253" s="53" t="str">
        <f t="shared" si="284"/>
        <v/>
      </c>
      <c r="FS253" s="53" t="e">
        <f t="shared" si="266"/>
        <v>#VALUE!</v>
      </c>
      <c r="FT253" s="19" t="e">
        <f t="shared" si="267"/>
        <v>#VALUE!</v>
      </c>
      <c r="FU253" s="19" t="e">
        <f t="shared" si="268"/>
        <v>#VALUE!</v>
      </c>
      <c r="FV253" s="19" t="e">
        <f t="shared" si="269"/>
        <v>#VALUE!</v>
      </c>
      <c r="FW253" s="50" t="e">
        <f t="shared" si="270"/>
        <v>#VALUE!</v>
      </c>
      <c r="FX253" s="120">
        <f t="shared" si="271"/>
        <v>0</v>
      </c>
      <c r="FY253" s="120">
        <f t="shared" si="272"/>
        <v>0</v>
      </c>
      <c r="FZ253" s="120">
        <f t="shared" si="273"/>
        <v>0</v>
      </c>
      <c r="GA253" s="120">
        <f t="shared" si="274"/>
        <v>0</v>
      </c>
      <c r="GB253" s="120">
        <f t="shared" si="275"/>
        <v>0</v>
      </c>
      <c r="GC253" s="120">
        <f t="shared" si="276"/>
        <v>0</v>
      </c>
      <c r="GD253" s="120">
        <f t="shared" si="277"/>
        <v>0</v>
      </c>
      <c r="GE253" s="120">
        <f t="shared" si="278"/>
        <v>0</v>
      </c>
      <c r="GF253" s="120">
        <f t="shared" si="279"/>
        <v>0</v>
      </c>
      <c r="GG253">
        <f t="shared" si="280"/>
        <v>0</v>
      </c>
      <c r="GH253">
        <f t="shared" si="281"/>
        <v>0</v>
      </c>
      <c r="GI253">
        <v>6</v>
      </c>
      <c r="GJ253" t="str">
        <f t="shared" si="282"/>
        <v/>
      </c>
    </row>
    <row r="254" spans="1:192" s="2" customFormat="1" x14ac:dyDescent="0.2">
      <c r="A254" s="50">
        <f t="shared" si="221"/>
        <v>253</v>
      </c>
      <c r="B254" t="s">
        <v>150</v>
      </c>
      <c r="C254" t="s">
        <v>246</v>
      </c>
      <c r="D254"/>
      <c r="E254"/>
      <c r="F254" s="19">
        <v>3464116</v>
      </c>
      <c r="G254" s="19">
        <v>5556248</v>
      </c>
      <c r="H254" s="77">
        <f t="shared" si="222"/>
        <v>464055.92360000004</v>
      </c>
      <c r="I254" s="77">
        <f t="shared" si="223"/>
        <v>5554465.2908000005</v>
      </c>
      <c r="J254" s="19">
        <v>142.41999999999999</v>
      </c>
      <c r="K254" s="19" t="s">
        <v>1334</v>
      </c>
      <c r="L254" s="19">
        <v>4</v>
      </c>
      <c r="M254" s="19"/>
      <c r="N254" s="66"/>
      <c r="O254" s="19"/>
      <c r="P254" s="19"/>
      <c r="Q254" t="s">
        <v>1351</v>
      </c>
      <c r="R254" t="s">
        <v>276</v>
      </c>
      <c r="S254" s="2" t="s">
        <v>1329</v>
      </c>
      <c r="T254" s="241" t="str">
        <f t="shared" si="224"/>
        <v>T</v>
      </c>
      <c r="U254" s="241" t="str">
        <f t="shared" si="225"/>
        <v>M</v>
      </c>
      <c r="V254" s="241" t="str">
        <f t="shared" si="226"/>
        <v>-</v>
      </c>
      <c r="W254" s="241" t="str">
        <f t="shared" si="283"/>
        <v>A</v>
      </c>
      <c r="X254" s="260">
        <f t="shared" si="220"/>
        <v>6</v>
      </c>
      <c r="Y254" s="261" t="str">
        <f t="shared" si="289"/>
        <v/>
      </c>
      <c r="Z254" s="61"/>
      <c r="AA254" s="106">
        <v>37229</v>
      </c>
      <c r="AB254" s="76">
        <v>4</v>
      </c>
      <c r="AC254" t="s">
        <v>278</v>
      </c>
      <c r="AD254" s="2" t="s">
        <v>1607</v>
      </c>
      <c r="AE254" s="57" t="s">
        <v>1608</v>
      </c>
      <c r="AF254" s="66">
        <v>20.3</v>
      </c>
      <c r="AG254" s="19">
        <v>8000</v>
      </c>
      <c r="AH254" s="110">
        <v>6.05</v>
      </c>
      <c r="AI254" s="66"/>
      <c r="AJ254" s="19">
        <v>1.0024</v>
      </c>
      <c r="AK254" s="19">
        <v>20</v>
      </c>
      <c r="AL254" s="19"/>
      <c r="AM254" s="45">
        <v>7.0000000000000007E-2</v>
      </c>
      <c r="AN254"/>
      <c r="AO254"/>
      <c r="AP254" s="19"/>
      <c r="AQ254"/>
      <c r="AR254"/>
      <c r="AS254" s="193">
        <f t="shared" si="287"/>
        <v>5341.9311649999991</v>
      </c>
      <c r="AT254" s="248" t="str">
        <f t="shared" si="288"/>
        <v/>
      </c>
      <c r="AU254">
        <v>1400</v>
      </c>
      <c r="AV254">
        <v>95.9</v>
      </c>
      <c r="AW254">
        <v>230</v>
      </c>
      <c r="AX254">
        <v>2119</v>
      </c>
      <c r="AY254">
        <v>21</v>
      </c>
      <c r="AZ254" s="61">
        <v>1363</v>
      </c>
      <c r="BA254" s="55">
        <v>2</v>
      </c>
      <c r="BB254">
        <v>67.8</v>
      </c>
      <c r="BC254">
        <v>4</v>
      </c>
      <c r="BD254">
        <v>2.2999999999999998</v>
      </c>
      <c r="BE254">
        <v>4.5</v>
      </c>
      <c r="BF254">
        <v>0.56999999999999995</v>
      </c>
      <c r="BG254">
        <v>0.46</v>
      </c>
      <c r="BH254">
        <v>2.2000000000000002</v>
      </c>
      <c r="BI254">
        <v>0.03</v>
      </c>
      <c r="BJ254"/>
      <c r="BK254"/>
      <c r="BL254"/>
      <c r="BM254">
        <v>27.2</v>
      </c>
      <c r="BN254" s="52">
        <v>1.488165</v>
      </c>
      <c r="BO254" s="90"/>
      <c r="BP254" s="90"/>
      <c r="BQ254" s="90">
        <v>55</v>
      </c>
      <c r="BR254" s="90">
        <v>410</v>
      </c>
      <c r="BS254" s="90"/>
      <c r="BT254" s="90"/>
      <c r="BU254" s="90"/>
      <c r="BV254" s="90"/>
      <c r="BW254" s="90"/>
      <c r="BX254" s="90">
        <v>12</v>
      </c>
      <c r="BY254" s="90"/>
      <c r="BZ254" s="90"/>
      <c r="CA254" s="90"/>
      <c r="CB254" s="90"/>
      <c r="CC254" s="90"/>
      <c r="CD254" s="90"/>
      <c r="CE254" s="90"/>
      <c r="CF254" s="90"/>
      <c r="CG254" s="90"/>
      <c r="CH254" s="90"/>
      <c r="CI254" s="90"/>
      <c r="CJ254" s="90"/>
      <c r="CK254" s="90"/>
      <c r="CL254" s="91">
        <v>6</v>
      </c>
      <c r="CM254" s="90"/>
      <c r="CN254" s="90">
        <v>1650</v>
      </c>
      <c r="CO254" s="90"/>
      <c r="CP254"/>
      <c r="CQ254" s="61"/>
      <c r="CR254"/>
      <c r="CS254"/>
      <c r="CT254"/>
      <c r="CU254"/>
      <c r="CV254"/>
      <c r="CW254"/>
      <c r="CX254"/>
      <c r="CY254"/>
      <c r="CZ254"/>
      <c r="DA254" s="61"/>
      <c r="DB254" s="103"/>
      <c r="DC254" s="103"/>
      <c r="DD254" s="103"/>
      <c r="DE254" s="103"/>
      <c r="DF254" s="103"/>
      <c r="DG254" s="103"/>
      <c r="DH254" s="103"/>
      <c r="DI254" s="103"/>
      <c r="DJ254" s="103"/>
      <c r="DK254" s="103"/>
      <c r="DL254" s="103"/>
      <c r="DM254" s="103"/>
      <c r="DN254" s="103"/>
      <c r="DO254" s="103"/>
      <c r="DP254" s="103"/>
      <c r="DQ254" s="103"/>
      <c r="DR254" s="103"/>
      <c r="DS254" s="104"/>
      <c r="DT254" s="50">
        <f t="shared" si="227"/>
        <v>0</v>
      </c>
      <c r="DU254" s="73">
        <f t="shared" si="228"/>
        <v>1</v>
      </c>
      <c r="DV254" s="73">
        <f t="shared" si="229"/>
        <v>0</v>
      </c>
      <c r="DW254" s="73">
        <f t="shared" si="230"/>
        <v>0</v>
      </c>
      <c r="DX254" s="73">
        <f t="shared" si="231"/>
        <v>0</v>
      </c>
      <c r="DY254" s="125">
        <f t="shared" si="232"/>
        <v>0</v>
      </c>
      <c r="DZ254" s="73">
        <f t="shared" si="233"/>
        <v>0</v>
      </c>
      <c r="EA254" s="19">
        <f t="shared" si="234"/>
        <v>1</v>
      </c>
      <c r="EB254" s="50">
        <f t="shared" si="235"/>
        <v>0</v>
      </c>
      <c r="EC254" s="19">
        <f t="shared" si="236"/>
        <v>0</v>
      </c>
      <c r="ED254" s="19">
        <f t="shared" si="237"/>
        <v>1</v>
      </c>
      <c r="EE254" s="19">
        <f t="shared" si="238"/>
        <v>0</v>
      </c>
      <c r="EF254" s="50">
        <f t="shared" si="239"/>
        <v>0</v>
      </c>
      <c r="EG254" s="19">
        <f t="shared" si="240"/>
        <v>0</v>
      </c>
      <c r="EH254" s="19">
        <f t="shared" si="241"/>
        <v>1</v>
      </c>
      <c r="EI254" s="50">
        <f t="shared" si="242"/>
        <v>0</v>
      </c>
      <c r="EJ254" s="125">
        <f t="shared" si="243"/>
        <v>3</v>
      </c>
      <c r="EK254">
        <f t="shared" si="244"/>
        <v>1400</v>
      </c>
      <c r="EL254">
        <f t="shared" si="245"/>
        <v>67.8</v>
      </c>
      <c r="EM254">
        <f t="shared" si="246"/>
        <v>95.9</v>
      </c>
      <c r="EN254">
        <f t="shared" si="247"/>
        <v>230</v>
      </c>
      <c r="EO254">
        <f t="shared" si="248"/>
        <v>0.56999999999999995</v>
      </c>
      <c r="EP254">
        <f t="shared" si="249"/>
        <v>4.5</v>
      </c>
      <c r="EQ254">
        <f t="shared" si="250"/>
        <v>1363</v>
      </c>
      <c r="ER254" t="str">
        <f t="shared" si="251"/>
        <v/>
      </c>
      <c r="ES254" t="str">
        <f t="shared" si="252"/>
        <v/>
      </c>
      <c r="ET254">
        <f t="shared" si="253"/>
        <v>21</v>
      </c>
      <c r="EU254" s="61">
        <f t="shared" si="254"/>
        <v>2119</v>
      </c>
      <c r="EV254" s="53" t="e">
        <f>IF(ISNUMBER(EK254),EK254*#REF!,"")</f>
        <v>#REF!</v>
      </c>
      <c r="EW254" s="53" t="e">
        <f>IF(ISNUMBER(EL254),EL254*#REF!,"")</f>
        <v>#REF!</v>
      </c>
      <c r="EX254" s="53" t="e">
        <f>IF(ISNUMBER(EM254),EM254*#REF!,"")</f>
        <v>#REF!</v>
      </c>
      <c r="EY254" s="53" t="e">
        <f>IF(ISNUMBER(EN254),EN254*#REF!,"")</f>
        <v>#REF!</v>
      </c>
      <c r="EZ254" s="53" t="e">
        <f>IF(ISNUMBER(EO254),EO254*#REF!,"")</f>
        <v>#REF!</v>
      </c>
      <c r="FA254" s="53" t="e">
        <f>IF(ISNUMBER(EP254),EP254*#REF!,"")</f>
        <v>#REF!</v>
      </c>
      <c r="FB254" s="53" t="e">
        <f>IF(ISNUMBER(EQ254),EQ254*#REF!,"")</f>
        <v>#REF!</v>
      </c>
      <c r="FC254" s="53" t="str">
        <f>IF(ISNUMBER(ER254),ER254*#REF!,"")</f>
        <v/>
      </c>
      <c r="FD254" s="53" t="str">
        <f>IF(ISNUMBER(ES254),ES254*#REF!,"")</f>
        <v/>
      </c>
      <c r="FE254" s="53" t="e">
        <f>IF(ISNUMBER(ET254),ET254*#REF!,"")</f>
        <v>#REF!</v>
      </c>
      <c r="FF254" s="52" t="e">
        <f>IF(ISNUMBER(EU254),EU254*#REF!,"")</f>
        <v>#REF!</v>
      </c>
      <c r="FG254" s="55" t="str">
        <f t="shared" si="255"/>
        <v/>
      </c>
      <c r="FH254" s="55" t="str">
        <f t="shared" si="256"/>
        <v/>
      </c>
      <c r="FI254" s="55" t="str">
        <f t="shared" si="257"/>
        <v/>
      </c>
      <c r="FJ254" s="55" t="str">
        <f t="shared" si="258"/>
        <v/>
      </c>
      <c r="FK254" s="55" t="str">
        <f t="shared" si="259"/>
        <v/>
      </c>
      <c r="FL254" s="55" t="str">
        <f t="shared" si="260"/>
        <v/>
      </c>
      <c r="FM254" s="55" t="str">
        <f t="shared" si="261"/>
        <v/>
      </c>
      <c r="FN254" s="55" t="str">
        <f t="shared" si="262"/>
        <v/>
      </c>
      <c r="FO254" s="55" t="str">
        <f t="shared" si="263"/>
        <v/>
      </c>
      <c r="FP254" s="55" t="str">
        <f t="shared" si="264"/>
        <v/>
      </c>
      <c r="FQ254" s="59" t="str">
        <f t="shared" si="265"/>
        <v/>
      </c>
      <c r="FR254" s="53" t="str">
        <f t="shared" si="284"/>
        <v/>
      </c>
      <c r="FS254" s="53" t="e">
        <f t="shared" si="266"/>
        <v>#VALUE!</v>
      </c>
      <c r="FT254" s="19" t="e">
        <f t="shared" si="267"/>
        <v>#VALUE!</v>
      </c>
      <c r="FU254" s="19" t="e">
        <f t="shared" si="268"/>
        <v>#VALUE!</v>
      </c>
      <c r="FV254" s="19" t="e">
        <f t="shared" si="269"/>
        <v>#VALUE!</v>
      </c>
      <c r="FW254" s="50" t="e">
        <f t="shared" si="270"/>
        <v>#VALUE!</v>
      </c>
      <c r="FX254" s="120">
        <f t="shared" si="271"/>
        <v>0</v>
      </c>
      <c r="FY254" s="120">
        <f t="shared" si="272"/>
        <v>0</v>
      </c>
      <c r="FZ254" s="120">
        <f t="shared" si="273"/>
        <v>0</v>
      </c>
      <c r="GA254" s="120">
        <f t="shared" si="274"/>
        <v>0</v>
      </c>
      <c r="GB254" s="120">
        <f t="shared" si="275"/>
        <v>0</v>
      </c>
      <c r="GC254" s="120">
        <f t="shared" si="276"/>
        <v>0</v>
      </c>
      <c r="GD254" s="120">
        <f t="shared" si="277"/>
        <v>0</v>
      </c>
      <c r="GE254" s="120">
        <f t="shared" si="278"/>
        <v>0</v>
      </c>
      <c r="GF254" s="120">
        <f t="shared" si="279"/>
        <v>0</v>
      </c>
      <c r="GG254">
        <f t="shared" si="280"/>
        <v>0</v>
      </c>
      <c r="GH254">
        <f t="shared" si="281"/>
        <v>0</v>
      </c>
      <c r="GI254">
        <v>6</v>
      </c>
      <c r="GJ254" t="str">
        <f t="shared" si="282"/>
        <v/>
      </c>
    </row>
    <row r="255" spans="1:192" s="2" customFormat="1" x14ac:dyDescent="0.2">
      <c r="A255" s="50">
        <f t="shared" si="221"/>
        <v>254</v>
      </c>
      <c r="B255" s="2" t="s">
        <v>150</v>
      </c>
      <c r="C255" t="s">
        <v>246</v>
      </c>
      <c r="D255"/>
      <c r="E255"/>
      <c r="F255" s="19">
        <v>3464116</v>
      </c>
      <c r="G255" s="19">
        <v>5556248</v>
      </c>
      <c r="H255" s="77">
        <f t="shared" si="222"/>
        <v>464055.92360000004</v>
      </c>
      <c r="I255" s="77">
        <f t="shared" si="223"/>
        <v>5554465.2908000005</v>
      </c>
      <c r="J255" s="19">
        <v>142.41999999999999</v>
      </c>
      <c r="K255" s="19" t="s">
        <v>1334</v>
      </c>
      <c r="L255" s="19">
        <v>4</v>
      </c>
      <c r="M255" s="19"/>
      <c r="N255" s="66"/>
      <c r="O255" s="19"/>
      <c r="P255" s="19"/>
      <c r="Q255" t="s">
        <v>1351</v>
      </c>
      <c r="R255" t="s">
        <v>276</v>
      </c>
      <c r="S255" s="2" t="s">
        <v>1329</v>
      </c>
      <c r="T255" s="241" t="str">
        <f t="shared" si="224"/>
        <v>-</v>
      </c>
      <c r="U255" s="241" t="str">
        <f t="shared" si="225"/>
        <v>M</v>
      </c>
      <c r="V255" s="241" t="str">
        <f t="shared" si="226"/>
        <v>-</v>
      </c>
      <c r="W255" s="241" t="str">
        <f t="shared" si="283"/>
        <v>A</v>
      </c>
      <c r="X255" s="260">
        <f t="shared" si="220"/>
        <v>6</v>
      </c>
      <c r="Y255" s="261" t="str">
        <f t="shared" si="289"/>
        <v/>
      </c>
      <c r="Z255" s="56" t="s">
        <v>1390</v>
      </c>
      <c r="AA255" s="86">
        <v>42529</v>
      </c>
      <c r="AB255" s="76">
        <v>5</v>
      </c>
      <c r="AC255" t="s">
        <v>278</v>
      </c>
      <c r="AD255" s="2" t="s">
        <v>1033</v>
      </c>
      <c r="AE255" s="56"/>
      <c r="AF255" s="66">
        <v>18.5</v>
      </c>
      <c r="AG255" s="19"/>
      <c r="AH255" s="108">
        <v>6</v>
      </c>
      <c r="AI255" s="66"/>
      <c r="AJ255" s="19"/>
      <c r="AK255" s="19"/>
      <c r="AL255" s="19"/>
      <c r="AM255" s="66"/>
      <c r="AN255"/>
      <c r="AO255"/>
      <c r="AP255" s="19"/>
      <c r="AQ255"/>
      <c r="AR255">
        <v>5174</v>
      </c>
      <c r="AS255" s="193">
        <f t="shared" si="287"/>
        <v>5173.2759999999998</v>
      </c>
      <c r="AT255" s="248" t="str">
        <f t="shared" si="288"/>
        <v/>
      </c>
      <c r="AU255">
        <v>1320</v>
      </c>
      <c r="AV255">
        <v>88.3</v>
      </c>
      <c r="AW255">
        <v>227</v>
      </c>
      <c r="AX255">
        <v>2080</v>
      </c>
      <c r="AY255">
        <v>22</v>
      </c>
      <c r="AZ255" s="61">
        <v>1325</v>
      </c>
      <c r="BA255" s="55">
        <v>1.7</v>
      </c>
      <c r="BB255">
        <v>65.7</v>
      </c>
      <c r="BC255">
        <v>4.2</v>
      </c>
      <c r="BD255">
        <v>2.1</v>
      </c>
      <c r="BE255">
        <v>4.8</v>
      </c>
      <c r="BF255">
        <v>0.56000000000000005</v>
      </c>
      <c r="BG255">
        <v>0.48</v>
      </c>
      <c r="BH255">
        <v>1.7</v>
      </c>
      <c r="BI255">
        <v>2.7E-2</v>
      </c>
      <c r="BJ255" t="s">
        <v>1381</v>
      </c>
      <c r="BK255" t="s">
        <v>1370</v>
      </c>
      <c r="BL255"/>
      <c r="BM255">
        <v>27.8</v>
      </c>
      <c r="BN255" s="52">
        <v>1.86</v>
      </c>
      <c r="BO255" s="90"/>
      <c r="BP255" s="90"/>
      <c r="BQ255" s="90">
        <v>47</v>
      </c>
      <c r="BR255" s="90"/>
      <c r="BS255" s="90"/>
      <c r="BT255" s="90"/>
      <c r="BU255" s="90"/>
      <c r="BV255" s="90"/>
      <c r="BW255" s="90"/>
      <c r="BX255" s="90">
        <v>2</v>
      </c>
      <c r="BY255" s="90"/>
      <c r="BZ255" s="90"/>
      <c r="CA255" s="90"/>
      <c r="CB255" s="90"/>
      <c r="CC255" s="90"/>
      <c r="CD255" s="90"/>
      <c r="CE255" s="90"/>
      <c r="CF255" s="90"/>
      <c r="CG255" s="90"/>
      <c r="CH255" s="90"/>
      <c r="CI255" s="90"/>
      <c r="CJ255" s="90"/>
      <c r="CK255" s="90"/>
      <c r="CL255" s="91"/>
      <c r="CM255" s="90"/>
      <c r="CN255" s="90">
        <v>1490</v>
      </c>
      <c r="CO255" s="90"/>
      <c r="CP255"/>
      <c r="CQ255" s="61"/>
      <c r="CR255"/>
      <c r="CS255"/>
      <c r="CT255"/>
      <c r="CU255"/>
      <c r="CV255"/>
      <c r="CW255"/>
      <c r="CX255"/>
      <c r="CY255"/>
      <c r="CZ255"/>
      <c r="DA255" s="61"/>
      <c r="DB255" s="103"/>
      <c r="DC255" s="103"/>
      <c r="DD255" s="103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104"/>
      <c r="DT255" s="50">
        <f t="shared" si="227"/>
        <v>0</v>
      </c>
      <c r="DU255" s="73">
        <f t="shared" si="228"/>
        <v>1</v>
      </c>
      <c r="DV255" s="73">
        <f t="shared" si="229"/>
        <v>0</v>
      </c>
      <c r="DW255" s="73">
        <f t="shared" si="230"/>
        <v>0</v>
      </c>
      <c r="DX255" s="73">
        <f t="shared" si="231"/>
        <v>0</v>
      </c>
      <c r="DY255" s="125">
        <f t="shared" si="232"/>
        <v>0</v>
      </c>
      <c r="DZ255" s="73">
        <f t="shared" si="233"/>
        <v>1</v>
      </c>
      <c r="EA255" s="19">
        <f t="shared" si="234"/>
        <v>0</v>
      </c>
      <c r="EB255" s="50">
        <f t="shared" si="235"/>
        <v>0</v>
      </c>
      <c r="EC255" s="19">
        <f t="shared" si="236"/>
        <v>0</v>
      </c>
      <c r="ED255" s="19">
        <f t="shared" si="237"/>
        <v>1</v>
      </c>
      <c r="EE255" s="19">
        <f t="shared" si="238"/>
        <v>0</v>
      </c>
      <c r="EF255" s="50">
        <f t="shared" si="239"/>
        <v>0</v>
      </c>
      <c r="EG255" s="19">
        <f t="shared" si="240"/>
        <v>0</v>
      </c>
      <c r="EH255" s="19">
        <f t="shared" si="241"/>
        <v>1</v>
      </c>
      <c r="EI255" s="50">
        <f t="shared" si="242"/>
        <v>0</v>
      </c>
      <c r="EJ255" s="125">
        <f t="shared" si="243"/>
        <v>2</v>
      </c>
      <c r="EK255">
        <f t="shared" si="244"/>
        <v>1320</v>
      </c>
      <c r="EL255">
        <f t="shared" si="245"/>
        <v>65.7</v>
      </c>
      <c r="EM255">
        <f t="shared" si="246"/>
        <v>88.3</v>
      </c>
      <c r="EN255">
        <f t="shared" si="247"/>
        <v>227</v>
      </c>
      <c r="EO255">
        <f t="shared" si="248"/>
        <v>0.56000000000000005</v>
      </c>
      <c r="EP255">
        <f t="shared" si="249"/>
        <v>4.8</v>
      </c>
      <c r="EQ255">
        <f t="shared" si="250"/>
        <v>1325</v>
      </c>
      <c r="ER255" t="str">
        <f t="shared" si="251"/>
        <v/>
      </c>
      <c r="ES255" t="str">
        <f t="shared" si="252"/>
        <v/>
      </c>
      <c r="ET255">
        <f t="shared" si="253"/>
        <v>22</v>
      </c>
      <c r="EU255" s="61">
        <f t="shared" si="254"/>
        <v>2080</v>
      </c>
      <c r="EV255" s="53" t="e">
        <f>IF(ISNUMBER(EK255),EK255*#REF!,"")</f>
        <v>#REF!</v>
      </c>
      <c r="EW255" s="53" t="e">
        <f>IF(ISNUMBER(EL255),EL255*#REF!,"")</f>
        <v>#REF!</v>
      </c>
      <c r="EX255" s="53" t="e">
        <f>IF(ISNUMBER(EM255),EM255*#REF!,"")</f>
        <v>#REF!</v>
      </c>
      <c r="EY255" s="53" t="e">
        <f>IF(ISNUMBER(EN255),EN255*#REF!,"")</f>
        <v>#REF!</v>
      </c>
      <c r="EZ255" s="53" t="e">
        <f>IF(ISNUMBER(EO255),EO255*#REF!,"")</f>
        <v>#REF!</v>
      </c>
      <c r="FA255" s="53" t="e">
        <f>IF(ISNUMBER(EP255),EP255*#REF!,"")</f>
        <v>#REF!</v>
      </c>
      <c r="FB255" s="53" t="e">
        <f>IF(ISNUMBER(EQ255),EQ255*#REF!,"")</f>
        <v>#REF!</v>
      </c>
      <c r="FC255" s="53" t="str">
        <f>IF(ISNUMBER(ER255),ER255*#REF!,"")</f>
        <v/>
      </c>
      <c r="FD255" s="53" t="str">
        <f>IF(ISNUMBER(ES255),ES255*#REF!,"")</f>
        <v/>
      </c>
      <c r="FE255" s="53" t="e">
        <f>IF(ISNUMBER(ET255),ET255*#REF!,"")</f>
        <v>#REF!</v>
      </c>
      <c r="FF255" s="52" t="e">
        <f>IF(ISNUMBER(EU255),EU255*#REF!,"")</f>
        <v>#REF!</v>
      </c>
      <c r="FG255" s="55" t="str">
        <f t="shared" si="255"/>
        <v/>
      </c>
      <c r="FH255" s="55" t="str">
        <f t="shared" si="256"/>
        <v/>
      </c>
      <c r="FI255" s="55" t="str">
        <f t="shared" si="257"/>
        <v/>
      </c>
      <c r="FJ255" s="55" t="str">
        <f t="shared" si="258"/>
        <v/>
      </c>
      <c r="FK255" s="55" t="str">
        <f t="shared" si="259"/>
        <v/>
      </c>
      <c r="FL255" s="55" t="str">
        <f t="shared" si="260"/>
        <v/>
      </c>
      <c r="FM255" s="55" t="str">
        <f t="shared" si="261"/>
        <v/>
      </c>
      <c r="FN255" s="55" t="str">
        <f t="shared" si="262"/>
        <v/>
      </c>
      <c r="FO255" s="55" t="str">
        <f t="shared" si="263"/>
        <v/>
      </c>
      <c r="FP255" s="55" t="str">
        <f t="shared" si="264"/>
        <v/>
      </c>
      <c r="FQ255" s="59" t="str">
        <f t="shared" si="265"/>
        <v/>
      </c>
      <c r="FR255" s="53" t="str">
        <f t="shared" si="284"/>
        <v/>
      </c>
      <c r="FS255" s="53" t="e">
        <f t="shared" si="266"/>
        <v>#VALUE!</v>
      </c>
      <c r="FT255" s="19" t="e">
        <f t="shared" si="267"/>
        <v>#VALUE!</v>
      </c>
      <c r="FU255" s="19" t="e">
        <f t="shared" si="268"/>
        <v>#VALUE!</v>
      </c>
      <c r="FV255" s="19" t="e">
        <f t="shared" si="269"/>
        <v>#VALUE!</v>
      </c>
      <c r="FW255" s="50" t="e">
        <f t="shared" si="270"/>
        <v>#VALUE!</v>
      </c>
      <c r="FX255" s="120">
        <f t="shared" si="271"/>
        <v>0</v>
      </c>
      <c r="FY255" s="120">
        <f t="shared" si="272"/>
        <v>0</v>
      </c>
      <c r="FZ255" s="120">
        <f t="shared" si="273"/>
        <v>0</v>
      </c>
      <c r="GA255" s="120">
        <f t="shared" si="274"/>
        <v>0</v>
      </c>
      <c r="GB255" s="120">
        <f t="shared" si="275"/>
        <v>0</v>
      </c>
      <c r="GC255" s="120">
        <f t="shared" si="276"/>
        <v>0</v>
      </c>
      <c r="GD255" s="120">
        <f t="shared" si="277"/>
        <v>0</v>
      </c>
      <c r="GE255" s="120">
        <f t="shared" si="278"/>
        <v>0</v>
      </c>
      <c r="GF255" s="120">
        <f t="shared" si="279"/>
        <v>0</v>
      </c>
      <c r="GG255">
        <f t="shared" si="280"/>
        <v>0</v>
      </c>
      <c r="GH255">
        <f t="shared" si="281"/>
        <v>0</v>
      </c>
      <c r="GI255">
        <v>6</v>
      </c>
      <c r="GJ255" t="str">
        <f t="shared" si="282"/>
        <v/>
      </c>
    </row>
    <row r="256" spans="1:192" s="2" customFormat="1" x14ac:dyDescent="0.2">
      <c r="A256" s="50">
        <f t="shared" si="221"/>
        <v>255</v>
      </c>
      <c r="B256" s="2" t="s">
        <v>141</v>
      </c>
      <c r="C256" s="179" t="s">
        <v>487</v>
      </c>
      <c r="D256" s="179" t="s">
        <v>968</v>
      </c>
      <c r="E256" s="179"/>
      <c r="F256" s="19">
        <v>3526240</v>
      </c>
      <c r="G256" s="19">
        <v>5572530</v>
      </c>
      <c r="H256" s="77">
        <f t="shared" si="222"/>
        <v>526155.07400000002</v>
      </c>
      <c r="I256" s="77">
        <f t="shared" si="223"/>
        <v>5570740.7779999999</v>
      </c>
      <c r="J256" s="83">
        <v>149</v>
      </c>
      <c r="K256" s="83" t="s">
        <v>1333</v>
      </c>
      <c r="L256" s="83">
        <v>114</v>
      </c>
      <c r="M256" s="83"/>
      <c r="N256" s="66"/>
      <c r="O256" s="83">
        <v>149</v>
      </c>
      <c r="P256" s="83"/>
      <c r="Q256" s="58" t="s">
        <v>1339</v>
      </c>
      <c r="R256" s="58" t="s">
        <v>2907</v>
      </c>
      <c r="S256" s="58" t="s">
        <v>1324</v>
      </c>
      <c r="T256" s="241" t="str">
        <f t="shared" si="224"/>
        <v>-</v>
      </c>
      <c r="U256" s="241" t="str">
        <f t="shared" si="225"/>
        <v>-</v>
      </c>
      <c r="V256" s="241" t="str">
        <f t="shared" si="226"/>
        <v>B</v>
      </c>
      <c r="W256" s="241" t="str">
        <f t="shared" si="283"/>
        <v>-</v>
      </c>
      <c r="X256" s="260">
        <f t="shared" si="220"/>
        <v>6</v>
      </c>
      <c r="Y256" s="261" t="str">
        <f t="shared" si="289"/>
        <v/>
      </c>
      <c r="Z256" s="68"/>
      <c r="AA256" s="48" t="s">
        <v>1559</v>
      </c>
      <c r="AB256" s="143">
        <v>1</v>
      </c>
      <c r="AC256" s="144" t="s">
        <v>887</v>
      </c>
      <c r="AD256" s="144" t="s">
        <v>2957</v>
      </c>
      <c r="AE256" s="154"/>
      <c r="AF256" s="143">
        <v>12.3</v>
      </c>
      <c r="AG256" s="143"/>
      <c r="AH256" s="143"/>
      <c r="AI256" s="143"/>
      <c r="AJ256" s="143">
        <v>1.0238</v>
      </c>
      <c r="AK256" s="143">
        <v>15</v>
      </c>
      <c r="AL256" s="143"/>
      <c r="AM256" s="143">
        <v>0.38</v>
      </c>
      <c r="AR256" s="166">
        <v>34003.4</v>
      </c>
      <c r="AS256" s="193">
        <f t="shared" si="287"/>
        <v>34048.200000000004</v>
      </c>
      <c r="AT256" s="248" t="str">
        <f t="shared" si="288"/>
        <v/>
      </c>
      <c r="AU256" s="159">
        <v>9937</v>
      </c>
      <c r="AV256" s="159">
        <v>432</v>
      </c>
      <c r="AW256" s="159">
        <v>1302</v>
      </c>
      <c r="AX256" s="159">
        <v>17020</v>
      </c>
      <c r="AY256" s="159">
        <v>1443</v>
      </c>
      <c r="AZ256" s="171">
        <v>2935</v>
      </c>
      <c r="BA256" s="90"/>
      <c r="BB256" s="160">
        <v>862.5</v>
      </c>
      <c r="BC256" s="159"/>
      <c r="BD256" s="160"/>
      <c r="BE256" s="160">
        <v>41.9</v>
      </c>
      <c r="BF256" s="161"/>
      <c r="BG256" s="162"/>
      <c r="BH256" s="159"/>
      <c r="BI256" s="159"/>
      <c r="BJ256" s="160"/>
      <c r="BK256" s="161"/>
      <c r="BL256" s="159"/>
      <c r="BM256" s="160">
        <v>44.8</v>
      </c>
      <c r="BN256" s="91"/>
      <c r="BO256" s="90"/>
      <c r="BP256" s="159">
        <v>30000</v>
      </c>
      <c r="BQ256" s="90"/>
      <c r="BR256" s="90"/>
      <c r="BS256" s="90"/>
      <c r="BT256" s="90"/>
      <c r="BU256" s="90"/>
      <c r="BV256" s="90"/>
      <c r="BW256" s="90"/>
      <c r="BX256" s="90"/>
      <c r="BY256" s="90"/>
      <c r="BZ256" s="90"/>
      <c r="CA256" s="90"/>
      <c r="CB256" s="90"/>
      <c r="CC256" s="90"/>
      <c r="CD256" s="90"/>
      <c r="CE256" s="90"/>
      <c r="CF256" s="90"/>
      <c r="CG256" s="90"/>
      <c r="CH256" s="90"/>
      <c r="CI256" s="90"/>
      <c r="CJ256" s="90"/>
      <c r="CK256" s="90"/>
      <c r="CL256" s="91"/>
      <c r="CM256" s="162"/>
      <c r="CN256" s="162">
        <v>848.3</v>
      </c>
      <c r="CQ256" s="56"/>
      <c r="DA256" s="56"/>
      <c r="DB256" s="90"/>
      <c r="DC256" s="90"/>
      <c r="DD256" s="90"/>
      <c r="DE256" s="90"/>
      <c r="DF256" s="90"/>
      <c r="DG256" s="90"/>
      <c r="DH256" s="90"/>
      <c r="DI256" s="90"/>
      <c r="DJ256" s="90"/>
      <c r="DK256" s="90"/>
      <c r="DL256" s="90"/>
      <c r="DM256" s="90"/>
      <c r="DN256" s="90"/>
      <c r="DO256" s="90"/>
      <c r="DP256" s="90"/>
      <c r="DQ256" s="90"/>
      <c r="DR256" s="90"/>
      <c r="DS256" s="91"/>
      <c r="DT256" s="50">
        <f t="shared" si="227"/>
        <v>1</v>
      </c>
      <c r="DU256" s="73">
        <f t="shared" si="228"/>
        <v>0</v>
      </c>
      <c r="DV256" s="73">
        <f t="shared" si="229"/>
        <v>0</v>
      </c>
      <c r="DW256" s="73">
        <f t="shared" si="230"/>
        <v>1</v>
      </c>
      <c r="DX256" s="73">
        <f t="shared" si="231"/>
        <v>0</v>
      </c>
      <c r="DY256" s="125">
        <f t="shared" si="232"/>
        <v>0</v>
      </c>
      <c r="DZ256" s="73">
        <f t="shared" si="233"/>
        <v>1</v>
      </c>
      <c r="EA256" s="19">
        <f t="shared" si="234"/>
        <v>0</v>
      </c>
      <c r="EB256" s="50">
        <f t="shared" si="235"/>
        <v>0</v>
      </c>
      <c r="EC256" s="19">
        <f t="shared" si="236"/>
        <v>0</v>
      </c>
      <c r="ED256" s="19">
        <f t="shared" si="237"/>
        <v>0</v>
      </c>
      <c r="EE256" s="19">
        <f t="shared" si="238"/>
        <v>1</v>
      </c>
      <c r="EF256" s="50">
        <f t="shared" si="239"/>
        <v>0</v>
      </c>
      <c r="EG256" s="19">
        <f t="shared" si="240"/>
        <v>1</v>
      </c>
      <c r="EH256" s="19">
        <f t="shared" si="241"/>
        <v>0</v>
      </c>
      <c r="EI256" s="50">
        <f t="shared" si="242"/>
        <v>0</v>
      </c>
      <c r="EJ256" s="125">
        <f t="shared" si="243"/>
        <v>2</v>
      </c>
      <c r="EK256">
        <f t="shared" si="244"/>
        <v>9937</v>
      </c>
      <c r="EL256">
        <f t="shared" si="245"/>
        <v>862.5</v>
      </c>
      <c r="EM256">
        <f t="shared" si="246"/>
        <v>432</v>
      </c>
      <c r="EN256">
        <f t="shared" si="247"/>
        <v>1302</v>
      </c>
      <c r="EO256" t="str">
        <f t="shared" si="248"/>
        <v/>
      </c>
      <c r="EP256">
        <f t="shared" si="249"/>
        <v>41.9</v>
      </c>
      <c r="EQ256">
        <f t="shared" si="250"/>
        <v>2935</v>
      </c>
      <c r="ER256" t="str">
        <f t="shared" si="251"/>
        <v/>
      </c>
      <c r="ES256" t="str">
        <f t="shared" si="252"/>
        <v/>
      </c>
      <c r="ET256">
        <f t="shared" si="253"/>
        <v>1443</v>
      </c>
      <c r="EU256" s="61">
        <f t="shared" si="254"/>
        <v>17020</v>
      </c>
      <c r="EV256" s="53" t="e">
        <f>IF(ISNUMBER(EK256),EK256*#REF!,"")</f>
        <v>#REF!</v>
      </c>
      <c r="EW256" s="53" t="e">
        <f>IF(ISNUMBER(EL256),EL256*#REF!,"")</f>
        <v>#REF!</v>
      </c>
      <c r="EX256" s="53" t="e">
        <f>IF(ISNUMBER(EM256),EM256*#REF!,"")</f>
        <v>#REF!</v>
      </c>
      <c r="EY256" s="53" t="e">
        <f>IF(ISNUMBER(EN256),EN256*#REF!,"")</f>
        <v>#REF!</v>
      </c>
      <c r="EZ256" s="53" t="str">
        <f>IF(ISNUMBER(EO256),EO256*#REF!,"")</f>
        <v/>
      </c>
      <c r="FA256" s="53" t="e">
        <f>IF(ISNUMBER(EP256),EP256*#REF!,"")</f>
        <v>#REF!</v>
      </c>
      <c r="FB256" s="53" t="e">
        <f>IF(ISNUMBER(EQ256),EQ256*#REF!,"")</f>
        <v>#REF!</v>
      </c>
      <c r="FC256" s="53" t="str">
        <f>IF(ISNUMBER(ER256),ER256*#REF!,"")</f>
        <v/>
      </c>
      <c r="FD256" s="53" t="str">
        <f>IF(ISNUMBER(ES256),ES256*#REF!,"")</f>
        <v/>
      </c>
      <c r="FE256" s="53" t="e">
        <f>IF(ISNUMBER(ET256),ET256*#REF!,"")</f>
        <v>#REF!</v>
      </c>
      <c r="FF256" s="52" t="e">
        <f>IF(ISNUMBER(EU256),EU256*#REF!,"")</f>
        <v>#REF!</v>
      </c>
      <c r="FG256" s="55" t="str">
        <f t="shared" si="255"/>
        <v/>
      </c>
      <c r="FH256" s="55" t="str">
        <f t="shared" si="256"/>
        <v/>
      </c>
      <c r="FI256" s="55" t="str">
        <f t="shared" si="257"/>
        <v/>
      </c>
      <c r="FJ256" s="55" t="str">
        <f t="shared" si="258"/>
        <v/>
      </c>
      <c r="FK256" s="55" t="str">
        <f t="shared" si="259"/>
        <v/>
      </c>
      <c r="FL256" s="55" t="str">
        <f t="shared" si="260"/>
        <v/>
      </c>
      <c r="FM256" s="55" t="str">
        <f t="shared" si="261"/>
        <v/>
      </c>
      <c r="FN256" s="55" t="str">
        <f t="shared" si="262"/>
        <v/>
      </c>
      <c r="FO256" s="55" t="str">
        <f t="shared" si="263"/>
        <v/>
      </c>
      <c r="FP256" s="55" t="str">
        <f t="shared" si="264"/>
        <v/>
      </c>
      <c r="FQ256" s="59" t="str">
        <f t="shared" si="265"/>
        <v/>
      </c>
      <c r="FR256" s="53" t="str">
        <f t="shared" si="284"/>
        <v/>
      </c>
      <c r="FS256" s="53" t="e">
        <f t="shared" si="266"/>
        <v>#VALUE!</v>
      </c>
      <c r="FT256" s="19" t="e">
        <f t="shared" si="267"/>
        <v>#VALUE!</v>
      </c>
      <c r="FU256" s="19" t="e">
        <f t="shared" si="268"/>
        <v>#VALUE!</v>
      </c>
      <c r="FV256" s="19" t="e">
        <f t="shared" si="269"/>
        <v>#VALUE!</v>
      </c>
      <c r="FW256" s="50" t="e">
        <f t="shared" si="270"/>
        <v>#VALUE!</v>
      </c>
      <c r="FX256" s="120">
        <f t="shared" si="271"/>
        <v>0</v>
      </c>
      <c r="FY256" s="120">
        <f t="shared" si="272"/>
        <v>0</v>
      </c>
      <c r="FZ256" s="120">
        <f t="shared" si="273"/>
        <v>0</v>
      </c>
      <c r="GA256" s="120">
        <f t="shared" si="274"/>
        <v>0</v>
      </c>
      <c r="GB256" s="120">
        <f t="shared" si="275"/>
        <v>0</v>
      </c>
      <c r="GC256" s="120">
        <f t="shared" si="276"/>
        <v>0</v>
      </c>
      <c r="GD256" s="120">
        <f t="shared" si="277"/>
        <v>0</v>
      </c>
      <c r="GE256" s="120">
        <f t="shared" si="278"/>
        <v>0</v>
      </c>
      <c r="GF256" s="120">
        <f t="shared" si="279"/>
        <v>0</v>
      </c>
      <c r="GG256">
        <f t="shared" si="280"/>
        <v>0</v>
      </c>
      <c r="GH256">
        <f t="shared" si="281"/>
        <v>0</v>
      </c>
      <c r="GI256">
        <v>6</v>
      </c>
      <c r="GJ256" t="str">
        <f t="shared" si="282"/>
        <v/>
      </c>
    </row>
    <row r="257" spans="1:192" s="2" customFormat="1" x14ac:dyDescent="0.2">
      <c r="A257" s="50">
        <f t="shared" si="221"/>
        <v>256</v>
      </c>
      <c r="B257" s="2" t="s">
        <v>141</v>
      </c>
      <c r="C257" s="179" t="s">
        <v>487</v>
      </c>
      <c r="D257" s="179" t="s">
        <v>968</v>
      </c>
      <c r="E257" s="179"/>
      <c r="F257" s="19">
        <v>3526240</v>
      </c>
      <c r="G257" s="19">
        <v>5572530</v>
      </c>
      <c r="H257" s="77">
        <f t="shared" si="222"/>
        <v>526155.07400000002</v>
      </c>
      <c r="I257" s="77">
        <f t="shared" si="223"/>
        <v>5570740.7779999999</v>
      </c>
      <c r="J257" s="83">
        <v>149</v>
      </c>
      <c r="K257" s="83" t="s">
        <v>1333</v>
      </c>
      <c r="L257" s="83">
        <v>114</v>
      </c>
      <c r="M257" s="83"/>
      <c r="N257" s="66"/>
      <c r="O257" s="83">
        <v>149</v>
      </c>
      <c r="P257" s="83"/>
      <c r="Q257" s="58" t="s">
        <v>1339</v>
      </c>
      <c r="R257" s="58" t="s">
        <v>2907</v>
      </c>
      <c r="S257" s="58" t="s">
        <v>1324</v>
      </c>
      <c r="T257" s="241" t="str">
        <f t="shared" si="224"/>
        <v>-</v>
      </c>
      <c r="U257" s="241" t="str">
        <f t="shared" si="225"/>
        <v>-</v>
      </c>
      <c r="V257" s="241" t="str">
        <f t="shared" si="226"/>
        <v>B</v>
      </c>
      <c r="W257" s="241" t="str">
        <f t="shared" si="283"/>
        <v>A</v>
      </c>
      <c r="X257" s="260">
        <f t="shared" ref="X257:X320" si="290">GI257</f>
        <v>6</v>
      </c>
      <c r="Y257" s="261" t="str">
        <f t="shared" si="289"/>
        <v/>
      </c>
      <c r="Z257" s="68" t="s">
        <v>1456</v>
      </c>
      <c r="AA257" s="48">
        <v>18442</v>
      </c>
      <c r="AB257" s="143">
        <v>2</v>
      </c>
      <c r="AC257" s="144" t="s">
        <v>710</v>
      </c>
      <c r="AD257" s="144" t="s">
        <v>1649</v>
      </c>
      <c r="AE257" s="154"/>
      <c r="AF257" s="143">
        <v>11.3</v>
      </c>
      <c r="AG257" s="143"/>
      <c r="AH257" s="143">
        <v>6.3</v>
      </c>
      <c r="AI257" s="143"/>
      <c r="AJ257" s="143"/>
      <c r="AK257" s="143"/>
      <c r="AL257" s="143"/>
      <c r="AM257" s="143">
        <v>0.13</v>
      </c>
      <c r="AR257" s="166">
        <v>29477.3</v>
      </c>
      <c r="AS257" s="193">
        <f t="shared" si="287"/>
        <v>29493.5</v>
      </c>
      <c r="AT257" s="248" t="str">
        <f t="shared" si="288"/>
        <v/>
      </c>
      <c r="AU257" s="159">
        <v>9019</v>
      </c>
      <c r="AV257" s="160">
        <v>378.8</v>
      </c>
      <c r="AW257" s="159">
        <v>1132</v>
      </c>
      <c r="AX257" s="159">
        <v>15641</v>
      </c>
      <c r="AY257" s="159">
        <v>1299</v>
      </c>
      <c r="AZ257" s="172">
        <v>1510</v>
      </c>
      <c r="BA257" s="90"/>
      <c r="BB257" s="162">
        <v>465</v>
      </c>
      <c r="BC257" s="160"/>
      <c r="BD257" s="160">
        <v>0</v>
      </c>
      <c r="BE257" s="160">
        <v>32.5</v>
      </c>
      <c r="BF257" s="161" t="s">
        <v>1322</v>
      </c>
      <c r="BG257" s="162"/>
      <c r="BH257" s="159"/>
      <c r="BI257" s="159"/>
      <c r="BJ257" s="159">
        <v>0</v>
      </c>
      <c r="BK257" s="159">
        <v>0</v>
      </c>
      <c r="BL257" s="162"/>
      <c r="BM257" s="162">
        <v>16.2</v>
      </c>
      <c r="BN257" s="91"/>
      <c r="BO257" s="90"/>
      <c r="BP257" s="159"/>
      <c r="BQ257" s="90"/>
      <c r="BR257" s="90"/>
      <c r="BS257" s="90"/>
      <c r="BT257" s="90"/>
      <c r="BU257" s="90"/>
      <c r="BV257" s="90"/>
      <c r="BW257" s="90"/>
      <c r="BX257" s="90"/>
      <c r="BY257" s="90"/>
      <c r="BZ257" s="90"/>
      <c r="CA257" s="90"/>
      <c r="CB257" s="90"/>
      <c r="CC257" s="90"/>
      <c r="CD257" s="90"/>
      <c r="CE257" s="90"/>
      <c r="CF257" s="90"/>
      <c r="CG257" s="90"/>
      <c r="CH257" s="90"/>
      <c r="CI257" s="90"/>
      <c r="CJ257" s="90"/>
      <c r="CK257" s="90"/>
      <c r="CL257" s="91"/>
      <c r="CM257" s="162"/>
      <c r="CN257" s="162">
        <v>1977</v>
      </c>
      <c r="CQ257" s="56"/>
      <c r="DA257" s="56"/>
      <c r="DB257" s="90"/>
      <c r="DC257" s="90"/>
      <c r="DD257" s="90"/>
      <c r="DE257" s="90"/>
      <c r="DF257" s="90"/>
      <c r="DG257" s="90"/>
      <c r="DH257" s="90"/>
      <c r="DI257" s="90"/>
      <c r="DJ257" s="90"/>
      <c r="DK257" s="90"/>
      <c r="DL257" s="90"/>
      <c r="DM257" s="90"/>
      <c r="DN257" s="90"/>
      <c r="DO257" s="90"/>
      <c r="DP257" s="90"/>
      <c r="DQ257" s="90"/>
      <c r="DR257" s="90"/>
      <c r="DS257" s="91"/>
      <c r="DT257" s="50">
        <f t="shared" si="227"/>
        <v>0</v>
      </c>
      <c r="DU257" s="73">
        <f t="shared" si="228"/>
        <v>0</v>
      </c>
      <c r="DV257" s="73">
        <f t="shared" si="229"/>
        <v>0</v>
      </c>
      <c r="DW257" s="73">
        <f t="shared" si="230"/>
        <v>1</v>
      </c>
      <c r="DX257" s="73">
        <f t="shared" si="231"/>
        <v>0</v>
      </c>
      <c r="DY257" s="125">
        <f t="shared" si="232"/>
        <v>0</v>
      </c>
      <c r="DZ257" s="73">
        <f t="shared" si="233"/>
        <v>1</v>
      </c>
      <c r="EA257" s="19">
        <f t="shared" si="234"/>
        <v>0</v>
      </c>
      <c r="EB257" s="50">
        <f t="shared" si="235"/>
        <v>0</v>
      </c>
      <c r="EC257" s="19">
        <f t="shared" si="236"/>
        <v>0</v>
      </c>
      <c r="ED257" s="19">
        <f t="shared" si="237"/>
        <v>0</v>
      </c>
      <c r="EE257" s="19">
        <f t="shared" si="238"/>
        <v>1</v>
      </c>
      <c r="EF257" s="50">
        <f t="shared" si="239"/>
        <v>0</v>
      </c>
      <c r="EG257" s="19">
        <f t="shared" si="240"/>
        <v>0</v>
      </c>
      <c r="EH257" s="19">
        <f t="shared" si="241"/>
        <v>1</v>
      </c>
      <c r="EI257" s="50">
        <f t="shared" si="242"/>
        <v>0</v>
      </c>
      <c r="EJ257" s="125">
        <f t="shared" si="243"/>
        <v>3</v>
      </c>
      <c r="EK257">
        <f t="shared" si="244"/>
        <v>9019</v>
      </c>
      <c r="EL257">
        <f t="shared" si="245"/>
        <v>465</v>
      </c>
      <c r="EM257">
        <f t="shared" si="246"/>
        <v>378.8</v>
      </c>
      <c r="EN257">
        <f t="shared" si="247"/>
        <v>1132</v>
      </c>
      <c r="EO257" t="str">
        <f t="shared" si="248"/>
        <v/>
      </c>
      <c r="EP257">
        <f t="shared" si="249"/>
        <v>32.5</v>
      </c>
      <c r="EQ257">
        <f t="shared" si="250"/>
        <v>1510</v>
      </c>
      <c r="ER257" t="str">
        <f t="shared" si="251"/>
        <v/>
      </c>
      <c r="ES257">
        <f t="shared" si="252"/>
        <v>0</v>
      </c>
      <c r="ET257">
        <f t="shared" si="253"/>
        <v>1299</v>
      </c>
      <c r="EU257" s="61">
        <f t="shared" si="254"/>
        <v>15641</v>
      </c>
      <c r="EV257" s="53" t="e">
        <f>IF(ISNUMBER(EK257),EK257*#REF!,"")</f>
        <v>#REF!</v>
      </c>
      <c r="EW257" s="53" t="e">
        <f>IF(ISNUMBER(EL257),EL257*#REF!,"")</f>
        <v>#REF!</v>
      </c>
      <c r="EX257" s="53" t="e">
        <f>IF(ISNUMBER(EM257),EM257*#REF!,"")</f>
        <v>#REF!</v>
      </c>
      <c r="EY257" s="53" t="e">
        <f>IF(ISNUMBER(EN257),EN257*#REF!,"")</f>
        <v>#REF!</v>
      </c>
      <c r="EZ257" s="53" t="str">
        <f>IF(ISNUMBER(EO257),EO257*#REF!,"")</f>
        <v/>
      </c>
      <c r="FA257" s="53" t="e">
        <f>IF(ISNUMBER(EP257),EP257*#REF!,"")</f>
        <v>#REF!</v>
      </c>
      <c r="FB257" s="53" t="e">
        <f>IF(ISNUMBER(EQ257),EQ257*#REF!,"")</f>
        <v>#REF!</v>
      </c>
      <c r="FC257" s="53" t="str">
        <f>IF(ISNUMBER(ER257),ER257*#REF!,"")</f>
        <v/>
      </c>
      <c r="FD257" s="53" t="e">
        <f>IF(ISNUMBER(ES257),ES257*#REF!,"")</f>
        <v>#REF!</v>
      </c>
      <c r="FE257" s="53" t="e">
        <f>IF(ISNUMBER(ET257),ET257*#REF!,"")</f>
        <v>#REF!</v>
      </c>
      <c r="FF257" s="52" t="e">
        <f>IF(ISNUMBER(EU257),EU257*#REF!,"")</f>
        <v>#REF!</v>
      </c>
      <c r="FG257" s="55" t="str">
        <f t="shared" si="255"/>
        <v/>
      </c>
      <c r="FH257" s="55" t="str">
        <f t="shared" si="256"/>
        <v/>
      </c>
      <c r="FI257" s="55" t="str">
        <f t="shared" si="257"/>
        <v/>
      </c>
      <c r="FJ257" s="55" t="str">
        <f t="shared" si="258"/>
        <v/>
      </c>
      <c r="FK257" s="55" t="str">
        <f t="shared" si="259"/>
        <v/>
      </c>
      <c r="FL257" s="55" t="str">
        <f t="shared" si="260"/>
        <v/>
      </c>
      <c r="FM257" s="55" t="str">
        <f t="shared" si="261"/>
        <v/>
      </c>
      <c r="FN257" s="55" t="str">
        <f t="shared" si="262"/>
        <v/>
      </c>
      <c r="FO257" s="55" t="str">
        <f t="shared" si="263"/>
        <v/>
      </c>
      <c r="FP257" s="55" t="str">
        <f t="shared" si="264"/>
        <v/>
      </c>
      <c r="FQ257" s="59" t="str">
        <f t="shared" si="265"/>
        <v/>
      </c>
      <c r="FR257" s="53" t="str">
        <f t="shared" si="284"/>
        <v/>
      </c>
      <c r="FS257" s="53" t="e">
        <f t="shared" si="266"/>
        <v>#VALUE!</v>
      </c>
      <c r="FT257" s="19" t="e">
        <f t="shared" si="267"/>
        <v>#VALUE!</v>
      </c>
      <c r="FU257" s="19" t="e">
        <f t="shared" si="268"/>
        <v>#VALUE!</v>
      </c>
      <c r="FV257" s="19" t="e">
        <f t="shared" si="269"/>
        <v>#VALUE!</v>
      </c>
      <c r="FW257" s="50" t="e">
        <f t="shared" si="270"/>
        <v>#VALUE!</v>
      </c>
      <c r="FX257" s="120">
        <f t="shared" si="271"/>
        <v>0</v>
      </c>
      <c r="FY257" s="120">
        <f t="shared" si="272"/>
        <v>0</v>
      </c>
      <c r="FZ257" s="120">
        <f t="shared" si="273"/>
        <v>0</v>
      </c>
      <c r="GA257" s="120">
        <f t="shared" si="274"/>
        <v>0</v>
      </c>
      <c r="GB257" s="120">
        <f t="shared" si="275"/>
        <v>0</v>
      </c>
      <c r="GC257" s="120">
        <f t="shared" si="276"/>
        <v>0</v>
      </c>
      <c r="GD257" s="120">
        <f t="shared" si="277"/>
        <v>0</v>
      </c>
      <c r="GE257" s="120">
        <f t="shared" si="278"/>
        <v>0</v>
      </c>
      <c r="GF257" s="120">
        <f t="shared" si="279"/>
        <v>0</v>
      </c>
      <c r="GG257">
        <f t="shared" si="280"/>
        <v>0</v>
      </c>
      <c r="GH257">
        <f t="shared" si="281"/>
        <v>0</v>
      </c>
      <c r="GI257">
        <v>6</v>
      </c>
      <c r="GJ257" t="str">
        <f t="shared" si="282"/>
        <v/>
      </c>
    </row>
    <row r="258" spans="1:192" s="2" customFormat="1" x14ac:dyDescent="0.2">
      <c r="A258" s="50">
        <f t="shared" ref="A258:A321" si="291">A257+1</f>
        <v>257</v>
      </c>
      <c r="B258" s="2" t="s">
        <v>141</v>
      </c>
      <c r="C258" s="179" t="s">
        <v>487</v>
      </c>
      <c r="D258" s="179" t="s">
        <v>968</v>
      </c>
      <c r="E258" s="179"/>
      <c r="F258" s="19">
        <v>3526240</v>
      </c>
      <c r="G258" s="19">
        <v>5572530</v>
      </c>
      <c r="H258" s="77">
        <f t="shared" ref="H258:H321" si="292">(MOD(F258,1000000)*0.9996)+125.57</f>
        <v>526155.07400000002</v>
      </c>
      <c r="I258" s="77">
        <f t="shared" ref="I258:I321" si="293">G258*0.9996+439.79</f>
        <v>5570740.7779999999</v>
      </c>
      <c r="J258" s="83">
        <v>149</v>
      </c>
      <c r="K258" s="83" t="s">
        <v>1333</v>
      </c>
      <c r="L258" s="83">
        <v>114</v>
      </c>
      <c r="M258" s="83"/>
      <c r="N258" s="66"/>
      <c r="O258" s="83">
        <v>149</v>
      </c>
      <c r="P258" s="83"/>
      <c r="Q258" s="58" t="s">
        <v>1339</v>
      </c>
      <c r="R258" s="58" t="s">
        <v>2907</v>
      </c>
      <c r="S258" s="58" t="s">
        <v>1324</v>
      </c>
      <c r="T258" s="241" t="str">
        <f t="shared" ref="T258:T321" si="294">IF(EA258=1,"T","-")</f>
        <v>-</v>
      </c>
      <c r="U258" s="241" t="str">
        <f t="shared" ref="U258:U321" si="295">IF(ED258=1,"M","-")</f>
        <v>-</v>
      </c>
      <c r="V258" s="241" t="str">
        <f t="shared" ref="V258:V321" si="296">IF(EE258=1,"B","-")</f>
        <v>B</v>
      </c>
      <c r="W258" s="241" t="str">
        <f t="shared" si="283"/>
        <v>A</v>
      </c>
      <c r="X258" s="260">
        <f t="shared" si="290"/>
        <v>6</v>
      </c>
      <c r="Y258" s="261" t="str">
        <f t="shared" si="289"/>
        <v/>
      </c>
      <c r="Z258" s="68"/>
      <c r="AA258" s="48">
        <v>20999</v>
      </c>
      <c r="AB258" s="143">
        <v>3</v>
      </c>
      <c r="AC258" s="144" t="s">
        <v>710</v>
      </c>
      <c r="AD258" s="144" t="s">
        <v>1650</v>
      </c>
      <c r="AE258" s="154"/>
      <c r="AF258" s="146">
        <v>12</v>
      </c>
      <c r="AG258" s="143"/>
      <c r="AH258" s="146">
        <v>6.3</v>
      </c>
      <c r="AI258" s="143"/>
      <c r="AJ258" s="143">
        <v>1.0199</v>
      </c>
      <c r="AK258" s="143">
        <v>20</v>
      </c>
      <c r="AL258" s="143"/>
      <c r="AM258" s="143"/>
      <c r="AR258" s="166">
        <v>28175.35</v>
      </c>
      <c r="AS258" s="193">
        <f t="shared" si="287"/>
        <v>28196.649999999998</v>
      </c>
      <c r="AT258" s="248" t="str">
        <f t="shared" si="288"/>
        <v/>
      </c>
      <c r="AU258" s="162">
        <v>8492</v>
      </c>
      <c r="AV258" s="160">
        <v>377.5</v>
      </c>
      <c r="AW258" s="159">
        <v>1119</v>
      </c>
      <c r="AX258" s="162">
        <v>14925</v>
      </c>
      <c r="AY258" s="162">
        <v>1222</v>
      </c>
      <c r="AZ258" s="172">
        <v>1508</v>
      </c>
      <c r="BA258" s="90"/>
      <c r="BB258" s="162">
        <v>419.6</v>
      </c>
      <c r="BC258" s="159"/>
      <c r="BD258" s="160">
        <v>1.2</v>
      </c>
      <c r="BE258" s="160">
        <v>109.5</v>
      </c>
      <c r="BF258" s="162">
        <v>1.52</v>
      </c>
      <c r="BG258" s="162"/>
      <c r="BH258" s="162"/>
      <c r="BI258" s="162"/>
      <c r="BJ258" s="162">
        <v>0</v>
      </c>
      <c r="BK258" s="162">
        <v>0.03</v>
      </c>
      <c r="BL258" s="162"/>
      <c r="BM258" s="161">
        <v>21.3</v>
      </c>
      <c r="BN258" s="91"/>
      <c r="BO258" s="90"/>
      <c r="BP258" s="159"/>
      <c r="BQ258" s="90"/>
      <c r="BR258" s="90"/>
      <c r="BS258" s="90"/>
      <c r="BT258" s="90"/>
      <c r="BU258" s="90"/>
      <c r="BV258" s="90"/>
      <c r="BW258" s="90"/>
      <c r="BX258" s="90"/>
      <c r="BY258" s="90"/>
      <c r="BZ258" s="90"/>
      <c r="CA258" s="90"/>
      <c r="CB258" s="90"/>
      <c r="CC258" s="90"/>
      <c r="CD258" s="90"/>
      <c r="CE258" s="90"/>
      <c r="CF258" s="90"/>
      <c r="CG258" s="90"/>
      <c r="CH258" s="90"/>
      <c r="CI258" s="90"/>
      <c r="CJ258" s="90"/>
      <c r="CK258" s="90"/>
      <c r="CL258" s="91"/>
      <c r="CM258" s="162"/>
      <c r="CN258" s="162">
        <v>1996</v>
      </c>
      <c r="CQ258" s="56"/>
      <c r="DA258" s="56"/>
      <c r="DB258" s="90"/>
      <c r="DC258" s="90"/>
      <c r="DD258" s="90"/>
      <c r="DE258" s="90"/>
      <c r="DF258" s="90"/>
      <c r="DG258" s="90"/>
      <c r="DH258" s="90"/>
      <c r="DI258" s="90"/>
      <c r="DJ258" s="90"/>
      <c r="DK258" s="90"/>
      <c r="DL258" s="90"/>
      <c r="DM258" s="90"/>
      <c r="DN258" s="90"/>
      <c r="DO258" s="90"/>
      <c r="DP258" s="90"/>
      <c r="DQ258" s="90"/>
      <c r="DR258" s="90"/>
      <c r="DS258" s="91"/>
      <c r="DT258" s="50">
        <f t="shared" ref="DT258:DT321" si="297">IF(AB258=1,1,0)</f>
        <v>0</v>
      </c>
      <c r="DU258" s="73">
        <f t="shared" ref="DU258:DU321" si="298">IF(L258&lt;10,1,IF(L258=10,1,0))</f>
        <v>0</v>
      </c>
      <c r="DV258" s="73">
        <f t="shared" ref="DV258:DV321" si="299">IF(DU258=1,0,IF(L258&lt;100,1,IF(L258=100,1,0)))</f>
        <v>0</v>
      </c>
      <c r="DW258" s="73">
        <f t="shared" ref="DW258:DW321" si="300">IF(DU258+DV258=1,0,IF(L258&lt;400,1,IF(L258=400,1,0)))</f>
        <v>1</v>
      </c>
      <c r="DX258" s="73">
        <f t="shared" ref="DX258:DX321" si="301">IF(DU258+DV258+DW258=1,0,IF(L258&lt;10000,1,0))</f>
        <v>0</v>
      </c>
      <c r="DY258" s="125">
        <f t="shared" ref="DY258:DY321" si="302">IF(DU258+DV258+DW258+DX258=1,0,1)</f>
        <v>0</v>
      </c>
      <c r="DZ258" s="73">
        <f t="shared" ref="DZ258:DZ321" si="303">IF(AF258&lt;20,1,IF(AF258=20,1,0))</f>
        <v>1</v>
      </c>
      <c r="EA258" s="19">
        <f t="shared" ref="EA258:EA321" si="304">IF(DZ258=1,0,IF(AF258&lt;100,1,0))</f>
        <v>0</v>
      </c>
      <c r="EB258" s="50">
        <f t="shared" ref="EB258:EB321" si="305">IF(DZ258+EA258=1,0,1)</f>
        <v>0</v>
      </c>
      <c r="EC258" s="19">
        <f t="shared" ref="EC258:EC321" si="306">IF(EE258+ED258=1,0,IF(AS258&gt;0,1,0))</f>
        <v>0</v>
      </c>
      <c r="ED258" s="19">
        <f t="shared" ref="ED258:ED321" si="307">IF(EE258=1,0,IF(AS258&gt;1000,1,IF(AS258=1000,1,0)))</f>
        <v>0</v>
      </c>
      <c r="EE258" s="19">
        <f t="shared" ref="EE258:EE321" si="308">IF(AU258+AX258&gt;14000,1,IF(AU258+AX258=14000,1,0))</f>
        <v>1</v>
      </c>
      <c r="EF258" s="50">
        <f t="shared" ref="EF258:EF321" si="309">IF(EE258+ED258+EC258=1,0,1)</f>
        <v>0</v>
      </c>
      <c r="EG258" s="19">
        <f t="shared" ref="EG258:EG321" si="310">IF(CN258&lt;1000,1,0)</f>
        <v>0</v>
      </c>
      <c r="EH258" s="19">
        <f t="shared" ref="EH258:EH321" si="311">IF(EG258=1,0,IF(CN258&lt;100000,1,0))</f>
        <v>1</v>
      </c>
      <c r="EI258" s="50">
        <f t="shared" ref="EI258:EI321" si="312">IF(EG258+EH258=1,0,1)</f>
        <v>0</v>
      </c>
      <c r="EJ258" s="125">
        <f t="shared" ref="EJ258:EJ321" si="313">SUM(DW258:DX258,EA258,EE258,ED258,EH258)</f>
        <v>3</v>
      </c>
      <c r="EK258">
        <f t="shared" ref="EK258:EK321" si="314">IF(ISNUMBER(AU258),AU258,"")</f>
        <v>8492</v>
      </c>
      <c r="EL258">
        <f t="shared" ref="EL258:EL321" si="315">IF(ISNUMBER(BB258),BB258,"")</f>
        <v>419.6</v>
      </c>
      <c r="EM258">
        <f t="shared" ref="EM258:EM321" si="316">IF(ISNUMBER(AV258),AV258,"")</f>
        <v>377.5</v>
      </c>
      <c r="EN258">
        <f t="shared" ref="EN258:EN321" si="317">IF(ISNUMBER(AW258),AW258,"")</f>
        <v>1119</v>
      </c>
      <c r="EO258">
        <f t="shared" ref="EO258:EO321" si="318">IF(ISNUMBER(BF258),BF258,"")</f>
        <v>1.52</v>
      </c>
      <c r="EP258">
        <f t="shared" ref="EP258:EP321" si="319">IF(ISNUMBER(BE258),BE258,"")</f>
        <v>109.5</v>
      </c>
      <c r="EQ258">
        <f t="shared" ref="EQ258:EQ321" si="320">IF(ISNUMBER(AZ258),AZ258,"")</f>
        <v>1508</v>
      </c>
      <c r="ER258" t="str">
        <f t="shared" ref="ER258:ER321" si="321">IF(ISNUMBER(BL258),BL258,"")</f>
        <v/>
      </c>
      <c r="ES258">
        <f t="shared" ref="ES258:ES321" si="322">IF(ISNUMBER(BJ258),BJ258,"")</f>
        <v>0</v>
      </c>
      <c r="ET258">
        <f t="shared" ref="ET258:ET321" si="323">IF(ISNUMBER(AY258),AY258,"")</f>
        <v>1222</v>
      </c>
      <c r="EU258" s="61">
        <f t="shared" ref="EU258:EU321" si="324">IF(ISNUMBER(AX258),AX258,"")</f>
        <v>14925</v>
      </c>
      <c r="EV258" s="53" t="e">
        <f>IF(ISNUMBER(EK258),EK258*#REF!,"")</f>
        <v>#REF!</v>
      </c>
      <c r="EW258" s="53" t="e">
        <f>IF(ISNUMBER(EL258),EL258*#REF!,"")</f>
        <v>#REF!</v>
      </c>
      <c r="EX258" s="53" t="e">
        <f>IF(ISNUMBER(EM258),EM258*#REF!,"")</f>
        <v>#REF!</v>
      </c>
      <c r="EY258" s="53" t="e">
        <f>IF(ISNUMBER(EN258),EN258*#REF!,"")</f>
        <v>#REF!</v>
      </c>
      <c r="EZ258" s="53" t="e">
        <f>IF(ISNUMBER(EO258),EO258*#REF!,"")</f>
        <v>#REF!</v>
      </c>
      <c r="FA258" s="53" t="e">
        <f>IF(ISNUMBER(EP258),EP258*#REF!,"")</f>
        <v>#REF!</v>
      </c>
      <c r="FB258" s="53" t="e">
        <f>IF(ISNUMBER(EQ258),EQ258*#REF!,"")</f>
        <v>#REF!</v>
      </c>
      <c r="FC258" s="53" t="str">
        <f>IF(ISNUMBER(ER258),ER258*#REF!,"")</f>
        <v/>
      </c>
      <c r="FD258" s="53" t="e">
        <f>IF(ISNUMBER(ES258),ES258*#REF!,"")</f>
        <v>#REF!</v>
      </c>
      <c r="FE258" s="53" t="e">
        <f>IF(ISNUMBER(ET258),ET258*#REF!,"")</f>
        <v>#REF!</v>
      </c>
      <c r="FF258" s="52" t="e">
        <f>IF(ISNUMBER(EU258),EU258*#REF!,"")</f>
        <v>#REF!</v>
      </c>
      <c r="FG258" s="55" t="str">
        <f t="shared" ref="FG258:FG321" si="325">IF(ISNUMBER(EV258),EV258/SUM($EV258:$FA258)*100,"")</f>
        <v/>
      </c>
      <c r="FH258" s="55" t="str">
        <f t="shared" ref="FH258:FH321" si="326">IF(ISNUMBER(EW258),EW258/SUM($EV258:$FA258)*100,"")</f>
        <v/>
      </c>
      <c r="FI258" s="55" t="str">
        <f t="shared" ref="FI258:FI321" si="327">IF(ISNUMBER(EX258),EX258/SUM($EV258:$FA258)*100,"")</f>
        <v/>
      </c>
      <c r="FJ258" s="55" t="str">
        <f t="shared" ref="FJ258:FJ321" si="328">IF(ISNUMBER(EY258),EY258/SUM($EV258:$FA258)*100,"")</f>
        <v/>
      </c>
      <c r="FK258" s="55" t="str">
        <f t="shared" ref="FK258:FK321" si="329">IF(ISNUMBER(EZ258),EZ258/SUM($EV258:$FA258)*100,"")</f>
        <v/>
      </c>
      <c r="FL258" s="55" t="str">
        <f t="shared" ref="FL258:FL321" si="330">IF(ISNUMBER(FA258),FA258/SUM($EV258:$FA258)*100,"")</f>
        <v/>
      </c>
      <c r="FM258" s="55" t="str">
        <f t="shared" ref="FM258:FM321" si="331">IF(ISNUMBER(FB258),FB258/SUM($FB258:$FF258)*100,"")</f>
        <v/>
      </c>
      <c r="FN258" s="55" t="str">
        <f t="shared" ref="FN258:FN321" si="332">IF(ISNUMBER(FC258),FC258/SUM($FB258:$FF258)*100,"")</f>
        <v/>
      </c>
      <c r="FO258" s="55" t="str">
        <f t="shared" ref="FO258:FO321" si="333">IF(ISNUMBER(FD258),FD258/SUM($FB258:$FF258)*100,"")</f>
        <v/>
      </c>
      <c r="FP258" s="55" t="str">
        <f t="shared" ref="FP258:FP321" si="334">IF(ISNUMBER(FE258),FE258/SUM($FB258:$FF258)*100,"")</f>
        <v/>
      </c>
      <c r="FQ258" s="59" t="str">
        <f t="shared" ref="FQ258:FQ321" si="335">IF(ISNUMBER(FF258),FF258/SUM($FB258:$FF258)*100,"")</f>
        <v/>
      </c>
      <c r="FR258" s="53" t="str">
        <f t="shared" si="284"/>
        <v/>
      </c>
      <c r="FS258" s="53" t="e">
        <f t="shared" ref="FS258:FS321" si="336">ABS(AT258)</f>
        <v>#VALUE!</v>
      </c>
      <c r="FT258" s="19" t="e">
        <f t="shared" ref="FT258:FT321" si="337">IF(FS258=0,1,0)</f>
        <v>#VALUE!</v>
      </c>
      <c r="FU258" s="19" t="e">
        <f t="shared" ref="FU258:FU321" si="338">IF(FT258=1,0,IF(FS258&lt;5,1,0))</f>
        <v>#VALUE!</v>
      </c>
      <c r="FV258" s="19" t="e">
        <f t="shared" ref="FV258:FV321" si="339">IF(FT258+FU258=1,0,IF(FS258&lt;10,1,0))</f>
        <v>#VALUE!</v>
      </c>
      <c r="FW258" s="50" t="e">
        <f t="shared" ref="FW258:FW321" si="340">IF(FT258+FU258+FV258=1,0,1)</f>
        <v>#VALUE!</v>
      </c>
      <c r="FX258" s="120">
        <f t="shared" ref="FX258:FX321" si="341">IF(ISNUMBER(FG258),IF(FG258&gt;20,FG258,0),0)</f>
        <v>0</v>
      </c>
      <c r="FY258" s="120">
        <f t="shared" ref="FY258:FY321" si="342">IF(ISNUMBER(FJ258),IF(FJ258&gt;20,FJ258,0),0)</f>
        <v>0</v>
      </c>
      <c r="FZ258" s="120">
        <f t="shared" ref="FZ258:FZ321" si="343">IF(ISNUMBER(FI258),IF(FI258&gt;20,FI258,0),0)</f>
        <v>0</v>
      </c>
      <c r="GA258" s="120">
        <f t="shared" ref="GA258:GA321" si="344">IF(ISNUMBER(FQ258),IF(FQ258&gt;20,FQ258,0),0)</f>
        <v>0</v>
      </c>
      <c r="GB258" s="120">
        <f t="shared" ref="GB258:GB321" si="345">IF(ISNUMBER(FM258),IF(FM258&gt;20,FM258,0),0)</f>
        <v>0</v>
      </c>
      <c r="GC258" s="120">
        <f t="shared" ref="GC258:GC321" si="346">IF(ISNUMBER(FP258),IF(FP258&gt;20,FP258,0),0)</f>
        <v>0</v>
      </c>
      <c r="GD258" s="120">
        <f t="shared" ref="GD258:GD321" si="347">IF(ISNUMBER(FH258),IF(FH258&gt;20,FH258,0),0)</f>
        <v>0</v>
      </c>
      <c r="GE258" s="120">
        <f t="shared" ref="GE258:GE321" si="348">IF(ISNUMBER(FL258),IF(FL258&gt;20,FL258,0),0)</f>
        <v>0</v>
      </c>
      <c r="GF258" s="120">
        <f t="shared" ref="GF258:GF321" si="349">IF(ISNUMBER(FK258),IF(FK258&gt;20,FK258,0),0)</f>
        <v>0</v>
      </c>
      <c r="GG258">
        <f t="shared" ref="GG258:GG321" si="350">IF(GD258&gt;20,GD258,IF(GE258&gt;20,GE258,IF(GF258&gt;20,GF258,0)))</f>
        <v>0</v>
      </c>
      <c r="GH258">
        <f t="shared" ref="GH258:GH321" si="351">IF(ISNUMBER(FO258),IF(FO258&gt;20,FO258,0),0)</f>
        <v>0</v>
      </c>
      <c r="GI258">
        <v>6</v>
      </c>
      <c r="GJ258" t="str">
        <f t="shared" ref="GJ258:GJ321" si="352">IF(ISNUMBER(FR258),IF(GH258&gt;0,"NO3",IF(GB258+GC258=0,"Cl",IF(GA258+GC258=0,"HCO3",IF(GA258+GB258=0,"SO4",IF(GC258=0,IF(GA258&gt;GB258,"Cl-HCO3","HCO3-Cl"),IF(GB258=0,IF(GA258&gt;GC258,"Cl-SO4","SO4-Cl"),IF(GA258=0,IF(GB258&gt;GC258,"HCO3-SO4","SO4-HCO3"),IF(GA258&gt;GB258,IF(GA258&gt;GC258,IF(GB258&gt;GC258,"Cl-HCO3-SO4","Cl-SO4-HCO3"),"SO4-Cl-HCO3"),IF(GB258&gt;GA258,IF(GB258&gt;GC258,IF(GA258&gt;GC258,"HCO3-Cl-SO4","HCO3-SO4-Cl"),"SO4-HCO3-Cl"),"x"))))))))),"")</f>
        <v/>
      </c>
    </row>
    <row r="259" spans="1:192" s="2" customFormat="1" x14ac:dyDescent="0.2">
      <c r="A259" s="50">
        <f t="shared" si="291"/>
        <v>258</v>
      </c>
      <c r="B259" s="2" t="s">
        <v>141</v>
      </c>
      <c r="C259" s="179" t="s">
        <v>487</v>
      </c>
      <c r="D259" s="179" t="s">
        <v>968</v>
      </c>
      <c r="E259" s="179"/>
      <c r="F259" s="19">
        <v>3526240</v>
      </c>
      <c r="G259" s="19">
        <v>5572530</v>
      </c>
      <c r="H259" s="77">
        <f t="shared" si="292"/>
        <v>526155.07400000002</v>
      </c>
      <c r="I259" s="77">
        <f t="shared" si="293"/>
        <v>5570740.7779999999</v>
      </c>
      <c r="J259" s="83">
        <v>149</v>
      </c>
      <c r="K259" s="83" t="s">
        <v>1333</v>
      </c>
      <c r="L259" s="83">
        <v>21.1</v>
      </c>
      <c r="M259" s="83"/>
      <c r="N259" s="66"/>
      <c r="O259" s="83"/>
      <c r="P259" s="83"/>
      <c r="Q259" s="58" t="s">
        <v>1339</v>
      </c>
      <c r="R259" s="58" t="s">
        <v>2907</v>
      </c>
      <c r="S259" s="58" t="s">
        <v>1324</v>
      </c>
      <c r="T259" s="241" t="str">
        <f t="shared" si="294"/>
        <v>-</v>
      </c>
      <c r="U259" s="241" t="str">
        <f t="shared" si="295"/>
        <v>-</v>
      </c>
      <c r="V259" s="241" t="str">
        <f t="shared" si="296"/>
        <v>B</v>
      </c>
      <c r="W259" s="241" t="str">
        <f t="shared" ref="W259:W322" si="353">IF(EH259=1,"A","-")</f>
        <v>A</v>
      </c>
      <c r="X259" s="260">
        <f t="shared" si="290"/>
        <v>6</v>
      </c>
      <c r="Y259" s="261" t="str">
        <f t="shared" si="289"/>
        <v/>
      </c>
      <c r="Z259" s="68"/>
      <c r="AA259" s="48">
        <v>32185</v>
      </c>
      <c r="AB259" s="143">
        <v>4</v>
      </c>
      <c r="AC259" s="144" t="s">
        <v>710</v>
      </c>
      <c r="AD259" s="144" t="s">
        <v>1651</v>
      </c>
      <c r="AE259" s="154"/>
      <c r="AF259" s="143">
        <v>11.8</v>
      </c>
      <c r="AG259" s="148">
        <v>33240</v>
      </c>
      <c r="AH259" s="143">
        <v>5.8</v>
      </c>
      <c r="AI259" s="142">
        <v>281</v>
      </c>
      <c r="AJ259" s="143">
        <v>1.0152000000000001</v>
      </c>
      <c r="AK259" s="143">
        <v>20</v>
      </c>
      <c r="AL259" s="143"/>
      <c r="AM259" s="145"/>
      <c r="AR259" s="166">
        <v>23342.649999999998</v>
      </c>
      <c r="AS259" s="193">
        <f t="shared" si="287"/>
        <v>23360.07</v>
      </c>
      <c r="AT259" s="248" t="str">
        <f t="shared" si="288"/>
        <v/>
      </c>
      <c r="AU259" s="159">
        <v>7240</v>
      </c>
      <c r="AV259" s="159">
        <v>272</v>
      </c>
      <c r="AW259" s="159">
        <v>812</v>
      </c>
      <c r="AX259" s="162">
        <v>12230</v>
      </c>
      <c r="AY259" s="159">
        <v>1048</v>
      </c>
      <c r="AZ259" s="172">
        <v>1324</v>
      </c>
      <c r="BA259" s="90"/>
      <c r="BB259" s="159">
        <v>369</v>
      </c>
      <c r="BC259" s="160">
        <v>15.1</v>
      </c>
      <c r="BD259" s="162">
        <v>1.9</v>
      </c>
      <c r="BE259" s="160">
        <v>23.1</v>
      </c>
      <c r="BF259" s="161">
        <v>1.1399999999999999</v>
      </c>
      <c r="BG259" s="162">
        <v>7.0000000000000007E-2</v>
      </c>
      <c r="BH259" s="162">
        <v>6.3</v>
      </c>
      <c r="BI259" s="162">
        <v>0.04</v>
      </c>
      <c r="BJ259" s="159" t="s">
        <v>1381</v>
      </c>
      <c r="BK259" s="162">
        <v>0.02</v>
      </c>
      <c r="BL259" s="162"/>
      <c r="BM259" s="160">
        <v>17.399999999999999</v>
      </c>
      <c r="BN259" s="91"/>
      <c r="BO259" s="90"/>
      <c r="BP259" s="159"/>
      <c r="BQ259" s="90"/>
      <c r="BR259" s="90"/>
      <c r="BS259" s="90"/>
      <c r="BT259" s="90"/>
      <c r="BU259" s="90"/>
      <c r="BV259" s="90"/>
      <c r="BW259" s="90"/>
      <c r="BX259" s="90"/>
      <c r="BY259" s="90"/>
      <c r="BZ259" s="90"/>
      <c r="CA259" s="90"/>
      <c r="CB259" s="90"/>
      <c r="CC259" s="90"/>
      <c r="CD259" s="90"/>
      <c r="CE259" s="90"/>
      <c r="CF259" s="90"/>
      <c r="CG259" s="90"/>
      <c r="CH259" s="90"/>
      <c r="CI259" s="90"/>
      <c r="CJ259" s="90"/>
      <c r="CK259" s="90"/>
      <c r="CL259" s="91"/>
      <c r="CM259" s="162" t="s">
        <v>1652</v>
      </c>
      <c r="CN259" s="162">
        <v>1820</v>
      </c>
      <c r="CQ259" s="56"/>
      <c r="DA259" s="56"/>
      <c r="DB259" s="90"/>
      <c r="DC259" s="90"/>
      <c r="DD259" s="90"/>
      <c r="DE259" s="90"/>
      <c r="DF259" s="90"/>
      <c r="DG259" s="90"/>
      <c r="DH259" s="90"/>
      <c r="DI259" s="90"/>
      <c r="DJ259" s="90"/>
      <c r="DK259" s="90"/>
      <c r="DL259" s="90"/>
      <c r="DM259" s="90"/>
      <c r="DN259" s="90"/>
      <c r="DO259" s="90"/>
      <c r="DP259" s="90"/>
      <c r="DQ259" s="90"/>
      <c r="DR259" s="90"/>
      <c r="DS259" s="91"/>
      <c r="DT259" s="50">
        <f t="shared" si="297"/>
        <v>0</v>
      </c>
      <c r="DU259" s="73">
        <f t="shared" si="298"/>
        <v>0</v>
      </c>
      <c r="DV259" s="73">
        <f t="shared" si="299"/>
        <v>1</v>
      </c>
      <c r="DW259" s="73">
        <f t="shared" si="300"/>
        <v>0</v>
      </c>
      <c r="DX259" s="73">
        <f t="shared" si="301"/>
        <v>0</v>
      </c>
      <c r="DY259" s="125">
        <f t="shared" si="302"/>
        <v>0</v>
      </c>
      <c r="DZ259" s="73">
        <f t="shared" si="303"/>
        <v>1</v>
      </c>
      <c r="EA259" s="19">
        <f t="shared" si="304"/>
        <v>0</v>
      </c>
      <c r="EB259" s="50">
        <f t="shared" si="305"/>
        <v>0</v>
      </c>
      <c r="EC259" s="19">
        <f t="shared" si="306"/>
        <v>0</v>
      </c>
      <c r="ED259" s="19">
        <f t="shared" si="307"/>
        <v>0</v>
      </c>
      <c r="EE259" s="19">
        <f t="shared" si="308"/>
        <v>1</v>
      </c>
      <c r="EF259" s="50">
        <f t="shared" si="309"/>
        <v>0</v>
      </c>
      <c r="EG259" s="19">
        <f t="shared" si="310"/>
        <v>0</v>
      </c>
      <c r="EH259" s="19">
        <f t="shared" si="311"/>
        <v>1</v>
      </c>
      <c r="EI259" s="50">
        <f t="shared" si="312"/>
        <v>0</v>
      </c>
      <c r="EJ259" s="125">
        <f t="shared" si="313"/>
        <v>2</v>
      </c>
      <c r="EK259">
        <f t="shared" si="314"/>
        <v>7240</v>
      </c>
      <c r="EL259">
        <f t="shared" si="315"/>
        <v>369</v>
      </c>
      <c r="EM259">
        <f t="shared" si="316"/>
        <v>272</v>
      </c>
      <c r="EN259">
        <f t="shared" si="317"/>
        <v>812</v>
      </c>
      <c r="EO259">
        <f t="shared" si="318"/>
        <v>1.1399999999999999</v>
      </c>
      <c r="EP259">
        <f t="shared" si="319"/>
        <v>23.1</v>
      </c>
      <c r="EQ259">
        <f t="shared" si="320"/>
        <v>1324</v>
      </c>
      <c r="ER259" t="str">
        <f t="shared" si="321"/>
        <v/>
      </c>
      <c r="ES259" t="str">
        <f t="shared" si="322"/>
        <v/>
      </c>
      <c r="ET259">
        <f t="shared" si="323"/>
        <v>1048</v>
      </c>
      <c r="EU259" s="61">
        <f t="shared" si="324"/>
        <v>12230</v>
      </c>
      <c r="EV259" s="53" t="e">
        <f>IF(ISNUMBER(EK259),EK259*#REF!,"")</f>
        <v>#REF!</v>
      </c>
      <c r="EW259" s="53" t="e">
        <f>IF(ISNUMBER(EL259),EL259*#REF!,"")</f>
        <v>#REF!</v>
      </c>
      <c r="EX259" s="53" t="e">
        <f>IF(ISNUMBER(EM259),EM259*#REF!,"")</f>
        <v>#REF!</v>
      </c>
      <c r="EY259" s="53" t="e">
        <f>IF(ISNUMBER(EN259),EN259*#REF!,"")</f>
        <v>#REF!</v>
      </c>
      <c r="EZ259" s="53" t="e">
        <f>IF(ISNUMBER(EO259),EO259*#REF!,"")</f>
        <v>#REF!</v>
      </c>
      <c r="FA259" s="53" t="e">
        <f>IF(ISNUMBER(EP259),EP259*#REF!,"")</f>
        <v>#REF!</v>
      </c>
      <c r="FB259" s="53" t="e">
        <f>IF(ISNUMBER(EQ259),EQ259*#REF!,"")</f>
        <v>#REF!</v>
      </c>
      <c r="FC259" s="53" t="str">
        <f>IF(ISNUMBER(ER259),ER259*#REF!,"")</f>
        <v/>
      </c>
      <c r="FD259" s="53" t="str">
        <f>IF(ISNUMBER(ES259),ES259*#REF!,"")</f>
        <v/>
      </c>
      <c r="FE259" s="53" t="e">
        <f>IF(ISNUMBER(ET259),ET259*#REF!,"")</f>
        <v>#REF!</v>
      </c>
      <c r="FF259" s="52" t="e">
        <f>IF(ISNUMBER(EU259),EU259*#REF!,"")</f>
        <v>#REF!</v>
      </c>
      <c r="FG259" s="55" t="str">
        <f t="shared" si="325"/>
        <v/>
      </c>
      <c r="FH259" s="55" t="str">
        <f t="shared" si="326"/>
        <v/>
      </c>
      <c r="FI259" s="55" t="str">
        <f t="shared" si="327"/>
        <v/>
      </c>
      <c r="FJ259" s="55" t="str">
        <f t="shared" si="328"/>
        <v/>
      </c>
      <c r="FK259" s="55" t="str">
        <f t="shared" si="329"/>
        <v/>
      </c>
      <c r="FL259" s="55" t="str">
        <f t="shared" si="330"/>
        <v/>
      </c>
      <c r="FM259" s="55" t="str">
        <f t="shared" si="331"/>
        <v/>
      </c>
      <c r="FN259" s="55" t="str">
        <f t="shared" si="332"/>
        <v/>
      </c>
      <c r="FO259" s="55" t="str">
        <f t="shared" si="333"/>
        <v/>
      </c>
      <c r="FP259" s="55" t="str">
        <f t="shared" si="334"/>
        <v/>
      </c>
      <c r="FQ259" s="59" t="str">
        <f t="shared" si="335"/>
        <v/>
      </c>
      <c r="FR259" s="53" t="str">
        <f t="shared" ref="FR259:FR322" si="354">IFERROR((SUM(EV259:FA259)-SUM(FB259:FF259))/SUM(EV259:FF259)*100,"")</f>
        <v/>
      </c>
      <c r="FS259" s="53" t="e">
        <f t="shared" si="336"/>
        <v>#VALUE!</v>
      </c>
      <c r="FT259" s="19" t="e">
        <f t="shared" si="337"/>
        <v>#VALUE!</v>
      </c>
      <c r="FU259" s="19" t="e">
        <f t="shared" si="338"/>
        <v>#VALUE!</v>
      </c>
      <c r="FV259" s="19" t="e">
        <f t="shared" si="339"/>
        <v>#VALUE!</v>
      </c>
      <c r="FW259" s="50" t="e">
        <f t="shared" si="340"/>
        <v>#VALUE!</v>
      </c>
      <c r="FX259" s="120">
        <f t="shared" si="341"/>
        <v>0</v>
      </c>
      <c r="FY259" s="120">
        <f t="shared" si="342"/>
        <v>0</v>
      </c>
      <c r="FZ259" s="120">
        <f t="shared" si="343"/>
        <v>0</v>
      </c>
      <c r="GA259" s="120">
        <f t="shared" si="344"/>
        <v>0</v>
      </c>
      <c r="GB259" s="120">
        <f t="shared" si="345"/>
        <v>0</v>
      </c>
      <c r="GC259" s="120">
        <f t="shared" si="346"/>
        <v>0</v>
      </c>
      <c r="GD259" s="120">
        <f t="shared" si="347"/>
        <v>0</v>
      </c>
      <c r="GE259" s="120">
        <f t="shared" si="348"/>
        <v>0</v>
      </c>
      <c r="GF259" s="120">
        <f t="shared" si="349"/>
        <v>0</v>
      </c>
      <c r="GG259">
        <f t="shared" si="350"/>
        <v>0</v>
      </c>
      <c r="GH259">
        <f t="shared" si="351"/>
        <v>0</v>
      </c>
      <c r="GI259">
        <v>6</v>
      </c>
      <c r="GJ259" t="str">
        <f t="shared" si="352"/>
        <v/>
      </c>
    </row>
    <row r="260" spans="1:192" s="2" customFormat="1" x14ac:dyDescent="0.2">
      <c r="A260" s="50">
        <f t="shared" si="291"/>
        <v>259</v>
      </c>
      <c r="B260" s="2" t="s">
        <v>141</v>
      </c>
      <c r="C260" s="180" t="s">
        <v>711</v>
      </c>
      <c r="D260" s="180" t="s">
        <v>980</v>
      </c>
      <c r="E260" s="180"/>
      <c r="F260" s="19">
        <v>3526160</v>
      </c>
      <c r="G260" s="19">
        <v>5572710</v>
      </c>
      <c r="H260" s="77">
        <f t="shared" si="292"/>
        <v>526075.10600000003</v>
      </c>
      <c r="I260" s="77">
        <f t="shared" si="293"/>
        <v>5570920.7060000002</v>
      </c>
      <c r="J260" s="19">
        <v>150</v>
      </c>
      <c r="K260" s="66" t="s">
        <v>1334</v>
      </c>
      <c r="L260" s="19">
        <v>6</v>
      </c>
      <c r="M260" s="19"/>
      <c r="N260" s="66"/>
      <c r="O260" s="19">
        <v>150</v>
      </c>
      <c r="P260" s="19"/>
      <c r="Q260" s="58" t="s">
        <v>2822</v>
      </c>
      <c r="R260" s="58" t="s">
        <v>1484</v>
      </c>
      <c r="S260" s="58" t="s">
        <v>1323</v>
      </c>
      <c r="T260" s="241" t="str">
        <f t="shared" si="294"/>
        <v>-</v>
      </c>
      <c r="U260" s="241" t="str">
        <f t="shared" si="295"/>
        <v>-</v>
      </c>
      <c r="V260" s="241" t="str">
        <f t="shared" si="296"/>
        <v>B</v>
      </c>
      <c r="W260" s="241" t="str">
        <f t="shared" si="353"/>
        <v>-</v>
      </c>
      <c r="X260" s="260">
        <f t="shared" si="290"/>
        <v>6</v>
      </c>
      <c r="Y260" s="261" t="str">
        <f t="shared" si="289"/>
        <v/>
      </c>
      <c r="Z260" s="68"/>
      <c r="AA260" s="48" t="s">
        <v>1653</v>
      </c>
      <c r="AB260" s="143">
        <v>1</v>
      </c>
      <c r="AC260" s="144" t="s">
        <v>712</v>
      </c>
      <c r="AD260" s="144" t="s">
        <v>1651</v>
      </c>
      <c r="AE260" s="56"/>
      <c r="AF260" s="143" t="s">
        <v>3088</v>
      </c>
      <c r="AG260" s="143"/>
      <c r="AH260" s="143"/>
      <c r="AI260" s="142"/>
      <c r="AJ260" s="143"/>
      <c r="AK260" s="143"/>
      <c r="AL260" s="143"/>
      <c r="AM260" s="145"/>
      <c r="AR260" s="117">
        <v>23097.5</v>
      </c>
      <c r="AS260" s="193">
        <f t="shared" si="287"/>
        <v>23105.599999999991</v>
      </c>
      <c r="AT260" s="248" t="str">
        <f t="shared" si="288"/>
        <v/>
      </c>
      <c r="AU260" s="159">
        <v>7605.7963903717819</v>
      </c>
      <c r="AV260" s="159">
        <v>85.784492989388127</v>
      </c>
      <c r="AW260" s="159">
        <v>895.96109203384242</v>
      </c>
      <c r="AX260" s="159">
        <v>12200.374540573104</v>
      </c>
      <c r="AY260" s="159">
        <v>989.48924715387443</v>
      </c>
      <c r="AZ260" s="171">
        <v>1236.0135984555486</v>
      </c>
      <c r="BA260" s="90"/>
      <c r="BB260" s="159">
        <v>63.671898054996646</v>
      </c>
      <c r="BC260" s="162"/>
      <c r="BD260" s="159">
        <v>7.0513084112149533</v>
      </c>
      <c r="BE260" s="159">
        <v>12.432739333295856</v>
      </c>
      <c r="BF260" s="159"/>
      <c r="BG260" s="159">
        <v>0.92469262295081966</v>
      </c>
      <c r="BH260" s="162"/>
      <c r="BI260" s="162"/>
      <c r="BJ260" s="162"/>
      <c r="BK260" s="162"/>
      <c r="BL260" s="159"/>
      <c r="BM260" s="162">
        <v>8.1</v>
      </c>
      <c r="BN260" s="91"/>
      <c r="BO260" s="90"/>
      <c r="BP260" s="159"/>
      <c r="BQ260" s="90"/>
      <c r="BR260" s="90"/>
      <c r="BS260" s="90"/>
      <c r="BT260" s="90"/>
      <c r="BU260" s="90"/>
      <c r="BV260" s="90"/>
      <c r="BW260" s="90"/>
      <c r="BX260" s="90"/>
      <c r="BY260" s="90"/>
      <c r="BZ260" s="90"/>
      <c r="CA260" s="90"/>
      <c r="CB260" s="90"/>
      <c r="CC260" s="90"/>
      <c r="CD260" s="90"/>
      <c r="CE260" s="90"/>
      <c r="CF260" s="90"/>
      <c r="CG260" s="90"/>
      <c r="CH260" s="90"/>
      <c r="CI260" s="90"/>
      <c r="CJ260" s="90"/>
      <c r="CK260" s="90"/>
      <c r="CL260" s="91"/>
      <c r="CM260" s="164"/>
      <c r="CN260" s="90" t="s">
        <v>3088</v>
      </c>
      <c r="CQ260" s="56"/>
      <c r="DA260" s="56"/>
      <c r="DB260" s="90"/>
      <c r="DC260" s="90"/>
      <c r="DD260" s="90"/>
      <c r="DE260" s="90"/>
      <c r="DF260" s="90"/>
      <c r="DG260" s="90"/>
      <c r="DH260" s="90"/>
      <c r="DI260" s="90"/>
      <c r="DJ260" s="90"/>
      <c r="DK260" s="90"/>
      <c r="DL260" s="90"/>
      <c r="DM260" s="90"/>
      <c r="DN260" s="90"/>
      <c r="DO260" s="90"/>
      <c r="DP260" s="90"/>
      <c r="DQ260" s="90"/>
      <c r="DR260" s="90"/>
      <c r="DS260" s="91"/>
      <c r="DT260" s="50">
        <f t="shared" si="297"/>
        <v>1</v>
      </c>
      <c r="DU260" s="73">
        <f t="shared" si="298"/>
        <v>1</v>
      </c>
      <c r="DV260" s="73">
        <f t="shared" si="299"/>
        <v>0</v>
      </c>
      <c r="DW260" s="73">
        <f t="shared" si="300"/>
        <v>0</v>
      </c>
      <c r="DX260" s="73">
        <f t="shared" si="301"/>
        <v>0</v>
      </c>
      <c r="DY260" s="125">
        <f t="shared" si="302"/>
        <v>0</v>
      </c>
      <c r="DZ260" s="73">
        <f t="shared" si="303"/>
        <v>0</v>
      </c>
      <c r="EA260" s="19">
        <f t="shared" si="304"/>
        <v>0</v>
      </c>
      <c r="EB260" s="50">
        <f t="shared" si="305"/>
        <v>1</v>
      </c>
      <c r="EC260" s="19">
        <f t="shared" si="306"/>
        <v>0</v>
      </c>
      <c r="ED260" s="19">
        <f t="shared" si="307"/>
        <v>0</v>
      </c>
      <c r="EE260" s="19">
        <f t="shared" si="308"/>
        <v>1</v>
      </c>
      <c r="EF260" s="50">
        <f t="shared" si="309"/>
        <v>0</v>
      </c>
      <c r="EG260" s="19">
        <f t="shared" si="310"/>
        <v>0</v>
      </c>
      <c r="EH260" s="19">
        <f t="shared" si="311"/>
        <v>0</v>
      </c>
      <c r="EI260" s="50">
        <f t="shared" si="312"/>
        <v>1</v>
      </c>
      <c r="EJ260" s="125">
        <f t="shared" si="313"/>
        <v>1</v>
      </c>
      <c r="EK260">
        <f t="shared" si="314"/>
        <v>7605.7963903717819</v>
      </c>
      <c r="EL260">
        <f t="shared" si="315"/>
        <v>63.671898054996646</v>
      </c>
      <c r="EM260">
        <f t="shared" si="316"/>
        <v>85.784492989388127</v>
      </c>
      <c r="EN260">
        <f t="shared" si="317"/>
        <v>895.96109203384242</v>
      </c>
      <c r="EO260" t="str">
        <f t="shared" si="318"/>
        <v/>
      </c>
      <c r="EP260">
        <f t="shared" si="319"/>
        <v>12.432739333295856</v>
      </c>
      <c r="EQ260">
        <f t="shared" si="320"/>
        <v>1236.0135984555486</v>
      </c>
      <c r="ER260" t="str">
        <f t="shared" si="321"/>
        <v/>
      </c>
      <c r="ES260" t="str">
        <f t="shared" si="322"/>
        <v/>
      </c>
      <c r="ET260">
        <f t="shared" si="323"/>
        <v>989.48924715387443</v>
      </c>
      <c r="EU260" s="61">
        <f t="shared" si="324"/>
        <v>12200.374540573104</v>
      </c>
      <c r="EV260" s="53" t="e">
        <f>IF(ISNUMBER(EK260),EK260*#REF!,"")</f>
        <v>#REF!</v>
      </c>
      <c r="EW260" s="53" t="e">
        <f>IF(ISNUMBER(EL260),EL260*#REF!,"")</f>
        <v>#REF!</v>
      </c>
      <c r="EX260" s="53" t="e">
        <f>IF(ISNUMBER(EM260),EM260*#REF!,"")</f>
        <v>#REF!</v>
      </c>
      <c r="EY260" s="53" t="e">
        <f>IF(ISNUMBER(EN260),EN260*#REF!,"")</f>
        <v>#REF!</v>
      </c>
      <c r="EZ260" s="53" t="str">
        <f>IF(ISNUMBER(EO260),EO260*#REF!,"")</f>
        <v/>
      </c>
      <c r="FA260" s="53" t="e">
        <f>IF(ISNUMBER(EP260),EP260*#REF!,"")</f>
        <v>#REF!</v>
      </c>
      <c r="FB260" s="53" t="e">
        <f>IF(ISNUMBER(EQ260),EQ260*#REF!,"")</f>
        <v>#REF!</v>
      </c>
      <c r="FC260" s="53" t="str">
        <f>IF(ISNUMBER(ER260),ER260*#REF!,"")</f>
        <v/>
      </c>
      <c r="FD260" s="53" t="str">
        <f>IF(ISNUMBER(ES260),ES260*#REF!,"")</f>
        <v/>
      </c>
      <c r="FE260" s="53" t="e">
        <f>IF(ISNUMBER(ET260),ET260*#REF!,"")</f>
        <v>#REF!</v>
      </c>
      <c r="FF260" s="52" t="e">
        <f>IF(ISNUMBER(EU260),EU260*#REF!,"")</f>
        <v>#REF!</v>
      </c>
      <c r="FG260" s="55" t="str">
        <f t="shared" si="325"/>
        <v/>
      </c>
      <c r="FH260" s="55" t="str">
        <f t="shared" si="326"/>
        <v/>
      </c>
      <c r="FI260" s="55" t="str">
        <f t="shared" si="327"/>
        <v/>
      </c>
      <c r="FJ260" s="55" t="str">
        <f t="shared" si="328"/>
        <v/>
      </c>
      <c r="FK260" s="55" t="str">
        <f t="shared" si="329"/>
        <v/>
      </c>
      <c r="FL260" s="55" t="str">
        <f t="shared" si="330"/>
        <v/>
      </c>
      <c r="FM260" s="55" t="str">
        <f t="shared" si="331"/>
        <v/>
      </c>
      <c r="FN260" s="55" t="str">
        <f t="shared" si="332"/>
        <v/>
      </c>
      <c r="FO260" s="55" t="str">
        <f t="shared" si="333"/>
        <v/>
      </c>
      <c r="FP260" s="55" t="str">
        <f t="shared" si="334"/>
        <v/>
      </c>
      <c r="FQ260" s="59" t="str">
        <f t="shared" si="335"/>
        <v/>
      </c>
      <c r="FR260" s="53" t="str">
        <f t="shared" si="354"/>
        <v/>
      </c>
      <c r="FS260" s="53" t="e">
        <f t="shared" si="336"/>
        <v>#VALUE!</v>
      </c>
      <c r="FT260" s="19" t="e">
        <f t="shared" si="337"/>
        <v>#VALUE!</v>
      </c>
      <c r="FU260" s="19" t="e">
        <f t="shared" si="338"/>
        <v>#VALUE!</v>
      </c>
      <c r="FV260" s="19" t="e">
        <f t="shared" si="339"/>
        <v>#VALUE!</v>
      </c>
      <c r="FW260" s="50" t="e">
        <f t="shared" si="340"/>
        <v>#VALUE!</v>
      </c>
      <c r="FX260" s="120">
        <f t="shared" si="341"/>
        <v>0</v>
      </c>
      <c r="FY260" s="120">
        <f t="shared" si="342"/>
        <v>0</v>
      </c>
      <c r="FZ260" s="120">
        <f t="shared" si="343"/>
        <v>0</v>
      </c>
      <c r="GA260" s="120">
        <f t="shared" si="344"/>
        <v>0</v>
      </c>
      <c r="GB260" s="120">
        <f t="shared" si="345"/>
        <v>0</v>
      </c>
      <c r="GC260" s="120">
        <f t="shared" si="346"/>
        <v>0</v>
      </c>
      <c r="GD260" s="120">
        <f t="shared" si="347"/>
        <v>0</v>
      </c>
      <c r="GE260" s="120">
        <f t="shared" si="348"/>
        <v>0</v>
      </c>
      <c r="GF260" s="120">
        <f t="shared" si="349"/>
        <v>0</v>
      </c>
      <c r="GG260">
        <f t="shared" si="350"/>
        <v>0</v>
      </c>
      <c r="GH260">
        <f t="shared" si="351"/>
        <v>0</v>
      </c>
      <c r="GI260">
        <v>6</v>
      </c>
      <c r="GJ260" t="str">
        <f t="shared" si="352"/>
        <v/>
      </c>
    </row>
    <row r="261" spans="1:192" s="2" customFormat="1" x14ac:dyDescent="0.2">
      <c r="A261" s="50">
        <f t="shared" si="291"/>
        <v>260</v>
      </c>
      <c r="B261" s="2" t="s">
        <v>141</v>
      </c>
      <c r="C261" s="180" t="s">
        <v>711</v>
      </c>
      <c r="D261" s="180" t="s">
        <v>980</v>
      </c>
      <c r="E261" s="180"/>
      <c r="F261" s="19">
        <v>3526160</v>
      </c>
      <c r="G261" s="19">
        <v>5572710</v>
      </c>
      <c r="H261" s="77">
        <f t="shared" si="292"/>
        <v>526075.10600000003</v>
      </c>
      <c r="I261" s="77">
        <f t="shared" si="293"/>
        <v>5570920.7060000002</v>
      </c>
      <c r="J261" s="19">
        <v>150</v>
      </c>
      <c r="K261" s="66" t="s">
        <v>1334</v>
      </c>
      <c r="L261" s="19">
        <v>50</v>
      </c>
      <c r="M261" s="19"/>
      <c r="N261" s="66"/>
      <c r="O261" s="19">
        <v>150</v>
      </c>
      <c r="P261" s="19"/>
      <c r="Q261" t="s">
        <v>1339</v>
      </c>
      <c r="R261" t="s">
        <v>2869</v>
      </c>
      <c r="S261" t="s">
        <v>1324</v>
      </c>
      <c r="T261" s="241" t="str">
        <f t="shared" si="294"/>
        <v>-</v>
      </c>
      <c r="U261" s="241" t="str">
        <f t="shared" si="295"/>
        <v>-</v>
      </c>
      <c r="V261" s="241" t="str">
        <f t="shared" si="296"/>
        <v>B</v>
      </c>
      <c r="W261" s="241" t="str">
        <f t="shared" si="353"/>
        <v>A</v>
      </c>
      <c r="X261" s="260">
        <f t="shared" si="290"/>
        <v>6</v>
      </c>
      <c r="Y261" s="261" t="str">
        <f t="shared" si="289"/>
        <v/>
      </c>
      <c r="Z261" s="61"/>
      <c r="AA261" s="48" t="s">
        <v>1426</v>
      </c>
      <c r="AB261" s="143">
        <v>2</v>
      </c>
      <c r="AC261" s="144" t="s">
        <v>887</v>
      </c>
      <c r="AD261" s="144" t="s">
        <v>2957</v>
      </c>
      <c r="AE261" s="154"/>
      <c r="AF261" s="146">
        <v>10</v>
      </c>
      <c r="AG261" s="143"/>
      <c r="AH261" s="143"/>
      <c r="AI261" s="142"/>
      <c r="AJ261" s="150">
        <v>1.0209999999999999</v>
      </c>
      <c r="AK261" s="142">
        <v>15</v>
      </c>
      <c r="AL261" s="150"/>
      <c r="AM261" s="145"/>
      <c r="AR261" s="117">
        <v>30054.317537561816</v>
      </c>
      <c r="AS261" s="193">
        <f t="shared" si="287"/>
        <v>30092.317537561816</v>
      </c>
      <c r="AT261" s="248" t="str">
        <f t="shared" si="288"/>
        <v/>
      </c>
      <c r="AU261" s="159">
        <v>9126</v>
      </c>
      <c r="AV261" s="160">
        <v>377.8</v>
      </c>
      <c r="AW261" s="159">
        <v>1079</v>
      </c>
      <c r="AX261" s="159">
        <v>15440</v>
      </c>
      <c r="AY261" s="159">
        <v>1318</v>
      </c>
      <c r="AZ261" s="171">
        <v>2109</v>
      </c>
      <c r="BA261" s="90"/>
      <c r="BB261" s="159">
        <v>548.65875251509044</v>
      </c>
      <c r="BC261" s="162"/>
      <c r="BD261" s="160">
        <v>3.5087850467289723</v>
      </c>
      <c r="BE261" s="160">
        <v>42.8</v>
      </c>
      <c r="BF261" s="159"/>
      <c r="BG261" s="162"/>
      <c r="BH261" s="162"/>
      <c r="BI261" s="162"/>
      <c r="BJ261" s="162"/>
      <c r="BK261" s="162"/>
      <c r="BL261" s="159"/>
      <c r="BM261" s="160">
        <v>38</v>
      </c>
      <c r="BN261" s="91"/>
      <c r="BO261" s="90"/>
      <c r="BP261" s="159">
        <v>9550</v>
      </c>
      <c r="BQ261" s="90"/>
      <c r="BR261" s="90"/>
      <c r="BS261" s="90"/>
      <c r="BT261" s="90"/>
      <c r="BU261" s="90"/>
      <c r="BV261" s="90"/>
      <c r="BW261" s="90"/>
      <c r="BX261" s="90"/>
      <c r="BY261" s="90"/>
      <c r="BZ261" s="90"/>
      <c r="CA261" s="90"/>
      <c r="CB261" s="90"/>
      <c r="CC261" s="90"/>
      <c r="CD261" s="90"/>
      <c r="CE261" s="90"/>
      <c r="CF261" s="90"/>
      <c r="CG261" s="90"/>
      <c r="CH261" s="90"/>
      <c r="CI261" s="90"/>
      <c r="CJ261" s="90"/>
      <c r="CK261" s="90"/>
      <c r="CL261" s="91"/>
      <c r="CM261" s="164"/>
      <c r="CN261" s="159">
        <v>1305</v>
      </c>
      <c r="CQ261" s="56"/>
      <c r="DA261" s="56"/>
      <c r="DB261" s="90"/>
      <c r="DC261" s="90"/>
      <c r="DD261" s="90"/>
      <c r="DE261" s="90"/>
      <c r="DF261" s="90"/>
      <c r="DG261" s="90"/>
      <c r="DH261" s="90"/>
      <c r="DI261" s="90"/>
      <c r="DJ261" s="90"/>
      <c r="DK261" s="90"/>
      <c r="DL261" s="90"/>
      <c r="DM261" s="90"/>
      <c r="DN261" s="90"/>
      <c r="DO261" s="90"/>
      <c r="DP261" s="90"/>
      <c r="DQ261" s="90"/>
      <c r="DR261" s="90"/>
      <c r="DS261" s="91"/>
      <c r="DT261" s="50">
        <f t="shared" si="297"/>
        <v>0</v>
      </c>
      <c r="DU261" s="73">
        <f t="shared" si="298"/>
        <v>0</v>
      </c>
      <c r="DV261" s="73">
        <f t="shared" si="299"/>
        <v>1</v>
      </c>
      <c r="DW261" s="73">
        <f t="shared" si="300"/>
        <v>0</v>
      </c>
      <c r="DX261" s="73">
        <f t="shared" si="301"/>
        <v>0</v>
      </c>
      <c r="DY261" s="125">
        <f t="shared" si="302"/>
        <v>0</v>
      </c>
      <c r="DZ261" s="73">
        <f t="shared" si="303"/>
        <v>1</v>
      </c>
      <c r="EA261" s="19">
        <f t="shared" si="304"/>
        <v>0</v>
      </c>
      <c r="EB261" s="50">
        <f t="shared" si="305"/>
        <v>0</v>
      </c>
      <c r="EC261" s="19">
        <f t="shared" si="306"/>
        <v>0</v>
      </c>
      <c r="ED261" s="19">
        <f t="shared" si="307"/>
        <v>0</v>
      </c>
      <c r="EE261" s="19">
        <f t="shared" si="308"/>
        <v>1</v>
      </c>
      <c r="EF261" s="50">
        <f t="shared" si="309"/>
        <v>0</v>
      </c>
      <c r="EG261" s="19">
        <f t="shared" si="310"/>
        <v>0</v>
      </c>
      <c r="EH261" s="19">
        <f t="shared" si="311"/>
        <v>1</v>
      </c>
      <c r="EI261" s="50">
        <f t="shared" si="312"/>
        <v>0</v>
      </c>
      <c r="EJ261" s="125">
        <f t="shared" si="313"/>
        <v>2</v>
      </c>
      <c r="EK261">
        <f t="shared" si="314"/>
        <v>9126</v>
      </c>
      <c r="EL261">
        <f t="shared" si="315"/>
        <v>548.65875251509044</v>
      </c>
      <c r="EM261">
        <f t="shared" si="316"/>
        <v>377.8</v>
      </c>
      <c r="EN261">
        <f t="shared" si="317"/>
        <v>1079</v>
      </c>
      <c r="EO261" t="str">
        <f t="shared" si="318"/>
        <v/>
      </c>
      <c r="EP261">
        <f t="shared" si="319"/>
        <v>42.8</v>
      </c>
      <c r="EQ261">
        <f t="shared" si="320"/>
        <v>2109</v>
      </c>
      <c r="ER261" t="str">
        <f t="shared" si="321"/>
        <v/>
      </c>
      <c r="ES261" t="str">
        <f t="shared" si="322"/>
        <v/>
      </c>
      <c r="ET261">
        <f t="shared" si="323"/>
        <v>1318</v>
      </c>
      <c r="EU261" s="61">
        <f t="shared" si="324"/>
        <v>15440</v>
      </c>
      <c r="EV261" s="53" t="e">
        <f>IF(ISNUMBER(EK261),EK261*#REF!,"")</f>
        <v>#REF!</v>
      </c>
      <c r="EW261" s="53" t="e">
        <f>IF(ISNUMBER(EL261),EL261*#REF!,"")</f>
        <v>#REF!</v>
      </c>
      <c r="EX261" s="53" t="e">
        <f>IF(ISNUMBER(EM261),EM261*#REF!,"")</f>
        <v>#REF!</v>
      </c>
      <c r="EY261" s="53" t="e">
        <f>IF(ISNUMBER(EN261),EN261*#REF!,"")</f>
        <v>#REF!</v>
      </c>
      <c r="EZ261" s="53" t="str">
        <f>IF(ISNUMBER(EO261),EO261*#REF!,"")</f>
        <v/>
      </c>
      <c r="FA261" s="53" t="e">
        <f>IF(ISNUMBER(EP261),EP261*#REF!,"")</f>
        <v>#REF!</v>
      </c>
      <c r="FB261" s="53" t="e">
        <f>IF(ISNUMBER(EQ261),EQ261*#REF!,"")</f>
        <v>#REF!</v>
      </c>
      <c r="FC261" s="53" t="str">
        <f>IF(ISNUMBER(ER261),ER261*#REF!,"")</f>
        <v/>
      </c>
      <c r="FD261" s="53" t="str">
        <f>IF(ISNUMBER(ES261),ES261*#REF!,"")</f>
        <v/>
      </c>
      <c r="FE261" s="53" t="e">
        <f>IF(ISNUMBER(ET261),ET261*#REF!,"")</f>
        <v>#REF!</v>
      </c>
      <c r="FF261" s="52" t="e">
        <f>IF(ISNUMBER(EU261),EU261*#REF!,"")</f>
        <v>#REF!</v>
      </c>
      <c r="FG261" s="55" t="str">
        <f t="shared" si="325"/>
        <v/>
      </c>
      <c r="FH261" s="55" t="str">
        <f t="shared" si="326"/>
        <v/>
      </c>
      <c r="FI261" s="55" t="str">
        <f t="shared" si="327"/>
        <v/>
      </c>
      <c r="FJ261" s="55" t="str">
        <f t="shared" si="328"/>
        <v/>
      </c>
      <c r="FK261" s="55" t="str">
        <f t="shared" si="329"/>
        <v/>
      </c>
      <c r="FL261" s="55" t="str">
        <f t="shared" si="330"/>
        <v/>
      </c>
      <c r="FM261" s="55" t="str">
        <f t="shared" si="331"/>
        <v/>
      </c>
      <c r="FN261" s="55" t="str">
        <f t="shared" si="332"/>
        <v/>
      </c>
      <c r="FO261" s="55" t="str">
        <f t="shared" si="333"/>
        <v/>
      </c>
      <c r="FP261" s="55" t="str">
        <f t="shared" si="334"/>
        <v/>
      </c>
      <c r="FQ261" s="59" t="str">
        <f t="shared" si="335"/>
        <v/>
      </c>
      <c r="FR261" s="53" t="str">
        <f t="shared" si="354"/>
        <v/>
      </c>
      <c r="FS261" s="53" t="e">
        <f t="shared" si="336"/>
        <v>#VALUE!</v>
      </c>
      <c r="FT261" s="19" t="e">
        <f t="shared" si="337"/>
        <v>#VALUE!</v>
      </c>
      <c r="FU261" s="19" t="e">
        <f t="shared" si="338"/>
        <v>#VALUE!</v>
      </c>
      <c r="FV261" s="19" t="e">
        <f t="shared" si="339"/>
        <v>#VALUE!</v>
      </c>
      <c r="FW261" s="50" t="e">
        <f t="shared" si="340"/>
        <v>#VALUE!</v>
      </c>
      <c r="FX261" s="120">
        <f t="shared" si="341"/>
        <v>0</v>
      </c>
      <c r="FY261" s="120">
        <f t="shared" si="342"/>
        <v>0</v>
      </c>
      <c r="FZ261" s="120">
        <f t="shared" si="343"/>
        <v>0</v>
      </c>
      <c r="GA261" s="120">
        <f t="shared" si="344"/>
        <v>0</v>
      </c>
      <c r="GB261" s="120">
        <f t="shared" si="345"/>
        <v>0</v>
      </c>
      <c r="GC261" s="120">
        <f t="shared" si="346"/>
        <v>0</v>
      </c>
      <c r="GD261" s="120">
        <f t="shared" si="347"/>
        <v>0</v>
      </c>
      <c r="GE261" s="120">
        <f t="shared" si="348"/>
        <v>0</v>
      </c>
      <c r="GF261" s="120">
        <f t="shared" si="349"/>
        <v>0</v>
      </c>
      <c r="GG261">
        <f t="shared" si="350"/>
        <v>0</v>
      </c>
      <c r="GH261">
        <f t="shared" si="351"/>
        <v>0</v>
      </c>
      <c r="GI261">
        <v>6</v>
      </c>
      <c r="GJ261" t="str">
        <f t="shared" si="352"/>
        <v/>
      </c>
    </row>
    <row r="262" spans="1:192" s="2" customFormat="1" x14ac:dyDescent="0.2">
      <c r="A262" s="50">
        <f t="shared" si="291"/>
        <v>261</v>
      </c>
      <c r="B262" s="2" t="s">
        <v>141</v>
      </c>
      <c r="C262" s="180" t="s">
        <v>711</v>
      </c>
      <c r="D262" s="180" t="s">
        <v>980</v>
      </c>
      <c r="E262" s="180"/>
      <c r="F262" s="19">
        <v>3526160</v>
      </c>
      <c r="G262" s="19">
        <v>5572710</v>
      </c>
      <c r="H262" s="77">
        <f t="shared" si="292"/>
        <v>526075.10600000003</v>
      </c>
      <c r="I262" s="77">
        <f t="shared" si="293"/>
        <v>5570920.7060000002</v>
      </c>
      <c r="J262" s="19">
        <v>150</v>
      </c>
      <c r="K262" s="66" t="s">
        <v>1334</v>
      </c>
      <c r="L262" s="19">
        <v>50</v>
      </c>
      <c r="M262" s="19"/>
      <c r="N262" s="66"/>
      <c r="O262" s="19">
        <v>150</v>
      </c>
      <c r="P262" s="19"/>
      <c r="Q262" t="s">
        <v>1339</v>
      </c>
      <c r="R262" t="s">
        <v>2869</v>
      </c>
      <c r="S262" t="s">
        <v>1324</v>
      </c>
      <c r="T262" s="241" t="str">
        <f t="shared" si="294"/>
        <v>-</v>
      </c>
      <c r="U262" s="241" t="str">
        <f t="shared" si="295"/>
        <v>-</v>
      </c>
      <c r="V262" s="241" t="str">
        <f t="shared" si="296"/>
        <v>B</v>
      </c>
      <c r="W262" s="241" t="str">
        <f t="shared" si="353"/>
        <v>A</v>
      </c>
      <c r="X262" s="260">
        <f t="shared" si="290"/>
        <v>6</v>
      </c>
      <c r="Y262" s="261" t="str">
        <f t="shared" si="289"/>
        <v/>
      </c>
      <c r="Z262" s="61"/>
      <c r="AA262" s="48">
        <v>20999</v>
      </c>
      <c r="AB262" s="143">
        <v>3</v>
      </c>
      <c r="AC262" s="144" t="s">
        <v>710</v>
      </c>
      <c r="AD262" s="144" t="s">
        <v>1650</v>
      </c>
      <c r="AE262" s="154"/>
      <c r="AF262" s="143">
        <v>11</v>
      </c>
      <c r="AG262" s="143"/>
      <c r="AH262" s="143">
        <v>6.2</v>
      </c>
      <c r="AI262" s="142"/>
      <c r="AJ262" s="143">
        <v>1.0156000000000001</v>
      </c>
      <c r="AK262" s="143">
        <v>20</v>
      </c>
      <c r="AL262" s="143"/>
      <c r="AM262" s="145"/>
      <c r="AR262" s="117">
        <v>23076.320000000003</v>
      </c>
      <c r="AS262" s="193">
        <f t="shared" si="287"/>
        <v>23099.57</v>
      </c>
      <c r="AT262" s="248" t="str">
        <f t="shared" si="288"/>
        <v/>
      </c>
      <c r="AU262" s="159">
        <v>7175</v>
      </c>
      <c r="AV262" s="160">
        <v>261.3</v>
      </c>
      <c r="AW262" s="160">
        <v>818.9</v>
      </c>
      <c r="AX262" s="162">
        <v>12190</v>
      </c>
      <c r="AY262" s="159">
        <v>1044</v>
      </c>
      <c r="AZ262" s="172">
        <v>1179</v>
      </c>
      <c r="BA262" s="90"/>
      <c r="BB262" s="160">
        <v>369.1</v>
      </c>
      <c r="BC262" s="162"/>
      <c r="BD262" s="162"/>
      <c r="BE262" s="161">
        <v>30.06</v>
      </c>
      <c r="BF262" s="161">
        <v>1.26</v>
      </c>
      <c r="BG262" s="162"/>
      <c r="BH262" s="162"/>
      <c r="BI262" s="162"/>
      <c r="BJ262" s="160">
        <v>2.7</v>
      </c>
      <c r="BK262" s="160">
        <v>5</v>
      </c>
      <c r="BL262" s="162"/>
      <c r="BM262" s="161">
        <v>23.25</v>
      </c>
      <c r="BN262" s="91"/>
      <c r="BO262" s="90"/>
      <c r="BP262" s="159"/>
      <c r="BQ262" s="90"/>
      <c r="BR262" s="90"/>
      <c r="BS262" s="90"/>
      <c r="BT262" s="90"/>
      <c r="BU262" s="90"/>
      <c r="BV262" s="90"/>
      <c r="BW262" s="90"/>
      <c r="BX262" s="90"/>
      <c r="BY262" s="90"/>
      <c r="BZ262" s="90"/>
      <c r="CA262" s="90"/>
      <c r="CB262" s="90"/>
      <c r="CC262" s="90"/>
      <c r="CD262" s="90"/>
      <c r="CE262" s="90"/>
      <c r="CF262" s="90"/>
      <c r="CG262" s="90"/>
      <c r="CH262" s="90"/>
      <c r="CI262" s="90"/>
      <c r="CJ262" s="90"/>
      <c r="CK262" s="90"/>
      <c r="CL262" s="91"/>
      <c r="CM262" s="164"/>
      <c r="CN262" s="162">
        <v>1809</v>
      </c>
      <c r="CQ262" s="56"/>
      <c r="DA262" s="56"/>
      <c r="DB262" s="90"/>
      <c r="DC262" s="90"/>
      <c r="DD262" s="90"/>
      <c r="DE262" s="90"/>
      <c r="DF262" s="90"/>
      <c r="DG262" s="90"/>
      <c r="DH262" s="90"/>
      <c r="DI262" s="90"/>
      <c r="DJ262" s="90"/>
      <c r="DK262" s="90"/>
      <c r="DL262" s="90"/>
      <c r="DM262" s="90"/>
      <c r="DN262" s="90"/>
      <c r="DO262" s="90"/>
      <c r="DP262" s="90"/>
      <c r="DQ262" s="90"/>
      <c r="DR262" s="90"/>
      <c r="DS262" s="91"/>
      <c r="DT262" s="50">
        <f t="shared" si="297"/>
        <v>0</v>
      </c>
      <c r="DU262" s="73">
        <f t="shared" si="298"/>
        <v>0</v>
      </c>
      <c r="DV262" s="73">
        <f t="shared" si="299"/>
        <v>1</v>
      </c>
      <c r="DW262" s="73">
        <f t="shared" si="300"/>
        <v>0</v>
      </c>
      <c r="DX262" s="73">
        <f t="shared" si="301"/>
        <v>0</v>
      </c>
      <c r="DY262" s="125">
        <f t="shared" si="302"/>
        <v>0</v>
      </c>
      <c r="DZ262" s="73">
        <f t="shared" si="303"/>
        <v>1</v>
      </c>
      <c r="EA262" s="19">
        <f t="shared" si="304"/>
        <v>0</v>
      </c>
      <c r="EB262" s="50">
        <f t="shared" si="305"/>
        <v>0</v>
      </c>
      <c r="EC262" s="19">
        <f t="shared" si="306"/>
        <v>0</v>
      </c>
      <c r="ED262" s="19">
        <f t="shared" si="307"/>
        <v>0</v>
      </c>
      <c r="EE262" s="19">
        <f t="shared" si="308"/>
        <v>1</v>
      </c>
      <c r="EF262" s="50">
        <f t="shared" si="309"/>
        <v>0</v>
      </c>
      <c r="EG262" s="19">
        <f t="shared" si="310"/>
        <v>0</v>
      </c>
      <c r="EH262" s="19">
        <f t="shared" si="311"/>
        <v>1</v>
      </c>
      <c r="EI262" s="50">
        <f t="shared" si="312"/>
        <v>0</v>
      </c>
      <c r="EJ262" s="125">
        <f t="shared" si="313"/>
        <v>2</v>
      </c>
      <c r="EK262">
        <f t="shared" si="314"/>
        <v>7175</v>
      </c>
      <c r="EL262">
        <f t="shared" si="315"/>
        <v>369.1</v>
      </c>
      <c r="EM262">
        <f t="shared" si="316"/>
        <v>261.3</v>
      </c>
      <c r="EN262">
        <f t="shared" si="317"/>
        <v>818.9</v>
      </c>
      <c r="EO262">
        <f t="shared" si="318"/>
        <v>1.26</v>
      </c>
      <c r="EP262">
        <f t="shared" si="319"/>
        <v>30.06</v>
      </c>
      <c r="EQ262">
        <f t="shared" si="320"/>
        <v>1179</v>
      </c>
      <c r="ER262" t="str">
        <f t="shared" si="321"/>
        <v/>
      </c>
      <c r="ES262">
        <f t="shared" si="322"/>
        <v>2.7</v>
      </c>
      <c r="ET262">
        <f t="shared" si="323"/>
        <v>1044</v>
      </c>
      <c r="EU262" s="61">
        <f t="shared" si="324"/>
        <v>12190</v>
      </c>
      <c r="EV262" s="53" t="e">
        <f>IF(ISNUMBER(EK262),EK262*#REF!,"")</f>
        <v>#REF!</v>
      </c>
      <c r="EW262" s="53" t="e">
        <f>IF(ISNUMBER(EL262),EL262*#REF!,"")</f>
        <v>#REF!</v>
      </c>
      <c r="EX262" s="53" t="e">
        <f>IF(ISNUMBER(EM262),EM262*#REF!,"")</f>
        <v>#REF!</v>
      </c>
      <c r="EY262" s="53" t="e">
        <f>IF(ISNUMBER(EN262),EN262*#REF!,"")</f>
        <v>#REF!</v>
      </c>
      <c r="EZ262" s="53" t="e">
        <f>IF(ISNUMBER(EO262),EO262*#REF!,"")</f>
        <v>#REF!</v>
      </c>
      <c r="FA262" s="53" t="e">
        <f>IF(ISNUMBER(EP262),EP262*#REF!,"")</f>
        <v>#REF!</v>
      </c>
      <c r="FB262" s="53" t="e">
        <f>IF(ISNUMBER(EQ262),EQ262*#REF!,"")</f>
        <v>#REF!</v>
      </c>
      <c r="FC262" s="53" t="str">
        <f>IF(ISNUMBER(ER262),ER262*#REF!,"")</f>
        <v/>
      </c>
      <c r="FD262" s="53" t="e">
        <f>IF(ISNUMBER(ES262),ES262*#REF!,"")</f>
        <v>#REF!</v>
      </c>
      <c r="FE262" s="53" t="e">
        <f>IF(ISNUMBER(ET262),ET262*#REF!,"")</f>
        <v>#REF!</v>
      </c>
      <c r="FF262" s="52" t="e">
        <f>IF(ISNUMBER(EU262),EU262*#REF!,"")</f>
        <v>#REF!</v>
      </c>
      <c r="FG262" s="55" t="str">
        <f t="shared" si="325"/>
        <v/>
      </c>
      <c r="FH262" s="55" t="str">
        <f t="shared" si="326"/>
        <v/>
      </c>
      <c r="FI262" s="55" t="str">
        <f t="shared" si="327"/>
        <v/>
      </c>
      <c r="FJ262" s="55" t="str">
        <f t="shared" si="328"/>
        <v/>
      </c>
      <c r="FK262" s="55" t="str">
        <f t="shared" si="329"/>
        <v/>
      </c>
      <c r="FL262" s="55" t="str">
        <f t="shared" si="330"/>
        <v/>
      </c>
      <c r="FM262" s="55" t="str">
        <f t="shared" si="331"/>
        <v/>
      </c>
      <c r="FN262" s="55" t="str">
        <f t="shared" si="332"/>
        <v/>
      </c>
      <c r="FO262" s="55" t="str">
        <f t="shared" si="333"/>
        <v/>
      </c>
      <c r="FP262" s="55" t="str">
        <f t="shared" si="334"/>
        <v/>
      </c>
      <c r="FQ262" s="59" t="str">
        <f t="shared" si="335"/>
        <v/>
      </c>
      <c r="FR262" s="53" t="str">
        <f t="shared" si="354"/>
        <v/>
      </c>
      <c r="FS262" s="53" t="e">
        <f t="shared" si="336"/>
        <v>#VALUE!</v>
      </c>
      <c r="FT262" s="19" t="e">
        <f t="shared" si="337"/>
        <v>#VALUE!</v>
      </c>
      <c r="FU262" s="19" t="e">
        <f t="shared" si="338"/>
        <v>#VALUE!</v>
      </c>
      <c r="FV262" s="19" t="e">
        <f t="shared" si="339"/>
        <v>#VALUE!</v>
      </c>
      <c r="FW262" s="50" t="e">
        <f t="shared" si="340"/>
        <v>#VALUE!</v>
      </c>
      <c r="FX262" s="120">
        <f t="shared" si="341"/>
        <v>0</v>
      </c>
      <c r="FY262" s="120">
        <f t="shared" si="342"/>
        <v>0</v>
      </c>
      <c r="FZ262" s="120">
        <f t="shared" si="343"/>
        <v>0</v>
      </c>
      <c r="GA262" s="120">
        <f t="shared" si="344"/>
        <v>0</v>
      </c>
      <c r="GB262" s="120">
        <f t="shared" si="345"/>
        <v>0</v>
      </c>
      <c r="GC262" s="120">
        <f t="shared" si="346"/>
        <v>0</v>
      </c>
      <c r="GD262" s="120">
        <f t="shared" si="347"/>
        <v>0</v>
      </c>
      <c r="GE262" s="120">
        <f t="shared" si="348"/>
        <v>0</v>
      </c>
      <c r="GF262" s="120">
        <f t="shared" si="349"/>
        <v>0</v>
      </c>
      <c r="GG262">
        <f t="shared" si="350"/>
        <v>0</v>
      </c>
      <c r="GH262">
        <f t="shared" si="351"/>
        <v>0</v>
      </c>
      <c r="GI262">
        <v>6</v>
      </c>
      <c r="GJ262" t="str">
        <f t="shared" si="352"/>
        <v/>
      </c>
    </row>
    <row r="263" spans="1:192" s="2" customFormat="1" x14ac:dyDescent="0.2">
      <c r="A263" s="50">
        <f t="shared" si="291"/>
        <v>262</v>
      </c>
      <c r="B263" s="2" t="s">
        <v>141</v>
      </c>
      <c r="C263" s="179" t="s">
        <v>449</v>
      </c>
      <c r="D263" s="179" t="s">
        <v>982</v>
      </c>
      <c r="E263" s="179"/>
      <c r="F263" s="19">
        <v>3526160</v>
      </c>
      <c r="G263" s="19">
        <v>5572680</v>
      </c>
      <c r="H263" s="77">
        <f t="shared" si="292"/>
        <v>526075.10600000003</v>
      </c>
      <c r="I263" s="77">
        <f t="shared" si="293"/>
        <v>5570890.7180000003</v>
      </c>
      <c r="J263" s="83">
        <v>150</v>
      </c>
      <c r="K263" s="83" t="s">
        <v>1332</v>
      </c>
      <c r="L263" s="83">
        <v>10.4</v>
      </c>
      <c r="M263" s="83"/>
      <c r="N263" s="66"/>
      <c r="O263" s="83"/>
      <c r="P263" s="83"/>
      <c r="Q263" s="58" t="s">
        <v>2822</v>
      </c>
      <c r="R263" s="58" t="s">
        <v>1484</v>
      </c>
      <c r="S263" s="58" t="s">
        <v>1323</v>
      </c>
      <c r="T263" s="241" t="str">
        <f t="shared" si="294"/>
        <v>-</v>
      </c>
      <c r="U263" s="241" t="str">
        <f t="shared" si="295"/>
        <v>-</v>
      </c>
      <c r="V263" s="241" t="str">
        <f t="shared" si="296"/>
        <v>B</v>
      </c>
      <c r="W263" s="241" t="str">
        <f t="shared" si="353"/>
        <v>A</v>
      </c>
      <c r="X263" s="260">
        <f t="shared" si="290"/>
        <v>6</v>
      </c>
      <c r="Y263" s="261" t="str">
        <f t="shared" si="289"/>
        <v/>
      </c>
      <c r="Z263" s="68"/>
      <c r="AA263" s="48" t="s">
        <v>1654</v>
      </c>
      <c r="AB263" s="143">
        <v>1</v>
      </c>
      <c r="AC263" s="144" t="s">
        <v>713</v>
      </c>
      <c r="AD263" s="144" t="s">
        <v>1655</v>
      </c>
      <c r="AE263" s="154"/>
      <c r="AF263" s="143" t="s">
        <v>3088</v>
      </c>
      <c r="AG263" s="66"/>
      <c r="AH263" s="143"/>
      <c r="AI263" s="142"/>
      <c r="AJ263" s="143">
        <v>1.0163</v>
      </c>
      <c r="AK263" s="143">
        <v>15</v>
      </c>
      <c r="AL263" s="143"/>
      <c r="AM263" s="143"/>
      <c r="AR263" s="117">
        <v>22094.100000000002</v>
      </c>
      <c r="AS263" s="193">
        <f t="shared" si="287"/>
        <v>22136.799999999999</v>
      </c>
      <c r="AT263" s="248" t="str">
        <f t="shared" si="288"/>
        <v/>
      </c>
      <c r="AU263" s="159">
        <v>6169</v>
      </c>
      <c r="AV263" s="160">
        <v>281.60000000000002</v>
      </c>
      <c r="AW263" s="160">
        <v>855.2</v>
      </c>
      <c r="AX263" s="159">
        <v>10910</v>
      </c>
      <c r="AY263" s="159">
        <v>901</v>
      </c>
      <c r="AZ263" s="171">
        <v>1978</v>
      </c>
      <c r="BA263" s="90"/>
      <c r="BB263" s="160">
        <v>986.6</v>
      </c>
      <c r="BC263" s="90"/>
      <c r="BD263" s="162"/>
      <c r="BE263" s="162">
        <v>10.5</v>
      </c>
      <c r="BF263" s="162"/>
      <c r="BG263" s="162"/>
      <c r="BH263" s="90"/>
      <c r="BI263" s="90"/>
      <c r="BJ263" s="162"/>
      <c r="BK263" s="162"/>
      <c r="BL263" s="159"/>
      <c r="BM263" s="162">
        <v>42.7</v>
      </c>
      <c r="BN263" s="91"/>
      <c r="BO263" s="90"/>
      <c r="BP263" s="159">
        <v>2200</v>
      </c>
      <c r="BQ263" s="90"/>
      <c r="BR263" s="90"/>
      <c r="BS263" s="90"/>
      <c r="BT263" s="90"/>
      <c r="BU263" s="90"/>
      <c r="BV263" s="90"/>
      <c r="BW263" s="90"/>
      <c r="BX263" s="90"/>
      <c r="BY263" s="90"/>
      <c r="BZ263" s="90"/>
      <c r="CA263" s="90"/>
      <c r="CB263" s="90"/>
      <c r="CC263" s="90"/>
      <c r="CD263" s="90"/>
      <c r="CE263" s="90"/>
      <c r="CF263" s="90"/>
      <c r="CG263" s="90"/>
      <c r="CH263" s="90"/>
      <c r="CI263" s="90"/>
      <c r="CJ263" s="90"/>
      <c r="CK263" s="90"/>
      <c r="CL263" s="91"/>
      <c r="CM263" s="90"/>
      <c r="CN263" s="162">
        <v>1112</v>
      </c>
      <c r="CQ263" s="56"/>
      <c r="DA263" s="56"/>
      <c r="DB263" s="90"/>
      <c r="DC263" s="90"/>
      <c r="DD263" s="90"/>
      <c r="DE263" s="90"/>
      <c r="DF263" s="90"/>
      <c r="DG263" s="90"/>
      <c r="DH263" s="90"/>
      <c r="DI263" s="90"/>
      <c r="DJ263" s="90"/>
      <c r="DK263" s="90"/>
      <c r="DL263" s="90"/>
      <c r="DM263" s="90"/>
      <c r="DN263" s="90"/>
      <c r="DO263" s="90"/>
      <c r="DP263" s="90"/>
      <c r="DQ263" s="90"/>
      <c r="DR263" s="90"/>
      <c r="DS263" s="91"/>
      <c r="DT263" s="50">
        <f t="shared" si="297"/>
        <v>1</v>
      </c>
      <c r="DU263" s="73">
        <f t="shared" si="298"/>
        <v>0</v>
      </c>
      <c r="DV263" s="73">
        <f t="shared" si="299"/>
        <v>1</v>
      </c>
      <c r="DW263" s="73">
        <f t="shared" si="300"/>
        <v>0</v>
      </c>
      <c r="DX263" s="73">
        <f t="shared" si="301"/>
        <v>0</v>
      </c>
      <c r="DY263" s="125">
        <f t="shared" si="302"/>
        <v>0</v>
      </c>
      <c r="DZ263" s="73">
        <f t="shared" si="303"/>
        <v>0</v>
      </c>
      <c r="EA263" s="19">
        <f t="shared" si="304"/>
        <v>0</v>
      </c>
      <c r="EB263" s="50">
        <f t="shared" si="305"/>
        <v>1</v>
      </c>
      <c r="EC263" s="19">
        <f t="shared" si="306"/>
        <v>0</v>
      </c>
      <c r="ED263" s="19">
        <f t="shared" si="307"/>
        <v>0</v>
      </c>
      <c r="EE263" s="19">
        <f t="shared" si="308"/>
        <v>1</v>
      </c>
      <c r="EF263" s="50">
        <f t="shared" si="309"/>
        <v>0</v>
      </c>
      <c r="EG263" s="19">
        <f t="shared" si="310"/>
        <v>0</v>
      </c>
      <c r="EH263" s="19">
        <f t="shared" si="311"/>
        <v>1</v>
      </c>
      <c r="EI263" s="50">
        <f t="shared" si="312"/>
        <v>0</v>
      </c>
      <c r="EJ263" s="125">
        <f t="shared" si="313"/>
        <v>2</v>
      </c>
      <c r="EK263">
        <f t="shared" si="314"/>
        <v>6169</v>
      </c>
      <c r="EL263">
        <f t="shared" si="315"/>
        <v>986.6</v>
      </c>
      <c r="EM263">
        <f t="shared" si="316"/>
        <v>281.60000000000002</v>
      </c>
      <c r="EN263">
        <f t="shared" si="317"/>
        <v>855.2</v>
      </c>
      <c r="EO263" t="str">
        <f t="shared" si="318"/>
        <v/>
      </c>
      <c r="EP263">
        <f t="shared" si="319"/>
        <v>10.5</v>
      </c>
      <c r="EQ263">
        <f t="shared" si="320"/>
        <v>1978</v>
      </c>
      <c r="ER263" t="str">
        <f t="shared" si="321"/>
        <v/>
      </c>
      <c r="ES263" t="str">
        <f t="shared" si="322"/>
        <v/>
      </c>
      <c r="ET263">
        <f t="shared" si="323"/>
        <v>901</v>
      </c>
      <c r="EU263" s="61">
        <f t="shared" si="324"/>
        <v>10910</v>
      </c>
      <c r="EV263" s="53" t="e">
        <f>IF(ISNUMBER(EK263),EK263*#REF!,"")</f>
        <v>#REF!</v>
      </c>
      <c r="EW263" s="53" t="e">
        <f>IF(ISNUMBER(EL263),EL263*#REF!,"")</f>
        <v>#REF!</v>
      </c>
      <c r="EX263" s="53" t="e">
        <f>IF(ISNUMBER(EM263),EM263*#REF!,"")</f>
        <v>#REF!</v>
      </c>
      <c r="EY263" s="53" t="e">
        <f>IF(ISNUMBER(EN263),EN263*#REF!,"")</f>
        <v>#REF!</v>
      </c>
      <c r="EZ263" s="53" t="str">
        <f>IF(ISNUMBER(EO263),EO263*#REF!,"")</f>
        <v/>
      </c>
      <c r="FA263" s="53" t="e">
        <f>IF(ISNUMBER(EP263),EP263*#REF!,"")</f>
        <v>#REF!</v>
      </c>
      <c r="FB263" s="53" t="e">
        <f>IF(ISNUMBER(EQ263),EQ263*#REF!,"")</f>
        <v>#REF!</v>
      </c>
      <c r="FC263" s="53" t="str">
        <f>IF(ISNUMBER(ER263),ER263*#REF!,"")</f>
        <v/>
      </c>
      <c r="FD263" s="53" t="str">
        <f>IF(ISNUMBER(ES263),ES263*#REF!,"")</f>
        <v/>
      </c>
      <c r="FE263" s="53" t="e">
        <f>IF(ISNUMBER(ET263),ET263*#REF!,"")</f>
        <v>#REF!</v>
      </c>
      <c r="FF263" s="52" t="e">
        <f>IF(ISNUMBER(EU263),EU263*#REF!,"")</f>
        <v>#REF!</v>
      </c>
      <c r="FG263" s="55" t="str">
        <f t="shared" si="325"/>
        <v/>
      </c>
      <c r="FH263" s="55" t="str">
        <f t="shared" si="326"/>
        <v/>
      </c>
      <c r="FI263" s="55" t="str">
        <f t="shared" si="327"/>
        <v/>
      </c>
      <c r="FJ263" s="55" t="str">
        <f t="shared" si="328"/>
        <v/>
      </c>
      <c r="FK263" s="55" t="str">
        <f t="shared" si="329"/>
        <v/>
      </c>
      <c r="FL263" s="55" t="str">
        <f t="shared" si="330"/>
        <v/>
      </c>
      <c r="FM263" s="55" t="str">
        <f t="shared" si="331"/>
        <v/>
      </c>
      <c r="FN263" s="55" t="str">
        <f t="shared" si="332"/>
        <v/>
      </c>
      <c r="FO263" s="55" t="str">
        <f t="shared" si="333"/>
        <v/>
      </c>
      <c r="FP263" s="55" t="str">
        <f t="shared" si="334"/>
        <v/>
      </c>
      <c r="FQ263" s="59" t="str">
        <f t="shared" si="335"/>
        <v/>
      </c>
      <c r="FR263" s="53" t="str">
        <f t="shared" si="354"/>
        <v/>
      </c>
      <c r="FS263" s="53" t="e">
        <f t="shared" si="336"/>
        <v>#VALUE!</v>
      </c>
      <c r="FT263" s="19" t="e">
        <f t="shared" si="337"/>
        <v>#VALUE!</v>
      </c>
      <c r="FU263" s="19" t="e">
        <f t="shared" si="338"/>
        <v>#VALUE!</v>
      </c>
      <c r="FV263" s="19" t="e">
        <f t="shared" si="339"/>
        <v>#VALUE!</v>
      </c>
      <c r="FW263" s="50" t="e">
        <f t="shared" si="340"/>
        <v>#VALUE!</v>
      </c>
      <c r="FX263" s="120">
        <f t="shared" si="341"/>
        <v>0</v>
      </c>
      <c r="FY263" s="120">
        <f t="shared" si="342"/>
        <v>0</v>
      </c>
      <c r="FZ263" s="120">
        <f t="shared" si="343"/>
        <v>0</v>
      </c>
      <c r="GA263" s="120">
        <f t="shared" si="344"/>
        <v>0</v>
      </c>
      <c r="GB263" s="120">
        <f t="shared" si="345"/>
        <v>0</v>
      </c>
      <c r="GC263" s="120">
        <f t="shared" si="346"/>
        <v>0</v>
      </c>
      <c r="GD263" s="120">
        <f t="shared" si="347"/>
        <v>0</v>
      </c>
      <c r="GE263" s="120">
        <f t="shared" si="348"/>
        <v>0</v>
      </c>
      <c r="GF263" s="120">
        <f t="shared" si="349"/>
        <v>0</v>
      </c>
      <c r="GG263">
        <f t="shared" si="350"/>
        <v>0</v>
      </c>
      <c r="GH263">
        <f t="shared" si="351"/>
        <v>0</v>
      </c>
      <c r="GI263">
        <v>6</v>
      </c>
      <c r="GJ263" t="str">
        <f t="shared" si="352"/>
        <v/>
      </c>
    </row>
    <row r="264" spans="1:192" s="2" customFormat="1" x14ac:dyDescent="0.2">
      <c r="A264" s="50">
        <f t="shared" si="291"/>
        <v>263</v>
      </c>
      <c r="B264" s="2" t="s">
        <v>141</v>
      </c>
      <c r="C264" s="179" t="s">
        <v>449</v>
      </c>
      <c r="D264" s="179" t="s">
        <v>982</v>
      </c>
      <c r="E264" s="179"/>
      <c r="F264" s="19">
        <v>3526160</v>
      </c>
      <c r="G264" s="19">
        <v>5572680</v>
      </c>
      <c r="H264" s="77">
        <f t="shared" si="292"/>
        <v>526075.10600000003</v>
      </c>
      <c r="I264" s="77">
        <f t="shared" si="293"/>
        <v>5570890.7180000003</v>
      </c>
      <c r="J264" s="83">
        <v>150</v>
      </c>
      <c r="K264" s="83" t="s">
        <v>1332</v>
      </c>
      <c r="L264" s="83">
        <v>11.7</v>
      </c>
      <c r="M264" s="83"/>
      <c r="N264" s="66"/>
      <c r="O264" s="83"/>
      <c r="P264" s="83"/>
      <c r="Q264" s="58" t="s">
        <v>2822</v>
      </c>
      <c r="R264" s="58" t="s">
        <v>1484</v>
      </c>
      <c r="S264" s="58" t="s">
        <v>1323</v>
      </c>
      <c r="T264" s="241" t="str">
        <f t="shared" si="294"/>
        <v>-</v>
      </c>
      <c r="U264" s="241" t="str">
        <f t="shared" si="295"/>
        <v>M</v>
      </c>
      <c r="V264" s="241" t="str">
        <f t="shared" si="296"/>
        <v>-</v>
      </c>
      <c r="W264" s="241" t="str">
        <f t="shared" si="353"/>
        <v>-</v>
      </c>
      <c r="X264" s="260">
        <f t="shared" si="290"/>
        <v>6</v>
      </c>
      <c r="Y264" s="261" t="str">
        <f t="shared" si="289"/>
        <v/>
      </c>
      <c r="Z264" s="68"/>
      <c r="AA264" s="48">
        <v>901</v>
      </c>
      <c r="AB264" s="143">
        <v>2</v>
      </c>
      <c r="AC264" s="144" t="s">
        <v>709</v>
      </c>
      <c r="AD264" s="144" t="s">
        <v>2956</v>
      </c>
      <c r="AE264" s="154"/>
      <c r="AF264" s="143" t="s">
        <v>3088</v>
      </c>
      <c r="AG264" s="66"/>
      <c r="AH264" s="143"/>
      <c r="AI264" s="142"/>
      <c r="AJ264" s="143"/>
      <c r="AK264" s="143"/>
      <c r="AL264" s="143"/>
      <c r="AM264" s="143"/>
      <c r="AR264" s="117">
        <v>7198.7832749566269</v>
      </c>
      <c r="AS264" s="193">
        <f t="shared" si="287"/>
        <v>7219.6832749566265</v>
      </c>
      <c r="AT264" s="248" t="str">
        <f t="shared" si="288"/>
        <v/>
      </c>
      <c r="AU264" s="159">
        <v>2129.360533041468</v>
      </c>
      <c r="AV264" s="159">
        <v>72.241029289695234</v>
      </c>
      <c r="AW264" s="159">
        <v>259.95908030273068</v>
      </c>
      <c r="AX264" s="159">
        <v>3343.7271212490555</v>
      </c>
      <c r="AY264" s="159">
        <v>282.88257803892765</v>
      </c>
      <c r="AZ264" s="171">
        <v>806.72853164641288</v>
      </c>
      <c r="BA264" s="90"/>
      <c r="BB264" s="159">
        <v>298.53413816230716</v>
      </c>
      <c r="BC264" s="90"/>
      <c r="BD264" s="162"/>
      <c r="BE264" s="161">
        <v>5.3502632260291696</v>
      </c>
      <c r="BF264" s="162"/>
      <c r="BG264" s="162"/>
      <c r="BH264" s="90"/>
      <c r="BI264" s="90"/>
      <c r="BJ264" s="162"/>
      <c r="BK264" s="162"/>
      <c r="BL264" s="159"/>
      <c r="BM264" s="162">
        <v>20.9</v>
      </c>
      <c r="BN264" s="91"/>
      <c r="BO264" s="90"/>
      <c r="BP264" s="159"/>
      <c r="BQ264" s="90"/>
      <c r="BR264" s="90"/>
      <c r="BS264" s="90"/>
      <c r="BT264" s="90"/>
      <c r="BU264" s="90"/>
      <c r="BV264" s="90"/>
      <c r="BW264" s="90"/>
      <c r="BX264" s="90"/>
      <c r="BY264" s="90"/>
      <c r="BZ264" s="90"/>
      <c r="CA264" s="90"/>
      <c r="CB264" s="90"/>
      <c r="CC264" s="90"/>
      <c r="CD264" s="90"/>
      <c r="CE264" s="90"/>
      <c r="CF264" s="90"/>
      <c r="CG264" s="90"/>
      <c r="CH264" s="90"/>
      <c r="CI264" s="90"/>
      <c r="CJ264" s="90"/>
      <c r="CK264" s="90"/>
      <c r="CL264" s="91"/>
      <c r="CM264" s="90"/>
      <c r="CN264" s="161">
        <v>703.45220689655184</v>
      </c>
      <c r="CQ264" s="56"/>
      <c r="DA264" s="56"/>
      <c r="DB264" s="90"/>
      <c r="DC264" s="90"/>
      <c r="DD264" s="90"/>
      <c r="DE264" s="90"/>
      <c r="DF264" s="90"/>
      <c r="DG264" s="90"/>
      <c r="DH264" s="90"/>
      <c r="DI264" s="90"/>
      <c r="DJ264" s="90"/>
      <c r="DK264" s="90"/>
      <c r="DL264" s="90"/>
      <c r="DM264" s="90"/>
      <c r="DN264" s="90"/>
      <c r="DO264" s="90"/>
      <c r="DP264" s="90"/>
      <c r="DQ264" s="90"/>
      <c r="DR264" s="90"/>
      <c r="DS264" s="91"/>
      <c r="DT264" s="50">
        <f t="shared" si="297"/>
        <v>0</v>
      </c>
      <c r="DU264" s="73">
        <f t="shared" si="298"/>
        <v>0</v>
      </c>
      <c r="DV264" s="73">
        <f t="shared" si="299"/>
        <v>1</v>
      </c>
      <c r="DW264" s="73">
        <f t="shared" si="300"/>
        <v>0</v>
      </c>
      <c r="DX264" s="73">
        <f t="shared" si="301"/>
        <v>0</v>
      </c>
      <c r="DY264" s="125">
        <f t="shared" si="302"/>
        <v>0</v>
      </c>
      <c r="DZ264" s="73">
        <f t="shared" si="303"/>
        <v>0</v>
      </c>
      <c r="EA264" s="19">
        <f t="shared" si="304"/>
        <v>0</v>
      </c>
      <c r="EB264" s="50">
        <f t="shared" si="305"/>
        <v>1</v>
      </c>
      <c r="EC264" s="19">
        <f t="shared" si="306"/>
        <v>0</v>
      </c>
      <c r="ED264" s="19">
        <f t="shared" si="307"/>
        <v>1</v>
      </c>
      <c r="EE264" s="19">
        <f t="shared" si="308"/>
        <v>0</v>
      </c>
      <c r="EF264" s="50">
        <f t="shared" si="309"/>
        <v>0</v>
      </c>
      <c r="EG264" s="19">
        <f t="shared" si="310"/>
        <v>1</v>
      </c>
      <c r="EH264" s="19">
        <f t="shared" si="311"/>
        <v>0</v>
      </c>
      <c r="EI264" s="50">
        <f t="shared" si="312"/>
        <v>0</v>
      </c>
      <c r="EJ264" s="125">
        <f t="shared" si="313"/>
        <v>1</v>
      </c>
      <c r="EK264">
        <f t="shared" si="314"/>
        <v>2129.360533041468</v>
      </c>
      <c r="EL264">
        <f t="shared" si="315"/>
        <v>298.53413816230716</v>
      </c>
      <c r="EM264">
        <f t="shared" si="316"/>
        <v>72.241029289695234</v>
      </c>
      <c r="EN264">
        <f t="shared" si="317"/>
        <v>259.95908030273068</v>
      </c>
      <c r="EO264" t="str">
        <f t="shared" si="318"/>
        <v/>
      </c>
      <c r="EP264">
        <f t="shared" si="319"/>
        <v>5.3502632260291696</v>
      </c>
      <c r="EQ264">
        <f t="shared" si="320"/>
        <v>806.72853164641288</v>
      </c>
      <c r="ER264" t="str">
        <f t="shared" si="321"/>
        <v/>
      </c>
      <c r="ES264" t="str">
        <f t="shared" si="322"/>
        <v/>
      </c>
      <c r="ET264">
        <f t="shared" si="323"/>
        <v>282.88257803892765</v>
      </c>
      <c r="EU264" s="61">
        <f t="shared" si="324"/>
        <v>3343.7271212490555</v>
      </c>
      <c r="EV264" s="53" t="e">
        <f>IF(ISNUMBER(EK264),EK264*#REF!,"")</f>
        <v>#REF!</v>
      </c>
      <c r="EW264" s="53" t="e">
        <f>IF(ISNUMBER(EL264),EL264*#REF!,"")</f>
        <v>#REF!</v>
      </c>
      <c r="EX264" s="53" t="e">
        <f>IF(ISNUMBER(EM264),EM264*#REF!,"")</f>
        <v>#REF!</v>
      </c>
      <c r="EY264" s="53" t="e">
        <f>IF(ISNUMBER(EN264),EN264*#REF!,"")</f>
        <v>#REF!</v>
      </c>
      <c r="EZ264" s="53" t="str">
        <f>IF(ISNUMBER(EO264),EO264*#REF!,"")</f>
        <v/>
      </c>
      <c r="FA264" s="53" t="e">
        <f>IF(ISNUMBER(EP264),EP264*#REF!,"")</f>
        <v>#REF!</v>
      </c>
      <c r="FB264" s="53" t="e">
        <f>IF(ISNUMBER(EQ264),EQ264*#REF!,"")</f>
        <v>#REF!</v>
      </c>
      <c r="FC264" s="53" t="str">
        <f>IF(ISNUMBER(ER264),ER264*#REF!,"")</f>
        <v/>
      </c>
      <c r="FD264" s="53" t="str">
        <f>IF(ISNUMBER(ES264),ES264*#REF!,"")</f>
        <v/>
      </c>
      <c r="FE264" s="53" t="e">
        <f>IF(ISNUMBER(ET264),ET264*#REF!,"")</f>
        <v>#REF!</v>
      </c>
      <c r="FF264" s="52" t="e">
        <f>IF(ISNUMBER(EU264),EU264*#REF!,"")</f>
        <v>#REF!</v>
      </c>
      <c r="FG264" s="55" t="str">
        <f t="shared" si="325"/>
        <v/>
      </c>
      <c r="FH264" s="55" t="str">
        <f t="shared" si="326"/>
        <v/>
      </c>
      <c r="FI264" s="55" t="str">
        <f t="shared" si="327"/>
        <v/>
      </c>
      <c r="FJ264" s="55" t="str">
        <f t="shared" si="328"/>
        <v/>
      </c>
      <c r="FK264" s="55" t="str">
        <f t="shared" si="329"/>
        <v/>
      </c>
      <c r="FL264" s="55" t="str">
        <f t="shared" si="330"/>
        <v/>
      </c>
      <c r="FM264" s="55" t="str">
        <f t="shared" si="331"/>
        <v/>
      </c>
      <c r="FN264" s="55" t="str">
        <f t="shared" si="332"/>
        <v/>
      </c>
      <c r="FO264" s="55" t="str">
        <f t="shared" si="333"/>
        <v/>
      </c>
      <c r="FP264" s="55" t="str">
        <f t="shared" si="334"/>
        <v/>
      </c>
      <c r="FQ264" s="59" t="str">
        <f t="shared" si="335"/>
        <v/>
      </c>
      <c r="FR264" s="53" t="str">
        <f t="shared" si="354"/>
        <v/>
      </c>
      <c r="FS264" s="53" t="e">
        <f t="shared" si="336"/>
        <v>#VALUE!</v>
      </c>
      <c r="FT264" s="19" t="e">
        <f t="shared" si="337"/>
        <v>#VALUE!</v>
      </c>
      <c r="FU264" s="19" t="e">
        <f t="shared" si="338"/>
        <v>#VALUE!</v>
      </c>
      <c r="FV264" s="19" t="e">
        <f t="shared" si="339"/>
        <v>#VALUE!</v>
      </c>
      <c r="FW264" s="50" t="e">
        <f t="shared" si="340"/>
        <v>#VALUE!</v>
      </c>
      <c r="FX264" s="120">
        <f t="shared" si="341"/>
        <v>0</v>
      </c>
      <c r="FY264" s="120">
        <f t="shared" si="342"/>
        <v>0</v>
      </c>
      <c r="FZ264" s="120">
        <f t="shared" si="343"/>
        <v>0</v>
      </c>
      <c r="GA264" s="120">
        <f t="shared" si="344"/>
        <v>0</v>
      </c>
      <c r="GB264" s="120">
        <f t="shared" si="345"/>
        <v>0</v>
      </c>
      <c r="GC264" s="120">
        <f t="shared" si="346"/>
        <v>0</v>
      </c>
      <c r="GD264" s="120">
        <f t="shared" si="347"/>
        <v>0</v>
      </c>
      <c r="GE264" s="120">
        <f t="shared" si="348"/>
        <v>0</v>
      </c>
      <c r="GF264" s="120">
        <f t="shared" si="349"/>
        <v>0</v>
      </c>
      <c r="GG264">
        <f t="shared" si="350"/>
        <v>0</v>
      </c>
      <c r="GH264">
        <f t="shared" si="351"/>
        <v>0</v>
      </c>
      <c r="GI264">
        <v>6</v>
      </c>
      <c r="GJ264" t="str">
        <f t="shared" si="352"/>
        <v/>
      </c>
    </row>
    <row r="265" spans="1:192" s="2" customFormat="1" x14ac:dyDescent="0.2">
      <c r="A265" s="50">
        <f t="shared" si="291"/>
        <v>264</v>
      </c>
      <c r="B265" s="2" t="s">
        <v>141</v>
      </c>
      <c r="C265" s="179" t="s">
        <v>449</v>
      </c>
      <c r="D265" s="179" t="s">
        <v>982</v>
      </c>
      <c r="E265" s="179"/>
      <c r="F265" s="19">
        <v>3526160</v>
      </c>
      <c r="G265" s="19">
        <v>5572680</v>
      </c>
      <c r="H265" s="77">
        <f t="shared" si="292"/>
        <v>526075.10600000003</v>
      </c>
      <c r="I265" s="77">
        <f t="shared" si="293"/>
        <v>5570890.7180000003</v>
      </c>
      <c r="J265" s="83">
        <v>150</v>
      </c>
      <c r="K265" s="83" t="s">
        <v>1332</v>
      </c>
      <c r="L265" s="83">
        <v>11.7</v>
      </c>
      <c r="M265" s="83"/>
      <c r="N265" s="66"/>
      <c r="O265" s="83"/>
      <c r="P265" s="83"/>
      <c r="Q265" s="58" t="s">
        <v>2822</v>
      </c>
      <c r="R265" s="58" t="s">
        <v>1484</v>
      </c>
      <c r="S265" s="58" t="s">
        <v>1323</v>
      </c>
      <c r="T265" s="241" t="str">
        <f t="shared" si="294"/>
        <v>-</v>
      </c>
      <c r="U265" s="241" t="str">
        <f t="shared" si="295"/>
        <v>M</v>
      </c>
      <c r="V265" s="241" t="str">
        <f t="shared" si="296"/>
        <v>-</v>
      </c>
      <c r="W265" s="241" t="str">
        <f t="shared" si="353"/>
        <v>-</v>
      </c>
      <c r="X265" s="260">
        <f t="shared" si="290"/>
        <v>6</v>
      </c>
      <c r="Y265" s="261" t="str">
        <f t="shared" si="289"/>
        <v/>
      </c>
      <c r="Z265" s="68" t="s">
        <v>1572</v>
      </c>
      <c r="AA265" s="48">
        <v>18443</v>
      </c>
      <c r="AB265" s="143">
        <v>3</v>
      </c>
      <c r="AC265" s="144" t="s">
        <v>710</v>
      </c>
      <c r="AD265" s="144" t="s">
        <v>1657</v>
      </c>
      <c r="AE265" s="154"/>
      <c r="AF265" s="143">
        <v>14.2</v>
      </c>
      <c r="AG265" s="66"/>
      <c r="AH265" s="143">
        <v>6.1</v>
      </c>
      <c r="AI265" s="142"/>
      <c r="AJ265" s="150">
        <v>1.002</v>
      </c>
      <c r="AK265" s="142">
        <v>20</v>
      </c>
      <c r="AL265" s="143"/>
      <c r="AM265" s="66">
        <v>0.25</v>
      </c>
      <c r="AR265" s="117">
        <v>4414.42</v>
      </c>
      <c r="AS265" s="193">
        <f t="shared" si="287"/>
        <v>4426.32</v>
      </c>
      <c r="AT265" s="248" t="str">
        <f t="shared" si="288"/>
        <v/>
      </c>
      <c r="AU265" s="159">
        <v>1395</v>
      </c>
      <c r="AV265" s="160">
        <v>32.1</v>
      </c>
      <c r="AW265" s="160">
        <v>94</v>
      </c>
      <c r="AX265" s="162">
        <v>2008</v>
      </c>
      <c r="AY265" s="160">
        <v>247.1</v>
      </c>
      <c r="AZ265" s="172">
        <v>502.1</v>
      </c>
      <c r="BA265" s="90"/>
      <c r="BB265" s="160">
        <v>100</v>
      </c>
      <c r="BC265" s="90"/>
      <c r="BD265" s="162">
        <v>0</v>
      </c>
      <c r="BE265" s="161">
        <v>1.08</v>
      </c>
      <c r="BF265" s="161">
        <v>0.04</v>
      </c>
      <c r="BG265" s="162"/>
      <c r="BH265" s="90"/>
      <c r="BI265" s="90"/>
      <c r="BJ265" s="159">
        <v>35</v>
      </c>
      <c r="BK265" s="162">
        <v>0</v>
      </c>
      <c r="BL265" s="162"/>
      <c r="BM265" s="160">
        <v>11.9</v>
      </c>
      <c r="BN265" s="91"/>
      <c r="BO265" s="90"/>
      <c r="BP265" s="159"/>
      <c r="BQ265" s="90"/>
      <c r="BR265" s="90"/>
      <c r="BS265" s="90"/>
      <c r="BT265" s="90"/>
      <c r="BU265" s="90"/>
      <c r="BV265" s="90"/>
      <c r="BW265" s="90"/>
      <c r="BX265" s="90"/>
      <c r="BY265" s="90"/>
      <c r="BZ265" s="90"/>
      <c r="CA265" s="90"/>
      <c r="CB265" s="90"/>
      <c r="CC265" s="90"/>
      <c r="CD265" s="90"/>
      <c r="CE265" s="90"/>
      <c r="CF265" s="90"/>
      <c r="CG265" s="90"/>
      <c r="CH265" s="90"/>
      <c r="CI265" s="90"/>
      <c r="CJ265" s="90"/>
      <c r="CK265" s="90"/>
      <c r="CL265" s="91"/>
      <c r="CM265" s="90"/>
      <c r="CN265" s="162">
        <v>509</v>
      </c>
      <c r="CQ265" s="56"/>
      <c r="DA265" s="56"/>
      <c r="DB265" s="90"/>
      <c r="DC265" s="90"/>
      <c r="DD265" s="90"/>
      <c r="DE265" s="90"/>
      <c r="DF265" s="90"/>
      <c r="DG265" s="90"/>
      <c r="DH265" s="90"/>
      <c r="DI265" s="90"/>
      <c r="DJ265" s="90"/>
      <c r="DK265" s="90"/>
      <c r="DL265" s="90"/>
      <c r="DM265" s="90"/>
      <c r="DN265" s="90"/>
      <c r="DO265" s="90"/>
      <c r="DP265" s="90"/>
      <c r="DQ265" s="90"/>
      <c r="DR265" s="90"/>
      <c r="DS265" s="91"/>
      <c r="DT265" s="50">
        <f t="shared" si="297"/>
        <v>0</v>
      </c>
      <c r="DU265" s="73">
        <f t="shared" si="298"/>
        <v>0</v>
      </c>
      <c r="DV265" s="73">
        <f t="shared" si="299"/>
        <v>1</v>
      </c>
      <c r="DW265" s="73">
        <f t="shared" si="300"/>
        <v>0</v>
      </c>
      <c r="DX265" s="73">
        <f t="shared" si="301"/>
        <v>0</v>
      </c>
      <c r="DY265" s="125">
        <f t="shared" si="302"/>
        <v>0</v>
      </c>
      <c r="DZ265" s="73">
        <f t="shared" si="303"/>
        <v>1</v>
      </c>
      <c r="EA265" s="19">
        <f t="shared" si="304"/>
        <v>0</v>
      </c>
      <c r="EB265" s="50">
        <f t="shared" si="305"/>
        <v>0</v>
      </c>
      <c r="EC265" s="19">
        <f t="shared" si="306"/>
        <v>0</v>
      </c>
      <c r="ED265" s="19">
        <f t="shared" si="307"/>
        <v>1</v>
      </c>
      <c r="EE265" s="19">
        <f t="shared" si="308"/>
        <v>0</v>
      </c>
      <c r="EF265" s="50">
        <f t="shared" si="309"/>
        <v>0</v>
      </c>
      <c r="EG265" s="19">
        <f t="shared" si="310"/>
        <v>1</v>
      </c>
      <c r="EH265" s="19">
        <f t="shared" si="311"/>
        <v>0</v>
      </c>
      <c r="EI265" s="50">
        <f t="shared" si="312"/>
        <v>0</v>
      </c>
      <c r="EJ265" s="125">
        <f t="shared" si="313"/>
        <v>1</v>
      </c>
      <c r="EK265">
        <f t="shared" si="314"/>
        <v>1395</v>
      </c>
      <c r="EL265">
        <f t="shared" si="315"/>
        <v>100</v>
      </c>
      <c r="EM265">
        <f t="shared" si="316"/>
        <v>32.1</v>
      </c>
      <c r="EN265">
        <f t="shared" si="317"/>
        <v>94</v>
      </c>
      <c r="EO265">
        <f t="shared" si="318"/>
        <v>0.04</v>
      </c>
      <c r="EP265">
        <f t="shared" si="319"/>
        <v>1.08</v>
      </c>
      <c r="EQ265">
        <f t="shared" si="320"/>
        <v>502.1</v>
      </c>
      <c r="ER265" t="str">
        <f t="shared" si="321"/>
        <v/>
      </c>
      <c r="ES265">
        <f t="shared" si="322"/>
        <v>35</v>
      </c>
      <c r="ET265">
        <f t="shared" si="323"/>
        <v>247.1</v>
      </c>
      <c r="EU265" s="61">
        <f t="shared" si="324"/>
        <v>2008</v>
      </c>
      <c r="EV265" s="53" t="e">
        <f>IF(ISNUMBER(EK265),EK265*#REF!,"")</f>
        <v>#REF!</v>
      </c>
      <c r="EW265" s="53" t="e">
        <f>IF(ISNUMBER(EL265),EL265*#REF!,"")</f>
        <v>#REF!</v>
      </c>
      <c r="EX265" s="53" t="e">
        <f>IF(ISNUMBER(EM265),EM265*#REF!,"")</f>
        <v>#REF!</v>
      </c>
      <c r="EY265" s="53" t="e">
        <f>IF(ISNUMBER(EN265),EN265*#REF!,"")</f>
        <v>#REF!</v>
      </c>
      <c r="EZ265" s="53" t="e">
        <f>IF(ISNUMBER(EO265),EO265*#REF!,"")</f>
        <v>#REF!</v>
      </c>
      <c r="FA265" s="53" t="e">
        <f>IF(ISNUMBER(EP265),EP265*#REF!,"")</f>
        <v>#REF!</v>
      </c>
      <c r="FB265" s="53" t="e">
        <f>IF(ISNUMBER(EQ265),EQ265*#REF!,"")</f>
        <v>#REF!</v>
      </c>
      <c r="FC265" s="53" t="str">
        <f>IF(ISNUMBER(ER265),ER265*#REF!,"")</f>
        <v/>
      </c>
      <c r="FD265" s="53" t="e">
        <f>IF(ISNUMBER(ES265),ES265*#REF!,"")</f>
        <v>#REF!</v>
      </c>
      <c r="FE265" s="53" t="e">
        <f>IF(ISNUMBER(ET265),ET265*#REF!,"")</f>
        <v>#REF!</v>
      </c>
      <c r="FF265" s="52" t="e">
        <f>IF(ISNUMBER(EU265),EU265*#REF!,"")</f>
        <v>#REF!</v>
      </c>
      <c r="FG265" s="55" t="str">
        <f t="shared" si="325"/>
        <v/>
      </c>
      <c r="FH265" s="55" t="str">
        <f t="shared" si="326"/>
        <v/>
      </c>
      <c r="FI265" s="55" t="str">
        <f t="shared" si="327"/>
        <v/>
      </c>
      <c r="FJ265" s="55" t="str">
        <f t="shared" si="328"/>
        <v/>
      </c>
      <c r="FK265" s="55" t="str">
        <f t="shared" si="329"/>
        <v/>
      </c>
      <c r="FL265" s="55" t="str">
        <f t="shared" si="330"/>
        <v/>
      </c>
      <c r="FM265" s="55" t="str">
        <f t="shared" si="331"/>
        <v/>
      </c>
      <c r="FN265" s="55" t="str">
        <f t="shared" si="332"/>
        <v/>
      </c>
      <c r="FO265" s="55" t="str">
        <f t="shared" si="333"/>
        <v/>
      </c>
      <c r="FP265" s="55" t="str">
        <f t="shared" si="334"/>
        <v/>
      </c>
      <c r="FQ265" s="59" t="str">
        <f t="shared" si="335"/>
        <v/>
      </c>
      <c r="FR265" s="53" t="str">
        <f t="shared" si="354"/>
        <v/>
      </c>
      <c r="FS265" s="53" t="e">
        <f t="shared" si="336"/>
        <v>#VALUE!</v>
      </c>
      <c r="FT265" s="19" t="e">
        <f t="shared" si="337"/>
        <v>#VALUE!</v>
      </c>
      <c r="FU265" s="19" t="e">
        <f t="shared" si="338"/>
        <v>#VALUE!</v>
      </c>
      <c r="FV265" s="19" t="e">
        <f t="shared" si="339"/>
        <v>#VALUE!</v>
      </c>
      <c r="FW265" s="50" t="e">
        <f t="shared" si="340"/>
        <v>#VALUE!</v>
      </c>
      <c r="FX265" s="120">
        <f t="shared" si="341"/>
        <v>0</v>
      </c>
      <c r="FY265" s="120">
        <f t="shared" si="342"/>
        <v>0</v>
      </c>
      <c r="FZ265" s="120">
        <f t="shared" si="343"/>
        <v>0</v>
      </c>
      <c r="GA265" s="120">
        <f t="shared" si="344"/>
        <v>0</v>
      </c>
      <c r="GB265" s="120">
        <f t="shared" si="345"/>
        <v>0</v>
      </c>
      <c r="GC265" s="120">
        <f t="shared" si="346"/>
        <v>0</v>
      </c>
      <c r="GD265" s="120">
        <f t="shared" si="347"/>
        <v>0</v>
      </c>
      <c r="GE265" s="120">
        <f t="shared" si="348"/>
        <v>0</v>
      </c>
      <c r="GF265" s="120">
        <f t="shared" si="349"/>
        <v>0</v>
      </c>
      <c r="GG265">
        <f t="shared" si="350"/>
        <v>0</v>
      </c>
      <c r="GH265">
        <f t="shared" si="351"/>
        <v>0</v>
      </c>
      <c r="GI265">
        <v>6</v>
      </c>
      <c r="GJ265" t="str">
        <f t="shared" si="352"/>
        <v/>
      </c>
    </row>
    <row r="266" spans="1:192" s="2" customFormat="1" x14ac:dyDescent="0.2">
      <c r="A266" s="50">
        <f t="shared" si="291"/>
        <v>265</v>
      </c>
      <c r="B266" s="2" t="s">
        <v>141</v>
      </c>
      <c r="C266" s="179" t="s">
        <v>449</v>
      </c>
      <c r="D266" s="179" t="s">
        <v>982</v>
      </c>
      <c r="E266" s="179"/>
      <c r="F266" s="19">
        <v>3526160</v>
      </c>
      <c r="G266" s="19">
        <v>5572680</v>
      </c>
      <c r="H266" s="77">
        <f t="shared" si="292"/>
        <v>526075.10600000003</v>
      </c>
      <c r="I266" s="77">
        <f t="shared" si="293"/>
        <v>5570890.7180000003</v>
      </c>
      <c r="J266" s="83">
        <v>150</v>
      </c>
      <c r="K266" s="83" t="s">
        <v>1332</v>
      </c>
      <c r="L266" s="83">
        <v>11.7</v>
      </c>
      <c r="M266" s="83"/>
      <c r="N266" s="66"/>
      <c r="O266" s="83"/>
      <c r="P266" s="83"/>
      <c r="Q266" s="58" t="s">
        <v>2822</v>
      </c>
      <c r="R266" s="58" t="s">
        <v>1484</v>
      </c>
      <c r="S266" s="58" t="s">
        <v>1323</v>
      </c>
      <c r="T266" s="241" t="str">
        <f t="shared" si="294"/>
        <v>-</v>
      </c>
      <c r="U266" s="241" t="str">
        <f t="shared" si="295"/>
        <v>M</v>
      </c>
      <c r="V266" s="241" t="str">
        <f t="shared" si="296"/>
        <v>-</v>
      </c>
      <c r="W266" s="241" t="str">
        <f t="shared" si="353"/>
        <v>-</v>
      </c>
      <c r="X266" s="260">
        <f t="shared" si="290"/>
        <v>6</v>
      </c>
      <c r="Y266" s="261" t="str">
        <f t="shared" si="289"/>
        <v/>
      </c>
      <c r="Z266" s="68"/>
      <c r="AA266" s="48">
        <v>20999</v>
      </c>
      <c r="AB266" s="143">
        <v>4</v>
      </c>
      <c r="AC266" s="144" t="s">
        <v>710</v>
      </c>
      <c r="AD266" s="144" t="s">
        <v>1658</v>
      </c>
      <c r="AE266" s="154"/>
      <c r="AF266" s="146">
        <v>13</v>
      </c>
      <c r="AG266" s="66"/>
      <c r="AH266" s="143">
        <v>6.1</v>
      </c>
      <c r="AI266" s="142"/>
      <c r="AJ266" s="143">
        <v>1.0019</v>
      </c>
      <c r="AK266" s="143">
        <v>20</v>
      </c>
      <c r="AL266" s="143"/>
      <c r="AM266" s="143">
        <v>0.17</v>
      </c>
      <c r="AR266" s="117">
        <v>4739.8099999999995</v>
      </c>
      <c r="AS266" s="193">
        <f t="shared" si="287"/>
        <v>4757.0499999999993</v>
      </c>
      <c r="AT266" s="248" t="str">
        <f t="shared" si="288"/>
        <v/>
      </c>
      <c r="AU266" s="159">
        <v>1494</v>
      </c>
      <c r="AV266" s="160">
        <v>37.299999999999997</v>
      </c>
      <c r="AW266" s="160">
        <v>115.8</v>
      </c>
      <c r="AX266" s="159">
        <v>2274</v>
      </c>
      <c r="AY266" s="160">
        <v>256.2</v>
      </c>
      <c r="AZ266" s="172">
        <v>430.9</v>
      </c>
      <c r="BA266" s="90"/>
      <c r="BB266" s="162">
        <v>112.7</v>
      </c>
      <c r="BC266" s="90"/>
      <c r="BD266" s="160">
        <v>0.3</v>
      </c>
      <c r="BE266" s="161">
        <v>1.87</v>
      </c>
      <c r="BF266" s="161">
        <v>0.11</v>
      </c>
      <c r="BG266" s="162"/>
      <c r="BH266" s="90"/>
      <c r="BI266" s="90"/>
      <c r="BJ266" s="160">
        <v>16.600000000000001</v>
      </c>
      <c r="BK266" s="161">
        <v>0.03</v>
      </c>
      <c r="BL266" s="162"/>
      <c r="BM266" s="162">
        <v>17.239999999999998</v>
      </c>
      <c r="BN266" s="91"/>
      <c r="BO266" s="90"/>
      <c r="BP266" s="159"/>
      <c r="BQ266" s="90"/>
      <c r="BR266" s="90"/>
      <c r="BS266" s="90"/>
      <c r="BT266" s="90"/>
      <c r="BU266" s="90"/>
      <c r="BV266" s="90"/>
      <c r="BW266" s="90"/>
      <c r="BX266" s="90"/>
      <c r="BY266" s="90"/>
      <c r="BZ266" s="90"/>
      <c r="CA266" s="90"/>
      <c r="CB266" s="90"/>
      <c r="CC266" s="90"/>
      <c r="CD266" s="90"/>
      <c r="CE266" s="90"/>
      <c r="CF266" s="90"/>
      <c r="CG266" s="90"/>
      <c r="CH266" s="90"/>
      <c r="CI266" s="90"/>
      <c r="CJ266" s="90"/>
      <c r="CK266" s="90"/>
      <c r="CL266" s="91"/>
      <c r="CM266" s="90"/>
      <c r="CN266" s="162">
        <v>617.79999999999995</v>
      </c>
      <c r="CQ266" s="56"/>
      <c r="DA266" s="56"/>
      <c r="DB266" s="90"/>
      <c r="DC266" s="90"/>
      <c r="DD266" s="90"/>
      <c r="DE266" s="90"/>
      <c r="DF266" s="90"/>
      <c r="DG266" s="90"/>
      <c r="DH266" s="90"/>
      <c r="DI266" s="90"/>
      <c r="DJ266" s="90"/>
      <c r="DK266" s="90"/>
      <c r="DL266" s="90"/>
      <c r="DM266" s="90"/>
      <c r="DN266" s="90"/>
      <c r="DO266" s="90"/>
      <c r="DP266" s="90"/>
      <c r="DQ266" s="90"/>
      <c r="DR266" s="90"/>
      <c r="DS266" s="91"/>
      <c r="DT266" s="50">
        <f t="shared" si="297"/>
        <v>0</v>
      </c>
      <c r="DU266" s="73">
        <f t="shared" si="298"/>
        <v>0</v>
      </c>
      <c r="DV266" s="73">
        <f t="shared" si="299"/>
        <v>1</v>
      </c>
      <c r="DW266" s="73">
        <f t="shared" si="300"/>
        <v>0</v>
      </c>
      <c r="DX266" s="73">
        <f t="shared" si="301"/>
        <v>0</v>
      </c>
      <c r="DY266" s="125">
        <f t="shared" si="302"/>
        <v>0</v>
      </c>
      <c r="DZ266" s="73">
        <f t="shared" si="303"/>
        <v>1</v>
      </c>
      <c r="EA266" s="19">
        <f t="shared" si="304"/>
        <v>0</v>
      </c>
      <c r="EB266" s="50">
        <f t="shared" si="305"/>
        <v>0</v>
      </c>
      <c r="EC266" s="19">
        <f t="shared" si="306"/>
        <v>0</v>
      </c>
      <c r="ED266" s="19">
        <f t="shared" si="307"/>
        <v>1</v>
      </c>
      <c r="EE266" s="19">
        <f t="shared" si="308"/>
        <v>0</v>
      </c>
      <c r="EF266" s="50">
        <f t="shared" si="309"/>
        <v>0</v>
      </c>
      <c r="EG266" s="19">
        <f t="shared" si="310"/>
        <v>1</v>
      </c>
      <c r="EH266" s="19">
        <f t="shared" si="311"/>
        <v>0</v>
      </c>
      <c r="EI266" s="50">
        <f t="shared" si="312"/>
        <v>0</v>
      </c>
      <c r="EJ266" s="125">
        <f t="shared" si="313"/>
        <v>1</v>
      </c>
      <c r="EK266">
        <f t="shared" si="314"/>
        <v>1494</v>
      </c>
      <c r="EL266">
        <f t="shared" si="315"/>
        <v>112.7</v>
      </c>
      <c r="EM266">
        <f t="shared" si="316"/>
        <v>37.299999999999997</v>
      </c>
      <c r="EN266">
        <f t="shared" si="317"/>
        <v>115.8</v>
      </c>
      <c r="EO266">
        <f t="shared" si="318"/>
        <v>0.11</v>
      </c>
      <c r="EP266">
        <f t="shared" si="319"/>
        <v>1.87</v>
      </c>
      <c r="EQ266">
        <f t="shared" si="320"/>
        <v>430.9</v>
      </c>
      <c r="ER266" t="str">
        <f t="shared" si="321"/>
        <v/>
      </c>
      <c r="ES266">
        <f t="shared" si="322"/>
        <v>16.600000000000001</v>
      </c>
      <c r="ET266">
        <f t="shared" si="323"/>
        <v>256.2</v>
      </c>
      <c r="EU266" s="61">
        <f t="shared" si="324"/>
        <v>2274</v>
      </c>
      <c r="EV266" s="53" t="e">
        <f>IF(ISNUMBER(EK266),EK266*#REF!,"")</f>
        <v>#REF!</v>
      </c>
      <c r="EW266" s="53" t="e">
        <f>IF(ISNUMBER(EL266),EL266*#REF!,"")</f>
        <v>#REF!</v>
      </c>
      <c r="EX266" s="53" t="e">
        <f>IF(ISNUMBER(EM266),EM266*#REF!,"")</f>
        <v>#REF!</v>
      </c>
      <c r="EY266" s="53" t="e">
        <f>IF(ISNUMBER(EN266),EN266*#REF!,"")</f>
        <v>#REF!</v>
      </c>
      <c r="EZ266" s="53" t="e">
        <f>IF(ISNUMBER(EO266),EO266*#REF!,"")</f>
        <v>#REF!</v>
      </c>
      <c r="FA266" s="53" t="e">
        <f>IF(ISNUMBER(EP266),EP266*#REF!,"")</f>
        <v>#REF!</v>
      </c>
      <c r="FB266" s="53" t="e">
        <f>IF(ISNUMBER(EQ266),EQ266*#REF!,"")</f>
        <v>#REF!</v>
      </c>
      <c r="FC266" s="53" t="str">
        <f>IF(ISNUMBER(ER266),ER266*#REF!,"")</f>
        <v/>
      </c>
      <c r="FD266" s="53" t="e">
        <f>IF(ISNUMBER(ES266),ES266*#REF!,"")</f>
        <v>#REF!</v>
      </c>
      <c r="FE266" s="53" t="e">
        <f>IF(ISNUMBER(ET266),ET266*#REF!,"")</f>
        <v>#REF!</v>
      </c>
      <c r="FF266" s="52" t="e">
        <f>IF(ISNUMBER(EU266),EU266*#REF!,"")</f>
        <v>#REF!</v>
      </c>
      <c r="FG266" s="55" t="str">
        <f t="shared" si="325"/>
        <v/>
      </c>
      <c r="FH266" s="55" t="str">
        <f t="shared" si="326"/>
        <v/>
      </c>
      <c r="FI266" s="55" t="str">
        <f t="shared" si="327"/>
        <v/>
      </c>
      <c r="FJ266" s="55" t="str">
        <f t="shared" si="328"/>
        <v/>
      </c>
      <c r="FK266" s="55" t="str">
        <f t="shared" si="329"/>
        <v/>
      </c>
      <c r="FL266" s="55" t="str">
        <f t="shared" si="330"/>
        <v/>
      </c>
      <c r="FM266" s="55" t="str">
        <f t="shared" si="331"/>
        <v/>
      </c>
      <c r="FN266" s="55" t="str">
        <f t="shared" si="332"/>
        <v/>
      </c>
      <c r="FO266" s="55" t="str">
        <f t="shared" si="333"/>
        <v/>
      </c>
      <c r="FP266" s="55" t="str">
        <f t="shared" si="334"/>
        <v/>
      </c>
      <c r="FQ266" s="59" t="str">
        <f t="shared" si="335"/>
        <v/>
      </c>
      <c r="FR266" s="53" t="str">
        <f t="shared" si="354"/>
        <v/>
      </c>
      <c r="FS266" s="53" t="e">
        <f t="shared" si="336"/>
        <v>#VALUE!</v>
      </c>
      <c r="FT266" s="19" t="e">
        <f t="shared" si="337"/>
        <v>#VALUE!</v>
      </c>
      <c r="FU266" s="19" t="e">
        <f t="shared" si="338"/>
        <v>#VALUE!</v>
      </c>
      <c r="FV266" s="19" t="e">
        <f t="shared" si="339"/>
        <v>#VALUE!</v>
      </c>
      <c r="FW266" s="50" t="e">
        <f t="shared" si="340"/>
        <v>#VALUE!</v>
      </c>
      <c r="FX266" s="120">
        <f t="shared" si="341"/>
        <v>0</v>
      </c>
      <c r="FY266" s="120">
        <f t="shared" si="342"/>
        <v>0</v>
      </c>
      <c r="FZ266" s="120">
        <f t="shared" si="343"/>
        <v>0</v>
      </c>
      <c r="GA266" s="120">
        <f t="shared" si="344"/>
        <v>0</v>
      </c>
      <c r="GB266" s="120">
        <f t="shared" si="345"/>
        <v>0</v>
      </c>
      <c r="GC266" s="120">
        <f t="shared" si="346"/>
        <v>0</v>
      </c>
      <c r="GD266" s="120">
        <f t="shared" si="347"/>
        <v>0</v>
      </c>
      <c r="GE266" s="120">
        <f t="shared" si="348"/>
        <v>0</v>
      </c>
      <c r="GF266" s="120">
        <f t="shared" si="349"/>
        <v>0</v>
      </c>
      <c r="GG266">
        <f t="shared" si="350"/>
        <v>0</v>
      </c>
      <c r="GH266">
        <f t="shared" si="351"/>
        <v>0</v>
      </c>
      <c r="GI266">
        <v>6</v>
      </c>
      <c r="GJ266" t="str">
        <f t="shared" si="352"/>
        <v/>
      </c>
    </row>
    <row r="267" spans="1:192" s="2" customFormat="1" x14ac:dyDescent="0.2">
      <c r="A267" s="50">
        <f t="shared" si="291"/>
        <v>266</v>
      </c>
      <c r="B267" s="2" t="s">
        <v>141</v>
      </c>
      <c r="C267" s="179" t="s">
        <v>488</v>
      </c>
      <c r="D267" s="179"/>
      <c r="E267" s="179"/>
      <c r="F267" s="19">
        <v>3526650</v>
      </c>
      <c r="G267" s="19">
        <v>5572800</v>
      </c>
      <c r="H267" s="77">
        <f t="shared" si="292"/>
        <v>526564.90999999992</v>
      </c>
      <c r="I267" s="77">
        <f t="shared" si="293"/>
        <v>5571010.6699999999</v>
      </c>
      <c r="J267" s="83">
        <v>150</v>
      </c>
      <c r="K267" s="83" t="s">
        <v>1333</v>
      </c>
      <c r="L267" s="83">
        <v>46.7</v>
      </c>
      <c r="M267" s="83"/>
      <c r="N267" s="66"/>
      <c r="O267" s="83"/>
      <c r="P267" s="83"/>
      <c r="Q267" s="58" t="s">
        <v>1339</v>
      </c>
      <c r="R267" s="58" t="s">
        <v>2869</v>
      </c>
      <c r="S267" s="58" t="s">
        <v>1324</v>
      </c>
      <c r="T267" s="241" t="str">
        <f t="shared" si="294"/>
        <v>-</v>
      </c>
      <c r="U267" s="241" t="str">
        <f t="shared" si="295"/>
        <v>-</v>
      </c>
      <c r="V267" s="241" t="str">
        <f t="shared" si="296"/>
        <v>B</v>
      </c>
      <c r="W267" s="241" t="str">
        <f t="shared" si="353"/>
        <v>-</v>
      </c>
      <c r="X267" s="260">
        <f t="shared" si="290"/>
        <v>6</v>
      </c>
      <c r="Y267" s="261" t="str">
        <f t="shared" si="289"/>
        <v/>
      </c>
      <c r="Z267" s="68"/>
      <c r="AA267" s="48">
        <v>3707</v>
      </c>
      <c r="AB267" s="143">
        <v>1</v>
      </c>
      <c r="AC267" s="144" t="s">
        <v>715</v>
      </c>
      <c r="AD267" s="144" t="s">
        <v>1659</v>
      </c>
      <c r="AE267" s="154"/>
      <c r="AF267" s="66" t="s">
        <v>3088</v>
      </c>
      <c r="AG267" s="66"/>
      <c r="AH267" s="143"/>
      <c r="AI267" s="142"/>
      <c r="AJ267" s="143">
        <v>1.0194000000000001</v>
      </c>
      <c r="AK267" s="143">
        <v>15</v>
      </c>
      <c r="AL267" s="143"/>
      <c r="AM267" s="143"/>
      <c r="AQ267" s="2">
        <v>25428</v>
      </c>
      <c r="AR267" s="117"/>
      <c r="AS267" s="193">
        <f t="shared" si="287"/>
        <v>23575.3</v>
      </c>
      <c r="AT267" s="250" t="str">
        <f t="shared" si="288"/>
        <v/>
      </c>
      <c r="AU267" s="159">
        <v>6794</v>
      </c>
      <c r="AV267" s="160">
        <v>430</v>
      </c>
      <c r="AW267" s="160">
        <v>1171</v>
      </c>
      <c r="AX267" s="159">
        <v>14052</v>
      </c>
      <c r="AY267" s="160">
        <v>1065</v>
      </c>
      <c r="AZ267" s="251">
        <v>0</v>
      </c>
      <c r="BA267" s="90"/>
      <c r="BB267" s="162"/>
      <c r="BC267" s="90"/>
      <c r="BD267" s="160"/>
      <c r="BE267" s="161">
        <v>42</v>
      </c>
      <c r="BF267" s="161">
        <v>0.5</v>
      </c>
      <c r="BG267" s="162"/>
      <c r="BH267" s="90"/>
      <c r="BI267" s="90"/>
      <c r="BJ267" s="160"/>
      <c r="BK267" s="161"/>
      <c r="BL267" s="162"/>
      <c r="BM267" s="162">
        <v>20.8</v>
      </c>
      <c r="BN267" s="91"/>
      <c r="BO267" s="90"/>
      <c r="BP267" s="159"/>
      <c r="BQ267" s="90"/>
      <c r="BR267" s="90"/>
      <c r="BS267" s="90"/>
      <c r="BT267" s="90"/>
      <c r="BU267" s="90"/>
      <c r="BV267" s="90"/>
      <c r="BW267" s="90"/>
      <c r="BX267" s="90"/>
      <c r="BY267" s="90"/>
      <c r="BZ267" s="90"/>
      <c r="CA267" s="90"/>
      <c r="CB267" s="90"/>
      <c r="CC267" s="90"/>
      <c r="CD267" s="90"/>
      <c r="CE267" s="90"/>
      <c r="CF267" s="90"/>
      <c r="CG267" s="90"/>
      <c r="CH267" s="90"/>
      <c r="CI267" s="90"/>
      <c r="CJ267" s="90"/>
      <c r="CK267" s="90"/>
      <c r="CL267" s="91"/>
      <c r="CM267" s="90"/>
      <c r="CN267" s="90" t="s">
        <v>3088</v>
      </c>
      <c r="CQ267" s="56"/>
      <c r="DA267" s="56"/>
      <c r="DB267" s="90"/>
      <c r="DC267" s="90"/>
      <c r="DD267" s="90"/>
      <c r="DE267" s="90"/>
      <c r="DF267" s="90"/>
      <c r="DG267" s="90"/>
      <c r="DH267" s="90"/>
      <c r="DI267" s="90"/>
      <c r="DJ267" s="90"/>
      <c r="DK267" s="90"/>
      <c r="DL267" s="90"/>
      <c r="DM267" s="90"/>
      <c r="DN267" s="90"/>
      <c r="DO267" s="90"/>
      <c r="DP267" s="90"/>
      <c r="DQ267" s="90"/>
      <c r="DR267" s="90"/>
      <c r="DS267" s="91"/>
      <c r="DT267" s="50">
        <f t="shared" si="297"/>
        <v>1</v>
      </c>
      <c r="DU267" s="73">
        <f t="shared" si="298"/>
        <v>0</v>
      </c>
      <c r="DV267" s="73">
        <f t="shared" si="299"/>
        <v>1</v>
      </c>
      <c r="DW267" s="73">
        <f t="shared" si="300"/>
        <v>0</v>
      </c>
      <c r="DX267" s="73">
        <f t="shared" si="301"/>
        <v>0</v>
      </c>
      <c r="DY267" s="125">
        <f t="shared" si="302"/>
        <v>0</v>
      </c>
      <c r="DZ267" s="73">
        <f t="shared" si="303"/>
        <v>0</v>
      </c>
      <c r="EA267" s="19">
        <f t="shared" si="304"/>
        <v>0</v>
      </c>
      <c r="EB267" s="50">
        <f t="shared" si="305"/>
        <v>1</v>
      </c>
      <c r="EC267" s="19">
        <f t="shared" si="306"/>
        <v>0</v>
      </c>
      <c r="ED267" s="19">
        <f t="shared" si="307"/>
        <v>0</v>
      </c>
      <c r="EE267" s="19">
        <f t="shared" si="308"/>
        <v>1</v>
      </c>
      <c r="EF267" s="50">
        <f t="shared" si="309"/>
        <v>0</v>
      </c>
      <c r="EG267" s="19">
        <f t="shared" si="310"/>
        <v>0</v>
      </c>
      <c r="EH267" s="19">
        <f t="shared" si="311"/>
        <v>0</v>
      </c>
      <c r="EI267" s="50">
        <f t="shared" si="312"/>
        <v>1</v>
      </c>
      <c r="EJ267" s="125">
        <f t="shared" si="313"/>
        <v>1</v>
      </c>
      <c r="EK267">
        <f t="shared" si="314"/>
        <v>6794</v>
      </c>
      <c r="EL267" t="str">
        <f t="shared" si="315"/>
        <v/>
      </c>
      <c r="EM267">
        <f t="shared" si="316"/>
        <v>430</v>
      </c>
      <c r="EN267">
        <f t="shared" si="317"/>
        <v>1171</v>
      </c>
      <c r="EO267">
        <f t="shared" si="318"/>
        <v>0.5</v>
      </c>
      <c r="EP267">
        <f t="shared" si="319"/>
        <v>42</v>
      </c>
      <c r="EQ267">
        <f t="shared" si="320"/>
        <v>0</v>
      </c>
      <c r="ER267" t="str">
        <f t="shared" si="321"/>
        <v/>
      </c>
      <c r="ES267" t="str">
        <f t="shared" si="322"/>
        <v/>
      </c>
      <c r="ET267">
        <f t="shared" si="323"/>
        <v>1065</v>
      </c>
      <c r="EU267" s="61">
        <f t="shared" si="324"/>
        <v>14052</v>
      </c>
      <c r="EV267" s="53" t="e">
        <f>IF(ISNUMBER(EK267),EK267*#REF!,"")</f>
        <v>#REF!</v>
      </c>
      <c r="EW267" s="53" t="str">
        <f>IF(ISNUMBER(EL267),EL267*#REF!,"")</f>
        <v/>
      </c>
      <c r="EX267" s="53" t="e">
        <f>IF(ISNUMBER(EM267),EM267*#REF!,"")</f>
        <v>#REF!</v>
      </c>
      <c r="EY267" s="53" t="e">
        <f>IF(ISNUMBER(EN267),EN267*#REF!,"")</f>
        <v>#REF!</v>
      </c>
      <c r="EZ267" s="53" t="e">
        <f>IF(ISNUMBER(EO267),EO267*#REF!,"")</f>
        <v>#REF!</v>
      </c>
      <c r="FA267" s="53" t="e">
        <f>IF(ISNUMBER(EP267),EP267*#REF!,"")</f>
        <v>#REF!</v>
      </c>
      <c r="FB267" s="53" t="e">
        <f>IF(ISNUMBER(EQ267),EQ267*#REF!,"")</f>
        <v>#REF!</v>
      </c>
      <c r="FC267" s="53" t="str">
        <f>IF(ISNUMBER(ER267),ER267*#REF!,"")</f>
        <v/>
      </c>
      <c r="FD267" s="53" t="str">
        <f>IF(ISNUMBER(ES267),ES267*#REF!,"")</f>
        <v/>
      </c>
      <c r="FE267" s="53" t="e">
        <f>IF(ISNUMBER(ET267),ET267*#REF!,"")</f>
        <v>#REF!</v>
      </c>
      <c r="FF267" s="52" t="e">
        <f>IF(ISNUMBER(EU267),EU267*#REF!,"")</f>
        <v>#REF!</v>
      </c>
      <c r="FG267" s="55" t="str">
        <f t="shared" si="325"/>
        <v/>
      </c>
      <c r="FH267" s="55" t="str">
        <f t="shared" si="326"/>
        <v/>
      </c>
      <c r="FI267" s="55" t="str">
        <f t="shared" si="327"/>
        <v/>
      </c>
      <c r="FJ267" s="55" t="str">
        <f t="shared" si="328"/>
        <v/>
      </c>
      <c r="FK267" s="55" t="str">
        <f t="shared" si="329"/>
        <v/>
      </c>
      <c r="FL267" s="55" t="str">
        <f t="shared" si="330"/>
        <v/>
      </c>
      <c r="FM267" s="55" t="str">
        <f t="shared" si="331"/>
        <v/>
      </c>
      <c r="FN267" s="55" t="str">
        <f t="shared" si="332"/>
        <v/>
      </c>
      <c r="FO267" s="55" t="str">
        <f t="shared" si="333"/>
        <v/>
      </c>
      <c r="FP267" s="55" t="str">
        <f t="shared" si="334"/>
        <v/>
      </c>
      <c r="FQ267" s="59" t="str">
        <f t="shared" si="335"/>
        <v/>
      </c>
      <c r="FR267" s="53" t="str">
        <f t="shared" si="354"/>
        <v/>
      </c>
      <c r="FS267" s="53" t="e">
        <f t="shared" si="336"/>
        <v>#VALUE!</v>
      </c>
      <c r="FT267" s="19" t="e">
        <f t="shared" si="337"/>
        <v>#VALUE!</v>
      </c>
      <c r="FU267" s="19" t="e">
        <f t="shared" si="338"/>
        <v>#VALUE!</v>
      </c>
      <c r="FV267" s="19" t="e">
        <f t="shared" si="339"/>
        <v>#VALUE!</v>
      </c>
      <c r="FW267" s="50" t="e">
        <f t="shared" si="340"/>
        <v>#VALUE!</v>
      </c>
      <c r="FX267" s="120">
        <f t="shared" si="341"/>
        <v>0</v>
      </c>
      <c r="FY267" s="120">
        <f t="shared" si="342"/>
        <v>0</v>
      </c>
      <c r="FZ267" s="120">
        <f t="shared" si="343"/>
        <v>0</v>
      </c>
      <c r="GA267" s="120">
        <f t="shared" si="344"/>
        <v>0</v>
      </c>
      <c r="GB267" s="120">
        <f t="shared" si="345"/>
        <v>0</v>
      </c>
      <c r="GC267" s="120">
        <f t="shared" si="346"/>
        <v>0</v>
      </c>
      <c r="GD267" s="120">
        <f t="shared" si="347"/>
        <v>0</v>
      </c>
      <c r="GE267" s="120">
        <f t="shared" si="348"/>
        <v>0</v>
      </c>
      <c r="GF267" s="120">
        <f t="shared" si="349"/>
        <v>0</v>
      </c>
      <c r="GG267">
        <f t="shared" si="350"/>
        <v>0</v>
      </c>
      <c r="GH267">
        <f t="shared" si="351"/>
        <v>0</v>
      </c>
      <c r="GI267">
        <v>6</v>
      </c>
      <c r="GJ267" t="str">
        <f t="shared" si="352"/>
        <v/>
      </c>
    </row>
    <row r="268" spans="1:192" s="2" customFormat="1" x14ac:dyDescent="0.2">
      <c r="A268" s="50">
        <f t="shared" si="291"/>
        <v>267</v>
      </c>
      <c r="B268" s="2" t="s">
        <v>141</v>
      </c>
      <c r="C268" s="179" t="s">
        <v>488</v>
      </c>
      <c r="D268" s="179"/>
      <c r="E268" s="179"/>
      <c r="F268" s="19">
        <v>3526650</v>
      </c>
      <c r="G268" s="19">
        <v>5572800</v>
      </c>
      <c r="H268" s="77">
        <f t="shared" si="292"/>
        <v>526564.90999999992</v>
      </c>
      <c r="I268" s="77">
        <f t="shared" si="293"/>
        <v>5571010.6699999999</v>
      </c>
      <c r="J268" s="83">
        <v>150</v>
      </c>
      <c r="K268" s="83" t="s">
        <v>1333</v>
      </c>
      <c r="L268" s="83">
        <v>46.7</v>
      </c>
      <c r="M268" s="83"/>
      <c r="N268" s="66"/>
      <c r="O268" s="83"/>
      <c r="P268" s="83"/>
      <c r="Q268" s="58" t="s">
        <v>1339</v>
      </c>
      <c r="R268" s="58" t="s">
        <v>2869</v>
      </c>
      <c r="S268" s="58" t="s">
        <v>1324</v>
      </c>
      <c r="T268" s="241" t="str">
        <f t="shared" si="294"/>
        <v>-</v>
      </c>
      <c r="U268" s="241" t="str">
        <f t="shared" si="295"/>
        <v>M</v>
      </c>
      <c r="V268" s="241" t="str">
        <f t="shared" si="296"/>
        <v>-</v>
      </c>
      <c r="W268" s="241" t="str">
        <f t="shared" si="353"/>
        <v>A</v>
      </c>
      <c r="X268" s="260">
        <f t="shared" si="290"/>
        <v>6</v>
      </c>
      <c r="Y268" s="261" t="str">
        <f t="shared" si="289"/>
        <v/>
      </c>
      <c r="Z268" s="68"/>
      <c r="AA268" s="48" t="s">
        <v>1660</v>
      </c>
      <c r="AB268" s="143">
        <v>2</v>
      </c>
      <c r="AC268" s="144" t="s">
        <v>716</v>
      </c>
      <c r="AD268" s="144" t="s">
        <v>1659</v>
      </c>
      <c r="AE268" s="154"/>
      <c r="AF268" s="143" t="s">
        <v>3088</v>
      </c>
      <c r="AG268" s="66"/>
      <c r="AH268" s="143"/>
      <c r="AI268" s="142"/>
      <c r="AJ268" s="143">
        <v>1.0078</v>
      </c>
      <c r="AK268" s="143" t="s">
        <v>643</v>
      </c>
      <c r="AL268" s="143"/>
      <c r="AM268" s="143"/>
      <c r="AR268" s="117">
        <v>11077.360620102125</v>
      </c>
      <c r="AS268" s="193">
        <f t="shared" si="287"/>
        <v>11103.161011131731</v>
      </c>
      <c r="AT268" s="248" t="str">
        <f t="shared" si="288"/>
        <v/>
      </c>
      <c r="AU268" s="164">
        <v>3360</v>
      </c>
      <c r="AV268" s="160">
        <v>135</v>
      </c>
      <c r="AW268" s="159">
        <v>453</v>
      </c>
      <c r="AX268" s="159">
        <v>5937.4446864149431</v>
      </c>
      <c r="AY268" s="159">
        <v>450.87097207295028</v>
      </c>
      <c r="AZ268" s="171">
        <v>536.5233526438393</v>
      </c>
      <c r="BA268" s="90"/>
      <c r="BB268" s="159">
        <v>177</v>
      </c>
      <c r="BC268" s="160">
        <v>9</v>
      </c>
      <c r="BD268" s="160">
        <v>0.7</v>
      </c>
      <c r="BE268" s="160">
        <v>15.8</v>
      </c>
      <c r="BF268" s="160">
        <v>1</v>
      </c>
      <c r="BG268" s="162"/>
      <c r="BH268" s="90"/>
      <c r="BI268" s="90"/>
      <c r="BJ268" s="162"/>
      <c r="BK268" s="162"/>
      <c r="BL268" s="159"/>
      <c r="BM268" s="162">
        <v>24.59</v>
      </c>
      <c r="BN268" s="305">
        <v>2.2320000000000002</v>
      </c>
      <c r="BO268" s="90"/>
      <c r="BP268" s="159"/>
      <c r="BQ268" s="90"/>
      <c r="BR268" s="90"/>
      <c r="BS268" s="90"/>
      <c r="BT268" s="90"/>
      <c r="BU268" s="90"/>
      <c r="BV268" s="90"/>
      <c r="BW268" s="90"/>
      <c r="BX268" s="90"/>
      <c r="BY268" s="90"/>
      <c r="BZ268" s="90"/>
      <c r="CA268" s="90"/>
      <c r="CB268" s="90"/>
      <c r="CC268" s="90"/>
      <c r="CD268" s="90"/>
      <c r="CE268" s="90"/>
      <c r="CF268" s="90"/>
      <c r="CG268" s="90"/>
      <c r="CH268" s="90"/>
      <c r="CI268" s="90"/>
      <c r="CJ268" s="90"/>
      <c r="CK268" s="90"/>
      <c r="CL268" s="91"/>
      <c r="CM268" s="90"/>
      <c r="CN268" s="162">
        <v>2005</v>
      </c>
      <c r="CQ268" s="56"/>
      <c r="DA268" s="56"/>
      <c r="DB268" s="90"/>
      <c r="DC268" s="90"/>
      <c r="DD268" s="90"/>
      <c r="DE268" s="90"/>
      <c r="DF268" s="90"/>
      <c r="DG268" s="90"/>
      <c r="DH268" s="90"/>
      <c r="DI268" s="90"/>
      <c r="DJ268" s="90"/>
      <c r="DK268" s="90"/>
      <c r="DL268" s="90"/>
      <c r="DM268" s="90"/>
      <c r="DN268" s="90"/>
      <c r="DO268" s="90"/>
      <c r="DP268" s="90"/>
      <c r="DQ268" s="90"/>
      <c r="DR268" s="90"/>
      <c r="DS268" s="91"/>
      <c r="DT268" s="50">
        <f t="shared" si="297"/>
        <v>0</v>
      </c>
      <c r="DU268" s="73">
        <f t="shared" si="298"/>
        <v>0</v>
      </c>
      <c r="DV268" s="73">
        <f t="shared" si="299"/>
        <v>1</v>
      </c>
      <c r="DW268" s="73">
        <f t="shared" si="300"/>
        <v>0</v>
      </c>
      <c r="DX268" s="73">
        <f t="shared" si="301"/>
        <v>0</v>
      </c>
      <c r="DY268" s="125">
        <f t="shared" si="302"/>
        <v>0</v>
      </c>
      <c r="DZ268" s="73">
        <f t="shared" si="303"/>
        <v>0</v>
      </c>
      <c r="EA268" s="19">
        <f t="shared" si="304"/>
        <v>0</v>
      </c>
      <c r="EB268" s="50">
        <f t="shared" si="305"/>
        <v>1</v>
      </c>
      <c r="EC268" s="19">
        <f t="shared" si="306"/>
        <v>0</v>
      </c>
      <c r="ED268" s="19">
        <f t="shared" si="307"/>
        <v>1</v>
      </c>
      <c r="EE268" s="19">
        <f t="shared" si="308"/>
        <v>0</v>
      </c>
      <c r="EF268" s="50">
        <f t="shared" si="309"/>
        <v>0</v>
      </c>
      <c r="EG268" s="19">
        <f t="shared" si="310"/>
        <v>0</v>
      </c>
      <c r="EH268" s="19">
        <f t="shared" si="311"/>
        <v>1</v>
      </c>
      <c r="EI268" s="50">
        <f t="shared" si="312"/>
        <v>0</v>
      </c>
      <c r="EJ268" s="125">
        <f t="shared" si="313"/>
        <v>2</v>
      </c>
      <c r="EK268">
        <f t="shared" si="314"/>
        <v>3360</v>
      </c>
      <c r="EL268">
        <f t="shared" si="315"/>
        <v>177</v>
      </c>
      <c r="EM268">
        <f t="shared" si="316"/>
        <v>135</v>
      </c>
      <c r="EN268">
        <f t="shared" si="317"/>
        <v>453</v>
      </c>
      <c r="EO268">
        <f t="shared" si="318"/>
        <v>1</v>
      </c>
      <c r="EP268">
        <f t="shared" si="319"/>
        <v>15.8</v>
      </c>
      <c r="EQ268">
        <f t="shared" si="320"/>
        <v>536.5233526438393</v>
      </c>
      <c r="ER268" t="str">
        <f t="shared" si="321"/>
        <v/>
      </c>
      <c r="ES268" t="str">
        <f t="shared" si="322"/>
        <v/>
      </c>
      <c r="ET268">
        <f t="shared" si="323"/>
        <v>450.87097207295028</v>
      </c>
      <c r="EU268" s="61">
        <f t="shared" si="324"/>
        <v>5937.4446864149431</v>
      </c>
      <c r="EV268" s="53" t="e">
        <f>IF(ISNUMBER(EK268),EK268*#REF!,"")</f>
        <v>#REF!</v>
      </c>
      <c r="EW268" s="53" t="e">
        <f>IF(ISNUMBER(EL268),EL268*#REF!,"")</f>
        <v>#REF!</v>
      </c>
      <c r="EX268" s="53" t="e">
        <f>IF(ISNUMBER(EM268),EM268*#REF!,"")</f>
        <v>#REF!</v>
      </c>
      <c r="EY268" s="53" t="e">
        <f>IF(ISNUMBER(EN268),EN268*#REF!,"")</f>
        <v>#REF!</v>
      </c>
      <c r="EZ268" s="53" t="e">
        <f>IF(ISNUMBER(EO268),EO268*#REF!,"")</f>
        <v>#REF!</v>
      </c>
      <c r="FA268" s="53" t="e">
        <f>IF(ISNUMBER(EP268),EP268*#REF!,"")</f>
        <v>#REF!</v>
      </c>
      <c r="FB268" s="53" t="e">
        <f>IF(ISNUMBER(EQ268),EQ268*#REF!,"")</f>
        <v>#REF!</v>
      </c>
      <c r="FC268" s="53" t="str">
        <f>IF(ISNUMBER(ER268),ER268*#REF!,"")</f>
        <v/>
      </c>
      <c r="FD268" s="53" t="str">
        <f>IF(ISNUMBER(ES268),ES268*#REF!,"")</f>
        <v/>
      </c>
      <c r="FE268" s="53" t="e">
        <f>IF(ISNUMBER(ET268),ET268*#REF!,"")</f>
        <v>#REF!</v>
      </c>
      <c r="FF268" s="52" t="e">
        <f>IF(ISNUMBER(EU268),EU268*#REF!,"")</f>
        <v>#REF!</v>
      </c>
      <c r="FG268" s="55" t="str">
        <f t="shared" si="325"/>
        <v/>
      </c>
      <c r="FH268" s="55" t="str">
        <f t="shared" si="326"/>
        <v/>
      </c>
      <c r="FI268" s="55" t="str">
        <f t="shared" si="327"/>
        <v/>
      </c>
      <c r="FJ268" s="55" t="str">
        <f t="shared" si="328"/>
        <v/>
      </c>
      <c r="FK268" s="55" t="str">
        <f t="shared" si="329"/>
        <v/>
      </c>
      <c r="FL268" s="55" t="str">
        <f t="shared" si="330"/>
        <v/>
      </c>
      <c r="FM268" s="55" t="str">
        <f t="shared" si="331"/>
        <v/>
      </c>
      <c r="FN268" s="55" t="str">
        <f t="shared" si="332"/>
        <v/>
      </c>
      <c r="FO268" s="55" t="str">
        <f t="shared" si="333"/>
        <v/>
      </c>
      <c r="FP268" s="55" t="str">
        <f t="shared" si="334"/>
        <v/>
      </c>
      <c r="FQ268" s="59" t="str">
        <f t="shared" si="335"/>
        <v/>
      </c>
      <c r="FR268" s="53" t="str">
        <f t="shared" si="354"/>
        <v/>
      </c>
      <c r="FS268" s="53" t="e">
        <f t="shared" si="336"/>
        <v>#VALUE!</v>
      </c>
      <c r="FT268" s="19" t="e">
        <f t="shared" si="337"/>
        <v>#VALUE!</v>
      </c>
      <c r="FU268" s="19" t="e">
        <f t="shared" si="338"/>
        <v>#VALUE!</v>
      </c>
      <c r="FV268" s="19" t="e">
        <f t="shared" si="339"/>
        <v>#VALUE!</v>
      </c>
      <c r="FW268" s="50" t="e">
        <f t="shared" si="340"/>
        <v>#VALUE!</v>
      </c>
      <c r="FX268" s="120">
        <f t="shared" si="341"/>
        <v>0</v>
      </c>
      <c r="FY268" s="120">
        <f t="shared" si="342"/>
        <v>0</v>
      </c>
      <c r="FZ268" s="120">
        <f t="shared" si="343"/>
        <v>0</v>
      </c>
      <c r="GA268" s="120">
        <f t="shared" si="344"/>
        <v>0</v>
      </c>
      <c r="GB268" s="120">
        <f t="shared" si="345"/>
        <v>0</v>
      </c>
      <c r="GC268" s="120">
        <f t="shared" si="346"/>
        <v>0</v>
      </c>
      <c r="GD268" s="120">
        <f t="shared" si="347"/>
        <v>0</v>
      </c>
      <c r="GE268" s="120">
        <f t="shared" si="348"/>
        <v>0</v>
      </c>
      <c r="GF268" s="120">
        <f t="shared" si="349"/>
        <v>0</v>
      </c>
      <c r="GG268">
        <f t="shared" si="350"/>
        <v>0</v>
      </c>
      <c r="GH268">
        <f t="shared" si="351"/>
        <v>0</v>
      </c>
      <c r="GI268">
        <v>6</v>
      </c>
      <c r="GJ268" t="str">
        <f t="shared" si="352"/>
        <v/>
      </c>
    </row>
    <row r="269" spans="1:192" s="2" customFormat="1" x14ac:dyDescent="0.2">
      <c r="A269" s="50">
        <f t="shared" si="291"/>
        <v>268</v>
      </c>
      <c r="B269" s="2" t="s">
        <v>141</v>
      </c>
      <c r="C269" s="179" t="s">
        <v>488</v>
      </c>
      <c r="D269" s="179"/>
      <c r="E269" s="179"/>
      <c r="F269" s="19">
        <v>3526650</v>
      </c>
      <c r="G269" s="19">
        <v>5572800</v>
      </c>
      <c r="H269" s="77">
        <f t="shared" si="292"/>
        <v>526564.90999999992</v>
      </c>
      <c r="I269" s="77">
        <f t="shared" si="293"/>
        <v>5571010.6699999999</v>
      </c>
      <c r="J269" s="83">
        <v>150</v>
      </c>
      <c r="K269" s="83" t="s">
        <v>1333</v>
      </c>
      <c r="L269" s="83">
        <v>46.7</v>
      </c>
      <c r="M269" s="83"/>
      <c r="N269" s="66"/>
      <c r="O269" s="83"/>
      <c r="P269" s="83"/>
      <c r="Q269" s="58" t="s">
        <v>1339</v>
      </c>
      <c r="R269" s="58" t="s">
        <v>2869</v>
      </c>
      <c r="S269" s="58" t="s">
        <v>1324</v>
      </c>
      <c r="T269" s="241" t="str">
        <f t="shared" si="294"/>
        <v>-</v>
      </c>
      <c r="U269" s="241" t="str">
        <f t="shared" si="295"/>
        <v>M</v>
      </c>
      <c r="V269" s="241" t="str">
        <f t="shared" si="296"/>
        <v>-</v>
      </c>
      <c r="W269" s="241" t="str">
        <f t="shared" si="353"/>
        <v>-</v>
      </c>
      <c r="X269" s="260">
        <f t="shared" si="290"/>
        <v>6</v>
      </c>
      <c r="Y269" s="261" t="str">
        <f t="shared" si="289"/>
        <v/>
      </c>
      <c r="Z269" s="68"/>
      <c r="AA269" s="48">
        <v>18443</v>
      </c>
      <c r="AB269" s="143">
        <v>3</v>
      </c>
      <c r="AC269" s="144" t="s">
        <v>710</v>
      </c>
      <c r="AD269" s="144" t="s">
        <v>1661</v>
      </c>
      <c r="AE269" s="70" t="s">
        <v>2705</v>
      </c>
      <c r="AF269" s="146">
        <v>12</v>
      </c>
      <c r="AG269" s="66"/>
      <c r="AH269" s="143">
        <v>5.9</v>
      </c>
      <c r="AI269" s="142"/>
      <c r="AJ269" s="143">
        <v>1.0001</v>
      </c>
      <c r="AK269" s="143">
        <v>20</v>
      </c>
      <c r="AL269" s="143"/>
      <c r="AM269" s="87">
        <v>1.67</v>
      </c>
      <c r="AR269" s="117">
        <v>4448.55</v>
      </c>
      <c r="AS269" s="193">
        <f t="shared" si="287"/>
        <v>4463.45</v>
      </c>
      <c r="AT269" s="248" t="str">
        <f t="shared" si="288"/>
        <v/>
      </c>
      <c r="AU269" s="58">
        <v>1361</v>
      </c>
      <c r="AV269" s="58">
        <v>49.7</v>
      </c>
      <c r="AW269" s="58">
        <v>171.4</v>
      </c>
      <c r="AX269" s="162">
        <v>2330</v>
      </c>
      <c r="AY269" s="160">
        <v>195.7</v>
      </c>
      <c r="AZ269" s="172">
        <v>244.1</v>
      </c>
      <c r="BA269" s="90"/>
      <c r="BB269" s="160">
        <v>75.5</v>
      </c>
      <c r="BC269" s="160"/>
      <c r="BD269" s="162">
        <v>0</v>
      </c>
      <c r="BE269" s="161">
        <v>6.75</v>
      </c>
      <c r="BF269" s="161">
        <v>0.4</v>
      </c>
      <c r="BG269" s="162"/>
      <c r="BH269" s="162"/>
      <c r="BI269" s="90"/>
      <c r="BJ269" s="160">
        <v>14</v>
      </c>
      <c r="BK269" s="162">
        <v>0</v>
      </c>
      <c r="BL269" s="162"/>
      <c r="BM269" s="160">
        <v>14.9</v>
      </c>
      <c r="BN269" s="91"/>
      <c r="BO269" s="90"/>
      <c r="BP269" s="159"/>
      <c r="BQ269" s="90"/>
      <c r="BR269" s="90"/>
      <c r="BS269" s="90"/>
      <c r="BT269" s="90"/>
      <c r="BU269" s="90"/>
      <c r="BV269" s="90"/>
      <c r="BW269" s="90"/>
      <c r="BX269" s="90"/>
      <c r="BY269" s="90"/>
      <c r="BZ269" s="90"/>
      <c r="CA269" s="90"/>
      <c r="CB269" s="90"/>
      <c r="CC269" s="90"/>
      <c r="CD269" s="90"/>
      <c r="CE269" s="90"/>
      <c r="CF269" s="90"/>
      <c r="CG269" s="90"/>
      <c r="CH269" s="90"/>
      <c r="CI269" s="90"/>
      <c r="CJ269" s="90"/>
      <c r="CK269" s="90"/>
      <c r="CL269" s="91"/>
      <c r="CM269" s="90"/>
      <c r="CN269" s="162">
        <v>572</v>
      </c>
      <c r="CQ269" s="56"/>
      <c r="DA269" s="56"/>
      <c r="DB269" s="90"/>
      <c r="DC269" s="90"/>
      <c r="DD269" s="90"/>
      <c r="DE269" s="90"/>
      <c r="DF269" s="90"/>
      <c r="DG269" s="90"/>
      <c r="DH269" s="90"/>
      <c r="DI269" s="90"/>
      <c r="DJ269" s="90"/>
      <c r="DK269" s="90"/>
      <c r="DL269" s="90"/>
      <c r="DM269" s="90"/>
      <c r="DN269" s="90"/>
      <c r="DO269" s="90"/>
      <c r="DP269" s="90"/>
      <c r="DQ269" s="90"/>
      <c r="DR269" s="90"/>
      <c r="DS269" s="91"/>
      <c r="DT269" s="50">
        <f t="shared" si="297"/>
        <v>0</v>
      </c>
      <c r="DU269" s="73">
        <f t="shared" si="298"/>
        <v>0</v>
      </c>
      <c r="DV269" s="73">
        <f t="shared" si="299"/>
        <v>1</v>
      </c>
      <c r="DW269" s="73">
        <f t="shared" si="300"/>
        <v>0</v>
      </c>
      <c r="DX269" s="73">
        <f t="shared" si="301"/>
        <v>0</v>
      </c>
      <c r="DY269" s="125">
        <f t="shared" si="302"/>
        <v>0</v>
      </c>
      <c r="DZ269" s="73">
        <f t="shared" si="303"/>
        <v>1</v>
      </c>
      <c r="EA269" s="19">
        <f t="shared" si="304"/>
        <v>0</v>
      </c>
      <c r="EB269" s="50">
        <f t="shared" si="305"/>
        <v>0</v>
      </c>
      <c r="EC269" s="19">
        <f t="shared" si="306"/>
        <v>0</v>
      </c>
      <c r="ED269" s="19">
        <f t="shared" si="307"/>
        <v>1</v>
      </c>
      <c r="EE269" s="19">
        <f t="shared" si="308"/>
        <v>0</v>
      </c>
      <c r="EF269" s="50">
        <f t="shared" si="309"/>
        <v>0</v>
      </c>
      <c r="EG269" s="19">
        <f t="shared" si="310"/>
        <v>1</v>
      </c>
      <c r="EH269" s="19">
        <f t="shared" si="311"/>
        <v>0</v>
      </c>
      <c r="EI269" s="50">
        <f t="shared" si="312"/>
        <v>0</v>
      </c>
      <c r="EJ269" s="125">
        <f t="shared" si="313"/>
        <v>1</v>
      </c>
      <c r="EK269">
        <f t="shared" si="314"/>
        <v>1361</v>
      </c>
      <c r="EL269">
        <f t="shared" si="315"/>
        <v>75.5</v>
      </c>
      <c r="EM269">
        <f t="shared" si="316"/>
        <v>49.7</v>
      </c>
      <c r="EN269">
        <f t="shared" si="317"/>
        <v>171.4</v>
      </c>
      <c r="EO269">
        <f t="shared" si="318"/>
        <v>0.4</v>
      </c>
      <c r="EP269">
        <f t="shared" si="319"/>
        <v>6.75</v>
      </c>
      <c r="EQ269">
        <f t="shared" si="320"/>
        <v>244.1</v>
      </c>
      <c r="ER269" t="str">
        <f t="shared" si="321"/>
        <v/>
      </c>
      <c r="ES269">
        <f t="shared" si="322"/>
        <v>14</v>
      </c>
      <c r="ET269">
        <f t="shared" si="323"/>
        <v>195.7</v>
      </c>
      <c r="EU269" s="61">
        <f t="shared" si="324"/>
        <v>2330</v>
      </c>
      <c r="EV269" s="53" t="e">
        <f>IF(ISNUMBER(EK269),EK269*#REF!,"")</f>
        <v>#REF!</v>
      </c>
      <c r="EW269" s="53" t="e">
        <f>IF(ISNUMBER(EL269),EL269*#REF!,"")</f>
        <v>#REF!</v>
      </c>
      <c r="EX269" s="53" t="e">
        <f>IF(ISNUMBER(EM269),EM269*#REF!,"")</f>
        <v>#REF!</v>
      </c>
      <c r="EY269" s="53" t="e">
        <f>IF(ISNUMBER(EN269),EN269*#REF!,"")</f>
        <v>#REF!</v>
      </c>
      <c r="EZ269" s="53" t="e">
        <f>IF(ISNUMBER(EO269),EO269*#REF!,"")</f>
        <v>#REF!</v>
      </c>
      <c r="FA269" s="53" t="e">
        <f>IF(ISNUMBER(EP269),EP269*#REF!,"")</f>
        <v>#REF!</v>
      </c>
      <c r="FB269" s="53" t="e">
        <f>IF(ISNUMBER(EQ269),EQ269*#REF!,"")</f>
        <v>#REF!</v>
      </c>
      <c r="FC269" s="53" t="str">
        <f>IF(ISNUMBER(ER269),ER269*#REF!,"")</f>
        <v/>
      </c>
      <c r="FD269" s="53" t="e">
        <f>IF(ISNUMBER(ES269),ES269*#REF!,"")</f>
        <v>#REF!</v>
      </c>
      <c r="FE269" s="53" t="e">
        <f>IF(ISNUMBER(ET269),ET269*#REF!,"")</f>
        <v>#REF!</v>
      </c>
      <c r="FF269" s="52" t="e">
        <f>IF(ISNUMBER(EU269),EU269*#REF!,"")</f>
        <v>#REF!</v>
      </c>
      <c r="FG269" s="55" t="str">
        <f t="shared" si="325"/>
        <v/>
      </c>
      <c r="FH269" s="55" t="str">
        <f t="shared" si="326"/>
        <v/>
      </c>
      <c r="FI269" s="55" t="str">
        <f t="shared" si="327"/>
        <v/>
      </c>
      <c r="FJ269" s="55" t="str">
        <f t="shared" si="328"/>
        <v/>
      </c>
      <c r="FK269" s="55" t="str">
        <f t="shared" si="329"/>
        <v/>
      </c>
      <c r="FL269" s="55" t="str">
        <f t="shared" si="330"/>
        <v/>
      </c>
      <c r="FM269" s="55" t="str">
        <f t="shared" si="331"/>
        <v/>
      </c>
      <c r="FN269" s="55" t="str">
        <f t="shared" si="332"/>
        <v/>
      </c>
      <c r="FO269" s="55" t="str">
        <f t="shared" si="333"/>
        <v/>
      </c>
      <c r="FP269" s="55" t="str">
        <f t="shared" si="334"/>
        <v/>
      </c>
      <c r="FQ269" s="59" t="str">
        <f t="shared" si="335"/>
        <v/>
      </c>
      <c r="FR269" s="53" t="str">
        <f t="shared" si="354"/>
        <v/>
      </c>
      <c r="FS269" s="53" t="e">
        <f t="shared" si="336"/>
        <v>#VALUE!</v>
      </c>
      <c r="FT269" s="19" t="e">
        <f t="shared" si="337"/>
        <v>#VALUE!</v>
      </c>
      <c r="FU269" s="19" t="e">
        <f t="shared" si="338"/>
        <v>#VALUE!</v>
      </c>
      <c r="FV269" s="19" t="e">
        <f t="shared" si="339"/>
        <v>#VALUE!</v>
      </c>
      <c r="FW269" s="50" t="e">
        <f t="shared" si="340"/>
        <v>#VALUE!</v>
      </c>
      <c r="FX269" s="120">
        <f t="shared" si="341"/>
        <v>0</v>
      </c>
      <c r="FY269" s="120">
        <f t="shared" si="342"/>
        <v>0</v>
      </c>
      <c r="FZ269" s="120">
        <f t="shared" si="343"/>
        <v>0</v>
      </c>
      <c r="GA269" s="120">
        <f t="shared" si="344"/>
        <v>0</v>
      </c>
      <c r="GB269" s="120">
        <f t="shared" si="345"/>
        <v>0</v>
      </c>
      <c r="GC269" s="120">
        <f t="shared" si="346"/>
        <v>0</v>
      </c>
      <c r="GD269" s="120">
        <f t="shared" si="347"/>
        <v>0</v>
      </c>
      <c r="GE269" s="120">
        <f t="shared" si="348"/>
        <v>0</v>
      </c>
      <c r="GF269" s="120">
        <f t="shared" si="349"/>
        <v>0</v>
      </c>
      <c r="GG269">
        <f t="shared" si="350"/>
        <v>0</v>
      </c>
      <c r="GH269">
        <f t="shared" si="351"/>
        <v>0</v>
      </c>
      <c r="GI269">
        <v>6</v>
      </c>
      <c r="GJ269" t="str">
        <f t="shared" si="352"/>
        <v/>
      </c>
    </row>
    <row r="270" spans="1:192" s="2" customFormat="1" x14ac:dyDescent="0.2">
      <c r="A270" s="50">
        <f t="shared" si="291"/>
        <v>269</v>
      </c>
      <c r="B270" s="2" t="s">
        <v>141</v>
      </c>
      <c r="C270" s="179" t="s">
        <v>488</v>
      </c>
      <c r="D270" s="179"/>
      <c r="E270" s="179"/>
      <c r="F270" s="19">
        <v>3526650</v>
      </c>
      <c r="G270" s="19">
        <v>5572800</v>
      </c>
      <c r="H270" s="77">
        <f t="shared" si="292"/>
        <v>526564.90999999992</v>
      </c>
      <c r="I270" s="77">
        <f t="shared" si="293"/>
        <v>5571010.6699999999</v>
      </c>
      <c r="J270" s="83">
        <v>150</v>
      </c>
      <c r="K270" s="83" t="s">
        <v>1333</v>
      </c>
      <c r="L270" s="83">
        <v>46.7</v>
      </c>
      <c r="M270" s="83"/>
      <c r="N270" s="66"/>
      <c r="O270" s="83"/>
      <c r="P270" s="83"/>
      <c r="Q270" s="58" t="s">
        <v>1339</v>
      </c>
      <c r="R270" s="58" t="s">
        <v>2869</v>
      </c>
      <c r="S270" s="58" t="s">
        <v>1324</v>
      </c>
      <c r="T270" s="241" t="str">
        <f t="shared" si="294"/>
        <v>-</v>
      </c>
      <c r="U270" s="241" t="str">
        <f t="shared" si="295"/>
        <v>-</v>
      </c>
      <c r="V270" s="241" t="str">
        <f t="shared" si="296"/>
        <v>-</v>
      </c>
      <c r="W270" s="241" t="str">
        <f t="shared" si="353"/>
        <v>-</v>
      </c>
      <c r="X270" s="260">
        <f t="shared" si="290"/>
        <v>6</v>
      </c>
      <c r="Y270" s="261" t="str">
        <f t="shared" si="289"/>
        <v/>
      </c>
      <c r="Z270" s="68"/>
      <c r="AA270" s="48">
        <v>20999</v>
      </c>
      <c r="AB270" s="143">
        <v>4</v>
      </c>
      <c r="AC270" s="144" t="s">
        <v>710</v>
      </c>
      <c r="AD270" s="144" t="s">
        <v>1659</v>
      </c>
      <c r="AE270" s="154"/>
      <c r="AF270" s="146">
        <v>13</v>
      </c>
      <c r="AG270" s="66"/>
      <c r="AH270" s="146">
        <v>6</v>
      </c>
      <c r="AI270" s="142"/>
      <c r="AJ270" s="143">
        <v>0.99839999999999995</v>
      </c>
      <c r="AK270" s="143">
        <v>20</v>
      </c>
      <c r="AL270" s="143"/>
      <c r="AM270" s="143"/>
      <c r="AR270" s="117">
        <v>333.05</v>
      </c>
      <c r="AS270" s="193">
        <f t="shared" si="287"/>
        <v>355.03000000000003</v>
      </c>
      <c r="AT270" s="248" t="str">
        <f t="shared" si="288"/>
        <v/>
      </c>
      <c r="AU270" s="164">
        <v>84.14</v>
      </c>
      <c r="AV270" s="162">
        <v>5.83</v>
      </c>
      <c r="AW270" s="161">
        <v>17.72</v>
      </c>
      <c r="AX270" s="160">
        <v>134.4</v>
      </c>
      <c r="AY270" s="161">
        <v>18.53</v>
      </c>
      <c r="AZ270" s="172">
        <v>50.32</v>
      </c>
      <c r="BA270" s="90"/>
      <c r="BB270" s="161">
        <v>7.47</v>
      </c>
      <c r="BC270" s="161"/>
      <c r="BD270" s="162">
        <v>0</v>
      </c>
      <c r="BE270" s="162">
        <v>0.41</v>
      </c>
      <c r="BF270" s="161">
        <v>6.75</v>
      </c>
      <c r="BG270" s="162"/>
      <c r="BH270" s="162"/>
      <c r="BI270" s="90"/>
      <c r="BJ270" s="160">
        <v>14.2</v>
      </c>
      <c r="BK270" s="162">
        <v>0</v>
      </c>
      <c r="BL270" s="162"/>
      <c r="BM270" s="162">
        <v>15.26</v>
      </c>
      <c r="BN270" s="91"/>
      <c r="BO270" s="90"/>
      <c r="BP270" s="162"/>
      <c r="BQ270" s="90"/>
      <c r="BR270" s="90"/>
      <c r="BS270" s="90"/>
      <c r="BT270" s="90"/>
      <c r="BU270" s="90"/>
      <c r="BV270" s="90"/>
      <c r="BW270" s="90"/>
      <c r="BX270" s="90"/>
      <c r="BY270" s="90"/>
      <c r="BZ270" s="90"/>
      <c r="CA270" s="90"/>
      <c r="CB270" s="90"/>
      <c r="CC270" s="90"/>
      <c r="CD270" s="90"/>
      <c r="CE270" s="90"/>
      <c r="CF270" s="90"/>
      <c r="CG270" s="90"/>
      <c r="CH270" s="90"/>
      <c r="CI270" s="90"/>
      <c r="CJ270" s="90"/>
      <c r="CK270" s="90"/>
      <c r="CL270" s="91"/>
      <c r="CM270" s="90"/>
      <c r="CN270" s="162">
        <v>45.2</v>
      </c>
      <c r="CQ270" s="56"/>
      <c r="DA270" s="56"/>
      <c r="DB270" s="90"/>
      <c r="DC270" s="90"/>
      <c r="DD270" s="90"/>
      <c r="DE270" s="90"/>
      <c r="DF270" s="90"/>
      <c r="DG270" s="90"/>
      <c r="DH270" s="90"/>
      <c r="DI270" s="90"/>
      <c r="DJ270" s="90"/>
      <c r="DK270" s="90"/>
      <c r="DL270" s="90"/>
      <c r="DM270" s="90"/>
      <c r="DN270" s="90"/>
      <c r="DO270" s="90"/>
      <c r="DP270" s="90"/>
      <c r="DQ270" s="90"/>
      <c r="DR270" s="90"/>
      <c r="DS270" s="91"/>
      <c r="DT270" s="50">
        <f t="shared" si="297"/>
        <v>0</v>
      </c>
      <c r="DU270" s="73">
        <f t="shared" si="298"/>
        <v>0</v>
      </c>
      <c r="DV270" s="73">
        <f t="shared" si="299"/>
        <v>1</v>
      </c>
      <c r="DW270" s="73">
        <f t="shared" si="300"/>
        <v>0</v>
      </c>
      <c r="DX270" s="73">
        <f t="shared" si="301"/>
        <v>0</v>
      </c>
      <c r="DY270" s="125">
        <f t="shared" si="302"/>
        <v>0</v>
      </c>
      <c r="DZ270" s="73">
        <f t="shared" si="303"/>
        <v>1</v>
      </c>
      <c r="EA270" s="19">
        <f t="shared" si="304"/>
        <v>0</v>
      </c>
      <c r="EB270" s="50">
        <f t="shared" si="305"/>
        <v>0</v>
      </c>
      <c r="EC270" s="19">
        <f t="shared" si="306"/>
        <v>1</v>
      </c>
      <c r="ED270" s="19">
        <f t="shared" si="307"/>
        <v>0</v>
      </c>
      <c r="EE270" s="19">
        <f t="shared" si="308"/>
        <v>0</v>
      </c>
      <c r="EF270" s="50">
        <f t="shared" si="309"/>
        <v>0</v>
      </c>
      <c r="EG270" s="19">
        <f t="shared" si="310"/>
        <v>1</v>
      </c>
      <c r="EH270" s="19">
        <f t="shared" si="311"/>
        <v>0</v>
      </c>
      <c r="EI270" s="50">
        <f t="shared" si="312"/>
        <v>0</v>
      </c>
      <c r="EJ270" s="125">
        <f t="shared" si="313"/>
        <v>0</v>
      </c>
      <c r="EK270">
        <f t="shared" si="314"/>
        <v>84.14</v>
      </c>
      <c r="EL270">
        <f t="shared" si="315"/>
        <v>7.47</v>
      </c>
      <c r="EM270">
        <f t="shared" si="316"/>
        <v>5.83</v>
      </c>
      <c r="EN270">
        <f t="shared" si="317"/>
        <v>17.72</v>
      </c>
      <c r="EO270">
        <f t="shared" si="318"/>
        <v>6.75</v>
      </c>
      <c r="EP270">
        <f t="shared" si="319"/>
        <v>0.41</v>
      </c>
      <c r="EQ270">
        <f t="shared" si="320"/>
        <v>50.32</v>
      </c>
      <c r="ER270" t="str">
        <f t="shared" si="321"/>
        <v/>
      </c>
      <c r="ES270">
        <f t="shared" si="322"/>
        <v>14.2</v>
      </c>
      <c r="ET270">
        <f t="shared" si="323"/>
        <v>18.53</v>
      </c>
      <c r="EU270" s="61">
        <f t="shared" si="324"/>
        <v>134.4</v>
      </c>
      <c r="EV270" s="53" t="e">
        <f>IF(ISNUMBER(EK270),EK270*#REF!,"")</f>
        <v>#REF!</v>
      </c>
      <c r="EW270" s="53" t="e">
        <f>IF(ISNUMBER(EL270),EL270*#REF!,"")</f>
        <v>#REF!</v>
      </c>
      <c r="EX270" s="53" t="e">
        <f>IF(ISNUMBER(EM270),EM270*#REF!,"")</f>
        <v>#REF!</v>
      </c>
      <c r="EY270" s="53" t="e">
        <f>IF(ISNUMBER(EN270),EN270*#REF!,"")</f>
        <v>#REF!</v>
      </c>
      <c r="EZ270" s="53" t="e">
        <f>IF(ISNUMBER(EO270),EO270*#REF!,"")</f>
        <v>#REF!</v>
      </c>
      <c r="FA270" s="53" t="e">
        <f>IF(ISNUMBER(EP270),EP270*#REF!,"")</f>
        <v>#REF!</v>
      </c>
      <c r="FB270" s="53" t="e">
        <f>IF(ISNUMBER(EQ270),EQ270*#REF!,"")</f>
        <v>#REF!</v>
      </c>
      <c r="FC270" s="53" t="str">
        <f>IF(ISNUMBER(ER270),ER270*#REF!,"")</f>
        <v/>
      </c>
      <c r="FD270" s="53" t="e">
        <f>IF(ISNUMBER(ES270),ES270*#REF!,"")</f>
        <v>#REF!</v>
      </c>
      <c r="FE270" s="53" t="e">
        <f>IF(ISNUMBER(ET270),ET270*#REF!,"")</f>
        <v>#REF!</v>
      </c>
      <c r="FF270" s="52" t="e">
        <f>IF(ISNUMBER(EU270),EU270*#REF!,"")</f>
        <v>#REF!</v>
      </c>
      <c r="FG270" s="55" t="str">
        <f t="shared" si="325"/>
        <v/>
      </c>
      <c r="FH270" s="55" t="str">
        <f t="shared" si="326"/>
        <v/>
      </c>
      <c r="FI270" s="55" t="str">
        <f t="shared" si="327"/>
        <v/>
      </c>
      <c r="FJ270" s="55" t="str">
        <f t="shared" si="328"/>
        <v/>
      </c>
      <c r="FK270" s="55" t="str">
        <f t="shared" si="329"/>
        <v/>
      </c>
      <c r="FL270" s="55" t="str">
        <f t="shared" si="330"/>
        <v/>
      </c>
      <c r="FM270" s="55" t="str">
        <f t="shared" si="331"/>
        <v/>
      </c>
      <c r="FN270" s="55" t="str">
        <f t="shared" si="332"/>
        <v/>
      </c>
      <c r="FO270" s="55" t="str">
        <f t="shared" si="333"/>
        <v/>
      </c>
      <c r="FP270" s="55" t="str">
        <f t="shared" si="334"/>
        <v/>
      </c>
      <c r="FQ270" s="59" t="str">
        <f t="shared" si="335"/>
        <v/>
      </c>
      <c r="FR270" s="53" t="str">
        <f t="shared" si="354"/>
        <v/>
      </c>
      <c r="FS270" s="53" t="e">
        <f t="shared" si="336"/>
        <v>#VALUE!</v>
      </c>
      <c r="FT270" s="19" t="e">
        <f t="shared" si="337"/>
        <v>#VALUE!</v>
      </c>
      <c r="FU270" s="19" t="e">
        <f t="shared" si="338"/>
        <v>#VALUE!</v>
      </c>
      <c r="FV270" s="19" t="e">
        <f t="shared" si="339"/>
        <v>#VALUE!</v>
      </c>
      <c r="FW270" s="50" t="e">
        <f t="shared" si="340"/>
        <v>#VALUE!</v>
      </c>
      <c r="FX270" s="120">
        <f t="shared" si="341"/>
        <v>0</v>
      </c>
      <c r="FY270" s="120">
        <f t="shared" si="342"/>
        <v>0</v>
      </c>
      <c r="FZ270" s="120">
        <f t="shared" si="343"/>
        <v>0</v>
      </c>
      <c r="GA270" s="120">
        <f t="shared" si="344"/>
        <v>0</v>
      </c>
      <c r="GB270" s="120">
        <f t="shared" si="345"/>
        <v>0</v>
      </c>
      <c r="GC270" s="120">
        <f t="shared" si="346"/>
        <v>0</v>
      </c>
      <c r="GD270" s="120">
        <f t="shared" si="347"/>
        <v>0</v>
      </c>
      <c r="GE270" s="120">
        <f t="shared" si="348"/>
        <v>0</v>
      </c>
      <c r="GF270" s="120">
        <f t="shared" si="349"/>
        <v>0</v>
      </c>
      <c r="GG270">
        <f t="shared" si="350"/>
        <v>0</v>
      </c>
      <c r="GH270">
        <f t="shared" si="351"/>
        <v>0</v>
      </c>
      <c r="GI270">
        <v>6</v>
      </c>
      <c r="GJ270" t="str">
        <f t="shared" si="352"/>
        <v/>
      </c>
    </row>
    <row r="271" spans="1:192" s="2" customFormat="1" x14ac:dyDescent="0.2">
      <c r="A271" s="50">
        <f t="shared" si="291"/>
        <v>270</v>
      </c>
      <c r="B271" s="2" t="s">
        <v>141</v>
      </c>
      <c r="C271" s="179" t="s">
        <v>489</v>
      </c>
      <c r="D271" s="179" t="s">
        <v>955</v>
      </c>
      <c r="E271" s="179"/>
      <c r="F271" s="19">
        <v>3526080</v>
      </c>
      <c r="G271" s="19">
        <v>5572020</v>
      </c>
      <c r="H271" s="77">
        <f t="shared" si="292"/>
        <v>525995.13799999992</v>
      </c>
      <c r="I271" s="77">
        <f t="shared" si="293"/>
        <v>5570230.9819999998</v>
      </c>
      <c r="J271" s="19">
        <v>147.5</v>
      </c>
      <c r="K271" s="66" t="s">
        <v>1334</v>
      </c>
      <c r="L271" s="19">
        <v>503</v>
      </c>
      <c r="M271" s="19"/>
      <c r="N271" s="66"/>
      <c r="O271" s="19">
        <v>147.5</v>
      </c>
      <c r="P271" s="19"/>
      <c r="Q271" s="2" t="s">
        <v>1345</v>
      </c>
      <c r="R271" s="2" t="s">
        <v>2865</v>
      </c>
      <c r="S271" s="2" t="s">
        <v>1325</v>
      </c>
      <c r="T271" s="241" t="str">
        <f t="shared" si="294"/>
        <v>T</v>
      </c>
      <c r="U271" s="241" t="str">
        <f t="shared" si="295"/>
        <v>-</v>
      </c>
      <c r="V271" s="241" t="str">
        <f t="shared" si="296"/>
        <v>B</v>
      </c>
      <c r="W271" s="241" t="str">
        <f t="shared" si="353"/>
        <v>A</v>
      </c>
      <c r="X271" s="260">
        <f t="shared" si="290"/>
        <v>6</v>
      </c>
      <c r="Y271" s="261" t="str">
        <f t="shared" si="289"/>
        <v/>
      </c>
      <c r="Z271" s="56"/>
      <c r="AA271" s="131">
        <v>26463</v>
      </c>
      <c r="AB271" s="143">
        <v>1</v>
      </c>
      <c r="AC271" s="144" t="s">
        <v>506</v>
      </c>
      <c r="AD271" s="144" t="s">
        <v>1662</v>
      </c>
      <c r="AE271" s="158" t="s">
        <v>1663</v>
      </c>
      <c r="AF271" s="143">
        <v>21.8</v>
      </c>
      <c r="AG271" s="143"/>
      <c r="AH271" s="143">
        <v>6.2</v>
      </c>
      <c r="AI271" s="142"/>
      <c r="AJ271" s="150">
        <v>1.08</v>
      </c>
      <c r="AK271" s="150" t="s">
        <v>643</v>
      </c>
      <c r="AL271" s="152"/>
      <c r="AM271" s="66"/>
      <c r="AN271" s="66"/>
      <c r="AQ271" s="66"/>
      <c r="AR271" s="117">
        <v>95963.799999999988</v>
      </c>
      <c r="AS271" s="193">
        <f t="shared" si="287"/>
        <v>95963.799999999988</v>
      </c>
      <c r="AT271" s="248" t="str">
        <f t="shared" si="288"/>
        <v/>
      </c>
      <c r="AU271" s="162">
        <v>31000</v>
      </c>
      <c r="AV271" s="160">
        <v>414.45000000000005</v>
      </c>
      <c r="AW271" s="160">
        <v>3006</v>
      </c>
      <c r="AX271" s="162">
        <v>54000</v>
      </c>
      <c r="AY271" s="162">
        <v>2125</v>
      </c>
      <c r="AZ271" s="171">
        <v>3661.2000000000003</v>
      </c>
      <c r="BA271" s="90"/>
      <c r="BB271" s="162">
        <v>1725</v>
      </c>
      <c r="BC271" s="90"/>
      <c r="BD271" s="162">
        <v>0</v>
      </c>
      <c r="BE271" s="160">
        <v>24.75</v>
      </c>
      <c r="BF271" s="90"/>
      <c r="BG271" s="90"/>
      <c r="BH271" s="162"/>
      <c r="BI271" s="162"/>
      <c r="BJ271" s="162">
        <v>7.4</v>
      </c>
      <c r="BK271" s="162">
        <v>0</v>
      </c>
      <c r="BL271" s="159"/>
      <c r="BM271" s="162"/>
      <c r="BN271" s="91"/>
      <c r="BO271" s="90"/>
      <c r="BP271" s="90"/>
      <c r="BQ271" s="90"/>
      <c r="BR271" s="90"/>
      <c r="BS271" s="90"/>
      <c r="BT271" s="90"/>
      <c r="BU271" s="90"/>
      <c r="BV271" s="90"/>
      <c r="BW271" s="90"/>
      <c r="BX271" s="90"/>
      <c r="BY271" s="90"/>
      <c r="BZ271" s="90"/>
      <c r="CA271" s="90"/>
      <c r="CB271" s="90"/>
      <c r="CC271" s="90"/>
      <c r="CD271" s="90"/>
      <c r="CE271" s="90"/>
      <c r="CF271" s="90"/>
      <c r="CG271" s="90"/>
      <c r="CH271" s="162"/>
      <c r="CI271" s="90"/>
      <c r="CJ271" s="162"/>
      <c r="CK271" s="162"/>
      <c r="CL271" s="91"/>
      <c r="CM271" s="90"/>
      <c r="CN271" s="162">
        <v>2800</v>
      </c>
      <c r="CQ271" s="56"/>
      <c r="DA271" s="56"/>
      <c r="DB271" s="90"/>
      <c r="DC271" s="90"/>
      <c r="DD271" s="90"/>
      <c r="DE271" s="90"/>
      <c r="DF271" s="90"/>
      <c r="DG271" s="90"/>
      <c r="DH271" s="90"/>
      <c r="DI271" s="90"/>
      <c r="DJ271" s="90"/>
      <c r="DK271" s="90"/>
      <c r="DL271" s="90"/>
      <c r="DM271" s="90"/>
      <c r="DN271" s="90"/>
      <c r="DO271" s="90"/>
      <c r="DP271" s="90"/>
      <c r="DQ271" s="90"/>
      <c r="DR271" s="90"/>
      <c r="DS271" s="91"/>
      <c r="DT271" s="50">
        <f t="shared" si="297"/>
        <v>1</v>
      </c>
      <c r="DU271" s="73">
        <f t="shared" si="298"/>
        <v>0</v>
      </c>
      <c r="DV271" s="73">
        <f t="shared" si="299"/>
        <v>0</v>
      </c>
      <c r="DW271" s="73">
        <f t="shared" si="300"/>
        <v>0</v>
      </c>
      <c r="DX271" s="73">
        <f t="shared" si="301"/>
        <v>1</v>
      </c>
      <c r="DY271" s="125">
        <f t="shared" si="302"/>
        <v>0</v>
      </c>
      <c r="DZ271" s="73">
        <f t="shared" si="303"/>
        <v>0</v>
      </c>
      <c r="EA271" s="19">
        <f t="shared" si="304"/>
        <v>1</v>
      </c>
      <c r="EB271" s="50">
        <f t="shared" si="305"/>
        <v>0</v>
      </c>
      <c r="EC271" s="19">
        <f t="shared" si="306"/>
        <v>0</v>
      </c>
      <c r="ED271" s="19">
        <f t="shared" si="307"/>
        <v>0</v>
      </c>
      <c r="EE271" s="19">
        <f t="shared" si="308"/>
        <v>1</v>
      </c>
      <c r="EF271" s="50">
        <f t="shared" si="309"/>
        <v>0</v>
      </c>
      <c r="EG271" s="19">
        <f t="shared" si="310"/>
        <v>0</v>
      </c>
      <c r="EH271" s="19">
        <f t="shared" si="311"/>
        <v>1</v>
      </c>
      <c r="EI271" s="50">
        <f t="shared" si="312"/>
        <v>0</v>
      </c>
      <c r="EJ271" s="125">
        <f t="shared" si="313"/>
        <v>4</v>
      </c>
      <c r="EK271">
        <f t="shared" si="314"/>
        <v>31000</v>
      </c>
      <c r="EL271">
        <f t="shared" si="315"/>
        <v>1725</v>
      </c>
      <c r="EM271">
        <f t="shared" si="316"/>
        <v>414.45000000000005</v>
      </c>
      <c r="EN271">
        <f t="shared" si="317"/>
        <v>3006</v>
      </c>
      <c r="EO271" t="str">
        <f t="shared" si="318"/>
        <v/>
      </c>
      <c r="EP271">
        <f t="shared" si="319"/>
        <v>24.75</v>
      </c>
      <c r="EQ271">
        <f t="shared" si="320"/>
        <v>3661.2000000000003</v>
      </c>
      <c r="ER271" t="str">
        <f t="shared" si="321"/>
        <v/>
      </c>
      <c r="ES271">
        <f t="shared" si="322"/>
        <v>7.4</v>
      </c>
      <c r="ET271">
        <f t="shared" si="323"/>
        <v>2125</v>
      </c>
      <c r="EU271" s="61">
        <f t="shared" si="324"/>
        <v>54000</v>
      </c>
      <c r="EV271" s="53" t="e">
        <f>IF(ISNUMBER(EK271),EK271*#REF!,"")</f>
        <v>#REF!</v>
      </c>
      <c r="EW271" s="53" t="e">
        <f>IF(ISNUMBER(EL271),EL271*#REF!,"")</f>
        <v>#REF!</v>
      </c>
      <c r="EX271" s="53" t="e">
        <f>IF(ISNUMBER(EM271),EM271*#REF!,"")</f>
        <v>#REF!</v>
      </c>
      <c r="EY271" s="53" t="e">
        <f>IF(ISNUMBER(EN271),EN271*#REF!,"")</f>
        <v>#REF!</v>
      </c>
      <c r="EZ271" s="53" t="str">
        <f>IF(ISNUMBER(EO271),EO271*#REF!,"")</f>
        <v/>
      </c>
      <c r="FA271" s="53" t="e">
        <f>IF(ISNUMBER(EP271),EP271*#REF!,"")</f>
        <v>#REF!</v>
      </c>
      <c r="FB271" s="53" t="e">
        <f>IF(ISNUMBER(EQ271),EQ271*#REF!,"")</f>
        <v>#REF!</v>
      </c>
      <c r="FC271" s="53" t="str">
        <f>IF(ISNUMBER(ER271),ER271*#REF!,"")</f>
        <v/>
      </c>
      <c r="FD271" s="53" t="e">
        <f>IF(ISNUMBER(ES271),ES271*#REF!,"")</f>
        <v>#REF!</v>
      </c>
      <c r="FE271" s="53" t="e">
        <f>IF(ISNUMBER(ET271),ET271*#REF!,"")</f>
        <v>#REF!</v>
      </c>
      <c r="FF271" s="52" t="e">
        <f>IF(ISNUMBER(EU271),EU271*#REF!,"")</f>
        <v>#REF!</v>
      </c>
      <c r="FG271" s="55" t="str">
        <f t="shared" si="325"/>
        <v/>
      </c>
      <c r="FH271" s="55" t="str">
        <f t="shared" si="326"/>
        <v/>
      </c>
      <c r="FI271" s="55" t="str">
        <f t="shared" si="327"/>
        <v/>
      </c>
      <c r="FJ271" s="55" t="str">
        <f t="shared" si="328"/>
        <v/>
      </c>
      <c r="FK271" s="55" t="str">
        <f t="shared" si="329"/>
        <v/>
      </c>
      <c r="FL271" s="55" t="str">
        <f t="shared" si="330"/>
        <v/>
      </c>
      <c r="FM271" s="55" t="str">
        <f t="shared" si="331"/>
        <v/>
      </c>
      <c r="FN271" s="55" t="str">
        <f t="shared" si="332"/>
        <v/>
      </c>
      <c r="FO271" s="55" t="str">
        <f t="shared" si="333"/>
        <v/>
      </c>
      <c r="FP271" s="55" t="str">
        <f t="shared" si="334"/>
        <v/>
      </c>
      <c r="FQ271" s="59" t="str">
        <f t="shared" si="335"/>
        <v/>
      </c>
      <c r="FR271" s="53" t="str">
        <f t="shared" si="354"/>
        <v/>
      </c>
      <c r="FS271" s="53" t="e">
        <f t="shared" si="336"/>
        <v>#VALUE!</v>
      </c>
      <c r="FT271" s="19" t="e">
        <f t="shared" si="337"/>
        <v>#VALUE!</v>
      </c>
      <c r="FU271" s="19" t="e">
        <f t="shared" si="338"/>
        <v>#VALUE!</v>
      </c>
      <c r="FV271" s="19" t="e">
        <f t="shared" si="339"/>
        <v>#VALUE!</v>
      </c>
      <c r="FW271" s="50" t="e">
        <f t="shared" si="340"/>
        <v>#VALUE!</v>
      </c>
      <c r="FX271" s="120">
        <f t="shared" si="341"/>
        <v>0</v>
      </c>
      <c r="FY271" s="120">
        <f t="shared" si="342"/>
        <v>0</v>
      </c>
      <c r="FZ271" s="120">
        <f t="shared" si="343"/>
        <v>0</v>
      </c>
      <c r="GA271" s="120">
        <f t="shared" si="344"/>
        <v>0</v>
      </c>
      <c r="GB271" s="120">
        <f t="shared" si="345"/>
        <v>0</v>
      </c>
      <c r="GC271" s="120">
        <f t="shared" si="346"/>
        <v>0</v>
      </c>
      <c r="GD271" s="120">
        <f t="shared" si="347"/>
        <v>0</v>
      </c>
      <c r="GE271" s="120">
        <f t="shared" si="348"/>
        <v>0</v>
      </c>
      <c r="GF271" s="120">
        <f t="shared" si="349"/>
        <v>0</v>
      </c>
      <c r="GG271">
        <f t="shared" si="350"/>
        <v>0</v>
      </c>
      <c r="GH271">
        <f t="shared" si="351"/>
        <v>0</v>
      </c>
      <c r="GI271">
        <v>6</v>
      </c>
      <c r="GJ271" t="str">
        <f t="shared" si="352"/>
        <v/>
      </c>
    </row>
    <row r="272" spans="1:192" s="2" customFormat="1" x14ac:dyDescent="0.2">
      <c r="A272" s="50">
        <f t="shared" si="291"/>
        <v>271</v>
      </c>
      <c r="B272" s="2" t="s">
        <v>141</v>
      </c>
      <c r="C272" s="179" t="s">
        <v>489</v>
      </c>
      <c r="D272" s="179" t="s">
        <v>955</v>
      </c>
      <c r="E272" s="179"/>
      <c r="F272" s="19">
        <v>3526080</v>
      </c>
      <c r="G272" s="19">
        <v>5572020</v>
      </c>
      <c r="H272" s="77">
        <f t="shared" si="292"/>
        <v>525995.13799999992</v>
      </c>
      <c r="I272" s="77">
        <f t="shared" si="293"/>
        <v>5570230.9819999998</v>
      </c>
      <c r="J272" s="19">
        <v>147.5</v>
      </c>
      <c r="K272" s="66" t="s">
        <v>1334</v>
      </c>
      <c r="L272" s="19">
        <v>503</v>
      </c>
      <c r="M272" s="19"/>
      <c r="N272" s="66"/>
      <c r="O272" s="19">
        <v>147.5</v>
      </c>
      <c r="P272" s="19"/>
      <c r="Q272" s="2" t="s">
        <v>1345</v>
      </c>
      <c r="R272" s="2" t="s">
        <v>2865</v>
      </c>
      <c r="S272" s="2" t="s">
        <v>1325</v>
      </c>
      <c r="T272" s="241" t="str">
        <f t="shared" si="294"/>
        <v>T</v>
      </c>
      <c r="U272" s="241" t="str">
        <f t="shared" si="295"/>
        <v>-</v>
      </c>
      <c r="V272" s="241" t="str">
        <f t="shared" si="296"/>
        <v>B</v>
      </c>
      <c r="W272" s="241" t="str">
        <f t="shared" si="353"/>
        <v>A</v>
      </c>
      <c r="X272" s="260">
        <f t="shared" si="290"/>
        <v>6</v>
      </c>
      <c r="Y272" s="261" t="str">
        <f t="shared" si="289"/>
        <v/>
      </c>
      <c r="Z272" s="56"/>
      <c r="AA272" s="48">
        <v>27989</v>
      </c>
      <c r="AB272" s="143">
        <v>2</v>
      </c>
      <c r="AC272" s="144" t="s">
        <v>710</v>
      </c>
      <c r="AD272" s="144" t="s">
        <v>1664</v>
      </c>
      <c r="AE272" s="157"/>
      <c r="AF272" s="143">
        <v>22.5</v>
      </c>
      <c r="AG272" s="66">
        <v>100460</v>
      </c>
      <c r="AH272" s="146">
        <v>6</v>
      </c>
      <c r="AI272" s="76">
        <v>228.44499999999999</v>
      </c>
      <c r="AJ272" s="143">
        <v>1.0693999999999999</v>
      </c>
      <c r="AK272" s="143">
        <v>20</v>
      </c>
      <c r="AL272" s="143"/>
      <c r="AM272" s="146"/>
      <c r="AN272" s="152"/>
      <c r="AQ272" s="152"/>
      <c r="AR272" s="117">
        <v>95528.517999999996</v>
      </c>
      <c r="AS272" s="193">
        <f t="shared" si="287"/>
        <v>95574.3122</v>
      </c>
      <c r="AT272" s="248" t="str">
        <f t="shared" si="288"/>
        <v/>
      </c>
      <c r="AU272" s="162">
        <v>31569</v>
      </c>
      <c r="AV272" s="162">
        <v>410.3</v>
      </c>
      <c r="AW272" s="162">
        <v>2801</v>
      </c>
      <c r="AX272" s="162">
        <v>52763</v>
      </c>
      <c r="AY272" s="162">
        <v>2654</v>
      </c>
      <c r="AZ272" s="172">
        <v>3382</v>
      </c>
      <c r="BA272" s="160">
        <v>26</v>
      </c>
      <c r="BB272" s="162">
        <v>1772</v>
      </c>
      <c r="BC272" s="162">
        <v>58.5</v>
      </c>
      <c r="BD272" s="162">
        <v>10.3</v>
      </c>
      <c r="BE272" s="162">
        <v>30.2</v>
      </c>
      <c r="BF272" s="161">
        <v>4</v>
      </c>
      <c r="BG272" s="162">
        <v>2.8</v>
      </c>
      <c r="BH272" s="162">
        <v>25.3</v>
      </c>
      <c r="BI272" s="162">
        <v>1.23</v>
      </c>
      <c r="BJ272" s="162">
        <v>0.36</v>
      </c>
      <c r="BK272" s="162">
        <v>1.2E-2</v>
      </c>
      <c r="BL272" s="162"/>
      <c r="BM272" s="162">
        <v>15.7</v>
      </c>
      <c r="BN272" s="174">
        <v>31</v>
      </c>
      <c r="BO272" s="162">
        <v>3</v>
      </c>
      <c r="BP272" s="90">
        <v>890</v>
      </c>
      <c r="BQ272" s="166">
        <v>1045.2</v>
      </c>
      <c r="BR272" s="162">
        <v>320</v>
      </c>
      <c r="BS272" s="162">
        <v>2</v>
      </c>
      <c r="BT272" s="90"/>
      <c r="BU272" s="162">
        <v>2</v>
      </c>
      <c r="BV272" s="162"/>
      <c r="BW272" s="162">
        <v>1940</v>
      </c>
      <c r="BX272" s="162">
        <v>21</v>
      </c>
      <c r="BY272" s="90"/>
      <c r="BZ272" s="90"/>
      <c r="CA272" s="162">
        <v>25</v>
      </c>
      <c r="CB272" s="162">
        <v>48</v>
      </c>
      <c r="CC272" s="162">
        <v>9600</v>
      </c>
      <c r="CD272" s="90"/>
      <c r="CE272" s="162"/>
      <c r="CF272" s="90"/>
      <c r="CG272" s="159"/>
      <c r="CH272" s="159">
        <v>24</v>
      </c>
      <c r="CI272" s="159">
        <v>20</v>
      </c>
      <c r="CJ272" s="176"/>
      <c r="CK272" s="176"/>
      <c r="CL272" s="172">
        <v>3670</v>
      </c>
      <c r="CM272" s="162">
        <v>1.3</v>
      </c>
      <c r="CN272" s="162">
        <v>1137</v>
      </c>
      <c r="CQ272" s="56"/>
      <c r="DA272" s="56"/>
      <c r="DB272" s="90"/>
      <c r="DC272" s="90"/>
      <c r="DD272" s="90"/>
      <c r="DE272" s="90"/>
      <c r="DF272" s="90"/>
      <c r="DG272" s="90"/>
      <c r="DH272" s="90"/>
      <c r="DI272" s="90"/>
      <c r="DJ272" s="90"/>
      <c r="DK272" s="90"/>
      <c r="DL272" s="90"/>
      <c r="DM272" s="90"/>
      <c r="DN272" s="90"/>
      <c r="DO272" s="90"/>
      <c r="DP272" s="90"/>
      <c r="DQ272" s="90"/>
      <c r="DR272" s="90"/>
      <c r="DS272" s="91"/>
      <c r="DT272" s="50">
        <f t="shared" si="297"/>
        <v>0</v>
      </c>
      <c r="DU272" s="73">
        <f t="shared" si="298"/>
        <v>0</v>
      </c>
      <c r="DV272" s="73">
        <f t="shared" si="299"/>
        <v>0</v>
      </c>
      <c r="DW272" s="73">
        <f t="shared" si="300"/>
        <v>0</v>
      </c>
      <c r="DX272" s="73">
        <f t="shared" si="301"/>
        <v>1</v>
      </c>
      <c r="DY272" s="125">
        <f t="shared" si="302"/>
        <v>0</v>
      </c>
      <c r="DZ272" s="73">
        <f t="shared" si="303"/>
        <v>0</v>
      </c>
      <c r="EA272" s="19">
        <f t="shared" si="304"/>
        <v>1</v>
      </c>
      <c r="EB272" s="50">
        <f t="shared" si="305"/>
        <v>0</v>
      </c>
      <c r="EC272" s="19">
        <f t="shared" si="306"/>
        <v>0</v>
      </c>
      <c r="ED272" s="19">
        <f t="shared" si="307"/>
        <v>0</v>
      </c>
      <c r="EE272" s="19">
        <f t="shared" si="308"/>
        <v>1</v>
      </c>
      <c r="EF272" s="50">
        <f t="shared" si="309"/>
        <v>0</v>
      </c>
      <c r="EG272" s="19">
        <f t="shared" si="310"/>
        <v>0</v>
      </c>
      <c r="EH272" s="19">
        <f t="shared" si="311"/>
        <v>1</v>
      </c>
      <c r="EI272" s="50">
        <f t="shared" si="312"/>
        <v>0</v>
      </c>
      <c r="EJ272" s="125">
        <f t="shared" si="313"/>
        <v>4</v>
      </c>
      <c r="EK272">
        <f t="shared" si="314"/>
        <v>31569</v>
      </c>
      <c r="EL272">
        <f t="shared" si="315"/>
        <v>1772</v>
      </c>
      <c r="EM272">
        <f t="shared" si="316"/>
        <v>410.3</v>
      </c>
      <c r="EN272">
        <f t="shared" si="317"/>
        <v>2801</v>
      </c>
      <c r="EO272">
        <f t="shared" si="318"/>
        <v>4</v>
      </c>
      <c r="EP272">
        <f t="shared" si="319"/>
        <v>30.2</v>
      </c>
      <c r="EQ272">
        <f t="shared" si="320"/>
        <v>3382</v>
      </c>
      <c r="ER272" t="str">
        <f t="shared" si="321"/>
        <v/>
      </c>
      <c r="ES272">
        <f t="shared" si="322"/>
        <v>0.36</v>
      </c>
      <c r="ET272">
        <f t="shared" si="323"/>
        <v>2654</v>
      </c>
      <c r="EU272" s="61">
        <f t="shared" si="324"/>
        <v>52763</v>
      </c>
      <c r="EV272" s="53" t="e">
        <f>IF(ISNUMBER(EK272),EK272*#REF!,"")</f>
        <v>#REF!</v>
      </c>
      <c r="EW272" s="53" t="e">
        <f>IF(ISNUMBER(EL272),EL272*#REF!,"")</f>
        <v>#REF!</v>
      </c>
      <c r="EX272" s="53" t="e">
        <f>IF(ISNUMBER(EM272),EM272*#REF!,"")</f>
        <v>#REF!</v>
      </c>
      <c r="EY272" s="53" t="e">
        <f>IF(ISNUMBER(EN272),EN272*#REF!,"")</f>
        <v>#REF!</v>
      </c>
      <c r="EZ272" s="53" t="e">
        <f>IF(ISNUMBER(EO272),EO272*#REF!,"")</f>
        <v>#REF!</v>
      </c>
      <c r="FA272" s="53" t="e">
        <f>IF(ISNUMBER(EP272),EP272*#REF!,"")</f>
        <v>#REF!</v>
      </c>
      <c r="FB272" s="53" t="e">
        <f>IF(ISNUMBER(EQ272),EQ272*#REF!,"")</f>
        <v>#REF!</v>
      </c>
      <c r="FC272" s="53" t="str">
        <f>IF(ISNUMBER(ER272),ER272*#REF!,"")</f>
        <v/>
      </c>
      <c r="FD272" s="53" t="e">
        <f>IF(ISNUMBER(ES272),ES272*#REF!,"")</f>
        <v>#REF!</v>
      </c>
      <c r="FE272" s="53" t="e">
        <f>IF(ISNUMBER(ET272),ET272*#REF!,"")</f>
        <v>#REF!</v>
      </c>
      <c r="FF272" s="52" t="e">
        <f>IF(ISNUMBER(EU272),EU272*#REF!,"")</f>
        <v>#REF!</v>
      </c>
      <c r="FG272" s="55" t="str">
        <f t="shared" si="325"/>
        <v/>
      </c>
      <c r="FH272" s="55" t="str">
        <f t="shared" si="326"/>
        <v/>
      </c>
      <c r="FI272" s="55" t="str">
        <f t="shared" si="327"/>
        <v/>
      </c>
      <c r="FJ272" s="55" t="str">
        <f t="shared" si="328"/>
        <v/>
      </c>
      <c r="FK272" s="55" t="str">
        <f t="shared" si="329"/>
        <v/>
      </c>
      <c r="FL272" s="55" t="str">
        <f t="shared" si="330"/>
        <v/>
      </c>
      <c r="FM272" s="55" t="str">
        <f t="shared" si="331"/>
        <v/>
      </c>
      <c r="FN272" s="55" t="str">
        <f t="shared" si="332"/>
        <v/>
      </c>
      <c r="FO272" s="55" t="str">
        <f t="shared" si="333"/>
        <v/>
      </c>
      <c r="FP272" s="55" t="str">
        <f t="shared" si="334"/>
        <v/>
      </c>
      <c r="FQ272" s="59" t="str">
        <f t="shared" si="335"/>
        <v/>
      </c>
      <c r="FR272" s="53" t="str">
        <f t="shared" si="354"/>
        <v/>
      </c>
      <c r="FS272" s="53" t="e">
        <f t="shared" si="336"/>
        <v>#VALUE!</v>
      </c>
      <c r="FT272" s="19" t="e">
        <f t="shared" si="337"/>
        <v>#VALUE!</v>
      </c>
      <c r="FU272" s="19" t="e">
        <f t="shared" si="338"/>
        <v>#VALUE!</v>
      </c>
      <c r="FV272" s="19" t="e">
        <f t="shared" si="339"/>
        <v>#VALUE!</v>
      </c>
      <c r="FW272" s="50" t="e">
        <f t="shared" si="340"/>
        <v>#VALUE!</v>
      </c>
      <c r="FX272" s="120">
        <f t="shared" si="341"/>
        <v>0</v>
      </c>
      <c r="FY272" s="120">
        <f t="shared" si="342"/>
        <v>0</v>
      </c>
      <c r="FZ272" s="120">
        <f t="shared" si="343"/>
        <v>0</v>
      </c>
      <c r="GA272" s="120">
        <f t="shared" si="344"/>
        <v>0</v>
      </c>
      <c r="GB272" s="120">
        <f t="shared" si="345"/>
        <v>0</v>
      </c>
      <c r="GC272" s="120">
        <f t="shared" si="346"/>
        <v>0</v>
      </c>
      <c r="GD272" s="120">
        <f t="shared" si="347"/>
        <v>0</v>
      </c>
      <c r="GE272" s="120">
        <f t="shared" si="348"/>
        <v>0</v>
      </c>
      <c r="GF272" s="120">
        <f t="shared" si="349"/>
        <v>0</v>
      </c>
      <c r="GG272">
        <f t="shared" si="350"/>
        <v>0</v>
      </c>
      <c r="GH272">
        <f t="shared" si="351"/>
        <v>0</v>
      </c>
      <c r="GI272">
        <v>6</v>
      </c>
      <c r="GJ272" t="str">
        <f t="shared" si="352"/>
        <v/>
      </c>
    </row>
    <row r="273" spans="1:192" s="2" customFormat="1" ht="15" x14ac:dyDescent="0.25">
      <c r="A273" s="50">
        <f t="shared" si="291"/>
        <v>272</v>
      </c>
      <c r="B273" s="2" t="s">
        <v>141</v>
      </c>
      <c r="C273" s="2" t="s">
        <v>489</v>
      </c>
      <c r="D273" s="2" t="s">
        <v>955</v>
      </c>
      <c r="F273" s="19">
        <v>3526080</v>
      </c>
      <c r="G273" s="19">
        <v>5572020</v>
      </c>
      <c r="H273" s="77">
        <f t="shared" si="292"/>
        <v>525995.13799999992</v>
      </c>
      <c r="I273" s="77">
        <f t="shared" si="293"/>
        <v>5570230.9819999998</v>
      </c>
      <c r="J273" s="19">
        <v>147.5</v>
      </c>
      <c r="K273" s="66" t="s">
        <v>1334</v>
      </c>
      <c r="L273" s="19">
        <v>503</v>
      </c>
      <c r="M273" s="19"/>
      <c r="N273" s="66"/>
      <c r="O273" s="19">
        <v>147.5</v>
      </c>
      <c r="P273" s="19"/>
      <c r="Q273" s="2" t="s">
        <v>1345</v>
      </c>
      <c r="R273" s="2" t="s">
        <v>2865</v>
      </c>
      <c r="S273" s="2" t="s">
        <v>1325</v>
      </c>
      <c r="T273" s="241" t="str">
        <f t="shared" si="294"/>
        <v>-</v>
      </c>
      <c r="U273" s="241" t="str">
        <f t="shared" si="295"/>
        <v>-</v>
      </c>
      <c r="V273" s="241" t="str">
        <f t="shared" si="296"/>
        <v>-</v>
      </c>
      <c r="W273" s="241" t="str">
        <f t="shared" si="353"/>
        <v>-</v>
      </c>
      <c r="X273" s="260">
        <f t="shared" si="290"/>
        <v>6</v>
      </c>
      <c r="Y273" s="261" t="str">
        <f t="shared" si="289"/>
        <v/>
      </c>
      <c r="Z273" s="56"/>
      <c r="AA273" s="48">
        <v>32240</v>
      </c>
      <c r="AB273" s="73">
        <v>3</v>
      </c>
      <c r="AC273" s="2" t="s">
        <v>958</v>
      </c>
      <c r="AD273" s="2" t="s">
        <v>1665</v>
      </c>
      <c r="AE273" s="57" t="s">
        <v>1431</v>
      </c>
      <c r="AF273" s="66" t="s">
        <v>3088</v>
      </c>
      <c r="AG273" s="19"/>
      <c r="AH273" s="19"/>
      <c r="AI273" s="272"/>
      <c r="AJ273" s="19"/>
      <c r="AK273" s="19"/>
      <c r="AL273" s="19"/>
      <c r="AM273" s="66"/>
      <c r="AN273"/>
      <c r="AO273"/>
      <c r="AP273" s="19"/>
      <c r="AQ273"/>
      <c r="AR273"/>
      <c r="AS273" s="204"/>
      <c r="AT273" s="249"/>
      <c r="AU273" s="51"/>
      <c r="AV273" s="51"/>
      <c r="AW273" s="51"/>
      <c r="AX273" s="51"/>
      <c r="AY273" s="51"/>
      <c r="AZ273" s="49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 s="61"/>
      <c r="BO273" s="90"/>
      <c r="BP273" s="273"/>
      <c r="BQ273" s="90"/>
      <c r="BR273" s="90"/>
      <c r="BS273" s="90"/>
      <c r="BT273" s="90"/>
      <c r="BU273" s="90"/>
      <c r="BV273" s="90"/>
      <c r="BW273" s="90"/>
      <c r="BX273" s="90"/>
      <c r="BY273" s="90"/>
      <c r="BZ273" s="90"/>
      <c r="CA273" s="90"/>
      <c r="CB273" s="90"/>
      <c r="CC273" s="90"/>
      <c r="CD273" s="90"/>
      <c r="CE273" s="90"/>
      <c r="CF273" s="90"/>
      <c r="CG273" s="90"/>
      <c r="CH273" s="90"/>
      <c r="CI273" s="90"/>
      <c r="CJ273" s="90"/>
      <c r="CK273" s="90"/>
      <c r="CL273" s="91"/>
      <c r="CM273" s="90"/>
      <c r="CN273" s="90" t="s">
        <v>3088</v>
      </c>
      <c r="CO273" s="90"/>
      <c r="CP273"/>
      <c r="CQ273" s="61"/>
      <c r="CR273"/>
      <c r="CS273"/>
      <c r="CT273"/>
      <c r="CU273"/>
      <c r="CV273"/>
      <c r="CW273"/>
      <c r="CX273"/>
      <c r="CY273"/>
      <c r="CZ273"/>
      <c r="DA273" s="61"/>
      <c r="DB273" s="103">
        <v>-64.2</v>
      </c>
      <c r="DC273" s="90" t="s">
        <v>1666</v>
      </c>
      <c r="DD273" s="103">
        <v>0.56999999999999995</v>
      </c>
      <c r="DE273" s="231">
        <v>0.5</v>
      </c>
      <c r="DF273" s="103"/>
      <c r="DG273" s="103">
        <v>-9.32</v>
      </c>
      <c r="DH273" s="103"/>
      <c r="DI273" s="103"/>
      <c r="DJ273" s="103">
        <f>SUM(DK273:DM273)</f>
        <v>7.27</v>
      </c>
      <c r="DK273" s="103">
        <v>2.38</v>
      </c>
      <c r="DL273" s="103">
        <v>2.73</v>
      </c>
      <c r="DM273" s="103">
        <v>2.16</v>
      </c>
      <c r="DN273" s="103"/>
      <c r="DO273" s="103"/>
      <c r="DP273" s="103"/>
      <c r="DQ273" s="103"/>
      <c r="DR273" s="103"/>
      <c r="DS273" s="104"/>
      <c r="DT273" s="50">
        <f t="shared" si="297"/>
        <v>0</v>
      </c>
      <c r="DU273" s="73">
        <f t="shared" si="298"/>
        <v>0</v>
      </c>
      <c r="DV273" s="73">
        <f t="shared" si="299"/>
        <v>0</v>
      </c>
      <c r="DW273" s="73">
        <f t="shared" si="300"/>
        <v>0</v>
      </c>
      <c r="DX273" s="73">
        <f t="shared" si="301"/>
        <v>1</v>
      </c>
      <c r="DY273" s="125">
        <f t="shared" si="302"/>
        <v>0</v>
      </c>
      <c r="DZ273" s="73">
        <f t="shared" si="303"/>
        <v>0</v>
      </c>
      <c r="EA273" s="19">
        <f t="shared" si="304"/>
        <v>0</v>
      </c>
      <c r="EB273" s="50">
        <f t="shared" si="305"/>
        <v>1</v>
      </c>
      <c r="EC273" s="19">
        <f t="shared" si="306"/>
        <v>0</v>
      </c>
      <c r="ED273" s="19">
        <f t="shared" si="307"/>
        <v>0</v>
      </c>
      <c r="EE273" s="19">
        <f t="shared" si="308"/>
        <v>0</v>
      </c>
      <c r="EF273" s="50">
        <f t="shared" si="309"/>
        <v>1</v>
      </c>
      <c r="EG273" s="19">
        <f t="shared" si="310"/>
        <v>0</v>
      </c>
      <c r="EH273" s="19">
        <f t="shared" si="311"/>
        <v>0</v>
      </c>
      <c r="EI273" s="50">
        <f t="shared" si="312"/>
        <v>1</v>
      </c>
      <c r="EJ273" s="125">
        <f t="shared" si="313"/>
        <v>1</v>
      </c>
      <c r="EK273" t="str">
        <f t="shared" si="314"/>
        <v/>
      </c>
      <c r="EL273" t="str">
        <f t="shared" si="315"/>
        <v/>
      </c>
      <c r="EM273" t="str">
        <f t="shared" si="316"/>
        <v/>
      </c>
      <c r="EN273" t="str">
        <f t="shared" si="317"/>
        <v/>
      </c>
      <c r="EO273" t="str">
        <f t="shared" si="318"/>
        <v/>
      </c>
      <c r="EP273" t="str">
        <f t="shared" si="319"/>
        <v/>
      </c>
      <c r="EQ273" t="str">
        <f t="shared" si="320"/>
        <v/>
      </c>
      <c r="ER273" t="str">
        <f t="shared" si="321"/>
        <v/>
      </c>
      <c r="ES273" t="str">
        <f t="shared" si="322"/>
        <v/>
      </c>
      <c r="ET273" t="str">
        <f t="shared" si="323"/>
        <v/>
      </c>
      <c r="EU273" s="61" t="str">
        <f t="shared" si="324"/>
        <v/>
      </c>
      <c r="EV273" s="53" t="str">
        <f>IF(ISNUMBER(EK273),EK273*#REF!,"")</f>
        <v/>
      </c>
      <c r="EW273" s="53" t="str">
        <f>IF(ISNUMBER(EL273),EL273*#REF!,"")</f>
        <v/>
      </c>
      <c r="EX273" s="53" t="str">
        <f>IF(ISNUMBER(EM273),EM273*#REF!,"")</f>
        <v/>
      </c>
      <c r="EY273" s="53" t="str">
        <f>IF(ISNUMBER(EN273),EN273*#REF!,"")</f>
        <v/>
      </c>
      <c r="EZ273" s="53" t="str">
        <f>IF(ISNUMBER(EO273),EO273*#REF!,"")</f>
        <v/>
      </c>
      <c r="FA273" s="53" t="str">
        <f>IF(ISNUMBER(EP273),EP273*#REF!,"")</f>
        <v/>
      </c>
      <c r="FB273" s="53" t="str">
        <f>IF(ISNUMBER(EQ273),EQ273*#REF!,"")</f>
        <v/>
      </c>
      <c r="FC273" s="53" t="str">
        <f>IF(ISNUMBER(ER273),ER273*#REF!,"")</f>
        <v/>
      </c>
      <c r="FD273" s="53" t="str">
        <f>IF(ISNUMBER(ES273),ES273*#REF!,"")</f>
        <v/>
      </c>
      <c r="FE273" s="53" t="str">
        <f>IF(ISNUMBER(ET273),ET273*#REF!,"")</f>
        <v/>
      </c>
      <c r="FF273" s="52" t="str">
        <f>IF(ISNUMBER(EU273),EU273*#REF!,"")</f>
        <v/>
      </c>
      <c r="FG273" s="55" t="str">
        <f t="shared" si="325"/>
        <v/>
      </c>
      <c r="FH273" s="55" t="str">
        <f t="shared" si="326"/>
        <v/>
      </c>
      <c r="FI273" s="55" t="str">
        <f t="shared" si="327"/>
        <v/>
      </c>
      <c r="FJ273" s="55" t="str">
        <f t="shared" si="328"/>
        <v/>
      </c>
      <c r="FK273" s="55" t="str">
        <f t="shared" si="329"/>
        <v/>
      </c>
      <c r="FL273" s="55" t="str">
        <f t="shared" si="330"/>
        <v/>
      </c>
      <c r="FM273" s="55" t="str">
        <f t="shared" si="331"/>
        <v/>
      </c>
      <c r="FN273" s="55" t="str">
        <f t="shared" si="332"/>
        <v/>
      </c>
      <c r="FO273" s="55" t="str">
        <f t="shared" si="333"/>
        <v/>
      </c>
      <c r="FP273" s="55" t="str">
        <f t="shared" si="334"/>
        <v/>
      </c>
      <c r="FQ273" s="59" t="str">
        <f t="shared" si="335"/>
        <v/>
      </c>
      <c r="FR273" s="53" t="str">
        <f t="shared" si="354"/>
        <v/>
      </c>
      <c r="FS273" s="53">
        <f t="shared" si="336"/>
        <v>0</v>
      </c>
      <c r="FT273" s="19">
        <f t="shared" si="337"/>
        <v>1</v>
      </c>
      <c r="FU273" s="19">
        <f t="shared" si="338"/>
        <v>0</v>
      </c>
      <c r="FV273" s="19">
        <f t="shared" si="339"/>
        <v>0</v>
      </c>
      <c r="FW273" s="50">
        <f t="shared" si="340"/>
        <v>0</v>
      </c>
      <c r="FX273" s="120">
        <f t="shared" si="341"/>
        <v>0</v>
      </c>
      <c r="FY273" s="120">
        <f t="shared" si="342"/>
        <v>0</v>
      </c>
      <c r="FZ273" s="120">
        <f t="shared" si="343"/>
        <v>0</v>
      </c>
      <c r="GA273" s="120">
        <f t="shared" si="344"/>
        <v>0</v>
      </c>
      <c r="GB273" s="120">
        <f t="shared" si="345"/>
        <v>0</v>
      </c>
      <c r="GC273" s="120">
        <f t="shared" si="346"/>
        <v>0</v>
      </c>
      <c r="GD273" s="120">
        <f t="shared" si="347"/>
        <v>0</v>
      </c>
      <c r="GE273" s="120">
        <f t="shared" si="348"/>
        <v>0</v>
      </c>
      <c r="GF273" s="120">
        <f t="shared" si="349"/>
        <v>0</v>
      </c>
      <c r="GG273">
        <f t="shared" si="350"/>
        <v>0</v>
      </c>
      <c r="GH273">
        <f t="shared" si="351"/>
        <v>0</v>
      </c>
      <c r="GI273">
        <v>6</v>
      </c>
      <c r="GJ273" t="str">
        <f t="shared" si="352"/>
        <v/>
      </c>
    </row>
    <row r="274" spans="1:192" s="2" customFormat="1" x14ac:dyDescent="0.2">
      <c r="A274" s="50">
        <f t="shared" si="291"/>
        <v>273</v>
      </c>
      <c r="B274" s="2" t="s">
        <v>141</v>
      </c>
      <c r="C274" s="179" t="s">
        <v>489</v>
      </c>
      <c r="D274" s="179" t="s">
        <v>955</v>
      </c>
      <c r="E274" s="179"/>
      <c r="F274" s="19">
        <v>3526080</v>
      </c>
      <c r="G274" s="19">
        <v>5572020</v>
      </c>
      <c r="H274" s="77">
        <f t="shared" si="292"/>
        <v>525995.13799999992</v>
      </c>
      <c r="I274" s="77">
        <f t="shared" si="293"/>
        <v>5570230.9819999998</v>
      </c>
      <c r="J274" s="19">
        <v>147.5</v>
      </c>
      <c r="K274" s="66" t="s">
        <v>1334</v>
      </c>
      <c r="L274" s="19">
        <v>503</v>
      </c>
      <c r="M274" s="19"/>
      <c r="N274" s="66"/>
      <c r="O274" s="19">
        <v>147.5</v>
      </c>
      <c r="P274" s="19"/>
      <c r="Q274" s="2" t="s">
        <v>1345</v>
      </c>
      <c r="R274" s="2" t="s">
        <v>2865</v>
      </c>
      <c r="S274" s="2" t="s">
        <v>1325</v>
      </c>
      <c r="T274" s="241" t="str">
        <f t="shared" si="294"/>
        <v>T</v>
      </c>
      <c r="U274" s="241" t="str">
        <f t="shared" si="295"/>
        <v>-</v>
      </c>
      <c r="V274" s="241" t="str">
        <f t="shared" si="296"/>
        <v>B</v>
      </c>
      <c r="W274" s="241" t="str">
        <f t="shared" si="353"/>
        <v>A</v>
      </c>
      <c r="X274" s="260">
        <f t="shared" si="290"/>
        <v>6</v>
      </c>
      <c r="Y274" s="261" t="str">
        <f t="shared" si="289"/>
        <v/>
      </c>
      <c r="Z274" s="56"/>
      <c r="AA274" s="48">
        <v>33947</v>
      </c>
      <c r="AB274" s="143">
        <v>4</v>
      </c>
      <c r="AC274" s="144" t="s">
        <v>710</v>
      </c>
      <c r="AD274" s="144" t="s">
        <v>1667</v>
      </c>
      <c r="AE274" s="154"/>
      <c r="AF274" s="143">
        <v>21.6</v>
      </c>
      <c r="AG274" s="66">
        <v>110680</v>
      </c>
      <c r="AH274" s="143">
        <v>6.18</v>
      </c>
      <c r="AI274" s="76">
        <v>149.102</v>
      </c>
      <c r="AJ274" s="150">
        <v>1.0679000000000001</v>
      </c>
      <c r="AK274" s="142">
        <v>20</v>
      </c>
      <c r="AL274" s="150"/>
      <c r="AM274" s="143"/>
      <c r="AN274" s="143"/>
      <c r="AQ274" s="143"/>
      <c r="AR274" s="117">
        <v>99636.006999999983</v>
      </c>
      <c r="AS274" s="193">
        <f t="shared" ref="AS274:AS292" si="355">SUM(AU274:BN274)+SUM(BO274:CL274)/1000</f>
        <v>99670.585720000003</v>
      </c>
      <c r="AT274" s="248" t="str">
        <f t="shared" ref="AT274:AT292" si="356">FR274</f>
        <v/>
      </c>
      <c r="AU274" s="162">
        <v>32800</v>
      </c>
      <c r="AV274" s="162">
        <v>428</v>
      </c>
      <c r="AW274" s="162">
        <v>3002</v>
      </c>
      <c r="AX274" s="162">
        <v>54810</v>
      </c>
      <c r="AY274" s="162">
        <v>2877</v>
      </c>
      <c r="AZ274" s="172">
        <v>3655</v>
      </c>
      <c r="BA274" s="160">
        <v>12</v>
      </c>
      <c r="BB274" s="162">
        <v>1910</v>
      </c>
      <c r="BC274" s="162">
        <v>65.599999999999994</v>
      </c>
      <c r="BD274" s="160">
        <v>11</v>
      </c>
      <c r="BE274" s="162">
        <v>32.200000000000003</v>
      </c>
      <c r="BF274" s="162">
        <v>3.85</v>
      </c>
      <c r="BG274" s="162">
        <v>0.81</v>
      </c>
      <c r="BH274" s="162">
        <v>24.7</v>
      </c>
      <c r="BI274" s="162">
        <v>9.5000000000000001E-2</v>
      </c>
      <c r="BJ274" s="90" t="s">
        <v>1381</v>
      </c>
      <c r="BK274" s="90" t="s">
        <v>1382</v>
      </c>
      <c r="BL274" s="162"/>
      <c r="BM274" s="162">
        <v>12.4</v>
      </c>
      <c r="BN274" s="91">
        <v>23</v>
      </c>
      <c r="BO274" s="162">
        <v>0</v>
      </c>
      <c r="BP274" s="90"/>
      <c r="BQ274" s="166">
        <v>948.72</v>
      </c>
      <c r="BR274" s="162">
        <v>41</v>
      </c>
      <c r="BS274" s="162"/>
      <c r="BT274" s="90"/>
      <c r="BU274" s="162">
        <v>0</v>
      </c>
      <c r="BV274" s="162">
        <v>15</v>
      </c>
      <c r="BW274" s="162"/>
      <c r="BX274" s="162">
        <v>98</v>
      </c>
      <c r="BY274" s="90"/>
      <c r="BZ274" s="90"/>
      <c r="CA274" s="162">
        <v>0</v>
      </c>
      <c r="CB274" s="162">
        <v>28</v>
      </c>
      <c r="CC274" s="162"/>
      <c r="CD274" s="90"/>
      <c r="CE274" s="162"/>
      <c r="CF274" s="90"/>
      <c r="CG274" s="159"/>
      <c r="CH274" s="162"/>
      <c r="CI274" s="159"/>
      <c r="CJ274" s="162"/>
      <c r="CK274" s="162"/>
      <c r="CL274" s="172">
        <v>1800</v>
      </c>
      <c r="CM274" s="162" t="s">
        <v>1652</v>
      </c>
      <c r="CN274" s="162">
        <v>1200</v>
      </c>
      <c r="CQ274" s="56"/>
      <c r="DA274" s="56"/>
      <c r="DB274" s="90"/>
      <c r="DC274" s="90"/>
      <c r="DD274" s="90"/>
      <c r="DE274" s="90"/>
      <c r="DF274" s="90"/>
      <c r="DG274" s="90"/>
      <c r="DH274" s="90"/>
      <c r="DI274" s="90"/>
      <c r="DJ274" s="90"/>
      <c r="DK274" s="90"/>
      <c r="DL274" s="90"/>
      <c r="DM274" s="90"/>
      <c r="DN274" s="90"/>
      <c r="DO274" s="90"/>
      <c r="DP274" s="90"/>
      <c r="DQ274" s="90"/>
      <c r="DR274" s="90"/>
      <c r="DS274" s="91"/>
      <c r="DT274" s="50">
        <f t="shared" si="297"/>
        <v>0</v>
      </c>
      <c r="DU274" s="73">
        <f t="shared" si="298"/>
        <v>0</v>
      </c>
      <c r="DV274" s="73">
        <f t="shared" si="299"/>
        <v>0</v>
      </c>
      <c r="DW274" s="73">
        <f t="shared" si="300"/>
        <v>0</v>
      </c>
      <c r="DX274" s="73">
        <f t="shared" si="301"/>
        <v>1</v>
      </c>
      <c r="DY274" s="125">
        <f t="shared" si="302"/>
        <v>0</v>
      </c>
      <c r="DZ274" s="73">
        <f t="shared" si="303"/>
        <v>0</v>
      </c>
      <c r="EA274" s="19">
        <f t="shared" si="304"/>
        <v>1</v>
      </c>
      <c r="EB274" s="50">
        <f t="shared" si="305"/>
        <v>0</v>
      </c>
      <c r="EC274" s="19">
        <f t="shared" si="306"/>
        <v>0</v>
      </c>
      <c r="ED274" s="19">
        <f t="shared" si="307"/>
        <v>0</v>
      </c>
      <c r="EE274" s="19">
        <f t="shared" si="308"/>
        <v>1</v>
      </c>
      <c r="EF274" s="50">
        <f t="shared" si="309"/>
        <v>0</v>
      </c>
      <c r="EG274" s="19">
        <f t="shared" si="310"/>
        <v>0</v>
      </c>
      <c r="EH274" s="19">
        <f t="shared" si="311"/>
        <v>1</v>
      </c>
      <c r="EI274" s="50">
        <f t="shared" si="312"/>
        <v>0</v>
      </c>
      <c r="EJ274" s="125">
        <f t="shared" si="313"/>
        <v>4</v>
      </c>
      <c r="EK274">
        <f t="shared" si="314"/>
        <v>32800</v>
      </c>
      <c r="EL274">
        <f t="shared" si="315"/>
        <v>1910</v>
      </c>
      <c r="EM274">
        <f t="shared" si="316"/>
        <v>428</v>
      </c>
      <c r="EN274">
        <f t="shared" si="317"/>
        <v>3002</v>
      </c>
      <c r="EO274">
        <f t="shared" si="318"/>
        <v>3.85</v>
      </c>
      <c r="EP274">
        <f t="shared" si="319"/>
        <v>32.200000000000003</v>
      </c>
      <c r="EQ274">
        <f t="shared" si="320"/>
        <v>3655</v>
      </c>
      <c r="ER274" t="str">
        <f t="shared" si="321"/>
        <v/>
      </c>
      <c r="ES274" t="str">
        <f t="shared" si="322"/>
        <v/>
      </c>
      <c r="ET274">
        <f t="shared" si="323"/>
        <v>2877</v>
      </c>
      <c r="EU274" s="61">
        <f t="shared" si="324"/>
        <v>54810</v>
      </c>
      <c r="EV274" s="53" t="e">
        <f>IF(ISNUMBER(EK274),EK274*#REF!,"")</f>
        <v>#REF!</v>
      </c>
      <c r="EW274" s="53" t="e">
        <f>IF(ISNUMBER(EL274),EL274*#REF!,"")</f>
        <v>#REF!</v>
      </c>
      <c r="EX274" s="53" t="e">
        <f>IF(ISNUMBER(EM274),EM274*#REF!,"")</f>
        <v>#REF!</v>
      </c>
      <c r="EY274" s="53" t="e">
        <f>IF(ISNUMBER(EN274),EN274*#REF!,"")</f>
        <v>#REF!</v>
      </c>
      <c r="EZ274" s="53" t="e">
        <f>IF(ISNUMBER(EO274),EO274*#REF!,"")</f>
        <v>#REF!</v>
      </c>
      <c r="FA274" s="53" t="e">
        <f>IF(ISNUMBER(EP274),EP274*#REF!,"")</f>
        <v>#REF!</v>
      </c>
      <c r="FB274" s="53" t="e">
        <f>IF(ISNUMBER(EQ274),EQ274*#REF!,"")</f>
        <v>#REF!</v>
      </c>
      <c r="FC274" s="53" t="str">
        <f>IF(ISNUMBER(ER274),ER274*#REF!,"")</f>
        <v/>
      </c>
      <c r="FD274" s="53" t="str">
        <f>IF(ISNUMBER(ES274),ES274*#REF!,"")</f>
        <v/>
      </c>
      <c r="FE274" s="53" t="e">
        <f>IF(ISNUMBER(ET274),ET274*#REF!,"")</f>
        <v>#REF!</v>
      </c>
      <c r="FF274" s="52" t="e">
        <f>IF(ISNUMBER(EU274),EU274*#REF!,"")</f>
        <v>#REF!</v>
      </c>
      <c r="FG274" s="55" t="str">
        <f t="shared" si="325"/>
        <v/>
      </c>
      <c r="FH274" s="55" t="str">
        <f t="shared" si="326"/>
        <v/>
      </c>
      <c r="FI274" s="55" t="str">
        <f t="shared" si="327"/>
        <v/>
      </c>
      <c r="FJ274" s="55" t="str">
        <f t="shared" si="328"/>
        <v/>
      </c>
      <c r="FK274" s="55" t="str">
        <f t="shared" si="329"/>
        <v/>
      </c>
      <c r="FL274" s="55" t="str">
        <f t="shared" si="330"/>
        <v/>
      </c>
      <c r="FM274" s="55" t="str">
        <f t="shared" si="331"/>
        <v/>
      </c>
      <c r="FN274" s="55" t="str">
        <f t="shared" si="332"/>
        <v/>
      </c>
      <c r="FO274" s="55" t="str">
        <f t="shared" si="333"/>
        <v/>
      </c>
      <c r="FP274" s="55" t="str">
        <f t="shared" si="334"/>
        <v/>
      </c>
      <c r="FQ274" s="59" t="str">
        <f t="shared" si="335"/>
        <v/>
      </c>
      <c r="FR274" s="53" t="str">
        <f t="shared" si="354"/>
        <v/>
      </c>
      <c r="FS274" s="53" t="e">
        <f t="shared" si="336"/>
        <v>#VALUE!</v>
      </c>
      <c r="FT274" s="19" t="e">
        <f t="shared" si="337"/>
        <v>#VALUE!</v>
      </c>
      <c r="FU274" s="19" t="e">
        <f t="shared" si="338"/>
        <v>#VALUE!</v>
      </c>
      <c r="FV274" s="19" t="e">
        <f t="shared" si="339"/>
        <v>#VALUE!</v>
      </c>
      <c r="FW274" s="50" t="e">
        <f t="shared" si="340"/>
        <v>#VALUE!</v>
      </c>
      <c r="FX274" s="120">
        <f t="shared" si="341"/>
        <v>0</v>
      </c>
      <c r="FY274" s="120">
        <f t="shared" si="342"/>
        <v>0</v>
      </c>
      <c r="FZ274" s="120">
        <f t="shared" si="343"/>
        <v>0</v>
      </c>
      <c r="GA274" s="120">
        <f t="shared" si="344"/>
        <v>0</v>
      </c>
      <c r="GB274" s="120">
        <f t="shared" si="345"/>
        <v>0</v>
      </c>
      <c r="GC274" s="120">
        <f t="shared" si="346"/>
        <v>0</v>
      </c>
      <c r="GD274" s="120">
        <f t="shared" si="347"/>
        <v>0</v>
      </c>
      <c r="GE274" s="120">
        <f t="shared" si="348"/>
        <v>0</v>
      </c>
      <c r="GF274" s="120">
        <f t="shared" si="349"/>
        <v>0</v>
      </c>
      <c r="GG274">
        <f t="shared" si="350"/>
        <v>0</v>
      </c>
      <c r="GH274">
        <f t="shared" si="351"/>
        <v>0</v>
      </c>
      <c r="GI274">
        <v>6</v>
      </c>
      <c r="GJ274" t="str">
        <f t="shared" si="352"/>
        <v/>
      </c>
    </row>
    <row r="275" spans="1:192" s="2" customFormat="1" x14ac:dyDescent="0.2">
      <c r="A275" s="50">
        <f t="shared" si="291"/>
        <v>274</v>
      </c>
      <c r="B275" s="2" t="s">
        <v>141</v>
      </c>
      <c r="C275" s="2" t="s">
        <v>489</v>
      </c>
      <c r="D275" s="2" t="s">
        <v>955</v>
      </c>
      <c r="F275" s="19">
        <v>3526080</v>
      </c>
      <c r="G275" s="19">
        <v>5572020</v>
      </c>
      <c r="H275" s="77">
        <f t="shared" si="292"/>
        <v>525995.13799999992</v>
      </c>
      <c r="I275" s="77">
        <f t="shared" si="293"/>
        <v>5570230.9819999998</v>
      </c>
      <c r="J275" s="19">
        <v>147.5</v>
      </c>
      <c r="K275" s="66" t="s">
        <v>1334</v>
      </c>
      <c r="L275" s="19">
        <v>503</v>
      </c>
      <c r="M275" s="19"/>
      <c r="N275" s="66"/>
      <c r="O275" s="19">
        <v>147.5</v>
      </c>
      <c r="P275" s="19"/>
      <c r="Q275" s="2" t="s">
        <v>1345</v>
      </c>
      <c r="R275" s="2" t="s">
        <v>2865</v>
      </c>
      <c r="S275" s="2" t="s">
        <v>1325</v>
      </c>
      <c r="T275" s="241" t="str">
        <f t="shared" si="294"/>
        <v>-</v>
      </c>
      <c r="U275" s="241" t="str">
        <f t="shared" si="295"/>
        <v>-</v>
      </c>
      <c r="V275" s="241" t="str">
        <f t="shared" si="296"/>
        <v>B</v>
      </c>
      <c r="W275" s="241" t="str">
        <f t="shared" si="353"/>
        <v>A</v>
      </c>
      <c r="X275" s="260">
        <f t="shared" si="290"/>
        <v>6</v>
      </c>
      <c r="Y275" s="261" t="str">
        <f t="shared" si="289"/>
        <v/>
      </c>
      <c r="Z275" s="56" t="s">
        <v>1668</v>
      </c>
      <c r="AA275" s="48">
        <v>35522</v>
      </c>
      <c r="AB275" s="73">
        <v>5</v>
      </c>
      <c r="AC275" t="s">
        <v>455</v>
      </c>
      <c r="AD275" s="2" t="s">
        <v>1669</v>
      </c>
      <c r="AE275" s="57" t="s">
        <v>2706</v>
      </c>
      <c r="AF275" s="66">
        <v>18.2</v>
      </c>
      <c r="AG275" s="19">
        <v>122400</v>
      </c>
      <c r="AH275" s="19">
        <v>6.2</v>
      </c>
      <c r="AI275" s="66">
        <v>151</v>
      </c>
      <c r="AJ275" s="19">
        <v>1.0686</v>
      </c>
      <c r="AK275" s="19">
        <v>20</v>
      </c>
      <c r="AL275" s="19"/>
      <c r="AM275" s="45">
        <v>4</v>
      </c>
      <c r="AN275"/>
      <c r="AO275"/>
      <c r="AP275" s="19"/>
      <c r="AQ275"/>
      <c r="AR275">
        <v>101310.5</v>
      </c>
      <c r="AS275" s="193">
        <f t="shared" si="355"/>
        <v>101309.681</v>
      </c>
      <c r="AT275" s="248" t="str">
        <f t="shared" si="356"/>
        <v/>
      </c>
      <c r="AU275">
        <v>33670</v>
      </c>
      <c r="AV275">
        <v>421</v>
      </c>
      <c r="AW275">
        <v>2954</v>
      </c>
      <c r="AX275">
        <v>55900</v>
      </c>
      <c r="AY275">
        <v>2827</v>
      </c>
      <c r="AZ275" s="61">
        <v>3291</v>
      </c>
      <c r="BA275">
        <v>20</v>
      </c>
      <c r="BB275">
        <v>2046</v>
      </c>
      <c r="BC275">
        <v>58</v>
      </c>
      <c r="BD275">
        <v>12</v>
      </c>
      <c r="BE275">
        <v>32</v>
      </c>
      <c r="BF275">
        <v>3.9</v>
      </c>
      <c r="BG275">
        <v>0.79</v>
      </c>
      <c r="BH275">
        <v>25</v>
      </c>
      <c r="BI275">
        <v>0.1</v>
      </c>
      <c r="BJ275" s="2" t="s">
        <v>1381</v>
      </c>
      <c r="BK275" s="2" t="s">
        <v>1382</v>
      </c>
      <c r="BL275"/>
      <c r="BM275">
        <v>12.1</v>
      </c>
      <c r="BN275" s="61">
        <v>34</v>
      </c>
      <c r="BO275" s="90" t="s">
        <v>456</v>
      </c>
      <c r="BP275" s="90"/>
      <c r="BQ275" s="90">
        <v>950</v>
      </c>
      <c r="BR275" s="90">
        <v>40</v>
      </c>
      <c r="BS275" s="90"/>
      <c r="BT275" s="90" t="s">
        <v>1383</v>
      </c>
      <c r="BU275" s="90" t="s">
        <v>285</v>
      </c>
      <c r="BV275" s="90" t="s">
        <v>285</v>
      </c>
      <c r="BW275" s="90"/>
      <c r="BX275" s="90">
        <v>48</v>
      </c>
      <c r="BY275" s="90" t="s">
        <v>1384</v>
      </c>
      <c r="BZ275" s="90" t="s">
        <v>285</v>
      </c>
      <c r="CA275" s="90" t="s">
        <v>285</v>
      </c>
      <c r="CB275" s="90">
        <v>43</v>
      </c>
      <c r="CC275" s="90"/>
      <c r="CD275" s="90" t="s">
        <v>456</v>
      </c>
      <c r="CE275" s="90" t="s">
        <v>456</v>
      </c>
      <c r="CF275" s="90" t="s">
        <v>456</v>
      </c>
      <c r="CG275" s="90"/>
      <c r="CH275" s="90"/>
      <c r="CI275" s="90"/>
      <c r="CJ275" s="90"/>
      <c r="CK275" s="90">
        <v>10</v>
      </c>
      <c r="CL275" s="91">
        <v>1700</v>
      </c>
      <c r="CM275" s="90">
        <v>0.9</v>
      </c>
      <c r="CN275" s="90">
        <v>1170</v>
      </c>
      <c r="CO275" s="90" t="s">
        <v>1370</v>
      </c>
      <c r="CP275"/>
      <c r="CQ275" s="61"/>
      <c r="CR275"/>
      <c r="CS275"/>
      <c r="CT275"/>
      <c r="CU275"/>
      <c r="CV275"/>
      <c r="CW275"/>
      <c r="CX275"/>
      <c r="CY275"/>
      <c r="CZ275"/>
      <c r="DA275" s="61"/>
      <c r="DB275" s="103"/>
      <c r="DC275" s="103"/>
      <c r="DD275" s="103"/>
      <c r="DE275" s="103"/>
      <c r="DF275" s="103"/>
      <c r="DG275" s="103"/>
      <c r="DH275" s="103"/>
      <c r="DI275" s="103">
        <v>1.2</v>
      </c>
      <c r="DJ275" s="103">
        <v>2</v>
      </c>
      <c r="DK275" s="103"/>
      <c r="DL275" s="103"/>
      <c r="DM275" s="103"/>
      <c r="DN275" s="103"/>
      <c r="DO275" s="103"/>
      <c r="DP275" s="103"/>
      <c r="DQ275" s="103"/>
      <c r="DR275" s="103"/>
      <c r="DS275" s="104"/>
      <c r="DT275" s="50">
        <f t="shared" si="297"/>
        <v>0</v>
      </c>
      <c r="DU275" s="73">
        <f t="shared" si="298"/>
        <v>0</v>
      </c>
      <c r="DV275" s="73">
        <f t="shared" si="299"/>
        <v>0</v>
      </c>
      <c r="DW275" s="73">
        <f t="shared" si="300"/>
        <v>0</v>
      </c>
      <c r="DX275" s="73">
        <f t="shared" si="301"/>
        <v>1</v>
      </c>
      <c r="DY275" s="125">
        <f t="shared" si="302"/>
        <v>0</v>
      </c>
      <c r="DZ275" s="73">
        <f t="shared" si="303"/>
        <v>1</v>
      </c>
      <c r="EA275" s="19">
        <f t="shared" si="304"/>
        <v>0</v>
      </c>
      <c r="EB275" s="50">
        <f t="shared" si="305"/>
        <v>0</v>
      </c>
      <c r="EC275" s="19">
        <f t="shared" si="306"/>
        <v>0</v>
      </c>
      <c r="ED275" s="19">
        <f t="shared" si="307"/>
        <v>0</v>
      </c>
      <c r="EE275" s="19">
        <f t="shared" si="308"/>
        <v>1</v>
      </c>
      <c r="EF275" s="50">
        <f t="shared" si="309"/>
        <v>0</v>
      </c>
      <c r="EG275" s="19">
        <f t="shared" si="310"/>
        <v>0</v>
      </c>
      <c r="EH275" s="19">
        <f t="shared" si="311"/>
        <v>1</v>
      </c>
      <c r="EI275" s="50">
        <f t="shared" si="312"/>
        <v>0</v>
      </c>
      <c r="EJ275" s="125">
        <f t="shared" si="313"/>
        <v>3</v>
      </c>
      <c r="EK275">
        <f t="shared" si="314"/>
        <v>33670</v>
      </c>
      <c r="EL275">
        <f t="shared" si="315"/>
        <v>2046</v>
      </c>
      <c r="EM275">
        <f t="shared" si="316"/>
        <v>421</v>
      </c>
      <c r="EN275">
        <f t="shared" si="317"/>
        <v>2954</v>
      </c>
      <c r="EO275">
        <f t="shared" si="318"/>
        <v>3.9</v>
      </c>
      <c r="EP275">
        <f t="shared" si="319"/>
        <v>32</v>
      </c>
      <c r="EQ275">
        <f t="shared" si="320"/>
        <v>3291</v>
      </c>
      <c r="ER275" t="str">
        <f t="shared" si="321"/>
        <v/>
      </c>
      <c r="ES275" t="str">
        <f t="shared" si="322"/>
        <v/>
      </c>
      <c r="ET275">
        <f t="shared" si="323"/>
        <v>2827</v>
      </c>
      <c r="EU275" s="61">
        <f t="shared" si="324"/>
        <v>55900</v>
      </c>
      <c r="EV275" s="53" t="e">
        <f>IF(ISNUMBER(EK275),EK275*#REF!,"")</f>
        <v>#REF!</v>
      </c>
      <c r="EW275" s="53" t="e">
        <f>IF(ISNUMBER(EL275),EL275*#REF!,"")</f>
        <v>#REF!</v>
      </c>
      <c r="EX275" s="53" t="e">
        <f>IF(ISNUMBER(EM275),EM275*#REF!,"")</f>
        <v>#REF!</v>
      </c>
      <c r="EY275" s="53" t="e">
        <f>IF(ISNUMBER(EN275),EN275*#REF!,"")</f>
        <v>#REF!</v>
      </c>
      <c r="EZ275" s="53" t="e">
        <f>IF(ISNUMBER(EO275),EO275*#REF!,"")</f>
        <v>#REF!</v>
      </c>
      <c r="FA275" s="53" t="e">
        <f>IF(ISNUMBER(EP275),EP275*#REF!,"")</f>
        <v>#REF!</v>
      </c>
      <c r="FB275" s="53" t="e">
        <f>IF(ISNUMBER(EQ275),EQ275*#REF!,"")</f>
        <v>#REF!</v>
      </c>
      <c r="FC275" s="53" t="str">
        <f>IF(ISNUMBER(ER275),ER275*#REF!,"")</f>
        <v/>
      </c>
      <c r="FD275" s="53" t="str">
        <f>IF(ISNUMBER(ES275),ES275*#REF!,"")</f>
        <v/>
      </c>
      <c r="FE275" s="53" t="e">
        <f>IF(ISNUMBER(ET275),ET275*#REF!,"")</f>
        <v>#REF!</v>
      </c>
      <c r="FF275" s="52" t="e">
        <f>IF(ISNUMBER(EU275),EU275*#REF!,"")</f>
        <v>#REF!</v>
      </c>
      <c r="FG275" s="55" t="str">
        <f t="shared" si="325"/>
        <v/>
      </c>
      <c r="FH275" s="55" t="str">
        <f t="shared" si="326"/>
        <v/>
      </c>
      <c r="FI275" s="55" t="str">
        <f t="shared" si="327"/>
        <v/>
      </c>
      <c r="FJ275" s="55" t="str">
        <f t="shared" si="328"/>
        <v/>
      </c>
      <c r="FK275" s="55" t="str">
        <f t="shared" si="329"/>
        <v/>
      </c>
      <c r="FL275" s="55" t="str">
        <f t="shared" si="330"/>
        <v/>
      </c>
      <c r="FM275" s="55" t="str">
        <f t="shared" si="331"/>
        <v/>
      </c>
      <c r="FN275" s="55" t="str">
        <f t="shared" si="332"/>
        <v/>
      </c>
      <c r="FO275" s="55" t="str">
        <f t="shared" si="333"/>
        <v/>
      </c>
      <c r="FP275" s="55" t="str">
        <f t="shared" si="334"/>
        <v/>
      </c>
      <c r="FQ275" s="59" t="str">
        <f t="shared" si="335"/>
        <v/>
      </c>
      <c r="FR275" s="53" t="str">
        <f t="shared" si="354"/>
        <v/>
      </c>
      <c r="FS275" s="53" t="e">
        <f t="shared" si="336"/>
        <v>#VALUE!</v>
      </c>
      <c r="FT275" s="19" t="e">
        <f t="shared" si="337"/>
        <v>#VALUE!</v>
      </c>
      <c r="FU275" s="19" t="e">
        <f t="shared" si="338"/>
        <v>#VALUE!</v>
      </c>
      <c r="FV275" s="19" t="e">
        <f t="shared" si="339"/>
        <v>#VALUE!</v>
      </c>
      <c r="FW275" s="50" t="e">
        <f t="shared" si="340"/>
        <v>#VALUE!</v>
      </c>
      <c r="FX275" s="120">
        <f t="shared" si="341"/>
        <v>0</v>
      </c>
      <c r="FY275" s="120">
        <f t="shared" si="342"/>
        <v>0</v>
      </c>
      <c r="FZ275" s="120">
        <f t="shared" si="343"/>
        <v>0</v>
      </c>
      <c r="GA275" s="120">
        <f t="shared" si="344"/>
        <v>0</v>
      </c>
      <c r="GB275" s="120">
        <f t="shared" si="345"/>
        <v>0</v>
      </c>
      <c r="GC275" s="120">
        <f t="shared" si="346"/>
        <v>0</v>
      </c>
      <c r="GD275" s="120">
        <f t="shared" si="347"/>
        <v>0</v>
      </c>
      <c r="GE275" s="120">
        <f t="shared" si="348"/>
        <v>0</v>
      </c>
      <c r="GF275" s="120">
        <f t="shared" si="349"/>
        <v>0</v>
      </c>
      <c r="GG275">
        <f t="shared" si="350"/>
        <v>0</v>
      </c>
      <c r="GH275">
        <f t="shared" si="351"/>
        <v>0</v>
      </c>
      <c r="GI275">
        <v>6</v>
      </c>
      <c r="GJ275" t="str">
        <f t="shared" si="352"/>
        <v/>
      </c>
    </row>
    <row r="276" spans="1:192" s="2" customFormat="1" x14ac:dyDescent="0.2">
      <c r="A276" s="50">
        <f t="shared" si="291"/>
        <v>275</v>
      </c>
      <c r="B276" s="2" t="s">
        <v>141</v>
      </c>
      <c r="C276" s="179" t="s">
        <v>489</v>
      </c>
      <c r="D276" s="179" t="s">
        <v>955</v>
      </c>
      <c r="E276" s="179"/>
      <c r="F276" s="19">
        <v>3526080</v>
      </c>
      <c r="G276" s="19">
        <v>5572020</v>
      </c>
      <c r="H276" s="77">
        <f t="shared" si="292"/>
        <v>525995.13799999992</v>
      </c>
      <c r="I276" s="77">
        <f t="shared" si="293"/>
        <v>5570230.9819999998</v>
      </c>
      <c r="J276" s="19">
        <v>147.5</v>
      </c>
      <c r="K276" s="66" t="s">
        <v>1334</v>
      </c>
      <c r="L276" s="19">
        <v>503</v>
      </c>
      <c r="M276" s="19"/>
      <c r="N276" s="66"/>
      <c r="O276" s="19">
        <v>147.5</v>
      </c>
      <c r="P276" s="19"/>
      <c r="Q276" s="2" t="s">
        <v>1345</v>
      </c>
      <c r="R276" s="2" t="s">
        <v>2865</v>
      </c>
      <c r="S276" s="2" t="s">
        <v>1325</v>
      </c>
      <c r="T276" s="241" t="str">
        <f t="shared" si="294"/>
        <v>-</v>
      </c>
      <c r="U276" s="241" t="str">
        <f t="shared" si="295"/>
        <v>-</v>
      </c>
      <c r="V276" s="241" t="str">
        <f t="shared" si="296"/>
        <v>B</v>
      </c>
      <c r="W276" s="241" t="str">
        <f t="shared" si="353"/>
        <v>A</v>
      </c>
      <c r="X276" s="260">
        <f t="shared" si="290"/>
        <v>6</v>
      </c>
      <c r="Y276" s="261" t="str">
        <f t="shared" si="289"/>
        <v/>
      </c>
      <c r="Z276" s="56"/>
      <c r="AA276" s="48">
        <v>39317</v>
      </c>
      <c r="AB276" s="143">
        <v>6</v>
      </c>
      <c r="AC276" s="144" t="s">
        <v>710</v>
      </c>
      <c r="AD276" s="144" t="s">
        <v>1667</v>
      </c>
      <c r="AE276" s="154"/>
      <c r="AF276" s="143">
        <v>18.5</v>
      </c>
      <c r="AG276" s="66">
        <v>128000</v>
      </c>
      <c r="AH276" s="143">
        <v>6.12</v>
      </c>
      <c r="AI276" s="76">
        <v>248.36500000000001</v>
      </c>
      <c r="AJ276" s="143">
        <v>1.0686</v>
      </c>
      <c r="AK276" s="143">
        <v>20</v>
      </c>
      <c r="AL276" s="143"/>
      <c r="AM276" s="143"/>
      <c r="AN276" s="143"/>
      <c r="AQ276" s="143"/>
      <c r="AR276" s="117">
        <v>98612.697999999989</v>
      </c>
      <c r="AS276" s="193">
        <f t="shared" si="355"/>
        <v>98622.777999999991</v>
      </c>
      <c r="AT276" s="248" t="str">
        <f t="shared" si="356"/>
        <v/>
      </c>
      <c r="AU276" s="162">
        <v>32800</v>
      </c>
      <c r="AV276" s="162">
        <v>404</v>
      </c>
      <c r="AW276" s="162">
        <v>2820</v>
      </c>
      <c r="AX276" s="162">
        <v>56000</v>
      </c>
      <c r="AY276" s="162">
        <v>2850</v>
      </c>
      <c r="AZ276" s="172">
        <v>1672</v>
      </c>
      <c r="BA276" s="160">
        <v>26</v>
      </c>
      <c r="BB276" s="162">
        <v>1890</v>
      </c>
      <c r="BC276" s="162">
        <v>59.2</v>
      </c>
      <c r="BD276" s="162">
        <v>11</v>
      </c>
      <c r="BE276" s="160">
        <v>32</v>
      </c>
      <c r="BF276" s="162">
        <v>3.8</v>
      </c>
      <c r="BG276" s="161">
        <v>0.7</v>
      </c>
      <c r="BH276" s="162">
        <v>27</v>
      </c>
      <c r="BI276" s="162">
        <v>4.4999999999999998E-2</v>
      </c>
      <c r="BJ276" s="90">
        <v>1.2</v>
      </c>
      <c r="BK276" s="90" t="s">
        <v>1370</v>
      </c>
      <c r="BL276" s="162"/>
      <c r="BM276" s="162">
        <v>10.8</v>
      </c>
      <c r="BN276" s="91">
        <v>0.08</v>
      </c>
      <c r="BO276" s="162" t="s">
        <v>719</v>
      </c>
      <c r="BP276" s="90">
        <v>140</v>
      </c>
      <c r="BQ276" s="166"/>
      <c r="BR276" s="162">
        <v>67</v>
      </c>
      <c r="BS276" s="162" t="s">
        <v>464</v>
      </c>
      <c r="BT276" s="90"/>
      <c r="BU276" s="162" t="s">
        <v>719</v>
      </c>
      <c r="BV276" s="162">
        <v>15</v>
      </c>
      <c r="BW276" s="159">
        <v>2000</v>
      </c>
      <c r="BX276" s="159">
        <v>440</v>
      </c>
      <c r="BY276" s="90"/>
      <c r="BZ276" s="90"/>
      <c r="CA276" s="159">
        <v>140</v>
      </c>
      <c r="CB276" s="159">
        <v>51</v>
      </c>
      <c r="CC276" s="162">
        <v>9200</v>
      </c>
      <c r="CD276" s="90"/>
      <c r="CE276" s="162"/>
      <c r="CF276" s="90"/>
      <c r="CG276" s="159"/>
      <c r="CH276" s="162"/>
      <c r="CI276" s="159"/>
      <c r="CJ276" s="162"/>
      <c r="CK276" s="162"/>
      <c r="CL276" s="172">
        <v>2900</v>
      </c>
      <c r="CM276" s="162">
        <v>0.62</v>
      </c>
      <c r="CN276" s="162">
        <v>2120</v>
      </c>
      <c r="CQ276" s="56"/>
      <c r="DA276" s="56"/>
      <c r="DB276" s="90"/>
      <c r="DC276" s="90"/>
      <c r="DD276" s="90"/>
      <c r="DE276" s="90"/>
      <c r="DF276" s="90"/>
      <c r="DG276" s="90"/>
      <c r="DH276" s="90"/>
      <c r="DI276" s="90"/>
      <c r="DJ276" s="90"/>
      <c r="DK276" s="90"/>
      <c r="DL276" s="90"/>
      <c r="DM276" s="90"/>
      <c r="DN276" s="90"/>
      <c r="DO276" s="90"/>
      <c r="DP276" s="90"/>
      <c r="DQ276" s="90"/>
      <c r="DR276" s="90"/>
      <c r="DS276" s="91"/>
      <c r="DT276" s="50">
        <f t="shared" si="297"/>
        <v>0</v>
      </c>
      <c r="DU276" s="73">
        <f t="shared" si="298"/>
        <v>0</v>
      </c>
      <c r="DV276" s="73">
        <f t="shared" si="299"/>
        <v>0</v>
      </c>
      <c r="DW276" s="73">
        <f t="shared" si="300"/>
        <v>0</v>
      </c>
      <c r="DX276" s="73">
        <f t="shared" si="301"/>
        <v>1</v>
      </c>
      <c r="DY276" s="125">
        <f t="shared" si="302"/>
        <v>0</v>
      </c>
      <c r="DZ276" s="73">
        <f t="shared" si="303"/>
        <v>1</v>
      </c>
      <c r="EA276" s="19">
        <f t="shared" si="304"/>
        <v>0</v>
      </c>
      <c r="EB276" s="50">
        <f t="shared" si="305"/>
        <v>0</v>
      </c>
      <c r="EC276" s="19">
        <f t="shared" si="306"/>
        <v>0</v>
      </c>
      <c r="ED276" s="19">
        <f t="shared" si="307"/>
        <v>0</v>
      </c>
      <c r="EE276" s="19">
        <f t="shared" si="308"/>
        <v>1</v>
      </c>
      <c r="EF276" s="50">
        <f t="shared" si="309"/>
        <v>0</v>
      </c>
      <c r="EG276" s="19">
        <f t="shared" si="310"/>
        <v>0</v>
      </c>
      <c r="EH276" s="19">
        <f t="shared" si="311"/>
        <v>1</v>
      </c>
      <c r="EI276" s="50">
        <f t="shared" si="312"/>
        <v>0</v>
      </c>
      <c r="EJ276" s="125">
        <f t="shared" si="313"/>
        <v>3</v>
      </c>
      <c r="EK276">
        <f t="shared" si="314"/>
        <v>32800</v>
      </c>
      <c r="EL276">
        <f t="shared" si="315"/>
        <v>1890</v>
      </c>
      <c r="EM276">
        <f t="shared" si="316"/>
        <v>404</v>
      </c>
      <c r="EN276">
        <f t="shared" si="317"/>
        <v>2820</v>
      </c>
      <c r="EO276">
        <f t="shared" si="318"/>
        <v>3.8</v>
      </c>
      <c r="EP276">
        <f t="shared" si="319"/>
        <v>32</v>
      </c>
      <c r="EQ276">
        <f t="shared" si="320"/>
        <v>1672</v>
      </c>
      <c r="ER276" t="str">
        <f t="shared" si="321"/>
        <v/>
      </c>
      <c r="ES276">
        <f t="shared" si="322"/>
        <v>1.2</v>
      </c>
      <c r="ET276">
        <f t="shared" si="323"/>
        <v>2850</v>
      </c>
      <c r="EU276" s="61">
        <f t="shared" si="324"/>
        <v>56000</v>
      </c>
      <c r="EV276" s="53" t="e">
        <f>IF(ISNUMBER(EK276),EK276*#REF!,"")</f>
        <v>#REF!</v>
      </c>
      <c r="EW276" s="53" t="e">
        <f>IF(ISNUMBER(EL276),EL276*#REF!,"")</f>
        <v>#REF!</v>
      </c>
      <c r="EX276" s="53" t="e">
        <f>IF(ISNUMBER(EM276),EM276*#REF!,"")</f>
        <v>#REF!</v>
      </c>
      <c r="EY276" s="53" t="e">
        <f>IF(ISNUMBER(EN276),EN276*#REF!,"")</f>
        <v>#REF!</v>
      </c>
      <c r="EZ276" s="53" t="e">
        <f>IF(ISNUMBER(EO276),EO276*#REF!,"")</f>
        <v>#REF!</v>
      </c>
      <c r="FA276" s="53" t="e">
        <f>IF(ISNUMBER(EP276),EP276*#REF!,"")</f>
        <v>#REF!</v>
      </c>
      <c r="FB276" s="53" t="e">
        <f>IF(ISNUMBER(EQ276),EQ276*#REF!,"")</f>
        <v>#REF!</v>
      </c>
      <c r="FC276" s="53" t="str">
        <f>IF(ISNUMBER(ER276),ER276*#REF!,"")</f>
        <v/>
      </c>
      <c r="FD276" s="53" t="e">
        <f>IF(ISNUMBER(ES276),ES276*#REF!,"")</f>
        <v>#REF!</v>
      </c>
      <c r="FE276" s="53" t="e">
        <f>IF(ISNUMBER(ET276),ET276*#REF!,"")</f>
        <v>#REF!</v>
      </c>
      <c r="FF276" s="52" t="e">
        <f>IF(ISNUMBER(EU276),EU276*#REF!,"")</f>
        <v>#REF!</v>
      </c>
      <c r="FG276" s="55" t="str">
        <f t="shared" si="325"/>
        <v/>
      </c>
      <c r="FH276" s="55" t="str">
        <f t="shared" si="326"/>
        <v/>
      </c>
      <c r="FI276" s="55" t="str">
        <f t="shared" si="327"/>
        <v/>
      </c>
      <c r="FJ276" s="55" t="str">
        <f t="shared" si="328"/>
        <v/>
      </c>
      <c r="FK276" s="55" t="str">
        <f t="shared" si="329"/>
        <v/>
      </c>
      <c r="FL276" s="55" t="str">
        <f t="shared" si="330"/>
        <v/>
      </c>
      <c r="FM276" s="55" t="str">
        <f t="shared" si="331"/>
        <v/>
      </c>
      <c r="FN276" s="55" t="str">
        <f t="shared" si="332"/>
        <v/>
      </c>
      <c r="FO276" s="55" t="str">
        <f t="shared" si="333"/>
        <v/>
      </c>
      <c r="FP276" s="55" t="str">
        <f t="shared" si="334"/>
        <v/>
      </c>
      <c r="FQ276" s="59" t="str">
        <f t="shared" si="335"/>
        <v/>
      </c>
      <c r="FR276" s="53" t="str">
        <f t="shared" si="354"/>
        <v/>
      </c>
      <c r="FS276" s="53" t="e">
        <f t="shared" si="336"/>
        <v>#VALUE!</v>
      </c>
      <c r="FT276" s="19" t="e">
        <f t="shared" si="337"/>
        <v>#VALUE!</v>
      </c>
      <c r="FU276" s="19" t="e">
        <f t="shared" si="338"/>
        <v>#VALUE!</v>
      </c>
      <c r="FV276" s="19" t="e">
        <f t="shared" si="339"/>
        <v>#VALUE!</v>
      </c>
      <c r="FW276" s="50" t="e">
        <f t="shared" si="340"/>
        <v>#VALUE!</v>
      </c>
      <c r="FX276" s="120">
        <f t="shared" si="341"/>
        <v>0</v>
      </c>
      <c r="FY276" s="120">
        <f t="shared" si="342"/>
        <v>0</v>
      </c>
      <c r="FZ276" s="120">
        <f t="shared" si="343"/>
        <v>0</v>
      </c>
      <c r="GA276" s="120">
        <f t="shared" si="344"/>
        <v>0</v>
      </c>
      <c r="GB276" s="120">
        <f t="shared" si="345"/>
        <v>0</v>
      </c>
      <c r="GC276" s="120">
        <f t="shared" si="346"/>
        <v>0</v>
      </c>
      <c r="GD276" s="120">
        <f t="shared" si="347"/>
        <v>0</v>
      </c>
      <c r="GE276" s="120">
        <f t="shared" si="348"/>
        <v>0</v>
      </c>
      <c r="GF276" s="120">
        <f t="shared" si="349"/>
        <v>0</v>
      </c>
      <c r="GG276">
        <f t="shared" si="350"/>
        <v>0</v>
      </c>
      <c r="GH276">
        <f t="shared" si="351"/>
        <v>0</v>
      </c>
      <c r="GI276">
        <v>6</v>
      </c>
      <c r="GJ276" t="str">
        <f t="shared" si="352"/>
        <v/>
      </c>
    </row>
    <row r="277" spans="1:192" s="2" customFormat="1" x14ac:dyDescent="0.2">
      <c r="A277" s="50">
        <f t="shared" si="291"/>
        <v>276</v>
      </c>
      <c r="B277" s="2" t="s">
        <v>141</v>
      </c>
      <c r="C277" s="179" t="s">
        <v>489</v>
      </c>
      <c r="D277" s="179" t="s">
        <v>955</v>
      </c>
      <c r="E277" s="179"/>
      <c r="F277" s="19">
        <v>3526080</v>
      </c>
      <c r="G277" s="19">
        <v>5572020</v>
      </c>
      <c r="H277" s="77">
        <f t="shared" si="292"/>
        <v>525995.13799999992</v>
      </c>
      <c r="I277" s="77">
        <f t="shared" si="293"/>
        <v>5570230.9819999998</v>
      </c>
      <c r="J277" s="19">
        <v>147.5</v>
      </c>
      <c r="K277" s="66" t="s">
        <v>1334</v>
      </c>
      <c r="L277" s="19">
        <v>503</v>
      </c>
      <c r="M277" s="19"/>
      <c r="N277" s="66"/>
      <c r="O277" s="19">
        <v>147.5</v>
      </c>
      <c r="P277" s="19"/>
      <c r="Q277" s="2" t="s">
        <v>1345</v>
      </c>
      <c r="R277" s="2" t="s">
        <v>2865</v>
      </c>
      <c r="S277" s="2" t="s">
        <v>1325</v>
      </c>
      <c r="T277" s="241" t="str">
        <f t="shared" si="294"/>
        <v>-</v>
      </c>
      <c r="U277" s="241" t="str">
        <f t="shared" si="295"/>
        <v>-</v>
      </c>
      <c r="V277" s="241" t="str">
        <f t="shared" si="296"/>
        <v>B</v>
      </c>
      <c r="W277" s="241" t="str">
        <f t="shared" si="353"/>
        <v>A</v>
      </c>
      <c r="X277" s="260">
        <f t="shared" si="290"/>
        <v>6</v>
      </c>
      <c r="Y277" s="261" t="str">
        <f t="shared" si="289"/>
        <v/>
      </c>
      <c r="Z277" s="56"/>
      <c r="AA277" s="48">
        <v>40686</v>
      </c>
      <c r="AB277" s="143">
        <v>7</v>
      </c>
      <c r="AC277" s="144" t="s">
        <v>710</v>
      </c>
      <c r="AD277" s="144" t="s">
        <v>1662</v>
      </c>
      <c r="AE277" s="154"/>
      <c r="AF277" s="143">
        <v>16.8</v>
      </c>
      <c r="AG277" s="66">
        <v>128000</v>
      </c>
      <c r="AH277" s="143">
        <v>6.05</v>
      </c>
      <c r="AI277" s="142"/>
      <c r="AJ277" s="66"/>
      <c r="AK277" s="66"/>
      <c r="AL277" s="66"/>
      <c r="AM277" s="66"/>
      <c r="AN277" s="66"/>
      <c r="AQ277" s="66"/>
      <c r="AR277" s="90">
        <v>104161</v>
      </c>
      <c r="AS277" s="193">
        <f t="shared" si="355"/>
        <v>104161</v>
      </c>
      <c r="AT277" s="248" t="str">
        <f t="shared" si="356"/>
        <v/>
      </c>
      <c r="AU277" s="162">
        <v>34900</v>
      </c>
      <c r="AV277" s="162">
        <v>397</v>
      </c>
      <c r="AW277" s="162">
        <v>2790</v>
      </c>
      <c r="AX277" s="162">
        <v>58000</v>
      </c>
      <c r="AY277" s="162">
        <v>2710</v>
      </c>
      <c r="AZ277" s="172">
        <v>3350</v>
      </c>
      <c r="BA277" s="90"/>
      <c r="BB277" s="162">
        <v>1970</v>
      </c>
      <c r="BC277" s="90"/>
      <c r="BD277" s="162">
        <v>12</v>
      </c>
      <c r="BE277" s="162">
        <v>32</v>
      </c>
      <c r="BF277" s="162"/>
      <c r="BG277" s="90"/>
      <c r="BH277" s="162"/>
      <c r="BI277" s="90"/>
      <c r="BJ277" s="90" t="s">
        <v>1670</v>
      </c>
      <c r="BK277" s="90" t="s">
        <v>1370</v>
      </c>
      <c r="BL277" s="162"/>
      <c r="BM277" s="90"/>
      <c r="BN277" s="91"/>
      <c r="BO277" s="90"/>
      <c r="BP277" s="90"/>
      <c r="BQ277" s="90"/>
      <c r="BR277" s="90"/>
      <c r="BS277" s="90"/>
      <c r="BT277" s="90"/>
      <c r="BU277" s="90"/>
      <c r="BV277" s="90"/>
      <c r="BW277" s="90"/>
      <c r="BX277" s="90"/>
      <c r="BY277" s="90"/>
      <c r="BZ277" s="90"/>
      <c r="CA277" s="90"/>
      <c r="CB277" s="90"/>
      <c r="CC277" s="90"/>
      <c r="CD277" s="90"/>
      <c r="CE277" s="90"/>
      <c r="CF277" s="90"/>
      <c r="CG277" s="90"/>
      <c r="CH277" s="162"/>
      <c r="CI277" s="90"/>
      <c r="CJ277" s="162"/>
      <c r="CK277" s="162"/>
      <c r="CL277" s="91"/>
      <c r="CM277" s="162"/>
      <c r="CN277" s="162">
        <v>3880</v>
      </c>
      <c r="CQ277" s="56"/>
      <c r="DA277" s="56"/>
      <c r="DB277" s="90"/>
      <c r="DC277" s="90"/>
      <c r="DD277" s="90"/>
      <c r="DE277" s="90"/>
      <c r="DF277" s="90"/>
      <c r="DG277" s="90"/>
      <c r="DH277" s="90"/>
      <c r="DI277" s="90"/>
      <c r="DJ277" s="90"/>
      <c r="DK277" s="90"/>
      <c r="DL277" s="90"/>
      <c r="DM277" s="90"/>
      <c r="DN277" s="90"/>
      <c r="DO277" s="90"/>
      <c r="DP277" s="90"/>
      <c r="DQ277" s="90"/>
      <c r="DR277" s="90"/>
      <c r="DS277" s="91"/>
      <c r="DT277" s="50">
        <f t="shared" si="297"/>
        <v>0</v>
      </c>
      <c r="DU277" s="73">
        <f t="shared" si="298"/>
        <v>0</v>
      </c>
      <c r="DV277" s="73">
        <f t="shared" si="299"/>
        <v>0</v>
      </c>
      <c r="DW277" s="73">
        <f t="shared" si="300"/>
        <v>0</v>
      </c>
      <c r="DX277" s="73">
        <f t="shared" si="301"/>
        <v>1</v>
      </c>
      <c r="DY277" s="125">
        <f t="shared" si="302"/>
        <v>0</v>
      </c>
      <c r="DZ277" s="73">
        <f t="shared" si="303"/>
        <v>1</v>
      </c>
      <c r="EA277" s="19">
        <f t="shared" si="304"/>
        <v>0</v>
      </c>
      <c r="EB277" s="50">
        <f t="shared" si="305"/>
        <v>0</v>
      </c>
      <c r="EC277" s="19">
        <f t="shared" si="306"/>
        <v>0</v>
      </c>
      <c r="ED277" s="19">
        <f t="shared" si="307"/>
        <v>0</v>
      </c>
      <c r="EE277" s="19">
        <f t="shared" si="308"/>
        <v>1</v>
      </c>
      <c r="EF277" s="50">
        <f t="shared" si="309"/>
        <v>0</v>
      </c>
      <c r="EG277" s="19">
        <f t="shared" si="310"/>
        <v>0</v>
      </c>
      <c r="EH277" s="19">
        <f t="shared" si="311"/>
        <v>1</v>
      </c>
      <c r="EI277" s="50">
        <f t="shared" si="312"/>
        <v>0</v>
      </c>
      <c r="EJ277" s="125">
        <f t="shared" si="313"/>
        <v>3</v>
      </c>
      <c r="EK277">
        <f t="shared" si="314"/>
        <v>34900</v>
      </c>
      <c r="EL277">
        <f t="shared" si="315"/>
        <v>1970</v>
      </c>
      <c r="EM277">
        <f t="shared" si="316"/>
        <v>397</v>
      </c>
      <c r="EN277">
        <f t="shared" si="317"/>
        <v>2790</v>
      </c>
      <c r="EO277" t="str">
        <f t="shared" si="318"/>
        <v/>
      </c>
      <c r="EP277">
        <f t="shared" si="319"/>
        <v>32</v>
      </c>
      <c r="EQ277">
        <f t="shared" si="320"/>
        <v>3350</v>
      </c>
      <c r="ER277" t="str">
        <f t="shared" si="321"/>
        <v/>
      </c>
      <c r="ES277" t="str">
        <f t="shared" si="322"/>
        <v/>
      </c>
      <c r="ET277">
        <f t="shared" si="323"/>
        <v>2710</v>
      </c>
      <c r="EU277" s="61">
        <f t="shared" si="324"/>
        <v>58000</v>
      </c>
      <c r="EV277" s="53" t="e">
        <f>IF(ISNUMBER(EK277),EK277*#REF!,"")</f>
        <v>#REF!</v>
      </c>
      <c r="EW277" s="53" t="e">
        <f>IF(ISNUMBER(EL277),EL277*#REF!,"")</f>
        <v>#REF!</v>
      </c>
      <c r="EX277" s="53" t="e">
        <f>IF(ISNUMBER(EM277),EM277*#REF!,"")</f>
        <v>#REF!</v>
      </c>
      <c r="EY277" s="53" t="e">
        <f>IF(ISNUMBER(EN277),EN277*#REF!,"")</f>
        <v>#REF!</v>
      </c>
      <c r="EZ277" s="53" t="str">
        <f>IF(ISNUMBER(EO277),EO277*#REF!,"")</f>
        <v/>
      </c>
      <c r="FA277" s="53" t="e">
        <f>IF(ISNUMBER(EP277),EP277*#REF!,"")</f>
        <v>#REF!</v>
      </c>
      <c r="FB277" s="53" t="e">
        <f>IF(ISNUMBER(EQ277),EQ277*#REF!,"")</f>
        <v>#REF!</v>
      </c>
      <c r="FC277" s="53" t="str">
        <f>IF(ISNUMBER(ER277),ER277*#REF!,"")</f>
        <v/>
      </c>
      <c r="FD277" s="53" t="str">
        <f>IF(ISNUMBER(ES277),ES277*#REF!,"")</f>
        <v/>
      </c>
      <c r="FE277" s="53" t="e">
        <f>IF(ISNUMBER(ET277),ET277*#REF!,"")</f>
        <v>#REF!</v>
      </c>
      <c r="FF277" s="52" t="e">
        <f>IF(ISNUMBER(EU277),EU277*#REF!,"")</f>
        <v>#REF!</v>
      </c>
      <c r="FG277" s="55" t="str">
        <f t="shared" si="325"/>
        <v/>
      </c>
      <c r="FH277" s="55" t="str">
        <f t="shared" si="326"/>
        <v/>
      </c>
      <c r="FI277" s="55" t="str">
        <f t="shared" si="327"/>
        <v/>
      </c>
      <c r="FJ277" s="55" t="str">
        <f t="shared" si="328"/>
        <v/>
      </c>
      <c r="FK277" s="55" t="str">
        <f t="shared" si="329"/>
        <v/>
      </c>
      <c r="FL277" s="55" t="str">
        <f t="shared" si="330"/>
        <v/>
      </c>
      <c r="FM277" s="55" t="str">
        <f t="shared" si="331"/>
        <v/>
      </c>
      <c r="FN277" s="55" t="str">
        <f t="shared" si="332"/>
        <v/>
      </c>
      <c r="FO277" s="55" t="str">
        <f t="shared" si="333"/>
        <v/>
      </c>
      <c r="FP277" s="55" t="str">
        <f t="shared" si="334"/>
        <v/>
      </c>
      <c r="FQ277" s="59" t="str">
        <f t="shared" si="335"/>
        <v/>
      </c>
      <c r="FR277" s="53" t="str">
        <f t="shared" si="354"/>
        <v/>
      </c>
      <c r="FS277" s="53" t="e">
        <f t="shared" si="336"/>
        <v>#VALUE!</v>
      </c>
      <c r="FT277" s="19" t="e">
        <f t="shared" si="337"/>
        <v>#VALUE!</v>
      </c>
      <c r="FU277" s="19" t="e">
        <f t="shared" si="338"/>
        <v>#VALUE!</v>
      </c>
      <c r="FV277" s="19" t="e">
        <f t="shared" si="339"/>
        <v>#VALUE!</v>
      </c>
      <c r="FW277" s="50" t="e">
        <f t="shared" si="340"/>
        <v>#VALUE!</v>
      </c>
      <c r="FX277" s="120">
        <f t="shared" si="341"/>
        <v>0</v>
      </c>
      <c r="FY277" s="120">
        <f t="shared" si="342"/>
        <v>0</v>
      </c>
      <c r="FZ277" s="120">
        <f t="shared" si="343"/>
        <v>0</v>
      </c>
      <c r="GA277" s="120">
        <f t="shared" si="344"/>
        <v>0</v>
      </c>
      <c r="GB277" s="120">
        <f t="shared" si="345"/>
        <v>0</v>
      </c>
      <c r="GC277" s="120">
        <f t="shared" si="346"/>
        <v>0</v>
      </c>
      <c r="GD277" s="120">
        <f t="shared" si="347"/>
        <v>0</v>
      </c>
      <c r="GE277" s="120">
        <f t="shared" si="348"/>
        <v>0</v>
      </c>
      <c r="GF277" s="120">
        <f t="shared" si="349"/>
        <v>0</v>
      </c>
      <c r="GG277">
        <f t="shared" si="350"/>
        <v>0</v>
      </c>
      <c r="GH277">
        <f t="shared" si="351"/>
        <v>0</v>
      </c>
      <c r="GI277">
        <v>6</v>
      </c>
      <c r="GJ277" t="str">
        <f t="shared" si="352"/>
        <v/>
      </c>
    </row>
    <row r="278" spans="1:192" s="2" customFormat="1" x14ac:dyDescent="0.2">
      <c r="A278" s="50">
        <f t="shared" si="291"/>
        <v>277</v>
      </c>
      <c r="B278" s="2" t="s">
        <v>141</v>
      </c>
      <c r="C278" s="179" t="s">
        <v>714</v>
      </c>
      <c r="D278" s="179"/>
      <c r="E278" s="179"/>
      <c r="F278" s="143">
        <v>3526310</v>
      </c>
      <c r="G278" s="143">
        <v>5572550</v>
      </c>
      <c r="H278" s="77">
        <f t="shared" si="292"/>
        <v>526225.04599999997</v>
      </c>
      <c r="I278" s="77">
        <f t="shared" si="293"/>
        <v>5570760.7700000005</v>
      </c>
      <c r="J278" s="143">
        <v>149</v>
      </c>
      <c r="K278" s="143" t="s">
        <v>1335</v>
      </c>
      <c r="L278" s="143">
        <v>6.5</v>
      </c>
      <c r="M278" s="143"/>
      <c r="N278" s="66"/>
      <c r="O278" s="144"/>
      <c r="P278" s="144"/>
      <c r="Q278" s="58" t="s">
        <v>2822</v>
      </c>
      <c r="R278" s="58" t="s">
        <v>1484</v>
      </c>
      <c r="S278" s="58" t="s">
        <v>1323</v>
      </c>
      <c r="T278" s="241" t="str">
        <f t="shared" si="294"/>
        <v>-</v>
      </c>
      <c r="U278" s="241" t="str">
        <f t="shared" si="295"/>
        <v>-</v>
      </c>
      <c r="V278" s="241" t="str">
        <f t="shared" si="296"/>
        <v>B</v>
      </c>
      <c r="W278" s="241" t="str">
        <f t="shared" si="353"/>
        <v>-</v>
      </c>
      <c r="X278" s="260">
        <f t="shared" si="290"/>
        <v>6</v>
      </c>
      <c r="Y278" s="261" t="str">
        <f t="shared" si="289"/>
        <v/>
      </c>
      <c r="Z278" s="68"/>
      <c r="AA278" s="48" t="s">
        <v>1653</v>
      </c>
      <c r="AB278" s="143">
        <v>1</v>
      </c>
      <c r="AC278" s="144" t="s">
        <v>713</v>
      </c>
      <c r="AD278" s="144" t="s">
        <v>1658</v>
      </c>
      <c r="AE278" s="154"/>
      <c r="AF278" s="143" t="s">
        <v>3088</v>
      </c>
      <c r="AG278" s="66"/>
      <c r="AH278" s="143"/>
      <c r="AI278" s="142"/>
      <c r="AJ278" s="143">
        <v>1.0145</v>
      </c>
      <c r="AK278" s="143" t="s">
        <v>643</v>
      </c>
      <c r="AL278" s="143"/>
      <c r="AM278" s="143"/>
      <c r="AR278" s="117">
        <v>19351.805587274102</v>
      </c>
      <c r="AS278" s="193">
        <f t="shared" si="355"/>
        <v>19381.805587274099</v>
      </c>
      <c r="AT278" s="248" t="str">
        <f t="shared" si="356"/>
        <v/>
      </c>
      <c r="AU278" s="159">
        <v>5759.2625085557829</v>
      </c>
      <c r="AV278" s="159">
        <v>255.82881455490056</v>
      </c>
      <c r="AW278" s="159">
        <v>789.75051418775024</v>
      </c>
      <c r="AX278" s="159">
        <v>10236.420643464733</v>
      </c>
      <c r="AY278" s="159">
        <v>845.82525890561897</v>
      </c>
      <c r="AZ278" s="171">
        <v>720.37693546581488</v>
      </c>
      <c r="BA278" s="90"/>
      <c r="BB278" s="159">
        <v>743.24091213950351</v>
      </c>
      <c r="BC278" s="90"/>
      <c r="BD278" s="159"/>
      <c r="BE278" s="160">
        <v>1.1000000000000001</v>
      </c>
      <c r="BF278" s="159"/>
      <c r="BG278" s="159"/>
      <c r="BH278" s="90"/>
      <c r="BI278" s="90"/>
      <c r="BJ278" s="162"/>
      <c r="BK278" s="162"/>
      <c r="BL278" s="159"/>
      <c r="BM278" s="162">
        <v>30</v>
      </c>
      <c r="BN278" s="91"/>
      <c r="BO278" s="90"/>
      <c r="BP278" s="159"/>
      <c r="BQ278" s="90"/>
      <c r="BR278" s="90"/>
      <c r="BS278" s="90"/>
      <c r="BT278" s="90"/>
      <c r="BU278" s="90"/>
      <c r="BV278" s="90"/>
      <c r="BW278" s="90"/>
      <c r="BX278" s="90"/>
      <c r="BY278" s="90"/>
      <c r="BZ278" s="90"/>
      <c r="CA278" s="90"/>
      <c r="CB278" s="90"/>
      <c r="CC278" s="90"/>
      <c r="CD278" s="90"/>
      <c r="CE278" s="90"/>
      <c r="CF278" s="90"/>
      <c r="CG278" s="90"/>
      <c r="CH278" s="90"/>
      <c r="CI278" s="90"/>
      <c r="CJ278" s="90"/>
      <c r="CK278" s="90"/>
      <c r="CL278" s="91"/>
      <c r="CM278" s="90"/>
      <c r="CN278" s="159">
        <v>96</v>
      </c>
      <c r="CQ278" s="56"/>
      <c r="DA278" s="56"/>
      <c r="DB278" s="90"/>
      <c r="DC278" s="90"/>
      <c r="DD278" s="90"/>
      <c r="DE278" s="90"/>
      <c r="DF278" s="90"/>
      <c r="DG278" s="90"/>
      <c r="DH278" s="90"/>
      <c r="DI278" s="90"/>
      <c r="DJ278" s="90"/>
      <c r="DK278" s="90"/>
      <c r="DL278" s="90"/>
      <c r="DM278" s="90"/>
      <c r="DN278" s="90"/>
      <c r="DO278" s="90"/>
      <c r="DP278" s="90"/>
      <c r="DQ278" s="90"/>
      <c r="DR278" s="90"/>
      <c r="DS278" s="91"/>
      <c r="DT278" s="50">
        <f t="shared" si="297"/>
        <v>1</v>
      </c>
      <c r="DU278" s="73">
        <f t="shared" si="298"/>
        <v>1</v>
      </c>
      <c r="DV278" s="73">
        <f t="shared" si="299"/>
        <v>0</v>
      </c>
      <c r="DW278" s="73">
        <f t="shared" si="300"/>
        <v>0</v>
      </c>
      <c r="DX278" s="73">
        <f t="shared" si="301"/>
        <v>0</v>
      </c>
      <c r="DY278" s="125">
        <f t="shared" si="302"/>
        <v>0</v>
      </c>
      <c r="DZ278" s="73">
        <f t="shared" si="303"/>
        <v>0</v>
      </c>
      <c r="EA278" s="19">
        <f t="shared" si="304"/>
        <v>0</v>
      </c>
      <c r="EB278" s="50">
        <f t="shared" si="305"/>
        <v>1</v>
      </c>
      <c r="EC278" s="19">
        <f t="shared" si="306"/>
        <v>0</v>
      </c>
      <c r="ED278" s="19">
        <f t="shared" si="307"/>
        <v>0</v>
      </c>
      <c r="EE278" s="19">
        <f t="shared" si="308"/>
        <v>1</v>
      </c>
      <c r="EF278" s="50">
        <f t="shared" si="309"/>
        <v>0</v>
      </c>
      <c r="EG278" s="19">
        <f t="shared" si="310"/>
        <v>1</v>
      </c>
      <c r="EH278" s="19">
        <f t="shared" si="311"/>
        <v>0</v>
      </c>
      <c r="EI278" s="50">
        <f t="shared" si="312"/>
        <v>0</v>
      </c>
      <c r="EJ278" s="125">
        <f t="shared" si="313"/>
        <v>1</v>
      </c>
      <c r="EK278">
        <f t="shared" si="314"/>
        <v>5759.2625085557829</v>
      </c>
      <c r="EL278">
        <f t="shared" si="315"/>
        <v>743.24091213950351</v>
      </c>
      <c r="EM278">
        <f t="shared" si="316"/>
        <v>255.82881455490056</v>
      </c>
      <c r="EN278">
        <f t="shared" si="317"/>
        <v>789.75051418775024</v>
      </c>
      <c r="EO278" t="str">
        <f t="shared" si="318"/>
        <v/>
      </c>
      <c r="EP278">
        <f t="shared" si="319"/>
        <v>1.1000000000000001</v>
      </c>
      <c r="EQ278">
        <f t="shared" si="320"/>
        <v>720.37693546581488</v>
      </c>
      <c r="ER278" t="str">
        <f t="shared" si="321"/>
        <v/>
      </c>
      <c r="ES278" t="str">
        <f t="shared" si="322"/>
        <v/>
      </c>
      <c r="ET278">
        <f t="shared" si="323"/>
        <v>845.82525890561897</v>
      </c>
      <c r="EU278" s="61">
        <f t="shared" si="324"/>
        <v>10236.420643464733</v>
      </c>
      <c r="EV278" s="53" t="e">
        <f>IF(ISNUMBER(EK278),EK278*#REF!,"")</f>
        <v>#REF!</v>
      </c>
      <c r="EW278" s="53" t="e">
        <f>IF(ISNUMBER(EL278),EL278*#REF!,"")</f>
        <v>#REF!</v>
      </c>
      <c r="EX278" s="53" t="e">
        <f>IF(ISNUMBER(EM278),EM278*#REF!,"")</f>
        <v>#REF!</v>
      </c>
      <c r="EY278" s="53" t="e">
        <f>IF(ISNUMBER(EN278),EN278*#REF!,"")</f>
        <v>#REF!</v>
      </c>
      <c r="EZ278" s="53" t="str">
        <f>IF(ISNUMBER(EO278),EO278*#REF!,"")</f>
        <v/>
      </c>
      <c r="FA278" s="53" t="e">
        <f>IF(ISNUMBER(EP278),EP278*#REF!,"")</f>
        <v>#REF!</v>
      </c>
      <c r="FB278" s="53" t="e">
        <f>IF(ISNUMBER(EQ278),EQ278*#REF!,"")</f>
        <v>#REF!</v>
      </c>
      <c r="FC278" s="53" t="str">
        <f>IF(ISNUMBER(ER278),ER278*#REF!,"")</f>
        <v/>
      </c>
      <c r="FD278" s="53" t="str">
        <f>IF(ISNUMBER(ES278),ES278*#REF!,"")</f>
        <v/>
      </c>
      <c r="FE278" s="53" t="e">
        <f>IF(ISNUMBER(ET278),ET278*#REF!,"")</f>
        <v>#REF!</v>
      </c>
      <c r="FF278" s="52" t="e">
        <f>IF(ISNUMBER(EU278),EU278*#REF!,"")</f>
        <v>#REF!</v>
      </c>
      <c r="FG278" s="55" t="str">
        <f t="shared" si="325"/>
        <v/>
      </c>
      <c r="FH278" s="55" t="str">
        <f t="shared" si="326"/>
        <v/>
      </c>
      <c r="FI278" s="55" t="str">
        <f t="shared" si="327"/>
        <v/>
      </c>
      <c r="FJ278" s="55" t="str">
        <f t="shared" si="328"/>
        <v/>
      </c>
      <c r="FK278" s="55" t="str">
        <f t="shared" si="329"/>
        <v/>
      </c>
      <c r="FL278" s="55" t="str">
        <f t="shared" si="330"/>
        <v/>
      </c>
      <c r="FM278" s="55" t="str">
        <f t="shared" si="331"/>
        <v/>
      </c>
      <c r="FN278" s="55" t="str">
        <f t="shared" si="332"/>
        <v/>
      </c>
      <c r="FO278" s="55" t="str">
        <f t="shared" si="333"/>
        <v/>
      </c>
      <c r="FP278" s="55" t="str">
        <f t="shared" si="334"/>
        <v/>
      </c>
      <c r="FQ278" s="59" t="str">
        <f t="shared" si="335"/>
        <v/>
      </c>
      <c r="FR278" s="53" t="str">
        <f t="shared" si="354"/>
        <v/>
      </c>
      <c r="FS278" s="53" t="e">
        <f t="shared" si="336"/>
        <v>#VALUE!</v>
      </c>
      <c r="FT278" s="19" t="e">
        <f t="shared" si="337"/>
        <v>#VALUE!</v>
      </c>
      <c r="FU278" s="19" t="e">
        <f t="shared" si="338"/>
        <v>#VALUE!</v>
      </c>
      <c r="FV278" s="19" t="e">
        <f t="shared" si="339"/>
        <v>#VALUE!</v>
      </c>
      <c r="FW278" s="50" t="e">
        <f t="shared" si="340"/>
        <v>#VALUE!</v>
      </c>
      <c r="FX278" s="120">
        <f t="shared" si="341"/>
        <v>0</v>
      </c>
      <c r="FY278" s="120">
        <f t="shared" si="342"/>
        <v>0</v>
      </c>
      <c r="FZ278" s="120">
        <f t="shared" si="343"/>
        <v>0</v>
      </c>
      <c r="GA278" s="120">
        <f t="shared" si="344"/>
        <v>0</v>
      </c>
      <c r="GB278" s="120">
        <f t="shared" si="345"/>
        <v>0</v>
      </c>
      <c r="GC278" s="120">
        <f t="shared" si="346"/>
        <v>0</v>
      </c>
      <c r="GD278" s="120">
        <f t="shared" si="347"/>
        <v>0</v>
      </c>
      <c r="GE278" s="120">
        <f t="shared" si="348"/>
        <v>0</v>
      </c>
      <c r="GF278" s="120">
        <f t="shared" si="349"/>
        <v>0</v>
      </c>
      <c r="GG278">
        <f t="shared" si="350"/>
        <v>0</v>
      </c>
      <c r="GH278">
        <f t="shared" si="351"/>
        <v>0</v>
      </c>
      <c r="GI278">
        <v>6</v>
      </c>
      <c r="GJ278" t="str">
        <f t="shared" si="352"/>
        <v/>
      </c>
    </row>
    <row r="279" spans="1:192" s="2" customFormat="1" x14ac:dyDescent="0.2">
      <c r="A279" s="50">
        <f t="shared" si="291"/>
        <v>278</v>
      </c>
      <c r="B279" s="2" t="s">
        <v>141</v>
      </c>
      <c r="C279" s="179" t="s">
        <v>232</v>
      </c>
      <c r="D279" s="179" t="s">
        <v>981</v>
      </c>
      <c r="E279" s="179"/>
      <c r="F279" s="274">
        <v>3525850</v>
      </c>
      <c r="G279" s="274">
        <v>5572570</v>
      </c>
      <c r="H279" s="77">
        <f t="shared" si="292"/>
        <v>525765.23</v>
      </c>
      <c r="I279" s="77">
        <f t="shared" si="293"/>
        <v>5570780.7620000001</v>
      </c>
      <c r="J279" s="83">
        <v>155</v>
      </c>
      <c r="K279" s="83" t="s">
        <v>1334</v>
      </c>
      <c r="L279" s="83">
        <v>538.79999999999995</v>
      </c>
      <c r="M279" s="83"/>
      <c r="N279" s="66"/>
      <c r="O279" s="83">
        <v>155</v>
      </c>
      <c r="P279" s="83"/>
      <c r="Q279" s="58" t="s">
        <v>1345</v>
      </c>
      <c r="R279" s="58" t="s">
        <v>2865</v>
      </c>
      <c r="S279" s="58" t="s">
        <v>1325</v>
      </c>
      <c r="T279" s="241" t="str">
        <f t="shared" si="294"/>
        <v>T</v>
      </c>
      <c r="U279" s="241" t="str">
        <f t="shared" si="295"/>
        <v>-</v>
      </c>
      <c r="V279" s="241" t="str">
        <f t="shared" si="296"/>
        <v>B</v>
      </c>
      <c r="W279" s="241" t="str">
        <f t="shared" si="353"/>
        <v>A</v>
      </c>
      <c r="X279" s="260">
        <f t="shared" si="290"/>
        <v>6</v>
      </c>
      <c r="Y279" s="261" t="str">
        <f t="shared" si="289"/>
        <v/>
      </c>
      <c r="Z279" s="68"/>
      <c r="AA279" s="48">
        <v>11462</v>
      </c>
      <c r="AB279" s="143">
        <v>1</v>
      </c>
      <c r="AC279" s="144" t="s">
        <v>715</v>
      </c>
      <c r="AD279" s="144" t="s">
        <v>1671</v>
      </c>
      <c r="AE279" s="154"/>
      <c r="AF279" s="143">
        <v>23.4</v>
      </c>
      <c r="AG279" s="148"/>
      <c r="AH279" s="143">
        <v>6.25</v>
      </c>
      <c r="AI279" s="142"/>
      <c r="AJ279" s="152">
        <v>1.073</v>
      </c>
      <c r="AK279" s="142">
        <v>15</v>
      </c>
      <c r="AL279" s="143"/>
      <c r="AM279" s="146">
        <v>5</v>
      </c>
      <c r="AR279" s="90">
        <v>97222.8</v>
      </c>
      <c r="AS279" s="193">
        <f t="shared" si="355"/>
        <v>97222.8</v>
      </c>
      <c r="AT279" s="248" t="str">
        <f t="shared" si="356"/>
        <v/>
      </c>
      <c r="AU279" s="162">
        <v>30960</v>
      </c>
      <c r="AV279" s="162">
        <v>430</v>
      </c>
      <c r="AW279" s="162">
        <v>2785</v>
      </c>
      <c r="AX279" s="162">
        <v>53545</v>
      </c>
      <c r="AY279" s="162">
        <v>2554</v>
      </c>
      <c r="AZ279" s="172">
        <v>3383</v>
      </c>
      <c r="BA279" s="90"/>
      <c r="BB279" s="162">
        <v>3514</v>
      </c>
      <c r="BC279" s="162"/>
      <c r="BD279" s="162">
        <v>24.3</v>
      </c>
      <c r="BE279" s="162">
        <v>24</v>
      </c>
      <c r="BF279" s="162">
        <v>3.5</v>
      </c>
      <c r="BG279" s="90"/>
      <c r="BH279" s="90"/>
      <c r="BI279" s="90"/>
      <c r="BJ279" s="162"/>
      <c r="BK279" s="162"/>
      <c r="BL279" s="162"/>
      <c r="BM279" s="162"/>
      <c r="BN279" s="91"/>
      <c r="BO279" s="90"/>
      <c r="BP279" s="90"/>
      <c r="BQ279" s="162"/>
      <c r="BR279" s="90"/>
      <c r="BS279" s="90"/>
      <c r="BT279" s="90"/>
      <c r="BU279" s="90"/>
      <c r="BV279" s="90"/>
      <c r="BW279" s="90"/>
      <c r="BX279" s="90"/>
      <c r="BY279" s="90"/>
      <c r="BZ279" s="90"/>
      <c r="CA279" s="90"/>
      <c r="CB279" s="90"/>
      <c r="CC279" s="90"/>
      <c r="CD279" s="90"/>
      <c r="CE279" s="90"/>
      <c r="CF279" s="90"/>
      <c r="CG279" s="90"/>
      <c r="CH279" s="162"/>
      <c r="CI279" s="90"/>
      <c r="CJ279" s="162"/>
      <c r="CK279" s="162"/>
      <c r="CL279" s="91"/>
      <c r="CM279" s="162"/>
      <c r="CN279" s="162">
        <v>3342</v>
      </c>
      <c r="CQ279" s="56"/>
      <c r="DA279" s="56"/>
      <c r="DB279" s="90"/>
      <c r="DC279" s="90"/>
      <c r="DD279" s="90"/>
      <c r="DE279" s="90"/>
      <c r="DF279" s="90"/>
      <c r="DG279" s="90"/>
      <c r="DH279" s="90"/>
      <c r="DI279" s="90"/>
      <c r="DJ279" s="90"/>
      <c r="DK279" s="90"/>
      <c r="DL279" s="90"/>
      <c r="DM279" s="90"/>
      <c r="DN279" s="90"/>
      <c r="DO279" s="90"/>
      <c r="DP279" s="90"/>
      <c r="DQ279" s="90"/>
      <c r="DR279" s="90"/>
      <c r="DS279" s="91"/>
      <c r="DT279" s="50">
        <f t="shared" si="297"/>
        <v>1</v>
      </c>
      <c r="DU279" s="73">
        <f t="shared" si="298"/>
        <v>0</v>
      </c>
      <c r="DV279" s="73">
        <f t="shared" si="299"/>
        <v>0</v>
      </c>
      <c r="DW279" s="73">
        <f t="shared" si="300"/>
        <v>0</v>
      </c>
      <c r="DX279" s="73">
        <f t="shared" si="301"/>
        <v>1</v>
      </c>
      <c r="DY279" s="125">
        <f t="shared" si="302"/>
        <v>0</v>
      </c>
      <c r="DZ279" s="73">
        <f t="shared" si="303"/>
        <v>0</v>
      </c>
      <c r="EA279" s="19">
        <f t="shared" si="304"/>
        <v>1</v>
      </c>
      <c r="EB279" s="50">
        <f t="shared" si="305"/>
        <v>0</v>
      </c>
      <c r="EC279" s="19">
        <f t="shared" si="306"/>
        <v>0</v>
      </c>
      <c r="ED279" s="19">
        <f t="shared" si="307"/>
        <v>0</v>
      </c>
      <c r="EE279" s="19">
        <f t="shared" si="308"/>
        <v>1</v>
      </c>
      <c r="EF279" s="50">
        <f t="shared" si="309"/>
        <v>0</v>
      </c>
      <c r="EG279" s="19">
        <f t="shared" si="310"/>
        <v>0</v>
      </c>
      <c r="EH279" s="19">
        <f t="shared" si="311"/>
        <v>1</v>
      </c>
      <c r="EI279" s="50">
        <f t="shared" si="312"/>
        <v>0</v>
      </c>
      <c r="EJ279" s="125">
        <f t="shared" si="313"/>
        <v>4</v>
      </c>
      <c r="EK279">
        <f t="shared" si="314"/>
        <v>30960</v>
      </c>
      <c r="EL279">
        <f t="shared" si="315"/>
        <v>3514</v>
      </c>
      <c r="EM279">
        <f t="shared" si="316"/>
        <v>430</v>
      </c>
      <c r="EN279">
        <f t="shared" si="317"/>
        <v>2785</v>
      </c>
      <c r="EO279">
        <f t="shared" si="318"/>
        <v>3.5</v>
      </c>
      <c r="EP279">
        <f t="shared" si="319"/>
        <v>24</v>
      </c>
      <c r="EQ279">
        <f t="shared" si="320"/>
        <v>3383</v>
      </c>
      <c r="ER279" t="str">
        <f t="shared" si="321"/>
        <v/>
      </c>
      <c r="ES279" t="str">
        <f t="shared" si="322"/>
        <v/>
      </c>
      <c r="ET279">
        <f t="shared" si="323"/>
        <v>2554</v>
      </c>
      <c r="EU279" s="61">
        <f t="shared" si="324"/>
        <v>53545</v>
      </c>
      <c r="EV279" s="53" t="e">
        <f>IF(ISNUMBER(EK279),EK279*#REF!,"")</f>
        <v>#REF!</v>
      </c>
      <c r="EW279" s="53" t="e">
        <f>IF(ISNUMBER(EL279),EL279*#REF!,"")</f>
        <v>#REF!</v>
      </c>
      <c r="EX279" s="53" t="e">
        <f>IF(ISNUMBER(EM279),EM279*#REF!,"")</f>
        <v>#REF!</v>
      </c>
      <c r="EY279" s="53" t="e">
        <f>IF(ISNUMBER(EN279),EN279*#REF!,"")</f>
        <v>#REF!</v>
      </c>
      <c r="EZ279" s="53" t="e">
        <f>IF(ISNUMBER(EO279),EO279*#REF!,"")</f>
        <v>#REF!</v>
      </c>
      <c r="FA279" s="53" t="e">
        <f>IF(ISNUMBER(EP279),EP279*#REF!,"")</f>
        <v>#REF!</v>
      </c>
      <c r="FB279" s="53" t="e">
        <f>IF(ISNUMBER(EQ279),EQ279*#REF!,"")</f>
        <v>#REF!</v>
      </c>
      <c r="FC279" s="53" t="str">
        <f>IF(ISNUMBER(ER279),ER279*#REF!,"")</f>
        <v/>
      </c>
      <c r="FD279" s="53" t="str">
        <f>IF(ISNUMBER(ES279),ES279*#REF!,"")</f>
        <v/>
      </c>
      <c r="FE279" s="53" t="e">
        <f>IF(ISNUMBER(ET279),ET279*#REF!,"")</f>
        <v>#REF!</v>
      </c>
      <c r="FF279" s="52" t="e">
        <f>IF(ISNUMBER(EU279),EU279*#REF!,"")</f>
        <v>#REF!</v>
      </c>
      <c r="FG279" s="55" t="str">
        <f t="shared" si="325"/>
        <v/>
      </c>
      <c r="FH279" s="55" t="str">
        <f t="shared" si="326"/>
        <v/>
      </c>
      <c r="FI279" s="55" t="str">
        <f t="shared" si="327"/>
        <v/>
      </c>
      <c r="FJ279" s="55" t="str">
        <f t="shared" si="328"/>
        <v/>
      </c>
      <c r="FK279" s="55" t="str">
        <f t="shared" si="329"/>
        <v/>
      </c>
      <c r="FL279" s="55" t="str">
        <f t="shared" si="330"/>
        <v/>
      </c>
      <c r="FM279" s="55" t="str">
        <f t="shared" si="331"/>
        <v/>
      </c>
      <c r="FN279" s="55" t="str">
        <f t="shared" si="332"/>
        <v/>
      </c>
      <c r="FO279" s="55" t="str">
        <f t="shared" si="333"/>
        <v/>
      </c>
      <c r="FP279" s="55" t="str">
        <f t="shared" si="334"/>
        <v/>
      </c>
      <c r="FQ279" s="59" t="str">
        <f t="shared" si="335"/>
        <v/>
      </c>
      <c r="FR279" s="53" t="str">
        <f t="shared" si="354"/>
        <v/>
      </c>
      <c r="FS279" s="53" t="e">
        <f t="shared" si="336"/>
        <v>#VALUE!</v>
      </c>
      <c r="FT279" s="19" t="e">
        <f t="shared" si="337"/>
        <v>#VALUE!</v>
      </c>
      <c r="FU279" s="19" t="e">
        <f t="shared" si="338"/>
        <v>#VALUE!</v>
      </c>
      <c r="FV279" s="19" t="e">
        <f t="shared" si="339"/>
        <v>#VALUE!</v>
      </c>
      <c r="FW279" s="50" t="e">
        <f t="shared" si="340"/>
        <v>#VALUE!</v>
      </c>
      <c r="FX279" s="120">
        <f t="shared" si="341"/>
        <v>0</v>
      </c>
      <c r="FY279" s="120">
        <f t="shared" si="342"/>
        <v>0</v>
      </c>
      <c r="FZ279" s="120">
        <f t="shared" si="343"/>
        <v>0</v>
      </c>
      <c r="GA279" s="120">
        <f t="shared" si="344"/>
        <v>0</v>
      </c>
      <c r="GB279" s="120">
        <f t="shared" si="345"/>
        <v>0</v>
      </c>
      <c r="GC279" s="120">
        <f t="shared" si="346"/>
        <v>0</v>
      </c>
      <c r="GD279" s="120">
        <f t="shared" si="347"/>
        <v>0</v>
      </c>
      <c r="GE279" s="120">
        <f t="shared" si="348"/>
        <v>0</v>
      </c>
      <c r="GF279" s="120">
        <f t="shared" si="349"/>
        <v>0</v>
      </c>
      <c r="GG279">
        <f t="shared" si="350"/>
        <v>0</v>
      </c>
      <c r="GH279">
        <f t="shared" si="351"/>
        <v>0</v>
      </c>
      <c r="GI279">
        <v>6</v>
      </c>
      <c r="GJ279" t="str">
        <f t="shared" si="352"/>
        <v/>
      </c>
    </row>
    <row r="280" spans="1:192" s="2" customFormat="1" x14ac:dyDescent="0.2">
      <c r="A280" s="50">
        <f t="shared" si="291"/>
        <v>279</v>
      </c>
      <c r="B280" s="2" t="s">
        <v>141</v>
      </c>
      <c r="C280" s="179" t="s">
        <v>232</v>
      </c>
      <c r="D280" s="179" t="s">
        <v>981</v>
      </c>
      <c r="E280" s="179"/>
      <c r="F280" s="274">
        <v>3525850</v>
      </c>
      <c r="G280" s="274">
        <v>5572570</v>
      </c>
      <c r="H280" s="77">
        <f t="shared" si="292"/>
        <v>525765.23</v>
      </c>
      <c r="I280" s="77">
        <f t="shared" si="293"/>
        <v>5570780.7620000001</v>
      </c>
      <c r="J280" s="83">
        <v>155</v>
      </c>
      <c r="K280" s="83" t="s">
        <v>1334</v>
      </c>
      <c r="L280" s="83">
        <v>538.79999999999995</v>
      </c>
      <c r="M280" s="83"/>
      <c r="N280" s="66"/>
      <c r="O280" s="83">
        <v>155</v>
      </c>
      <c r="P280" s="83"/>
      <c r="Q280" s="58" t="s">
        <v>1345</v>
      </c>
      <c r="R280" s="58" t="s">
        <v>2865</v>
      </c>
      <c r="S280" s="58" t="s">
        <v>1325</v>
      </c>
      <c r="T280" s="241" t="str">
        <f t="shared" si="294"/>
        <v>-</v>
      </c>
      <c r="U280" s="241" t="str">
        <f t="shared" si="295"/>
        <v>-</v>
      </c>
      <c r="V280" s="241" t="str">
        <f t="shared" si="296"/>
        <v>B</v>
      </c>
      <c r="W280" s="241" t="str">
        <f t="shared" si="353"/>
        <v>A</v>
      </c>
      <c r="X280" s="260">
        <f t="shared" si="290"/>
        <v>6</v>
      </c>
      <c r="Y280" s="261" t="str">
        <f t="shared" si="289"/>
        <v/>
      </c>
      <c r="Z280" s="68" t="s">
        <v>1601</v>
      </c>
      <c r="AA280" s="48">
        <v>18443</v>
      </c>
      <c r="AB280" s="143">
        <v>2</v>
      </c>
      <c r="AC280" s="144" t="s">
        <v>710</v>
      </c>
      <c r="AD280" s="144" t="s">
        <v>1672</v>
      </c>
      <c r="AE280" s="154"/>
      <c r="AF280" s="146">
        <v>20</v>
      </c>
      <c r="AG280" s="148"/>
      <c r="AH280" s="143">
        <v>6.2</v>
      </c>
      <c r="AI280" s="142"/>
      <c r="AJ280" s="150">
        <v>1.048</v>
      </c>
      <c r="AK280" s="142">
        <v>20</v>
      </c>
      <c r="AL280" s="143"/>
      <c r="AM280" s="143">
        <v>5.4</v>
      </c>
      <c r="AR280" s="90">
        <v>66388.36</v>
      </c>
      <c r="AS280" s="193">
        <f t="shared" si="355"/>
        <v>66419.91</v>
      </c>
      <c r="AT280" s="248" t="str">
        <f t="shared" si="356"/>
        <v/>
      </c>
      <c r="AU280" s="162">
        <v>21468</v>
      </c>
      <c r="AV280" s="162">
        <v>480.6</v>
      </c>
      <c r="AW280" s="159">
        <v>2090</v>
      </c>
      <c r="AX280" s="162">
        <v>36128</v>
      </c>
      <c r="AY280" s="162">
        <v>2240</v>
      </c>
      <c r="AZ280" s="172">
        <v>2717</v>
      </c>
      <c r="BA280" s="90"/>
      <c r="BB280" s="162">
        <v>1216</v>
      </c>
      <c r="BC280" s="159"/>
      <c r="BD280" s="162">
        <v>0</v>
      </c>
      <c r="BE280" s="162">
        <v>46.68</v>
      </c>
      <c r="BF280" s="161">
        <v>2.08</v>
      </c>
      <c r="BG280" s="90"/>
      <c r="BH280" s="90"/>
      <c r="BI280" s="90"/>
      <c r="BJ280" s="162">
        <v>0</v>
      </c>
      <c r="BK280" s="162">
        <v>0</v>
      </c>
      <c r="BL280" s="162"/>
      <c r="BM280" s="161">
        <v>31.55</v>
      </c>
      <c r="BN280" s="91"/>
      <c r="BO280" s="90"/>
      <c r="BP280" s="90"/>
      <c r="BQ280" s="162"/>
      <c r="BR280" s="90"/>
      <c r="BS280" s="90"/>
      <c r="BT280" s="90"/>
      <c r="BU280" s="90"/>
      <c r="BV280" s="90"/>
      <c r="BW280" s="90"/>
      <c r="BX280" s="90"/>
      <c r="BY280" s="90"/>
      <c r="BZ280" s="90"/>
      <c r="CA280" s="90"/>
      <c r="CB280" s="90"/>
      <c r="CC280" s="90"/>
      <c r="CD280" s="90"/>
      <c r="CE280" s="90"/>
      <c r="CF280" s="90"/>
      <c r="CG280" s="90"/>
      <c r="CH280" s="162"/>
      <c r="CI280" s="90"/>
      <c r="CJ280" s="162"/>
      <c r="CK280" s="162"/>
      <c r="CL280" s="91"/>
      <c r="CM280" s="162"/>
      <c r="CN280" s="162">
        <v>1285</v>
      </c>
      <c r="CQ280" s="56"/>
      <c r="DA280" s="56"/>
      <c r="DB280" s="90"/>
      <c r="DC280" s="90"/>
      <c r="DD280" s="90"/>
      <c r="DE280" s="90"/>
      <c r="DF280" s="90"/>
      <c r="DG280" s="90"/>
      <c r="DH280" s="90"/>
      <c r="DI280" s="90"/>
      <c r="DJ280" s="90"/>
      <c r="DK280" s="90"/>
      <c r="DL280" s="90"/>
      <c r="DM280" s="90"/>
      <c r="DN280" s="90"/>
      <c r="DO280" s="90"/>
      <c r="DP280" s="90"/>
      <c r="DQ280" s="90"/>
      <c r="DR280" s="90"/>
      <c r="DS280" s="91"/>
      <c r="DT280" s="50">
        <f t="shared" si="297"/>
        <v>0</v>
      </c>
      <c r="DU280" s="73">
        <f t="shared" si="298"/>
        <v>0</v>
      </c>
      <c r="DV280" s="73">
        <f t="shared" si="299"/>
        <v>0</v>
      </c>
      <c r="DW280" s="73">
        <f t="shared" si="300"/>
        <v>0</v>
      </c>
      <c r="DX280" s="73">
        <f t="shared" si="301"/>
        <v>1</v>
      </c>
      <c r="DY280" s="125">
        <f t="shared" si="302"/>
        <v>0</v>
      </c>
      <c r="DZ280" s="73">
        <f t="shared" si="303"/>
        <v>1</v>
      </c>
      <c r="EA280" s="19">
        <f t="shared" si="304"/>
        <v>0</v>
      </c>
      <c r="EB280" s="50">
        <f t="shared" si="305"/>
        <v>0</v>
      </c>
      <c r="EC280" s="19">
        <f t="shared" si="306"/>
        <v>0</v>
      </c>
      <c r="ED280" s="19">
        <f t="shared" si="307"/>
        <v>0</v>
      </c>
      <c r="EE280" s="19">
        <f t="shared" si="308"/>
        <v>1</v>
      </c>
      <c r="EF280" s="50">
        <f t="shared" si="309"/>
        <v>0</v>
      </c>
      <c r="EG280" s="19">
        <f t="shared" si="310"/>
        <v>0</v>
      </c>
      <c r="EH280" s="19">
        <f t="shared" si="311"/>
        <v>1</v>
      </c>
      <c r="EI280" s="50">
        <f t="shared" si="312"/>
        <v>0</v>
      </c>
      <c r="EJ280" s="125">
        <f t="shared" si="313"/>
        <v>3</v>
      </c>
      <c r="EK280">
        <f t="shared" si="314"/>
        <v>21468</v>
      </c>
      <c r="EL280">
        <f t="shared" si="315"/>
        <v>1216</v>
      </c>
      <c r="EM280">
        <f t="shared" si="316"/>
        <v>480.6</v>
      </c>
      <c r="EN280">
        <f t="shared" si="317"/>
        <v>2090</v>
      </c>
      <c r="EO280">
        <f t="shared" si="318"/>
        <v>2.08</v>
      </c>
      <c r="EP280">
        <f t="shared" si="319"/>
        <v>46.68</v>
      </c>
      <c r="EQ280">
        <f t="shared" si="320"/>
        <v>2717</v>
      </c>
      <c r="ER280" t="str">
        <f t="shared" si="321"/>
        <v/>
      </c>
      <c r="ES280">
        <f t="shared" si="322"/>
        <v>0</v>
      </c>
      <c r="ET280">
        <f t="shared" si="323"/>
        <v>2240</v>
      </c>
      <c r="EU280" s="61">
        <f t="shared" si="324"/>
        <v>36128</v>
      </c>
      <c r="EV280" s="53" t="e">
        <f>IF(ISNUMBER(EK280),EK280*#REF!,"")</f>
        <v>#REF!</v>
      </c>
      <c r="EW280" s="53" t="e">
        <f>IF(ISNUMBER(EL280),EL280*#REF!,"")</f>
        <v>#REF!</v>
      </c>
      <c r="EX280" s="53" t="e">
        <f>IF(ISNUMBER(EM280),EM280*#REF!,"")</f>
        <v>#REF!</v>
      </c>
      <c r="EY280" s="53" t="e">
        <f>IF(ISNUMBER(EN280),EN280*#REF!,"")</f>
        <v>#REF!</v>
      </c>
      <c r="EZ280" s="53" t="e">
        <f>IF(ISNUMBER(EO280),EO280*#REF!,"")</f>
        <v>#REF!</v>
      </c>
      <c r="FA280" s="53" t="e">
        <f>IF(ISNUMBER(EP280),EP280*#REF!,"")</f>
        <v>#REF!</v>
      </c>
      <c r="FB280" s="53" t="e">
        <f>IF(ISNUMBER(EQ280),EQ280*#REF!,"")</f>
        <v>#REF!</v>
      </c>
      <c r="FC280" s="53" t="str">
        <f>IF(ISNUMBER(ER280),ER280*#REF!,"")</f>
        <v/>
      </c>
      <c r="FD280" s="53" t="e">
        <f>IF(ISNUMBER(ES280),ES280*#REF!,"")</f>
        <v>#REF!</v>
      </c>
      <c r="FE280" s="53" t="e">
        <f>IF(ISNUMBER(ET280),ET280*#REF!,"")</f>
        <v>#REF!</v>
      </c>
      <c r="FF280" s="52" t="e">
        <f>IF(ISNUMBER(EU280),EU280*#REF!,"")</f>
        <v>#REF!</v>
      </c>
      <c r="FG280" s="55" t="str">
        <f t="shared" si="325"/>
        <v/>
      </c>
      <c r="FH280" s="55" t="str">
        <f t="shared" si="326"/>
        <v/>
      </c>
      <c r="FI280" s="55" t="str">
        <f t="shared" si="327"/>
        <v/>
      </c>
      <c r="FJ280" s="55" t="str">
        <f t="shared" si="328"/>
        <v/>
      </c>
      <c r="FK280" s="55" t="str">
        <f t="shared" si="329"/>
        <v/>
      </c>
      <c r="FL280" s="55" t="str">
        <f t="shared" si="330"/>
        <v/>
      </c>
      <c r="FM280" s="55" t="str">
        <f t="shared" si="331"/>
        <v/>
      </c>
      <c r="FN280" s="55" t="str">
        <f t="shared" si="332"/>
        <v/>
      </c>
      <c r="FO280" s="55" t="str">
        <f t="shared" si="333"/>
        <v/>
      </c>
      <c r="FP280" s="55" t="str">
        <f t="shared" si="334"/>
        <v/>
      </c>
      <c r="FQ280" s="59" t="str">
        <f t="shared" si="335"/>
        <v/>
      </c>
      <c r="FR280" s="53" t="str">
        <f t="shared" si="354"/>
        <v/>
      </c>
      <c r="FS280" s="53" t="e">
        <f t="shared" si="336"/>
        <v>#VALUE!</v>
      </c>
      <c r="FT280" s="19" t="e">
        <f t="shared" si="337"/>
        <v>#VALUE!</v>
      </c>
      <c r="FU280" s="19" t="e">
        <f t="shared" si="338"/>
        <v>#VALUE!</v>
      </c>
      <c r="FV280" s="19" t="e">
        <f t="shared" si="339"/>
        <v>#VALUE!</v>
      </c>
      <c r="FW280" s="50" t="e">
        <f t="shared" si="340"/>
        <v>#VALUE!</v>
      </c>
      <c r="FX280" s="120">
        <f t="shared" si="341"/>
        <v>0</v>
      </c>
      <c r="FY280" s="120">
        <f t="shared" si="342"/>
        <v>0</v>
      </c>
      <c r="FZ280" s="120">
        <f t="shared" si="343"/>
        <v>0</v>
      </c>
      <c r="GA280" s="120">
        <f t="shared" si="344"/>
        <v>0</v>
      </c>
      <c r="GB280" s="120">
        <f t="shared" si="345"/>
        <v>0</v>
      </c>
      <c r="GC280" s="120">
        <f t="shared" si="346"/>
        <v>0</v>
      </c>
      <c r="GD280" s="120">
        <f t="shared" si="347"/>
        <v>0</v>
      </c>
      <c r="GE280" s="120">
        <f t="shared" si="348"/>
        <v>0</v>
      </c>
      <c r="GF280" s="120">
        <f t="shared" si="349"/>
        <v>0</v>
      </c>
      <c r="GG280">
        <f t="shared" si="350"/>
        <v>0</v>
      </c>
      <c r="GH280">
        <f t="shared" si="351"/>
        <v>0</v>
      </c>
      <c r="GI280">
        <v>6</v>
      </c>
      <c r="GJ280" t="str">
        <f t="shared" si="352"/>
        <v/>
      </c>
    </row>
    <row r="281" spans="1:192" s="2" customFormat="1" x14ac:dyDescent="0.2">
      <c r="A281" s="50">
        <f t="shared" si="291"/>
        <v>280</v>
      </c>
      <c r="B281" s="2" t="s">
        <v>141</v>
      </c>
      <c r="C281" s="179" t="s">
        <v>232</v>
      </c>
      <c r="D281" s="179" t="s">
        <v>981</v>
      </c>
      <c r="E281" s="179"/>
      <c r="F281" s="274">
        <v>3525850</v>
      </c>
      <c r="G281" s="274">
        <v>5572570</v>
      </c>
      <c r="H281" s="77">
        <f t="shared" si="292"/>
        <v>525765.23</v>
      </c>
      <c r="I281" s="77">
        <f t="shared" si="293"/>
        <v>5570780.7620000001</v>
      </c>
      <c r="J281" s="83">
        <v>155</v>
      </c>
      <c r="K281" s="83" t="s">
        <v>1334</v>
      </c>
      <c r="L281" s="83">
        <v>538.79999999999995</v>
      </c>
      <c r="M281" s="83"/>
      <c r="N281" s="66"/>
      <c r="O281" s="83">
        <v>155</v>
      </c>
      <c r="P281" s="83"/>
      <c r="Q281" s="58" t="s">
        <v>1345</v>
      </c>
      <c r="R281" s="58" t="s">
        <v>2865</v>
      </c>
      <c r="S281" s="58" t="s">
        <v>1325</v>
      </c>
      <c r="T281" s="241" t="str">
        <f t="shared" si="294"/>
        <v>-</v>
      </c>
      <c r="U281" s="241" t="str">
        <f t="shared" si="295"/>
        <v>-</v>
      </c>
      <c r="V281" s="241" t="str">
        <f t="shared" si="296"/>
        <v>B</v>
      </c>
      <c r="W281" s="241" t="str">
        <f t="shared" si="353"/>
        <v>A</v>
      </c>
      <c r="X281" s="260">
        <f t="shared" si="290"/>
        <v>6</v>
      </c>
      <c r="Y281" s="261" t="str">
        <f t="shared" si="289"/>
        <v/>
      </c>
      <c r="Z281" s="68"/>
      <c r="AA281" s="48">
        <v>20999</v>
      </c>
      <c r="AB281" s="143">
        <v>3</v>
      </c>
      <c r="AC281" s="144" t="s">
        <v>710</v>
      </c>
      <c r="AD281" s="144" t="s">
        <v>1673</v>
      </c>
      <c r="AE281" s="154"/>
      <c r="AF281" s="143">
        <v>19.8</v>
      </c>
      <c r="AG281" s="148">
        <v>100460</v>
      </c>
      <c r="AH281" s="143">
        <v>6.35</v>
      </c>
      <c r="AI281" s="142"/>
      <c r="AJ281" s="150">
        <v>1.046</v>
      </c>
      <c r="AK281" s="142">
        <v>20</v>
      </c>
      <c r="AL281" s="143"/>
      <c r="AM281" s="143">
        <v>5.6</v>
      </c>
      <c r="AR281" s="117">
        <v>65731.92</v>
      </c>
      <c r="AS281" s="193">
        <f t="shared" si="355"/>
        <v>65749.05</v>
      </c>
      <c r="AT281" s="248" t="str">
        <f t="shared" si="356"/>
        <v/>
      </c>
      <c r="AU281" s="162">
        <v>21280</v>
      </c>
      <c r="AV281" s="162">
        <v>484.3</v>
      </c>
      <c r="AW281" s="162">
        <v>2051</v>
      </c>
      <c r="AX281" s="162">
        <v>35601</v>
      </c>
      <c r="AY281" s="162">
        <v>2215</v>
      </c>
      <c r="AZ281" s="172">
        <v>2929</v>
      </c>
      <c r="BA281" s="90"/>
      <c r="BB281" s="162">
        <v>1122</v>
      </c>
      <c r="BC281" s="162"/>
      <c r="BD281" s="162">
        <v>0.4</v>
      </c>
      <c r="BE281" s="162">
        <v>49.22</v>
      </c>
      <c r="BF281" s="165" t="s">
        <v>717</v>
      </c>
      <c r="BG281" s="90"/>
      <c r="BH281" s="90"/>
      <c r="BI281" s="90"/>
      <c r="BJ281" s="162">
        <v>0</v>
      </c>
      <c r="BK281" s="162">
        <v>0</v>
      </c>
      <c r="BL281" s="162"/>
      <c r="BM281" s="162">
        <v>17.13</v>
      </c>
      <c r="BN281" s="91"/>
      <c r="BO281" s="90"/>
      <c r="BP281" s="90"/>
      <c r="BQ281" s="162"/>
      <c r="BR281" s="90"/>
      <c r="BS281" s="90"/>
      <c r="BT281" s="90"/>
      <c r="BU281" s="90"/>
      <c r="BV281" s="90"/>
      <c r="BW281" s="90"/>
      <c r="BX281" s="90"/>
      <c r="BY281" s="90"/>
      <c r="BZ281" s="90"/>
      <c r="CA281" s="90"/>
      <c r="CB281" s="90"/>
      <c r="CC281" s="90"/>
      <c r="CD281" s="90"/>
      <c r="CE281" s="90"/>
      <c r="CF281" s="90"/>
      <c r="CG281" s="90"/>
      <c r="CH281" s="162"/>
      <c r="CI281" s="90"/>
      <c r="CJ281" s="162"/>
      <c r="CK281" s="162"/>
      <c r="CL281" s="91"/>
      <c r="CM281" s="162">
        <v>1.3</v>
      </c>
      <c r="CN281" s="162">
        <v>1069</v>
      </c>
      <c r="CQ281" s="56"/>
      <c r="DA281" s="56"/>
      <c r="DB281" s="90"/>
      <c r="DC281" s="90"/>
      <c r="DD281" s="90"/>
      <c r="DE281" s="90"/>
      <c r="DF281" s="90"/>
      <c r="DG281" s="90"/>
      <c r="DH281" s="117">
        <v>11</v>
      </c>
      <c r="DI281" s="90"/>
      <c r="DJ281" s="90"/>
      <c r="DK281" s="90"/>
      <c r="DL281" s="90"/>
      <c r="DM281" s="90"/>
      <c r="DN281" s="90"/>
      <c r="DO281" s="90"/>
      <c r="DP281" s="90"/>
      <c r="DQ281" s="90"/>
      <c r="DR281" s="90"/>
      <c r="DS281" s="91"/>
      <c r="DT281" s="50">
        <f t="shared" si="297"/>
        <v>0</v>
      </c>
      <c r="DU281" s="73">
        <f t="shared" si="298"/>
        <v>0</v>
      </c>
      <c r="DV281" s="73">
        <f t="shared" si="299"/>
        <v>0</v>
      </c>
      <c r="DW281" s="73">
        <f t="shared" si="300"/>
        <v>0</v>
      </c>
      <c r="DX281" s="73">
        <f t="shared" si="301"/>
        <v>1</v>
      </c>
      <c r="DY281" s="125">
        <f t="shared" si="302"/>
        <v>0</v>
      </c>
      <c r="DZ281" s="73">
        <f t="shared" si="303"/>
        <v>1</v>
      </c>
      <c r="EA281" s="19">
        <f t="shared" si="304"/>
        <v>0</v>
      </c>
      <c r="EB281" s="50">
        <f t="shared" si="305"/>
        <v>0</v>
      </c>
      <c r="EC281" s="19">
        <f t="shared" si="306"/>
        <v>0</v>
      </c>
      <c r="ED281" s="19">
        <f t="shared" si="307"/>
        <v>0</v>
      </c>
      <c r="EE281" s="19">
        <f t="shared" si="308"/>
        <v>1</v>
      </c>
      <c r="EF281" s="50">
        <f t="shared" si="309"/>
        <v>0</v>
      </c>
      <c r="EG281" s="19">
        <f t="shared" si="310"/>
        <v>0</v>
      </c>
      <c r="EH281" s="19">
        <f t="shared" si="311"/>
        <v>1</v>
      </c>
      <c r="EI281" s="50">
        <f t="shared" si="312"/>
        <v>0</v>
      </c>
      <c r="EJ281" s="125">
        <f t="shared" si="313"/>
        <v>3</v>
      </c>
      <c r="EK281">
        <f t="shared" si="314"/>
        <v>21280</v>
      </c>
      <c r="EL281">
        <f t="shared" si="315"/>
        <v>1122</v>
      </c>
      <c r="EM281">
        <f t="shared" si="316"/>
        <v>484.3</v>
      </c>
      <c r="EN281">
        <f t="shared" si="317"/>
        <v>2051</v>
      </c>
      <c r="EO281" t="str">
        <f t="shared" si="318"/>
        <v/>
      </c>
      <c r="EP281">
        <f t="shared" si="319"/>
        <v>49.22</v>
      </c>
      <c r="EQ281">
        <f t="shared" si="320"/>
        <v>2929</v>
      </c>
      <c r="ER281" t="str">
        <f t="shared" si="321"/>
        <v/>
      </c>
      <c r="ES281">
        <f t="shared" si="322"/>
        <v>0</v>
      </c>
      <c r="ET281">
        <f t="shared" si="323"/>
        <v>2215</v>
      </c>
      <c r="EU281" s="61">
        <f t="shared" si="324"/>
        <v>35601</v>
      </c>
      <c r="EV281" s="53" t="e">
        <f>IF(ISNUMBER(EK281),EK281*#REF!,"")</f>
        <v>#REF!</v>
      </c>
      <c r="EW281" s="53" t="e">
        <f>IF(ISNUMBER(EL281),EL281*#REF!,"")</f>
        <v>#REF!</v>
      </c>
      <c r="EX281" s="53" t="e">
        <f>IF(ISNUMBER(EM281),EM281*#REF!,"")</f>
        <v>#REF!</v>
      </c>
      <c r="EY281" s="53" t="e">
        <f>IF(ISNUMBER(EN281),EN281*#REF!,"")</f>
        <v>#REF!</v>
      </c>
      <c r="EZ281" s="53" t="str">
        <f>IF(ISNUMBER(EO281),EO281*#REF!,"")</f>
        <v/>
      </c>
      <c r="FA281" s="53" t="e">
        <f>IF(ISNUMBER(EP281),EP281*#REF!,"")</f>
        <v>#REF!</v>
      </c>
      <c r="FB281" s="53" t="e">
        <f>IF(ISNUMBER(EQ281),EQ281*#REF!,"")</f>
        <v>#REF!</v>
      </c>
      <c r="FC281" s="53" t="str">
        <f>IF(ISNUMBER(ER281),ER281*#REF!,"")</f>
        <v/>
      </c>
      <c r="FD281" s="53" t="e">
        <f>IF(ISNUMBER(ES281),ES281*#REF!,"")</f>
        <v>#REF!</v>
      </c>
      <c r="FE281" s="53" t="e">
        <f>IF(ISNUMBER(ET281),ET281*#REF!,"")</f>
        <v>#REF!</v>
      </c>
      <c r="FF281" s="52" t="e">
        <f>IF(ISNUMBER(EU281),EU281*#REF!,"")</f>
        <v>#REF!</v>
      </c>
      <c r="FG281" s="55" t="str">
        <f t="shared" si="325"/>
        <v/>
      </c>
      <c r="FH281" s="55" t="str">
        <f t="shared" si="326"/>
        <v/>
      </c>
      <c r="FI281" s="55" t="str">
        <f t="shared" si="327"/>
        <v/>
      </c>
      <c r="FJ281" s="55" t="str">
        <f t="shared" si="328"/>
        <v/>
      </c>
      <c r="FK281" s="55" t="str">
        <f t="shared" si="329"/>
        <v/>
      </c>
      <c r="FL281" s="55" t="str">
        <f t="shared" si="330"/>
        <v/>
      </c>
      <c r="FM281" s="55" t="str">
        <f t="shared" si="331"/>
        <v/>
      </c>
      <c r="FN281" s="55" t="str">
        <f t="shared" si="332"/>
        <v/>
      </c>
      <c r="FO281" s="55" t="str">
        <f t="shared" si="333"/>
        <v/>
      </c>
      <c r="FP281" s="55" t="str">
        <f t="shared" si="334"/>
        <v/>
      </c>
      <c r="FQ281" s="59" t="str">
        <f t="shared" si="335"/>
        <v/>
      </c>
      <c r="FR281" s="53" t="str">
        <f t="shared" si="354"/>
        <v/>
      </c>
      <c r="FS281" s="53" t="e">
        <f t="shared" si="336"/>
        <v>#VALUE!</v>
      </c>
      <c r="FT281" s="19" t="e">
        <f t="shared" si="337"/>
        <v>#VALUE!</v>
      </c>
      <c r="FU281" s="19" t="e">
        <f t="shared" si="338"/>
        <v>#VALUE!</v>
      </c>
      <c r="FV281" s="19" t="e">
        <f t="shared" si="339"/>
        <v>#VALUE!</v>
      </c>
      <c r="FW281" s="50" t="e">
        <f t="shared" si="340"/>
        <v>#VALUE!</v>
      </c>
      <c r="FX281" s="120">
        <f t="shared" si="341"/>
        <v>0</v>
      </c>
      <c r="FY281" s="120">
        <f t="shared" si="342"/>
        <v>0</v>
      </c>
      <c r="FZ281" s="120">
        <f t="shared" si="343"/>
        <v>0</v>
      </c>
      <c r="GA281" s="120">
        <f t="shared" si="344"/>
        <v>0</v>
      </c>
      <c r="GB281" s="120">
        <f t="shared" si="345"/>
        <v>0</v>
      </c>
      <c r="GC281" s="120">
        <f t="shared" si="346"/>
        <v>0</v>
      </c>
      <c r="GD281" s="120">
        <f t="shared" si="347"/>
        <v>0</v>
      </c>
      <c r="GE281" s="120">
        <f t="shared" si="348"/>
        <v>0</v>
      </c>
      <c r="GF281" s="120">
        <f t="shared" si="349"/>
        <v>0</v>
      </c>
      <c r="GG281">
        <f t="shared" si="350"/>
        <v>0</v>
      </c>
      <c r="GH281">
        <f t="shared" si="351"/>
        <v>0</v>
      </c>
      <c r="GI281">
        <v>6</v>
      </c>
      <c r="GJ281" t="str">
        <f t="shared" si="352"/>
        <v/>
      </c>
    </row>
    <row r="282" spans="1:192" s="2" customFormat="1" x14ac:dyDescent="0.2">
      <c r="A282" s="50">
        <f t="shared" si="291"/>
        <v>281</v>
      </c>
      <c r="B282" s="2" t="s">
        <v>141</v>
      </c>
      <c r="C282" s="179" t="s">
        <v>232</v>
      </c>
      <c r="D282" s="179" t="s">
        <v>981</v>
      </c>
      <c r="E282" s="179"/>
      <c r="F282" s="274">
        <v>3525850</v>
      </c>
      <c r="G282" s="274">
        <v>5572570</v>
      </c>
      <c r="H282" s="77">
        <f t="shared" si="292"/>
        <v>525765.23</v>
      </c>
      <c r="I282" s="77">
        <f t="shared" si="293"/>
        <v>5570780.7620000001</v>
      </c>
      <c r="J282" s="83">
        <v>155</v>
      </c>
      <c r="K282" s="83" t="s">
        <v>1334</v>
      </c>
      <c r="L282" s="83">
        <v>538.79999999999995</v>
      </c>
      <c r="M282" s="83"/>
      <c r="N282" s="66"/>
      <c r="O282" s="83">
        <v>155</v>
      </c>
      <c r="P282" s="83"/>
      <c r="Q282" s="58" t="s">
        <v>1345</v>
      </c>
      <c r="R282" s="58" t="s">
        <v>2865</v>
      </c>
      <c r="S282" s="58" t="s">
        <v>1325</v>
      </c>
      <c r="T282" s="241" t="str">
        <f t="shared" si="294"/>
        <v>T</v>
      </c>
      <c r="U282" s="241" t="str">
        <f t="shared" si="295"/>
        <v>-</v>
      </c>
      <c r="V282" s="241" t="str">
        <f t="shared" si="296"/>
        <v>B</v>
      </c>
      <c r="W282" s="241" t="str">
        <f t="shared" si="353"/>
        <v>-</v>
      </c>
      <c r="X282" s="260">
        <f t="shared" si="290"/>
        <v>6</v>
      </c>
      <c r="Y282" s="261" t="str">
        <f t="shared" si="289"/>
        <v/>
      </c>
      <c r="Z282" s="68" t="s">
        <v>1456</v>
      </c>
      <c r="AA282" s="48">
        <v>35522</v>
      </c>
      <c r="AB282" s="143">
        <v>4</v>
      </c>
      <c r="AC282" s="144" t="s">
        <v>710</v>
      </c>
      <c r="AD282" s="144" t="s">
        <v>1674</v>
      </c>
      <c r="AE282" s="154"/>
      <c r="AF282" s="146">
        <v>22</v>
      </c>
      <c r="AG282" s="66">
        <v>126700</v>
      </c>
      <c r="AH282" s="143">
        <v>6.19</v>
      </c>
      <c r="AI282" s="76">
        <v>188.81</v>
      </c>
      <c r="AJ282" s="143">
        <v>1.0708</v>
      </c>
      <c r="AK282" s="143">
        <v>20</v>
      </c>
      <c r="AL282" s="143"/>
      <c r="AM282" s="143">
        <v>0.22</v>
      </c>
      <c r="AN282" s="66"/>
      <c r="AQ282" s="66"/>
      <c r="AR282" s="117">
        <v>104746.15399999999</v>
      </c>
      <c r="AS282" s="193">
        <f t="shared" si="355"/>
        <v>104790.98776800001</v>
      </c>
      <c r="AT282" s="248" t="str">
        <f t="shared" si="356"/>
        <v/>
      </c>
      <c r="AU282" s="162">
        <v>34730</v>
      </c>
      <c r="AV282" s="162">
        <v>437</v>
      </c>
      <c r="AW282" s="162">
        <v>2896</v>
      </c>
      <c r="AX282" s="90">
        <v>58470</v>
      </c>
      <c r="AY282" s="90">
        <v>3063</v>
      </c>
      <c r="AZ282" s="91">
        <v>3151</v>
      </c>
      <c r="BA282" s="160">
        <v>22</v>
      </c>
      <c r="BB282" s="162">
        <v>1837</v>
      </c>
      <c r="BC282" s="160">
        <v>59</v>
      </c>
      <c r="BD282" s="162">
        <v>11</v>
      </c>
      <c r="BE282" s="160">
        <v>32</v>
      </c>
      <c r="BF282" s="162">
        <v>3.8</v>
      </c>
      <c r="BG282" s="90">
        <v>0.68</v>
      </c>
      <c r="BH282" s="90">
        <v>29</v>
      </c>
      <c r="BI282" s="90">
        <v>0.1</v>
      </c>
      <c r="BJ282" s="90" t="s">
        <v>1381</v>
      </c>
      <c r="BK282" s="90" t="s">
        <v>1382</v>
      </c>
      <c r="BL282" s="90"/>
      <c r="BM282" s="117">
        <v>14</v>
      </c>
      <c r="BN282" s="174">
        <v>32</v>
      </c>
      <c r="BO282" s="162" t="s">
        <v>721</v>
      </c>
      <c r="BP282" s="90"/>
      <c r="BQ282" s="166">
        <v>1306.768</v>
      </c>
      <c r="BR282" s="162">
        <v>49</v>
      </c>
      <c r="BS282" s="162"/>
      <c r="BT282" s="90" t="s">
        <v>1383</v>
      </c>
      <c r="BU282" s="162" t="s">
        <v>720</v>
      </c>
      <c r="BV282" s="162" t="s">
        <v>720</v>
      </c>
      <c r="BW282" s="159"/>
      <c r="BX282" s="162" t="s">
        <v>720</v>
      </c>
      <c r="BY282" s="90" t="s">
        <v>1384</v>
      </c>
      <c r="BZ282" s="90">
        <v>5</v>
      </c>
      <c r="CA282" s="162" t="s">
        <v>720</v>
      </c>
      <c r="CB282" s="90">
        <v>47</v>
      </c>
      <c r="CC282" s="162"/>
      <c r="CD282" s="90" t="s">
        <v>456</v>
      </c>
      <c r="CE282" s="162" t="s">
        <v>456</v>
      </c>
      <c r="CF282" s="90" t="s">
        <v>456</v>
      </c>
      <c r="CG282" s="166"/>
      <c r="CH282" s="90"/>
      <c r="CI282" s="166"/>
      <c r="CJ282" s="90"/>
      <c r="CK282" s="90" t="s">
        <v>285</v>
      </c>
      <c r="CL282" s="171">
        <v>2000</v>
      </c>
      <c r="CM282" s="162" t="s">
        <v>1675</v>
      </c>
      <c r="CN282" s="90">
        <v>990</v>
      </c>
      <c r="CO282" s="90" t="s">
        <v>1370</v>
      </c>
      <c r="CQ282" s="56"/>
      <c r="DA282" s="56"/>
      <c r="DB282" s="90"/>
      <c r="DC282" s="90"/>
      <c r="DD282" s="90"/>
      <c r="DE282" s="90"/>
      <c r="DF282" s="90"/>
      <c r="DG282" s="90"/>
      <c r="DH282" s="90"/>
      <c r="DI282" s="103">
        <v>1.9</v>
      </c>
      <c r="DJ282" s="103">
        <v>2.2000000000000002</v>
      </c>
      <c r="DK282" s="90"/>
      <c r="DL282" s="90"/>
      <c r="DM282" s="90"/>
      <c r="DN282" s="90"/>
      <c r="DO282" s="90"/>
      <c r="DP282" s="90"/>
      <c r="DQ282" s="90"/>
      <c r="DR282" s="90"/>
      <c r="DS282" s="91"/>
      <c r="DT282" s="50">
        <f t="shared" si="297"/>
        <v>0</v>
      </c>
      <c r="DU282" s="73">
        <f t="shared" si="298"/>
        <v>0</v>
      </c>
      <c r="DV282" s="73">
        <f t="shared" si="299"/>
        <v>0</v>
      </c>
      <c r="DW282" s="73">
        <f t="shared" si="300"/>
        <v>0</v>
      </c>
      <c r="DX282" s="73">
        <f t="shared" si="301"/>
        <v>1</v>
      </c>
      <c r="DY282" s="125">
        <f t="shared" si="302"/>
        <v>0</v>
      </c>
      <c r="DZ282" s="73">
        <f t="shared" si="303"/>
        <v>0</v>
      </c>
      <c r="EA282" s="19">
        <f t="shared" si="304"/>
        <v>1</v>
      </c>
      <c r="EB282" s="50">
        <f t="shared" si="305"/>
        <v>0</v>
      </c>
      <c r="EC282" s="19">
        <f t="shared" si="306"/>
        <v>0</v>
      </c>
      <c r="ED282" s="19">
        <f t="shared" si="307"/>
        <v>0</v>
      </c>
      <c r="EE282" s="19">
        <f t="shared" si="308"/>
        <v>1</v>
      </c>
      <c r="EF282" s="50">
        <f t="shared" si="309"/>
        <v>0</v>
      </c>
      <c r="EG282" s="19">
        <f t="shared" si="310"/>
        <v>1</v>
      </c>
      <c r="EH282" s="19">
        <f t="shared" si="311"/>
        <v>0</v>
      </c>
      <c r="EI282" s="50">
        <f t="shared" si="312"/>
        <v>0</v>
      </c>
      <c r="EJ282" s="125">
        <f t="shared" si="313"/>
        <v>3</v>
      </c>
      <c r="EK282">
        <f t="shared" si="314"/>
        <v>34730</v>
      </c>
      <c r="EL282">
        <f t="shared" si="315"/>
        <v>1837</v>
      </c>
      <c r="EM282">
        <f t="shared" si="316"/>
        <v>437</v>
      </c>
      <c r="EN282">
        <f t="shared" si="317"/>
        <v>2896</v>
      </c>
      <c r="EO282">
        <f t="shared" si="318"/>
        <v>3.8</v>
      </c>
      <c r="EP282">
        <f t="shared" si="319"/>
        <v>32</v>
      </c>
      <c r="EQ282">
        <f t="shared" si="320"/>
        <v>3151</v>
      </c>
      <c r="ER282" t="str">
        <f t="shared" si="321"/>
        <v/>
      </c>
      <c r="ES282" t="str">
        <f t="shared" si="322"/>
        <v/>
      </c>
      <c r="ET282">
        <f t="shared" si="323"/>
        <v>3063</v>
      </c>
      <c r="EU282" s="61">
        <f t="shared" si="324"/>
        <v>58470</v>
      </c>
      <c r="EV282" s="53" t="e">
        <f>IF(ISNUMBER(EK282),EK282*#REF!,"")</f>
        <v>#REF!</v>
      </c>
      <c r="EW282" s="53" t="e">
        <f>IF(ISNUMBER(EL282),EL282*#REF!,"")</f>
        <v>#REF!</v>
      </c>
      <c r="EX282" s="53" t="e">
        <f>IF(ISNUMBER(EM282),EM282*#REF!,"")</f>
        <v>#REF!</v>
      </c>
      <c r="EY282" s="53" t="e">
        <f>IF(ISNUMBER(EN282),EN282*#REF!,"")</f>
        <v>#REF!</v>
      </c>
      <c r="EZ282" s="53" t="e">
        <f>IF(ISNUMBER(EO282),EO282*#REF!,"")</f>
        <v>#REF!</v>
      </c>
      <c r="FA282" s="53" t="e">
        <f>IF(ISNUMBER(EP282),EP282*#REF!,"")</f>
        <v>#REF!</v>
      </c>
      <c r="FB282" s="53" t="e">
        <f>IF(ISNUMBER(EQ282),EQ282*#REF!,"")</f>
        <v>#REF!</v>
      </c>
      <c r="FC282" s="53" t="str">
        <f>IF(ISNUMBER(ER282),ER282*#REF!,"")</f>
        <v/>
      </c>
      <c r="FD282" s="53" t="str">
        <f>IF(ISNUMBER(ES282),ES282*#REF!,"")</f>
        <v/>
      </c>
      <c r="FE282" s="53" t="e">
        <f>IF(ISNUMBER(ET282),ET282*#REF!,"")</f>
        <v>#REF!</v>
      </c>
      <c r="FF282" s="52" t="e">
        <f>IF(ISNUMBER(EU282),EU282*#REF!,"")</f>
        <v>#REF!</v>
      </c>
      <c r="FG282" s="55" t="str">
        <f t="shared" si="325"/>
        <v/>
      </c>
      <c r="FH282" s="55" t="str">
        <f t="shared" si="326"/>
        <v/>
      </c>
      <c r="FI282" s="55" t="str">
        <f t="shared" si="327"/>
        <v/>
      </c>
      <c r="FJ282" s="55" t="str">
        <f t="shared" si="328"/>
        <v/>
      </c>
      <c r="FK282" s="55" t="str">
        <f t="shared" si="329"/>
        <v/>
      </c>
      <c r="FL282" s="55" t="str">
        <f t="shared" si="330"/>
        <v/>
      </c>
      <c r="FM282" s="55" t="str">
        <f t="shared" si="331"/>
        <v/>
      </c>
      <c r="FN282" s="55" t="str">
        <f t="shared" si="332"/>
        <v/>
      </c>
      <c r="FO282" s="55" t="str">
        <f t="shared" si="333"/>
        <v/>
      </c>
      <c r="FP282" s="55" t="str">
        <f t="shared" si="334"/>
        <v/>
      </c>
      <c r="FQ282" s="59" t="str">
        <f t="shared" si="335"/>
        <v/>
      </c>
      <c r="FR282" s="53" t="str">
        <f t="shared" si="354"/>
        <v/>
      </c>
      <c r="FS282" s="53" t="e">
        <f t="shared" si="336"/>
        <v>#VALUE!</v>
      </c>
      <c r="FT282" s="19" t="e">
        <f t="shared" si="337"/>
        <v>#VALUE!</v>
      </c>
      <c r="FU282" s="19" t="e">
        <f t="shared" si="338"/>
        <v>#VALUE!</v>
      </c>
      <c r="FV282" s="19" t="e">
        <f t="shared" si="339"/>
        <v>#VALUE!</v>
      </c>
      <c r="FW282" s="50" t="e">
        <f t="shared" si="340"/>
        <v>#VALUE!</v>
      </c>
      <c r="FX282" s="120">
        <f t="shared" si="341"/>
        <v>0</v>
      </c>
      <c r="FY282" s="120">
        <f t="shared" si="342"/>
        <v>0</v>
      </c>
      <c r="FZ282" s="120">
        <f t="shared" si="343"/>
        <v>0</v>
      </c>
      <c r="GA282" s="120">
        <f t="shared" si="344"/>
        <v>0</v>
      </c>
      <c r="GB282" s="120">
        <f t="shared" si="345"/>
        <v>0</v>
      </c>
      <c r="GC282" s="120">
        <f t="shared" si="346"/>
        <v>0</v>
      </c>
      <c r="GD282" s="120">
        <f t="shared" si="347"/>
        <v>0</v>
      </c>
      <c r="GE282" s="120">
        <f t="shared" si="348"/>
        <v>0</v>
      </c>
      <c r="GF282" s="120">
        <f t="shared" si="349"/>
        <v>0</v>
      </c>
      <c r="GG282">
        <f t="shared" si="350"/>
        <v>0</v>
      </c>
      <c r="GH282">
        <f t="shared" si="351"/>
        <v>0</v>
      </c>
      <c r="GI282">
        <v>6</v>
      </c>
      <c r="GJ282" t="str">
        <f t="shared" si="352"/>
        <v/>
      </c>
    </row>
    <row r="283" spans="1:192" x14ac:dyDescent="0.2">
      <c r="A283" s="50">
        <f t="shared" si="291"/>
        <v>282</v>
      </c>
      <c r="B283" s="2" t="s">
        <v>141</v>
      </c>
      <c r="C283" s="179" t="s">
        <v>232</v>
      </c>
      <c r="D283" s="179" t="s">
        <v>981</v>
      </c>
      <c r="E283" s="179"/>
      <c r="F283" s="274">
        <v>3525850</v>
      </c>
      <c r="G283" s="274">
        <v>5572570</v>
      </c>
      <c r="H283" s="77">
        <f t="shared" si="292"/>
        <v>525765.23</v>
      </c>
      <c r="I283" s="77">
        <f t="shared" si="293"/>
        <v>5570780.7620000001</v>
      </c>
      <c r="J283" s="83">
        <v>155</v>
      </c>
      <c r="K283" s="83" t="s">
        <v>1334</v>
      </c>
      <c r="L283" s="83">
        <v>538.79999999999995</v>
      </c>
      <c r="M283" s="83"/>
      <c r="O283" s="83">
        <v>155</v>
      </c>
      <c r="P283" s="83"/>
      <c r="Q283" s="58" t="s">
        <v>1345</v>
      </c>
      <c r="R283" s="58" t="s">
        <v>2865</v>
      </c>
      <c r="S283" s="58" t="s">
        <v>1325</v>
      </c>
      <c r="T283" s="241" t="str">
        <f t="shared" si="294"/>
        <v>T</v>
      </c>
      <c r="U283" s="241" t="str">
        <f t="shared" si="295"/>
        <v>-</v>
      </c>
      <c r="V283" s="241" t="str">
        <f t="shared" si="296"/>
        <v>B</v>
      </c>
      <c r="W283" s="241" t="str">
        <f t="shared" si="353"/>
        <v>A</v>
      </c>
      <c r="X283" s="260">
        <f t="shared" si="290"/>
        <v>6</v>
      </c>
      <c r="Y283" s="261" t="str">
        <f t="shared" si="289"/>
        <v/>
      </c>
      <c r="Z283" s="68"/>
      <c r="AA283" s="48">
        <v>39317</v>
      </c>
      <c r="AB283" s="143">
        <v>5</v>
      </c>
      <c r="AC283" s="144" t="s">
        <v>710</v>
      </c>
      <c r="AD283" s="144" t="s">
        <v>1676</v>
      </c>
      <c r="AE283" s="154"/>
      <c r="AF283" s="143">
        <v>23.7</v>
      </c>
      <c r="AG283" s="66">
        <v>131000</v>
      </c>
      <c r="AH283" s="143">
        <v>5.91</v>
      </c>
      <c r="AI283" s="76">
        <v>217.56900000000002</v>
      </c>
      <c r="AJ283" s="150">
        <v>1.07</v>
      </c>
      <c r="AK283" s="142">
        <v>20</v>
      </c>
      <c r="AL283" s="150"/>
      <c r="AM283" s="143"/>
      <c r="AN283" s="153"/>
      <c r="AO283" s="2"/>
      <c r="AP283" s="2"/>
      <c r="AQ283" s="153"/>
      <c r="AR283" s="117">
        <v>102393.83399999999</v>
      </c>
      <c r="AS283" s="193">
        <f t="shared" si="355"/>
        <v>102435.974</v>
      </c>
      <c r="AT283" s="248" t="str">
        <f t="shared" si="356"/>
        <v/>
      </c>
      <c r="AU283" s="162">
        <v>34900</v>
      </c>
      <c r="AV283" s="162">
        <v>400</v>
      </c>
      <c r="AW283" s="162">
        <v>2700</v>
      </c>
      <c r="AX283" s="166">
        <v>58500</v>
      </c>
      <c r="AY283" s="90">
        <v>2820</v>
      </c>
      <c r="AZ283" s="91">
        <v>1018</v>
      </c>
      <c r="BA283" s="162">
        <v>25.7</v>
      </c>
      <c r="BB283" s="162">
        <v>1880</v>
      </c>
      <c r="BC283" s="162">
        <v>59.1</v>
      </c>
      <c r="BD283" s="162">
        <v>12</v>
      </c>
      <c r="BE283" s="160">
        <v>30</v>
      </c>
      <c r="BF283" s="162">
        <v>3.3</v>
      </c>
      <c r="BG283" s="90">
        <v>0.67</v>
      </c>
      <c r="BH283" s="167">
        <v>28</v>
      </c>
      <c r="BI283" s="167">
        <v>0.04</v>
      </c>
      <c r="BJ283" s="90">
        <v>1.8</v>
      </c>
      <c r="BK283" s="90" t="s">
        <v>1370</v>
      </c>
      <c r="BL283" s="90"/>
      <c r="BM283" s="90">
        <v>11.4</v>
      </c>
      <c r="BN283" s="91">
        <v>31.6</v>
      </c>
      <c r="BO283" s="162" t="s">
        <v>719</v>
      </c>
      <c r="BP283" s="90">
        <v>120</v>
      </c>
      <c r="BQ283" s="178"/>
      <c r="BR283" s="162">
        <v>63</v>
      </c>
      <c r="BS283" s="162" t="s">
        <v>464</v>
      </c>
      <c r="BT283" s="90"/>
      <c r="BU283" s="162" t="s">
        <v>719</v>
      </c>
      <c r="BV283" s="159">
        <v>20</v>
      </c>
      <c r="BW283" s="159">
        <v>2000</v>
      </c>
      <c r="BX283" s="162">
        <v>53</v>
      </c>
      <c r="BY283" s="90"/>
      <c r="BZ283" s="90"/>
      <c r="CA283" s="159">
        <v>150</v>
      </c>
      <c r="CB283" s="166">
        <v>60</v>
      </c>
      <c r="CC283" s="159">
        <v>9200</v>
      </c>
      <c r="CD283" s="90"/>
      <c r="CE283" s="176"/>
      <c r="CF283" s="90"/>
      <c r="CG283" s="166"/>
      <c r="CH283" s="90"/>
      <c r="CI283" s="166">
        <v>98</v>
      </c>
      <c r="CJ283" s="90"/>
      <c r="CK283" s="90"/>
      <c r="CL283" s="172">
        <v>2600</v>
      </c>
      <c r="CM283" s="162" t="s">
        <v>1677</v>
      </c>
      <c r="CN283" s="90">
        <v>2640</v>
      </c>
      <c r="CO283" s="2"/>
      <c r="CP283" s="2"/>
      <c r="CQ283" s="56"/>
      <c r="CR283" s="2"/>
      <c r="CS283" s="2"/>
      <c r="CT283" s="2"/>
      <c r="CU283" s="2"/>
      <c r="CV283" s="2"/>
      <c r="CW283" s="2"/>
      <c r="CX283" s="2"/>
      <c r="CY283" s="2"/>
      <c r="CZ283" s="2"/>
      <c r="DA283" s="56"/>
      <c r="DB283" s="90"/>
      <c r="DC283" s="90"/>
      <c r="DD283" s="90"/>
      <c r="DE283" s="90"/>
      <c r="DF283" s="90"/>
      <c r="DG283" s="90"/>
      <c r="DH283" s="90"/>
      <c r="DI283" s="90"/>
      <c r="DJ283" s="90"/>
      <c r="DK283" s="90"/>
      <c r="DL283" s="90"/>
      <c r="DM283" s="90"/>
      <c r="DN283" s="90"/>
      <c r="DO283" s="90"/>
      <c r="DP283" s="90"/>
      <c r="DQ283" s="90"/>
      <c r="DR283" s="90"/>
      <c r="DS283" s="91"/>
      <c r="DT283" s="50">
        <f t="shared" si="297"/>
        <v>0</v>
      </c>
      <c r="DU283" s="73">
        <f t="shared" si="298"/>
        <v>0</v>
      </c>
      <c r="DV283" s="73">
        <f t="shared" si="299"/>
        <v>0</v>
      </c>
      <c r="DW283" s="73">
        <f t="shared" si="300"/>
        <v>0</v>
      </c>
      <c r="DX283" s="73">
        <f t="shared" si="301"/>
        <v>1</v>
      </c>
      <c r="DY283" s="125">
        <f t="shared" si="302"/>
        <v>0</v>
      </c>
      <c r="DZ283" s="73">
        <f t="shared" si="303"/>
        <v>0</v>
      </c>
      <c r="EA283" s="19">
        <f t="shared" si="304"/>
        <v>1</v>
      </c>
      <c r="EB283" s="50">
        <f t="shared" si="305"/>
        <v>0</v>
      </c>
      <c r="EC283" s="19">
        <f t="shared" si="306"/>
        <v>0</v>
      </c>
      <c r="ED283" s="19">
        <f t="shared" si="307"/>
        <v>0</v>
      </c>
      <c r="EE283" s="19">
        <f t="shared" si="308"/>
        <v>1</v>
      </c>
      <c r="EF283" s="50">
        <f t="shared" si="309"/>
        <v>0</v>
      </c>
      <c r="EG283" s="19">
        <f t="shared" si="310"/>
        <v>0</v>
      </c>
      <c r="EH283" s="19">
        <f t="shared" si="311"/>
        <v>1</v>
      </c>
      <c r="EI283" s="50">
        <f t="shared" si="312"/>
        <v>0</v>
      </c>
      <c r="EJ283" s="125">
        <f t="shared" si="313"/>
        <v>4</v>
      </c>
      <c r="EK283">
        <f t="shared" si="314"/>
        <v>34900</v>
      </c>
      <c r="EL283">
        <f t="shared" si="315"/>
        <v>1880</v>
      </c>
      <c r="EM283">
        <f t="shared" si="316"/>
        <v>400</v>
      </c>
      <c r="EN283">
        <f t="shared" si="317"/>
        <v>2700</v>
      </c>
      <c r="EO283">
        <f t="shared" si="318"/>
        <v>3.3</v>
      </c>
      <c r="EP283">
        <f t="shared" si="319"/>
        <v>30</v>
      </c>
      <c r="EQ283">
        <f t="shared" si="320"/>
        <v>1018</v>
      </c>
      <c r="ER283" t="str">
        <f t="shared" si="321"/>
        <v/>
      </c>
      <c r="ES283">
        <f t="shared" si="322"/>
        <v>1.8</v>
      </c>
      <c r="ET283">
        <f t="shared" si="323"/>
        <v>2820</v>
      </c>
      <c r="EU283" s="61">
        <f t="shared" si="324"/>
        <v>58500</v>
      </c>
      <c r="EV283" s="53" t="e">
        <f>IF(ISNUMBER(EK283),EK283*#REF!,"")</f>
        <v>#REF!</v>
      </c>
      <c r="EW283" s="53" t="e">
        <f>IF(ISNUMBER(EL283),EL283*#REF!,"")</f>
        <v>#REF!</v>
      </c>
      <c r="EX283" s="53" t="e">
        <f>IF(ISNUMBER(EM283),EM283*#REF!,"")</f>
        <v>#REF!</v>
      </c>
      <c r="EY283" s="53" t="e">
        <f>IF(ISNUMBER(EN283),EN283*#REF!,"")</f>
        <v>#REF!</v>
      </c>
      <c r="EZ283" s="53" t="e">
        <f>IF(ISNUMBER(EO283),EO283*#REF!,"")</f>
        <v>#REF!</v>
      </c>
      <c r="FA283" s="53" t="e">
        <f>IF(ISNUMBER(EP283),EP283*#REF!,"")</f>
        <v>#REF!</v>
      </c>
      <c r="FB283" s="53" t="e">
        <f>IF(ISNUMBER(EQ283),EQ283*#REF!,"")</f>
        <v>#REF!</v>
      </c>
      <c r="FC283" s="53" t="str">
        <f>IF(ISNUMBER(ER283),ER283*#REF!,"")</f>
        <v/>
      </c>
      <c r="FD283" s="53" t="e">
        <f>IF(ISNUMBER(ES283),ES283*#REF!,"")</f>
        <v>#REF!</v>
      </c>
      <c r="FE283" s="53" t="e">
        <f>IF(ISNUMBER(ET283),ET283*#REF!,"")</f>
        <v>#REF!</v>
      </c>
      <c r="FF283" s="52" t="e">
        <f>IF(ISNUMBER(EU283),EU283*#REF!,"")</f>
        <v>#REF!</v>
      </c>
      <c r="FG283" s="55" t="str">
        <f t="shared" si="325"/>
        <v/>
      </c>
      <c r="FH283" s="55" t="str">
        <f t="shared" si="326"/>
        <v/>
      </c>
      <c r="FI283" s="55" t="str">
        <f t="shared" si="327"/>
        <v/>
      </c>
      <c r="FJ283" s="55" t="str">
        <f t="shared" si="328"/>
        <v/>
      </c>
      <c r="FK283" s="55" t="str">
        <f t="shared" si="329"/>
        <v/>
      </c>
      <c r="FL283" s="55" t="str">
        <f t="shared" si="330"/>
        <v/>
      </c>
      <c r="FM283" s="55" t="str">
        <f t="shared" si="331"/>
        <v/>
      </c>
      <c r="FN283" s="55" t="str">
        <f t="shared" si="332"/>
        <v/>
      </c>
      <c r="FO283" s="55" t="str">
        <f t="shared" si="333"/>
        <v/>
      </c>
      <c r="FP283" s="55" t="str">
        <f t="shared" si="334"/>
        <v/>
      </c>
      <c r="FQ283" s="59" t="str">
        <f t="shared" si="335"/>
        <v/>
      </c>
      <c r="FR283" s="53" t="str">
        <f t="shared" si="354"/>
        <v/>
      </c>
      <c r="FS283" s="53" t="e">
        <f t="shared" si="336"/>
        <v>#VALUE!</v>
      </c>
      <c r="FT283" s="19" t="e">
        <f t="shared" si="337"/>
        <v>#VALUE!</v>
      </c>
      <c r="FU283" s="19" t="e">
        <f t="shared" si="338"/>
        <v>#VALUE!</v>
      </c>
      <c r="FV283" s="19" t="e">
        <f t="shared" si="339"/>
        <v>#VALUE!</v>
      </c>
      <c r="FW283" s="50" t="e">
        <f t="shared" si="340"/>
        <v>#VALUE!</v>
      </c>
      <c r="FX283" s="120">
        <f t="shared" si="341"/>
        <v>0</v>
      </c>
      <c r="FY283" s="120">
        <f t="shared" si="342"/>
        <v>0</v>
      </c>
      <c r="FZ283" s="120">
        <f t="shared" si="343"/>
        <v>0</v>
      </c>
      <c r="GA283" s="120">
        <f t="shared" si="344"/>
        <v>0</v>
      </c>
      <c r="GB283" s="120">
        <f t="shared" si="345"/>
        <v>0</v>
      </c>
      <c r="GC283" s="120">
        <f t="shared" si="346"/>
        <v>0</v>
      </c>
      <c r="GD283" s="120">
        <f t="shared" si="347"/>
        <v>0</v>
      </c>
      <c r="GE283" s="120">
        <f t="shared" si="348"/>
        <v>0</v>
      </c>
      <c r="GF283" s="120">
        <f t="shared" si="349"/>
        <v>0</v>
      </c>
      <c r="GG283">
        <f t="shared" si="350"/>
        <v>0</v>
      </c>
      <c r="GH283">
        <f t="shared" si="351"/>
        <v>0</v>
      </c>
      <c r="GI283">
        <v>6</v>
      </c>
      <c r="GJ283" t="str">
        <f t="shared" si="352"/>
        <v/>
      </c>
    </row>
    <row r="284" spans="1:192" x14ac:dyDescent="0.2">
      <c r="A284" s="50">
        <f t="shared" si="291"/>
        <v>283</v>
      </c>
      <c r="B284" s="2" t="s">
        <v>141</v>
      </c>
      <c r="C284" s="179" t="s">
        <v>450</v>
      </c>
      <c r="D284" s="179"/>
      <c r="E284" s="179"/>
      <c r="F284" s="19">
        <v>3526310</v>
      </c>
      <c r="G284" s="19">
        <v>5572610</v>
      </c>
      <c r="H284" s="77">
        <f t="shared" si="292"/>
        <v>526225.04599999997</v>
      </c>
      <c r="I284" s="77">
        <f t="shared" si="293"/>
        <v>5570820.7460000003</v>
      </c>
      <c r="J284" s="83">
        <v>149</v>
      </c>
      <c r="K284" s="83" t="s">
        <v>1332</v>
      </c>
      <c r="L284" s="83">
        <v>6.8</v>
      </c>
      <c r="M284" s="83"/>
      <c r="O284" s="83"/>
      <c r="P284" s="83"/>
      <c r="Q284" s="58" t="s">
        <v>2822</v>
      </c>
      <c r="R284" s="58" t="s">
        <v>1484</v>
      </c>
      <c r="S284" s="58" t="s">
        <v>1323</v>
      </c>
      <c r="T284" s="241" t="str">
        <f t="shared" si="294"/>
        <v>-</v>
      </c>
      <c r="U284" s="241" t="str">
        <f t="shared" si="295"/>
        <v>-</v>
      </c>
      <c r="V284" s="241" t="str">
        <f t="shared" si="296"/>
        <v>B</v>
      </c>
      <c r="W284" s="241" t="str">
        <f t="shared" si="353"/>
        <v>A</v>
      </c>
      <c r="X284" s="260">
        <f t="shared" si="290"/>
        <v>6</v>
      </c>
      <c r="Y284" s="261" t="str">
        <f t="shared" si="289"/>
        <v/>
      </c>
      <c r="Z284" s="68"/>
      <c r="AA284" s="48" t="s">
        <v>1653</v>
      </c>
      <c r="AB284" s="143">
        <v>1</v>
      </c>
      <c r="AC284" s="144" t="s">
        <v>712</v>
      </c>
      <c r="AD284" s="144" t="s">
        <v>1678</v>
      </c>
      <c r="AE284" s="154"/>
      <c r="AF284" s="143" t="s">
        <v>3088</v>
      </c>
      <c r="AG284" s="66"/>
      <c r="AH284" s="143"/>
      <c r="AI284" s="142"/>
      <c r="AJ284" s="143">
        <v>1.0145</v>
      </c>
      <c r="AK284" s="143">
        <v>15</v>
      </c>
      <c r="AL284" s="143"/>
      <c r="AM284" s="143"/>
      <c r="AN284" s="2"/>
      <c r="AO284" s="2"/>
      <c r="AP284" s="2"/>
      <c r="AQ284" s="2"/>
      <c r="AR284" s="117">
        <v>20641.38</v>
      </c>
      <c r="AS284" s="193">
        <f t="shared" si="355"/>
        <v>20656.38</v>
      </c>
      <c r="AT284" s="248" t="str">
        <f t="shared" si="356"/>
        <v/>
      </c>
      <c r="AU284" s="162">
        <v>6364</v>
      </c>
      <c r="AV284" s="162">
        <v>161.5</v>
      </c>
      <c r="AW284" s="162">
        <v>912</v>
      </c>
      <c r="AX284" s="162">
        <v>10500</v>
      </c>
      <c r="AY284" s="162">
        <v>854.5</v>
      </c>
      <c r="AZ284" s="172">
        <v>1629</v>
      </c>
      <c r="BA284" s="90" t="s">
        <v>1322</v>
      </c>
      <c r="BB284" s="162">
        <v>160</v>
      </c>
      <c r="BC284" s="90" t="s">
        <v>1322</v>
      </c>
      <c r="BD284" s="162">
        <v>6.18</v>
      </c>
      <c r="BE284" s="162">
        <v>47.1</v>
      </c>
      <c r="BF284" s="162"/>
      <c r="BG284" s="162">
        <v>5.4</v>
      </c>
      <c r="BH284" s="90"/>
      <c r="BI284" s="90"/>
      <c r="BJ284" s="162" t="s">
        <v>1322</v>
      </c>
      <c r="BK284" s="162"/>
      <c r="BL284" s="162"/>
      <c r="BM284" s="162">
        <v>15</v>
      </c>
      <c r="BN284" s="91" t="s">
        <v>1322</v>
      </c>
      <c r="BO284" s="90"/>
      <c r="BP284" s="159">
        <v>1700</v>
      </c>
      <c r="BQ284" s="90"/>
      <c r="BR284" s="90"/>
      <c r="BS284" s="90"/>
      <c r="BT284" s="90"/>
      <c r="BU284" s="90"/>
      <c r="BV284" s="90"/>
      <c r="BW284" s="90" t="s">
        <v>1322</v>
      </c>
      <c r="BX284" s="90"/>
      <c r="BY284" s="90"/>
      <c r="BZ284" s="90"/>
      <c r="CA284" s="90"/>
      <c r="CB284" s="90"/>
      <c r="CC284" s="90"/>
      <c r="CD284" s="90"/>
      <c r="CE284" s="90"/>
      <c r="CF284" s="90"/>
      <c r="CG284" s="90"/>
      <c r="CH284" s="90"/>
      <c r="CI284" s="90"/>
      <c r="CJ284" s="90"/>
      <c r="CK284" s="90"/>
      <c r="CL284" s="91"/>
      <c r="CM284" s="90"/>
      <c r="CN284" s="162">
        <v>1305</v>
      </c>
      <c r="CO284" s="2"/>
      <c r="CP284" s="2"/>
      <c r="CQ284" s="56"/>
      <c r="CR284" s="2"/>
      <c r="CS284" s="2"/>
      <c r="CT284" s="2"/>
      <c r="CU284" s="2"/>
      <c r="CV284" s="2"/>
      <c r="CW284" s="2"/>
      <c r="CX284" s="2"/>
      <c r="CY284" s="2"/>
      <c r="CZ284" s="2"/>
      <c r="DA284" s="56"/>
      <c r="DB284" s="90"/>
      <c r="DC284" s="90"/>
      <c r="DD284" s="90"/>
      <c r="DE284" s="90"/>
      <c r="DF284" s="90"/>
      <c r="DG284" s="90"/>
      <c r="DH284" s="90"/>
      <c r="DI284" s="90"/>
      <c r="DJ284" s="90"/>
      <c r="DK284" s="90"/>
      <c r="DL284" s="90"/>
      <c r="DM284" s="90"/>
      <c r="DN284" s="90"/>
      <c r="DO284" s="90"/>
      <c r="DP284" s="90"/>
      <c r="DQ284" s="90"/>
      <c r="DR284" s="90"/>
      <c r="DS284" s="91"/>
      <c r="DT284" s="50">
        <f t="shared" si="297"/>
        <v>1</v>
      </c>
      <c r="DU284" s="73">
        <f t="shared" si="298"/>
        <v>1</v>
      </c>
      <c r="DV284" s="73">
        <f t="shared" si="299"/>
        <v>0</v>
      </c>
      <c r="DW284" s="73">
        <f t="shared" si="300"/>
        <v>0</v>
      </c>
      <c r="DX284" s="73">
        <f t="shared" si="301"/>
        <v>0</v>
      </c>
      <c r="DY284" s="125">
        <f t="shared" si="302"/>
        <v>0</v>
      </c>
      <c r="DZ284" s="73">
        <f t="shared" si="303"/>
        <v>0</v>
      </c>
      <c r="EA284" s="19">
        <f t="shared" si="304"/>
        <v>0</v>
      </c>
      <c r="EB284" s="50">
        <f t="shared" si="305"/>
        <v>1</v>
      </c>
      <c r="EC284" s="19">
        <f t="shared" si="306"/>
        <v>0</v>
      </c>
      <c r="ED284" s="19">
        <f t="shared" si="307"/>
        <v>0</v>
      </c>
      <c r="EE284" s="19">
        <f t="shared" si="308"/>
        <v>1</v>
      </c>
      <c r="EF284" s="50">
        <f t="shared" si="309"/>
        <v>0</v>
      </c>
      <c r="EG284" s="19">
        <f t="shared" si="310"/>
        <v>0</v>
      </c>
      <c r="EH284" s="19">
        <f t="shared" si="311"/>
        <v>1</v>
      </c>
      <c r="EI284" s="50">
        <f t="shared" si="312"/>
        <v>0</v>
      </c>
      <c r="EJ284" s="125">
        <f t="shared" si="313"/>
        <v>2</v>
      </c>
      <c r="EK284">
        <f t="shared" si="314"/>
        <v>6364</v>
      </c>
      <c r="EL284">
        <f t="shared" si="315"/>
        <v>160</v>
      </c>
      <c r="EM284">
        <f t="shared" si="316"/>
        <v>161.5</v>
      </c>
      <c r="EN284">
        <f t="shared" si="317"/>
        <v>912</v>
      </c>
      <c r="EO284" t="str">
        <f t="shared" si="318"/>
        <v/>
      </c>
      <c r="EP284">
        <f t="shared" si="319"/>
        <v>47.1</v>
      </c>
      <c r="EQ284">
        <f t="shared" si="320"/>
        <v>1629</v>
      </c>
      <c r="ER284" t="str">
        <f t="shared" si="321"/>
        <v/>
      </c>
      <c r="ES284" t="str">
        <f t="shared" si="322"/>
        <v/>
      </c>
      <c r="ET284">
        <f t="shared" si="323"/>
        <v>854.5</v>
      </c>
      <c r="EU284" s="61">
        <f t="shared" si="324"/>
        <v>10500</v>
      </c>
      <c r="EV284" s="53" t="e">
        <f>IF(ISNUMBER(EK284),EK284*#REF!,"")</f>
        <v>#REF!</v>
      </c>
      <c r="EW284" s="53" t="e">
        <f>IF(ISNUMBER(EL284),EL284*#REF!,"")</f>
        <v>#REF!</v>
      </c>
      <c r="EX284" s="53" t="e">
        <f>IF(ISNUMBER(EM284),EM284*#REF!,"")</f>
        <v>#REF!</v>
      </c>
      <c r="EY284" s="53" t="e">
        <f>IF(ISNUMBER(EN284),EN284*#REF!,"")</f>
        <v>#REF!</v>
      </c>
      <c r="EZ284" s="53" t="str">
        <f>IF(ISNUMBER(EO284),EO284*#REF!,"")</f>
        <v/>
      </c>
      <c r="FA284" s="53" t="e">
        <f>IF(ISNUMBER(EP284),EP284*#REF!,"")</f>
        <v>#REF!</v>
      </c>
      <c r="FB284" s="53" t="e">
        <f>IF(ISNUMBER(EQ284),EQ284*#REF!,"")</f>
        <v>#REF!</v>
      </c>
      <c r="FC284" s="53" t="str">
        <f>IF(ISNUMBER(ER284),ER284*#REF!,"")</f>
        <v/>
      </c>
      <c r="FD284" s="53" t="str">
        <f>IF(ISNUMBER(ES284),ES284*#REF!,"")</f>
        <v/>
      </c>
      <c r="FE284" s="53" t="e">
        <f>IF(ISNUMBER(ET284),ET284*#REF!,"")</f>
        <v>#REF!</v>
      </c>
      <c r="FF284" s="52" t="e">
        <f>IF(ISNUMBER(EU284),EU284*#REF!,"")</f>
        <v>#REF!</v>
      </c>
      <c r="FG284" s="55" t="str">
        <f t="shared" si="325"/>
        <v/>
      </c>
      <c r="FH284" s="55" t="str">
        <f t="shared" si="326"/>
        <v/>
      </c>
      <c r="FI284" s="55" t="str">
        <f t="shared" si="327"/>
        <v/>
      </c>
      <c r="FJ284" s="55" t="str">
        <f t="shared" si="328"/>
        <v/>
      </c>
      <c r="FK284" s="55" t="str">
        <f t="shared" si="329"/>
        <v/>
      </c>
      <c r="FL284" s="55" t="str">
        <f t="shared" si="330"/>
        <v/>
      </c>
      <c r="FM284" s="55" t="str">
        <f t="shared" si="331"/>
        <v/>
      </c>
      <c r="FN284" s="55" t="str">
        <f t="shared" si="332"/>
        <v/>
      </c>
      <c r="FO284" s="55" t="str">
        <f t="shared" si="333"/>
        <v/>
      </c>
      <c r="FP284" s="55" t="str">
        <f t="shared" si="334"/>
        <v/>
      </c>
      <c r="FQ284" s="59" t="str">
        <f t="shared" si="335"/>
        <v/>
      </c>
      <c r="FR284" s="53" t="str">
        <f t="shared" si="354"/>
        <v/>
      </c>
      <c r="FS284" s="53" t="e">
        <f t="shared" si="336"/>
        <v>#VALUE!</v>
      </c>
      <c r="FT284" s="19" t="e">
        <f t="shared" si="337"/>
        <v>#VALUE!</v>
      </c>
      <c r="FU284" s="19" t="e">
        <f t="shared" si="338"/>
        <v>#VALUE!</v>
      </c>
      <c r="FV284" s="19" t="e">
        <f t="shared" si="339"/>
        <v>#VALUE!</v>
      </c>
      <c r="FW284" s="50" t="e">
        <f t="shared" si="340"/>
        <v>#VALUE!</v>
      </c>
      <c r="FX284" s="120">
        <f t="shared" si="341"/>
        <v>0</v>
      </c>
      <c r="FY284" s="120">
        <f t="shared" si="342"/>
        <v>0</v>
      </c>
      <c r="FZ284" s="120">
        <f t="shared" si="343"/>
        <v>0</v>
      </c>
      <c r="GA284" s="120">
        <f t="shared" si="344"/>
        <v>0</v>
      </c>
      <c r="GB284" s="120">
        <f t="shared" si="345"/>
        <v>0</v>
      </c>
      <c r="GC284" s="120">
        <f t="shared" si="346"/>
        <v>0</v>
      </c>
      <c r="GD284" s="120">
        <f t="shared" si="347"/>
        <v>0</v>
      </c>
      <c r="GE284" s="120">
        <f t="shared" si="348"/>
        <v>0</v>
      </c>
      <c r="GF284" s="120">
        <f t="shared" si="349"/>
        <v>0</v>
      </c>
      <c r="GG284">
        <f t="shared" si="350"/>
        <v>0</v>
      </c>
      <c r="GH284">
        <f t="shared" si="351"/>
        <v>0</v>
      </c>
      <c r="GI284">
        <v>6</v>
      </c>
      <c r="GJ284" t="str">
        <f t="shared" si="352"/>
        <v/>
      </c>
    </row>
    <row r="285" spans="1:192" x14ac:dyDescent="0.2">
      <c r="A285" s="50">
        <f t="shared" si="291"/>
        <v>284</v>
      </c>
      <c r="B285" s="2" t="s">
        <v>141</v>
      </c>
      <c r="C285" s="179" t="s">
        <v>450</v>
      </c>
      <c r="D285" s="179"/>
      <c r="E285" s="179"/>
      <c r="F285" s="19">
        <v>3526310</v>
      </c>
      <c r="G285" s="19">
        <v>5572610</v>
      </c>
      <c r="H285" s="77">
        <f t="shared" si="292"/>
        <v>526225.04599999997</v>
      </c>
      <c r="I285" s="77">
        <f t="shared" si="293"/>
        <v>5570820.7460000003</v>
      </c>
      <c r="J285" s="83">
        <v>149</v>
      </c>
      <c r="K285" s="83" t="s">
        <v>1332</v>
      </c>
      <c r="L285" s="83">
        <v>6.8</v>
      </c>
      <c r="M285" s="83"/>
      <c r="O285" s="83"/>
      <c r="P285" s="83"/>
      <c r="Q285" s="58" t="s">
        <v>2822</v>
      </c>
      <c r="R285" s="58" t="s">
        <v>1484</v>
      </c>
      <c r="S285" s="58" t="s">
        <v>1323</v>
      </c>
      <c r="T285" s="241" t="str">
        <f t="shared" si="294"/>
        <v>-</v>
      </c>
      <c r="U285" s="241" t="str">
        <f t="shared" si="295"/>
        <v>M</v>
      </c>
      <c r="V285" s="241" t="str">
        <f t="shared" si="296"/>
        <v>-</v>
      </c>
      <c r="W285" s="241" t="str">
        <f t="shared" si="353"/>
        <v>A</v>
      </c>
      <c r="X285" s="260">
        <f t="shared" si="290"/>
        <v>6</v>
      </c>
      <c r="Y285" s="261" t="str">
        <f t="shared" si="289"/>
        <v/>
      </c>
      <c r="Z285" s="68"/>
      <c r="AA285" s="48">
        <v>901</v>
      </c>
      <c r="AB285" s="143">
        <v>2</v>
      </c>
      <c r="AC285" s="144" t="s">
        <v>709</v>
      </c>
      <c r="AD285" s="144" t="s">
        <v>2956</v>
      </c>
      <c r="AE285" s="154"/>
      <c r="AF285" s="143" t="s">
        <v>3088</v>
      </c>
      <c r="AG285" s="66"/>
      <c r="AH285" s="143"/>
      <c r="AI285" s="142"/>
      <c r="AJ285" s="143"/>
      <c r="AK285" s="143"/>
      <c r="AL285" s="143"/>
      <c r="AM285" s="143"/>
      <c r="AN285" s="2"/>
      <c r="AO285" s="2"/>
      <c r="AP285" s="2"/>
      <c r="AQ285" s="2"/>
      <c r="AR285" s="117">
        <v>13392.856267555127</v>
      </c>
      <c r="AS285" s="193">
        <f t="shared" si="355"/>
        <v>13421.356267555126</v>
      </c>
      <c r="AT285" s="248" t="str">
        <f t="shared" si="356"/>
        <v/>
      </c>
      <c r="AU285" s="159">
        <v>4267.823631074607</v>
      </c>
      <c r="AV285" s="159">
        <v>157.07955650420962</v>
      </c>
      <c r="AW285" s="159">
        <v>439.23608566700068</v>
      </c>
      <c r="AX285" s="159">
        <v>7011.6834804961236</v>
      </c>
      <c r="AY285" s="159">
        <v>614.59397723099528</v>
      </c>
      <c r="AZ285" s="171">
        <v>673.05640552404327</v>
      </c>
      <c r="BA285" s="90"/>
      <c r="BB285" s="159">
        <v>206.48786049631119</v>
      </c>
      <c r="BC285" s="90"/>
      <c r="BD285" s="162"/>
      <c r="BE285" s="159">
        <v>22.89527056183654</v>
      </c>
      <c r="BF285" s="161"/>
      <c r="BG285" s="162"/>
      <c r="BH285" s="90"/>
      <c r="BI285" s="90"/>
      <c r="BJ285" s="159"/>
      <c r="BK285" s="162"/>
      <c r="BL285" s="159"/>
      <c r="BM285" s="160">
        <v>28.5</v>
      </c>
      <c r="BN285" s="91"/>
      <c r="BO285" s="90"/>
      <c r="BP285" s="159"/>
      <c r="BQ285" s="90"/>
      <c r="BR285" s="90"/>
      <c r="BS285" s="90"/>
      <c r="BT285" s="90"/>
      <c r="BU285" s="90"/>
      <c r="BV285" s="90"/>
      <c r="BW285" s="90"/>
      <c r="BX285" s="90"/>
      <c r="BY285" s="90"/>
      <c r="BZ285" s="90"/>
      <c r="CA285" s="90"/>
      <c r="CB285" s="90"/>
      <c r="CC285" s="90"/>
      <c r="CD285" s="90"/>
      <c r="CE285" s="90"/>
      <c r="CF285" s="90"/>
      <c r="CG285" s="90"/>
      <c r="CH285" s="90"/>
      <c r="CI285" s="90"/>
      <c r="CJ285" s="90"/>
      <c r="CK285" s="90"/>
      <c r="CL285" s="91"/>
      <c r="CM285" s="90"/>
      <c r="CN285" s="159">
        <v>1324.1</v>
      </c>
      <c r="CO285" s="2"/>
      <c r="CP285" s="2"/>
      <c r="CQ285" s="56"/>
      <c r="CR285" s="2"/>
      <c r="CS285" s="2"/>
      <c r="CT285" s="2"/>
      <c r="CU285" s="2"/>
      <c r="CV285" s="2"/>
      <c r="CW285" s="2"/>
      <c r="CX285" s="2"/>
      <c r="CY285" s="2"/>
      <c r="CZ285" s="2"/>
      <c r="DA285" s="56"/>
      <c r="DB285" s="90"/>
      <c r="DC285" s="90"/>
      <c r="DD285" s="90"/>
      <c r="DE285" s="90"/>
      <c r="DF285" s="90"/>
      <c r="DG285" s="90"/>
      <c r="DH285" s="90"/>
      <c r="DI285" s="90"/>
      <c r="DJ285" s="90"/>
      <c r="DK285" s="90"/>
      <c r="DL285" s="90"/>
      <c r="DM285" s="90"/>
      <c r="DN285" s="90"/>
      <c r="DO285" s="90"/>
      <c r="DP285" s="90"/>
      <c r="DQ285" s="90"/>
      <c r="DR285" s="90"/>
      <c r="DS285" s="91"/>
      <c r="DT285" s="50">
        <f t="shared" si="297"/>
        <v>0</v>
      </c>
      <c r="DU285" s="73">
        <f t="shared" si="298"/>
        <v>1</v>
      </c>
      <c r="DV285" s="73">
        <f t="shared" si="299"/>
        <v>0</v>
      </c>
      <c r="DW285" s="73">
        <f t="shared" si="300"/>
        <v>0</v>
      </c>
      <c r="DX285" s="73">
        <f t="shared" si="301"/>
        <v>0</v>
      </c>
      <c r="DY285" s="125">
        <f t="shared" si="302"/>
        <v>0</v>
      </c>
      <c r="DZ285" s="73">
        <f t="shared" si="303"/>
        <v>0</v>
      </c>
      <c r="EA285" s="19">
        <f t="shared" si="304"/>
        <v>0</v>
      </c>
      <c r="EB285" s="50">
        <f t="shared" si="305"/>
        <v>1</v>
      </c>
      <c r="EC285" s="19">
        <f t="shared" si="306"/>
        <v>0</v>
      </c>
      <c r="ED285" s="19">
        <f t="shared" si="307"/>
        <v>1</v>
      </c>
      <c r="EE285" s="19">
        <f t="shared" si="308"/>
        <v>0</v>
      </c>
      <c r="EF285" s="50">
        <f t="shared" si="309"/>
        <v>0</v>
      </c>
      <c r="EG285" s="19">
        <f t="shared" si="310"/>
        <v>0</v>
      </c>
      <c r="EH285" s="19">
        <f t="shared" si="311"/>
        <v>1</v>
      </c>
      <c r="EI285" s="50">
        <f t="shared" si="312"/>
        <v>0</v>
      </c>
      <c r="EJ285" s="125">
        <f t="shared" si="313"/>
        <v>2</v>
      </c>
      <c r="EK285">
        <f t="shared" si="314"/>
        <v>4267.823631074607</v>
      </c>
      <c r="EL285">
        <f t="shared" si="315"/>
        <v>206.48786049631119</v>
      </c>
      <c r="EM285">
        <f t="shared" si="316"/>
        <v>157.07955650420962</v>
      </c>
      <c r="EN285">
        <f t="shared" si="317"/>
        <v>439.23608566700068</v>
      </c>
      <c r="EO285" t="str">
        <f t="shared" si="318"/>
        <v/>
      </c>
      <c r="EP285">
        <f t="shared" si="319"/>
        <v>22.89527056183654</v>
      </c>
      <c r="EQ285">
        <f t="shared" si="320"/>
        <v>673.05640552404327</v>
      </c>
      <c r="ER285" t="str">
        <f t="shared" si="321"/>
        <v/>
      </c>
      <c r="ES285" t="str">
        <f t="shared" si="322"/>
        <v/>
      </c>
      <c r="ET285">
        <f t="shared" si="323"/>
        <v>614.59397723099528</v>
      </c>
      <c r="EU285" s="61">
        <f t="shared" si="324"/>
        <v>7011.6834804961236</v>
      </c>
      <c r="EV285" s="53" t="e">
        <f>IF(ISNUMBER(EK285),EK285*#REF!,"")</f>
        <v>#REF!</v>
      </c>
      <c r="EW285" s="53" t="e">
        <f>IF(ISNUMBER(EL285),EL285*#REF!,"")</f>
        <v>#REF!</v>
      </c>
      <c r="EX285" s="53" t="e">
        <f>IF(ISNUMBER(EM285),EM285*#REF!,"")</f>
        <v>#REF!</v>
      </c>
      <c r="EY285" s="53" t="e">
        <f>IF(ISNUMBER(EN285),EN285*#REF!,"")</f>
        <v>#REF!</v>
      </c>
      <c r="EZ285" s="53" t="str">
        <f>IF(ISNUMBER(EO285),EO285*#REF!,"")</f>
        <v/>
      </c>
      <c r="FA285" s="53" t="e">
        <f>IF(ISNUMBER(EP285),EP285*#REF!,"")</f>
        <v>#REF!</v>
      </c>
      <c r="FB285" s="53" t="e">
        <f>IF(ISNUMBER(EQ285),EQ285*#REF!,"")</f>
        <v>#REF!</v>
      </c>
      <c r="FC285" s="53" t="str">
        <f>IF(ISNUMBER(ER285),ER285*#REF!,"")</f>
        <v/>
      </c>
      <c r="FD285" s="53" t="str">
        <f>IF(ISNUMBER(ES285),ES285*#REF!,"")</f>
        <v/>
      </c>
      <c r="FE285" s="53" t="e">
        <f>IF(ISNUMBER(ET285),ET285*#REF!,"")</f>
        <v>#REF!</v>
      </c>
      <c r="FF285" s="52" t="e">
        <f>IF(ISNUMBER(EU285),EU285*#REF!,"")</f>
        <v>#REF!</v>
      </c>
      <c r="FG285" s="55" t="str">
        <f t="shared" si="325"/>
        <v/>
      </c>
      <c r="FH285" s="55" t="str">
        <f t="shared" si="326"/>
        <v/>
      </c>
      <c r="FI285" s="55" t="str">
        <f t="shared" si="327"/>
        <v/>
      </c>
      <c r="FJ285" s="55" t="str">
        <f t="shared" si="328"/>
        <v/>
      </c>
      <c r="FK285" s="55" t="str">
        <f t="shared" si="329"/>
        <v/>
      </c>
      <c r="FL285" s="55" t="str">
        <f t="shared" si="330"/>
        <v/>
      </c>
      <c r="FM285" s="55" t="str">
        <f t="shared" si="331"/>
        <v/>
      </c>
      <c r="FN285" s="55" t="str">
        <f t="shared" si="332"/>
        <v/>
      </c>
      <c r="FO285" s="55" t="str">
        <f t="shared" si="333"/>
        <v/>
      </c>
      <c r="FP285" s="55" t="str">
        <f t="shared" si="334"/>
        <v/>
      </c>
      <c r="FQ285" s="59" t="str">
        <f t="shared" si="335"/>
        <v/>
      </c>
      <c r="FR285" s="53" t="str">
        <f t="shared" si="354"/>
        <v/>
      </c>
      <c r="FS285" s="53" t="e">
        <f t="shared" si="336"/>
        <v>#VALUE!</v>
      </c>
      <c r="FT285" s="19" t="e">
        <f t="shared" si="337"/>
        <v>#VALUE!</v>
      </c>
      <c r="FU285" s="19" t="e">
        <f t="shared" si="338"/>
        <v>#VALUE!</v>
      </c>
      <c r="FV285" s="19" t="e">
        <f t="shared" si="339"/>
        <v>#VALUE!</v>
      </c>
      <c r="FW285" s="50" t="e">
        <f t="shared" si="340"/>
        <v>#VALUE!</v>
      </c>
      <c r="FX285" s="120">
        <f t="shared" si="341"/>
        <v>0</v>
      </c>
      <c r="FY285" s="120">
        <f t="shared" si="342"/>
        <v>0</v>
      </c>
      <c r="FZ285" s="120">
        <f t="shared" si="343"/>
        <v>0</v>
      </c>
      <c r="GA285" s="120">
        <f t="shared" si="344"/>
        <v>0</v>
      </c>
      <c r="GB285" s="120">
        <f t="shared" si="345"/>
        <v>0</v>
      </c>
      <c r="GC285" s="120">
        <f t="shared" si="346"/>
        <v>0</v>
      </c>
      <c r="GD285" s="120">
        <f t="shared" si="347"/>
        <v>0</v>
      </c>
      <c r="GE285" s="120">
        <f t="shared" si="348"/>
        <v>0</v>
      </c>
      <c r="GF285" s="120">
        <f t="shared" si="349"/>
        <v>0</v>
      </c>
      <c r="GG285">
        <f t="shared" si="350"/>
        <v>0</v>
      </c>
      <c r="GH285">
        <f t="shared" si="351"/>
        <v>0</v>
      </c>
      <c r="GI285">
        <v>6</v>
      </c>
      <c r="GJ285" t="str">
        <f t="shared" si="352"/>
        <v/>
      </c>
    </row>
    <row r="286" spans="1:192" x14ac:dyDescent="0.2">
      <c r="A286" s="50">
        <f t="shared" si="291"/>
        <v>285</v>
      </c>
      <c r="B286" s="2" t="s">
        <v>141</v>
      </c>
      <c r="C286" s="179" t="s">
        <v>450</v>
      </c>
      <c r="D286" s="179"/>
      <c r="E286" s="179"/>
      <c r="F286" s="19">
        <v>3526310</v>
      </c>
      <c r="G286" s="19">
        <v>5572610</v>
      </c>
      <c r="H286" s="77">
        <f t="shared" si="292"/>
        <v>526225.04599999997</v>
      </c>
      <c r="I286" s="77">
        <f t="shared" si="293"/>
        <v>5570820.7460000003</v>
      </c>
      <c r="J286" s="83">
        <v>149</v>
      </c>
      <c r="K286" s="83" t="s">
        <v>1332</v>
      </c>
      <c r="L286" s="83">
        <v>6.8</v>
      </c>
      <c r="M286" s="83"/>
      <c r="O286" s="83"/>
      <c r="P286" s="83"/>
      <c r="Q286" s="58" t="s">
        <v>2822</v>
      </c>
      <c r="R286" s="58" t="s">
        <v>1484</v>
      </c>
      <c r="S286" s="58" t="s">
        <v>1323</v>
      </c>
      <c r="T286" s="241" t="str">
        <f t="shared" si="294"/>
        <v>-</v>
      </c>
      <c r="U286" s="241" t="str">
        <f t="shared" si="295"/>
        <v>M</v>
      </c>
      <c r="V286" s="241" t="str">
        <f t="shared" si="296"/>
        <v>-</v>
      </c>
      <c r="W286" s="241" t="str">
        <f t="shared" si="353"/>
        <v>-</v>
      </c>
      <c r="X286" s="260">
        <f t="shared" si="290"/>
        <v>6</v>
      </c>
      <c r="Y286" s="261" t="str">
        <f t="shared" si="289"/>
        <v/>
      </c>
      <c r="Z286" s="68" t="s">
        <v>1572</v>
      </c>
      <c r="AA286" s="48">
        <v>18442</v>
      </c>
      <c r="AB286" s="143">
        <v>3</v>
      </c>
      <c r="AC286" s="144" t="s">
        <v>710</v>
      </c>
      <c r="AD286" s="144" t="s">
        <v>1656</v>
      </c>
      <c r="AE286" s="156" t="s">
        <v>1679</v>
      </c>
      <c r="AF286" s="143">
        <v>13.5</v>
      </c>
      <c r="AG286" s="66"/>
      <c r="AH286" s="143">
        <v>6.1</v>
      </c>
      <c r="AI286" s="142"/>
      <c r="AJ286" s="143">
        <v>1.0002</v>
      </c>
      <c r="AK286" s="143">
        <v>20</v>
      </c>
      <c r="AL286" s="143"/>
      <c r="AM286" s="155"/>
      <c r="AN286" s="2"/>
      <c r="AO286" s="2"/>
      <c r="AP286" s="2"/>
      <c r="AQ286" s="2"/>
      <c r="AR286" s="117">
        <v>4676.0590000000002</v>
      </c>
      <c r="AS286" s="193">
        <f t="shared" si="355"/>
        <v>4709.3290000000015</v>
      </c>
      <c r="AT286" s="248" t="str">
        <f t="shared" si="356"/>
        <v/>
      </c>
      <c r="AU286" s="159">
        <v>1498</v>
      </c>
      <c r="AV286" s="161">
        <v>30.44</v>
      </c>
      <c r="AW286" s="161">
        <v>87.2</v>
      </c>
      <c r="AX286" s="162">
        <v>2119</v>
      </c>
      <c r="AY286" s="160">
        <v>247.8</v>
      </c>
      <c r="AZ286" s="172">
        <v>593.1</v>
      </c>
      <c r="BA286" s="90"/>
      <c r="BB286" s="161">
        <v>93.96</v>
      </c>
      <c r="BC286" s="90"/>
      <c r="BD286" s="162">
        <v>0</v>
      </c>
      <c r="BE286" s="161">
        <v>6.5590000000000002</v>
      </c>
      <c r="BF286" s="161" t="s">
        <v>1322</v>
      </c>
      <c r="BG286" s="162"/>
      <c r="BH286" s="90"/>
      <c r="BI286" s="90"/>
      <c r="BJ286" s="159">
        <v>0</v>
      </c>
      <c r="BK286" s="162">
        <v>0</v>
      </c>
      <c r="BL286" s="162"/>
      <c r="BM286" s="161">
        <v>33.270000000000003</v>
      </c>
      <c r="BN286" s="91"/>
      <c r="BO286" s="90"/>
      <c r="BP286" s="159"/>
      <c r="BQ286" s="90"/>
      <c r="BR286" s="90"/>
      <c r="BS286" s="90"/>
      <c r="BT286" s="90"/>
      <c r="BU286" s="90"/>
      <c r="BV286" s="90"/>
      <c r="BW286" s="90"/>
      <c r="BX286" s="90"/>
      <c r="BY286" s="90"/>
      <c r="BZ286" s="90"/>
      <c r="CA286" s="90"/>
      <c r="CB286" s="90"/>
      <c r="CC286" s="90"/>
      <c r="CD286" s="90"/>
      <c r="CE286" s="90"/>
      <c r="CF286" s="90"/>
      <c r="CG286" s="90"/>
      <c r="CH286" s="90"/>
      <c r="CI286" s="90"/>
      <c r="CJ286" s="90"/>
      <c r="CK286" s="90"/>
      <c r="CL286" s="91"/>
      <c r="CM286" s="90"/>
      <c r="CN286" s="162">
        <v>371</v>
      </c>
      <c r="CO286" s="2"/>
      <c r="CP286" s="2"/>
      <c r="CQ286" s="56"/>
      <c r="CR286" s="2"/>
      <c r="CS286" s="2"/>
      <c r="CT286" s="2"/>
      <c r="CU286" s="2"/>
      <c r="CV286" s="2"/>
      <c r="CW286" s="2"/>
      <c r="CX286" s="2"/>
      <c r="CY286" s="2"/>
      <c r="CZ286" s="2"/>
      <c r="DA286" s="56"/>
      <c r="DB286" s="90"/>
      <c r="DC286" s="90"/>
      <c r="DD286" s="90"/>
      <c r="DE286" s="90"/>
      <c r="DF286" s="90"/>
      <c r="DG286" s="90"/>
      <c r="DH286" s="90"/>
      <c r="DI286" s="90"/>
      <c r="DJ286" s="90"/>
      <c r="DK286" s="90"/>
      <c r="DL286" s="90"/>
      <c r="DM286" s="90"/>
      <c r="DN286" s="90"/>
      <c r="DO286" s="90"/>
      <c r="DP286" s="90"/>
      <c r="DQ286" s="90"/>
      <c r="DR286" s="90"/>
      <c r="DS286" s="91"/>
      <c r="DT286" s="50">
        <f t="shared" si="297"/>
        <v>0</v>
      </c>
      <c r="DU286" s="73">
        <f t="shared" si="298"/>
        <v>1</v>
      </c>
      <c r="DV286" s="73">
        <f t="shared" si="299"/>
        <v>0</v>
      </c>
      <c r="DW286" s="73">
        <f t="shared" si="300"/>
        <v>0</v>
      </c>
      <c r="DX286" s="73">
        <f t="shared" si="301"/>
        <v>0</v>
      </c>
      <c r="DY286" s="125">
        <f t="shared" si="302"/>
        <v>0</v>
      </c>
      <c r="DZ286" s="73">
        <f t="shared" si="303"/>
        <v>1</v>
      </c>
      <c r="EA286" s="19">
        <f t="shared" si="304"/>
        <v>0</v>
      </c>
      <c r="EB286" s="50">
        <f t="shared" si="305"/>
        <v>0</v>
      </c>
      <c r="EC286" s="19">
        <f t="shared" si="306"/>
        <v>0</v>
      </c>
      <c r="ED286" s="19">
        <f t="shared" si="307"/>
        <v>1</v>
      </c>
      <c r="EE286" s="19">
        <f t="shared" si="308"/>
        <v>0</v>
      </c>
      <c r="EF286" s="50">
        <f t="shared" si="309"/>
        <v>0</v>
      </c>
      <c r="EG286" s="19">
        <f t="shared" si="310"/>
        <v>1</v>
      </c>
      <c r="EH286" s="19">
        <f t="shared" si="311"/>
        <v>0</v>
      </c>
      <c r="EI286" s="50">
        <f t="shared" si="312"/>
        <v>0</v>
      </c>
      <c r="EJ286" s="125">
        <f t="shared" si="313"/>
        <v>1</v>
      </c>
      <c r="EK286">
        <f t="shared" si="314"/>
        <v>1498</v>
      </c>
      <c r="EL286">
        <f t="shared" si="315"/>
        <v>93.96</v>
      </c>
      <c r="EM286">
        <f t="shared" si="316"/>
        <v>30.44</v>
      </c>
      <c r="EN286">
        <f t="shared" si="317"/>
        <v>87.2</v>
      </c>
      <c r="EO286" t="str">
        <f t="shared" si="318"/>
        <v/>
      </c>
      <c r="EP286">
        <f t="shared" si="319"/>
        <v>6.5590000000000002</v>
      </c>
      <c r="EQ286">
        <f t="shared" si="320"/>
        <v>593.1</v>
      </c>
      <c r="ER286" t="str">
        <f t="shared" si="321"/>
        <v/>
      </c>
      <c r="ES286">
        <f t="shared" si="322"/>
        <v>0</v>
      </c>
      <c r="ET286">
        <f t="shared" si="323"/>
        <v>247.8</v>
      </c>
      <c r="EU286" s="61">
        <f t="shared" si="324"/>
        <v>2119</v>
      </c>
      <c r="EV286" s="53" t="e">
        <f>IF(ISNUMBER(EK286),EK286*#REF!,"")</f>
        <v>#REF!</v>
      </c>
      <c r="EW286" s="53" t="e">
        <f>IF(ISNUMBER(EL286),EL286*#REF!,"")</f>
        <v>#REF!</v>
      </c>
      <c r="EX286" s="53" t="e">
        <f>IF(ISNUMBER(EM286),EM286*#REF!,"")</f>
        <v>#REF!</v>
      </c>
      <c r="EY286" s="53" t="e">
        <f>IF(ISNUMBER(EN286),EN286*#REF!,"")</f>
        <v>#REF!</v>
      </c>
      <c r="EZ286" s="53" t="str">
        <f>IF(ISNUMBER(EO286),EO286*#REF!,"")</f>
        <v/>
      </c>
      <c r="FA286" s="53" t="e">
        <f>IF(ISNUMBER(EP286),EP286*#REF!,"")</f>
        <v>#REF!</v>
      </c>
      <c r="FB286" s="53" t="e">
        <f>IF(ISNUMBER(EQ286),EQ286*#REF!,"")</f>
        <v>#REF!</v>
      </c>
      <c r="FC286" s="53" t="str">
        <f>IF(ISNUMBER(ER286),ER286*#REF!,"")</f>
        <v/>
      </c>
      <c r="FD286" s="53" t="e">
        <f>IF(ISNUMBER(ES286),ES286*#REF!,"")</f>
        <v>#REF!</v>
      </c>
      <c r="FE286" s="53" t="e">
        <f>IF(ISNUMBER(ET286),ET286*#REF!,"")</f>
        <v>#REF!</v>
      </c>
      <c r="FF286" s="52" t="e">
        <f>IF(ISNUMBER(EU286),EU286*#REF!,"")</f>
        <v>#REF!</v>
      </c>
      <c r="FG286" s="55" t="str">
        <f t="shared" si="325"/>
        <v/>
      </c>
      <c r="FH286" s="55" t="str">
        <f t="shared" si="326"/>
        <v/>
      </c>
      <c r="FI286" s="55" t="str">
        <f t="shared" si="327"/>
        <v/>
      </c>
      <c r="FJ286" s="55" t="str">
        <f t="shared" si="328"/>
        <v/>
      </c>
      <c r="FK286" s="55" t="str">
        <f t="shared" si="329"/>
        <v/>
      </c>
      <c r="FL286" s="55" t="str">
        <f t="shared" si="330"/>
        <v/>
      </c>
      <c r="FM286" s="55" t="str">
        <f t="shared" si="331"/>
        <v/>
      </c>
      <c r="FN286" s="55" t="str">
        <f t="shared" si="332"/>
        <v/>
      </c>
      <c r="FO286" s="55" t="str">
        <f t="shared" si="333"/>
        <v/>
      </c>
      <c r="FP286" s="55" t="str">
        <f t="shared" si="334"/>
        <v/>
      </c>
      <c r="FQ286" s="59" t="str">
        <f t="shared" si="335"/>
        <v/>
      </c>
      <c r="FR286" s="53" t="str">
        <f t="shared" si="354"/>
        <v/>
      </c>
      <c r="FS286" s="53" t="e">
        <f t="shared" si="336"/>
        <v>#VALUE!</v>
      </c>
      <c r="FT286" s="19" t="e">
        <f t="shared" si="337"/>
        <v>#VALUE!</v>
      </c>
      <c r="FU286" s="19" t="e">
        <f t="shared" si="338"/>
        <v>#VALUE!</v>
      </c>
      <c r="FV286" s="19" t="e">
        <f t="shared" si="339"/>
        <v>#VALUE!</v>
      </c>
      <c r="FW286" s="50" t="e">
        <f t="shared" si="340"/>
        <v>#VALUE!</v>
      </c>
      <c r="FX286" s="120">
        <f t="shared" si="341"/>
        <v>0</v>
      </c>
      <c r="FY286" s="120">
        <f t="shared" si="342"/>
        <v>0</v>
      </c>
      <c r="FZ286" s="120">
        <f t="shared" si="343"/>
        <v>0</v>
      </c>
      <c r="GA286" s="120">
        <f t="shared" si="344"/>
        <v>0</v>
      </c>
      <c r="GB286" s="120">
        <f t="shared" si="345"/>
        <v>0</v>
      </c>
      <c r="GC286" s="120">
        <f t="shared" si="346"/>
        <v>0</v>
      </c>
      <c r="GD286" s="120">
        <f t="shared" si="347"/>
        <v>0</v>
      </c>
      <c r="GE286" s="120">
        <f t="shared" si="348"/>
        <v>0</v>
      </c>
      <c r="GF286" s="120">
        <f t="shared" si="349"/>
        <v>0</v>
      </c>
      <c r="GG286">
        <f t="shared" si="350"/>
        <v>0</v>
      </c>
      <c r="GH286">
        <f t="shared" si="351"/>
        <v>0</v>
      </c>
      <c r="GI286">
        <v>6</v>
      </c>
      <c r="GJ286" t="str">
        <f t="shared" si="352"/>
        <v/>
      </c>
    </row>
    <row r="287" spans="1:192" x14ac:dyDescent="0.2">
      <c r="A287" s="50">
        <f t="shared" si="291"/>
        <v>286</v>
      </c>
      <c r="B287" s="2" t="s">
        <v>141</v>
      </c>
      <c r="C287" s="179" t="s">
        <v>450</v>
      </c>
      <c r="D287" s="179"/>
      <c r="E287" s="179"/>
      <c r="F287" s="19">
        <v>3526310</v>
      </c>
      <c r="G287" s="19">
        <v>5572610</v>
      </c>
      <c r="H287" s="77">
        <f t="shared" si="292"/>
        <v>526225.04599999997</v>
      </c>
      <c r="I287" s="77">
        <f t="shared" si="293"/>
        <v>5570820.7460000003</v>
      </c>
      <c r="J287" s="83">
        <v>149</v>
      </c>
      <c r="K287" s="83" t="s">
        <v>1332</v>
      </c>
      <c r="L287" s="83">
        <v>6.8</v>
      </c>
      <c r="M287" s="83"/>
      <c r="O287" s="83"/>
      <c r="P287" s="83"/>
      <c r="Q287" s="58" t="s">
        <v>2822</v>
      </c>
      <c r="R287" s="58" t="s">
        <v>1484</v>
      </c>
      <c r="S287" s="58" t="s">
        <v>1323</v>
      </c>
      <c r="T287" s="241" t="str">
        <f t="shared" si="294"/>
        <v>-</v>
      </c>
      <c r="U287" s="241" t="str">
        <f t="shared" si="295"/>
        <v>M</v>
      </c>
      <c r="V287" s="241" t="str">
        <f t="shared" si="296"/>
        <v>-</v>
      </c>
      <c r="W287" s="241" t="str">
        <f t="shared" si="353"/>
        <v>-</v>
      </c>
      <c r="X287" s="260">
        <f t="shared" si="290"/>
        <v>6</v>
      </c>
      <c r="Y287" s="261" t="str">
        <f t="shared" si="289"/>
        <v/>
      </c>
      <c r="Z287" s="68"/>
      <c r="AA287" s="48">
        <v>20999</v>
      </c>
      <c r="AB287" s="143">
        <v>4</v>
      </c>
      <c r="AC287" s="144" t="s">
        <v>710</v>
      </c>
      <c r="AD287" s="144" t="s">
        <v>1680</v>
      </c>
      <c r="AE287" s="154"/>
      <c r="AF287" s="143">
        <v>12.3</v>
      </c>
      <c r="AG287" s="66"/>
      <c r="AH287" s="143">
        <v>6.3</v>
      </c>
      <c r="AI287" s="142"/>
      <c r="AJ287" s="143">
        <v>1.0007999999999999</v>
      </c>
      <c r="AK287" s="143">
        <v>20</v>
      </c>
      <c r="AL287" s="143"/>
      <c r="AM287" s="143">
        <v>0.17</v>
      </c>
      <c r="AN287" s="2"/>
      <c r="AO287" s="2"/>
      <c r="AP287" s="2"/>
      <c r="AQ287" s="2"/>
      <c r="AR287" s="117">
        <v>3311.49</v>
      </c>
      <c r="AS287" s="193">
        <f t="shared" si="355"/>
        <v>3351.3999999999996</v>
      </c>
      <c r="AT287" s="248" t="str">
        <f t="shared" si="356"/>
        <v/>
      </c>
      <c r="AU287" s="159">
        <v>1035</v>
      </c>
      <c r="AV287" s="161">
        <v>22.14</v>
      </c>
      <c r="AW287" s="161">
        <v>50.21</v>
      </c>
      <c r="AX287" s="159">
        <v>1267</v>
      </c>
      <c r="AY287" s="160">
        <v>177.2</v>
      </c>
      <c r="AZ287" s="172">
        <v>697.7</v>
      </c>
      <c r="BA287" s="90"/>
      <c r="BB287" s="162">
        <v>57.34</v>
      </c>
      <c r="BC287" s="90"/>
      <c r="BD287" s="159">
        <v>0</v>
      </c>
      <c r="BE287" s="161">
        <v>2.16</v>
      </c>
      <c r="BF287" s="161">
        <v>0.14000000000000001</v>
      </c>
      <c r="BG287" s="162"/>
      <c r="BH287" s="90"/>
      <c r="BI287" s="90"/>
      <c r="BJ287" s="160">
        <v>2.6</v>
      </c>
      <c r="BK287" s="159">
        <v>0</v>
      </c>
      <c r="BL287" s="162"/>
      <c r="BM287" s="162">
        <v>39.909999999999997</v>
      </c>
      <c r="BN287" s="91"/>
      <c r="BO287" s="90"/>
      <c r="BP287" s="159"/>
      <c r="BQ287" s="90"/>
      <c r="BR287" s="90"/>
      <c r="BS287" s="90"/>
      <c r="BT287" s="90"/>
      <c r="BU287" s="90"/>
      <c r="BV287" s="90"/>
      <c r="BW287" s="90"/>
      <c r="BX287" s="90"/>
      <c r="BY287" s="90"/>
      <c r="BZ287" s="90"/>
      <c r="CA287" s="90"/>
      <c r="CB287" s="90"/>
      <c r="CC287" s="90"/>
      <c r="CD287" s="90"/>
      <c r="CE287" s="90"/>
      <c r="CF287" s="90"/>
      <c r="CG287" s="90"/>
      <c r="CH287" s="90"/>
      <c r="CI287" s="90"/>
      <c r="CJ287" s="90"/>
      <c r="CK287" s="90"/>
      <c r="CL287" s="91"/>
      <c r="CM287" s="90"/>
      <c r="CN287" s="162">
        <v>309.89999999999998</v>
      </c>
      <c r="CO287" s="2"/>
      <c r="CP287" s="2"/>
      <c r="CQ287" s="56"/>
      <c r="CR287" s="2"/>
      <c r="CS287" s="2"/>
      <c r="CT287" s="2"/>
      <c r="CU287" s="2"/>
      <c r="CV287" s="2"/>
      <c r="CW287" s="2"/>
      <c r="CX287" s="2"/>
      <c r="CY287" s="2"/>
      <c r="CZ287" s="2"/>
      <c r="DA287" s="56"/>
      <c r="DB287" s="90"/>
      <c r="DC287" s="90"/>
      <c r="DD287" s="90"/>
      <c r="DE287" s="90"/>
      <c r="DF287" s="90"/>
      <c r="DG287" s="90"/>
      <c r="DH287" s="90"/>
      <c r="DI287" s="90"/>
      <c r="DJ287" s="90"/>
      <c r="DK287" s="90"/>
      <c r="DL287" s="90"/>
      <c r="DM287" s="90"/>
      <c r="DN287" s="90"/>
      <c r="DO287" s="90"/>
      <c r="DP287" s="90"/>
      <c r="DQ287" s="90"/>
      <c r="DR287" s="90"/>
      <c r="DS287" s="91"/>
      <c r="DT287" s="50">
        <f t="shared" si="297"/>
        <v>0</v>
      </c>
      <c r="DU287" s="73">
        <f t="shared" si="298"/>
        <v>1</v>
      </c>
      <c r="DV287" s="73">
        <f t="shared" si="299"/>
        <v>0</v>
      </c>
      <c r="DW287" s="73">
        <f t="shared" si="300"/>
        <v>0</v>
      </c>
      <c r="DX287" s="73">
        <f t="shared" si="301"/>
        <v>0</v>
      </c>
      <c r="DY287" s="125">
        <f t="shared" si="302"/>
        <v>0</v>
      </c>
      <c r="DZ287" s="73">
        <f t="shared" si="303"/>
        <v>1</v>
      </c>
      <c r="EA287" s="19">
        <f t="shared" si="304"/>
        <v>0</v>
      </c>
      <c r="EB287" s="50">
        <f t="shared" si="305"/>
        <v>0</v>
      </c>
      <c r="EC287" s="19">
        <f t="shared" si="306"/>
        <v>0</v>
      </c>
      <c r="ED287" s="19">
        <f t="shared" si="307"/>
        <v>1</v>
      </c>
      <c r="EE287" s="19">
        <f t="shared" si="308"/>
        <v>0</v>
      </c>
      <c r="EF287" s="50">
        <f t="shared" si="309"/>
        <v>0</v>
      </c>
      <c r="EG287" s="19">
        <f t="shared" si="310"/>
        <v>1</v>
      </c>
      <c r="EH287" s="19">
        <f t="shared" si="311"/>
        <v>0</v>
      </c>
      <c r="EI287" s="50">
        <f t="shared" si="312"/>
        <v>0</v>
      </c>
      <c r="EJ287" s="125">
        <f t="shared" si="313"/>
        <v>1</v>
      </c>
      <c r="EK287">
        <f t="shared" si="314"/>
        <v>1035</v>
      </c>
      <c r="EL287">
        <f t="shared" si="315"/>
        <v>57.34</v>
      </c>
      <c r="EM287">
        <f t="shared" si="316"/>
        <v>22.14</v>
      </c>
      <c r="EN287">
        <f t="shared" si="317"/>
        <v>50.21</v>
      </c>
      <c r="EO287">
        <f t="shared" si="318"/>
        <v>0.14000000000000001</v>
      </c>
      <c r="EP287">
        <f t="shared" si="319"/>
        <v>2.16</v>
      </c>
      <c r="EQ287">
        <f t="shared" si="320"/>
        <v>697.7</v>
      </c>
      <c r="ER287" t="str">
        <f t="shared" si="321"/>
        <v/>
      </c>
      <c r="ES287">
        <f t="shared" si="322"/>
        <v>2.6</v>
      </c>
      <c r="ET287">
        <f t="shared" si="323"/>
        <v>177.2</v>
      </c>
      <c r="EU287" s="61">
        <f t="shared" si="324"/>
        <v>1267</v>
      </c>
      <c r="EV287" s="53" t="e">
        <f>IF(ISNUMBER(EK287),EK287*#REF!,"")</f>
        <v>#REF!</v>
      </c>
      <c r="EW287" s="53" t="e">
        <f>IF(ISNUMBER(EL287),EL287*#REF!,"")</f>
        <v>#REF!</v>
      </c>
      <c r="EX287" s="53" t="e">
        <f>IF(ISNUMBER(EM287),EM287*#REF!,"")</f>
        <v>#REF!</v>
      </c>
      <c r="EY287" s="53" t="e">
        <f>IF(ISNUMBER(EN287),EN287*#REF!,"")</f>
        <v>#REF!</v>
      </c>
      <c r="EZ287" s="53" t="e">
        <f>IF(ISNUMBER(EO287),EO287*#REF!,"")</f>
        <v>#REF!</v>
      </c>
      <c r="FA287" s="53" t="e">
        <f>IF(ISNUMBER(EP287),EP287*#REF!,"")</f>
        <v>#REF!</v>
      </c>
      <c r="FB287" s="53" t="e">
        <f>IF(ISNUMBER(EQ287),EQ287*#REF!,"")</f>
        <v>#REF!</v>
      </c>
      <c r="FC287" s="53" t="str">
        <f>IF(ISNUMBER(ER287),ER287*#REF!,"")</f>
        <v/>
      </c>
      <c r="FD287" s="53" t="e">
        <f>IF(ISNUMBER(ES287),ES287*#REF!,"")</f>
        <v>#REF!</v>
      </c>
      <c r="FE287" s="53" t="e">
        <f>IF(ISNUMBER(ET287),ET287*#REF!,"")</f>
        <v>#REF!</v>
      </c>
      <c r="FF287" s="52" t="e">
        <f>IF(ISNUMBER(EU287),EU287*#REF!,"")</f>
        <v>#REF!</v>
      </c>
      <c r="FG287" s="55" t="str">
        <f t="shared" si="325"/>
        <v/>
      </c>
      <c r="FH287" s="55" t="str">
        <f t="shared" si="326"/>
        <v/>
      </c>
      <c r="FI287" s="55" t="str">
        <f t="shared" si="327"/>
        <v/>
      </c>
      <c r="FJ287" s="55" t="str">
        <f t="shared" si="328"/>
        <v/>
      </c>
      <c r="FK287" s="55" t="str">
        <f t="shared" si="329"/>
        <v/>
      </c>
      <c r="FL287" s="55" t="str">
        <f t="shared" si="330"/>
        <v/>
      </c>
      <c r="FM287" s="55" t="str">
        <f t="shared" si="331"/>
        <v/>
      </c>
      <c r="FN287" s="55" t="str">
        <f t="shared" si="332"/>
        <v/>
      </c>
      <c r="FO287" s="55" t="str">
        <f t="shared" si="333"/>
        <v/>
      </c>
      <c r="FP287" s="55" t="str">
        <f t="shared" si="334"/>
        <v/>
      </c>
      <c r="FQ287" s="59" t="str">
        <f t="shared" si="335"/>
        <v/>
      </c>
      <c r="FR287" s="53" t="str">
        <f t="shared" si="354"/>
        <v/>
      </c>
      <c r="FS287" s="53" t="e">
        <f t="shared" si="336"/>
        <v>#VALUE!</v>
      </c>
      <c r="FT287" s="19" t="e">
        <f t="shared" si="337"/>
        <v>#VALUE!</v>
      </c>
      <c r="FU287" s="19" t="e">
        <f t="shared" si="338"/>
        <v>#VALUE!</v>
      </c>
      <c r="FV287" s="19" t="e">
        <f t="shared" si="339"/>
        <v>#VALUE!</v>
      </c>
      <c r="FW287" s="50" t="e">
        <f t="shared" si="340"/>
        <v>#VALUE!</v>
      </c>
      <c r="FX287" s="120">
        <f t="shared" si="341"/>
        <v>0</v>
      </c>
      <c r="FY287" s="120">
        <f t="shared" si="342"/>
        <v>0</v>
      </c>
      <c r="FZ287" s="120">
        <f t="shared" si="343"/>
        <v>0</v>
      </c>
      <c r="GA287" s="120">
        <f t="shared" si="344"/>
        <v>0</v>
      </c>
      <c r="GB287" s="120">
        <f t="shared" si="345"/>
        <v>0</v>
      </c>
      <c r="GC287" s="120">
        <f t="shared" si="346"/>
        <v>0</v>
      </c>
      <c r="GD287" s="120">
        <f t="shared" si="347"/>
        <v>0</v>
      </c>
      <c r="GE287" s="120">
        <f t="shared" si="348"/>
        <v>0</v>
      </c>
      <c r="GF287" s="120">
        <f t="shared" si="349"/>
        <v>0</v>
      </c>
      <c r="GG287">
        <f t="shared" si="350"/>
        <v>0</v>
      </c>
      <c r="GH287">
        <f t="shared" si="351"/>
        <v>0</v>
      </c>
      <c r="GI287">
        <v>6</v>
      </c>
      <c r="GJ287" t="str">
        <f t="shared" si="352"/>
        <v/>
      </c>
    </row>
    <row r="288" spans="1:192" x14ac:dyDescent="0.2">
      <c r="A288" s="50">
        <f t="shared" si="291"/>
        <v>287</v>
      </c>
      <c r="B288" s="2" t="s">
        <v>141</v>
      </c>
      <c r="C288" s="179" t="s">
        <v>233</v>
      </c>
      <c r="D288" s="179"/>
      <c r="E288" s="179"/>
      <c r="F288" s="19">
        <v>3526540</v>
      </c>
      <c r="G288" s="19">
        <v>5572780</v>
      </c>
      <c r="H288" s="77">
        <f t="shared" si="292"/>
        <v>526454.95400000003</v>
      </c>
      <c r="I288" s="77">
        <f t="shared" si="293"/>
        <v>5570990.6780000003</v>
      </c>
      <c r="J288" s="83">
        <v>150</v>
      </c>
      <c r="K288" s="83" t="s">
        <v>1334</v>
      </c>
      <c r="L288" s="83">
        <v>406</v>
      </c>
      <c r="M288" s="83"/>
      <c r="O288" s="83">
        <v>150</v>
      </c>
      <c r="P288" s="83"/>
      <c r="Q288" s="58" t="s">
        <v>1343</v>
      </c>
      <c r="R288" s="2" t="s">
        <v>2863</v>
      </c>
      <c r="S288" s="58" t="s">
        <v>1325</v>
      </c>
      <c r="T288" s="241" t="str">
        <f t="shared" si="294"/>
        <v>-</v>
      </c>
      <c r="U288" s="241" t="str">
        <f t="shared" si="295"/>
        <v>-</v>
      </c>
      <c r="V288" s="241" t="str">
        <f t="shared" si="296"/>
        <v>B</v>
      </c>
      <c r="W288" s="241" t="str">
        <f t="shared" si="353"/>
        <v>A</v>
      </c>
      <c r="X288" s="260">
        <f t="shared" si="290"/>
        <v>6</v>
      </c>
      <c r="Y288" s="261" t="str">
        <f t="shared" si="289"/>
        <v/>
      </c>
      <c r="Z288" s="68"/>
      <c r="AA288" s="48">
        <v>3363</v>
      </c>
      <c r="AB288" s="143">
        <v>1</v>
      </c>
      <c r="AC288" s="144" t="s">
        <v>715</v>
      </c>
      <c r="AD288" s="144" t="s">
        <v>2958</v>
      </c>
      <c r="AE288" s="154"/>
      <c r="AF288" s="143">
        <v>19.5</v>
      </c>
      <c r="AG288" s="66"/>
      <c r="AH288" s="143"/>
      <c r="AI288" s="142"/>
      <c r="AJ288" s="143"/>
      <c r="AK288" s="143"/>
      <c r="AL288" s="143"/>
      <c r="AM288" s="143"/>
      <c r="AN288" s="2"/>
      <c r="AO288" s="2"/>
      <c r="AP288" s="2"/>
      <c r="AQ288" s="2"/>
      <c r="AR288" s="117">
        <v>41114.99428247381</v>
      </c>
      <c r="AS288" s="193">
        <f t="shared" si="355"/>
        <v>41091.713977855106</v>
      </c>
      <c r="AT288" s="248" t="str">
        <f t="shared" si="356"/>
        <v/>
      </c>
      <c r="AU288" s="159">
        <v>12118</v>
      </c>
      <c r="AV288" s="160">
        <v>715.8</v>
      </c>
      <c r="AW288" s="159">
        <v>1865</v>
      </c>
      <c r="AX288" s="159">
        <v>23004.029044463306</v>
      </c>
      <c r="AY288" s="159">
        <v>270</v>
      </c>
      <c r="AZ288" s="171">
        <v>2495.3237026599604</v>
      </c>
      <c r="BA288" s="90">
        <v>5.6</v>
      </c>
      <c r="BB288" s="159">
        <v>531</v>
      </c>
      <c r="BC288" s="159">
        <v>36</v>
      </c>
      <c r="BD288" s="160">
        <v>3.9</v>
      </c>
      <c r="BE288" s="160">
        <v>27.4</v>
      </c>
      <c r="BF288" s="160">
        <v>0.1</v>
      </c>
      <c r="BG288" s="162"/>
      <c r="BH288" s="160">
        <v>3.954230731849548</v>
      </c>
      <c r="BI288" s="90"/>
      <c r="BJ288" s="161"/>
      <c r="BK288" s="162"/>
      <c r="BL288" s="159"/>
      <c r="BM288" s="160">
        <v>15.186999999999999</v>
      </c>
      <c r="BN288" s="91"/>
      <c r="BO288" s="90"/>
      <c r="BP288" s="159">
        <v>400</v>
      </c>
      <c r="BQ288" s="90"/>
      <c r="BR288" s="90"/>
      <c r="BS288" s="90"/>
      <c r="BT288" s="90"/>
      <c r="BU288" s="90"/>
      <c r="BV288" s="90"/>
      <c r="BW288" s="90"/>
      <c r="BX288" s="90"/>
      <c r="BY288" s="90"/>
      <c r="BZ288" s="90"/>
      <c r="CA288" s="90"/>
      <c r="CB288" s="90"/>
      <c r="CC288" s="90"/>
      <c r="CD288" s="90"/>
      <c r="CE288" s="90"/>
      <c r="CF288" s="90"/>
      <c r="CG288" s="90"/>
      <c r="CH288" s="90">
        <v>20</v>
      </c>
      <c r="CI288" s="90"/>
      <c r="CJ288" s="90"/>
      <c r="CK288" s="90"/>
      <c r="CL288" s="91"/>
      <c r="CM288" s="90"/>
      <c r="CN288" s="162">
        <v>8604</v>
      </c>
      <c r="CO288" s="2"/>
      <c r="CP288" s="2"/>
      <c r="CQ288" s="56"/>
      <c r="CR288" s="2"/>
      <c r="CS288" s="2"/>
      <c r="CT288" s="2"/>
      <c r="CU288" s="2"/>
      <c r="CV288" s="2"/>
      <c r="CW288" s="2"/>
      <c r="CX288" s="2"/>
      <c r="CY288" s="2"/>
      <c r="CZ288" s="2"/>
      <c r="DA288" s="56"/>
      <c r="DB288" s="90"/>
      <c r="DC288" s="90"/>
      <c r="DD288" s="90"/>
      <c r="DE288" s="90"/>
      <c r="DF288" s="90"/>
      <c r="DG288" s="90"/>
      <c r="DH288" s="90"/>
      <c r="DI288" s="90"/>
      <c r="DJ288" s="90"/>
      <c r="DK288" s="90"/>
      <c r="DL288" s="90"/>
      <c r="DM288" s="90"/>
      <c r="DN288" s="90"/>
      <c r="DO288" s="90"/>
      <c r="DP288" s="90"/>
      <c r="DQ288" s="90"/>
      <c r="DR288" s="90"/>
      <c r="DS288" s="91"/>
      <c r="DT288" s="50">
        <f t="shared" si="297"/>
        <v>1</v>
      </c>
      <c r="DU288" s="73">
        <f t="shared" si="298"/>
        <v>0</v>
      </c>
      <c r="DV288" s="73">
        <f t="shared" si="299"/>
        <v>0</v>
      </c>
      <c r="DW288" s="73">
        <f t="shared" si="300"/>
        <v>0</v>
      </c>
      <c r="DX288" s="73">
        <f t="shared" si="301"/>
        <v>1</v>
      </c>
      <c r="DY288" s="125">
        <f t="shared" si="302"/>
        <v>0</v>
      </c>
      <c r="DZ288" s="73">
        <f t="shared" si="303"/>
        <v>1</v>
      </c>
      <c r="EA288" s="19">
        <f t="shared" si="304"/>
        <v>0</v>
      </c>
      <c r="EB288" s="50">
        <f t="shared" si="305"/>
        <v>0</v>
      </c>
      <c r="EC288" s="19">
        <f t="shared" si="306"/>
        <v>0</v>
      </c>
      <c r="ED288" s="19">
        <f t="shared" si="307"/>
        <v>0</v>
      </c>
      <c r="EE288" s="19">
        <f t="shared" si="308"/>
        <v>1</v>
      </c>
      <c r="EF288" s="50">
        <f t="shared" si="309"/>
        <v>0</v>
      </c>
      <c r="EG288" s="19">
        <f t="shared" si="310"/>
        <v>0</v>
      </c>
      <c r="EH288" s="19">
        <f t="shared" si="311"/>
        <v>1</v>
      </c>
      <c r="EI288" s="50">
        <f t="shared" si="312"/>
        <v>0</v>
      </c>
      <c r="EJ288" s="125">
        <f t="shared" si="313"/>
        <v>3</v>
      </c>
      <c r="EK288">
        <f t="shared" si="314"/>
        <v>12118</v>
      </c>
      <c r="EL288">
        <f t="shared" si="315"/>
        <v>531</v>
      </c>
      <c r="EM288">
        <f t="shared" si="316"/>
        <v>715.8</v>
      </c>
      <c r="EN288">
        <f t="shared" si="317"/>
        <v>1865</v>
      </c>
      <c r="EO288">
        <f t="shared" si="318"/>
        <v>0.1</v>
      </c>
      <c r="EP288">
        <f t="shared" si="319"/>
        <v>27.4</v>
      </c>
      <c r="EQ288">
        <f t="shared" si="320"/>
        <v>2495.3237026599604</v>
      </c>
      <c r="ER288" t="str">
        <f t="shared" si="321"/>
        <v/>
      </c>
      <c r="ES288" t="str">
        <f t="shared" si="322"/>
        <v/>
      </c>
      <c r="ET288">
        <f t="shared" si="323"/>
        <v>270</v>
      </c>
      <c r="EU288" s="61">
        <f t="shared" si="324"/>
        <v>23004.029044463306</v>
      </c>
      <c r="EV288" s="53" t="e">
        <f>IF(ISNUMBER(EK288),EK288*#REF!,"")</f>
        <v>#REF!</v>
      </c>
      <c r="EW288" s="53" t="e">
        <f>IF(ISNUMBER(EL288),EL288*#REF!,"")</f>
        <v>#REF!</v>
      </c>
      <c r="EX288" s="53" t="e">
        <f>IF(ISNUMBER(EM288),EM288*#REF!,"")</f>
        <v>#REF!</v>
      </c>
      <c r="EY288" s="53" t="e">
        <f>IF(ISNUMBER(EN288),EN288*#REF!,"")</f>
        <v>#REF!</v>
      </c>
      <c r="EZ288" s="53" t="e">
        <f>IF(ISNUMBER(EO288),EO288*#REF!,"")</f>
        <v>#REF!</v>
      </c>
      <c r="FA288" s="53" t="e">
        <f>IF(ISNUMBER(EP288),EP288*#REF!,"")</f>
        <v>#REF!</v>
      </c>
      <c r="FB288" s="53" t="e">
        <f>IF(ISNUMBER(EQ288),EQ288*#REF!,"")</f>
        <v>#REF!</v>
      </c>
      <c r="FC288" s="53" t="str">
        <f>IF(ISNUMBER(ER288),ER288*#REF!,"")</f>
        <v/>
      </c>
      <c r="FD288" s="53" t="str">
        <f>IF(ISNUMBER(ES288),ES288*#REF!,"")</f>
        <v/>
      </c>
      <c r="FE288" s="53" t="e">
        <f>IF(ISNUMBER(ET288),ET288*#REF!,"")</f>
        <v>#REF!</v>
      </c>
      <c r="FF288" s="52" t="e">
        <f>IF(ISNUMBER(EU288),EU288*#REF!,"")</f>
        <v>#REF!</v>
      </c>
      <c r="FG288" s="55" t="str">
        <f t="shared" si="325"/>
        <v/>
      </c>
      <c r="FH288" s="55" t="str">
        <f t="shared" si="326"/>
        <v/>
      </c>
      <c r="FI288" s="55" t="str">
        <f t="shared" si="327"/>
        <v/>
      </c>
      <c r="FJ288" s="55" t="str">
        <f t="shared" si="328"/>
        <v/>
      </c>
      <c r="FK288" s="55" t="str">
        <f t="shared" si="329"/>
        <v/>
      </c>
      <c r="FL288" s="55" t="str">
        <f t="shared" si="330"/>
        <v/>
      </c>
      <c r="FM288" s="55" t="str">
        <f t="shared" si="331"/>
        <v/>
      </c>
      <c r="FN288" s="55" t="str">
        <f t="shared" si="332"/>
        <v/>
      </c>
      <c r="FO288" s="55" t="str">
        <f t="shared" si="333"/>
        <v/>
      </c>
      <c r="FP288" s="55" t="str">
        <f t="shared" si="334"/>
        <v/>
      </c>
      <c r="FQ288" s="59" t="str">
        <f t="shared" si="335"/>
        <v/>
      </c>
      <c r="FR288" s="53" t="str">
        <f t="shared" si="354"/>
        <v/>
      </c>
      <c r="FS288" s="53" t="e">
        <f t="shared" si="336"/>
        <v>#VALUE!</v>
      </c>
      <c r="FT288" s="19" t="e">
        <f t="shared" si="337"/>
        <v>#VALUE!</v>
      </c>
      <c r="FU288" s="19" t="e">
        <f t="shared" si="338"/>
        <v>#VALUE!</v>
      </c>
      <c r="FV288" s="19" t="e">
        <f t="shared" si="339"/>
        <v>#VALUE!</v>
      </c>
      <c r="FW288" s="50" t="e">
        <f t="shared" si="340"/>
        <v>#VALUE!</v>
      </c>
      <c r="FX288" s="120">
        <f t="shared" si="341"/>
        <v>0</v>
      </c>
      <c r="FY288" s="120">
        <f t="shared" si="342"/>
        <v>0</v>
      </c>
      <c r="FZ288" s="120">
        <f t="shared" si="343"/>
        <v>0</v>
      </c>
      <c r="GA288" s="120">
        <f t="shared" si="344"/>
        <v>0</v>
      </c>
      <c r="GB288" s="120">
        <f t="shared" si="345"/>
        <v>0</v>
      </c>
      <c r="GC288" s="120">
        <f t="shared" si="346"/>
        <v>0</v>
      </c>
      <c r="GD288" s="120">
        <f t="shared" si="347"/>
        <v>0</v>
      </c>
      <c r="GE288" s="120">
        <f t="shared" si="348"/>
        <v>0</v>
      </c>
      <c r="GF288" s="120">
        <f t="shared" si="349"/>
        <v>0</v>
      </c>
      <c r="GG288">
        <f t="shared" si="350"/>
        <v>0</v>
      </c>
      <c r="GH288">
        <f t="shared" si="351"/>
        <v>0</v>
      </c>
      <c r="GI288">
        <v>6</v>
      </c>
      <c r="GJ288" t="str">
        <f t="shared" si="352"/>
        <v/>
      </c>
    </row>
    <row r="289" spans="1:192" x14ac:dyDescent="0.2">
      <c r="A289" s="50">
        <f t="shared" si="291"/>
        <v>288</v>
      </c>
      <c r="B289" s="2" t="s">
        <v>141</v>
      </c>
      <c r="C289" s="179" t="s">
        <v>233</v>
      </c>
      <c r="D289" s="179"/>
      <c r="E289" s="179"/>
      <c r="F289" s="19">
        <v>3526540</v>
      </c>
      <c r="G289" s="19">
        <v>5572780</v>
      </c>
      <c r="H289" s="77">
        <f t="shared" si="292"/>
        <v>526454.95400000003</v>
      </c>
      <c r="I289" s="77">
        <f t="shared" si="293"/>
        <v>5570990.6780000003</v>
      </c>
      <c r="J289" s="83">
        <v>150</v>
      </c>
      <c r="K289" s="83" t="s">
        <v>1334</v>
      </c>
      <c r="L289" s="83">
        <v>406</v>
      </c>
      <c r="M289" s="83"/>
      <c r="O289" s="83">
        <v>150</v>
      </c>
      <c r="P289" s="83"/>
      <c r="Q289" s="58" t="s">
        <v>1343</v>
      </c>
      <c r="R289" s="2" t="s">
        <v>2863</v>
      </c>
      <c r="S289" s="58" t="s">
        <v>1325</v>
      </c>
      <c r="T289" s="241" t="str">
        <f t="shared" si="294"/>
        <v>-</v>
      </c>
      <c r="U289" s="241" t="str">
        <f t="shared" si="295"/>
        <v>-</v>
      </c>
      <c r="V289" s="241" t="str">
        <f t="shared" si="296"/>
        <v>B</v>
      </c>
      <c r="W289" s="241" t="str">
        <f t="shared" si="353"/>
        <v>-</v>
      </c>
      <c r="X289" s="260">
        <f t="shared" si="290"/>
        <v>6</v>
      </c>
      <c r="Y289" s="261" t="str">
        <f t="shared" si="289"/>
        <v/>
      </c>
      <c r="Z289" s="68"/>
      <c r="AA289" s="86" t="s">
        <v>1681</v>
      </c>
      <c r="AB289" s="143">
        <v>2</v>
      </c>
      <c r="AC289" s="144" t="s">
        <v>737</v>
      </c>
      <c r="AD289" s="144" t="s">
        <v>1682</v>
      </c>
      <c r="AE289" s="154"/>
      <c r="AF289" s="66" t="s">
        <v>3088</v>
      </c>
      <c r="AG289" s="66"/>
      <c r="AH289" s="143"/>
      <c r="AI289" s="142"/>
      <c r="AJ289" s="143"/>
      <c r="AK289" s="143"/>
      <c r="AL289" s="143"/>
      <c r="AM289" s="143">
        <v>1.9</v>
      </c>
      <c r="AN289" s="2"/>
      <c r="AO289" s="2"/>
      <c r="AP289" s="2"/>
      <c r="AQ289" s="2"/>
      <c r="AR289" s="117">
        <v>42433</v>
      </c>
      <c r="AS289" s="193">
        <f t="shared" si="355"/>
        <v>42433</v>
      </c>
      <c r="AT289" s="248" t="str">
        <f t="shared" si="356"/>
        <v/>
      </c>
      <c r="AU289" s="159">
        <v>12812.086242299794</v>
      </c>
      <c r="AV289" s="160">
        <v>556.75917926565876</v>
      </c>
      <c r="AW289" s="159">
        <v>1832.8167237340058</v>
      </c>
      <c r="AX289" s="159">
        <v>23786.984357909863</v>
      </c>
      <c r="AY289" s="159">
        <v>2200.2408207343415</v>
      </c>
      <c r="AZ289" s="171">
        <v>256.57968407442797</v>
      </c>
      <c r="BA289" s="90"/>
      <c r="BB289" s="159">
        <v>870.11267605633793</v>
      </c>
      <c r="BC289" s="159"/>
      <c r="BD289" s="160"/>
      <c r="BE289" s="160">
        <v>117.42031592557197</v>
      </c>
      <c r="BF289" s="160"/>
      <c r="BG289" s="162"/>
      <c r="BH289" s="160"/>
      <c r="BI289" s="90"/>
      <c r="BJ289" s="161"/>
      <c r="BK289" s="162"/>
      <c r="BL289" s="159"/>
      <c r="BM289" s="160"/>
      <c r="BN289" s="91"/>
      <c r="BO289" s="90"/>
      <c r="BP289" s="159"/>
      <c r="BQ289" s="90"/>
      <c r="BR289" s="90"/>
      <c r="BS289" s="90"/>
      <c r="BT289" s="90"/>
      <c r="BU289" s="90"/>
      <c r="BV289" s="90"/>
      <c r="BW289" s="90"/>
      <c r="BX289" s="90"/>
      <c r="BY289" s="90"/>
      <c r="BZ289" s="90"/>
      <c r="CA289" s="90"/>
      <c r="CB289" s="90"/>
      <c r="CC289" s="90"/>
      <c r="CD289" s="90"/>
      <c r="CE289" s="90"/>
      <c r="CF289" s="90"/>
      <c r="CG289" s="90"/>
      <c r="CH289" s="90"/>
      <c r="CI289" s="90"/>
      <c r="CJ289" s="90"/>
      <c r="CK289" s="90"/>
      <c r="CL289" s="91"/>
      <c r="CM289" s="90"/>
      <c r="CN289" s="90" t="s">
        <v>3088</v>
      </c>
      <c r="CO289" s="2"/>
      <c r="CP289" s="2"/>
      <c r="CQ289" s="56"/>
      <c r="CR289" s="2"/>
      <c r="CS289" s="2"/>
      <c r="CT289" s="2"/>
      <c r="CU289" s="2"/>
      <c r="CV289" s="2"/>
      <c r="CW289" s="2"/>
      <c r="CX289" s="2"/>
      <c r="CY289" s="2"/>
      <c r="CZ289" s="2"/>
      <c r="DA289" s="56"/>
      <c r="DB289" s="90"/>
      <c r="DC289" s="90"/>
      <c r="DD289" s="90"/>
      <c r="DE289" s="90"/>
      <c r="DF289" s="90"/>
      <c r="DG289" s="90"/>
      <c r="DH289" s="90"/>
      <c r="DI289" s="90"/>
      <c r="DJ289" s="90"/>
      <c r="DK289" s="90"/>
      <c r="DL289" s="90"/>
      <c r="DM289" s="90"/>
      <c r="DN289" s="90"/>
      <c r="DO289" s="90"/>
      <c r="DP289" s="90"/>
      <c r="DQ289" s="90"/>
      <c r="DR289" s="90"/>
      <c r="DS289" s="91"/>
      <c r="DT289" s="50">
        <f t="shared" si="297"/>
        <v>0</v>
      </c>
      <c r="DU289" s="73">
        <f t="shared" si="298"/>
        <v>0</v>
      </c>
      <c r="DV289" s="73">
        <f t="shared" si="299"/>
        <v>0</v>
      </c>
      <c r="DW289" s="73">
        <f t="shared" si="300"/>
        <v>0</v>
      </c>
      <c r="DX289" s="73">
        <f t="shared" si="301"/>
        <v>1</v>
      </c>
      <c r="DY289" s="125">
        <f t="shared" si="302"/>
        <v>0</v>
      </c>
      <c r="DZ289" s="73">
        <f t="shared" si="303"/>
        <v>0</v>
      </c>
      <c r="EA289" s="19">
        <f t="shared" si="304"/>
        <v>0</v>
      </c>
      <c r="EB289" s="50">
        <f t="shared" si="305"/>
        <v>1</v>
      </c>
      <c r="EC289" s="19">
        <f t="shared" si="306"/>
        <v>0</v>
      </c>
      <c r="ED289" s="19">
        <f t="shared" si="307"/>
        <v>0</v>
      </c>
      <c r="EE289" s="19">
        <f t="shared" si="308"/>
        <v>1</v>
      </c>
      <c r="EF289" s="50">
        <f t="shared" si="309"/>
        <v>0</v>
      </c>
      <c r="EG289" s="19">
        <f t="shared" si="310"/>
        <v>0</v>
      </c>
      <c r="EH289" s="19">
        <f t="shared" si="311"/>
        <v>0</v>
      </c>
      <c r="EI289" s="50">
        <f t="shared" si="312"/>
        <v>1</v>
      </c>
      <c r="EJ289" s="125">
        <f t="shared" si="313"/>
        <v>2</v>
      </c>
      <c r="EK289">
        <f t="shared" si="314"/>
        <v>12812.086242299794</v>
      </c>
      <c r="EL289">
        <f t="shared" si="315"/>
        <v>870.11267605633793</v>
      </c>
      <c r="EM289">
        <f t="shared" si="316"/>
        <v>556.75917926565876</v>
      </c>
      <c r="EN289">
        <f t="shared" si="317"/>
        <v>1832.8167237340058</v>
      </c>
      <c r="EO289" t="str">
        <f t="shared" si="318"/>
        <v/>
      </c>
      <c r="EP289">
        <f t="shared" si="319"/>
        <v>117.42031592557197</v>
      </c>
      <c r="EQ289">
        <f t="shared" si="320"/>
        <v>256.57968407442797</v>
      </c>
      <c r="ER289" t="str">
        <f t="shared" si="321"/>
        <v/>
      </c>
      <c r="ES289" t="str">
        <f t="shared" si="322"/>
        <v/>
      </c>
      <c r="ET289">
        <f t="shared" si="323"/>
        <v>2200.2408207343415</v>
      </c>
      <c r="EU289" s="61">
        <f t="shared" si="324"/>
        <v>23786.984357909863</v>
      </c>
      <c r="EV289" s="53" t="e">
        <f>IF(ISNUMBER(EK289),EK289*#REF!,"")</f>
        <v>#REF!</v>
      </c>
      <c r="EW289" s="53" t="e">
        <f>IF(ISNUMBER(EL289),EL289*#REF!,"")</f>
        <v>#REF!</v>
      </c>
      <c r="EX289" s="53" t="e">
        <f>IF(ISNUMBER(EM289),EM289*#REF!,"")</f>
        <v>#REF!</v>
      </c>
      <c r="EY289" s="53" t="e">
        <f>IF(ISNUMBER(EN289),EN289*#REF!,"")</f>
        <v>#REF!</v>
      </c>
      <c r="EZ289" s="53" t="str">
        <f>IF(ISNUMBER(EO289),EO289*#REF!,"")</f>
        <v/>
      </c>
      <c r="FA289" s="53" t="e">
        <f>IF(ISNUMBER(EP289),EP289*#REF!,"")</f>
        <v>#REF!</v>
      </c>
      <c r="FB289" s="53" t="e">
        <f>IF(ISNUMBER(EQ289),EQ289*#REF!,"")</f>
        <v>#REF!</v>
      </c>
      <c r="FC289" s="53" t="str">
        <f>IF(ISNUMBER(ER289),ER289*#REF!,"")</f>
        <v/>
      </c>
      <c r="FD289" s="53" t="str">
        <f>IF(ISNUMBER(ES289),ES289*#REF!,"")</f>
        <v/>
      </c>
      <c r="FE289" s="53" t="e">
        <f>IF(ISNUMBER(ET289),ET289*#REF!,"")</f>
        <v>#REF!</v>
      </c>
      <c r="FF289" s="52" t="e">
        <f>IF(ISNUMBER(EU289),EU289*#REF!,"")</f>
        <v>#REF!</v>
      </c>
      <c r="FG289" s="55" t="str">
        <f t="shared" si="325"/>
        <v/>
      </c>
      <c r="FH289" s="55" t="str">
        <f t="shared" si="326"/>
        <v/>
      </c>
      <c r="FI289" s="55" t="str">
        <f t="shared" si="327"/>
        <v/>
      </c>
      <c r="FJ289" s="55" t="str">
        <f t="shared" si="328"/>
        <v/>
      </c>
      <c r="FK289" s="55" t="str">
        <f t="shared" si="329"/>
        <v/>
      </c>
      <c r="FL289" s="55" t="str">
        <f t="shared" si="330"/>
        <v/>
      </c>
      <c r="FM289" s="55" t="str">
        <f t="shared" si="331"/>
        <v/>
      </c>
      <c r="FN289" s="55" t="str">
        <f t="shared" si="332"/>
        <v/>
      </c>
      <c r="FO289" s="55" t="str">
        <f t="shared" si="333"/>
        <v/>
      </c>
      <c r="FP289" s="55" t="str">
        <f t="shared" si="334"/>
        <v/>
      </c>
      <c r="FQ289" s="59" t="str">
        <f t="shared" si="335"/>
        <v/>
      </c>
      <c r="FR289" s="53" t="str">
        <f t="shared" si="354"/>
        <v/>
      </c>
      <c r="FS289" s="53" t="e">
        <f t="shared" si="336"/>
        <v>#VALUE!</v>
      </c>
      <c r="FT289" s="19" t="e">
        <f t="shared" si="337"/>
        <v>#VALUE!</v>
      </c>
      <c r="FU289" s="19" t="e">
        <f t="shared" si="338"/>
        <v>#VALUE!</v>
      </c>
      <c r="FV289" s="19" t="e">
        <f t="shared" si="339"/>
        <v>#VALUE!</v>
      </c>
      <c r="FW289" s="50" t="e">
        <f t="shared" si="340"/>
        <v>#VALUE!</v>
      </c>
      <c r="FX289" s="120">
        <f t="shared" si="341"/>
        <v>0</v>
      </c>
      <c r="FY289" s="120">
        <f t="shared" si="342"/>
        <v>0</v>
      </c>
      <c r="FZ289" s="120">
        <f t="shared" si="343"/>
        <v>0</v>
      </c>
      <c r="GA289" s="120">
        <f t="shared" si="344"/>
        <v>0</v>
      </c>
      <c r="GB289" s="120">
        <f t="shared" si="345"/>
        <v>0</v>
      </c>
      <c r="GC289" s="120">
        <f t="shared" si="346"/>
        <v>0</v>
      </c>
      <c r="GD289" s="120">
        <f t="shared" si="347"/>
        <v>0</v>
      </c>
      <c r="GE289" s="120">
        <f t="shared" si="348"/>
        <v>0</v>
      </c>
      <c r="GF289" s="120">
        <f t="shared" si="349"/>
        <v>0</v>
      </c>
      <c r="GG289">
        <f t="shared" si="350"/>
        <v>0</v>
      </c>
      <c r="GH289">
        <f t="shared" si="351"/>
        <v>0</v>
      </c>
      <c r="GI289">
        <v>6</v>
      </c>
      <c r="GJ289" t="str">
        <f t="shared" si="352"/>
        <v/>
      </c>
    </row>
    <row r="290" spans="1:192" x14ac:dyDescent="0.2">
      <c r="A290" s="50">
        <f t="shared" si="291"/>
        <v>289</v>
      </c>
      <c r="B290" s="2" t="s">
        <v>141</v>
      </c>
      <c r="C290" s="179" t="s">
        <v>233</v>
      </c>
      <c r="D290" s="179"/>
      <c r="E290" s="179"/>
      <c r="F290" s="19">
        <v>3526540</v>
      </c>
      <c r="G290" s="19">
        <v>5572780</v>
      </c>
      <c r="H290" s="77">
        <f t="shared" si="292"/>
        <v>526454.95400000003</v>
      </c>
      <c r="I290" s="77">
        <f t="shared" si="293"/>
        <v>5570990.6780000003</v>
      </c>
      <c r="J290" s="83">
        <v>150</v>
      </c>
      <c r="K290" s="83" t="s">
        <v>1334</v>
      </c>
      <c r="L290" s="83">
        <v>406</v>
      </c>
      <c r="M290" s="83"/>
      <c r="O290" s="83">
        <v>150</v>
      </c>
      <c r="P290" s="83"/>
      <c r="Q290" s="58" t="s">
        <v>1343</v>
      </c>
      <c r="R290" s="2" t="s">
        <v>2863</v>
      </c>
      <c r="S290" s="58" t="s">
        <v>1325</v>
      </c>
      <c r="T290" s="241" t="str">
        <f t="shared" si="294"/>
        <v>-</v>
      </c>
      <c r="U290" s="241" t="str">
        <f t="shared" si="295"/>
        <v>-</v>
      </c>
      <c r="V290" s="241" t="str">
        <f t="shared" si="296"/>
        <v>B</v>
      </c>
      <c r="W290" s="241" t="str">
        <f t="shared" si="353"/>
        <v>A</v>
      </c>
      <c r="X290" s="260">
        <f t="shared" si="290"/>
        <v>6</v>
      </c>
      <c r="Y290" s="261" t="str">
        <f t="shared" si="289"/>
        <v/>
      </c>
      <c r="Z290" s="68" t="s">
        <v>1456</v>
      </c>
      <c r="AA290" s="48">
        <v>18443</v>
      </c>
      <c r="AB290" s="143">
        <v>3</v>
      </c>
      <c r="AC290" s="144" t="s">
        <v>710</v>
      </c>
      <c r="AD290" s="144" t="s">
        <v>1683</v>
      </c>
      <c r="AE290" s="70" t="s">
        <v>2707</v>
      </c>
      <c r="AF290" s="146">
        <v>16</v>
      </c>
      <c r="AG290" s="66"/>
      <c r="AH290" s="143">
        <v>6.4</v>
      </c>
      <c r="AI290" s="142"/>
      <c r="AJ290" s="150">
        <v>1.0289999999999999</v>
      </c>
      <c r="AK290" s="142">
        <v>20</v>
      </c>
      <c r="AL290" s="143"/>
      <c r="AM290" s="87">
        <v>2.5</v>
      </c>
      <c r="AN290" s="2"/>
      <c r="AO290" s="2"/>
      <c r="AP290" s="2"/>
      <c r="AQ290" s="2"/>
      <c r="AR290" s="117">
        <v>40739.1</v>
      </c>
      <c r="AS290" s="193">
        <f t="shared" si="355"/>
        <v>42445.4</v>
      </c>
      <c r="AT290" s="248" t="str">
        <f t="shared" si="356"/>
        <v/>
      </c>
      <c r="AU290" s="58">
        <v>12356</v>
      </c>
      <c r="AV290" s="58">
        <v>523.20000000000005</v>
      </c>
      <c r="AW290" s="159">
        <v>1683</v>
      </c>
      <c r="AX290" s="162">
        <v>21749</v>
      </c>
      <c r="AY290" s="159">
        <v>1836</v>
      </c>
      <c r="AZ290" s="172">
        <v>1899</v>
      </c>
      <c r="BA290" s="90"/>
      <c r="BB290" s="162">
        <v>617.9</v>
      </c>
      <c r="BC290" s="160">
        <v>1683</v>
      </c>
      <c r="BD290" s="162">
        <v>0</v>
      </c>
      <c r="BE290" s="160">
        <v>73.099999999999994</v>
      </c>
      <c r="BF290" s="160">
        <v>1.9</v>
      </c>
      <c r="BG290" s="162"/>
      <c r="BH290" s="162"/>
      <c r="BI290" s="90"/>
      <c r="BJ290" s="159">
        <v>0</v>
      </c>
      <c r="BK290" s="162">
        <v>0</v>
      </c>
      <c r="BL290" s="162"/>
      <c r="BM290" s="160">
        <v>23.3</v>
      </c>
      <c r="BN290" s="91"/>
      <c r="BO290" s="90"/>
      <c r="BP290" s="159"/>
      <c r="BQ290" s="90"/>
      <c r="BR290" s="90"/>
      <c r="BS290" s="90"/>
      <c r="BT290" s="90"/>
      <c r="BU290" s="90"/>
      <c r="BV290" s="90"/>
      <c r="BW290" s="90"/>
      <c r="BX290" s="90"/>
      <c r="BY290" s="90"/>
      <c r="BZ290" s="90"/>
      <c r="CA290" s="90"/>
      <c r="CB290" s="90"/>
      <c r="CC290" s="90"/>
      <c r="CD290" s="90"/>
      <c r="CE290" s="90"/>
      <c r="CF290" s="90"/>
      <c r="CG290" s="90"/>
      <c r="CH290" s="90"/>
      <c r="CI290" s="90"/>
      <c r="CJ290" s="90"/>
      <c r="CK290" s="90"/>
      <c r="CL290" s="91"/>
      <c r="CM290" s="90"/>
      <c r="CN290" s="162">
        <v>1691</v>
      </c>
      <c r="CO290" s="2"/>
      <c r="CP290" s="2"/>
      <c r="CQ290" s="56"/>
      <c r="CR290" s="2"/>
      <c r="CS290" s="2"/>
      <c r="CT290" s="2"/>
      <c r="CU290" s="2"/>
      <c r="CV290" s="2"/>
      <c r="CW290" s="2"/>
      <c r="CX290" s="2"/>
      <c r="CY290" s="2"/>
      <c r="CZ290" s="2"/>
      <c r="DA290" s="56"/>
      <c r="DB290" s="90"/>
      <c r="DC290" s="90"/>
      <c r="DD290" s="90"/>
      <c r="DE290" s="90"/>
      <c r="DF290" s="90"/>
      <c r="DG290" s="90"/>
      <c r="DH290" s="90"/>
      <c r="DI290" s="90"/>
      <c r="DJ290" s="90"/>
      <c r="DK290" s="90"/>
      <c r="DL290" s="90"/>
      <c r="DM290" s="90"/>
      <c r="DN290" s="90"/>
      <c r="DO290" s="90"/>
      <c r="DP290" s="90"/>
      <c r="DQ290" s="90"/>
      <c r="DR290" s="90"/>
      <c r="DS290" s="91"/>
      <c r="DT290" s="50">
        <f t="shared" si="297"/>
        <v>0</v>
      </c>
      <c r="DU290" s="73">
        <f t="shared" si="298"/>
        <v>0</v>
      </c>
      <c r="DV290" s="73">
        <f t="shared" si="299"/>
        <v>0</v>
      </c>
      <c r="DW290" s="73">
        <f t="shared" si="300"/>
        <v>0</v>
      </c>
      <c r="DX290" s="73">
        <f t="shared" si="301"/>
        <v>1</v>
      </c>
      <c r="DY290" s="125">
        <f t="shared" si="302"/>
        <v>0</v>
      </c>
      <c r="DZ290" s="73">
        <f t="shared" si="303"/>
        <v>1</v>
      </c>
      <c r="EA290" s="19">
        <f t="shared" si="304"/>
        <v>0</v>
      </c>
      <c r="EB290" s="50">
        <f t="shared" si="305"/>
        <v>0</v>
      </c>
      <c r="EC290" s="19">
        <f t="shared" si="306"/>
        <v>0</v>
      </c>
      <c r="ED290" s="19">
        <f t="shared" si="307"/>
        <v>0</v>
      </c>
      <c r="EE290" s="19">
        <f t="shared" si="308"/>
        <v>1</v>
      </c>
      <c r="EF290" s="50">
        <f t="shared" si="309"/>
        <v>0</v>
      </c>
      <c r="EG290" s="19">
        <f t="shared" si="310"/>
        <v>0</v>
      </c>
      <c r="EH290" s="19">
        <f t="shared" si="311"/>
        <v>1</v>
      </c>
      <c r="EI290" s="50">
        <f t="shared" si="312"/>
        <v>0</v>
      </c>
      <c r="EJ290" s="125">
        <f t="shared" si="313"/>
        <v>3</v>
      </c>
      <c r="EK290">
        <f t="shared" si="314"/>
        <v>12356</v>
      </c>
      <c r="EL290">
        <f t="shared" si="315"/>
        <v>617.9</v>
      </c>
      <c r="EM290">
        <f t="shared" si="316"/>
        <v>523.20000000000005</v>
      </c>
      <c r="EN290">
        <f t="shared" si="317"/>
        <v>1683</v>
      </c>
      <c r="EO290">
        <f t="shared" si="318"/>
        <v>1.9</v>
      </c>
      <c r="EP290">
        <f t="shared" si="319"/>
        <v>73.099999999999994</v>
      </c>
      <c r="EQ290">
        <f t="shared" si="320"/>
        <v>1899</v>
      </c>
      <c r="ER290" t="str">
        <f t="shared" si="321"/>
        <v/>
      </c>
      <c r="ES290">
        <f t="shared" si="322"/>
        <v>0</v>
      </c>
      <c r="ET290">
        <f t="shared" si="323"/>
        <v>1836</v>
      </c>
      <c r="EU290" s="61">
        <f t="shared" si="324"/>
        <v>21749</v>
      </c>
      <c r="EV290" s="53" t="e">
        <f>IF(ISNUMBER(EK290),EK290*#REF!,"")</f>
        <v>#REF!</v>
      </c>
      <c r="EW290" s="53" t="e">
        <f>IF(ISNUMBER(EL290),EL290*#REF!,"")</f>
        <v>#REF!</v>
      </c>
      <c r="EX290" s="53" t="e">
        <f>IF(ISNUMBER(EM290),EM290*#REF!,"")</f>
        <v>#REF!</v>
      </c>
      <c r="EY290" s="53" t="e">
        <f>IF(ISNUMBER(EN290),EN290*#REF!,"")</f>
        <v>#REF!</v>
      </c>
      <c r="EZ290" s="53" t="e">
        <f>IF(ISNUMBER(EO290),EO290*#REF!,"")</f>
        <v>#REF!</v>
      </c>
      <c r="FA290" s="53" t="e">
        <f>IF(ISNUMBER(EP290),EP290*#REF!,"")</f>
        <v>#REF!</v>
      </c>
      <c r="FB290" s="53" t="e">
        <f>IF(ISNUMBER(EQ290),EQ290*#REF!,"")</f>
        <v>#REF!</v>
      </c>
      <c r="FC290" s="53" t="str">
        <f>IF(ISNUMBER(ER290),ER290*#REF!,"")</f>
        <v/>
      </c>
      <c r="FD290" s="53" t="e">
        <f>IF(ISNUMBER(ES290),ES290*#REF!,"")</f>
        <v>#REF!</v>
      </c>
      <c r="FE290" s="53" t="e">
        <f>IF(ISNUMBER(ET290),ET290*#REF!,"")</f>
        <v>#REF!</v>
      </c>
      <c r="FF290" s="52" t="e">
        <f>IF(ISNUMBER(EU290),EU290*#REF!,"")</f>
        <v>#REF!</v>
      </c>
      <c r="FG290" s="55" t="str">
        <f t="shared" si="325"/>
        <v/>
      </c>
      <c r="FH290" s="55" t="str">
        <f t="shared" si="326"/>
        <v/>
      </c>
      <c r="FI290" s="55" t="str">
        <f t="shared" si="327"/>
        <v/>
      </c>
      <c r="FJ290" s="55" t="str">
        <f t="shared" si="328"/>
        <v/>
      </c>
      <c r="FK290" s="55" t="str">
        <f t="shared" si="329"/>
        <v/>
      </c>
      <c r="FL290" s="55" t="str">
        <f t="shared" si="330"/>
        <v/>
      </c>
      <c r="FM290" s="55" t="str">
        <f t="shared" si="331"/>
        <v/>
      </c>
      <c r="FN290" s="55" t="str">
        <f t="shared" si="332"/>
        <v/>
      </c>
      <c r="FO290" s="55" t="str">
        <f t="shared" si="333"/>
        <v/>
      </c>
      <c r="FP290" s="55" t="str">
        <f t="shared" si="334"/>
        <v/>
      </c>
      <c r="FQ290" s="59" t="str">
        <f t="shared" si="335"/>
        <v/>
      </c>
      <c r="FR290" s="53" t="str">
        <f t="shared" si="354"/>
        <v/>
      </c>
      <c r="FS290" s="53" t="e">
        <f t="shared" si="336"/>
        <v>#VALUE!</v>
      </c>
      <c r="FT290" s="19" t="e">
        <f t="shared" si="337"/>
        <v>#VALUE!</v>
      </c>
      <c r="FU290" s="19" t="e">
        <f t="shared" si="338"/>
        <v>#VALUE!</v>
      </c>
      <c r="FV290" s="19" t="e">
        <f t="shared" si="339"/>
        <v>#VALUE!</v>
      </c>
      <c r="FW290" s="50" t="e">
        <f t="shared" si="340"/>
        <v>#VALUE!</v>
      </c>
      <c r="FX290" s="120">
        <f t="shared" si="341"/>
        <v>0</v>
      </c>
      <c r="FY290" s="120">
        <f t="shared" si="342"/>
        <v>0</v>
      </c>
      <c r="FZ290" s="120">
        <f t="shared" si="343"/>
        <v>0</v>
      </c>
      <c r="GA290" s="120">
        <f t="shared" si="344"/>
        <v>0</v>
      </c>
      <c r="GB290" s="120">
        <f t="shared" si="345"/>
        <v>0</v>
      </c>
      <c r="GC290" s="120">
        <f t="shared" si="346"/>
        <v>0</v>
      </c>
      <c r="GD290" s="120">
        <f t="shared" si="347"/>
        <v>0</v>
      </c>
      <c r="GE290" s="120">
        <f t="shared" si="348"/>
        <v>0</v>
      </c>
      <c r="GF290" s="120">
        <f t="shared" si="349"/>
        <v>0</v>
      </c>
      <c r="GG290">
        <f t="shared" si="350"/>
        <v>0</v>
      </c>
      <c r="GH290">
        <f t="shared" si="351"/>
        <v>0</v>
      </c>
      <c r="GI290">
        <v>6</v>
      </c>
      <c r="GJ290" t="str">
        <f t="shared" si="352"/>
        <v/>
      </c>
    </row>
    <row r="291" spans="1:192" x14ac:dyDescent="0.2">
      <c r="A291" s="50">
        <f t="shared" si="291"/>
        <v>290</v>
      </c>
      <c r="B291" s="2" t="s">
        <v>141</v>
      </c>
      <c r="C291" s="179" t="s">
        <v>233</v>
      </c>
      <c r="D291" s="179"/>
      <c r="E291" s="179"/>
      <c r="F291" s="19">
        <v>3526540</v>
      </c>
      <c r="G291" s="19">
        <v>5572780</v>
      </c>
      <c r="H291" s="77">
        <f t="shared" si="292"/>
        <v>526454.95400000003</v>
      </c>
      <c r="I291" s="77">
        <f t="shared" si="293"/>
        <v>5570990.6780000003</v>
      </c>
      <c r="J291" s="83">
        <v>150</v>
      </c>
      <c r="K291" s="83" t="s">
        <v>1334</v>
      </c>
      <c r="L291" s="83">
        <v>406</v>
      </c>
      <c r="M291" s="83"/>
      <c r="O291" s="83">
        <v>150</v>
      </c>
      <c r="P291" s="83"/>
      <c r="Q291" s="58" t="s">
        <v>1343</v>
      </c>
      <c r="R291" s="2" t="s">
        <v>2863</v>
      </c>
      <c r="S291" s="58" t="s">
        <v>1325</v>
      </c>
      <c r="T291" s="241" t="str">
        <f t="shared" si="294"/>
        <v>-</v>
      </c>
      <c r="U291" s="241" t="str">
        <f t="shared" si="295"/>
        <v>-</v>
      </c>
      <c r="V291" s="241" t="str">
        <f t="shared" si="296"/>
        <v>B</v>
      </c>
      <c r="W291" s="241" t="str">
        <f t="shared" si="353"/>
        <v>A</v>
      </c>
      <c r="X291" s="260">
        <f t="shared" si="290"/>
        <v>6</v>
      </c>
      <c r="Y291" s="261" t="str">
        <f t="shared" si="289"/>
        <v/>
      </c>
      <c r="Z291" s="68"/>
      <c r="AA291" s="48">
        <v>20999</v>
      </c>
      <c r="AB291" s="143">
        <v>4</v>
      </c>
      <c r="AC291" s="144" t="s">
        <v>710</v>
      </c>
      <c r="AD291" s="144" t="s">
        <v>1682</v>
      </c>
      <c r="AE291" s="154"/>
      <c r="AF291" s="146">
        <v>16</v>
      </c>
      <c r="AG291" s="66"/>
      <c r="AH291" s="146">
        <v>6.2</v>
      </c>
      <c r="AI291" s="142"/>
      <c r="AJ291" s="143">
        <v>1.0286</v>
      </c>
      <c r="AK291" s="143">
        <v>20</v>
      </c>
      <c r="AL291" s="143"/>
      <c r="AM291" s="143"/>
      <c r="AN291" s="2"/>
      <c r="AO291" s="2"/>
      <c r="AP291" s="2"/>
      <c r="AQ291" s="2"/>
      <c r="AR291" s="117">
        <v>40198.800000000003</v>
      </c>
      <c r="AS291" s="193">
        <f t="shared" si="355"/>
        <v>40216.43</v>
      </c>
      <c r="AT291" s="248" t="str">
        <f t="shared" si="356"/>
        <v/>
      </c>
      <c r="AU291" s="162">
        <v>12167</v>
      </c>
      <c r="AV291" s="162">
        <v>516</v>
      </c>
      <c r="AW291" s="159">
        <v>1680</v>
      </c>
      <c r="AX291" s="159">
        <v>21360</v>
      </c>
      <c r="AY291" s="159">
        <v>1823</v>
      </c>
      <c r="AZ291" s="172">
        <v>1996</v>
      </c>
      <c r="BA291" s="90"/>
      <c r="BB291" s="162">
        <v>576.5</v>
      </c>
      <c r="BC291" s="162"/>
      <c r="BD291" s="162">
        <v>0.6</v>
      </c>
      <c r="BE291" s="162">
        <v>77.3</v>
      </c>
      <c r="BF291" s="162">
        <v>2.4</v>
      </c>
      <c r="BG291" s="162"/>
      <c r="BH291" s="159"/>
      <c r="BI291" s="90"/>
      <c r="BJ291" s="159">
        <v>0</v>
      </c>
      <c r="BK291" s="159">
        <v>0</v>
      </c>
      <c r="BL291" s="162"/>
      <c r="BM291" s="162">
        <v>17.63</v>
      </c>
      <c r="BN291" s="91"/>
      <c r="BO291" s="90"/>
      <c r="BP291" s="159"/>
      <c r="BQ291" s="90"/>
      <c r="BR291" s="90"/>
      <c r="BS291" s="90"/>
      <c r="BT291" s="90"/>
      <c r="BU291" s="90"/>
      <c r="BV291" s="90"/>
      <c r="BW291" s="90"/>
      <c r="BX291" s="90"/>
      <c r="BY291" s="90"/>
      <c r="BZ291" s="90"/>
      <c r="CA291" s="90"/>
      <c r="CB291" s="90"/>
      <c r="CC291" s="90"/>
      <c r="CD291" s="90"/>
      <c r="CE291" s="90"/>
      <c r="CF291" s="90"/>
      <c r="CG291" s="90"/>
      <c r="CH291" s="90"/>
      <c r="CI291" s="90"/>
      <c r="CJ291" s="90"/>
      <c r="CK291" s="90"/>
      <c r="CL291" s="91"/>
      <c r="CM291" s="90"/>
      <c r="CN291" s="162">
        <v>1383</v>
      </c>
      <c r="CO291" s="2"/>
      <c r="CP291" s="2"/>
      <c r="CQ291" s="56"/>
      <c r="CR291" s="2"/>
      <c r="CS291" s="2"/>
      <c r="CT291" s="2"/>
      <c r="CU291" s="2"/>
      <c r="CV291" s="2"/>
      <c r="CW291" s="2"/>
      <c r="CX291" s="2"/>
      <c r="CY291" s="2"/>
      <c r="CZ291" s="2"/>
      <c r="DA291" s="56"/>
      <c r="DB291" s="90"/>
      <c r="DC291" s="90"/>
      <c r="DD291" s="90"/>
      <c r="DE291" s="90"/>
      <c r="DF291" s="90"/>
      <c r="DG291" s="90"/>
      <c r="DH291" s="90"/>
      <c r="DI291" s="90"/>
      <c r="DJ291" s="90"/>
      <c r="DK291" s="90"/>
      <c r="DL291" s="90"/>
      <c r="DM291" s="90"/>
      <c r="DN291" s="90"/>
      <c r="DO291" s="90"/>
      <c r="DP291" s="90"/>
      <c r="DQ291" s="90"/>
      <c r="DR291" s="90"/>
      <c r="DS291" s="91"/>
      <c r="DT291" s="50">
        <f t="shared" si="297"/>
        <v>0</v>
      </c>
      <c r="DU291" s="73">
        <f t="shared" si="298"/>
        <v>0</v>
      </c>
      <c r="DV291" s="73">
        <f t="shared" si="299"/>
        <v>0</v>
      </c>
      <c r="DW291" s="73">
        <f t="shared" si="300"/>
        <v>0</v>
      </c>
      <c r="DX291" s="73">
        <f t="shared" si="301"/>
        <v>1</v>
      </c>
      <c r="DY291" s="125">
        <f t="shared" si="302"/>
        <v>0</v>
      </c>
      <c r="DZ291" s="73">
        <f t="shared" si="303"/>
        <v>1</v>
      </c>
      <c r="EA291" s="19">
        <f t="shared" si="304"/>
        <v>0</v>
      </c>
      <c r="EB291" s="50">
        <f t="shared" si="305"/>
        <v>0</v>
      </c>
      <c r="EC291" s="19">
        <f t="shared" si="306"/>
        <v>0</v>
      </c>
      <c r="ED291" s="19">
        <f t="shared" si="307"/>
        <v>0</v>
      </c>
      <c r="EE291" s="19">
        <f t="shared" si="308"/>
        <v>1</v>
      </c>
      <c r="EF291" s="50">
        <f t="shared" si="309"/>
        <v>0</v>
      </c>
      <c r="EG291" s="19">
        <f t="shared" si="310"/>
        <v>0</v>
      </c>
      <c r="EH291" s="19">
        <f t="shared" si="311"/>
        <v>1</v>
      </c>
      <c r="EI291" s="50">
        <f t="shared" si="312"/>
        <v>0</v>
      </c>
      <c r="EJ291" s="125">
        <f t="shared" si="313"/>
        <v>3</v>
      </c>
      <c r="EK291">
        <f t="shared" si="314"/>
        <v>12167</v>
      </c>
      <c r="EL291">
        <f t="shared" si="315"/>
        <v>576.5</v>
      </c>
      <c r="EM291">
        <f t="shared" si="316"/>
        <v>516</v>
      </c>
      <c r="EN291">
        <f t="shared" si="317"/>
        <v>1680</v>
      </c>
      <c r="EO291">
        <f t="shared" si="318"/>
        <v>2.4</v>
      </c>
      <c r="EP291">
        <f t="shared" si="319"/>
        <v>77.3</v>
      </c>
      <c r="EQ291">
        <f t="shared" si="320"/>
        <v>1996</v>
      </c>
      <c r="ER291" t="str">
        <f t="shared" si="321"/>
        <v/>
      </c>
      <c r="ES291">
        <f t="shared" si="322"/>
        <v>0</v>
      </c>
      <c r="ET291">
        <f t="shared" si="323"/>
        <v>1823</v>
      </c>
      <c r="EU291" s="61">
        <f t="shared" si="324"/>
        <v>21360</v>
      </c>
      <c r="EV291" s="53" t="e">
        <f>IF(ISNUMBER(EK291),EK291*#REF!,"")</f>
        <v>#REF!</v>
      </c>
      <c r="EW291" s="53" t="e">
        <f>IF(ISNUMBER(EL291),EL291*#REF!,"")</f>
        <v>#REF!</v>
      </c>
      <c r="EX291" s="53" t="e">
        <f>IF(ISNUMBER(EM291),EM291*#REF!,"")</f>
        <v>#REF!</v>
      </c>
      <c r="EY291" s="53" t="e">
        <f>IF(ISNUMBER(EN291),EN291*#REF!,"")</f>
        <v>#REF!</v>
      </c>
      <c r="EZ291" s="53" t="e">
        <f>IF(ISNUMBER(EO291),EO291*#REF!,"")</f>
        <v>#REF!</v>
      </c>
      <c r="FA291" s="53" t="e">
        <f>IF(ISNUMBER(EP291),EP291*#REF!,"")</f>
        <v>#REF!</v>
      </c>
      <c r="FB291" s="53" t="e">
        <f>IF(ISNUMBER(EQ291),EQ291*#REF!,"")</f>
        <v>#REF!</v>
      </c>
      <c r="FC291" s="53" t="str">
        <f>IF(ISNUMBER(ER291),ER291*#REF!,"")</f>
        <v/>
      </c>
      <c r="FD291" s="53" t="e">
        <f>IF(ISNUMBER(ES291),ES291*#REF!,"")</f>
        <v>#REF!</v>
      </c>
      <c r="FE291" s="53" t="e">
        <f>IF(ISNUMBER(ET291),ET291*#REF!,"")</f>
        <v>#REF!</v>
      </c>
      <c r="FF291" s="52" t="e">
        <f>IF(ISNUMBER(EU291),EU291*#REF!,"")</f>
        <v>#REF!</v>
      </c>
      <c r="FG291" s="55" t="str">
        <f t="shared" si="325"/>
        <v/>
      </c>
      <c r="FH291" s="55" t="str">
        <f t="shared" si="326"/>
        <v/>
      </c>
      <c r="FI291" s="55" t="str">
        <f t="shared" si="327"/>
        <v/>
      </c>
      <c r="FJ291" s="55" t="str">
        <f t="shared" si="328"/>
        <v/>
      </c>
      <c r="FK291" s="55" t="str">
        <f t="shared" si="329"/>
        <v/>
      </c>
      <c r="FL291" s="55" t="str">
        <f t="shared" si="330"/>
        <v/>
      </c>
      <c r="FM291" s="55" t="str">
        <f t="shared" si="331"/>
        <v/>
      </c>
      <c r="FN291" s="55" t="str">
        <f t="shared" si="332"/>
        <v/>
      </c>
      <c r="FO291" s="55" t="str">
        <f t="shared" si="333"/>
        <v/>
      </c>
      <c r="FP291" s="55" t="str">
        <f t="shared" si="334"/>
        <v/>
      </c>
      <c r="FQ291" s="59" t="str">
        <f t="shared" si="335"/>
        <v/>
      </c>
      <c r="FR291" s="53" t="str">
        <f t="shared" si="354"/>
        <v/>
      </c>
      <c r="FS291" s="53" t="e">
        <f t="shared" si="336"/>
        <v>#VALUE!</v>
      </c>
      <c r="FT291" s="19" t="e">
        <f t="shared" si="337"/>
        <v>#VALUE!</v>
      </c>
      <c r="FU291" s="19" t="e">
        <f t="shared" si="338"/>
        <v>#VALUE!</v>
      </c>
      <c r="FV291" s="19" t="e">
        <f t="shared" si="339"/>
        <v>#VALUE!</v>
      </c>
      <c r="FW291" s="50" t="e">
        <f t="shared" si="340"/>
        <v>#VALUE!</v>
      </c>
      <c r="FX291" s="120">
        <f t="shared" si="341"/>
        <v>0</v>
      </c>
      <c r="FY291" s="120">
        <f t="shared" si="342"/>
        <v>0</v>
      </c>
      <c r="FZ291" s="120">
        <f t="shared" si="343"/>
        <v>0</v>
      </c>
      <c r="GA291" s="120">
        <f t="shared" si="344"/>
        <v>0</v>
      </c>
      <c r="GB291" s="120">
        <f t="shared" si="345"/>
        <v>0</v>
      </c>
      <c r="GC291" s="120">
        <f t="shared" si="346"/>
        <v>0</v>
      </c>
      <c r="GD291" s="120">
        <f t="shared" si="347"/>
        <v>0</v>
      </c>
      <c r="GE291" s="120">
        <f t="shared" si="348"/>
        <v>0</v>
      </c>
      <c r="GF291" s="120">
        <f t="shared" si="349"/>
        <v>0</v>
      </c>
      <c r="GG291">
        <f t="shared" si="350"/>
        <v>0</v>
      </c>
      <c r="GH291">
        <f t="shared" si="351"/>
        <v>0</v>
      </c>
      <c r="GI291">
        <v>6</v>
      </c>
      <c r="GJ291" t="str">
        <f t="shared" si="352"/>
        <v/>
      </c>
    </row>
    <row r="292" spans="1:192" x14ac:dyDescent="0.2">
      <c r="A292" s="50">
        <f t="shared" si="291"/>
        <v>291</v>
      </c>
      <c r="B292" s="2" t="s">
        <v>141</v>
      </c>
      <c r="C292" s="179" t="s">
        <v>718</v>
      </c>
      <c r="D292" s="179" t="s">
        <v>983</v>
      </c>
      <c r="E292" s="179"/>
      <c r="F292" s="274">
        <v>3526180</v>
      </c>
      <c r="G292" s="274">
        <v>5572420</v>
      </c>
      <c r="H292" s="77">
        <f t="shared" si="292"/>
        <v>526095.098</v>
      </c>
      <c r="I292" s="77">
        <f t="shared" si="293"/>
        <v>5570630.8220000006</v>
      </c>
      <c r="J292" s="19">
        <v>149</v>
      </c>
      <c r="K292" s="19" t="s">
        <v>1334</v>
      </c>
      <c r="L292" s="19">
        <v>122</v>
      </c>
      <c r="Q292" s="58" t="s">
        <v>1339</v>
      </c>
      <c r="R292" t="s">
        <v>2907</v>
      </c>
      <c r="S292" t="s">
        <v>1324</v>
      </c>
      <c r="T292" s="241" t="str">
        <f t="shared" si="294"/>
        <v>-</v>
      </c>
      <c r="U292" s="241" t="str">
        <f t="shared" si="295"/>
        <v>-</v>
      </c>
      <c r="V292" s="241" t="str">
        <f t="shared" si="296"/>
        <v>B</v>
      </c>
      <c r="W292" s="241" t="str">
        <f t="shared" si="353"/>
        <v>A</v>
      </c>
      <c r="X292" s="260">
        <f t="shared" si="290"/>
        <v>6</v>
      </c>
      <c r="Y292" s="261" t="str">
        <f t="shared" si="289"/>
        <v/>
      </c>
      <c r="AA292" s="48">
        <v>25892</v>
      </c>
      <c r="AB292" s="148">
        <v>1</v>
      </c>
      <c r="AC292" s="151" t="s">
        <v>506</v>
      </c>
      <c r="AD292" s="144" t="s">
        <v>1684</v>
      </c>
      <c r="AE292" s="157"/>
      <c r="AF292" s="143">
        <v>12.5</v>
      </c>
      <c r="AG292" s="148"/>
      <c r="AH292" s="143">
        <v>5.9</v>
      </c>
      <c r="AI292" s="142"/>
      <c r="AJ292" s="66"/>
      <c r="AK292" s="66"/>
      <c r="AL292" s="66"/>
      <c r="AM292" s="143">
        <v>3.3</v>
      </c>
      <c r="AN292" s="66"/>
      <c r="AO292" s="2"/>
      <c r="AP292" s="2"/>
      <c r="AQ292" s="66"/>
      <c r="AR292" s="117">
        <f>SUM(AU292:BK292)</f>
        <v>26413.9</v>
      </c>
      <c r="AS292" s="193">
        <f t="shared" si="355"/>
        <v>26437.300000000003</v>
      </c>
      <c r="AT292" s="248" t="str">
        <f t="shared" si="356"/>
        <v/>
      </c>
      <c r="AU292" s="162">
        <v>7287.3</v>
      </c>
      <c r="AV292" s="162">
        <v>734</v>
      </c>
      <c r="AW292" s="162">
        <v>1106</v>
      </c>
      <c r="AX292" s="162">
        <v>14420</v>
      </c>
      <c r="AY292" s="162">
        <v>1060</v>
      </c>
      <c r="AZ292" s="172">
        <v>1208.2</v>
      </c>
      <c r="BA292" s="90"/>
      <c r="BB292" s="162">
        <v>570.9</v>
      </c>
      <c r="BC292" s="90"/>
      <c r="BD292" s="162">
        <v>0</v>
      </c>
      <c r="BE292" s="160">
        <v>27</v>
      </c>
      <c r="BF292" s="90"/>
      <c r="BG292" s="162"/>
      <c r="BH292" s="90"/>
      <c r="BI292" s="90"/>
      <c r="BJ292" s="162">
        <v>0.5</v>
      </c>
      <c r="BK292" s="162">
        <v>0</v>
      </c>
      <c r="BL292" s="162"/>
      <c r="BM292" s="162">
        <v>23.4</v>
      </c>
      <c r="BN292" s="91"/>
      <c r="BO292" s="90"/>
      <c r="BP292" s="90"/>
      <c r="BQ292" s="162"/>
      <c r="BR292" s="90"/>
      <c r="BS292" s="90"/>
      <c r="BT292" s="90"/>
      <c r="BU292" s="90"/>
      <c r="BV292" s="90"/>
      <c r="BW292" s="90"/>
      <c r="BX292" s="90"/>
      <c r="BY292" s="90"/>
      <c r="BZ292" s="90"/>
      <c r="CA292" s="90"/>
      <c r="CB292" s="90"/>
      <c r="CC292" s="90"/>
      <c r="CD292" s="90"/>
      <c r="CE292" s="90"/>
      <c r="CF292" s="90"/>
      <c r="CG292" s="90"/>
      <c r="CH292" s="162"/>
      <c r="CI292" s="90"/>
      <c r="CJ292" s="162"/>
      <c r="CK292" s="162"/>
      <c r="CL292" s="91"/>
      <c r="CM292" s="162"/>
      <c r="CN292" s="162">
        <v>2178</v>
      </c>
      <c r="CO292" s="2"/>
      <c r="CP292" s="2"/>
      <c r="CQ292" s="56"/>
      <c r="DB292" s="103"/>
      <c r="DC292" s="103"/>
      <c r="DD292" s="90"/>
      <c r="DE292" s="103"/>
      <c r="DF292" s="90"/>
      <c r="DG292" s="103"/>
      <c r="DH292" s="90"/>
      <c r="DI292" s="90"/>
      <c r="DJ292" s="90"/>
      <c r="DK292" s="90"/>
      <c r="DL292" s="90"/>
      <c r="DM292" s="90"/>
      <c r="DN292" s="90"/>
      <c r="DO292" s="90"/>
      <c r="DP292" s="90"/>
      <c r="DQ292" s="90"/>
      <c r="DR292" s="90"/>
      <c r="DS292" s="91"/>
      <c r="DT292" s="50">
        <f t="shared" si="297"/>
        <v>1</v>
      </c>
      <c r="DU292" s="73">
        <f t="shared" si="298"/>
        <v>0</v>
      </c>
      <c r="DV292" s="73">
        <f t="shared" si="299"/>
        <v>0</v>
      </c>
      <c r="DW292" s="73">
        <f t="shared" si="300"/>
        <v>1</v>
      </c>
      <c r="DX292" s="73">
        <f t="shared" si="301"/>
        <v>0</v>
      </c>
      <c r="DY292" s="125">
        <f t="shared" si="302"/>
        <v>0</v>
      </c>
      <c r="DZ292" s="73">
        <f t="shared" si="303"/>
        <v>1</v>
      </c>
      <c r="EA292" s="19">
        <f t="shared" si="304"/>
        <v>0</v>
      </c>
      <c r="EB292" s="50">
        <f t="shared" si="305"/>
        <v>0</v>
      </c>
      <c r="EC292" s="19">
        <f t="shared" si="306"/>
        <v>0</v>
      </c>
      <c r="ED292" s="19">
        <f t="shared" si="307"/>
        <v>0</v>
      </c>
      <c r="EE292" s="19">
        <f t="shared" si="308"/>
        <v>1</v>
      </c>
      <c r="EF292" s="50">
        <f t="shared" si="309"/>
        <v>0</v>
      </c>
      <c r="EG292" s="19">
        <f t="shared" si="310"/>
        <v>0</v>
      </c>
      <c r="EH292" s="19">
        <f t="shared" si="311"/>
        <v>1</v>
      </c>
      <c r="EI292" s="50">
        <f t="shared" si="312"/>
        <v>0</v>
      </c>
      <c r="EJ292" s="125">
        <f t="shared" si="313"/>
        <v>3</v>
      </c>
      <c r="EK292">
        <f t="shared" si="314"/>
        <v>7287.3</v>
      </c>
      <c r="EL292">
        <f t="shared" si="315"/>
        <v>570.9</v>
      </c>
      <c r="EM292">
        <f t="shared" si="316"/>
        <v>734</v>
      </c>
      <c r="EN292">
        <f t="shared" si="317"/>
        <v>1106</v>
      </c>
      <c r="EO292" t="str">
        <f t="shared" si="318"/>
        <v/>
      </c>
      <c r="EP292">
        <f t="shared" si="319"/>
        <v>27</v>
      </c>
      <c r="EQ292">
        <f t="shared" si="320"/>
        <v>1208.2</v>
      </c>
      <c r="ER292" t="str">
        <f t="shared" si="321"/>
        <v/>
      </c>
      <c r="ES292">
        <f t="shared" si="322"/>
        <v>0.5</v>
      </c>
      <c r="ET292">
        <f t="shared" si="323"/>
        <v>1060</v>
      </c>
      <c r="EU292" s="61">
        <f t="shared" si="324"/>
        <v>14420</v>
      </c>
      <c r="EV292" s="53" t="e">
        <f>IF(ISNUMBER(EK292),EK292*#REF!,"")</f>
        <v>#REF!</v>
      </c>
      <c r="EW292" s="53" t="e">
        <f>IF(ISNUMBER(EL292),EL292*#REF!,"")</f>
        <v>#REF!</v>
      </c>
      <c r="EX292" s="53" t="e">
        <f>IF(ISNUMBER(EM292),EM292*#REF!,"")</f>
        <v>#REF!</v>
      </c>
      <c r="EY292" s="53" t="e">
        <f>IF(ISNUMBER(EN292),EN292*#REF!,"")</f>
        <v>#REF!</v>
      </c>
      <c r="EZ292" s="53" t="str">
        <f>IF(ISNUMBER(EO292),EO292*#REF!,"")</f>
        <v/>
      </c>
      <c r="FA292" s="53" t="e">
        <f>IF(ISNUMBER(EP292),EP292*#REF!,"")</f>
        <v>#REF!</v>
      </c>
      <c r="FB292" s="53" t="e">
        <f>IF(ISNUMBER(EQ292),EQ292*#REF!,"")</f>
        <v>#REF!</v>
      </c>
      <c r="FC292" s="53" t="str">
        <f>IF(ISNUMBER(ER292),ER292*#REF!,"")</f>
        <v/>
      </c>
      <c r="FD292" s="53" t="e">
        <f>IF(ISNUMBER(ES292),ES292*#REF!,"")</f>
        <v>#REF!</v>
      </c>
      <c r="FE292" s="53" t="e">
        <f>IF(ISNUMBER(ET292),ET292*#REF!,"")</f>
        <v>#REF!</v>
      </c>
      <c r="FF292" s="52" t="e">
        <f>IF(ISNUMBER(EU292),EU292*#REF!,"")</f>
        <v>#REF!</v>
      </c>
      <c r="FG292" s="55" t="str">
        <f t="shared" si="325"/>
        <v/>
      </c>
      <c r="FH292" s="55" t="str">
        <f t="shared" si="326"/>
        <v/>
      </c>
      <c r="FI292" s="55" t="str">
        <f t="shared" si="327"/>
        <v/>
      </c>
      <c r="FJ292" s="55" t="str">
        <f t="shared" si="328"/>
        <v/>
      </c>
      <c r="FK292" s="55" t="str">
        <f t="shared" si="329"/>
        <v/>
      </c>
      <c r="FL292" s="55" t="str">
        <f t="shared" si="330"/>
        <v/>
      </c>
      <c r="FM292" s="55" t="str">
        <f t="shared" si="331"/>
        <v/>
      </c>
      <c r="FN292" s="55" t="str">
        <f t="shared" si="332"/>
        <v/>
      </c>
      <c r="FO292" s="55" t="str">
        <f t="shared" si="333"/>
        <v/>
      </c>
      <c r="FP292" s="55" t="str">
        <f t="shared" si="334"/>
        <v/>
      </c>
      <c r="FQ292" s="59" t="str">
        <f t="shared" si="335"/>
        <v/>
      </c>
      <c r="FR292" s="53" t="str">
        <f t="shared" si="354"/>
        <v/>
      </c>
      <c r="FS292" s="53" t="e">
        <f t="shared" si="336"/>
        <v>#VALUE!</v>
      </c>
      <c r="FT292" s="19" t="e">
        <f t="shared" si="337"/>
        <v>#VALUE!</v>
      </c>
      <c r="FU292" s="19" t="e">
        <f t="shared" si="338"/>
        <v>#VALUE!</v>
      </c>
      <c r="FV292" s="19" t="e">
        <f t="shared" si="339"/>
        <v>#VALUE!</v>
      </c>
      <c r="FW292" s="50" t="e">
        <f t="shared" si="340"/>
        <v>#VALUE!</v>
      </c>
      <c r="FX292" s="120">
        <f t="shared" si="341"/>
        <v>0</v>
      </c>
      <c r="FY292" s="120">
        <f t="shared" si="342"/>
        <v>0</v>
      </c>
      <c r="FZ292" s="120">
        <f t="shared" si="343"/>
        <v>0</v>
      </c>
      <c r="GA292" s="120">
        <f t="shared" si="344"/>
        <v>0</v>
      </c>
      <c r="GB292" s="120">
        <f t="shared" si="345"/>
        <v>0</v>
      </c>
      <c r="GC292" s="120">
        <f t="shared" si="346"/>
        <v>0</v>
      </c>
      <c r="GD292" s="120">
        <f t="shared" si="347"/>
        <v>0</v>
      </c>
      <c r="GE292" s="120">
        <f t="shared" si="348"/>
        <v>0</v>
      </c>
      <c r="GF292" s="120">
        <f t="shared" si="349"/>
        <v>0</v>
      </c>
      <c r="GG292">
        <f t="shared" si="350"/>
        <v>0</v>
      </c>
      <c r="GH292">
        <f t="shared" si="351"/>
        <v>0</v>
      </c>
      <c r="GI292">
        <v>6</v>
      </c>
      <c r="GJ292" t="str">
        <f t="shared" si="352"/>
        <v/>
      </c>
    </row>
    <row r="293" spans="1:192" x14ac:dyDescent="0.2">
      <c r="A293" s="50">
        <f t="shared" si="291"/>
        <v>292</v>
      </c>
      <c r="B293" s="2" t="s">
        <v>141</v>
      </c>
      <c r="C293" s="179" t="s">
        <v>718</v>
      </c>
      <c r="D293" s="179" t="s">
        <v>983</v>
      </c>
      <c r="E293" s="179"/>
      <c r="F293" s="274">
        <v>3526180</v>
      </c>
      <c r="G293" s="274">
        <v>5572420</v>
      </c>
      <c r="H293" s="77">
        <f t="shared" si="292"/>
        <v>526095.098</v>
      </c>
      <c r="I293" s="77">
        <f t="shared" si="293"/>
        <v>5570630.8220000006</v>
      </c>
      <c r="J293" s="19">
        <v>149</v>
      </c>
      <c r="K293" s="19" t="s">
        <v>1334</v>
      </c>
      <c r="L293" s="19">
        <v>122</v>
      </c>
      <c r="Q293" s="58" t="s">
        <v>1339</v>
      </c>
      <c r="R293" t="s">
        <v>2907</v>
      </c>
      <c r="S293" t="s">
        <v>1324</v>
      </c>
      <c r="T293" s="241" t="str">
        <f t="shared" si="294"/>
        <v>-</v>
      </c>
      <c r="U293" s="241" t="str">
        <f t="shared" si="295"/>
        <v>-</v>
      </c>
      <c r="V293" s="241" t="str">
        <f t="shared" si="296"/>
        <v>-</v>
      </c>
      <c r="W293" s="241" t="str">
        <f t="shared" si="353"/>
        <v>-</v>
      </c>
      <c r="X293" s="260">
        <f t="shared" si="290"/>
        <v>6</v>
      </c>
      <c r="Y293" s="261" t="str">
        <f t="shared" si="289"/>
        <v/>
      </c>
      <c r="AA293" s="48">
        <v>26918</v>
      </c>
      <c r="AB293" s="148">
        <v>2</v>
      </c>
      <c r="AC293" s="151"/>
      <c r="AD293" s="144" t="s">
        <v>1531</v>
      </c>
      <c r="AE293" s="57" t="s">
        <v>1431</v>
      </c>
      <c r="AF293" s="143" t="s">
        <v>3088</v>
      </c>
      <c r="AG293" s="148"/>
      <c r="AH293" s="143"/>
      <c r="AI293" s="142"/>
      <c r="AJ293" s="66"/>
      <c r="AK293" s="66"/>
      <c r="AL293" s="66"/>
      <c r="AM293" s="143"/>
      <c r="AN293" s="66"/>
      <c r="AO293" s="2"/>
      <c r="AP293" s="2"/>
      <c r="AQ293" s="66"/>
      <c r="AR293" s="117"/>
      <c r="AS293" s="204"/>
      <c r="AT293" s="249"/>
      <c r="AU293" s="163"/>
      <c r="AV293" s="163"/>
      <c r="AW293" s="163"/>
      <c r="AX293" s="163"/>
      <c r="AY293" s="163"/>
      <c r="AZ293" s="218"/>
      <c r="BA293" s="90"/>
      <c r="BB293" s="162"/>
      <c r="BC293" s="90"/>
      <c r="BD293" s="162"/>
      <c r="BE293" s="160"/>
      <c r="BF293" s="90"/>
      <c r="BG293" s="162"/>
      <c r="BH293" s="90"/>
      <c r="BI293" s="90"/>
      <c r="BJ293" s="162"/>
      <c r="BK293" s="162"/>
      <c r="BL293" s="162"/>
      <c r="BM293" s="162"/>
      <c r="BN293" s="91"/>
      <c r="BO293" s="90"/>
      <c r="BP293" s="90"/>
      <c r="BQ293" s="162"/>
      <c r="BR293" s="90"/>
      <c r="BS293" s="90"/>
      <c r="BT293" s="90"/>
      <c r="BU293" s="90"/>
      <c r="BV293" s="90"/>
      <c r="BW293" s="90"/>
      <c r="BX293" s="90"/>
      <c r="BY293" s="90"/>
      <c r="BZ293" s="90"/>
      <c r="CA293" s="90"/>
      <c r="CB293" s="90"/>
      <c r="CC293" s="90"/>
      <c r="CD293" s="90"/>
      <c r="CE293" s="90"/>
      <c r="CF293" s="90"/>
      <c r="CG293" s="90"/>
      <c r="CH293" s="162"/>
      <c r="CI293" s="90"/>
      <c r="CJ293" s="162"/>
      <c r="CK293" s="162"/>
      <c r="CL293" s="91"/>
      <c r="CM293" s="162"/>
      <c r="CN293" s="162" t="s">
        <v>3088</v>
      </c>
      <c r="CO293" s="2"/>
      <c r="CP293" s="2"/>
      <c r="CQ293" s="56"/>
      <c r="CR293" s="2">
        <v>5.6</v>
      </c>
      <c r="CS293" s="2">
        <v>94.4</v>
      </c>
      <c r="CT293" s="2"/>
      <c r="CU293" s="2"/>
      <c r="CV293" s="2"/>
      <c r="CW293" s="2"/>
      <c r="CX293" s="2">
        <v>0</v>
      </c>
      <c r="CY293" s="2">
        <v>0</v>
      </c>
      <c r="CZ293" s="2"/>
      <c r="DA293" s="56"/>
      <c r="DB293" s="90"/>
      <c r="DC293" s="90"/>
      <c r="DD293" s="90"/>
      <c r="DE293" s="90">
        <v>-5.5</v>
      </c>
      <c r="DF293" s="90"/>
      <c r="DG293" s="90"/>
      <c r="DH293" s="90"/>
      <c r="DI293" s="90"/>
      <c r="DJ293" s="90"/>
      <c r="DK293" s="90"/>
      <c r="DL293" s="90"/>
      <c r="DM293" s="90"/>
      <c r="DN293" s="90"/>
      <c r="DO293" s="90"/>
      <c r="DP293" s="90"/>
      <c r="DQ293" s="90"/>
      <c r="DR293" s="90"/>
      <c r="DS293" s="91"/>
      <c r="DT293" s="50">
        <f t="shared" si="297"/>
        <v>0</v>
      </c>
      <c r="DU293" s="73">
        <f t="shared" si="298"/>
        <v>0</v>
      </c>
      <c r="DV293" s="73">
        <f t="shared" si="299"/>
        <v>0</v>
      </c>
      <c r="DW293" s="73">
        <f t="shared" si="300"/>
        <v>1</v>
      </c>
      <c r="DX293" s="73">
        <f t="shared" si="301"/>
        <v>0</v>
      </c>
      <c r="DY293" s="125">
        <f t="shared" si="302"/>
        <v>0</v>
      </c>
      <c r="DZ293" s="73">
        <f t="shared" si="303"/>
        <v>0</v>
      </c>
      <c r="EA293" s="19">
        <f t="shared" si="304"/>
        <v>0</v>
      </c>
      <c r="EB293" s="50">
        <f t="shared" si="305"/>
        <v>1</v>
      </c>
      <c r="EC293" s="19">
        <f t="shared" si="306"/>
        <v>0</v>
      </c>
      <c r="ED293" s="19">
        <f t="shared" si="307"/>
        <v>0</v>
      </c>
      <c r="EE293" s="19">
        <f t="shared" si="308"/>
        <v>0</v>
      </c>
      <c r="EF293" s="50">
        <f t="shared" si="309"/>
        <v>1</v>
      </c>
      <c r="EG293" s="19">
        <f t="shared" si="310"/>
        <v>0</v>
      </c>
      <c r="EH293" s="19">
        <f t="shared" si="311"/>
        <v>0</v>
      </c>
      <c r="EI293" s="50">
        <f t="shared" si="312"/>
        <v>1</v>
      </c>
      <c r="EJ293" s="125">
        <f t="shared" si="313"/>
        <v>1</v>
      </c>
      <c r="EK293" t="str">
        <f t="shared" si="314"/>
        <v/>
      </c>
      <c r="EL293" t="str">
        <f t="shared" si="315"/>
        <v/>
      </c>
      <c r="EM293" t="str">
        <f t="shared" si="316"/>
        <v/>
      </c>
      <c r="EN293" t="str">
        <f t="shared" si="317"/>
        <v/>
      </c>
      <c r="EO293" t="str">
        <f t="shared" si="318"/>
        <v/>
      </c>
      <c r="EP293" t="str">
        <f t="shared" si="319"/>
        <v/>
      </c>
      <c r="EQ293" t="str">
        <f t="shared" si="320"/>
        <v/>
      </c>
      <c r="ER293" t="str">
        <f t="shared" si="321"/>
        <v/>
      </c>
      <c r="ES293" t="str">
        <f t="shared" si="322"/>
        <v/>
      </c>
      <c r="ET293" t="str">
        <f t="shared" si="323"/>
        <v/>
      </c>
      <c r="EU293" s="61" t="str">
        <f t="shared" si="324"/>
        <v/>
      </c>
      <c r="EV293" s="53" t="str">
        <f>IF(ISNUMBER(EK293),EK293*#REF!,"")</f>
        <v/>
      </c>
      <c r="EW293" s="53" t="str">
        <f>IF(ISNUMBER(EL293),EL293*#REF!,"")</f>
        <v/>
      </c>
      <c r="EX293" s="53" t="str">
        <f>IF(ISNUMBER(EM293),EM293*#REF!,"")</f>
        <v/>
      </c>
      <c r="EY293" s="53" t="str">
        <f>IF(ISNUMBER(EN293),EN293*#REF!,"")</f>
        <v/>
      </c>
      <c r="EZ293" s="53" t="str">
        <f>IF(ISNUMBER(EO293),EO293*#REF!,"")</f>
        <v/>
      </c>
      <c r="FA293" s="53" t="str">
        <f>IF(ISNUMBER(EP293),EP293*#REF!,"")</f>
        <v/>
      </c>
      <c r="FB293" s="53" t="str">
        <f>IF(ISNUMBER(EQ293),EQ293*#REF!,"")</f>
        <v/>
      </c>
      <c r="FC293" s="53" t="str">
        <f>IF(ISNUMBER(ER293),ER293*#REF!,"")</f>
        <v/>
      </c>
      <c r="FD293" s="53" t="str">
        <f>IF(ISNUMBER(ES293),ES293*#REF!,"")</f>
        <v/>
      </c>
      <c r="FE293" s="53" t="str">
        <f>IF(ISNUMBER(ET293),ET293*#REF!,"")</f>
        <v/>
      </c>
      <c r="FF293" s="52" t="str">
        <f>IF(ISNUMBER(EU293),EU293*#REF!,"")</f>
        <v/>
      </c>
      <c r="FG293" s="55" t="str">
        <f t="shared" si="325"/>
        <v/>
      </c>
      <c r="FH293" s="55" t="str">
        <f t="shared" si="326"/>
        <v/>
      </c>
      <c r="FI293" s="55" t="str">
        <f t="shared" si="327"/>
        <v/>
      </c>
      <c r="FJ293" s="55" t="str">
        <f t="shared" si="328"/>
        <v/>
      </c>
      <c r="FK293" s="55" t="str">
        <f t="shared" si="329"/>
        <v/>
      </c>
      <c r="FL293" s="55" t="str">
        <f t="shared" si="330"/>
        <v/>
      </c>
      <c r="FM293" s="55" t="str">
        <f t="shared" si="331"/>
        <v/>
      </c>
      <c r="FN293" s="55" t="str">
        <f t="shared" si="332"/>
        <v/>
      </c>
      <c r="FO293" s="55" t="str">
        <f t="shared" si="333"/>
        <v/>
      </c>
      <c r="FP293" s="55" t="str">
        <f t="shared" si="334"/>
        <v/>
      </c>
      <c r="FQ293" s="59" t="str">
        <f t="shared" si="335"/>
        <v/>
      </c>
      <c r="FR293" s="53" t="str">
        <f t="shared" si="354"/>
        <v/>
      </c>
      <c r="FS293" s="53">
        <f t="shared" si="336"/>
        <v>0</v>
      </c>
      <c r="FT293" s="19">
        <f t="shared" si="337"/>
        <v>1</v>
      </c>
      <c r="FU293" s="19">
        <f t="shared" si="338"/>
        <v>0</v>
      </c>
      <c r="FV293" s="19">
        <f t="shared" si="339"/>
        <v>0</v>
      </c>
      <c r="FW293" s="50">
        <f t="shared" si="340"/>
        <v>0</v>
      </c>
      <c r="FX293" s="120">
        <f t="shared" si="341"/>
        <v>0</v>
      </c>
      <c r="FY293" s="120">
        <f t="shared" si="342"/>
        <v>0</v>
      </c>
      <c r="FZ293" s="120">
        <f t="shared" si="343"/>
        <v>0</v>
      </c>
      <c r="GA293" s="120">
        <f t="shared" si="344"/>
        <v>0</v>
      </c>
      <c r="GB293" s="120">
        <f t="shared" si="345"/>
        <v>0</v>
      </c>
      <c r="GC293" s="120">
        <f t="shared" si="346"/>
        <v>0</v>
      </c>
      <c r="GD293" s="120">
        <f t="shared" si="347"/>
        <v>0</v>
      </c>
      <c r="GE293" s="120">
        <f t="shared" si="348"/>
        <v>0</v>
      </c>
      <c r="GF293" s="120">
        <f t="shared" si="349"/>
        <v>0</v>
      </c>
      <c r="GG293">
        <f t="shared" si="350"/>
        <v>0</v>
      </c>
      <c r="GH293">
        <f t="shared" si="351"/>
        <v>0</v>
      </c>
      <c r="GI293">
        <v>6</v>
      </c>
      <c r="GJ293" t="str">
        <f t="shared" si="352"/>
        <v/>
      </c>
    </row>
    <row r="294" spans="1:192" x14ac:dyDescent="0.2">
      <c r="A294" s="50">
        <f t="shared" si="291"/>
        <v>293</v>
      </c>
      <c r="B294" s="2" t="s">
        <v>141</v>
      </c>
      <c r="C294" s="144" t="s">
        <v>718</v>
      </c>
      <c r="D294" s="179" t="s">
        <v>983</v>
      </c>
      <c r="E294" s="179"/>
      <c r="F294" s="274">
        <v>3526180</v>
      </c>
      <c r="G294" s="274">
        <v>5572420</v>
      </c>
      <c r="H294" s="77">
        <f t="shared" si="292"/>
        <v>526095.098</v>
      </c>
      <c r="I294" s="77">
        <f t="shared" si="293"/>
        <v>5570630.8220000006</v>
      </c>
      <c r="J294" s="19">
        <v>149</v>
      </c>
      <c r="K294" s="19" t="s">
        <v>1334</v>
      </c>
      <c r="L294" s="19">
        <v>122</v>
      </c>
      <c r="Q294" s="58" t="s">
        <v>1339</v>
      </c>
      <c r="R294" t="s">
        <v>2907</v>
      </c>
      <c r="S294" t="s">
        <v>1324</v>
      </c>
      <c r="T294" s="241" t="str">
        <f t="shared" si="294"/>
        <v>-</v>
      </c>
      <c r="U294" s="241" t="str">
        <f t="shared" si="295"/>
        <v>-</v>
      </c>
      <c r="V294" s="241" t="str">
        <f t="shared" si="296"/>
        <v>B</v>
      </c>
      <c r="W294" s="241" t="str">
        <f t="shared" si="353"/>
        <v>A</v>
      </c>
      <c r="X294" s="260">
        <f t="shared" si="290"/>
        <v>6</v>
      </c>
      <c r="Y294" s="261" t="str">
        <f t="shared" si="289"/>
        <v/>
      </c>
      <c r="Z294" s="61" t="s">
        <v>1685</v>
      </c>
      <c r="AA294" s="48">
        <v>35522</v>
      </c>
      <c r="AB294" s="143">
        <v>3</v>
      </c>
      <c r="AC294" s="144" t="s">
        <v>710</v>
      </c>
      <c r="AD294" s="144" t="s">
        <v>1686</v>
      </c>
      <c r="AE294" s="154"/>
      <c r="AF294" s="143">
        <v>12.4</v>
      </c>
      <c r="AG294" s="66">
        <v>35800</v>
      </c>
      <c r="AH294" s="147">
        <v>5.83</v>
      </c>
      <c r="AI294" s="76">
        <v>265.81799999999998</v>
      </c>
      <c r="AJ294" s="143">
        <v>1.0165</v>
      </c>
      <c r="AK294" s="143">
        <v>20</v>
      </c>
      <c r="AL294" s="143"/>
      <c r="AM294" s="143"/>
      <c r="AN294" s="143"/>
      <c r="AO294" s="2"/>
      <c r="AP294" s="2"/>
      <c r="AQ294" s="143"/>
      <c r="AR294" s="117">
        <v>24238.685000000001</v>
      </c>
      <c r="AS294" s="193">
        <f t="shared" ref="AS294:AS311" si="357">SUM(AU294:BN294)+SUM(BO294:CL294)/1000</f>
        <v>24255.070759999999</v>
      </c>
      <c r="AT294" s="248" t="str">
        <f t="shared" ref="AT294:AT311" si="358">FR294</f>
        <v/>
      </c>
      <c r="AU294" s="162">
        <v>7195</v>
      </c>
      <c r="AV294" s="162">
        <v>329</v>
      </c>
      <c r="AW294" s="162">
        <v>1026</v>
      </c>
      <c r="AX294" s="162">
        <v>13120</v>
      </c>
      <c r="AY294" s="162">
        <v>956</v>
      </c>
      <c r="AZ294" s="172">
        <v>1080</v>
      </c>
      <c r="BA294" s="162">
        <v>4.5999999999999996</v>
      </c>
      <c r="BB294" s="162">
        <v>433</v>
      </c>
      <c r="BC294" s="160">
        <v>19</v>
      </c>
      <c r="BD294" s="162">
        <v>2.5</v>
      </c>
      <c r="BE294" s="160">
        <v>65</v>
      </c>
      <c r="BF294" s="162">
        <v>1.7</v>
      </c>
      <c r="BG294" s="162">
        <v>0.11</v>
      </c>
      <c r="BH294" s="162">
        <v>6.3</v>
      </c>
      <c r="BI294" s="162">
        <v>0.03</v>
      </c>
      <c r="BJ294" s="162" t="s">
        <v>1381</v>
      </c>
      <c r="BK294" s="162" t="s">
        <v>1463</v>
      </c>
      <c r="BL294" s="162"/>
      <c r="BM294" s="162">
        <v>13.3</v>
      </c>
      <c r="BN294" s="91">
        <v>3.2</v>
      </c>
      <c r="BO294" s="162" t="s">
        <v>721</v>
      </c>
      <c r="BP294" s="90"/>
      <c r="BQ294" s="166">
        <v>85.76</v>
      </c>
      <c r="BR294" s="162">
        <v>39</v>
      </c>
      <c r="BS294" s="162"/>
      <c r="BT294" s="90" t="s">
        <v>1383</v>
      </c>
      <c r="BU294" s="162" t="s">
        <v>720</v>
      </c>
      <c r="BV294" s="162" t="s">
        <v>720</v>
      </c>
      <c r="BW294" s="162"/>
      <c r="BX294" s="162" t="s">
        <v>720</v>
      </c>
      <c r="BY294" s="90" t="s">
        <v>1384</v>
      </c>
      <c r="BZ294" s="90" t="s">
        <v>285</v>
      </c>
      <c r="CA294" s="162" t="s">
        <v>720</v>
      </c>
      <c r="CB294" s="162">
        <v>6</v>
      </c>
      <c r="CC294" s="162"/>
      <c r="CD294" s="90" t="s">
        <v>456</v>
      </c>
      <c r="CE294" s="162" t="s">
        <v>456</v>
      </c>
      <c r="CF294" s="90" t="s">
        <v>456</v>
      </c>
      <c r="CG294" s="159"/>
      <c r="CH294" s="162"/>
      <c r="CI294" s="159"/>
      <c r="CJ294" s="162"/>
      <c r="CK294" s="162" t="s">
        <v>285</v>
      </c>
      <c r="CL294" s="172">
        <v>200</v>
      </c>
      <c r="CM294" s="160">
        <v>0.8</v>
      </c>
      <c r="CN294" s="162">
        <v>1840</v>
      </c>
      <c r="CO294" s="90" t="s">
        <v>1370</v>
      </c>
      <c r="CP294" s="2"/>
      <c r="CQ294" s="56"/>
      <c r="CR294" s="2"/>
      <c r="CS294" s="2"/>
      <c r="CT294" s="2"/>
      <c r="CU294" s="2"/>
      <c r="CV294" s="2"/>
      <c r="CW294" s="2"/>
      <c r="CX294" s="2"/>
      <c r="CY294" s="2"/>
      <c r="CZ294" s="2"/>
      <c r="DA294" s="56"/>
      <c r="DB294" s="90"/>
      <c r="DC294" s="90"/>
      <c r="DD294" s="90"/>
      <c r="DE294" s="90"/>
      <c r="DF294" s="90"/>
      <c r="DG294" s="90"/>
      <c r="DH294" s="90"/>
      <c r="DI294" s="103">
        <v>10.8</v>
      </c>
      <c r="DJ294" s="103">
        <v>3.7</v>
      </c>
      <c r="DK294" s="90"/>
      <c r="DL294" s="90"/>
      <c r="DM294" s="90"/>
      <c r="DN294" s="90"/>
      <c r="DO294" s="90"/>
      <c r="DP294" s="90"/>
      <c r="DQ294" s="90"/>
      <c r="DR294" s="90"/>
      <c r="DS294" s="91"/>
      <c r="DT294" s="50">
        <f t="shared" si="297"/>
        <v>0</v>
      </c>
      <c r="DU294" s="73">
        <f t="shared" si="298"/>
        <v>0</v>
      </c>
      <c r="DV294" s="73">
        <f t="shared" si="299"/>
        <v>0</v>
      </c>
      <c r="DW294" s="73">
        <f t="shared" si="300"/>
        <v>1</v>
      </c>
      <c r="DX294" s="73">
        <f t="shared" si="301"/>
        <v>0</v>
      </c>
      <c r="DY294" s="125">
        <f t="shared" si="302"/>
        <v>0</v>
      </c>
      <c r="DZ294" s="73">
        <f t="shared" si="303"/>
        <v>1</v>
      </c>
      <c r="EA294" s="19">
        <f t="shared" si="304"/>
        <v>0</v>
      </c>
      <c r="EB294" s="50">
        <f t="shared" si="305"/>
        <v>0</v>
      </c>
      <c r="EC294" s="19">
        <f t="shared" si="306"/>
        <v>0</v>
      </c>
      <c r="ED294" s="19">
        <f t="shared" si="307"/>
        <v>0</v>
      </c>
      <c r="EE294" s="19">
        <f t="shared" si="308"/>
        <v>1</v>
      </c>
      <c r="EF294" s="50">
        <f t="shared" si="309"/>
        <v>0</v>
      </c>
      <c r="EG294" s="19">
        <f t="shared" si="310"/>
        <v>0</v>
      </c>
      <c r="EH294" s="19">
        <f t="shared" si="311"/>
        <v>1</v>
      </c>
      <c r="EI294" s="50">
        <f t="shared" si="312"/>
        <v>0</v>
      </c>
      <c r="EJ294" s="125">
        <f t="shared" si="313"/>
        <v>3</v>
      </c>
      <c r="EK294">
        <f t="shared" si="314"/>
        <v>7195</v>
      </c>
      <c r="EL294">
        <f t="shared" si="315"/>
        <v>433</v>
      </c>
      <c r="EM294">
        <f t="shared" si="316"/>
        <v>329</v>
      </c>
      <c r="EN294">
        <f t="shared" si="317"/>
        <v>1026</v>
      </c>
      <c r="EO294">
        <f t="shared" si="318"/>
        <v>1.7</v>
      </c>
      <c r="EP294">
        <f t="shared" si="319"/>
        <v>65</v>
      </c>
      <c r="EQ294">
        <f t="shared" si="320"/>
        <v>1080</v>
      </c>
      <c r="ER294" t="str">
        <f t="shared" si="321"/>
        <v/>
      </c>
      <c r="ES294" t="str">
        <f t="shared" si="322"/>
        <v/>
      </c>
      <c r="ET294">
        <f t="shared" si="323"/>
        <v>956</v>
      </c>
      <c r="EU294" s="61">
        <f t="shared" si="324"/>
        <v>13120</v>
      </c>
      <c r="EV294" s="53" t="e">
        <f>IF(ISNUMBER(EK294),EK294*#REF!,"")</f>
        <v>#REF!</v>
      </c>
      <c r="EW294" s="53" t="e">
        <f>IF(ISNUMBER(EL294),EL294*#REF!,"")</f>
        <v>#REF!</v>
      </c>
      <c r="EX294" s="53" t="e">
        <f>IF(ISNUMBER(EM294),EM294*#REF!,"")</f>
        <v>#REF!</v>
      </c>
      <c r="EY294" s="53" t="e">
        <f>IF(ISNUMBER(EN294),EN294*#REF!,"")</f>
        <v>#REF!</v>
      </c>
      <c r="EZ294" s="53" t="e">
        <f>IF(ISNUMBER(EO294),EO294*#REF!,"")</f>
        <v>#REF!</v>
      </c>
      <c r="FA294" s="53" t="e">
        <f>IF(ISNUMBER(EP294),EP294*#REF!,"")</f>
        <v>#REF!</v>
      </c>
      <c r="FB294" s="53" t="e">
        <f>IF(ISNUMBER(EQ294),EQ294*#REF!,"")</f>
        <v>#REF!</v>
      </c>
      <c r="FC294" s="53" t="str">
        <f>IF(ISNUMBER(ER294),ER294*#REF!,"")</f>
        <v/>
      </c>
      <c r="FD294" s="53" t="str">
        <f>IF(ISNUMBER(ES294),ES294*#REF!,"")</f>
        <v/>
      </c>
      <c r="FE294" s="53" t="e">
        <f>IF(ISNUMBER(ET294),ET294*#REF!,"")</f>
        <v>#REF!</v>
      </c>
      <c r="FF294" s="52" t="e">
        <f>IF(ISNUMBER(EU294),EU294*#REF!,"")</f>
        <v>#REF!</v>
      </c>
      <c r="FG294" s="55" t="str">
        <f t="shared" si="325"/>
        <v/>
      </c>
      <c r="FH294" s="55" t="str">
        <f t="shared" si="326"/>
        <v/>
      </c>
      <c r="FI294" s="55" t="str">
        <f t="shared" si="327"/>
        <v/>
      </c>
      <c r="FJ294" s="55" t="str">
        <f t="shared" si="328"/>
        <v/>
      </c>
      <c r="FK294" s="55" t="str">
        <f t="shared" si="329"/>
        <v/>
      </c>
      <c r="FL294" s="55" t="str">
        <f t="shared" si="330"/>
        <v/>
      </c>
      <c r="FM294" s="55" t="str">
        <f t="shared" si="331"/>
        <v/>
      </c>
      <c r="FN294" s="55" t="str">
        <f t="shared" si="332"/>
        <v/>
      </c>
      <c r="FO294" s="55" t="str">
        <f t="shared" si="333"/>
        <v/>
      </c>
      <c r="FP294" s="55" t="str">
        <f t="shared" si="334"/>
        <v/>
      </c>
      <c r="FQ294" s="59" t="str">
        <f t="shared" si="335"/>
        <v/>
      </c>
      <c r="FR294" s="53" t="str">
        <f t="shared" si="354"/>
        <v/>
      </c>
      <c r="FS294" s="53" t="e">
        <f t="shared" si="336"/>
        <v>#VALUE!</v>
      </c>
      <c r="FT294" s="19" t="e">
        <f t="shared" si="337"/>
        <v>#VALUE!</v>
      </c>
      <c r="FU294" s="19" t="e">
        <f t="shared" si="338"/>
        <v>#VALUE!</v>
      </c>
      <c r="FV294" s="19" t="e">
        <f t="shared" si="339"/>
        <v>#VALUE!</v>
      </c>
      <c r="FW294" s="50" t="e">
        <f t="shared" si="340"/>
        <v>#VALUE!</v>
      </c>
      <c r="FX294" s="120">
        <f t="shared" si="341"/>
        <v>0</v>
      </c>
      <c r="FY294" s="120">
        <f t="shared" si="342"/>
        <v>0</v>
      </c>
      <c r="FZ294" s="120">
        <f t="shared" si="343"/>
        <v>0</v>
      </c>
      <c r="GA294" s="120">
        <f t="shared" si="344"/>
        <v>0</v>
      </c>
      <c r="GB294" s="120">
        <f t="shared" si="345"/>
        <v>0</v>
      </c>
      <c r="GC294" s="120">
        <f t="shared" si="346"/>
        <v>0</v>
      </c>
      <c r="GD294" s="120">
        <f t="shared" si="347"/>
        <v>0</v>
      </c>
      <c r="GE294" s="120">
        <f t="shared" si="348"/>
        <v>0</v>
      </c>
      <c r="GF294" s="120">
        <f t="shared" si="349"/>
        <v>0</v>
      </c>
      <c r="GG294">
        <f t="shared" si="350"/>
        <v>0</v>
      </c>
      <c r="GH294">
        <f t="shared" si="351"/>
        <v>0</v>
      </c>
      <c r="GI294">
        <v>6</v>
      </c>
      <c r="GJ294" t="str">
        <f t="shared" si="352"/>
        <v/>
      </c>
    </row>
    <row r="295" spans="1:192" x14ac:dyDescent="0.2">
      <c r="A295" s="50">
        <f t="shared" si="291"/>
        <v>294</v>
      </c>
      <c r="B295" s="2" t="s">
        <v>141</v>
      </c>
      <c r="C295" s="144" t="s">
        <v>718</v>
      </c>
      <c r="D295" s="179" t="s">
        <v>983</v>
      </c>
      <c r="E295" s="179"/>
      <c r="F295" s="274">
        <v>3526180</v>
      </c>
      <c r="G295" s="274">
        <v>5572420</v>
      </c>
      <c r="H295" s="77">
        <f t="shared" si="292"/>
        <v>526095.098</v>
      </c>
      <c r="I295" s="77">
        <f t="shared" si="293"/>
        <v>5570630.8220000006</v>
      </c>
      <c r="J295" s="19">
        <v>149</v>
      </c>
      <c r="K295" s="19" t="s">
        <v>1334</v>
      </c>
      <c r="L295" s="19">
        <v>122</v>
      </c>
      <c r="Q295" s="58" t="s">
        <v>1339</v>
      </c>
      <c r="R295" t="s">
        <v>2907</v>
      </c>
      <c r="S295" t="s">
        <v>1324</v>
      </c>
      <c r="T295" s="241" t="str">
        <f t="shared" si="294"/>
        <v>-</v>
      </c>
      <c r="U295" s="241" t="str">
        <f t="shared" si="295"/>
        <v>-</v>
      </c>
      <c r="V295" s="241" t="str">
        <f t="shared" si="296"/>
        <v>B</v>
      </c>
      <c r="W295" s="241" t="str">
        <f t="shared" si="353"/>
        <v>A</v>
      </c>
      <c r="X295" s="260">
        <f t="shared" si="290"/>
        <v>6</v>
      </c>
      <c r="Y295" s="261" t="str">
        <f t="shared" si="289"/>
        <v/>
      </c>
      <c r="AA295" s="48">
        <v>39317</v>
      </c>
      <c r="AB295" s="143">
        <v>4</v>
      </c>
      <c r="AC295" s="144" t="s">
        <v>710</v>
      </c>
      <c r="AD295" s="144" t="s">
        <v>1687</v>
      </c>
      <c r="AE295" s="154"/>
      <c r="AF295" s="148">
        <v>12.8</v>
      </c>
      <c r="AG295" s="66">
        <v>38700</v>
      </c>
      <c r="AH295" s="148">
        <v>5.68</v>
      </c>
      <c r="AI295" s="76">
        <v>455.52600000000001</v>
      </c>
      <c r="AJ295" s="148">
        <v>1.0179</v>
      </c>
      <c r="AK295" s="148">
        <v>20</v>
      </c>
      <c r="AL295" s="148"/>
      <c r="AM295" s="149"/>
      <c r="AN295" s="148"/>
      <c r="AO295" s="2"/>
      <c r="AP295" s="2"/>
      <c r="AQ295" s="148"/>
      <c r="AR295" s="117">
        <v>24698.344000000001</v>
      </c>
      <c r="AS295" s="193">
        <f t="shared" si="357"/>
        <v>24718.154000000002</v>
      </c>
      <c r="AT295" s="248" t="str">
        <f t="shared" si="358"/>
        <v/>
      </c>
      <c r="AU295" s="164">
        <v>7260</v>
      </c>
      <c r="AV295" s="164">
        <v>342</v>
      </c>
      <c r="AW295" s="164">
        <v>1060</v>
      </c>
      <c r="AX295" s="164">
        <v>13300</v>
      </c>
      <c r="AY295" s="164">
        <v>1000</v>
      </c>
      <c r="AZ295" s="173">
        <v>1190</v>
      </c>
      <c r="BA295" s="164">
        <v>5.6</v>
      </c>
      <c r="BB295" s="164">
        <v>446</v>
      </c>
      <c r="BC295" s="164">
        <v>19.2</v>
      </c>
      <c r="BD295" s="164">
        <v>2.5</v>
      </c>
      <c r="BE295" s="168">
        <v>62</v>
      </c>
      <c r="BF295" s="164">
        <v>1.8</v>
      </c>
      <c r="BG295" s="164">
        <v>0.13</v>
      </c>
      <c r="BH295" s="169">
        <v>7</v>
      </c>
      <c r="BI295" s="164">
        <v>3.9E-2</v>
      </c>
      <c r="BJ295" s="164" t="s">
        <v>1670</v>
      </c>
      <c r="BK295" s="164" t="s">
        <v>1370</v>
      </c>
      <c r="BL295" s="164"/>
      <c r="BM295" s="164">
        <v>12.5</v>
      </c>
      <c r="BN295" s="175">
        <v>7.7</v>
      </c>
      <c r="BO295" s="164" t="s">
        <v>719</v>
      </c>
      <c r="BP295" s="90">
        <v>22</v>
      </c>
      <c r="BQ295" s="168"/>
      <c r="BR295" s="164">
        <v>47</v>
      </c>
      <c r="BS295" s="164" t="s">
        <v>464</v>
      </c>
      <c r="BT295" s="90"/>
      <c r="BU295" s="168">
        <v>20</v>
      </c>
      <c r="BV295" s="164">
        <v>7</v>
      </c>
      <c r="BW295" s="164">
        <v>31</v>
      </c>
      <c r="BX295" s="164">
        <v>8</v>
      </c>
      <c r="BY295" s="90"/>
      <c r="BZ295" s="90"/>
      <c r="CA295" s="164">
        <v>96</v>
      </c>
      <c r="CB295" s="164" t="s">
        <v>286</v>
      </c>
      <c r="CC295" s="168">
        <v>1200</v>
      </c>
      <c r="CD295" s="90"/>
      <c r="CE295" s="177"/>
      <c r="CF295" s="90"/>
      <c r="CG295" s="164"/>
      <c r="CH295" s="164"/>
      <c r="CI295" s="164">
        <v>14</v>
      </c>
      <c r="CJ295" s="164"/>
      <c r="CK295" s="164"/>
      <c r="CL295" s="173">
        <v>240</v>
      </c>
      <c r="CM295" s="164" t="s">
        <v>1677</v>
      </c>
      <c r="CN295" s="164">
        <v>2710</v>
      </c>
      <c r="CO295" s="2"/>
      <c r="CP295" s="2"/>
      <c r="CQ295" s="56"/>
      <c r="CR295" s="2"/>
      <c r="CS295" s="2"/>
      <c r="CT295" s="2"/>
      <c r="CU295" s="2"/>
      <c r="CV295" s="2"/>
      <c r="CW295" s="2"/>
      <c r="CX295" s="2"/>
      <c r="CY295" s="2"/>
      <c r="CZ295" s="2"/>
      <c r="DA295" s="56"/>
      <c r="DB295" s="90"/>
      <c r="DC295" s="90"/>
      <c r="DD295" s="90"/>
      <c r="DE295" s="90"/>
      <c r="DF295" s="90"/>
      <c r="DG295" s="90"/>
      <c r="DH295" s="90"/>
      <c r="DI295" s="90"/>
      <c r="DJ295" s="90"/>
      <c r="DK295" s="90"/>
      <c r="DL295" s="90"/>
      <c r="DM295" s="90"/>
      <c r="DN295" s="90"/>
      <c r="DO295" s="90"/>
      <c r="DP295" s="90"/>
      <c r="DQ295" s="90"/>
      <c r="DR295" s="90"/>
      <c r="DS295" s="91"/>
      <c r="DT295" s="50">
        <f t="shared" si="297"/>
        <v>0</v>
      </c>
      <c r="DU295" s="73">
        <f t="shared" si="298"/>
        <v>0</v>
      </c>
      <c r="DV295" s="73">
        <f t="shared" si="299"/>
        <v>0</v>
      </c>
      <c r="DW295" s="73">
        <f t="shared" si="300"/>
        <v>1</v>
      </c>
      <c r="DX295" s="73">
        <f t="shared" si="301"/>
        <v>0</v>
      </c>
      <c r="DY295" s="125">
        <f t="shared" si="302"/>
        <v>0</v>
      </c>
      <c r="DZ295" s="73">
        <f t="shared" si="303"/>
        <v>1</v>
      </c>
      <c r="EA295" s="19">
        <f t="shared" si="304"/>
        <v>0</v>
      </c>
      <c r="EB295" s="50">
        <f t="shared" si="305"/>
        <v>0</v>
      </c>
      <c r="EC295" s="19">
        <f t="shared" si="306"/>
        <v>0</v>
      </c>
      <c r="ED295" s="19">
        <f t="shared" si="307"/>
        <v>0</v>
      </c>
      <c r="EE295" s="19">
        <f t="shared" si="308"/>
        <v>1</v>
      </c>
      <c r="EF295" s="50">
        <f t="shared" si="309"/>
        <v>0</v>
      </c>
      <c r="EG295" s="19">
        <f t="shared" si="310"/>
        <v>0</v>
      </c>
      <c r="EH295" s="19">
        <f t="shared" si="311"/>
        <v>1</v>
      </c>
      <c r="EI295" s="50">
        <f t="shared" si="312"/>
        <v>0</v>
      </c>
      <c r="EJ295" s="125">
        <f t="shared" si="313"/>
        <v>3</v>
      </c>
      <c r="EK295">
        <f t="shared" si="314"/>
        <v>7260</v>
      </c>
      <c r="EL295">
        <f t="shared" si="315"/>
        <v>446</v>
      </c>
      <c r="EM295">
        <f t="shared" si="316"/>
        <v>342</v>
      </c>
      <c r="EN295">
        <f t="shared" si="317"/>
        <v>1060</v>
      </c>
      <c r="EO295">
        <f t="shared" si="318"/>
        <v>1.8</v>
      </c>
      <c r="EP295">
        <f t="shared" si="319"/>
        <v>62</v>
      </c>
      <c r="EQ295">
        <f t="shared" si="320"/>
        <v>1190</v>
      </c>
      <c r="ER295" t="str">
        <f t="shared" si="321"/>
        <v/>
      </c>
      <c r="ES295" t="str">
        <f t="shared" si="322"/>
        <v/>
      </c>
      <c r="ET295">
        <f t="shared" si="323"/>
        <v>1000</v>
      </c>
      <c r="EU295" s="61">
        <f t="shared" si="324"/>
        <v>13300</v>
      </c>
      <c r="EV295" s="53" t="e">
        <f>IF(ISNUMBER(EK295),EK295*#REF!,"")</f>
        <v>#REF!</v>
      </c>
      <c r="EW295" s="53" t="e">
        <f>IF(ISNUMBER(EL295),EL295*#REF!,"")</f>
        <v>#REF!</v>
      </c>
      <c r="EX295" s="53" t="e">
        <f>IF(ISNUMBER(EM295),EM295*#REF!,"")</f>
        <v>#REF!</v>
      </c>
      <c r="EY295" s="53" t="e">
        <f>IF(ISNUMBER(EN295),EN295*#REF!,"")</f>
        <v>#REF!</v>
      </c>
      <c r="EZ295" s="53" t="e">
        <f>IF(ISNUMBER(EO295),EO295*#REF!,"")</f>
        <v>#REF!</v>
      </c>
      <c r="FA295" s="53" t="e">
        <f>IF(ISNUMBER(EP295),EP295*#REF!,"")</f>
        <v>#REF!</v>
      </c>
      <c r="FB295" s="53" t="e">
        <f>IF(ISNUMBER(EQ295),EQ295*#REF!,"")</f>
        <v>#REF!</v>
      </c>
      <c r="FC295" s="53" t="str">
        <f>IF(ISNUMBER(ER295),ER295*#REF!,"")</f>
        <v/>
      </c>
      <c r="FD295" s="53" t="str">
        <f>IF(ISNUMBER(ES295),ES295*#REF!,"")</f>
        <v/>
      </c>
      <c r="FE295" s="53" t="e">
        <f>IF(ISNUMBER(ET295),ET295*#REF!,"")</f>
        <v>#REF!</v>
      </c>
      <c r="FF295" s="52" t="e">
        <f>IF(ISNUMBER(EU295),EU295*#REF!,"")</f>
        <v>#REF!</v>
      </c>
      <c r="FG295" s="55" t="str">
        <f t="shared" si="325"/>
        <v/>
      </c>
      <c r="FH295" s="55" t="str">
        <f t="shared" si="326"/>
        <v/>
      </c>
      <c r="FI295" s="55" t="str">
        <f t="shared" si="327"/>
        <v/>
      </c>
      <c r="FJ295" s="55" t="str">
        <f t="shared" si="328"/>
        <v/>
      </c>
      <c r="FK295" s="55" t="str">
        <f t="shared" si="329"/>
        <v/>
      </c>
      <c r="FL295" s="55" t="str">
        <f t="shared" si="330"/>
        <v/>
      </c>
      <c r="FM295" s="55" t="str">
        <f t="shared" si="331"/>
        <v/>
      </c>
      <c r="FN295" s="55" t="str">
        <f t="shared" si="332"/>
        <v/>
      </c>
      <c r="FO295" s="55" t="str">
        <f t="shared" si="333"/>
        <v/>
      </c>
      <c r="FP295" s="55" t="str">
        <f t="shared" si="334"/>
        <v/>
      </c>
      <c r="FQ295" s="59" t="str">
        <f t="shared" si="335"/>
        <v/>
      </c>
      <c r="FR295" s="53" t="str">
        <f t="shared" si="354"/>
        <v/>
      </c>
      <c r="FS295" s="53" t="e">
        <f t="shared" si="336"/>
        <v>#VALUE!</v>
      </c>
      <c r="FT295" s="19" t="e">
        <f t="shared" si="337"/>
        <v>#VALUE!</v>
      </c>
      <c r="FU295" s="19" t="e">
        <f t="shared" si="338"/>
        <v>#VALUE!</v>
      </c>
      <c r="FV295" s="19" t="e">
        <f t="shared" si="339"/>
        <v>#VALUE!</v>
      </c>
      <c r="FW295" s="50" t="e">
        <f t="shared" si="340"/>
        <v>#VALUE!</v>
      </c>
      <c r="FX295" s="120">
        <f t="shared" si="341"/>
        <v>0</v>
      </c>
      <c r="FY295" s="120">
        <f t="shared" si="342"/>
        <v>0</v>
      </c>
      <c r="FZ295" s="120">
        <f t="shared" si="343"/>
        <v>0</v>
      </c>
      <c r="GA295" s="120">
        <f t="shared" si="344"/>
        <v>0</v>
      </c>
      <c r="GB295" s="120">
        <f t="shared" si="345"/>
        <v>0</v>
      </c>
      <c r="GC295" s="120">
        <f t="shared" si="346"/>
        <v>0</v>
      </c>
      <c r="GD295" s="120">
        <f t="shared" si="347"/>
        <v>0</v>
      </c>
      <c r="GE295" s="120">
        <f t="shared" si="348"/>
        <v>0</v>
      </c>
      <c r="GF295" s="120">
        <f t="shared" si="349"/>
        <v>0</v>
      </c>
      <c r="GG295">
        <f t="shared" si="350"/>
        <v>0</v>
      </c>
      <c r="GH295">
        <f t="shared" si="351"/>
        <v>0</v>
      </c>
      <c r="GI295">
        <v>6</v>
      </c>
      <c r="GJ295" t="str">
        <f t="shared" si="352"/>
        <v/>
      </c>
    </row>
    <row r="296" spans="1:192" x14ac:dyDescent="0.2">
      <c r="A296" s="50">
        <f t="shared" si="291"/>
        <v>295</v>
      </c>
      <c r="B296" s="2" t="s">
        <v>141</v>
      </c>
      <c r="C296" s="144" t="s">
        <v>718</v>
      </c>
      <c r="D296" s="179" t="s">
        <v>983</v>
      </c>
      <c r="E296" s="179"/>
      <c r="F296" s="274">
        <v>3526180</v>
      </c>
      <c r="G296" s="274">
        <v>5572420</v>
      </c>
      <c r="H296" s="77">
        <f t="shared" si="292"/>
        <v>526095.098</v>
      </c>
      <c r="I296" s="77">
        <f t="shared" si="293"/>
        <v>5570630.8220000006</v>
      </c>
      <c r="J296" s="19">
        <v>149</v>
      </c>
      <c r="K296" s="19" t="s">
        <v>1334</v>
      </c>
      <c r="L296" s="19">
        <v>122</v>
      </c>
      <c r="Q296" s="58" t="s">
        <v>1339</v>
      </c>
      <c r="R296" t="s">
        <v>2907</v>
      </c>
      <c r="S296" t="s">
        <v>1324</v>
      </c>
      <c r="T296" s="241" t="str">
        <f t="shared" si="294"/>
        <v>-</v>
      </c>
      <c r="U296" s="241" t="str">
        <f t="shared" si="295"/>
        <v>-</v>
      </c>
      <c r="V296" s="241" t="str">
        <f t="shared" si="296"/>
        <v>B</v>
      </c>
      <c r="W296" s="241" t="str">
        <f t="shared" si="353"/>
        <v>-</v>
      </c>
      <c r="X296" s="260">
        <f t="shared" si="290"/>
        <v>6</v>
      </c>
      <c r="Y296" s="261" t="str">
        <f t="shared" si="289"/>
        <v/>
      </c>
      <c r="AA296" s="48">
        <v>40981</v>
      </c>
      <c r="AB296" s="143">
        <v>5</v>
      </c>
      <c r="AC296" s="144" t="s">
        <v>738</v>
      </c>
      <c r="AD296" s="144" t="s">
        <v>1688</v>
      </c>
      <c r="AE296" s="157"/>
      <c r="AF296" s="143">
        <v>12.4</v>
      </c>
      <c r="AG296" s="66">
        <v>37900</v>
      </c>
      <c r="AH296" s="143">
        <v>5.82</v>
      </c>
      <c r="AI296" s="76">
        <v>277.81799999999998</v>
      </c>
      <c r="AJ296" s="143"/>
      <c r="AK296" s="143"/>
      <c r="AL296" s="143"/>
      <c r="AM296" s="143"/>
      <c r="AN296" s="143"/>
      <c r="AO296" s="2"/>
      <c r="AP296" s="2"/>
      <c r="AQ296" s="143"/>
      <c r="AR296" s="117">
        <v>25194.860000000004</v>
      </c>
      <c r="AS296" s="193">
        <f t="shared" si="357"/>
        <v>25194.86</v>
      </c>
      <c r="AT296" s="248" t="str">
        <f t="shared" si="358"/>
        <v/>
      </c>
      <c r="AU296" s="162">
        <v>7413</v>
      </c>
      <c r="AV296" s="162">
        <v>348</v>
      </c>
      <c r="AW296" s="162">
        <v>1132</v>
      </c>
      <c r="AX296" s="162">
        <v>13576</v>
      </c>
      <c r="AY296" s="162">
        <v>1034</v>
      </c>
      <c r="AZ296" s="171">
        <v>1268</v>
      </c>
      <c r="BA296" s="162">
        <v>6.2</v>
      </c>
      <c r="BB296" s="162">
        <v>408</v>
      </c>
      <c r="BC296" s="162"/>
      <c r="BD296" s="162">
        <v>0.66</v>
      </c>
      <c r="BE296" s="162"/>
      <c r="BF296" s="162"/>
      <c r="BG296" s="162">
        <v>3.87</v>
      </c>
      <c r="BH296" s="162"/>
      <c r="BI296" s="162"/>
      <c r="BJ296" s="162">
        <v>5.13</v>
      </c>
      <c r="BK296" s="162">
        <v>0</v>
      </c>
      <c r="BL296" s="159"/>
      <c r="BM296" s="162"/>
      <c r="BN296" s="91"/>
      <c r="BO296" s="162"/>
      <c r="BP296" s="90"/>
      <c r="BQ296" s="162"/>
      <c r="BR296" s="162"/>
      <c r="BS296" s="162"/>
      <c r="BT296" s="90"/>
      <c r="BU296" s="162"/>
      <c r="BV296" s="162"/>
      <c r="BW296" s="162"/>
      <c r="BX296" s="162"/>
      <c r="BY296" s="90"/>
      <c r="BZ296" s="90"/>
      <c r="CA296" s="162"/>
      <c r="CB296" s="162"/>
      <c r="CC296" s="162"/>
      <c r="CD296" s="90"/>
      <c r="CE296" s="162"/>
      <c r="CF296" s="90"/>
      <c r="CG296" s="162"/>
      <c r="CH296" s="162"/>
      <c r="CI296" s="162"/>
      <c r="CJ296" s="162"/>
      <c r="CK296" s="162"/>
      <c r="CL296" s="172"/>
      <c r="CM296" s="162">
        <v>0.77</v>
      </c>
      <c r="CN296" s="90" t="s">
        <v>3088</v>
      </c>
      <c r="CO296" s="2"/>
      <c r="CP296" s="2"/>
      <c r="CQ296" s="56"/>
      <c r="CR296" s="2"/>
      <c r="CS296" s="2"/>
      <c r="CT296" s="2"/>
      <c r="CU296" s="2"/>
      <c r="CV296" s="2"/>
      <c r="CW296" s="2"/>
      <c r="CX296" s="2"/>
      <c r="CY296" s="2"/>
      <c r="CZ296" s="2"/>
      <c r="DA296" s="56"/>
      <c r="DB296" s="90"/>
      <c r="DC296" s="90"/>
      <c r="DD296" s="90"/>
      <c r="DE296" s="90"/>
      <c r="DF296" s="90"/>
      <c r="DG296" s="90"/>
      <c r="DH296" s="90"/>
      <c r="DI296" s="90"/>
      <c r="DJ296" s="90"/>
      <c r="DK296" s="90"/>
      <c r="DL296" s="90"/>
      <c r="DM296" s="90"/>
      <c r="DN296" s="90"/>
      <c r="DO296" s="90"/>
      <c r="DP296" s="90"/>
      <c r="DQ296" s="90"/>
      <c r="DR296" s="90"/>
      <c r="DS296" s="91"/>
      <c r="DT296" s="50">
        <f t="shared" si="297"/>
        <v>0</v>
      </c>
      <c r="DU296" s="73">
        <f t="shared" si="298"/>
        <v>0</v>
      </c>
      <c r="DV296" s="73">
        <f t="shared" si="299"/>
        <v>0</v>
      </c>
      <c r="DW296" s="73">
        <f t="shared" si="300"/>
        <v>1</v>
      </c>
      <c r="DX296" s="73">
        <f t="shared" si="301"/>
        <v>0</v>
      </c>
      <c r="DY296" s="125">
        <f t="shared" si="302"/>
        <v>0</v>
      </c>
      <c r="DZ296" s="73">
        <f t="shared" si="303"/>
        <v>1</v>
      </c>
      <c r="EA296" s="19">
        <f t="shared" si="304"/>
        <v>0</v>
      </c>
      <c r="EB296" s="50">
        <f t="shared" si="305"/>
        <v>0</v>
      </c>
      <c r="EC296" s="19">
        <f t="shared" si="306"/>
        <v>0</v>
      </c>
      <c r="ED296" s="19">
        <f t="shared" si="307"/>
        <v>0</v>
      </c>
      <c r="EE296" s="19">
        <f t="shared" si="308"/>
        <v>1</v>
      </c>
      <c r="EF296" s="50">
        <f t="shared" si="309"/>
        <v>0</v>
      </c>
      <c r="EG296" s="19">
        <f t="shared" si="310"/>
        <v>0</v>
      </c>
      <c r="EH296" s="19">
        <f t="shared" si="311"/>
        <v>0</v>
      </c>
      <c r="EI296" s="50">
        <f t="shared" si="312"/>
        <v>1</v>
      </c>
      <c r="EJ296" s="125">
        <f t="shared" si="313"/>
        <v>2</v>
      </c>
      <c r="EK296">
        <f t="shared" si="314"/>
        <v>7413</v>
      </c>
      <c r="EL296">
        <f t="shared" si="315"/>
        <v>408</v>
      </c>
      <c r="EM296">
        <f t="shared" si="316"/>
        <v>348</v>
      </c>
      <c r="EN296">
        <f t="shared" si="317"/>
        <v>1132</v>
      </c>
      <c r="EO296" t="str">
        <f t="shared" si="318"/>
        <v/>
      </c>
      <c r="EP296" t="str">
        <f t="shared" si="319"/>
        <v/>
      </c>
      <c r="EQ296">
        <f t="shared" si="320"/>
        <v>1268</v>
      </c>
      <c r="ER296" t="str">
        <f t="shared" si="321"/>
        <v/>
      </c>
      <c r="ES296">
        <f t="shared" si="322"/>
        <v>5.13</v>
      </c>
      <c r="ET296">
        <f t="shared" si="323"/>
        <v>1034</v>
      </c>
      <c r="EU296" s="61">
        <f t="shared" si="324"/>
        <v>13576</v>
      </c>
      <c r="EV296" s="53" t="e">
        <f>IF(ISNUMBER(EK296),EK296*#REF!,"")</f>
        <v>#REF!</v>
      </c>
      <c r="EW296" s="53" t="e">
        <f>IF(ISNUMBER(EL296),EL296*#REF!,"")</f>
        <v>#REF!</v>
      </c>
      <c r="EX296" s="53" t="e">
        <f>IF(ISNUMBER(EM296),EM296*#REF!,"")</f>
        <v>#REF!</v>
      </c>
      <c r="EY296" s="53" t="e">
        <f>IF(ISNUMBER(EN296),EN296*#REF!,"")</f>
        <v>#REF!</v>
      </c>
      <c r="EZ296" s="53" t="str">
        <f>IF(ISNUMBER(EO296),EO296*#REF!,"")</f>
        <v/>
      </c>
      <c r="FA296" s="53" t="str">
        <f>IF(ISNUMBER(EP296),EP296*#REF!,"")</f>
        <v/>
      </c>
      <c r="FB296" s="53" t="e">
        <f>IF(ISNUMBER(EQ296),EQ296*#REF!,"")</f>
        <v>#REF!</v>
      </c>
      <c r="FC296" s="53" t="str">
        <f>IF(ISNUMBER(ER296),ER296*#REF!,"")</f>
        <v/>
      </c>
      <c r="FD296" s="53" t="e">
        <f>IF(ISNUMBER(ES296),ES296*#REF!,"")</f>
        <v>#REF!</v>
      </c>
      <c r="FE296" s="53" t="e">
        <f>IF(ISNUMBER(ET296),ET296*#REF!,"")</f>
        <v>#REF!</v>
      </c>
      <c r="FF296" s="52" t="e">
        <f>IF(ISNUMBER(EU296),EU296*#REF!,"")</f>
        <v>#REF!</v>
      </c>
      <c r="FG296" s="55" t="str">
        <f t="shared" si="325"/>
        <v/>
      </c>
      <c r="FH296" s="55" t="str">
        <f t="shared" si="326"/>
        <v/>
      </c>
      <c r="FI296" s="55" t="str">
        <f t="shared" si="327"/>
        <v/>
      </c>
      <c r="FJ296" s="55" t="str">
        <f t="shared" si="328"/>
        <v/>
      </c>
      <c r="FK296" s="55" t="str">
        <f t="shared" si="329"/>
        <v/>
      </c>
      <c r="FL296" s="55" t="str">
        <f t="shared" si="330"/>
        <v/>
      </c>
      <c r="FM296" s="55" t="str">
        <f t="shared" si="331"/>
        <v/>
      </c>
      <c r="FN296" s="55" t="str">
        <f t="shared" si="332"/>
        <v/>
      </c>
      <c r="FO296" s="55" t="str">
        <f t="shared" si="333"/>
        <v/>
      </c>
      <c r="FP296" s="55" t="str">
        <f t="shared" si="334"/>
        <v/>
      </c>
      <c r="FQ296" s="59" t="str">
        <f t="shared" si="335"/>
        <v/>
      </c>
      <c r="FR296" s="53" t="str">
        <f t="shared" si="354"/>
        <v/>
      </c>
      <c r="FS296" s="53" t="e">
        <f t="shared" si="336"/>
        <v>#VALUE!</v>
      </c>
      <c r="FT296" s="19" t="e">
        <f t="shared" si="337"/>
        <v>#VALUE!</v>
      </c>
      <c r="FU296" s="19" t="e">
        <f t="shared" si="338"/>
        <v>#VALUE!</v>
      </c>
      <c r="FV296" s="19" t="e">
        <f t="shared" si="339"/>
        <v>#VALUE!</v>
      </c>
      <c r="FW296" s="50" t="e">
        <f t="shared" si="340"/>
        <v>#VALUE!</v>
      </c>
      <c r="FX296" s="120">
        <f t="shared" si="341"/>
        <v>0</v>
      </c>
      <c r="FY296" s="120">
        <f t="shared" si="342"/>
        <v>0</v>
      </c>
      <c r="FZ296" s="120">
        <f t="shared" si="343"/>
        <v>0</v>
      </c>
      <c r="GA296" s="120">
        <f t="shared" si="344"/>
        <v>0</v>
      </c>
      <c r="GB296" s="120">
        <f t="shared" si="345"/>
        <v>0</v>
      </c>
      <c r="GC296" s="120">
        <f t="shared" si="346"/>
        <v>0</v>
      </c>
      <c r="GD296" s="120">
        <f t="shared" si="347"/>
        <v>0</v>
      </c>
      <c r="GE296" s="120">
        <f t="shared" si="348"/>
        <v>0</v>
      </c>
      <c r="GF296" s="120">
        <f t="shared" si="349"/>
        <v>0</v>
      </c>
      <c r="GG296">
        <f t="shared" si="350"/>
        <v>0</v>
      </c>
      <c r="GH296">
        <f t="shared" si="351"/>
        <v>0</v>
      </c>
      <c r="GI296">
        <v>6</v>
      </c>
      <c r="GJ296" t="str">
        <f t="shared" si="352"/>
        <v/>
      </c>
    </row>
    <row r="297" spans="1:192" x14ac:dyDescent="0.2">
      <c r="A297" s="50">
        <f t="shared" si="291"/>
        <v>296</v>
      </c>
      <c r="B297" s="2" t="s">
        <v>141</v>
      </c>
      <c r="C297" s="144" t="s">
        <v>722</v>
      </c>
      <c r="D297" s="144" t="s">
        <v>984</v>
      </c>
      <c r="E297" s="144"/>
      <c r="F297" s="274">
        <v>3526180</v>
      </c>
      <c r="G297" s="274">
        <v>5572420</v>
      </c>
      <c r="H297" s="77">
        <f t="shared" si="292"/>
        <v>526095.098</v>
      </c>
      <c r="I297" s="77">
        <f t="shared" si="293"/>
        <v>5570630.8220000006</v>
      </c>
      <c r="J297" s="19">
        <v>149</v>
      </c>
      <c r="K297" s="19" t="s">
        <v>1334</v>
      </c>
      <c r="L297" s="19">
        <v>30</v>
      </c>
      <c r="Q297" s="58" t="s">
        <v>1339</v>
      </c>
      <c r="R297" t="s">
        <v>2907</v>
      </c>
      <c r="S297" t="s">
        <v>1324</v>
      </c>
      <c r="T297" s="241" t="str">
        <f t="shared" si="294"/>
        <v>-</v>
      </c>
      <c r="U297" s="241" t="str">
        <f t="shared" si="295"/>
        <v>M</v>
      </c>
      <c r="V297" s="241" t="str">
        <f t="shared" si="296"/>
        <v>-</v>
      </c>
      <c r="W297" s="241" t="str">
        <f t="shared" si="353"/>
        <v>-</v>
      </c>
      <c r="X297" s="260">
        <f t="shared" si="290"/>
        <v>6</v>
      </c>
      <c r="Y297" s="261" t="str">
        <f t="shared" si="289"/>
        <v/>
      </c>
      <c r="AA297" s="48">
        <v>35727</v>
      </c>
      <c r="AB297" s="143">
        <v>1</v>
      </c>
      <c r="AC297" s="144" t="s">
        <v>710</v>
      </c>
      <c r="AD297" s="144" t="s">
        <v>1687</v>
      </c>
      <c r="AE297" s="154"/>
      <c r="AF297" s="143">
        <v>11.3</v>
      </c>
      <c r="AG297" s="66">
        <v>5480</v>
      </c>
      <c r="AH297" s="143">
        <v>6.15</v>
      </c>
      <c r="AI297" s="76">
        <v>336.62099999999998</v>
      </c>
      <c r="AJ297" s="143"/>
      <c r="AK297" s="143"/>
      <c r="AL297" s="143"/>
      <c r="AM297" s="145"/>
      <c r="AN297" s="143"/>
      <c r="AO297" s="2"/>
      <c r="AP297" s="2"/>
      <c r="AQ297" s="143"/>
      <c r="AR297" s="117">
        <v>3235.893</v>
      </c>
      <c r="AS297" s="193">
        <f t="shared" si="357"/>
        <v>3235.931</v>
      </c>
      <c r="AT297" s="248" t="str">
        <f t="shared" si="358"/>
        <v/>
      </c>
      <c r="AU297" s="162">
        <v>1030</v>
      </c>
      <c r="AV297" s="160">
        <v>19</v>
      </c>
      <c r="AW297" s="159">
        <v>58</v>
      </c>
      <c r="AX297" s="162">
        <v>1560</v>
      </c>
      <c r="AY297" s="159">
        <v>164</v>
      </c>
      <c r="AZ297" s="171">
        <v>336</v>
      </c>
      <c r="BA297" s="162"/>
      <c r="BB297" s="162">
        <v>65</v>
      </c>
      <c r="BC297" s="162"/>
      <c r="BD297" s="161">
        <v>0.37</v>
      </c>
      <c r="BE297" s="162">
        <v>2.2000000000000002</v>
      </c>
      <c r="BF297" s="162">
        <v>1.3</v>
      </c>
      <c r="BG297" s="160"/>
      <c r="BH297" s="162"/>
      <c r="BI297" s="162"/>
      <c r="BJ297" s="162" t="s">
        <v>1670</v>
      </c>
      <c r="BK297" s="162" t="s">
        <v>1382</v>
      </c>
      <c r="BL297" s="159"/>
      <c r="BM297" s="170"/>
      <c r="BN297" s="91"/>
      <c r="BO297" s="162"/>
      <c r="BP297" s="90">
        <v>42</v>
      </c>
      <c r="BQ297" s="162">
        <v>19</v>
      </c>
      <c r="BR297" s="162"/>
      <c r="BS297" s="162"/>
      <c r="BT297" s="90"/>
      <c r="BU297" s="162"/>
      <c r="BV297" s="162"/>
      <c r="BW297" s="162"/>
      <c r="BX297" s="162"/>
      <c r="BY297" s="90"/>
      <c r="BZ297" s="90"/>
      <c r="CA297" s="162"/>
      <c r="CB297" s="162"/>
      <c r="CC297" s="162"/>
      <c r="CD297" s="90"/>
      <c r="CE297" s="162"/>
      <c r="CF297" s="90"/>
      <c r="CG297" s="162"/>
      <c r="CH297" s="162"/>
      <c r="CI297" s="162"/>
      <c r="CJ297" s="162"/>
      <c r="CK297" s="162"/>
      <c r="CL297" s="172"/>
      <c r="CM297" s="162">
        <v>0.5</v>
      </c>
      <c r="CN297" s="90" t="s">
        <v>3088</v>
      </c>
      <c r="CO297" s="2"/>
      <c r="CP297" s="2"/>
      <c r="CQ297" s="56"/>
      <c r="CR297" s="2"/>
      <c r="CS297" s="2"/>
      <c r="CT297" s="2"/>
      <c r="CU297" s="2"/>
      <c r="CV297" s="2"/>
      <c r="CW297" s="2"/>
      <c r="CX297" s="2"/>
      <c r="CY297" s="2"/>
      <c r="CZ297" s="2"/>
      <c r="DA297" s="56"/>
      <c r="DB297" s="90"/>
      <c r="DC297" s="90"/>
      <c r="DD297" s="90"/>
      <c r="DE297" s="90"/>
      <c r="DF297" s="90"/>
      <c r="DG297" s="90"/>
      <c r="DH297" s="90"/>
      <c r="DI297" s="90"/>
      <c r="DJ297" s="90"/>
      <c r="DK297" s="90"/>
      <c r="DL297" s="90"/>
      <c r="DM297" s="90"/>
      <c r="DN297" s="90"/>
      <c r="DO297" s="90"/>
      <c r="DP297" s="90"/>
      <c r="DQ297" s="90"/>
      <c r="DR297" s="90"/>
      <c r="DS297" s="91"/>
      <c r="DT297" s="50">
        <f t="shared" si="297"/>
        <v>1</v>
      </c>
      <c r="DU297" s="73">
        <f t="shared" si="298"/>
        <v>0</v>
      </c>
      <c r="DV297" s="73">
        <f t="shared" si="299"/>
        <v>1</v>
      </c>
      <c r="DW297" s="73">
        <f t="shared" si="300"/>
        <v>0</v>
      </c>
      <c r="DX297" s="73">
        <f t="shared" si="301"/>
        <v>0</v>
      </c>
      <c r="DY297" s="125">
        <f t="shared" si="302"/>
        <v>0</v>
      </c>
      <c r="DZ297" s="73">
        <f t="shared" si="303"/>
        <v>1</v>
      </c>
      <c r="EA297" s="19">
        <f t="shared" si="304"/>
        <v>0</v>
      </c>
      <c r="EB297" s="50">
        <f t="shared" si="305"/>
        <v>0</v>
      </c>
      <c r="EC297" s="19">
        <f t="shared" si="306"/>
        <v>0</v>
      </c>
      <c r="ED297" s="19">
        <f t="shared" si="307"/>
        <v>1</v>
      </c>
      <c r="EE297" s="19">
        <f t="shared" si="308"/>
        <v>0</v>
      </c>
      <c r="EF297" s="50">
        <f t="shared" si="309"/>
        <v>0</v>
      </c>
      <c r="EG297" s="19">
        <f t="shared" si="310"/>
        <v>0</v>
      </c>
      <c r="EH297" s="19">
        <f t="shared" si="311"/>
        <v>0</v>
      </c>
      <c r="EI297" s="50">
        <f t="shared" si="312"/>
        <v>1</v>
      </c>
      <c r="EJ297" s="125">
        <f t="shared" si="313"/>
        <v>1</v>
      </c>
      <c r="EK297">
        <f t="shared" si="314"/>
        <v>1030</v>
      </c>
      <c r="EL297">
        <f t="shared" si="315"/>
        <v>65</v>
      </c>
      <c r="EM297">
        <f t="shared" si="316"/>
        <v>19</v>
      </c>
      <c r="EN297">
        <f t="shared" si="317"/>
        <v>58</v>
      </c>
      <c r="EO297">
        <f t="shared" si="318"/>
        <v>1.3</v>
      </c>
      <c r="EP297">
        <f t="shared" si="319"/>
        <v>2.2000000000000002</v>
      </c>
      <c r="EQ297">
        <f t="shared" si="320"/>
        <v>336</v>
      </c>
      <c r="ER297" t="str">
        <f t="shared" si="321"/>
        <v/>
      </c>
      <c r="ES297" t="str">
        <f t="shared" si="322"/>
        <v/>
      </c>
      <c r="ET297">
        <f t="shared" si="323"/>
        <v>164</v>
      </c>
      <c r="EU297" s="61">
        <f t="shared" si="324"/>
        <v>1560</v>
      </c>
      <c r="EV297" s="53" t="e">
        <f>IF(ISNUMBER(EK297),EK297*#REF!,"")</f>
        <v>#REF!</v>
      </c>
      <c r="EW297" s="53" t="e">
        <f>IF(ISNUMBER(EL297),EL297*#REF!,"")</f>
        <v>#REF!</v>
      </c>
      <c r="EX297" s="53" t="e">
        <f>IF(ISNUMBER(EM297),EM297*#REF!,"")</f>
        <v>#REF!</v>
      </c>
      <c r="EY297" s="53" t="e">
        <f>IF(ISNUMBER(EN297),EN297*#REF!,"")</f>
        <v>#REF!</v>
      </c>
      <c r="EZ297" s="53" t="e">
        <f>IF(ISNUMBER(EO297),EO297*#REF!,"")</f>
        <v>#REF!</v>
      </c>
      <c r="FA297" s="53" t="e">
        <f>IF(ISNUMBER(EP297),EP297*#REF!,"")</f>
        <v>#REF!</v>
      </c>
      <c r="FB297" s="53" t="e">
        <f>IF(ISNUMBER(EQ297),EQ297*#REF!,"")</f>
        <v>#REF!</v>
      </c>
      <c r="FC297" s="53" t="str">
        <f>IF(ISNUMBER(ER297),ER297*#REF!,"")</f>
        <v/>
      </c>
      <c r="FD297" s="53" t="str">
        <f>IF(ISNUMBER(ES297),ES297*#REF!,"")</f>
        <v/>
      </c>
      <c r="FE297" s="53" t="e">
        <f>IF(ISNUMBER(ET297),ET297*#REF!,"")</f>
        <v>#REF!</v>
      </c>
      <c r="FF297" s="52" t="e">
        <f>IF(ISNUMBER(EU297),EU297*#REF!,"")</f>
        <v>#REF!</v>
      </c>
      <c r="FG297" s="55" t="str">
        <f t="shared" si="325"/>
        <v/>
      </c>
      <c r="FH297" s="55" t="str">
        <f t="shared" si="326"/>
        <v/>
      </c>
      <c r="FI297" s="55" t="str">
        <f t="shared" si="327"/>
        <v/>
      </c>
      <c r="FJ297" s="55" t="str">
        <f t="shared" si="328"/>
        <v/>
      </c>
      <c r="FK297" s="55" t="str">
        <f t="shared" si="329"/>
        <v/>
      </c>
      <c r="FL297" s="55" t="str">
        <f t="shared" si="330"/>
        <v/>
      </c>
      <c r="FM297" s="55" t="str">
        <f t="shared" si="331"/>
        <v/>
      </c>
      <c r="FN297" s="55" t="str">
        <f t="shared" si="332"/>
        <v/>
      </c>
      <c r="FO297" s="55" t="str">
        <f t="shared" si="333"/>
        <v/>
      </c>
      <c r="FP297" s="55" t="str">
        <f t="shared" si="334"/>
        <v/>
      </c>
      <c r="FQ297" s="59" t="str">
        <f t="shared" si="335"/>
        <v/>
      </c>
      <c r="FR297" s="53" t="str">
        <f t="shared" si="354"/>
        <v/>
      </c>
      <c r="FS297" s="53" t="e">
        <f t="shared" si="336"/>
        <v>#VALUE!</v>
      </c>
      <c r="FT297" s="19" t="e">
        <f t="shared" si="337"/>
        <v>#VALUE!</v>
      </c>
      <c r="FU297" s="19" t="e">
        <f t="shared" si="338"/>
        <v>#VALUE!</v>
      </c>
      <c r="FV297" s="19" t="e">
        <f t="shared" si="339"/>
        <v>#VALUE!</v>
      </c>
      <c r="FW297" s="50" t="e">
        <f t="shared" si="340"/>
        <v>#VALUE!</v>
      </c>
      <c r="FX297" s="120">
        <f t="shared" si="341"/>
        <v>0</v>
      </c>
      <c r="FY297" s="120">
        <f t="shared" si="342"/>
        <v>0</v>
      </c>
      <c r="FZ297" s="120">
        <f t="shared" si="343"/>
        <v>0</v>
      </c>
      <c r="GA297" s="120">
        <f t="shared" si="344"/>
        <v>0</v>
      </c>
      <c r="GB297" s="120">
        <f t="shared" si="345"/>
        <v>0</v>
      </c>
      <c r="GC297" s="120">
        <f t="shared" si="346"/>
        <v>0</v>
      </c>
      <c r="GD297" s="120">
        <f t="shared" si="347"/>
        <v>0</v>
      </c>
      <c r="GE297" s="120">
        <f t="shared" si="348"/>
        <v>0</v>
      </c>
      <c r="GF297" s="120">
        <f t="shared" si="349"/>
        <v>0</v>
      </c>
      <c r="GG297">
        <f t="shared" si="350"/>
        <v>0</v>
      </c>
      <c r="GH297">
        <f t="shared" si="351"/>
        <v>0</v>
      </c>
      <c r="GI297">
        <v>6</v>
      </c>
      <c r="GJ297" t="str">
        <f t="shared" si="352"/>
        <v/>
      </c>
    </row>
    <row r="298" spans="1:192" x14ac:dyDescent="0.2">
      <c r="A298" s="50">
        <f t="shared" si="291"/>
        <v>297</v>
      </c>
      <c r="B298" s="2" t="s">
        <v>141</v>
      </c>
      <c r="C298" s="144" t="s">
        <v>722</v>
      </c>
      <c r="D298" s="144" t="s">
        <v>984</v>
      </c>
      <c r="E298" s="144"/>
      <c r="F298" s="274">
        <v>3526180</v>
      </c>
      <c r="G298" s="274">
        <v>5572420</v>
      </c>
      <c r="H298" s="77">
        <f t="shared" si="292"/>
        <v>526095.098</v>
      </c>
      <c r="I298" s="77">
        <f t="shared" si="293"/>
        <v>5570630.8220000006</v>
      </c>
      <c r="J298" s="19">
        <v>149</v>
      </c>
      <c r="K298" s="19" t="s">
        <v>1334</v>
      </c>
      <c r="L298" s="19">
        <v>30</v>
      </c>
      <c r="Q298" s="58" t="s">
        <v>1339</v>
      </c>
      <c r="R298" t="s">
        <v>2869</v>
      </c>
      <c r="S298" t="s">
        <v>1324</v>
      </c>
      <c r="T298" s="241" t="str">
        <f t="shared" si="294"/>
        <v>-</v>
      </c>
      <c r="U298" s="241" t="str">
        <f t="shared" si="295"/>
        <v>M</v>
      </c>
      <c r="V298" s="241" t="str">
        <f t="shared" si="296"/>
        <v>-</v>
      </c>
      <c r="W298" s="241" t="str">
        <f t="shared" si="353"/>
        <v>-</v>
      </c>
      <c r="X298" s="260">
        <f t="shared" si="290"/>
        <v>6</v>
      </c>
      <c r="Y298" s="261" t="str">
        <f t="shared" si="289"/>
        <v/>
      </c>
      <c r="AA298" s="48">
        <v>40981</v>
      </c>
      <c r="AB298" s="143">
        <v>2</v>
      </c>
      <c r="AC298" s="144" t="s">
        <v>738</v>
      </c>
      <c r="AD298" s="144" t="s">
        <v>1688</v>
      </c>
      <c r="AE298" s="157"/>
      <c r="AF298" s="143">
        <v>12.1</v>
      </c>
      <c r="AG298" s="66">
        <v>7840</v>
      </c>
      <c r="AH298" s="143">
        <v>5.98</v>
      </c>
      <c r="AI298" s="76">
        <v>320.03700000000003</v>
      </c>
      <c r="AJ298" s="143"/>
      <c r="AK298" s="143"/>
      <c r="AL298" s="143"/>
      <c r="AM298" s="145"/>
      <c r="AN298" s="143"/>
      <c r="AO298" s="2"/>
      <c r="AP298" s="2"/>
      <c r="AQ298" s="143"/>
      <c r="AR298" s="117">
        <v>4799.29</v>
      </c>
      <c r="AS298" s="193">
        <f t="shared" si="357"/>
        <v>4799.2900000000009</v>
      </c>
      <c r="AT298" s="248" t="str">
        <f t="shared" si="358"/>
        <v/>
      </c>
      <c r="AU298" s="162">
        <v>1533</v>
      </c>
      <c r="AV298" s="160">
        <v>40</v>
      </c>
      <c r="AW298" s="162">
        <v>123.55</v>
      </c>
      <c r="AX298" s="162">
        <v>2387</v>
      </c>
      <c r="AY298" s="162">
        <v>232</v>
      </c>
      <c r="AZ298" s="171">
        <v>370</v>
      </c>
      <c r="BA298" s="162">
        <v>1.35</v>
      </c>
      <c r="BB298" s="162">
        <v>94.76</v>
      </c>
      <c r="BC298" s="162"/>
      <c r="BD298" s="162">
        <v>0.33</v>
      </c>
      <c r="BE298" s="162"/>
      <c r="BF298" s="162"/>
      <c r="BG298" s="162">
        <v>3.55</v>
      </c>
      <c r="BH298" s="162">
        <v>6.95</v>
      </c>
      <c r="BI298" s="162"/>
      <c r="BJ298" s="162">
        <v>6.8</v>
      </c>
      <c r="BK298" s="162">
        <v>0</v>
      </c>
      <c r="BL298" s="159"/>
      <c r="BM298" s="170"/>
      <c r="BN298" s="91"/>
      <c r="BO298" s="162"/>
      <c r="BP298" s="162"/>
      <c r="BQ298" s="162"/>
      <c r="BR298" s="162"/>
      <c r="BS298" s="162"/>
      <c r="BT298" s="90"/>
      <c r="BU298" s="162"/>
      <c r="BV298" s="162"/>
      <c r="BW298" s="162"/>
      <c r="BX298" s="162"/>
      <c r="BY298" s="90"/>
      <c r="BZ298" s="90"/>
      <c r="CA298" s="162"/>
      <c r="CB298" s="162"/>
      <c r="CC298" s="162"/>
      <c r="CD298" s="90"/>
      <c r="CE298" s="162"/>
      <c r="CF298" s="90"/>
      <c r="CG298" s="162"/>
      <c r="CH298" s="162"/>
      <c r="CI298" s="162"/>
      <c r="CJ298" s="162"/>
      <c r="CK298" s="162"/>
      <c r="CL298" s="172"/>
      <c r="CM298" s="162">
        <v>6.34</v>
      </c>
      <c r="CN298" s="90" t="s">
        <v>3088</v>
      </c>
      <c r="CO298" s="2"/>
      <c r="CP298" s="2"/>
      <c r="CQ298" s="56"/>
      <c r="CR298" s="2"/>
      <c r="CS298" s="2"/>
      <c r="CT298" s="2"/>
      <c r="CU298" s="2"/>
      <c r="CV298" s="2"/>
      <c r="CW298" s="2"/>
      <c r="CX298" s="2"/>
      <c r="CY298" s="2"/>
      <c r="CZ298" s="2"/>
      <c r="DA298" s="56"/>
      <c r="DB298" s="90"/>
      <c r="DC298" s="90"/>
      <c r="DD298" s="90"/>
      <c r="DE298" s="90"/>
      <c r="DF298" s="90"/>
      <c r="DG298" s="90"/>
      <c r="DH298" s="90"/>
      <c r="DI298" s="90"/>
      <c r="DJ298" s="90"/>
      <c r="DK298" s="90"/>
      <c r="DL298" s="90"/>
      <c r="DM298" s="90"/>
      <c r="DN298" s="90"/>
      <c r="DO298" s="90"/>
      <c r="DP298" s="90"/>
      <c r="DQ298" s="90"/>
      <c r="DR298" s="90"/>
      <c r="DS298" s="91"/>
      <c r="DT298" s="50">
        <f t="shared" si="297"/>
        <v>0</v>
      </c>
      <c r="DU298" s="73">
        <f t="shared" si="298"/>
        <v>0</v>
      </c>
      <c r="DV298" s="73">
        <f t="shared" si="299"/>
        <v>1</v>
      </c>
      <c r="DW298" s="73">
        <f t="shared" si="300"/>
        <v>0</v>
      </c>
      <c r="DX298" s="73">
        <f t="shared" si="301"/>
        <v>0</v>
      </c>
      <c r="DY298" s="125">
        <f t="shared" si="302"/>
        <v>0</v>
      </c>
      <c r="DZ298" s="73">
        <f t="shared" si="303"/>
        <v>1</v>
      </c>
      <c r="EA298" s="19">
        <f t="shared" si="304"/>
        <v>0</v>
      </c>
      <c r="EB298" s="50">
        <f t="shared" si="305"/>
        <v>0</v>
      </c>
      <c r="EC298" s="19">
        <f t="shared" si="306"/>
        <v>0</v>
      </c>
      <c r="ED298" s="19">
        <f t="shared" si="307"/>
        <v>1</v>
      </c>
      <c r="EE298" s="19">
        <f t="shared" si="308"/>
        <v>0</v>
      </c>
      <c r="EF298" s="50">
        <f t="shared" si="309"/>
        <v>0</v>
      </c>
      <c r="EG298" s="19">
        <f t="shared" si="310"/>
        <v>0</v>
      </c>
      <c r="EH298" s="19">
        <f t="shared" si="311"/>
        <v>0</v>
      </c>
      <c r="EI298" s="50">
        <f t="shared" si="312"/>
        <v>1</v>
      </c>
      <c r="EJ298" s="125">
        <f t="shared" si="313"/>
        <v>1</v>
      </c>
      <c r="EK298">
        <f t="shared" si="314"/>
        <v>1533</v>
      </c>
      <c r="EL298">
        <f t="shared" si="315"/>
        <v>94.76</v>
      </c>
      <c r="EM298">
        <f t="shared" si="316"/>
        <v>40</v>
      </c>
      <c r="EN298">
        <f t="shared" si="317"/>
        <v>123.55</v>
      </c>
      <c r="EO298" t="str">
        <f t="shared" si="318"/>
        <v/>
      </c>
      <c r="EP298" t="str">
        <f t="shared" si="319"/>
        <v/>
      </c>
      <c r="EQ298">
        <f t="shared" si="320"/>
        <v>370</v>
      </c>
      <c r="ER298" t="str">
        <f t="shared" si="321"/>
        <v/>
      </c>
      <c r="ES298">
        <f t="shared" si="322"/>
        <v>6.8</v>
      </c>
      <c r="ET298">
        <f t="shared" si="323"/>
        <v>232</v>
      </c>
      <c r="EU298" s="61">
        <f t="shared" si="324"/>
        <v>2387</v>
      </c>
      <c r="EV298" s="53" t="e">
        <f>IF(ISNUMBER(EK298),EK298*#REF!,"")</f>
        <v>#REF!</v>
      </c>
      <c r="EW298" s="53" t="e">
        <f>IF(ISNUMBER(EL298),EL298*#REF!,"")</f>
        <v>#REF!</v>
      </c>
      <c r="EX298" s="53" t="e">
        <f>IF(ISNUMBER(EM298),EM298*#REF!,"")</f>
        <v>#REF!</v>
      </c>
      <c r="EY298" s="53" t="e">
        <f>IF(ISNUMBER(EN298),EN298*#REF!,"")</f>
        <v>#REF!</v>
      </c>
      <c r="EZ298" s="53" t="str">
        <f>IF(ISNUMBER(EO298),EO298*#REF!,"")</f>
        <v/>
      </c>
      <c r="FA298" s="53" t="str">
        <f>IF(ISNUMBER(EP298),EP298*#REF!,"")</f>
        <v/>
      </c>
      <c r="FB298" s="53" t="e">
        <f>IF(ISNUMBER(EQ298),EQ298*#REF!,"")</f>
        <v>#REF!</v>
      </c>
      <c r="FC298" s="53" t="str">
        <f>IF(ISNUMBER(ER298),ER298*#REF!,"")</f>
        <v/>
      </c>
      <c r="FD298" s="53" t="e">
        <f>IF(ISNUMBER(ES298),ES298*#REF!,"")</f>
        <v>#REF!</v>
      </c>
      <c r="FE298" s="53" t="e">
        <f>IF(ISNUMBER(ET298),ET298*#REF!,"")</f>
        <v>#REF!</v>
      </c>
      <c r="FF298" s="52" t="e">
        <f>IF(ISNUMBER(EU298),EU298*#REF!,"")</f>
        <v>#REF!</v>
      </c>
      <c r="FG298" s="55" t="str">
        <f t="shared" si="325"/>
        <v/>
      </c>
      <c r="FH298" s="55" t="str">
        <f t="shared" si="326"/>
        <v/>
      </c>
      <c r="FI298" s="55" t="str">
        <f t="shared" si="327"/>
        <v/>
      </c>
      <c r="FJ298" s="55" t="str">
        <f t="shared" si="328"/>
        <v/>
      </c>
      <c r="FK298" s="55" t="str">
        <f t="shared" si="329"/>
        <v/>
      </c>
      <c r="FL298" s="55" t="str">
        <f t="shared" si="330"/>
        <v/>
      </c>
      <c r="FM298" s="55" t="str">
        <f t="shared" si="331"/>
        <v/>
      </c>
      <c r="FN298" s="55" t="str">
        <f t="shared" si="332"/>
        <v/>
      </c>
      <c r="FO298" s="55" t="str">
        <f t="shared" si="333"/>
        <v/>
      </c>
      <c r="FP298" s="55" t="str">
        <f t="shared" si="334"/>
        <v/>
      </c>
      <c r="FQ298" s="59" t="str">
        <f t="shared" si="335"/>
        <v/>
      </c>
      <c r="FR298" s="53" t="str">
        <f t="shared" si="354"/>
        <v/>
      </c>
      <c r="FS298" s="53" t="e">
        <f t="shared" si="336"/>
        <v>#VALUE!</v>
      </c>
      <c r="FT298" s="19" t="e">
        <f t="shared" si="337"/>
        <v>#VALUE!</v>
      </c>
      <c r="FU298" s="19" t="e">
        <f t="shared" si="338"/>
        <v>#VALUE!</v>
      </c>
      <c r="FV298" s="19" t="e">
        <f t="shared" si="339"/>
        <v>#VALUE!</v>
      </c>
      <c r="FW298" s="50" t="e">
        <f t="shared" si="340"/>
        <v>#VALUE!</v>
      </c>
      <c r="FX298" s="120">
        <f t="shared" si="341"/>
        <v>0</v>
      </c>
      <c r="FY298" s="120">
        <f t="shared" si="342"/>
        <v>0</v>
      </c>
      <c r="FZ298" s="120">
        <f t="shared" si="343"/>
        <v>0</v>
      </c>
      <c r="GA298" s="120">
        <f t="shared" si="344"/>
        <v>0</v>
      </c>
      <c r="GB298" s="120">
        <f t="shared" si="345"/>
        <v>0</v>
      </c>
      <c r="GC298" s="120">
        <f t="shared" si="346"/>
        <v>0</v>
      </c>
      <c r="GD298" s="120">
        <f t="shared" si="347"/>
        <v>0</v>
      </c>
      <c r="GE298" s="120">
        <f t="shared" si="348"/>
        <v>0</v>
      </c>
      <c r="GF298" s="120">
        <f t="shared" si="349"/>
        <v>0</v>
      </c>
      <c r="GG298">
        <f t="shared" si="350"/>
        <v>0</v>
      </c>
      <c r="GH298">
        <f t="shared" si="351"/>
        <v>0</v>
      </c>
      <c r="GI298">
        <v>6</v>
      </c>
      <c r="GJ298" t="str">
        <f t="shared" si="352"/>
        <v/>
      </c>
    </row>
    <row r="299" spans="1:192" ht="15" x14ac:dyDescent="0.25">
      <c r="A299" s="50">
        <f t="shared" si="291"/>
        <v>298</v>
      </c>
      <c r="B299" t="s">
        <v>141</v>
      </c>
      <c r="C299" s="2" t="s">
        <v>723</v>
      </c>
      <c r="D299" s="2" t="s">
        <v>724</v>
      </c>
      <c r="E299" s="2"/>
      <c r="F299" s="274">
        <v>3526180</v>
      </c>
      <c r="G299" s="274">
        <v>5572420</v>
      </c>
      <c r="H299" s="77">
        <f t="shared" si="292"/>
        <v>526095.098</v>
      </c>
      <c r="I299" s="77">
        <f t="shared" si="293"/>
        <v>5570630.8220000006</v>
      </c>
      <c r="J299" s="19">
        <v>149</v>
      </c>
      <c r="K299" s="19" t="s">
        <v>1334</v>
      </c>
      <c r="L299" s="19">
        <v>122</v>
      </c>
      <c r="Q299" s="58" t="s">
        <v>1339</v>
      </c>
      <c r="R299" s="2" t="s">
        <v>2908</v>
      </c>
      <c r="S299" t="s">
        <v>1324</v>
      </c>
      <c r="T299" s="241" t="str">
        <f t="shared" si="294"/>
        <v>-</v>
      </c>
      <c r="U299" s="241" t="str">
        <f t="shared" si="295"/>
        <v>M</v>
      </c>
      <c r="V299" s="241" t="str">
        <f t="shared" si="296"/>
        <v>-</v>
      </c>
      <c r="W299" s="241" t="str">
        <f t="shared" si="353"/>
        <v>-</v>
      </c>
      <c r="X299" s="260">
        <f t="shared" si="290"/>
        <v>6</v>
      </c>
      <c r="Y299" s="261" t="str">
        <f t="shared" si="289"/>
        <v/>
      </c>
      <c r="Z299" s="61" t="s">
        <v>1689</v>
      </c>
      <c r="AA299" s="48">
        <v>27990</v>
      </c>
      <c r="AB299" s="73">
        <v>1</v>
      </c>
      <c r="AC299" s="144" t="s">
        <v>710</v>
      </c>
      <c r="AD299" s="2" t="s">
        <v>1690</v>
      </c>
      <c r="AE299" s="56"/>
      <c r="AF299" s="66">
        <v>11.3</v>
      </c>
      <c r="AG299" s="19">
        <v>13335</v>
      </c>
      <c r="AH299" s="19">
        <v>5.8</v>
      </c>
      <c r="AI299" s="272">
        <v>237</v>
      </c>
      <c r="AJ299" s="19">
        <v>1.0053000000000001</v>
      </c>
      <c r="AR299">
        <v>9505</v>
      </c>
      <c r="AS299" s="193">
        <f t="shared" si="357"/>
        <v>9523.7100000000009</v>
      </c>
      <c r="AT299" s="248" t="str">
        <f t="shared" si="358"/>
        <v/>
      </c>
      <c r="AU299">
        <v>2944</v>
      </c>
      <c r="AV299">
        <v>103.9</v>
      </c>
      <c r="AW299">
        <v>312.8</v>
      </c>
      <c r="AX299">
        <v>4898</v>
      </c>
      <c r="AY299">
        <v>421.9</v>
      </c>
      <c r="AZ299" s="61">
        <v>635.79999999999995</v>
      </c>
      <c r="BA299">
        <v>2.5299999999999998</v>
      </c>
      <c r="BB299" s="162">
        <v>163.9</v>
      </c>
      <c r="BC299">
        <v>5.34</v>
      </c>
      <c r="BD299" s="162">
        <v>0.32</v>
      </c>
      <c r="BE299">
        <v>11.5</v>
      </c>
      <c r="BF299" s="53">
        <v>0.5</v>
      </c>
      <c r="BG299">
        <v>0.15</v>
      </c>
      <c r="BH299">
        <v>2.5499999999999998</v>
      </c>
      <c r="BI299">
        <v>6.7000000000000004E-2</v>
      </c>
      <c r="BJ299">
        <v>0.44</v>
      </c>
      <c r="BK299" s="162">
        <v>1.2E-2</v>
      </c>
      <c r="BM299" s="162">
        <v>15.6</v>
      </c>
      <c r="BN299" s="61">
        <v>3.12</v>
      </c>
      <c r="BO299" s="90"/>
      <c r="BP299" s="273">
        <v>470</v>
      </c>
      <c r="BQ299" s="90">
        <v>28</v>
      </c>
      <c r="BR299" s="90">
        <v>130</v>
      </c>
      <c r="BS299" s="90"/>
      <c r="BT299" s="90"/>
      <c r="BU299" s="90">
        <v>4</v>
      </c>
      <c r="BV299" s="90">
        <v>3</v>
      </c>
      <c r="BW299" s="90">
        <v>33</v>
      </c>
      <c r="BX299" s="90">
        <v>9</v>
      </c>
      <c r="BY299" s="90"/>
      <c r="BZ299" s="90"/>
      <c r="CA299" s="90">
        <v>9</v>
      </c>
      <c r="CB299" s="90"/>
      <c r="CC299" s="90">
        <v>540</v>
      </c>
      <c r="CD299" s="90"/>
      <c r="CE299" s="90"/>
      <c r="CF299" s="90"/>
      <c r="CG299" s="90"/>
      <c r="CH299" s="90">
        <v>14</v>
      </c>
      <c r="CI299" s="90">
        <v>15</v>
      </c>
      <c r="CJ299" s="90"/>
      <c r="CK299" s="90"/>
      <c r="CL299" s="91">
        <v>26</v>
      </c>
      <c r="CM299" s="90">
        <v>0.38</v>
      </c>
      <c r="CN299" s="90">
        <v>854</v>
      </c>
      <c r="CO299" s="90"/>
      <c r="DB299" s="103"/>
      <c r="DC299" s="103"/>
      <c r="DD299" s="103"/>
      <c r="DE299" s="103"/>
      <c r="DF299" s="103"/>
      <c r="DG299" s="103"/>
      <c r="DH299" s="103"/>
      <c r="DI299" s="103"/>
      <c r="DJ299" s="103"/>
      <c r="DK299" s="103"/>
      <c r="DL299" s="103"/>
      <c r="DM299" s="103"/>
      <c r="DN299" s="103"/>
      <c r="DO299" s="103"/>
      <c r="DP299" s="103"/>
      <c r="DQ299" s="103"/>
      <c r="DR299" s="103"/>
      <c r="DS299" s="104"/>
      <c r="DT299" s="50">
        <f t="shared" si="297"/>
        <v>1</v>
      </c>
      <c r="DU299" s="73">
        <f t="shared" si="298"/>
        <v>0</v>
      </c>
      <c r="DV299" s="73">
        <f t="shared" si="299"/>
        <v>0</v>
      </c>
      <c r="DW299" s="73">
        <f t="shared" si="300"/>
        <v>1</v>
      </c>
      <c r="DX299" s="73">
        <f t="shared" si="301"/>
        <v>0</v>
      </c>
      <c r="DY299" s="125">
        <f t="shared" si="302"/>
        <v>0</v>
      </c>
      <c r="DZ299" s="73">
        <f t="shared" si="303"/>
        <v>1</v>
      </c>
      <c r="EA299" s="19">
        <f t="shared" si="304"/>
        <v>0</v>
      </c>
      <c r="EB299" s="50">
        <f t="shared" si="305"/>
        <v>0</v>
      </c>
      <c r="EC299" s="19">
        <f t="shared" si="306"/>
        <v>0</v>
      </c>
      <c r="ED299" s="19">
        <f t="shared" si="307"/>
        <v>1</v>
      </c>
      <c r="EE299" s="19">
        <f t="shared" si="308"/>
        <v>0</v>
      </c>
      <c r="EF299" s="50">
        <f t="shared" si="309"/>
        <v>0</v>
      </c>
      <c r="EG299" s="19">
        <f t="shared" si="310"/>
        <v>1</v>
      </c>
      <c r="EH299" s="19">
        <f t="shared" si="311"/>
        <v>0</v>
      </c>
      <c r="EI299" s="50">
        <f t="shared" si="312"/>
        <v>0</v>
      </c>
      <c r="EJ299" s="125">
        <f t="shared" si="313"/>
        <v>2</v>
      </c>
      <c r="EK299">
        <f t="shared" si="314"/>
        <v>2944</v>
      </c>
      <c r="EL299">
        <f t="shared" si="315"/>
        <v>163.9</v>
      </c>
      <c r="EM299">
        <f t="shared" si="316"/>
        <v>103.9</v>
      </c>
      <c r="EN299">
        <f t="shared" si="317"/>
        <v>312.8</v>
      </c>
      <c r="EO299">
        <f t="shared" si="318"/>
        <v>0.5</v>
      </c>
      <c r="EP299">
        <f t="shared" si="319"/>
        <v>11.5</v>
      </c>
      <c r="EQ299">
        <f t="shared" si="320"/>
        <v>635.79999999999995</v>
      </c>
      <c r="ER299" t="str">
        <f t="shared" si="321"/>
        <v/>
      </c>
      <c r="ES299">
        <f t="shared" si="322"/>
        <v>0.44</v>
      </c>
      <c r="ET299">
        <f t="shared" si="323"/>
        <v>421.9</v>
      </c>
      <c r="EU299" s="61">
        <f t="shared" si="324"/>
        <v>4898</v>
      </c>
      <c r="EV299" s="53" t="e">
        <f>IF(ISNUMBER(EK299),EK299*#REF!,"")</f>
        <v>#REF!</v>
      </c>
      <c r="EW299" s="53" t="e">
        <f>IF(ISNUMBER(EL299),EL299*#REF!,"")</f>
        <v>#REF!</v>
      </c>
      <c r="EX299" s="53" t="e">
        <f>IF(ISNUMBER(EM299),EM299*#REF!,"")</f>
        <v>#REF!</v>
      </c>
      <c r="EY299" s="53" t="e">
        <f>IF(ISNUMBER(EN299),EN299*#REF!,"")</f>
        <v>#REF!</v>
      </c>
      <c r="EZ299" s="53" t="e">
        <f>IF(ISNUMBER(EO299),EO299*#REF!,"")</f>
        <v>#REF!</v>
      </c>
      <c r="FA299" s="53" t="e">
        <f>IF(ISNUMBER(EP299),EP299*#REF!,"")</f>
        <v>#REF!</v>
      </c>
      <c r="FB299" s="53" t="e">
        <f>IF(ISNUMBER(EQ299),EQ299*#REF!,"")</f>
        <v>#REF!</v>
      </c>
      <c r="FC299" s="53" t="str">
        <f>IF(ISNUMBER(ER299),ER299*#REF!,"")</f>
        <v/>
      </c>
      <c r="FD299" s="53" t="e">
        <f>IF(ISNUMBER(ES299),ES299*#REF!,"")</f>
        <v>#REF!</v>
      </c>
      <c r="FE299" s="53" t="e">
        <f>IF(ISNUMBER(ET299),ET299*#REF!,"")</f>
        <v>#REF!</v>
      </c>
      <c r="FF299" s="52" t="e">
        <f>IF(ISNUMBER(EU299),EU299*#REF!,"")</f>
        <v>#REF!</v>
      </c>
      <c r="FG299" s="55" t="str">
        <f t="shared" si="325"/>
        <v/>
      </c>
      <c r="FH299" s="55" t="str">
        <f t="shared" si="326"/>
        <v/>
      </c>
      <c r="FI299" s="55" t="str">
        <f t="shared" si="327"/>
        <v/>
      </c>
      <c r="FJ299" s="55" t="str">
        <f t="shared" si="328"/>
        <v/>
      </c>
      <c r="FK299" s="55" t="str">
        <f t="shared" si="329"/>
        <v/>
      </c>
      <c r="FL299" s="55" t="str">
        <f t="shared" si="330"/>
        <v/>
      </c>
      <c r="FM299" s="55" t="str">
        <f t="shared" si="331"/>
        <v/>
      </c>
      <c r="FN299" s="55" t="str">
        <f t="shared" si="332"/>
        <v/>
      </c>
      <c r="FO299" s="55" t="str">
        <f t="shared" si="333"/>
        <v/>
      </c>
      <c r="FP299" s="55" t="str">
        <f t="shared" si="334"/>
        <v/>
      </c>
      <c r="FQ299" s="59" t="str">
        <f t="shared" si="335"/>
        <v/>
      </c>
      <c r="FR299" s="53" t="str">
        <f t="shared" si="354"/>
        <v/>
      </c>
      <c r="FS299" s="53" t="e">
        <f t="shared" si="336"/>
        <v>#VALUE!</v>
      </c>
      <c r="FT299" s="19" t="e">
        <f t="shared" si="337"/>
        <v>#VALUE!</v>
      </c>
      <c r="FU299" s="19" t="e">
        <f t="shared" si="338"/>
        <v>#VALUE!</v>
      </c>
      <c r="FV299" s="19" t="e">
        <f t="shared" si="339"/>
        <v>#VALUE!</v>
      </c>
      <c r="FW299" s="50" t="e">
        <f t="shared" si="340"/>
        <v>#VALUE!</v>
      </c>
      <c r="FX299" s="120">
        <f t="shared" si="341"/>
        <v>0</v>
      </c>
      <c r="FY299" s="120">
        <f t="shared" si="342"/>
        <v>0</v>
      </c>
      <c r="FZ299" s="120">
        <f t="shared" si="343"/>
        <v>0</v>
      </c>
      <c r="GA299" s="120">
        <f t="shared" si="344"/>
        <v>0</v>
      </c>
      <c r="GB299" s="120">
        <f t="shared" si="345"/>
        <v>0</v>
      </c>
      <c r="GC299" s="120">
        <f t="shared" si="346"/>
        <v>0</v>
      </c>
      <c r="GD299" s="120">
        <f t="shared" si="347"/>
        <v>0</v>
      </c>
      <c r="GE299" s="120">
        <f t="shared" si="348"/>
        <v>0</v>
      </c>
      <c r="GF299" s="120">
        <f t="shared" si="349"/>
        <v>0</v>
      </c>
      <c r="GG299">
        <f t="shared" si="350"/>
        <v>0</v>
      </c>
      <c r="GH299">
        <f t="shared" si="351"/>
        <v>0</v>
      </c>
      <c r="GI299">
        <v>6</v>
      </c>
      <c r="GJ299" t="str">
        <f t="shared" si="352"/>
        <v/>
      </c>
    </row>
    <row r="300" spans="1:192" x14ac:dyDescent="0.2">
      <c r="A300" s="50">
        <f t="shared" si="291"/>
        <v>299</v>
      </c>
      <c r="B300" s="2" t="s">
        <v>683</v>
      </c>
      <c r="C300" s="2" t="s">
        <v>242</v>
      </c>
      <c r="D300" s="2"/>
      <c r="E300" s="2"/>
      <c r="F300" s="19">
        <v>3526010</v>
      </c>
      <c r="G300" s="19">
        <v>5575070</v>
      </c>
      <c r="H300" s="77">
        <f t="shared" si="292"/>
        <v>525925.16599999997</v>
      </c>
      <c r="I300" s="77">
        <f t="shared" si="293"/>
        <v>5573279.7620000001</v>
      </c>
      <c r="J300" s="19">
        <v>165</v>
      </c>
      <c r="K300" s="66" t="s">
        <v>1334</v>
      </c>
      <c r="L300" s="19">
        <v>110</v>
      </c>
      <c r="Q300" s="2" t="s">
        <v>1339</v>
      </c>
      <c r="R300" t="s">
        <v>2869</v>
      </c>
      <c r="S300" s="2" t="s">
        <v>1324</v>
      </c>
      <c r="T300" s="241" t="str">
        <f t="shared" si="294"/>
        <v>-</v>
      </c>
      <c r="U300" s="241" t="str">
        <f t="shared" si="295"/>
        <v>-</v>
      </c>
      <c r="V300" s="241" t="str">
        <f t="shared" si="296"/>
        <v>-</v>
      </c>
      <c r="W300" s="241" t="str">
        <f t="shared" si="353"/>
        <v>-</v>
      </c>
      <c r="X300" s="260">
        <f t="shared" si="290"/>
        <v>6</v>
      </c>
      <c r="Y300" s="261" t="str">
        <f t="shared" si="289"/>
        <v/>
      </c>
      <c r="Z300" s="56"/>
      <c r="AA300" s="48">
        <v>27075</v>
      </c>
      <c r="AB300" s="73">
        <v>1</v>
      </c>
      <c r="AC300" s="2" t="s">
        <v>506</v>
      </c>
      <c r="AD300" s="2" t="s">
        <v>1691</v>
      </c>
      <c r="AE300" s="57" t="s">
        <v>1692</v>
      </c>
      <c r="AF300" s="128">
        <v>15</v>
      </c>
      <c r="AH300" s="19">
        <v>7.45</v>
      </c>
      <c r="AN300">
        <v>10.7</v>
      </c>
      <c r="AO300" s="55">
        <v>9</v>
      </c>
      <c r="AP300" s="19">
        <v>2.8</v>
      </c>
      <c r="AS300" s="193">
        <f t="shared" si="357"/>
        <v>328.94</v>
      </c>
      <c r="AT300" s="248" t="str">
        <f t="shared" si="358"/>
        <v/>
      </c>
      <c r="AU300">
        <v>13</v>
      </c>
      <c r="AV300">
        <v>19.100000000000001</v>
      </c>
      <c r="AW300">
        <v>45.3</v>
      </c>
      <c r="AX300">
        <v>24.2</v>
      </c>
      <c r="AY300" s="51">
        <v>19.2</v>
      </c>
      <c r="AZ300" s="225">
        <f>AO300*21.76</f>
        <v>195.84</v>
      </c>
      <c r="BB300" s="51">
        <v>7.5</v>
      </c>
      <c r="BE300">
        <v>0</v>
      </c>
      <c r="BJ300" s="2">
        <v>4.8</v>
      </c>
      <c r="BK300" s="133"/>
      <c r="BO300" s="90"/>
      <c r="BP300" s="90"/>
      <c r="BQ300" s="90"/>
      <c r="BR300" s="90"/>
      <c r="BS300" s="90"/>
      <c r="BT300" s="90"/>
      <c r="BU300" s="90"/>
      <c r="BV300" s="90"/>
      <c r="BW300" s="90"/>
      <c r="BX300" s="90"/>
      <c r="BY300" s="90"/>
      <c r="BZ300" s="90"/>
      <c r="CA300" s="90"/>
      <c r="CB300" s="90"/>
      <c r="CC300" s="90"/>
      <c r="CD300" s="90"/>
      <c r="CE300" s="90"/>
      <c r="CF300" s="90"/>
      <c r="CG300" s="90"/>
      <c r="CH300" s="90"/>
      <c r="CI300" s="90"/>
      <c r="CJ300" s="90"/>
      <c r="CK300" s="90"/>
      <c r="CL300" s="91"/>
      <c r="CM300" s="90">
        <v>4.3</v>
      </c>
      <c r="CN300" s="90">
        <v>14</v>
      </c>
      <c r="CO300" s="90"/>
      <c r="DB300" s="103"/>
      <c r="DC300" s="103"/>
      <c r="DD300" s="103"/>
      <c r="DE300" s="103"/>
      <c r="DF300" s="103"/>
      <c r="DG300" s="103"/>
      <c r="DH300" s="103"/>
      <c r="DI300" s="103"/>
      <c r="DJ300" s="103"/>
      <c r="DK300" s="103"/>
      <c r="DL300" s="103"/>
      <c r="DM300" s="103"/>
      <c r="DN300" s="103"/>
      <c r="DO300" s="103"/>
      <c r="DP300" s="103"/>
      <c r="DQ300" s="103"/>
      <c r="DR300" s="103"/>
      <c r="DS300" s="104"/>
      <c r="DT300" s="50">
        <f t="shared" si="297"/>
        <v>1</v>
      </c>
      <c r="DU300" s="73">
        <f t="shared" si="298"/>
        <v>0</v>
      </c>
      <c r="DV300" s="73">
        <f t="shared" si="299"/>
        <v>0</v>
      </c>
      <c r="DW300" s="73">
        <f t="shared" si="300"/>
        <v>1</v>
      </c>
      <c r="DX300" s="73">
        <f t="shared" si="301"/>
        <v>0</v>
      </c>
      <c r="DY300" s="125">
        <f t="shared" si="302"/>
        <v>0</v>
      </c>
      <c r="DZ300" s="73">
        <f t="shared" si="303"/>
        <v>1</v>
      </c>
      <c r="EA300" s="19">
        <f t="shared" si="304"/>
        <v>0</v>
      </c>
      <c r="EB300" s="50">
        <f t="shared" si="305"/>
        <v>0</v>
      </c>
      <c r="EC300" s="19">
        <f t="shared" si="306"/>
        <v>1</v>
      </c>
      <c r="ED300" s="19">
        <f t="shared" si="307"/>
        <v>0</v>
      </c>
      <c r="EE300" s="19">
        <f t="shared" si="308"/>
        <v>0</v>
      </c>
      <c r="EF300" s="50">
        <f t="shared" si="309"/>
        <v>0</v>
      </c>
      <c r="EG300" s="19">
        <f t="shared" si="310"/>
        <v>1</v>
      </c>
      <c r="EH300" s="19">
        <f t="shared" si="311"/>
        <v>0</v>
      </c>
      <c r="EI300" s="50">
        <f t="shared" si="312"/>
        <v>0</v>
      </c>
      <c r="EJ300" s="125">
        <f t="shared" si="313"/>
        <v>1</v>
      </c>
      <c r="EK300">
        <f t="shared" si="314"/>
        <v>13</v>
      </c>
      <c r="EL300">
        <f t="shared" si="315"/>
        <v>7.5</v>
      </c>
      <c r="EM300">
        <f t="shared" si="316"/>
        <v>19.100000000000001</v>
      </c>
      <c r="EN300">
        <f t="shared" si="317"/>
        <v>45.3</v>
      </c>
      <c r="EO300" t="str">
        <f t="shared" si="318"/>
        <v/>
      </c>
      <c r="EP300">
        <f t="shared" si="319"/>
        <v>0</v>
      </c>
      <c r="EQ300">
        <f t="shared" si="320"/>
        <v>195.84</v>
      </c>
      <c r="ER300" t="str">
        <f t="shared" si="321"/>
        <v/>
      </c>
      <c r="ES300">
        <f t="shared" si="322"/>
        <v>4.8</v>
      </c>
      <c r="ET300">
        <f t="shared" si="323"/>
        <v>19.2</v>
      </c>
      <c r="EU300" s="61">
        <f t="shared" si="324"/>
        <v>24.2</v>
      </c>
      <c r="EV300" s="53" t="e">
        <f>IF(ISNUMBER(EK300),EK300*#REF!,"")</f>
        <v>#REF!</v>
      </c>
      <c r="EW300" s="53" t="e">
        <f>IF(ISNUMBER(EL300),EL300*#REF!,"")</f>
        <v>#REF!</v>
      </c>
      <c r="EX300" s="53" t="e">
        <f>IF(ISNUMBER(EM300),EM300*#REF!,"")</f>
        <v>#REF!</v>
      </c>
      <c r="EY300" s="53" t="e">
        <f>IF(ISNUMBER(EN300),EN300*#REF!,"")</f>
        <v>#REF!</v>
      </c>
      <c r="EZ300" s="53" t="str">
        <f>IF(ISNUMBER(EO300),EO300*#REF!,"")</f>
        <v/>
      </c>
      <c r="FA300" s="53" t="e">
        <f>IF(ISNUMBER(EP300),EP300*#REF!,"")</f>
        <v>#REF!</v>
      </c>
      <c r="FB300" s="53" t="e">
        <f>IF(ISNUMBER(EQ300),EQ300*#REF!,"")</f>
        <v>#REF!</v>
      </c>
      <c r="FC300" s="53" t="str">
        <f>IF(ISNUMBER(ER300),ER300*#REF!,"")</f>
        <v/>
      </c>
      <c r="FD300" s="53" t="e">
        <f>IF(ISNUMBER(ES300),ES300*#REF!,"")</f>
        <v>#REF!</v>
      </c>
      <c r="FE300" s="53" t="e">
        <f>IF(ISNUMBER(ET300),ET300*#REF!,"")</f>
        <v>#REF!</v>
      </c>
      <c r="FF300" s="52" t="e">
        <f>IF(ISNUMBER(EU300),EU300*#REF!,"")</f>
        <v>#REF!</v>
      </c>
      <c r="FG300" s="55" t="str">
        <f t="shared" si="325"/>
        <v/>
      </c>
      <c r="FH300" s="55" t="str">
        <f t="shared" si="326"/>
        <v/>
      </c>
      <c r="FI300" s="55" t="str">
        <f t="shared" si="327"/>
        <v/>
      </c>
      <c r="FJ300" s="55" t="str">
        <f t="shared" si="328"/>
        <v/>
      </c>
      <c r="FK300" s="55" t="str">
        <f t="shared" si="329"/>
        <v/>
      </c>
      <c r="FL300" s="55" t="str">
        <f t="shared" si="330"/>
        <v/>
      </c>
      <c r="FM300" s="55" t="str">
        <f t="shared" si="331"/>
        <v/>
      </c>
      <c r="FN300" s="55" t="str">
        <f t="shared" si="332"/>
        <v/>
      </c>
      <c r="FO300" s="55" t="str">
        <f t="shared" si="333"/>
        <v/>
      </c>
      <c r="FP300" s="55" t="str">
        <f t="shared" si="334"/>
        <v/>
      </c>
      <c r="FQ300" s="59" t="str">
        <f t="shared" si="335"/>
        <v/>
      </c>
      <c r="FR300" s="53" t="str">
        <f t="shared" si="354"/>
        <v/>
      </c>
      <c r="FS300" s="53" t="e">
        <f t="shared" si="336"/>
        <v>#VALUE!</v>
      </c>
      <c r="FT300" s="19" t="e">
        <f t="shared" si="337"/>
        <v>#VALUE!</v>
      </c>
      <c r="FU300" s="19" t="e">
        <f t="shared" si="338"/>
        <v>#VALUE!</v>
      </c>
      <c r="FV300" s="19" t="e">
        <f t="shared" si="339"/>
        <v>#VALUE!</v>
      </c>
      <c r="FW300" s="50" t="e">
        <f t="shared" si="340"/>
        <v>#VALUE!</v>
      </c>
      <c r="FX300" s="120">
        <f t="shared" si="341"/>
        <v>0</v>
      </c>
      <c r="FY300" s="120">
        <f t="shared" si="342"/>
        <v>0</v>
      </c>
      <c r="FZ300" s="120">
        <f t="shared" si="343"/>
        <v>0</v>
      </c>
      <c r="GA300" s="120">
        <f t="shared" si="344"/>
        <v>0</v>
      </c>
      <c r="GB300" s="120">
        <f t="shared" si="345"/>
        <v>0</v>
      </c>
      <c r="GC300" s="120">
        <f t="shared" si="346"/>
        <v>0</v>
      </c>
      <c r="GD300" s="120">
        <f t="shared" si="347"/>
        <v>0</v>
      </c>
      <c r="GE300" s="120">
        <f t="shared" si="348"/>
        <v>0</v>
      </c>
      <c r="GF300" s="120">
        <f t="shared" si="349"/>
        <v>0</v>
      </c>
      <c r="GG300">
        <f t="shared" si="350"/>
        <v>0</v>
      </c>
      <c r="GH300">
        <f t="shared" si="351"/>
        <v>0</v>
      </c>
      <c r="GI300">
        <v>6</v>
      </c>
      <c r="GJ300" t="str">
        <f t="shared" si="352"/>
        <v/>
      </c>
    </row>
    <row r="301" spans="1:192" x14ac:dyDescent="0.2">
      <c r="A301" s="50">
        <f t="shared" si="291"/>
        <v>300</v>
      </c>
      <c r="B301" s="2" t="s">
        <v>426</v>
      </c>
      <c r="C301" t="s">
        <v>473</v>
      </c>
      <c r="F301" s="19">
        <v>3567300</v>
      </c>
      <c r="G301" s="19">
        <v>5681970</v>
      </c>
      <c r="H301" s="77">
        <f t="shared" si="292"/>
        <v>567198.65</v>
      </c>
      <c r="I301" s="77">
        <f t="shared" si="293"/>
        <v>5680137.0020000003</v>
      </c>
      <c r="J301" s="19">
        <v>151.49</v>
      </c>
      <c r="K301" s="19" t="s">
        <v>1334</v>
      </c>
      <c r="L301" s="19">
        <v>35.4</v>
      </c>
      <c r="Q301" s="2" t="s">
        <v>1343</v>
      </c>
      <c r="R301" s="2" t="s">
        <v>2864</v>
      </c>
      <c r="S301" s="2" t="s">
        <v>1325</v>
      </c>
      <c r="T301" s="241" t="str">
        <f t="shared" si="294"/>
        <v>-</v>
      </c>
      <c r="U301" s="241" t="str">
        <f t="shared" si="295"/>
        <v>-</v>
      </c>
      <c r="V301" s="241" t="str">
        <f t="shared" si="296"/>
        <v>B</v>
      </c>
      <c r="W301" s="241" t="str">
        <f t="shared" si="353"/>
        <v>-</v>
      </c>
      <c r="X301" s="260">
        <f t="shared" si="290"/>
        <v>6</v>
      </c>
      <c r="Y301" s="261" t="str">
        <f t="shared" si="289"/>
        <v/>
      </c>
      <c r="Z301" s="56" t="s">
        <v>1693</v>
      </c>
      <c r="AA301" s="48">
        <v>37018</v>
      </c>
      <c r="AB301" s="73">
        <v>1</v>
      </c>
      <c r="AC301" t="s">
        <v>455</v>
      </c>
      <c r="AD301" s="2" t="s">
        <v>1694</v>
      </c>
      <c r="AE301" s="56"/>
      <c r="AF301" s="66">
        <v>13.3</v>
      </c>
      <c r="AG301" s="19">
        <v>72300</v>
      </c>
      <c r="AH301" s="19">
        <v>6.73</v>
      </c>
      <c r="AI301" s="66">
        <v>110</v>
      </c>
      <c r="AM301" s="66">
        <v>12.5</v>
      </c>
      <c r="AR301">
        <v>51355.56</v>
      </c>
      <c r="AS301" s="193">
        <f t="shared" si="357"/>
        <v>51353.964999999997</v>
      </c>
      <c r="AT301" s="248" t="str">
        <f t="shared" si="358"/>
        <v/>
      </c>
      <c r="AU301">
        <v>18000</v>
      </c>
      <c r="AV301">
        <v>285</v>
      </c>
      <c r="AW301">
        <v>1160</v>
      </c>
      <c r="AX301">
        <v>27820</v>
      </c>
      <c r="AY301">
        <v>3480</v>
      </c>
      <c r="AZ301" s="61">
        <v>362</v>
      </c>
      <c r="BA301">
        <v>1.2</v>
      </c>
      <c r="BB301">
        <v>196</v>
      </c>
      <c r="BC301">
        <v>13</v>
      </c>
      <c r="BD301">
        <v>0.6</v>
      </c>
      <c r="BE301">
        <v>0.12</v>
      </c>
      <c r="BF301">
        <v>0.15</v>
      </c>
      <c r="BG301">
        <v>1.9</v>
      </c>
      <c r="BH301">
        <v>12</v>
      </c>
      <c r="BI301">
        <v>0.06</v>
      </c>
      <c r="BJ301" s="2" t="s">
        <v>1370</v>
      </c>
      <c r="BK301">
        <v>0.06</v>
      </c>
      <c r="BM301">
        <v>14.5</v>
      </c>
      <c r="BN301" s="61">
        <v>7.3</v>
      </c>
      <c r="BO301" s="90"/>
      <c r="BP301" s="90"/>
      <c r="BQ301" s="90"/>
      <c r="BR301" s="90">
        <v>18</v>
      </c>
      <c r="BS301" s="90"/>
      <c r="BT301" s="90"/>
      <c r="BU301" s="90"/>
      <c r="BV301" s="90"/>
      <c r="BW301" s="90"/>
      <c r="BX301" s="90"/>
      <c r="BY301" s="90"/>
      <c r="BZ301" s="90"/>
      <c r="CA301" s="90"/>
      <c r="CB301" s="90"/>
      <c r="CC301" s="90"/>
      <c r="CD301" s="90"/>
      <c r="CE301" s="90"/>
      <c r="CF301" s="90">
        <v>1</v>
      </c>
      <c r="CG301" s="90"/>
      <c r="CH301" s="90"/>
      <c r="CI301" s="90"/>
      <c r="CJ301" s="90"/>
      <c r="CK301" s="90"/>
      <c r="CL301" s="91">
        <v>56</v>
      </c>
      <c r="CM301" s="90">
        <v>0.3</v>
      </c>
      <c r="CN301" s="90">
        <v>58</v>
      </c>
      <c r="CO301" s="90" t="s">
        <v>1380</v>
      </c>
      <c r="DB301" s="103"/>
      <c r="DC301" s="103"/>
      <c r="DD301" s="103"/>
      <c r="DE301" s="103"/>
      <c r="DF301" s="103"/>
      <c r="DG301" s="103"/>
      <c r="DH301" s="103"/>
      <c r="DI301" s="103">
        <v>1390</v>
      </c>
      <c r="DJ301" s="103"/>
      <c r="DK301" s="103"/>
      <c r="DL301" s="103"/>
      <c r="DM301" s="103"/>
      <c r="DN301" s="103"/>
      <c r="DO301" s="103"/>
      <c r="DP301" s="103"/>
      <c r="DQ301" s="103"/>
      <c r="DR301" s="103"/>
      <c r="DS301" s="104"/>
      <c r="DT301" s="50">
        <f t="shared" si="297"/>
        <v>1</v>
      </c>
      <c r="DU301" s="73">
        <f t="shared" si="298"/>
        <v>0</v>
      </c>
      <c r="DV301" s="73">
        <f t="shared" si="299"/>
        <v>1</v>
      </c>
      <c r="DW301" s="73">
        <f t="shared" si="300"/>
        <v>0</v>
      </c>
      <c r="DX301" s="73">
        <f t="shared" si="301"/>
        <v>0</v>
      </c>
      <c r="DY301" s="125">
        <f t="shared" si="302"/>
        <v>0</v>
      </c>
      <c r="DZ301" s="73">
        <f t="shared" si="303"/>
        <v>1</v>
      </c>
      <c r="EA301" s="19">
        <f t="shared" si="304"/>
        <v>0</v>
      </c>
      <c r="EB301" s="50">
        <f t="shared" si="305"/>
        <v>0</v>
      </c>
      <c r="EC301" s="19">
        <f t="shared" si="306"/>
        <v>0</v>
      </c>
      <c r="ED301" s="19">
        <f t="shared" si="307"/>
        <v>0</v>
      </c>
      <c r="EE301" s="19">
        <f t="shared" si="308"/>
        <v>1</v>
      </c>
      <c r="EF301" s="50">
        <f t="shared" si="309"/>
        <v>0</v>
      </c>
      <c r="EG301" s="19">
        <f t="shared" si="310"/>
        <v>1</v>
      </c>
      <c r="EH301" s="19">
        <f t="shared" si="311"/>
        <v>0</v>
      </c>
      <c r="EI301" s="50">
        <f t="shared" si="312"/>
        <v>0</v>
      </c>
      <c r="EJ301" s="125">
        <f t="shared" si="313"/>
        <v>1</v>
      </c>
      <c r="EK301">
        <f t="shared" si="314"/>
        <v>18000</v>
      </c>
      <c r="EL301">
        <f t="shared" si="315"/>
        <v>196</v>
      </c>
      <c r="EM301">
        <f t="shared" si="316"/>
        <v>285</v>
      </c>
      <c r="EN301">
        <f t="shared" si="317"/>
        <v>1160</v>
      </c>
      <c r="EO301">
        <f t="shared" si="318"/>
        <v>0.15</v>
      </c>
      <c r="EP301">
        <f t="shared" si="319"/>
        <v>0.12</v>
      </c>
      <c r="EQ301">
        <f t="shared" si="320"/>
        <v>362</v>
      </c>
      <c r="ER301" t="str">
        <f t="shared" si="321"/>
        <v/>
      </c>
      <c r="ES301" t="str">
        <f t="shared" si="322"/>
        <v/>
      </c>
      <c r="ET301">
        <f t="shared" si="323"/>
        <v>3480</v>
      </c>
      <c r="EU301" s="61">
        <f t="shared" si="324"/>
        <v>27820</v>
      </c>
      <c r="EV301" s="53" t="e">
        <f>IF(ISNUMBER(EK301),EK301*#REF!,"")</f>
        <v>#REF!</v>
      </c>
      <c r="EW301" s="53" t="e">
        <f>IF(ISNUMBER(EL301),EL301*#REF!,"")</f>
        <v>#REF!</v>
      </c>
      <c r="EX301" s="53" t="e">
        <f>IF(ISNUMBER(EM301),EM301*#REF!,"")</f>
        <v>#REF!</v>
      </c>
      <c r="EY301" s="53" t="e">
        <f>IF(ISNUMBER(EN301),EN301*#REF!,"")</f>
        <v>#REF!</v>
      </c>
      <c r="EZ301" s="53" t="e">
        <f>IF(ISNUMBER(EO301),EO301*#REF!,"")</f>
        <v>#REF!</v>
      </c>
      <c r="FA301" s="53" t="e">
        <f>IF(ISNUMBER(EP301),EP301*#REF!,"")</f>
        <v>#REF!</v>
      </c>
      <c r="FB301" s="53" t="e">
        <f>IF(ISNUMBER(EQ301),EQ301*#REF!,"")</f>
        <v>#REF!</v>
      </c>
      <c r="FC301" s="53" t="str">
        <f>IF(ISNUMBER(ER301),ER301*#REF!,"")</f>
        <v/>
      </c>
      <c r="FD301" s="53" t="str">
        <f>IF(ISNUMBER(ES301),ES301*#REF!,"")</f>
        <v/>
      </c>
      <c r="FE301" s="53" t="e">
        <f>IF(ISNUMBER(ET301),ET301*#REF!,"")</f>
        <v>#REF!</v>
      </c>
      <c r="FF301" s="52" t="e">
        <f>IF(ISNUMBER(EU301),EU301*#REF!,"")</f>
        <v>#REF!</v>
      </c>
      <c r="FG301" s="55" t="str">
        <f t="shared" si="325"/>
        <v/>
      </c>
      <c r="FH301" s="55" t="str">
        <f t="shared" si="326"/>
        <v/>
      </c>
      <c r="FI301" s="55" t="str">
        <f t="shared" si="327"/>
        <v/>
      </c>
      <c r="FJ301" s="55" t="str">
        <f t="shared" si="328"/>
        <v/>
      </c>
      <c r="FK301" s="55" t="str">
        <f t="shared" si="329"/>
        <v/>
      </c>
      <c r="FL301" s="55" t="str">
        <f t="shared" si="330"/>
        <v/>
      </c>
      <c r="FM301" s="55" t="str">
        <f t="shared" si="331"/>
        <v/>
      </c>
      <c r="FN301" s="55" t="str">
        <f t="shared" si="332"/>
        <v/>
      </c>
      <c r="FO301" s="55" t="str">
        <f t="shared" si="333"/>
        <v/>
      </c>
      <c r="FP301" s="55" t="str">
        <f t="shared" si="334"/>
        <v/>
      </c>
      <c r="FQ301" s="59" t="str">
        <f t="shared" si="335"/>
        <v/>
      </c>
      <c r="FR301" s="53" t="str">
        <f t="shared" si="354"/>
        <v/>
      </c>
      <c r="FS301" s="53" t="e">
        <f t="shared" si="336"/>
        <v>#VALUE!</v>
      </c>
      <c r="FT301" s="19" t="e">
        <f t="shared" si="337"/>
        <v>#VALUE!</v>
      </c>
      <c r="FU301" s="19" t="e">
        <f t="shared" si="338"/>
        <v>#VALUE!</v>
      </c>
      <c r="FV301" s="19" t="e">
        <f t="shared" si="339"/>
        <v>#VALUE!</v>
      </c>
      <c r="FW301" s="50" t="e">
        <f t="shared" si="340"/>
        <v>#VALUE!</v>
      </c>
      <c r="FX301" s="120">
        <f t="shared" si="341"/>
        <v>0</v>
      </c>
      <c r="FY301" s="120">
        <f t="shared" si="342"/>
        <v>0</v>
      </c>
      <c r="FZ301" s="120">
        <f t="shared" si="343"/>
        <v>0</v>
      </c>
      <c r="GA301" s="120">
        <f t="shared" si="344"/>
        <v>0</v>
      </c>
      <c r="GB301" s="120">
        <f t="shared" si="345"/>
        <v>0</v>
      </c>
      <c r="GC301" s="120">
        <f t="shared" si="346"/>
        <v>0</v>
      </c>
      <c r="GD301" s="120">
        <f t="shared" si="347"/>
        <v>0</v>
      </c>
      <c r="GE301" s="120">
        <f t="shared" si="348"/>
        <v>0</v>
      </c>
      <c r="GF301" s="120">
        <f t="shared" si="349"/>
        <v>0</v>
      </c>
      <c r="GG301">
        <f t="shared" si="350"/>
        <v>0</v>
      </c>
      <c r="GH301">
        <f t="shared" si="351"/>
        <v>0</v>
      </c>
      <c r="GI301">
        <v>6</v>
      </c>
      <c r="GJ301" t="str">
        <f t="shared" si="352"/>
        <v/>
      </c>
    </row>
    <row r="302" spans="1:192" x14ac:dyDescent="0.2">
      <c r="A302" s="50">
        <f t="shared" si="291"/>
        <v>301</v>
      </c>
      <c r="B302" s="58" t="s">
        <v>426</v>
      </c>
      <c r="C302" s="58" t="s">
        <v>168</v>
      </c>
      <c r="D302" s="58"/>
      <c r="E302" s="58"/>
      <c r="F302" s="19">
        <v>3567490</v>
      </c>
      <c r="G302" s="19">
        <v>5682090</v>
      </c>
      <c r="H302" s="77">
        <f t="shared" si="292"/>
        <v>567388.57400000002</v>
      </c>
      <c r="I302" s="77">
        <f t="shared" si="293"/>
        <v>5680256.9539999999</v>
      </c>
      <c r="J302" s="19">
        <v>148.31</v>
      </c>
      <c r="K302" s="83" t="s">
        <v>1333</v>
      </c>
      <c r="L302" s="83">
        <v>200</v>
      </c>
      <c r="M302" s="83"/>
      <c r="O302" s="83"/>
      <c r="P302" s="83"/>
      <c r="Q302" s="2" t="s">
        <v>1345</v>
      </c>
      <c r="R302" s="2" t="s">
        <v>2865</v>
      </c>
      <c r="S302" s="2" t="s">
        <v>1325</v>
      </c>
      <c r="T302" s="241" t="str">
        <f t="shared" si="294"/>
        <v>-</v>
      </c>
      <c r="U302" s="241" t="str">
        <f t="shared" si="295"/>
        <v>-</v>
      </c>
      <c r="V302" s="241" t="str">
        <f t="shared" si="296"/>
        <v>B</v>
      </c>
      <c r="W302" s="241" t="str">
        <f t="shared" si="353"/>
        <v>-</v>
      </c>
      <c r="X302" s="260">
        <f t="shared" si="290"/>
        <v>6</v>
      </c>
      <c r="Y302" s="261" t="str">
        <f t="shared" si="289"/>
        <v/>
      </c>
      <c r="Z302" s="56" t="s">
        <v>1468</v>
      </c>
      <c r="AA302" s="83" t="s">
        <v>1616</v>
      </c>
      <c r="AB302" s="77">
        <v>1</v>
      </c>
      <c r="AC302" s="58" t="s">
        <v>411</v>
      </c>
      <c r="AD302" s="58" t="s">
        <v>1695</v>
      </c>
      <c r="AE302" s="68"/>
      <c r="AF302" s="83">
        <v>13</v>
      </c>
      <c r="AG302" s="83"/>
      <c r="AH302" s="83"/>
      <c r="AI302" s="83"/>
      <c r="AJ302" s="83"/>
      <c r="AK302" s="83"/>
      <c r="AL302" s="83"/>
      <c r="AM302" s="83">
        <v>11</v>
      </c>
      <c r="AN302" s="58"/>
      <c r="AO302" s="58"/>
      <c r="AP302" s="83"/>
      <c r="AQ302" s="58"/>
      <c r="AR302" s="58">
        <v>105671</v>
      </c>
      <c r="AS302" s="193">
        <f t="shared" si="357"/>
        <v>105659</v>
      </c>
      <c r="AT302" s="248" t="str">
        <f t="shared" si="358"/>
        <v/>
      </c>
      <c r="AU302" s="58">
        <v>37826</v>
      </c>
      <c r="AV302" s="58">
        <v>499</v>
      </c>
      <c r="AW302" s="58">
        <v>1777</v>
      </c>
      <c r="AX302" s="58">
        <v>59348</v>
      </c>
      <c r="AY302" s="58">
        <v>5235</v>
      </c>
      <c r="AZ302" s="68">
        <v>397</v>
      </c>
      <c r="BA302" s="58"/>
      <c r="BB302" s="58">
        <v>574</v>
      </c>
      <c r="BC302" s="58"/>
      <c r="BD302" s="58"/>
      <c r="BE302" s="58">
        <v>3</v>
      </c>
      <c r="BF302" s="58"/>
      <c r="BG302" s="58"/>
      <c r="BH302" s="58"/>
      <c r="BI302" s="58"/>
      <c r="BJ302" s="58"/>
      <c r="BK302" s="58"/>
      <c r="BL302" s="58"/>
      <c r="BM302" s="58"/>
      <c r="BN302" s="68"/>
      <c r="BO302" s="81"/>
      <c r="BP302" s="81"/>
      <c r="BQ302" s="81"/>
      <c r="BR302" s="81"/>
      <c r="BS302" s="81"/>
      <c r="BT302" s="81"/>
      <c r="BU302" s="81"/>
      <c r="BV302" s="81"/>
      <c r="BW302" s="81"/>
      <c r="BX302" s="81"/>
      <c r="BY302" s="81"/>
      <c r="BZ302" s="81"/>
      <c r="CA302" s="81"/>
      <c r="CB302" s="81"/>
      <c r="CC302" s="81"/>
      <c r="CD302" s="81"/>
      <c r="CE302" s="81"/>
      <c r="CF302" s="81"/>
      <c r="CG302" s="81"/>
      <c r="CH302" s="81"/>
      <c r="CI302" s="81"/>
      <c r="CJ302" s="81"/>
      <c r="CK302" s="81"/>
      <c r="CL302" s="82"/>
      <c r="CM302" s="81"/>
      <c r="CN302" s="81">
        <v>138</v>
      </c>
      <c r="CO302" s="81"/>
      <c r="CP302" s="58"/>
      <c r="CQ302" s="68"/>
      <c r="CR302" s="58"/>
      <c r="CS302" s="58"/>
      <c r="CT302" s="58"/>
      <c r="CU302" s="58"/>
      <c r="CV302" s="58"/>
      <c r="CW302" s="58"/>
      <c r="CX302" s="58"/>
      <c r="CY302" s="58"/>
      <c r="CZ302" s="58"/>
      <c r="DA302" s="68"/>
      <c r="DB302" s="81"/>
      <c r="DC302" s="81"/>
      <c r="DD302" s="81"/>
      <c r="DE302" s="81"/>
      <c r="DF302" s="81"/>
      <c r="DG302" s="81"/>
      <c r="DH302" s="81"/>
      <c r="DI302" s="81"/>
      <c r="DJ302" s="81"/>
      <c r="DK302" s="103"/>
      <c r="DL302" s="103"/>
      <c r="DM302" s="103"/>
      <c r="DN302" s="81"/>
      <c r="DO302" s="81"/>
      <c r="DP302" s="103"/>
      <c r="DQ302" s="103"/>
      <c r="DR302" s="103"/>
      <c r="DS302" s="104"/>
      <c r="DT302" s="50">
        <f t="shared" si="297"/>
        <v>1</v>
      </c>
      <c r="DU302" s="73">
        <f t="shared" si="298"/>
        <v>0</v>
      </c>
      <c r="DV302" s="73">
        <f t="shared" si="299"/>
        <v>0</v>
      </c>
      <c r="DW302" s="73">
        <f t="shared" si="300"/>
        <v>1</v>
      </c>
      <c r="DX302" s="73">
        <f t="shared" si="301"/>
        <v>0</v>
      </c>
      <c r="DY302" s="125">
        <f t="shared" si="302"/>
        <v>0</v>
      </c>
      <c r="DZ302" s="73">
        <f t="shared" si="303"/>
        <v>1</v>
      </c>
      <c r="EA302" s="19">
        <f t="shared" si="304"/>
        <v>0</v>
      </c>
      <c r="EB302" s="50">
        <f t="shared" si="305"/>
        <v>0</v>
      </c>
      <c r="EC302" s="19">
        <f t="shared" si="306"/>
        <v>0</v>
      </c>
      <c r="ED302" s="19">
        <f t="shared" si="307"/>
        <v>0</v>
      </c>
      <c r="EE302" s="19">
        <f t="shared" si="308"/>
        <v>1</v>
      </c>
      <c r="EF302" s="50">
        <f t="shared" si="309"/>
        <v>0</v>
      </c>
      <c r="EG302" s="19">
        <f t="shared" si="310"/>
        <v>1</v>
      </c>
      <c r="EH302" s="19">
        <f t="shared" si="311"/>
        <v>0</v>
      </c>
      <c r="EI302" s="50">
        <f t="shared" si="312"/>
        <v>0</v>
      </c>
      <c r="EJ302" s="125">
        <f t="shared" si="313"/>
        <v>2</v>
      </c>
      <c r="EK302">
        <f t="shared" si="314"/>
        <v>37826</v>
      </c>
      <c r="EL302">
        <f t="shared" si="315"/>
        <v>574</v>
      </c>
      <c r="EM302">
        <f t="shared" si="316"/>
        <v>499</v>
      </c>
      <c r="EN302">
        <f t="shared" si="317"/>
        <v>1777</v>
      </c>
      <c r="EO302" t="str">
        <f t="shared" si="318"/>
        <v/>
      </c>
      <c r="EP302">
        <f t="shared" si="319"/>
        <v>3</v>
      </c>
      <c r="EQ302">
        <f t="shared" si="320"/>
        <v>397</v>
      </c>
      <c r="ER302" t="str">
        <f t="shared" si="321"/>
        <v/>
      </c>
      <c r="ES302" t="str">
        <f t="shared" si="322"/>
        <v/>
      </c>
      <c r="ET302">
        <f t="shared" si="323"/>
        <v>5235</v>
      </c>
      <c r="EU302" s="61">
        <f t="shared" si="324"/>
        <v>59348</v>
      </c>
      <c r="EV302" s="53" t="e">
        <f>IF(ISNUMBER(EK302),EK302*#REF!,"")</f>
        <v>#REF!</v>
      </c>
      <c r="EW302" s="53" t="e">
        <f>IF(ISNUMBER(EL302),EL302*#REF!,"")</f>
        <v>#REF!</v>
      </c>
      <c r="EX302" s="53" t="e">
        <f>IF(ISNUMBER(EM302),EM302*#REF!,"")</f>
        <v>#REF!</v>
      </c>
      <c r="EY302" s="53" t="e">
        <f>IF(ISNUMBER(EN302),EN302*#REF!,"")</f>
        <v>#REF!</v>
      </c>
      <c r="EZ302" s="53" t="str">
        <f>IF(ISNUMBER(EO302),EO302*#REF!,"")</f>
        <v/>
      </c>
      <c r="FA302" s="53" t="e">
        <f>IF(ISNUMBER(EP302),EP302*#REF!,"")</f>
        <v>#REF!</v>
      </c>
      <c r="FB302" s="53" t="e">
        <f>IF(ISNUMBER(EQ302),EQ302*#REF!,"")</f>
        <v>#REF!</v>
      </c>
      <c r="FC302" s="53" t="str">
        <f>IF(ISNUMBER(ER302),ER302*#REF!,"")</f>
        <v/>
      </c>
      <c r="FD302" s="53" t="str">
        <f>IF(ISNUMBER(ES302),ES302*#REF!,"")</f>
        <v/>
      </c>
      <c r="FE302" s="53" t="e">
        <f>IF(ISNUMBER(ET302),ET302*#REF!,"")</f>
        <v>#REF!</v>
      </c>
      <c r="FF302" s="52" t="e">
        <f>IF(ISNUMBER(EU302),EU302*#REF!,"")</f>
        <v>#REF!</v>
      </c>
      <c r="FG302" s="55" t="str">
        <f t="shared" si="325"/>
        <v/>
      </c>
      <c r="FH302" s="55" t="str">
        <f t="shared" si="326"/>
        <v/>
      </c>
      <c r="FI302" s="55" t="str">
        <f t="shared" si="327"/>
        <v/>
      </c>
      <c r="FJ302" s="55" t="str">
        <f t="shared" si="328"/>
        <v/>
      </c>
      <c r="FK302" s="55" t="str">
        <f t="shared" si="329"/>
        <v/>
      </c>
      <c r="FL302" s="55" t="str">
        <f t="shared" si="330"/>
        <v/>
      </c>
      <c r="FM302" s="55" t="str">
        <f t="shared" si="331"/>
        <v/>
      </c>
      <c r="FN302" s="55" t="str">
        <f t="shared" si="332"/>
        <v/>
      </c>
      <c r="FO302" s="55" t="str">
        <f t="shared" si="333"/>
        <v/>
      </c>
      <c r="FP302" s="55" t="str">
        <f t="shared" si="334"/>
        <v/>
      </c>
      <c r="FQ302" s="59" t="str">
        <f t="shared" si="335"/>
        <v/>
      </c>
      <c r="FR302" s="53" t="str">
        <f t="shared" si="354"/>
        <v/>
      </c>
      <c r="FS302" s="53" t="e">
        <f t="shared" si="336"/>
        <v>#VALUE!</v>
      </c>
      <c r="FT302" s="19" t="e">
        <f t="shared" si="337"/>
        <v>#VALUE!</v>
      </c>
      <c r="FU302" s="19" t="e">
        <f t="shared" si="338"/>
        <v>#VALUE!</v>
      </c>
      <c r="FV302" s="19" t="e">
        <f t="shared" si="339"/>
        <v>#VALUE!</v>
      </c>
      <c r="FW302" s="50" t="e">
        <f t="shared" si="340"/>
        <v>#VALUE!</v>
      </c>
      <c r="FX302" s="120">
        <f t="shared" si="341"/>
        <v>0</v>
      </c>
      <c r="FY302" s="120">
        <f t="shared" si="342"/>
        <v>0</v>
      </c>
      <c r="FZ302" s="120">
        <f t="shared" si="343"/>
        <v>0</v>
      </c>
      <c r="GA302" s="120">
        <f t="shared" si="344"/>
        <v>0</v>
      </c>
      <c r="GB302" s="120">
        <f t="shared" si="345"/>
        <v>0</v>
      </c>
      <c r="GC302" s="120">
        <f t="shared" si="346"/>
        <v>0</v>
      </c>
      <c r="GD302" s="120">
        <f t="shared" si="347"/>
        <v>0</v>
      </c>
      <c r="GE302" s="120">
        <f t="shared" si="348"/>
        <v>0</v>
      </c>
      <c r="GF302" s="120">
        <f t="shared" si="349"/>
        <v>0</v>
      </c>
      <c r="GG302">
        <f t="shared" si="350"/>
        <v>0</v>
      </c>
      <c r="GH302">
        <f t="shared" si="351"/>
        <v>0</v>
      </c>
      <c r="GI302">
        <v>6</v>
      </c>
      <c r="GJ302" t="str">
        <f t="shared" si="352"/>
        <v/>
      </c>
    </row>
    <row r="303" spans="1:192" x14ac:dyDescent="0.2">
      <c r="A303" s="50">
        <f t="shared" si="291"/>
        <v>302</v>
      </c>
      <c r="B303" s="2" t="s">
        <v>426</v>
      </c>
      <c r="C303" t="s">
        <v>168</v>
      </c>
      <c r="F303" s="19">
        <v>3567490</v>
      </c>
      <c r="G303" s="19">
        <v>5682090</v>
      </c>
      <c r="H303" s="77">
        <f t="shared" si="292"/>
        <v>567388.57400000002</v>
      </c>
      <c r="I303" s="77">
        <f t="shared" si="293"/>
        <v>5680256.9539999999</v>
      </c>
      <c r="J303" s="19">
        <v>148.31</v>
      </c>
      <c r="K303" s="19" t="s">
        <v>1334</v>
      </c>
      <c r="L303" s="19">
        <v>286</v>
      </c>
      <c r="Q303" s="2" t="s">
        <v>1345</v>
      </c>
      <c r="R303" s="2" t="s">
        <v>2865</v>
      </c>
      <c r="S303" s="2" t="s">
        <v>1325</v>
      </c>
      <c r="T303" s="241" t="str">
        <f t="shared" si="294"/>
        <v>-</v>
      </c>
      <c r="U303" s="241" t="str">
        <f t="shared" si="295"/>
        <v>-</v>
      </c>
      <c r="V303" s="241" t="str">
        <f t="shared" si="296"/>
        <v>B</v>
      </c>
      <c r="W303" s="241" t="str">
        <f t="shared" si="353"/>
        <v>-</v>
      </c>
      <c r="X303" s="260">
        <f t="shared" si="290"/>
        <v>6</v>
      </c>
      <c r="Y303" s="261" t="str">
        <f t="shared" si="289"/>
        <v/>
      </c>
      <c r="Z303" s="56" t="s">
        <v>1693</v>
      </c>
      <c r="AA303" s="48">
        <v>37016</v>
      </c>
      <c r="AB303" s="73">
        <v>2</v>
      </c>
      <c r="AC303" t="s">
        <v>455</v>
      </c>
      <c r="AD303" s="2" t="s">
        <v>1694</v>
      </c>
      <c r="AE303" s="56"/>
      <c r="AF303" s="66">
        <v>17.399999999999999</v>
      </c>
      <c r="AG303" s="19">
        <v>138500</v>
      </c>
      <c r="AH303" s="19">
        <v>6.32</v>
      </c>
      <c r="AI303" s="66">
        <v>100</v>
      </c>
      <c r="AM303" s="66">
        <v>1.1000000000000001</v>
      </c>
      <c r="AR303">
        <v>113716</v>
      </c>
      <c r="AS303" s="193">
        <f t="shared" si="357"/>
        <v>113716.038</v>
      </c>
      <c r="AT303" s="248" t="str">
        <f t="shared" si="358"/>
        <v/>
      </c>
      <c r="AU303">
        <v>41300</v>
      </c>
      <c r="AV303">
        <v>497</v>
      </c>
      <c r="AW303">
        <v>1790</v>
      </c>
      <c r="AX303">
        <v>63880</v>
      </c>
      <c r="AY303">
        <v>5300</v>
      </c>
      <c r="AZ303" s="61">
        <v>412</v>
      </c>
      <c r="BA303">
        <v>3.7</v>
      </c>
      <c r="BB303">
        <v>442</v>
      </c>
      <c r="BC303">
        <v>25</v>
      </c>
      <c r="BD303">
        <v>2.6</v>
      </c>
      <c r="BE303">
        <v>2.2999999999999998</v>
      </c>
      <c r="BF303">
        <v>0.37</v>
      </c>
      <c r="BG303">
        <v>1.9</v>
      </c>
      <c r="BH303">
        <v>32</v>
      </c>
      <c r="BI303">
        <v>0.14000000000000001</v>
      </c>
      <c r="BJ303">
        <v>1.1000000000000001</v>
      </c>
      <c r="BK303" s="2" t="s">
        <v>1370</v>
      </c>
      <c r="BM303">
        <v>11.7</v>
      </c>
      <c r="BN303" s="61">
        <v>14</v>
      </c>
      <c r="BO303" s="90"/>
      <c r="BP303" s="90"/>
      <c r="BQ303" s="90">
        <v>10</v>
      </c>
      <c r="BR303" s="90">
        <v>25</v>
      </c>
      <c r="BS303" s="90"/>
      <c r="BT303" s="90"/>
      <c r="BU303" s="90"/>
      <c r="BV303" s="90"/>
      <c r="BW303" s="90"/>
      <c r="BX303" s="90">
        <v>63</v>
      </c>
      <c r="BY303" s="90"/>
      <c r="BZ303" s="90"/>
      <c r="CA303" s="90"/>
      <c r="CB303" s="90"/>
      <c r="CC303" s="90"/>
      <c r="CD303" s="90"/>
      <c r="CE303" s="90"/>
      <c r="CF303" s="90"/>
      <c r="CG303" s="90"/>
      <c r="CH303" s="90"/>
      <c r="CI303" s="90"/>
      <c r="CJ303" s="90"/>
      <c r="CK303" s="90"/>
      <c r="CL303" s="91">
        <v>130</v>
      </c>
      <c r="CM303" s="90">
        <v>2.7</v>
      </c>
      <c r="CN303" s="90">
        <v>120</v>
      </c>
      <c r="CO303" s="90" t="s">
        <v>1380</v>
      </c>
      <c r="DB303" s="103"/>
      <c r="DC303" s="103"/>
      <c r="DD303" s="103"/>
      <c r="DE303" s="103"/>
      <c r="DF303" s="103"/>
      <c r="DG303" s="103"/>
      <c r="DH303" s="103"/>
      <c r="DI303" s="103">
        <v>902</v>
      </c>
      <c r="DJ303" s="103"/>
      <c r="DK303" s="103"/>
      <c r="DL303" s="103"/>
      <c r="DM303" s="103"/>
      <c r="DN303" s="103"/>
      <c r="DO303" s="103"/>
      <c r="DP303" s="103"/>
      <c r="DQ303" s="103"/>
      <c r="DR303" s="103"/>
      <c r="DS303" s="104"/>
      <c r="DT303" s="50">
        <f t="shared" si="297"/>
        <v>0</v>
      </c>
      <c r="DU303" s="73">
        <f t="shared" si="298"/>
        <v>0</v>
      </c>
      <c r="DV303" s="73">
        <f t="shared" si="299"/>
        <v>0</v>
      </c>
      <c r="DW303" s="73">
        <f t="shared" si="300"/>
        <v>1</v>
      </c>
      <c r="DX303" s="73">
        <f t="shared" si="301"/>
        <v>0</v>
      </c>
      <c r="DY303" s="125">
        <f t="shared" si="302"/>
        <v>0</v>
      </c>
      <c r="DZ303" s="73">
        <f t="shared" si="303"/>
        <v>1</v>
      </c>
      <c r="EA303" s="19">
        <f t="shared" si="304"/>
        <v>0</v>
      </c>
      <c r="EB303" s="50">
        <f t="shared" si="305"/>
        <v>0</v>
      </c>
      <c r="EC303" s="19">
        <f t="shared" si="306"/>
        <v>0</v>
      </c>
      <c r="ED303" s="19">
        <f t="shared" si="307"/>
        <v>0</v>
      </c>
      <c r="EE303" s="19">
        <f t="shared" si="308"/>
        <v>1</v>
      </c>
      <c r="EF303" s="50">
        <f t="shared" si="309"/>
        <v>0</v>
      </c>
      <c r="EG303" s="19">
        <f t="shared" si="310"/>
        <v>1</v>
      </c>
      <c r="EH303" s="19">
        <f t="shared" si="311"/>
        <v>0</v>
      </c>
      <c r="EI303" s="50">
        <f t="shared" si="312"/>
        <v>0</v>
      </c>
      <c r="EJ303" s="125">
        <f t="shared" si="313"/>
        <v>2</v>
      </c>
      <c r="EK303">
        <f t="shared" si="314"/>
        <v>41300</v>
      </c>
      <c r="EL303">
        <f t="shared" si="315"/>
        <v>442</v>
      </c>
      <c r="EM303">
        <f t="shared" si="316"/>
        <v>497</v>
      </c>
      <c r="EN303">
        <f t="shared" si="317"/>
        <v>1790</v>
      </c>
      <c r="EO303">
        <f t="shared" si="318"/>
        <v>0.37</v>
      </c>
      <c r="EP303">
        <f t="shared" si="319"/>
        <v>2.2999999999999998</v>
      </c>
      <c r="EQ303">
        <f t="shared" si="320"/>
        <v>412</v>
      </c>
      <c r="ER303" t="str">
        <f t="shared" si="321"/>
        <v/>
      </c>
      <c r="ES303">
        <f t="shared" si="322"/>
        <v>1.1000000000000001</v>
      </c>
      <c r="ET303">
        <f t="shared" si="323"/>
        <v>5300</v>
      </c>
      <c r="EU303" s="61">
        <f t="shared" si="324"/>
        <v>63880</v>
      </c>
      <c r="EV303" s="53" t="e">
        <f>IF(ISNUMBER(EK303),EK303*#REF!,"")</f>
        <v>#REF!</v>
      </c>
      <c r="EW303" s="53" t="e">
        <f>IF(ISNUMBER(EL303),EL303*#REF!,"")</f>
        <v>#REF!</v>
      </c>
      <c r="EX303" s="53" t="e">
        <f>IF(ISNUMBER(EM303),EM303*#REF!,"")</f>
        <v>#REF!</v>
      </c>
      <c r="EY303" s="53" t="e">
        <f>IF(ISNUMBER(EN303),EN303*#REF!,"")</f>
        <v>#REF!</v>
      </c>
      <c r="EZ303" s="53" t="e">
        <f>IF(ISNUMBER(EO303),EO303*#REF!,"")</f>
        <v>#REF!</v>
      </c>
      <c r="FA303" s="53" t="e">
        <f>IF(ISNUMBER(EP303),EP303*#REF!,"")</f>
        <v>#REF!</v>
      </c>
      <c r="FB303" s="53" t="e">
        <f>IF(ISNUMBER(EQ303),EQ303*#REF!,"")</f>
        <v>#REF!</v>
      </c>
      <c r="FC303" s="53" t="str">
        <f>IF(ISNUMBER(ER303),ER303*#REF!,"")</f>
        <v/>
      </c>
      <c r="FD303" s="53" t="e">
        <f>IF(ISNUMBER(ES303),ES303*#REF!,"")</f>
        <v>#REF!</v>
      </c>
      <c r="FE303" s="53" t="e">
        <f>IF(ISNUMBER(ET303),ET303*#REF!,"")</f>
        <v>#REF!</v>
      </c>
      <c r="FF303" s="52" t="e">
        <f>IF(ISNUMBER(EU303),EU303*#REF!,"")</f>
        <v>#REF!</v>
      </c>
      <c r="FG303" s="55" t="str">
        <f t="shared" si="325"/>
        <v/>
      </c>
      <c r="FH303" s="55" t="str">
        <f t="shared" si="326"/>
        <v/>
      </c>
      <c r="FI303" s="55" t="str">
        <f t="shared" si="327"/>
        <v/>
      </c>
      <c r="FJ303" s="55" t="str">
        <f t="shared" si="328"/>
        <v/>
      </c>
      <c r="FK303" s="55" t="str">
        <f t="shared" si="329"/>
        <v/>
      </c>
      <c r="FL303" s="55" t="str">
        <f t="shared" si="330"/>
        <v/>
      </c>
      <c r="FM303" s="55" t="str">
        <f t="shared" si="331"/>
        <v/>
      </c>
      <c r="FN303" s="55" t="str">
        <f t="shared" si="332"/>
        <v/>
      </c>
      <c r="FO303" s="55" t="str">
        <f t="shared" si="333"/>
        <v/>
      </c>
      <c r="FP303" s="55" t="str">
        <f t="shared" si="334"/>
        <v/>
      </c>
      <c r="FQ303" s="59" t="str">
        <f t="shared" si="335"/>
        <v/>
      </c>
      <c r="FR303" s="53" t="str">
        <f t="shared" si="354"/>
        <v/>
      </c>
      <c r="FS303" s="53" t="e">
        <f t="shared" si="336"/>
        <v>#VALUE!</v>
      </c>
      <c r="FT303" s="19" t="e">
        <f t="shared" si="337"/>
        <v>#VALUE!</v>
      </c>
      <c r="FU303" s="19" t="e">
        <f t="shared" si="338"/>
        <v>#VALUE!</v>
      </c>
      <c r="FV303" s="19" t="e">
        <f t="shared" si="339"/>
        <v>#VALUE!</v>
      </c>
      <c r="FW303" s="50" t="e">
        <f t="shared" si="340"/>
        <v>#VALUE!</v>
      </c>
      <c r="FX303" s="120">
        <f t="shared" si="341"/>
        <v>0</v>
      </c>
      <c r="FY303" s="120">
        <f t="shared" si="342"/>
        <v>0</v>
      </c>
      <c r="FZ303" s="120">
        <f t="shared" si="343"/>
        <v>0</v>
      </c>
      <c r="GA303" s="120">
        <f t="shared" si="344"/>
        <v>0</v>
      </c>
      <c r="GB303" s="120">
        <f t="shared" si="345"/>
        <v>0</v>
      </c>
      <c r="GC303" s="120">
        <f t="shared" si="346"/>
        <v>0</v>
      </c>
      <c r="GD303" s="120">
        <f t="shared" si="347"/>
        <v>0</v>
      </c>
      <c r="GE303" s="120">
        <f t="shared" si="348"/>
        <v>0</v>
      </c>
      <c r="GF303" s="120">
        <f t="shared" si="349"/>
        <v>0</v>
      </c>
      <c r="GG303">
        <f t="shared" si="350"/>
        <v>0</v>
      </c>
      <c r="GH303">
        <f t="shared" si="351"/>
        <v>0</v>
      </c>
      <c r="GI303">
        <v>6</v>
      </c>
      <c r="GJ303" t="str">
        <f t="shared" si="352"/>
        <v/>
      </c>
    </row>
    <row r="304" spans="1:192" x14ac:dyDescent="0.2">
      <c r="A304" s="50">
        <f t="shared" si="291"/>
        <v>303</v>
      </c>
      <c r="B304" s="58" t="s">
        <v>426</v>
      </c>
      <c r="C304" s="58" t="s">
        <v>167</v>
      </c>
      <c r="D304" s="58" t="s">
        <v>1696</v>
      </c>
      <c r="E304" s="58"/>
      <c r="F304" s="208">
        <v>3567840</v>
      </c>
      <c r="G304" s="208">
        <v>5682280</v>
      </c>
      <c r="H304" s="209">
        <f t="shared" si="292"/>
        <v>567738.43400000001</v>
      </c>
      <c r="I304" s="209">
        <f t="shared" si="293"/>
        <v>5680446.8780000005</v>
      </c>
      <c r="J304" s="208">
        <v>148</v>
      </c>
      <c r="K304" s="83" t="s">
        <v>1333</v>
      </c>
      <c r="L304" s="83">
        <v>18</v>
      </c>
      <c r="M304" s="83"/>
      <c r="O304" s="83"/>
      <c r="P304" s="83"/>
      <c r="Q304" s="58" t="s">
        <v>1339</v>
      </c>
      <c r="R304" s="2" t="s">
        <v>1419</v>
      </c>
      <c r="S304" s="58" t="s">
        <v>1324</v>
      </c>
      <c r="T304" s="241" t="str">
        <f t="shared" si="294"/>
        <v>-</v>
      </c>
      <c r="U304" s="241" t="str">
        <f t="shared" si="295"/>
        <v>-</v>
      </c>
      <c r="V304" s="241" t="str">
        <f t="shared" si="296"/>
        <v>B</v>
      </c>
      <c r="W304" s="241" t="str">
        <f t="shared" si="353"/>
        <v>-</v>
      </c>
      <c r="X304" s="260">
        <f t="shared" si="290"/>
        <v>6</v>
      </c>
      <c r="Y304" s="261" t="str">
        <f t="shared" si="289"/>
        <v/>
      </c>
      <c r="Z304" s="68" t="s">
        <v>1468</v>
      </c>
      <c r="AA304" s="83" t="s">
        <v>1697</v>
      </c>
      <c r="AB304" s="77">
        <v>1</v>
      </c>
      <c r="AC304" s="58" t="s">
        <v>411</v>
      </c>
      <c r="AD304" s="58" t="s">
        <v>1695</v>
      </c>
      <c r="AE304" s="68"/>
      <c r="AF304" s="83">
        <v>12.2</v>
      </c>
      <c r="AG304" s="83"/>
      <c r="AH304" s="83"/>
      <c r="AI304" s="83"/>
      <c r="AJ304" s="83"/>
      <c r="AK304" s="83"/>
      <c r="AL304" s="83"/>
      <c r="AM304" s="83">
        <v>24</v>
      </c>
      <c r="AN304" s="58"/>
      <c r="AO304" s="58"/>
      <c r="AP304" s="83"/>
      <c r="AQ304" s="58"/>
      <c r="AR304">
        <v>36968.9</v>
      </c>
      <c r="AS304" s="193">
        <f t="shared" si="357"/>
        <v>36984.610999999997</v>
      </c>
      <c r="AT304" s="248" t="str">
        <f t="shared" si="358"/>
        <v/>
      </c>
      <c r="AU304" s="58">
        <v>12817</v>
      </c>
      <c r="AV304" s="58">
        <v>211.3</v>
      </c>
      <c r="AW304" s="58">
        <v>896.4</v>
      </c>
      <c r="AX304" s="58">
        <v>19982</v>
      </c>
      <c r="AY304" s="58">
        <v>2565</v>
      </c>
      <c r="AZ304" s="68">
        <v>354.9</v>
      </c>
      <c r="BA304" s="58"/>
      <c r="BB304" s="58">
        <v>135</v>
      </c>
      <c r="BC304" s="58"/>
      <c r="BD304" s="58"/>
      <c r="BE304" s="58">
        <v>0.38</v>
      </c>
      <c r="BF304" s="58"/>
      <c r="BG304" s="58"/>
      <c r="BH304" s="58">
        <v>1.57</v>
      </c>
      <c r="BI304" s="58">
        <v>2.1000000000000001E-2</v>
      </c>
      <c r="BJ304" s="58">
        <v>5.3</v>
      </c>
      <c r="BK304" s="58"/>
      <c r="BL304" s="58"/>
      <c r="BM304" s="58">
        <v>15.74</v>
      </c>
      <c r="BN304" s="68"/>
      <c r="BO304" s="81"/>
      <c r="BP304" s="81"/>
      <c r="BQ304" s="81"/>
      <c r="BR304" s="81"/>
      <c r="BS304" s="81"/>
      <c r="BT304" s="81"/>
      <c r="BU304" s="81"/>
      <c r="BV304" s="81"/>
      <c r="BW304" s="81"/>
      <c r="BX304" s="81"/>
      <c r="BY304" s="81"/>
      <c r="BZ304" s="81"/>
      <c r="CA304" s="81"/>
      <c r="CB304" s="81"/>
      <c r="CC304" s="81"/>
      <c r="CD304" s="81"/>
      <c r="CE304" s="81"/>
      <c r="CF304" s="81"/>
      <c r="CG304" s="81"/>
      <c r="CH304" s="81"/>
      <c r="CI304" s="81"/>
      <c r="CJ304" s="81"/>
      <c r="CK304" s="81"/>
      <c r="CL304" s="82"/>
      <c r="CM304" s="81"/>
      <c r="CN304" s="81">
        <v>55</v>
      </c>
      <c r="CO304" s="81"/>
      <c r="CP304" s="58"/>
      <c r="CQ304" s="68"/>
      <c r="CR304" s="58"/>
      <c r="CS304" s="58"/>
      <c r="CT304" s="58"/>
      <c r="CU304" s="58"/>
      <c r="CV304" s="58"/>
      <c r="CW304" s="58"/>
      <c r="CX304" s="58"/>
      <c r="CY304" s="58"/>
      <c r="CZ304" s="58"/>
      <c r="DA304" s="68"/>
      <c r="DB304" s="81"/>
      <c r="DC304" s="81"/>
      <c r="DD304" s="81"/>
      <c r="DE304" s="81"/>
      <c r="DF304" s="81"/>
      <c r="DG304" s="81"/>
      <c r="DH304" s="81"/>
      <c r="DI304" s="81"/>
      <c r="DJ304" s="81"/>
      <c r="DK304" s="103"/>
      <c r="DL304" s="103"/>
      <c r="DM304" s="103"/>
      <c r="DN304" s="81"/>
      <c r="DO304" s="81"/>
      <c r="DP304" s="103"/>
      <c r="DQ304" s="103"/>
      <c r="DR304" s="103"/>
      <c r="DS304" s="104"/>
      <c r="DT304" s="50">
        <f t="shared" si="297"/>
        <v>1</v>
      </c>
      <c r="DU304" s="73">
        <f t="shared" si="298"/>
        <v>0</v>
      </c>
      <c r="DV304" s="73">
        <f t="shared" si="299"/>
        <v>1</v>
      </c>
      <c r="DW304" s="73">
        <f t="shared" si="300"/>
        <v>0</v>
      </c>
      <c r="DX304" s="73">
        <f t="shared" si="301"/>
        <v>0</v>
      </c>
      <c r="DY304" s="125">
        <f t="shared" si="302"/>
        <v>0</v>
      </c>
      <c r="DZ304" s="73">
        <f t="shared" si="303"/>
        <v>1</v>
      </c>
      <c r="EA304" s="19">
        <f t="shared" si="304"/>
        <v>0</v>
      </c>
      <c r="EB304" s="50">
        <f t="shared" si="305"/>
        <v>0</v>
      </c>
      <c r="EC304" s="19">
        <f t="shared" si="306"/>
        <v>0</v>
      </c>
      <c r="ED304" s="19">
        <f t="shared" si="307"/>
        <v>0</v>
      </c>
      <c r="EE304" s="19">
        <f t="shared" si="308"/>
        <v>1</v>
      </c>
      <c r="EF304" s="50">
        <f t="shared" si="309"/>
        <v>0</v>
      </c>
      <c r="EG304" s="19">
        <f t="shared" si="310"/>
        <v>1</v>
      </c>
      <c r="EH304" s="19">
        <f t="shared" si="311"/>
        <v>0</v>
      </c>
      <c r="EI304" s="50">
        <f t="shared" si="312"/>
        <v>0</v>
      </c>
      <c r="EJ304" s="125">
        <f t="shared" si="313"/>
        <v>1</v>
      </c>
      <c r="EK304">
        <f t="shared" si="314"/>
        <v>12817</v>
      </c>
      <c r="EL304">
        <f t="shared" si="315"/>
        <v>135</v>
      </c>
      <c r="EM304">
        <f t="shared" si="316"/>
        <v>211.3</v>
      </c>
      <c r="EN304">
        <f t="shared" si="317"/>
        <v>896.4</v>
      </c>
      <c r="EO304" t="str">
        <f t="shared" si="318"/>
        <v/>
      </c>
      <c r="EP304">
        <f t="shared" si="319"/>
        <v>0.38</v>
      </c>
      <c r="EQ304">
        <f t="shared" si="320"/>
        <v>354.9</v>
      </c>
      <c r="ER304" t="str">
        <f t="shared" si="321"/>
        <v/>
      </c>
      <c r="ES304">
        <f t="shared" si="322"/>
        <v>5.3</v>
      </c>
      <c r="ET304">
        <f t="shared" si="323"/>
        <v>2565</v>
      </c>
      <c r="EU304" s="61">
        <f t="shared" si="324"/>
        <v>19982</v>
      </c>
      <c r="EV304" s="53" t="e">
        <f>IF(ISNUMBER(EK304),EK304*#REF!,"")</f>
        <v>#REF!</v>
      </c>
      <c r="EW304" s="53" t="e">
        <f>IF(ISNUMBER(EL304),EL304*#REF!,"")</f>
        <v>#REF!</v>
      </c>
      <c r="EX304" s="53" t="e">
        <f>IF(ISNUMBER(EM304),EM304*#REF!,"")</f>
        <v>#REF!</v>
      </c>
      <c r="EY304" s="53" t="e">
        <f>IF(ISNUMBER(EN304),EN304*#REF!,"")</f>
        <v>#REF!</v>
      </c>
      <c r="EZ304" s="53" t="str">
        <f>IF(ISNUMBER(EO304),EO304*#REF!,"")</f>
        <v/>
      </c>
      <c r="FA304" s="53" t="e">
        <f>IF(ISNUMBER(EP304),EP304*#REF!,"")</f>
        <v>#REF!</v>
      </c>
      <c r="FB304" s="53" t="e">
        <f>IF(ISNUMBER(EQ304),EQ304*#REF!,"")</f>
        <v>#REF!</v>
      </c>
      <c r="FC304" s="53" t="str">
        <f>IF(ISNUMBER(ER304),ER304*#REF!,"")</f>
        <v/>
      </c>
      <c r="FD304" s="53" t="e">
        <f>IF(ISNUMBER(ES304),ES304*#REF!,"")</f>
        <v>#REF!</v>
      </c>
      <c r="FE304" s="53" t="e">
        <f>IF(ISNUMBER(ET304),ET304*#REF!,"")</f>
        <v>#REF!</v>
      </c>
      <c r="FF304" s="52" t="e">
        <f>IF(ISNUMBER(EU304),EU304*#REF!,"")</f>
        <v>#REF!</v>
      </c>
      <c r="FG304" s="55" t="str">
        <f t="shared" si="325"/>
        <v/>
      </c>
      <c r="FH304" s="55" t="str">
        <f t="shared" si="326"/>
        <v/>
      </c>
      <c r="FI304" s="55" t="str">
        <f t="shared" si="327"/>
        <v/>
      </c>
      <c r="FJ304" s="55" t="str">
        <f t="shared" si="328"/>
        <v/>
      </c>
      <c r="FK304" s="55" t="str">
        <f t="shared" si="329"/>
        <v/>
      </c>
      <c r="FL304" s="55" t="str">
        <f t="shared" si="330"/>
        <v/>
      </c>
      <c r="FM304" s="55" t="str">
        <f t="shared" si="331"/>
        <v/>
      </c>
      <c r="FN304" s="55" t="str">
        <f t="shared" si="332"/>
        <v/>
      </c>
      <c r="FO304" s="55" t="str">
        <f t="shared" si="333"/>
        <v/>
      </c>
      <c r="FP304" s="55" t="str">
        <f t="shared" si="334"/>
        <v/>
      </c>
      <c r="FQ304" s="59" t="str">
        <f t="shared" si="335"/>
        <v/>
      </c>
      <c r="FR304" s="53" t="str">
        <f t="shared" si="354"/>
        <v/>
      </c>
      <c r="FS304" s="53" t="e">
        <f t="shared" si="336"/>
        <v>#VALUE!</v>
      </c>
      <c r="FT304" s="19" t="e">
        <f t="shared" si="337"/>
        <v>#VALUE!</v>
      </c>
      <c r="FU304" s="19" t="e">
        <f t="shared" si="338"/>
        <v>#VALUE!</v>
      </c>
      <c r="FV304" s="19" t="e">
        <f t="shared" si="339"/>
        <v>#VALUE!</v>
      </c>
      <c r="FW304" s="50" t="e">
        <f t="shared" si="340"/>
        <v>#VALUE!</v>
      </c>
      <c r="FX304" s="120">
        <f t="shared" si="341"/>
        <v>0</v>
      </c>
      <c r="FY304" s="120">
        <f t="shared" si="342"/>
        <v>0</v>
      </c>
      <c r="FZ304" s="120">
        <f t="shared" si="343"/>
        <v>0</v>
      </c>
      <c r="GA304" s="120">
        <f t="shared" si="344"/>
        <v>0</v>
      </c>
      <c r="GB304" s="120">
        <f t="shared" si="345"/>
        <v>0</v>
      </c>
      <c r="GC304" s="120">
        <f t="shared" si="346"/>
        <v>0</v>
      </c>
      <c r="GD304" s="120">
        <f t="shared" si="347"/>
        <v>0</v>
      </c>
      <c r="GE304" s="120">
        <f t="shared" si="348"/>
        <v>0</v>
      </c>
      <c r="GF304" s="120">
        <f t="shared" si="349"/>
        <v>0</v>
      </c>
      <c r="GG304">
        <f t="shared" si="350"/>
        <v>0</v>
      </c>
      <c r="GH304">
        <f t="shared" si="351"/>
        <v>0</v>
      </c>
      <c r="GI304">
        <v>6</v>
      </c>
      <c r="GJ304" t="str">
        <f t="shared" si="352"/>
        <v/>
      </c>
    </row>
    <row r="305" spans="1:192" x14ac:dyDescent="0.2">
      <c r="A305" s="50">
        <f t="shared" si="291"/>
        <v>304</v>
      </c>
      <c r="B305" s="58" t="s">
        <v>143</v>
      </c>
      <c r="C305" s="58" t="s">
        <v>666</v>
      </c>
      <c r="D305" s="58"/>
      <c r="E305" s="58"/>
      <c r="F305" s="208">
        <v>3481640</v>
      </c>
      <c r="G305" s="208">
        <v>5561250</v>
      </c>
      <c r="H305" s="209">
        <f t="shared" si="292"/>
        <v>481572.91400000005</v>
      </c>
      <c r="I305" s="209">
        <f t="shared" si="293"/>
        <v>5559465.29</v>
      </c>
      <c r="J305" s="208">
        <v>112</v>
      </c>
      <c r="K305" s="83" t="s">
        <v>1334</v>
      </c>
      <c r="L305" s="83">
        <v>43</v>
      </c>
      <c r="M305" s="83"/>
      <c r="O305" s="83"/>
      <c r="P305" s="83"/>
      <c r="Q305" s="58" t="s">
        <v>2831</v>
      </c>
      <c r="R305" s="58" t="s">
        <v>275</v>
      </c>
      <c r="S305" s="58" t="s">
        <v>1325</v>
      </c>
      <c r="T305" s="241" t="str">
        <f t="shared" si="294"/>
        <v>-</v>
      </c>
      <c r="U305" s="241" t="str">
        <f t="shared" si="295"/>
        <v>M</v>
      </c>
      <c r="V305" s="241" t="str">
        <f t="shared" si="296"/>
        <v>-</v>
      </c>
      <c r="W305" s="241" t="str">
        <f t="shared" si="353"/>
        <v>A</v>
      </c>
      <c r="X305" s="260">
        <f t="shared" si="290"/>
        <v>6</v>
      </c>
      <c r="Y305" s="261" t="str">
        <f t="shared" si="289"/>
        <v/>
      </c>
      <c r="Z305" s="68"/>
      <c r="AA305" s="83" t="s">
        <v>1444</v>
      </c>
      <c r="AB305" s="77">
        <v>1</v>
      </c>
      <c r="AC305" s="58"/>
      <c r="AD305" s="58" t="s">
        <v>1698</v>
      </c>
      <c r="AE305" s="68"/>
      <c r="AF305" s="83">
        <v>11</v>
      </c>
      <c r="AG305" s="83"/>
      <c r="AH305" s="83"/>
      <c r="AI305" s="83"/>
      <c r="AJ305" s="83"/>
      <c r="AK305" s="83"/>
      <c r="AL305" s="83"/>
      <c r="AM305" s="83"/>
      <c r="AN305" s="58"/>
      <c r="AO305" s="58"/>
      <c r="AP305" s="83"/>
      <c r="AQ305" s="58"/>
      <c r="AR305" s="58">
        <v>1588</v>
      </c>
      <c r="AS305" s="193">
        <f t="shared" si="357"/>
        <v>1575</v>
      </c>
      <c r="AT305" s="248" t="str">
        <f t="shared" si="358"/>
        <v/>
      </c>
      <c r="AU305" s="58">
        <v>118</v>
      </c>
      <c r="AV305" s="58">
        <v>55</v>
      </c>
      <c r="AW305" s="58">
        <v>220</v>
      </c>
      <c r="AX305" s="58">
        <v>168</v>
      </c>
      <c r="AY305" s="58">
        <v>88</v>
      </c>
      <c r="AZ305" s="68">
        <v>868</v>
      </c>
      <c r="BA305" s="58"/>
      <c r="BB305" s="58">
        <v>57</v>
      </c>
      <c r="BC305" s="58"/>
      <c r="BD305" s="58"/>
      <c r="BE305" s="58">
        <v>1</v>
      </c>
      <c r="BF305" s="58"/>
      <c r="BG305" s="58"/>
      <c r="BH305" s="58"/>
      <c r="BI305" s="58"/>
      <c r="BJ305" s="58"/>
      <c r="BK305" s="58"/>
      <c r="BL305" s="58"/>
      <c r="BM305" s="58"/>
      <c r="BN305" s="68"/>
      <c r="BO305" s="81"/>
      <c r="BP305" s="81"/>
      <c r="BQ305" s="81"/>
      <c r="BR305" s="81"/>
      <c r="BS305" s="81"/>
      <c r="BT305" s="81"/>
      <c r="BU305" s="81"/>
      <c r="BV305" s="81"/>
      <c r="BW305" s="81"/>
      <c r="BX305" s="81"/>
      <c r="BY305" s="81"/>
      <c r="BZ305" s="81"/>
      <c r="CA305" s="81"/>
      <c r="CB305" s="81"/>
      <c r="CC305" s="81"/>
      <c r="CD305" s="81"/>
      <c r="CE305" s="81"/>
      <c r="CF305" s="81"/>
      <c r="CG305" s="81"/>
      <c r="CH305" s="81"/>
      <c r="CI305" s="81"/>
      <c r="CJ305" s="81"/>
      <c r="CK305" s="81"/>
      <c r="CL305" s="82"/>
      <c r="CM305" s="81"/>
      <c r="CN305" s="81">
        <v>1210</v>
      </c>
      <c r="CO305" s="81"/>
      <c r="CP305" s="58"/>
      <c r="CQ305" s="68"/>
      <c r="CR305" s="58"/>
      <c r="CS305" s="58"/>
      <c r="CT305" s="58"/>
      <c r="CU305" s="58"/>
      <c r="CV305" s="58"/>
      <c r="CW305" s="58"/>
      <c r="CX305" s="58"/>
      <c r="CY305" s="58"/>
      <c r="CZ305" s="58"/>
      <c r="DA305" s="68"/>
      <c r="DB305" s="81"/>
      <c r="DC305" s="81"/>
      <c r="DD305" s="81"/>
      <c r="DE305" s="81"/>
      <c r="DF305" s="81"/>
      <c r="DG305" s="81"/>
      <c r="DH305" s="81"/>
      <c r="DI305" s="81"/>
      <c r="DJ305" s="81"/>
      <c r="DK305" s="103"/>
      <c r="DL305" s="103"/>
      <c r="DM305" s="103"/>
      <c r="DN305" s="81"/>
      <c r="DO305" s="81"/>
      <c r="DP305" s="103"/>
      <c r="DQ305" s="103"/>
      <c r="DR305" s="103"/>
      <c r="DS305" s="104"/>
      <c r="DT305" s="50">
        <f t="shared" si="297"/>
        <v>1</v>
      </c>
      <c r="DU305" s="73">
        <f t="shared" si="298"/>
        <v>0</v>
      </c>
      <c r="DV305" s="73">
        <f t="shared" si="299"/>
        <v>1</v>
      </c>
      <c r="DW305" s="73">
        <f t="shared" si="300"/>
        <v>0</v>
      </c>
      <c r="DX305" s="73">
        <f t="shared" si="301"/>
        <v>0</v>
      </c>
      <c r="DY305" s="125">
        <f t="shared" si="302"/>
        <v>0</v>
      </c>
      <c r="DZ305" s="73">
        <f t="shared" si="303"/>
        <v>1</v>
      </c>
      <c r="EA305" s="19">
        <f t="shared" si="304"/>
        <v>0</v>
      </c>
      <c r="EB305" s="50">
        <f t="shared" si="305"/>
        <v>0</v>
      </c>
      <c r="EC305" s="19">
        <f t="shared" si="306"/>
        <v>0</v>
      </c>
      <c r="ED305" s="19">
        <f t="shared" si="307"/>
        <v>1</v>
      </c>
      <c r="EE305" s="19">
        <f t="shared" si="308"/>
        <v>0</v>
      </c>
      <c r="EF305" s="50">
        <f t="shared" si="309"/>
        <v>0</v>
      </c>
      <c r="EG305" s="19">
        <f t="shared" si="310"/>
        <v>0</v>
      </c>
      <c r="EH305" s="19">
        <f t="shared" si="311"/>
        <v>1</v>
      </c>
      <c r="EI305" s="50">
        <f t="shared" si="312"/>
        <v>0</v>
      </c>
      <c r="EJ305" s="125">
        <f t="shared" si="313"/>
        <v>2</v>
      </c>
      <c r="EK305">
        <f t="shared" si="314"/>
        <v>118</v>
      </c>
      <c r="EL305">
        <f t="shared" si="315"/>
        <v>57</v>
      </c>
      <c r="EM305">
        <f t="shared" si="316"/>
        <v>55</v>
      </c>
      <c r="EN305">
        <f t="shared" si="317"/>
        <v>220</v>
      </c>
      <c r="EO305" t="str">
        <f t="shared" si="318"/>
        <v/>
      </c>
      <c r="EP305">
        <f t="shared" si="319"/>
        <v>1</v>
      </c>
      <c r="EQ305">
        <f t="shared" si="320"/>
        <v>868</v>
      </c>
      <c r="ER305" t="str">
        <f t="shared" si="321"/>
        <v/>
      </c>
      <c r="ES305" t="str">
        <f t="shared" si="322"/>
        <v/>
      </c>
      <c r="ET305">
        <f t="shared" si="323"/>
        <v>88</v>
      </c>
      <c r="EU305" s="61">
        <f t="shared" si="324"/>
        <v>168</v>
      </c>
      <c r="EV305" s="53" t="e">
        <f>IF(ISNUMBER(EK305),EK305*#REF!,"")</f>
        <v>#REF!</v>
      </c>
      <c r="EW305" s="53" t="e">
        <f>IF(ISNUMBER(EL305),EL305*#REF!,"")</f>
        <v>#REF!</v>
      </c>
      <c r="EX305" s="53" t="e">
        <f>IF(ISNUMBER(EM305),EM305*#REF!,"")</f>
        <v>#REF!</v>
      </c>
      <c r="EY305" s="53" t="e">
        <f>IF(ISNUMBER(EN305),EN305*#REF!,"")</f>
        <v>#REF!</v>
      </c>
      <c r="EZ305" s="53" t="str">
        <f>IF(ISNUMBER(EO305),EO305*#REF!,"")</f>
        <v/>
      </c>
      <c r="FA305" s="53" t="e">
        <f>IF(ISNUMBER(EP305),EP305*#REF!,"")</f>
        <v>#REF!</v>
      </c>
      <c r="FB305" s="53" t="e">
        <f>IF(ISNUMBER(EQ305),EQ305*#REF!,"")</f>
        <v>#REF!</v>
      </c>
      <c r="FC305" s="53" t="str">
        <f>IF(ISNUMBER(ER305),ER305*#REF!,"")</f>
        <v/>
      </c>
      <c r="FD305" s="53" t="str">
        <f>IF(ISNUMBER(ES305),ES305*#REF!,"")</f>
        <v/>
      </c>
      <c r="FE305" s="53" t="e">
        <f>IF(ISNUMBER(ET305),ET305*#REF!,"")</f>
        <v>#REF!</v>
      </c>
      <c r="FF305" s="52" t="e">
        <f>IF(ISNUMBER(EU305),EU305*#REF!,"")</f>
        <v>#REF!</v>
      </c>
      <c r="FG305" s="55" t="str">
        <f t="shared" si="325"/>
        <v/>
      </c>
      <c r="FH305" s="55" t="str">
        <f t="shared" si="326"/>
        <v/>
      </c>
      <c r="FI305" s="55" t="str">
        <f t="shared" si="327"/>
        <v/>
      </c>
      <c r="FJ305" s="55" t="str">
        <f t="shared" si="328"/>
        <v/>
      </c>
      <c r="FK305" s="55" t="str">
        <f t="shared" si="329"/>
        <v/>
      </c>
      <c r="FL305" s="55" t="str">
        <f t="shared" si="330"/>
        <v/>
      </c>
      <c r="FM305" s="55" t="str">
        <f t="shared" si="331"/>
        <v/>
      </c>
      <c r="FN305" s="55" t="str">
        <f t="shared" si="332"/>
        <v/>
      </c>
      <c r="FO305" s="55" t="str">
        <f t="shared" si="333"/>
        <v/>
      </c>
      <c r="FP305" s="55" t="str">
        <f t="shared" si="334"/>
        <v/>
      </c>
      <c r="FQ305" s="59" t="str">
        <f t="shared" si="335"/>
        <v/>
      </c>
      <c r="FR305" s="53" t="str">
        <f t="shared" si="354"/>
        <v/>
      </c>
      <c r="FS305" s="53" t="e">
        <f t="shared" si="336"/>
        <v>#VALUE!</v>
      </c>
      <c r="FT305" s="19" t="e">
        <f t="shared" si="337"/>
        <v>#VALUE!</v>
      </c>
      <c r="FU305" s="19" t="e">
        <f t="shared" si="338"/>
        <v>#VALUE!</v>
      </c>
      <c r="FV305" s="19" t="e">
        <f t="shared" si="339"/>
        <v>#VALUE!</v>
      </c>
      <c r="FW305" s="50" t="e">
        <f t="shared" si="340"/>
        <v>#VALUE!</v>
      </c>
      <c r="FX305" s="120">
        <f t="shared" si="341"/>
        <v>0</v>
      </c>
      <c r="FY305" s="120">
        <f t="shared" si="342"/>
        <v>0</v>
      </c>
      <c r="FZ305" s="120">
        <f t="shared" si="343"/>
        <v>0</v>
      </c>
      <c r="GA305" s="120">
        <f t="shared" si="344"/>
        <v>0</v>
      </c>
      <c r="GB305" s="120">
        <f t="shared" si="345"/>
        <v>0</v>
      </c>
      <c r="GC305" s="120">
        <f t="shared" si="346"/>
        <v>0</v>
      </c>
      <c r="GD305" s="120">
        <f t="shared" si="347"/>
        <v>0</v>
      </c>
      <c r="GE305" s="120">
        <f t="shared" si="348"/>
        <v>0</v>
      </c>
      <c r="GF305" s="120">
        <f t="shared" si="349"/>
        <v>0</v>
      </c>
      <c r="GG305">
        <f t="shared" si="350"/>
        <v>0</v>
      </c>
      <c r="GH305">
        <f t="shared" si="351"/>
        <v>0</v>
      </c>
      <c r="GI305">
        <v>6</v>
      </c>
      <c r="GJ305" t="str">
        <f t="shared" si="352"/>
        <v/>
      </c>
    </row>
    <row r="306" spans="1:192" x14ac:dyDescent="0.2">
      <c r="A306" s="50">
        <f t="shared" si="291"/>
        <v>305</v>
      </c>
      <c r="B306" s="58" t="s">
        <v>143</v>
      </c>
      <c r="C306" s="58" t="s">
        <v>625</v>
      </c>
      <c r="D306" s="58" t="s">
        <v>2912</v>
      </c>
      <c r="E306" s="58"/>
      <c r="F306" s="208">
        <v>3481823</v>
      </c>
      <c r="G306" s="208">
        <v>5560797</v>
      </c>
      <c r="H306" s="209">
        <f t="shared" si="292"/>
        <v>481755.84080000001</v>
      </c>
      <c r="I306" s="209">
        <f t="shared" si="293"/>
        <v>5559012.4712000005</v>
      </c>
      <c r="J306" s="208">
        <v>112</v>
      </c>
      <c r="K306" s="83" t="s">
        <v>1334</v>
      </c>
      <c r="L306" s="83">
        <v>75.790000000000006</v>
      </c>
      <c r="M306" s="83"/>
      <c r="O306" s="83">
        <v>124</v>
      </c>
      <c r="P306" s="83"/>
      <c r="Q306" s="58" t="s">
        <v>2831</v>
      </c>
      <c r="R306" s="58" t="s">
        <v>275</v>
      </c>
      <c r="S306" s="58" t="s">
        <v>1325</v>
      </c>
      <c r="T306" s="241" t="str">
        <f t="shared" si="294"/>
        <v>-</v>
      </c>
      <c r="U306" s="241" t="str">
        <f t="shared" si="295"/>
        <v>M</v>
      </c>
      <c r="V306" s="241" t="str">
        <f t="shared" si="296"/>
        <v>-</v>
      </c>
      <c r="W306" s="241" t="str">
        <f t="shared" si="353"/>
        <v>A</v>
      </c>
      <c r="X306" s="260">
        <f t="shared" si="290"/>
        <v>6</v>
      </c>
      <c r="Y306" s="261" t="str">
        <f t="shared" si="289"/>
        <v/>
      </c>
      <c r="Z306" s="68"/>
      <c r="AA306" s="83" t="s">
        <v>1426</v>
      </c>
      <c r="AB306" s="77">
        <v>1</v>
      </c>
      <c r="AC306" s="58" t="s">
        <v>674</v>
      </c>
      <c r="AD306" s="58" t="s">
        <v>1699</v>
      </c>
      <c r="AE306" s="68"/>
      <c r="AF306" s="83">
        <v>10.5</v>
      </c>
      <c r="AG306" s="83"/>
      <c r="AH306" s="83"/>
      <c r="AI306" s="83"/>
      <c r="AJ306" s="83">
        <v>1.00206</v>
      </c>
      <c r="AK306" s="83">
        <v>18.2</v>
      </c>
      <c r="AL306" s="83"/>
      <c r="AM306" s="83">
        <v>8.8699999999999992</v>
      </c>
      <c r="AN306" s="58"/>
      <c r="AO306" s="58"/>
      <c r="AP306" s="83"/>
      <c r="AQ306" s="58"/>
      <c r="AR306" s="58">
        <v>2681</v>
      </c>
      <c r="AS306" s="193">
        <f t="shared" si="357"/>
        <v>2973.37</v>
      </c>
      <c r="AT306" s="248" t="str">
        <f t="shared" si="358"/>
        <v/>
      </c>
      <c r="AU306" s="58">
        <v>319.10000000000002</v>
      </c>
      <c r="AV306" s="58">
        <v>61.7</v>
      </c>
      <c r="AW306" s="58">
        <v>347.2</v>
      </c>
      <c r="AX306" s="64">
        <v>185.9</v>
      </c>
      <c r="AY306" s="60">
        <v>28.3</v>
      </c>
      <c r="AZ306" s="68">
        <v>1959</v>
      </c>
      <c r="BA306" s="58">
        <v>0.217</v>
      </c>
      <c r="BB306" s="58">
        <v>27.56</v>
      </c>
      <c r="BC306" s="58">
        <v>1.585</v>
      </c>
      <c r="BD306" s="58">
        <v>0.61399999999999999</v>
      </c>
      <c r="BE306" s="58">
        <v>24.31</v>
      </c>
      <c r="BF306" s="58">
        <v>0.20599999999999999</v>
      </c>
      <c r="BG306" s="58"/>
      <c r="BH306" s="58">
        <v>0.23599999999999999</v>
      </c>
      <c r="BI306" s="58">
        <v>2.7E-2</v>
      </c>
      <c r="BJ306" s="58"/>
      <c r="BK306" s="58"/>
      <c r="BL306" s="58">
        <v>0.18</v>
      </c>
      <c r="BM306" s="58">
        <v>14.1</v>
      </c>
      <c r="BN306" s="68"/>
      <c r="BO306" s="81"/>
      <c r="BP306" s="81" t="s">
        <v>1322</v>
      </c>
      <c r="BQ306" s="81">
        <v>126</v>
      </c>
      <c r="BR306" s="81">
        <v>3009</v>
      </c>
      <c r="BS306" s="81"/>
      <c r="BT306" s="81"/>
      <c r="BU306" s="81"/>
      <c r="BV306" s="81"/>
      <c r="BW306" s="81" t="s">
        <v>1322</v>
      </c>
      <c r="BX306" s="81"/>
      <c r="BY306" s="81"/>
      <c r="BZ306" s="81"/>
      <c r="CA306" s="81"/>
      <c r="CB306" s="81"/>
      <c r="CC306" s="81" t="s">
        <v>1322</v>
      </c>
      <c r="CD306" s="81"/>
      <c r="CE306" s="81"/>
      <c r="CF306" s="81"/>
      <c r="CG306" s="81"/>
      <c r="CH306" s="81"/>
      <c r="CI306" s="81"/>
      <c r="CJ306" s="81"/>
      <c r="CK306" s="81"/>
      <c r="CL306" s="82"/>
      <c r="CM306" s="81"/>
      <c r="CN306" s="81">
        <v>3905</v>
      </c>
      <c r="CO306" s="81"/>
      <c r="CP306" s="58"/>
      <c r="CQ306" s="68"/>
      <c r="CR306" s="58"/>
      <c r="CS306" s="58"/>
      <c r="CT306" s="58"/>
      <c r="CU306" s="58"/>
      <c r="CV306" s="58"/>
      <c r="CW306" s="58"/>
      <c r="CX306" s="58"/>
      <c r="CY306" s="58"/>
      <c r="CZ306" s="58"/>
      <c r="DA306" s="68"/>
      <c r="DB306" s="81"/>
      <c r="DC306" s="81"/>
      <c r="DD306" s="81"/>
      <c r="DE306" s="81"/>
      <c r="DF306" s="81"/>
      <c r="DG306" s="81"/>
      <c r="DH306" s="81"/>
      <c r="DI306" s="81"/>
      <c r="DJ306" s="81"/>
      <c r="DK306" s="103"/>
      <c r="DL306" s="103"/>
      <c r="DM306" s="103"/>
      <c r="DN306" s="81"/>
      <c r="DO306" s="81"/>
      <c r="DP306" s="103"/>
      <c r="DQ306" s="103"/>
      <c r="DR306" s="103"/>
      <c r="DS306" s="104"/>
      <c r="DT306" s="50">
        <f t="shared" si="297"/>
        <v>1</v>
      </c>
      <c r="DU306" s="73">
        <f t="shared" si="298"/>
        <v>0</v>
      </c>
      <c r="DV306" s="73">
        <f t="shared" si="299"/>
        <v>1</v>
      </c>
      <c r="DW306" s="73">
        <f t="shared" si="300"/>
        <v>0</v>
      </c>
      <c r="DX306" s="73">
        <f t="shared" si="301"/>
        <v>0</v>
      </c>
      <c r="DY306" s="125">
        <f t="shared" si="302"/>
        <v>0</v>
      </c>
      <c r="DZ306" s="73">
        <f t="shared" si="303"/>
        <v>1</v>
      </c>
      <c r="EA306" s="19">
        <f t="shared" si="304"/>
        <v>0</v>
      </c>
      <c r="EB306" s="50">
        <f t="shared" si="305"/>
        <v>0</v>
      </c>
      <c r="EC306" s="19">
        <f t="shared" si="306"/>
        <v>0</v>
      </c>
      <c r="ED306" s="19">
        <f t="shared" si="307"/>
        <v>1</v>
      </c>
      <c r="EE306" s="19">
        <f t="shared" si="308"/>
        <v>0</v>
      </c>
      <c r="EF306" s="50">
        <f t="shared" si="309"/>
        <v>0</v>
      </c>
      <c r="EG306" s="19">
        <f t="shared" si="310"/>
        <v>0</v>
      </c>
      <c r="EH306" s="19">
        <f t="shared" si="311"/>
        <v>1</v>
      </c>
      <c r="EI306" s="50">
        <f t="shared" si="312"/>
        <v>0</v>
      </c>
      <c r="EJ306" s="125">
        <f t="shared" si="313"/>
        <v>2</v>
      </c>
      <c r="EK306">
        <f t="shared" si="314"/>
        <v>319.10000000000002</v>
      </c>
      <c r="EL306">
        <f t="shared" si="315"/>
        <v>27.56</v>
      </c>
      <c r="EM306">
        <f t="shared" si="316"/>
        <v>61.7</v>
      </c>
      <c r="EN306">
        <f t="shared" si="317"/>
        <v>347.2</v>
      </c>
      <c r="EO306">
        <f t="shared" si="318"/>
        <v>0.20599999999999999</v>
      </c>
      <c r="EP306">
        <f t="shared" si="319"/>
        <v>24.31</v>
      </c>
      <c r="EQ306">
        <f t="shared" si="320"/>
        <v>1959</v>
      </c>
      <c r="ER306">
        <f t="shared" si="321"/>
        <v>0.18</v>
      </c>
      <c r="ES306" t="str">
        <f t="shared" si="322"/>
        <v/>
      </c>
      <c r="ET306">
        <f t="shared" si="323"/>
        <v>28.3</v>
      </c>
      <c r="EU306" s="61">
        <f t="shared" si="324"/>
        <v>185.9</v>
      </c>
      <c r="EV306" s="53" t="e">
        <f>IF(ISNUMBER(EK306),EK306*#REF!,"")</f>
        <v>#REF!</v>
      </c>
      <c r="EW306" s="53" t="e">
        <f>IF(ISNUMBER(EL306),EL306*#REF!,"")</f>
        <v>#REF!</v>
      </c>
      <c r="EX306" s="53" t="e">
        <f>IF(ISNUMBER(EM306),EM306*#REF!,"")</f>
        <v>#REF!</v>
      </c>
      <c r="EY306" s="53" t="e">
        <f>IF(ISNUMBER(EN306),EN306*#REF!,"")</f>
        <v>#REF!</v>
      </c>
      <c r="EZ306" s="53" t="e">
        <f>IF(ISNUMBER(EO306),EO306*#REF!,"")</f>
        <v>#REF!</v>
      </c>
      <c r="FA306" s="53" t="e">
        <f>IF(ISNUMBER(EP306),EP306*#REF!,"")</f>
        <v>#REF!</v>
      </c>
      <c r="FB306" s="53" t="e">
        <f>IF(ISNUMBER(EQ306),EQ306*#REF!,"")</f>
        <v>#REF!</v>
      </c>
      <c r="FC306" s="53" t="e">
        <f>IF(ISNUMBER(ER306),ER306*#REF!,"")</f>
        <v>#REF!</v>
      </c>
      <c r="FD306" s="53" t="str">
        <f>IF(ISNUMBER(ES306),ES306*#REF!,"")</f>
        <v/>
      </c>
      <c r="FE306" s="53" t="e">
        <f>IF(ISNUMBER(ET306),ET306*#REF!,"")</f>
        <v>#REF!</v>
      </c>
      <c r="FF306" s="52" t="e">
        <f>IF(ISNUMBER(EU306),EU306*#REF!,"")</f>
        <v>#REF!</v>
      </c>
      <c r="FG306" s="55" t="str">
        <f t="shared" si="325"/>
        <v/>
      </c>
      <c r="FH306" s="55" t="str">
        <f t="shared" si="326"/>
        <v/>
      </c>
      <c r="FI306" s="55" t="str">
        <f t="shared" si="327"/>
        <v/>
      </c>
      <c r="FJ306" s="55" t="str">
        <f t="shared" si="328"/>
        <v/>
      </c>
      <c r="FK306" s="55" t="str">
        <f t="shared" si="329"/>
        <v/>
      </c>
      <c r="FL306" s="55" t="str">
        <f t="shared" si="330"/>
        <v/>
      </c>
      <c r="FM306" s="55" t="str">
        <f t="shared" si="331"/>
        <v/>
      </c>
      <c r="FN306" s="55" t="str">
        <f t="shared" si="332"/>
        <v/>
      </c>
      <c r="FO306" s="55" t="str">
        <f t="shared" si="333"/>
        <v/>
      </c>
      <c r="FP306" s="55" t="str">
        <f t="shared" si="334"/>
        <v/>
      </c>
      <c r="FQ306" s="59" t="str">
        <f t="shared" si="335"/>
        <v/>
      </c>
      <c r="FR306" s="53" t="str">
        <f t="shared" si="354"/>
        <v/>
      </c>
      <c r="FS306" s="53" t="e">
        <f t="shared" si="336"/>
        <v>#VALUE!</v>
      </c>
      <c r="FT306" s="19" t="e">
        <f t="shared" si="337"/>
        <v>#VALUE!</v>
      </c>
      <c r="FU306" s="19" t="e">
        <f t="shared" si="338"/>
        <v>#VALUE!</v>
      </c>
      <c r="FV306" s="19" t="e">
        <f t="shared" si="339"/>
        <v>#VALUE!</v>
      </c>
      <c r="FW306" s="50" t="e">
        <f t="shared" si="340"/>
        <v>#VALUE!</v>
      </c>
      <c r="FX306" s="120">
        <f t="shared" si="341"/>
        <v>0</v>
      </c>
      <c r="FY306" s="120">
        <f t="shared" si="342"/>
        <v>0</v>
      </c>
      <c r="FZ306" s="120">
        <f t="shared" si="343"/>
        <v>0</v>
      </c>
      <c r="GA306" s="120">
        <f t="shared" si="344"/>
        <v>0</v>
      </c>
      <c r="GB306" s="120">
        <f t="shared" si="345"/>
        <v>0</v>
      </c>
      <c r="GC306" s="120">
        <f t="shared" si="346"/>
        <v>0</v>
      </c>
      <c r="GD306" s="120">
        <f t="shared" si="347"/>
        <v>0</v>
      </c>
      <c r="GE306" s="120">
        <f t="shared" si="348"/>
        <v>0</v>
      </c>
      <c r="GF306" s="120">
        <f t="shared" si="349"/>
        <v>0</v>
      </c>
      <c r="GG306">
        <f t="shared" si="350"/>
        <v>0</v>
      </c>
      <c r="GH306">
        <f t="shared" si="351"/>
        <v>0</v>
      </c>
      <c r="GI306">
        <v>6</v>
      </c>
      <c r="GJ306" t="str">
        <f t="shared" si="352"/>
        <v/>
      </c>
    </row>
    <row r="307" spans="1:192" x14ac:dyDescent="0.2">
      <c r="A307" s="50">
        <f t="shared" si="291"/>
        <v>306</v>
      </c>
      <c r="B307" s="58" t="s">
        <v>143</v>
      </c>
      <c r="C307" s="58" t="s">
        <v>629</v>
      </c>
      <c r="D307" s="58"/>
      <c r="E307" s="58"/>
      <c r="F307" s="208">
        <v>3481775</v>
      </c>
      <c r="G307" s="208">
        <v>5561245</v>
      </c>
      <c r="H307" s="209">
        <f t="shared" si="292"/>
        <v>481707.86000000004</v>
      </c>
      <c r="I307" s="209">
        <f t="shared" si="293"/>
        <v>5559460.2920000004</v>
      </c>
      <c r="J307" s="208">
        <v>110</v>
      </c>
      <c r="K307" s="83" t="s">
        <v>1334</v>
      </c>
      <c r="L307" s="83">
        <v>18</v>
      </c>
      <c r="M307" s="83"/>
      <c r="O307" s="83"/>
      <c r="P307" s="83"/>
      <c r="Q307" s="58" t="s">
        <v>2831</v>
      </c>
      <c r="R307" s="58" t="s">
        <v>275</v>
      </c>
      <c r="S307" s="58" t="s">
        <v>1325</v>
      </c>
      <c r="T307" s="241" t="str">
        <f t="shared" si="294"/>
        <v>-</v>
      </c>
      <c r="U307" s="241" t="str">
        <f t="shared" si="295"/>
        <v>M</v>
      </c>
      <c r="V307" s="241" t="str">
        <f t="shared" si="296"/>
        <v>-</v>
      </c>
      <c r="W307" s="241" t="str">
        <f t="shared" si="353"/>
        <v>A</v>
      </c>
      <c r="X307" s="260">
        <f t="shared" si="290"/>
        <v>6</v>
      </c>
      <c r="Y307" s="261" t="str">
        <f t="shared" si="289"/>
        <v/>
      </c>
      <c r="Z307" s="68"/>
      <c r="AA307" s="83" t="s">
        <v>1444</v>
      </c>
      <c r="AB307" s="77">
        <v>1</v>
      </c>
      <c r="AC307" s="58"/>
      <c r="AD307" s="58" t="s">
        <v>1700</v>
      </c>
      <c r="AE307" s="68"/>
      <c r="AF307" s="83">
        <v>11</v>
      </c>
      <c r="AG307" s="83"/>
      <c r="AH307" s="83"/>
      <c r="AI307" s="83"/>
      <c r="AJ307" s="83"/>
      <c r="AK307" s="83"/>
      <c r="AL307" s="83"/>
      <c r="AM307" s="83"/>
      <c r="AN307" s="58"/>
      <c r="AO307" s="58"/>
      <c r="AP307" s="83"/>
      <c r="AQ307" s="58"/>
      <c r="AR307" s="58">
        <v>2192</v>
      </c>
      <c r="AS307" s="193">
        <f t="shared" si="357"/>
        <v>2186</v>
      </c>
      <c r="AT307" s="248" t="str">
        <f t="shared" si="358"/>
        <v/>
      </c>
      <c r="AU307" s="58">
        <v>206</v>
      </c>
      <c r="AV307" s="58">
        <v>66</v>
      </c>
      <c r="AW307" s="58">
        <v>261</v>
      </c>
      <c r="AX307" s="58">
        <v>161</v>
      </c>
      <c r="AY307" s="58">
        <v>74</v>
      </c>
      <c r="AZ307" s="68">
        <v>1374</v>
      </c>
      <c r="BA307" s="58"/>
      <c r="BB307" s="58">
        <v>34</v>
      </c>
      <c r="BC307" s="58"/>
      <c r="BD307" s="58"/>
      <c r="BE307" s="58">
        <v>10</v>
      </c>
      <c r="BF307" s="58"/>
      <c r="BG307" s="58"/>
      <c r="BH307" s="58"/>
      <c r="BI307" s="58"/>
      <c r="BJ307" s="58"/>
      <c r="BK307" s="58"/>
      <c r="BL307" s="58"/>
      <c r="BM307" s="58"/>
      <c r="BN307" s="68"/>
      <c r="BO307" s="81"/>
      <c r="BP307" s="81"/>
      <c r="BQ307" s="81"/>
      <c r="BR307" s="81"/>
      <c r="BS307" s="81"/>
      <c r="BT307" s="81"/>
      <c r="BU307" s="81"/>
      <c r="BV307" s="81"/>
      <c r="BW307" s="81"/>
      <c r="BX307" s="81"/>
      <c r="BY307" s="81"/>
      <c r="BZ307" s="81"/>
      <c r="CA307" s="81"/>
      <c r="CB307" s="81"/>
      <c r="CC307" s="81"/>
      <c r="CD307" s="81"/>
      <c r="CE307" s="81"/>
      <c r="CF307" s="81"/>
      <c r="CG307" s="81"/>
      <c r="CH307" s="81"/>
      <c r="CI307" s="81"/>
      <c r="CJ307" s="81"/>
      <c r="CK307" s="81"/>
      <c r="CL307" s="82"/>
      <c r="CM307" s="81"/>
      <c r="CN307" s="81">
        <v>2508</v>
      </c>
      <c r="CO307" s="81"/>
      <c r="CP307" s="58"/>
      <c r="CQ307" s="68"/>
      <c r="CR307" s="58"/>
      <c r="CS307" s="58"/>
      <c r="CT307" s="58"/>
      <c r="CU307" s="58"/>
      <c r="CV307" s="58"/>
      <c r="CW307" s="58"/>
      <c r="CX307" s="58"/>
      <c r="CY307" s="58"/>
      <c r="CZ307" s="58"/>
      <c r="DA307" s="68"/>
      <c r="DB307" s="81"/>
      <c r="DC307" s="81"/>
      <c r="DD307" s="81"/>
      <c r="DE307" s="81"/>
      <c r="DF307" s="81"/>
      <c r="DG307" s="81"/>
      <c r="DH307" s="81"/>
      <c r="DI307" s="81"/>
      <c r="DJ307" s="81"/>
      <c r="DK307" s="103"/>
      <c r="DL307" s="103"/>
      <c r="DM307" s="103"/>
      <c r="DN307" s="81"/>
      <c r="DO307" s="81"/>
      <c r="DP307" s="103"/>
      <c r="DQ307" s="103"/>
      <c r="DR307" s="103"/>
      <c r="DS307" s="104"/>
      <c r="DT307" s="50">
        <f t="shared" si="297"/>
        <v>1</v>
      </c>
      <c r="DU307" s="73">
        <f t="shared" si="298"/>
        <v>0</v>
      </c>
      <c r="DV307" s="73">
        <f t="shared" si="299"/>
        <v>1</v>
      </c>
      <c r="DW307" s="73">
        <f t="shared" si="300"/>
        <v>0</v>
      </c>
      <c r="DX307" s="73">
        <f t="shared" si="301"/>
        <v>0</v>
      </c>
      <c r="DY307" s="125">
        <f t="shared" si="302"/>
        <v>0</v>
      </c>
      <c r="DZ307" s="73">
        <f t="shared" si="303"/>
        <v>1</v>
      </c>
      <c r="EA307" s="19">
        <f t="shared" si="304"/>
        <v>0</v>
      </c>
      <c r="EB307" s="50">
        <f t="shared" si="305"/>
        <v>0</v>
      </c>
      <c r="EC307" s="19">
        <f t="shared" si="306"/>
        <v>0</v>
      </c>
      <c r="ED307" s="19">
        <f t="shared" si="307"/>
        <v>1</v>
      </c>
      <c r="EE307" s="19">
        <f t="shared" si="308"/>
        <v>0</v>
      </c>
      <c r="EF307" s="50">
        <f t="shared" si="309"/>
        <v>0</v>
      </c>
      <c r="EG307" s="19">
        <f t="shared" si="310"/>
        <v>0</v>
      </c>
      <c r="EH307" s="19">
        <f t="shared" si="311"/>
        <v>1</v>
      </c>
      <c r="EI307" s="50">
        <f t="shared" si="312"/>
        <v>0</v>
      </c>
      <c r="EJ307" s="125">
        <f t="shared" si="313"/>
        <v>2</v>
      </c>
      <c r="EK307">
        <f t="shared" si="314"/>
        <v>206</v>
      </c>
      <c r="EL307">
        <f t="shared" si="315"/>
        <v>34</v>
      </c>
      <c r="EM307">
        <f t="shared" si="316"/>
        <v>66</v>
      </c>
      <c r="EN307">
        <f t="shared" si="317"/>
        <v>261</v>
      </c>
      <c r="EO307" t="str">
        <f t="shared" si="318"/>
        <v/>
      </c>
      <c r="EP307">
        <f t="shared" si="319"/>
        <v>10</v>
      </c>
      <c r="EQ307">
        <f t="shared" si="320"/>
        <v>1374</v>
      </c>
      <c r="ER307" t="str">
        <f t="shared" si="321"/>
        <v/>
      </c>
      <c r="ES307" t="str">
        <f t="shared" si="322"/>
        <v/>
      </c>
      <c r="ET307">
        <f t="shared" si="323"/>
        <v>74</v>
      </c>
      <c r="EU307" s="61">
        <f t="shared" si="324"/>
        <v>161</v>
      </c>
      <c r="EV307" s="53" t="e">
        <f>IF(ISNUMBER(EK307),EK307*#REF!,"")</f>
        <v>#REF!</v>
      </c>
      <c r="EW307" s="53" t="e">
        <f>IF(ISNUMBER(EL307),EL307*#REF!,"")</f>
        <v>#REF!</v>
      </c>
      <c r="EX307" s="53" t="e">
        <f>IF(ISNUMBER(EM307),EM307*#REF!,"")</f>
        <v>#REF!</v>
      </c>
      <c r="EY307" s="53" t="e">
        <f>IF(ISNUMBER(EN307),EN307*#REF!,"")</f>
        <v>#REF!</v>
      </c>
      <c r="EZ307" s="53" t="str">
        <f>IF(ISNUMBER(EO307),EO307*#REF!,"")</f>
        <v/>
      </c>
      <c r="FA307" s="53" t="e">
        <f>IF(ISNUMBER(EP307),EP307*#REF!,"")</f>
        <v>#REF!</v>
      </c>
      <c r="FB307" s="53" t="e">
        <f>IF(ISNUMBER(EQ307),EQ307*#REF!,"")</f>
        <v>#REF!</v>
      </c>
      <c r="FC307" s="53" t="str">
        <f>IF(ISNUMBER(ER307),ER307*#REF!,"")</f>
        <v/>
      </c>
      <c r="FD307" s="53" t="str">
        <f>IF(ISNUMBER(ES307),ES307*#REF!,"")</f>
        <v/>
      </c>
      <c r="FE307" s="53" t="e">
        <f>IF(ISNUMBER(ET307),ET307*#REF!,"")</f>
        <v>#REF!</v>
      </c>
      <c r="FF307" s="52" t="e">
        <f>IF(ISNUMBER(EU307),EU307*#REF!,"")</f>
        <v>#REF!</v>
      </c>
      <c r="FG307" s="55" t="str">
        <f t="shared" si="325"/>
        <v/>
      </c>
      <c r="FH307" s="55" t="str">
        <f t="shared" si="326"/>
        <v/>
      </c>
      <c r="FI307" s="55" t="str">
        <f t="shared" si="327"/>
        <v/>
      </c>
      <c r="FJ307" s="55" t="str">
        <f t="shared" si="328"/>
        <v/>
      </c>
      <c r="FK307" s="55" t="str">
        <f t="shared" si="329"/>
        <v/>
      </c>
      <c r="FL307" s="55" t="str">
        <f t="shared" si="330"/>
        <v/>
      </c>
      <c r="FM307" s="55" t="str">
        <f t="shared" si="331"/>
        <v/>
      </c>
      <c r="FN307" s="55" t="str">
        <f t="shared" si="332"/>
        <v/>
      </c>
      <c r="FO307" s="55" t="str">
        <f t="shared" si="333"/>
        <v/>
      </c>
      <c r="FP307" s="55" t="str">
        <f t="shared" si="334"/>
        <v/>
      </c>
      <c r="FQ307" s="59" t="str">
        <f t="shared" si="335"/>
        <v/>
      </c>
      <c r="FR307" s="53" t="str">
        <f t="shared" si="354"/>
        <v/>
      </c>
      <c r="FS307" s="53" t="e">
        <f t="shared" si="336"/>
        <v>#VALUE!</v>
      </c>
      <c r="FT307" s="19" t="e">
        <f t="shared" si="337"/>
        <v>#VALUE!</v>
      </c>
      <c r="FU307" s="19" t="e">
        <f t="shared" si="338"/>
        <v>#VALUE!</v>
      </c>
      <c r="FV307" s="19" t="e">
        <f t="shared" si="339"/>
        <v>#VALUE!</v>
      </c>
      <c r="FW307" s="50" t="e">
        <f t="shared" si="340"/>
        <v>#VALUE!</v>
      </c>
      <c r="FX307" s="120">
        <f t="shared" si="341"/>
        <v>0</v>
      </c>
      <c r="FY307" s="120">
        <f t="shared" si="342"/>
        <v>0</v>
      </c>
      <c r="FZ307" s="120">
        <f t="shared" si="343"/>
        <v>0</v>
      </c>
      <c r="GA307" s="120">
        <f t="shared" si="344"/>
        <v>0</v>
      </c>
      <c r="GB307" s="120">
        <f t="shared" si="345"/>
        <v>0</v>
      </c>
      <c r="GC307" s="120">
        <f t="shared" si="346"/>
        <v>0</v>
      </c>
      <c r="GD307" s="120">
        <f t="shared" si="347"/>
        <v>0</v>
      </c>
      <c r="GE307" s="120">
        <f t="shared" si="348"/>
        <v>0</v>
      </c>
      <c r="GF307" s="120">
        <f t="shared" si="349"/>
        <v>0</v>
      </c>
      <c r="GG307">
        <f t="shared" si="350"/>
        <v>0</v>
      </c>
      <c r="GH307">
        <f t="shared" si="351"/>
        <v>0</v>
      </c>
      <c r="GI307">
        <v>6</v>
      </c>
      <c r="GJ307" t="str">
        <f t="shared" si="352"/>
        <v/>
      </c>
    </row>
    <row r="308" spans="1:192" x14ac:dyDescent="0.2">
      <c r="A308" s="50">
        <f t="shared" si="291"/>
        <v>307</v>
      </c>
      <c r="B308" s="58" t="s">
        <v>143</v>
      </c>
      <c r="C308" s="58" t="s">
        <v>665</v>
      </c>
      <c r="D308" s="58"/>
      <c r="E308" s="58"/>
      <c r="F308" s="208">
        <v>3481740</v>
      </c>
      <c r="G308" s="208">
        <v>5560800</v>
      </c>
      <c r="H308" s="209">
        <f t="shared" si="292"/>
        <v>481672.87400000001</v>
      </c>
      <c r="I308" s="209">
        <f t="shared" si="293"/>
        <v>5559015.4700000007</v>
      </c>
      <c r="J308" s="208">
        <v>109</v>
      </c>
      <c r="K308" s="83" t="s">
        <v>1334</v>
      </c>
      <c r="L308" s="83">
        <v>60</v>
      </c>
      <c r="M308" s="83"/>
      <c r="O308" s="83"/>
      <c r="P308" s="83"/>
      <c r="Q308" s="58" t="s">
        <v>2831</v>
      </c>
      <c r="R308" s="58" t="s">
        <v>275</v>
      </c>
      <c r="S308" s="58" t="s">
        <v>1325</v>
      </c>
      <c r="T308" s="241" t="str">
        <f t="shared" si="294"/>
        <v>-</v>
      </c>
      <c r="U308" s="241" t="str">
        <f t="shared" si="295"/>
        <v>M</v>
      </c>
      <c r="V308" s="241" t="str">
        <f t="shared" si="296"/>
        <v>-</v>
      </c>
      <c r="W308" s="241" t="str">
        <f t="shared" si="353"/>
        <v>A</v>
      </c>
      <c r="X308" s="260">
        <f t="shared" si="290"/>
        <v>6</v>
      </c>
      <c r="Y308" s="261" t="str">
        <f t="shared" si="289"/>
        <v/>
      </c>
      <c r="Z308" s="68" t="s">
        <v>1701</v>
      </c>
      <c r="AA308" s="83" t="s">
        <v>1702</v>
      </c>
      <c r="AB308" s="77">
        <v>1</v>
      </c>
      <c r="AC308" s="58" t="s">
        <v>597</v>
      </c>
      <c r="AD308" s="58" t="s">
        <v>1703</v>
      </c>
      <c r="AE308" s="68"/>
      <c r="AF308" s="83">
        <v>11</v>
      </c>
      <c r="AG308" s="83"/>
      <c r="AH308" s="83"/>
      <c r="AI308" s="83"/>
      <c r="AJ308" s="83"/>
      <c r="AK308" s="83"/>
      <c r="AL308" s="83"/>
      <c r="AM308" s="83"/>
      <c r="AN308" s="58"/>
      <c r="AO308" s="58"/>
      <c r="AP308" s="83"/>
      <c r="AQ308" s="58"/>
      <c r="AR308" s="58">
        <v>2422</v>
      </c>
      <c r="AS308" s="193">
        <f t="shared" si="357"/>
        <v>2397</v>
      </c>
      <c r="AT308" s="248" t="str">
        <f t="shared" si="358"/>
        <v/>
      </c>
      <c r="AU308" s="58">
        <v>281</v>
      </c>
      <c r="AV308" s="58">
        <v>66</v>
      </c>
      <c r="AW308" s="58">
        <v>259</v>
      </c>
      <c r="AX308" s="58">
        <v>268</v>
      </c>
      <c r="AY308" s="58">
        <v>65</v>
      </c>
      <c r="AZ308" s="68">
        <v>1412</v>
      </c>
      <c r="BA308" s="58"/>
      <c r="BB308" s="58">
        <v>45</v>
      </c>
      <c r="BC308" s="58"/>
      <c r="BD308" s="58"/>
      <c r="BE308" s="58">
        <v>1</v>
      </c>
      <c r="BF308" s="58"/>
      <c r="BG308" s="58"/>
      <c r="BH308" s="58"/>
      <c r="BI308" s="58"/>
      <c r="BJ308" s="58"/>
      <c r="BK308" s="58"/>
      <c r="BL308" s="58"/>
      <c r="BM308" s="58"/>
      <c r="BN308" s="68"/>
      <c r="BO308" s="81"/>
      <c r="BP308" s="81"/>
      <c r="BQ308" s="81"/>
      <c r="BR308" s="81"/>
      <c r="BS308" s="81"/>
      <c r="BT308" s="81"/>
      <c r="BU308" s="81"/>
      <c r="BV308" s="81"/>
      <c r="BW308" s="81"/>
      <c r="BX308" s="81"/>
      <c r="BY308" s="81"/>
      <c r="BZ308" s="81"/>
      <c r="CA308" s="81"/>
      <c r="CB308" s="81"/>
      <c r="CC308" s="81"/>
      <c r="CD308" s="81"/>
      <c r="CE308" s="81"/>
      <c r="CF308" s="81"/>
      <c r="CG308" s="81"/>
      <c r="CH308" s="81"/>
      <c r="CI308" s="81"/>
      <c r="CJ308" s="81"/>
      <c r="CK308" s="81"/>
      <c r="CL308" s="82"/>
      <c r="CM308" s="81"/>
      <c r="CN308" s="81">
        <v>2400</v>
      </c>
      <c r="CO308" s="81"/>
      <c r="CP308" s="58"/>
      <c r="CQ308" s="68"/>
      <c r="CR308" s="58"/>
      <c r="CS308" s="58"/>
      <c r="CT308" s="58"/>
      <c r="CU308" s="58"/>
      <c r="CV308" s="58"/>
      <c r="CW308" s="58"/>
      <c r="CX308" s="58"/>
      <c r="CY308" s="58"/>
      <c r="CZ308" s="58"/>
      <c r="DA308" s="68"/>
      <c r="DB308" s="81"/>
      <c r="DC308" s="81"/>
      <c r="DD308" s="81"/>
      <c r="DE308" s="81"/>
      <c r="DF308" s="81"/>
      <c r="DG308" s="81"/>
      <c r="DH308" s="81"/>
      <c r="DI308" s="81"/>
      <c r="DJ308" s="81"/>
      <c r="DK308" s="103"/>
      <c r="DL308" s="103"/>
      <c r="DM308" s="103"/>
      <c r="DN308" s="81"/>
      <c r="DO308" s="81"/>
      <c r="DP308" s="103"/>
      <c r="DQ308" s="103"/>
      <c r="DR308" s="103"/>
      <c r="DS308" s="104"/>
      <c r="DT308" s="50">
        <f t="shared" si="297"/>
        <v>1</v>
      </c>
      <c r="DU308" s="73">
        <f t="shared" si="298"/>
        <v>0</v>
      </c>
      <c r="DV308" s="73">
        <f t="shared" si="299"/>
        <v>1</v>
      </c>
      <c r="DW308" s="73">
        <f t="shared" si="300"/>
        <v>0</v>
      </c>
      <c r="DX308" s="73">
        <f t="shared" si="301"/>
        <v>0</v>
      </c>
      <c r="DY308" s="125">
        <f t="shared" si="302"/>
        <v>0</v>
      </c>
      <c r="DZ308" s="73">
        <f t="shared" si="303"/>
        <v>1</v>
      </c>
      <c r="EA308" s="19">
        <f t="shared" si="304"/>
        <v>0</v>
      </c>
      <c r="EB308" s="50">
        <f t="shared" si="305"/>
        <v>0</v>
      </c>
      <c r="EC308" s="19">
        <f t="shared" si="306"/>
        <v>0</v>
      </c>
      <c r="ED308" s="19">
        <f t="shared" si="307"/>
        <v>1</v>
      </c>
      <c r="EE308" s="19">
        <f t="shared" si="308"/>
        <v>0</v>
      </c>
      <c r="EF308" s="50">
        <f t="shared" si="309"/>
        <v>0</v>
      </c>
      <c r="EG308" s="19">
        <f t="shared" si="310"/>
        <v>0</v>
      </c>
      <c r="EH308" s="19">
        <f t="shared" si="311"/>
        <v>1</v>
      </c>
      <c r="EI308" s="50">
        <f t="shared" si="312"/>
        <v>0</v>
      </c>
      <c r="EJ308" s="125">
        <f t="shared" si="313"/>
        <v>2</v>
      </c>
      <c r="EK308">
        <f t="shared" si="314"/>
        <v>281</v>
      </c>
      <c r="EL308">
        <f t="shared" si="315"/>
        <v>45</v>
      </c>
      <c r="EM308">
        <f t="shared" si="316"/>
        <v>66</v>
      </c>
      <c r="EN308">
        <f t="shared" si="317"/>
        <v>259</v>
      </c>
      <c r="EO308" t="str">
        <f t="shared" si="318"/>
        <v/>
      </c>
      <c r="EP308">
        <f t="shared" si="319"/>
        <v>1</v>
      </c>
      <c r="EQ308">
        <f t="shared" si="320"/>
        <v>1412</v>
      </c>
      <c r="ER308" t="str">
        <f t="shared" si="321"/>
        <v/>
      </c>
      <c r="ES308" t="str">
        <f t="shared" si="322"/>
        <v/>
      </c>
      <c r="ET308">
        <f t="shared" si="323"/>
        <v>65</v>
      </c>
      <c r="EU308" s="61">
        <f t="shared" si="324"/>
        <v>268</v>
      </c>
      <c r="EV308" s="53" t="e">
        <f>IF(ISNUMBER(EK308),EK308*#REF!,"")</f>
        <v>#REF!</v>
      </c>
      <c r="EW308" s="53" t="e">
        <f>IF(ISNUMBER(EL308),EL308*#REF!,"")</f>
        <v>#REF!</v>
      </c>
      <c r="EX308" s="53" t="e">
        <f>IF(ISNUMBER(EM308),EM308*#REF!,"")</f>
        <v>#REF!</v>
      </c>
      <c r="EY308" s="53" t="e">
        <f>IF(ISNUMBER(EN308),EN308*#REF!,"")</f>
        <v>#REF!</v>
      </c>
      <c r="EZ308" s="53" t="str">
        <f>IF(ISNUMBER(EO308),EO308*#REF!,"")</f>
        <v/>
      </c>
      <c r="FA308" s="53" t="e">
        <f>IF(ISNUMBER(EP308),EP308*#REF!,"")</f>
        <v>#REF!</v>
      </c>
      <c r="FB308" s="53" t="e">
        <f>IF(ISNUMBER(EQ308),EQ308*#REF!,"")</f>
        <v>#REF!</v>
      </c>
      <c r="FC308" s="53" t="str">
        <f>IF(ISNUMBER(ER308),ER308*#REF!,"")</f>
        <v/>
      </c>
      <c r="FD308" s="53" t="str">
        <f>IF(ISNUMBER(ES308),ES308*#REF!,"")</f>
        <v/>
      </c>
      <c r="FE308" s="53" t="e">
        <f>IF(ISNUMBER(ET308),ET308*#REF!,"")</f>
        <v>#REF!</v>
      </c>
      <c r="FF308" s="52" t="e">
        <f>IF(ISNUMBER(EU308),EU308*#REF!,"")</f>
        <v>#REF!</v>
      </c>
      <c r="FG308" s="55" t="str">
        <f t="shared" si="325"/>
        <v/>
      </c>
      <c r="FH308" s="55" t="str">
        <f t="shared" si="326"/>
        <v/>
      </c>
      <c r="FI308" s="55" t="str">
        <f t="shared" si="327"/>
        <v/>
      </c>
      <c r="FJ308" s="55" t="str">
        <f t="shared" si="328"/>
        <v/>
      </c>
      <c r="FK308" s="55" t="str">
        <f t="shared" si="329"/>
        <v/>
      </c>
      <c r="FL308" s="55" t="str">
        <f t="shared" si="330"/>
        <v/>
      </c>
      <c r="FM308" s="55" t="str">
        <f t="shared" si="331"/>
        <v/>
      </c>
      <c r="FN308" s="55" t="str">
        <f t="shared" si="332"/>
        <v/>
      </c>
      <c r="FO308" s="55" t="str">
        <f t="shared" si="333"/>
        <v/>
      </c>
      <c r="FP308" s="55" t="str">
        <f t="shared" si="334"/>
        <v/>
      </c>
      <c r="FQ308" s="59" t="str">
        <f t="shared" si="335"/>
        <v/>
      </c>
      <c r="FR308" s="53" t="str">
        <f t="shared" si="354"/>
        <v/>
      </c>
      <c r="FS308" s="53" t="e">
        <f t="shared" si="336"/>
        <v>#VALUE!</v>
      </c>
      <c r="FT308" s="19" t="e">
        <f t="shared" si="337"/>
        <v>#VALUE!</v>
      </c>
      <c r="FU308" s="19" t="e">
        <f t="shared" si="338"/>
        <v>#VALUE!</v>
      </c>
      <c r="FV308" s="19" t="e">
        <f t="shared" si="339"/>
        <v>#VALUE!</v>
      </c>
      <c r="FW308" s="50" t="e">
        <f t="shared" si="340"/>
        <v>#VALUE!</v>
      </c>
      <c r="FX308" s="120">
        <f t="shared" si="341"/>
        <v>0</v>
      </c>
      <c r="FY308" s="120">
        <f t="shared" si="342"/>
        <v>0</v>
      </c>
      <c r="FZ308" s="120">
        <f t="shared" si="343"/>
        <v>0</v>
      </c>
      <c r="GA308" s="120">
        <f t="shared" si="344"/>
        <v>0</v>
      </c>
      <c r="GB308" s="120">
        <f t="shared" si="345"/>
        <v>0</v>
      </c>
      <c r="GC308" s="120">
        <f t="shared" si="346"/>
        <v>0</v>
      </c>
      <c r="GD308" s="120">
        <f t="shared" si="347"/>
        <v>0</v>
      </c>
      <c r="GE308" s="120">
        <f t="shared" si="348"/>
        <v>0</v>
      </c>
      <c r="GF308" s="120">
        <f t="shared" si="349"/>
        <v>0</v>
      </c>
      <c r="GG308">
        <f t="shared" si="350"/>
        <v>0</v>
      </c>
      <c r="GH308">
        <f t="shared" si="351"/>
        <v>0</v>
      </c>
      <c r="GI308">
        <v>6</v>
      </c>
      <c r="GJ308" t="str">
        <f t="shared" si="352"/>
        <v/>
      </c>
    </row>
    <row r="309" spans="1:192" ht="15" x14ac:dyDescent="0.25">
      <c r="A309" s="50">
        <f t="shared" si="291"/>
        <v>308</v>
      </c>
      <c r="B309" t="s">
        <v>143</v>
      </c>
      <c r="C309" s="2" t="s">
        <v>665</v>
      </c>
      <c r="D309" s="2"/>
      <c r="E309" s="2"/>
      <c r="F309" s="208">
        <v>3481740</v>
      </c>
      <c r="G309" s="208">
        <v>5560800</v>
      </c>
      <c r="H309" s="209">
        <f t="shared" si="292"/>
        <v>481672.87400000001</v>
      </c>
      <c r="I309" s="209">
        <f t="shared" si="293"/>
        <v>5559015.4700000007</v>
      </c>
      <c r="J309" s="211">
        <v>109</v>
      </c>
      <c r="K309" s="19" t="s">
        <v>1334</v>
      </c>
      <c r="L309" s="19">
        <v>60</v>
      </c>
      <c r="Q309" s="58" t="s">
        <v>2831</v>
      </c>
      <c r="R309" s="58" t="s">
        <v>275</v>
      </c>
      <c r="S309" s="58" t="s">
        <v>1325</v>
      </c>
      <c r="T309" s="241" t="str">
        <f t="shared" si="294"/>
        <v>-</v>
      </c>
      <c r="U309" s="241" t="str">
        <f t="shared" si="295"/>
        <v>M</v>
      </c>
      <c r="V309" s="241" t="str">
        <f t="shared" si="296"/>
        <v>-</v>
      </c>
      <c r="W309" s="241" t="str">
        <f t="shared" si="353"/>
        <v>A</v>
      </c>
      <c r="X309" s="260">
        <f t="shared" si="290"/>
        <v>6</v>
      </c>
      <c r="Y309" s="261" t="str">
        <f t="shared" si="289"/>
        <v/>
      </c>
      <c r="Z309" s="68" t="s">
        <v>1704</v>
      </c>
      <c r="AA309" s="48">
        <v>13478</v>
      </c>
      <c r="AB309" s="73">
        <v>2</v>
      </c>
      <c r="AD309" s="2" t="s">
        <v>1705</v>
      </c>
      <c r="AE309" s="56"/>
      <c r="AF309" s="66">
        <v>11</v>
      </c>
      <c r="AI309" s="272"/>
      <c r="AR309">
        <v>2449</v>
      </c>
      <c r="AS309" s="193">
        <f t="shared" si="357"/>
        <v>2387.9</v>
      </c>
      <c r="AT309" s="248" t="str">
        <f t="shared" si="358"/>
        <v/>
      </c>
      <c r="AU309">
        <v>281.2</v>
      </c>
      <c r="AV309">
        <v>80.7</v>
      </c>
      <c r="AW309">
        <v>248.1</v>
      </c>
      <c r="AX309">
        <v>254.3</v>
      </c>
      <c r="AY309">
        <v>83.6</v>
      </c>
      <c r="AZ309" s="61">
        <v>1440</v>
      </c>
      <c r="BO309" s="90"/>
      <c r="BP309" s="273"/>
      <c r="BQ309" s="90"/>
      <c r="BR309" s="90"/>
      <c r="BS309" s="90"/>
      <c r="BT309" s="90"/>
      <c r="BU309" s="90"/>
      <c r="BV309" s="90"/>
      <c r="BW309" s="90"/>
      <c r="BX309" s="90"/>
      <c r="BY309" s="90"/>
      <c r="BZ309" s="90"/>
      <c r="CA309" s="90"/>
      <c r="CB309" s="90"/>
      <c r="CC309" s="90"/>
      <c r="CD309" s="90"/>
      <c r="CE309" s="90"/>
      <c r="CF309" s="90"/>
      <c r="CG309" s="90"/>
      <c r="CH309" s="90"/>
      <c r="CI309" s="90"/>
      <c r="CJ309" s="90"/>
      <c r="CK309" s="90"/>
      <c r="CL309" s="91"/>
      <c r="CM309" s="90"/>
      <c r="CN309" s="90">
        <v>3040</v>
      </c>
      <c r="CO309" s="90"/>
      <c r="DB309" s="103"/>
      <c r="DC309" s="103"/>
      <c r="DD309" s="103"/>
      <c r="DE309" s="103"/>
      <c r="DF309" s="103"/>
      <c r="DG309" s="103"/>
      <c r="DH309" s="103"/>
      <c r="DI309" s="103"/>
      <c r="DJ309" s="103"/>
      <c r="DK309" s="103"/>
      <c r="DL309" s="103"/>
      <c r="DM309" s="103"/>
      <c r="DN309" s="103"/>
      <c r="DO309" s="103"/>
      <c r="DP309" s="103"/>
      <c r="DQ309" s="103"/>
      <c r="DR309" s="103"/>
      <c r="DS309" s="104"/>
      <c r="DT309" s="50">
        <f t="shared" si="297"/>
        <v>0</v>
      </c>
      <c r="DU309" s="73">
        <f t="shared" si="298"/>
        <v>0</v>
      </c>
      <c r="DV309" s="73">
        <f t="shared" si="299"/>
        <v>1</v>
      </c>
      <c r="DW309" s="73">
        <f t="shared" si="300"/>
        <v>0</v>
      </c>
      <c r="DX309" s="73">
        <f t="shared" si="301"/>
        <v>0</v>
      </c>
      <c r="DY309" s="125">
        <f t="shared" si="302"/>
        <v>0</v>
      </c>
      <c r="DZ309" s="73">
        <f t="shared" si="303"/>
        <v>1</v>
      </c>
      <c r="EA309" s="19">
        <f t="shared" si="304"/>
        <v>0</v>
      </c>
      <c r="EB309" s="50">
        <f t="shared" si="305"/>
        <v>0</v>
      </c>
      <c r="EC309" s="19">
        <f t="shared" si="306"/>
        <v>0</v>
      </c>
      <c r="ED309" s="19">
        <f t="shared" si="307"/>
        <v>1</v>
      </c>
      <c r="EE309" s="19">
        <f t="shared" si="308"/>
        <v>0</v>
      </c>
      <c r="EF309" s="50">
        <f t="shared" si="309"/>
        <v>0</v>
      </c>
      <c r="EG309" s="19">
        <f t="shared" si="310"/>
        <v>0</v>
      </c>
      <c r="EH309" s="19">
        <f t="shared" si="311"/>
        <v>1</v>
      </c>
      <c r="EI309" s="50">
        <f t="shared" si="312"/>
        <v>0</v>
      </c>
      <c r="EJ309" s="125">
        <f t="shared" si="313"/>
        <v>2</v>
      </c>
      <c r="EK309">
        <f t="shared" si="314"/>
        <v>281.2</v>
      </c>
      <c r="EL309" t="str">
        <f t="shared" si="315"/>
        <v/>
      </c>
      <c r="EM309">
        <f t="shared" si="316"/>
        <v>80.7</v>
      </c>
      <c r="EN309">
        <f t="shared" si="317"/>
        <v>248.1</v>
      </c>
      <c r="EO309" t="str">
        <f t="shared" si="318"/>
        <v/>
      </c>
      <c r="EP309" t="str">
        <f t="shared" si="319"/>
        <v/>
      </c>
      <c r="EQ309">
        <f t="shared" si="320"/>
        <v>1440</v>
      </c>
      <c r="ER309" t="str">
        <f t="shared" si="321"/>
        <v/>
      </c>
      <c r="ES309" t="str">
        <f t="shared" si="322"/>
        <v/>
      </c>
      <c r="ET309">
        <f t="shared" si="323"/>
        <v>83.6</v>
      </c>
      <c r="EU309" s="61">
        <f t="shared" si="324"/>
        <v>254.3</v>
      </c>
      <c r="EV309" s="53" t="e">
        <f>IF(ISNUMBER(EK309),EK309*#REF!,"")</f>
        <v>#REF!</v>
      </c>
      <c r="EW309" s="53" t="str">
        <f>IF(ISNUMBER(EL309),EL309*#REF!,"")</f>
        <v/>
      </c>
      <c r="EX309" s="53" t="e">
        <f>IF(ISNUMBER(EM309),EM309*#REF!,"")</f>
        <v>#REF!</v>
      </c>
      <c r="EY309" s="53" t="e">
        <f>IF(ISNUMBER(EN309),EN309*#REF!,"")</f>
        <v>#REF!</v>
      </c>
      <c r="EZ309" s="53" t="str">
        <f>IF(ISNUMBER(EO309),EO309*#REF!,"")</f>
        <v/>
      </c>
      <c r="FA309" s="53" t="str">
        <f>IF(ISNUMBER(EP309),EP309*#REF!,"")</f>
        <v/>
      </c>
      <c r="FB309" s="53" t="e">
        <f>IF(ISNUMBER(EQ309),EQ309*#REF!,"")</f>
        <v>#REF!</v>
      </c>
      <c r="FC309" s="53" t="str">
        <f>IF(ISNUMBER(ER309),ER309*#REF!,"")</f>
        <v/>
      </c>
      <c r="FD309" s="53" t="str">
        <f>IF(ISNUMBER(ES309),ES309*#REF!,"")</f>
        <v/>
      </c>
      <c r="FE309" s="53" t="e">
        <f>IF(ISNUMBER(ET309),ET309*#REF!,"")</f>
        <v>#REF!</v>
      </c>
      <c r="FF309" s="52" t="e">
        <f>IF(ISNUMBER(EU309),EU309*#REF!,"")</f>
        <v>#REF!</v>
      </c>
      <c r="FG309" s="55" t="str">
        <f t="shared" si="325"/>
        <v/>
      </c>
      <c r="FH309" s="55" t="str">
        <f t="shared" si="326"/>
        <v/>
      </c>
      <c r="FI309" s="55" t="str">
        <f t="shared" si="327"/>
        <v/>
      </c>
      <c r="FJ309" s="55" t="str">
        <f t="shared" si="328"/>
        <v/>
      </c>
      <c r="FK309" s="55" t="str">
        <f t="shared" si="329"/>
        <v/>
      </c>
      <c r="FL309" s="55" t="str">
        <f t="shared" si="330"/>
        <v/>
      </c>
      <c r="FM309" s="55" t="str">
        <f t="shared" si="331"/>
        <v/>
      </c>
      <c r="FN309" s="55" t="str">
        <f t="shared" si="332"/>
        <v/>
      </c>
      <c r="FO309" s="55" t="str">
        <f t="shared" si="333"/>
        <v/>
      </c>
      <c r="FP309" s="55" t="str">
        <f t="shared" si="334"/>
        <v/>
      </c>
      <c r="FQ309" s="59" t="str">
        <f t="shared" si="335"/>
        <v/>
      </c>
      <c r="FR309" s="53" t="str">
        <f t="shared" si="354"/>
        <v/>
      </c>
      <c r="FS309" s="53" t="e">
        <f t="shared" si="336"/>
        <v>#VALUE!</v>
      </c>
      <c r="FT309" s="19" t="e">
        <f t="shared" si="337"/>
        <v>#VALUE!</v>
      </c>
      <c r="FU309" s="19" t="e">
        <f t="shared" si="338"/>
        <v>#VALUE!</v>
      </c>
      <c r="FV309" s="19" t="e">
        <f t="shared" si="339"/>
        <v>#VALUE!</v>
      </c>
      <c r="FW309" s="50" t="e">
        <f t="shared" si="340"/>
        <v>#VALUE!</v>
      </c>
      <c r="FX309" s="120">
        <f t="shared" si="341"/>
        <v>0</v>
      </c>
      <c r="FY309" s="120">
        <f t="shared" si="342"/>
        <v>0</v>
      </c>
      <c r="FZ309" s="120">
        <f t="shared" si="343"/>
        <v>0</v>
      </c>
      <c r="GA309" s="120">
        <f t="shared" si="344"/>
        <v>0</v>
      </c>
      <c r="GB309" s="120">
        <f t="shared" si="345"/>
        <v>0</v>
      </c>
      <c r="GC309" s="120">
        <f t="shared" si="346"/>
        <v>0</v>
      </c>
      <c r="GD309" s="120">
        <f t="shared" si="347"/>
        <v>0</v>
      </c>
      <c r="GE309" s="120">
        <f t="shared" si="348"/>
        <v>0</v>
      </c>
      <c r="GF309" s="120">
        <f t="shared" si="349"/>
        <v>0</v>
      </c>
      <c r="GG309">
        <f t="shared" si="350"/>
        <v>0</v>
      </c>
      <c r="GH309">
        <f t="shared" si="351"/>
        <v>0</v>
      </c>
      <c r="GI309">
        <v>6</v>
      </c>
      <c r="GJ309" t="str">
        <f t="shared" si="352"/>
        <v/>
      </c>
    </row>
    <row r="310" spans="1:192" x14ac:dyDescent="0.2">
      <c r="A310" s="50">
        <f t="shared" si="291"/>
        <v>309</v>
      </c>
      <c r="B310" s="58" t="s">
        <v>143</v>
      </c>
      <c r="C310" s="58" t="s">
        <v>621</v>
      </c>
      <c r="D310" s="58"/>
      <c r="E310" s="58"/>
      <c r="F310" s="19">
        <v>3481660</v>
      </c>
      <c r="G310" s="19">
        <v>5560870</v>
      </c>
      <c r="H310" s="77">
        <f t="shared" si="292"/>
        <v>481592.90600000002</v>
      </c>
      <c r="I310" s="77">
        <f t="shared" si="293"/>
        <v>5559085.4420000007</v>
      </c>
      <c r="J310" s="83">
        <v>105.42</v>
      </c>
      <c r="K310" s="83" t="s">
        <v>1334</v>
      </c>
      <c r="L310" s="83">
        <v>60</v>
      </c>
      <c r="M310" s="83"/>
      <c r="O310" s="83">
        <v>114</v>
      </c>
      <c r="P310" s="83"/>
      <c r="Q310" s="58" t="s">
        <v>2831</v>
      </c>
      <c r="R310" s="58" t="s">
        <v>275</v>
      </c>
      <c r="S310" s="58" t="s">
        <v>1325</v>
      </c>
      <c r="T310" s="241" t="str">
        <f t="shared" si="294"/>
        <v>-</v>
      </c>
      <c r="U310" s="241" t="str">
        <f t="shared" si="295"/>
        <v>M</v>
      </c>
      <c r="V310" s="241" t="str">
        <f t="shared" si="296"/>
        <v>-</v>
      </c>
      <c r="W310" s="241" t="str">
        <f t="shared" si="353"/>
        <v>A</v>
      </c>
      <c r="X310" s="260">
        <f t="shared" si="290"/>
        <v>6</v>
      </c>
      <c r="Y310" s="261" t="str">
        <f t="shared" si="289"/>
        <v/>
      </c>
      <c r="Z310" s="68"/>
      <c r="AA310" s="83" t="s">
        <v>1536</v>
      </c>
      <c r="AB310" s="77">
        <v>1</v>
      </c>
      <c r="AC310" s="58" t="s">
        <v>597</v>
      </c>
      <c r="AD310" s="58" t="s">
        <v>1706</v>
      </c>
      <c r="AE310" s="70" t="s">
        <v>2676</v>
      </c>
      <c r="AF310" s="66" t="s">
        <v>3088</v>
      </c>
      <c r="AG310" s="83"/>
      <c r="AH310" s="83"/>
      <c r="AI310" s="83"/>
      <c r="AJ310" s="83"/>
      <c r="AK310" s="83"/>
      <c r="AL310" s="83"/>
      <c r="AM310" s="83"/>
      <c r="AN310" s="58"/>
      <c r="AO310" s="58"/>
      <c r="AP310" s="83"/>
      <c r="AQ310" s="58"/>
      <c r="AR310" s="58">
        <v>2978</v>
      </c>
      <c r="AS310" s="193">
        <f t="shared" si="357"/>
        <v>2977.38</v>
      </c>
      <c r="AT310" s="248" t="str">
        <f t="shared" si="358"/>
        <v/>
      </c>
      <c r="AU310" s="65">
        <v>292.77999999999997</v>
      </c>
      <c r="AV310" s="58">
        <v>65.510000000000005</v>
      </c>
      <c r="AW310" s="58">
        <v>365.15</v>
      </c>
      <c r="AX310" s="58">
        <v>186.93</v>
      </c>
      <c r="AY310" s="58">
        <v>35.81</v>
      </c>
      <c r="AZ310" s="70">
        <v>1956.78</v>
      </c>
      <c r="BA310" s="58">
        <v>0.64</v>
      </c>
      <c r="BB310" s="58">
        <v>29.46</v>
      </c>
      <c r="BC310" s="58">
        <v>4.01</v>
      </c>
      <c r="BD310" s="58">
        <v>0.56999999999999995</v>
      </c>
      <c r="BE310" s="58">
        <v>21.57</v>
      </c>
      <c r="BF310" s="58">
        <v>0.83</v>
      </c>
      <c r="BG310" s="58"/>
      <c r="BH310" s="64">
        <v>3</v>
      </c>
      <c r="BI310" s="58">
        <v>0.7</v>
      </c>
      <c r="BJ310" s="58"/>
      <c r="BK310" s="58"/>
      <c r="BL310" s="58"/>
      <c r="BM310" s="58">
        <v>11.5</v>
      </c>
      <c r="BN310" s="68"/>
      <c r="BO310" s="81"/>
      <c r="BP310" s="81"/>
      <c r="BQ310" s="81">
        <v>160</v>
      </c>
      <c r="BR310" s="81">
        <v>1980</v>
      </c>
      <c r="BS310" s="81"/>
      <c r="BT310" s="81"/>
      <c r="BU310" s="81"/>
      <c r="BV310" s="81"/>
      <c r="BW310" s="81"/>
      <c r="BX310" s="81"/>
      <c r="BY310" s="81"/>
      <c r="BZ310" s="81"/>
      <c r="CA310" s="81"/>
      <c r="CB310" s="81"/>
      <c r="CC310" s="81"/>
      <c r="CD310" s="81"/>
      <c r="CE310" s="81"/>
      <c r="CF310" s="81"/>
      <c r="CG310" s="81"/>
      <c r="CH310" s="81"/>
      <c r="CI310" s="81"/>
      <c r="CJ310" s="81"/>
      <c r="CK310" s="81"/>
      <c r="CL310" s="82"/>
      <c r="CM310" s="81"/>
      <c r="CN310" s="81">
        <v>2909</v>
      </c>
      <c r="CO310" s="81"/>
      <c r="CP310" s="58"/>
      <c r="CQ310" s="68"/>
      <c r="CR310" s="58"/>
      <c r="CS310" s="58"/>
      <c r="CT310" s="58"/>
      <c r="CU310" s="58"/>
      <c r="CV310" s="58"/>
      <c r="CW310" s="58"/>
      <c r="CX310" s="58"/>
      <c r="CY310" s="58"/>
      <c r="CZ310" s="58"/>
      <c r="DA310" s="68"/>
      <c r="DB310" s="81"/>
      <c r="DC310" s="81"/>
      <c r="DD310" s="81"/>
      <c r="DE310" s="81"/>
      <c r="DF310" s="81"/>
      <c r="DG310" s="81"/>
      <c r="DH310" s="81"/>
      <c r="DI310" s="81"/>
      <c r="DJ310" s="81"/>
      <c r="DK310" s="103"/>
      <c r="DL310" s="103"/>
      <c r="DM310" s="103"/>
      <c r="DN310" s="81"/>
      <c r="DO310" s="81"/>
      <c r="DP310" s="103"/>
      <c r="DQ310" s="103"/>
      <c r="DR310" s="103"/>
      <c r="DS310" s="104"/>
      <c r="DT310" s="50">
        <f t="shared" si="297"/>
        <v>1</v>
      </c>
      <c r="DU310" s="73">
        <f t="shared" si="298"/>
        <v>0</v>
      </c>
      <c r="DV310" s="73">
        <f t="shared" si="299"/>
        <v>1</v>
      </c>
      <c r="DW310" s="73">
        <f t="shared" si="300"/>
        <v>0</v>
      </c>
      <c r="DX310" s="73">
        <f t="shared" si="301"/>
        <v>0</v>
      </c>
      <c r="DY310" s="125">
        <f t="shared" si="302"/>
        <v>0</v>
      </c>
      <c r="DZ310" s="73">
        <f t="shared" si="303"/>
        <v>0</v>
      </c>
      <c r="EA310" s="19">
        <f t="shared" si="304"/>
        <v>0</v>
      </c>
      <c r="EB310" s="50">
        <f t="shared" si="305"/>
        <v>1</v>
      </c>
      <c r="EC310" s="19">
        <f t="shared" si="306"/>
        <v>0</v>
      </c>
      <c r="ED310" s="19">
        <f t="shared" si="307"/>
        <v>1</v>
      </c>
      <c r="EE310" s="19">
        <f t="shared" si="308"/>
        <v>0</v>
      </c>
      <c r="EF310" s="50">
        <f t="shared" si="309"/>
        <v>0</v>
      </c>
      <c r="EG310" s="19">
        <f t="shared" si="310"/>
        <v>0</v>
      </c>
      <c r="EH310" s="19">
        <f t="shared" si="311"/>
        <v>1</v>
      </c>
      <c r="EI310" s="50">
        <f t="shared" si="312"/>
        <v>0</v>
      </c>
      <c r="EJ310" s="125">
        <f t="shared" si="313"/>
        <v>2</v>
      </c>
      <c r="EK310">
        <f t="shared" si="314"/>
        <v>292.77999999999997</v>
      </c>
      <c r="EL310">
        <f t="shared" si="315"/>
        <v>29.46</v>
      </c>
      <c r="EM310">
        <f t="shared" si="316"/>
        <v>65.510000000000005</v>
      </c>
      <c r="EN310">
        <f t="shared" si="317"/>
        <v>365.15</v>
      </c>
      <c r="EO310">
        <f t="shared" si="318"/>
        <v>0.83</v>
      </c>
      <c r="EP310">
        <f t="shared" si="319"/>
        <v>21.57</v>
      </c>
      <c r="EQ310">
        <f t="shared" si="320"/>
        <v>1956.78</v>
      </c>
      <c r="ER310" t="str">
        <f t="shared" si="321"/>
        <v/>
      </c>
      <c r="ES310" t="str">
        <f t="shared" si="322"/>
        <v/>
      </c>
      <c r="ET310">
        <f t="shared" si="323"/>
        <v>35.81</v>
      </c>
      <c r="EU310" s="61">
        <f t="shared" si="324"/>
        <v>186.93</v>
      </c>
      <c r="EV310" s="53" t="e">
        <f>IF(ISNUMBER(EK310),EK310*#REF!,"")</f>
        <v>#REF!</v>
      </c>
      <c r="EW310" s="53" t="e">
        <f>IF(ISNUMBER(EL310),EL310*#REF!,"")</f>
        <v>#REF!</v>
      </c>
      <c r="EX310" s="53" t="e">
        <f>IF(ISNUMBER(EM310),EM310*#REF!,"")</f>
        <v>#REF!</v>
      </c>
      <c r="EY310" s="53" t="e">
        <f>IF(ISNUMBER(EN310),EN310*#REF!,"")</f>
        <v>#REF!</v>
      </c>
      <c r="EZ310" s="53" t="e">
        <f>IF(ISNUMBER(EO310),EO310*#REF!,"")</f>
        <v>#REF!</v>
      </c>
      <c r="FA310" s="53" t="e">
        <f>IF(ISNUMBER(EP310),EP310*#REF!,"")</f>
        <v>#REF!</v>
      </c>
      <c r="FB310" s="53" t="e">
        <f>IF(ISNUMBER(EQ310),EQ310*#REF!,"")</f>
        <v>#REF!</v>
      </c>
      <c r="FC310" s="53" t="str">
        <f>IF(ISNUMBER(ER310),ER310*#REF!,"")</f>
        <v/>
      </c>
      <c r="FD310" s="53" t="str">
        <f>IF(ISNUMBER(ES310),ES310*#REF!,"")</f>
        <v/>
      </c>
      <c r="FE310" s="53" t="e">
        <f>IF(ISNUMBER(ET310),ET310*#REF!,"")</f>
        <v>#REF!</v>
      </c>
      <c r="FF310" s="52" t="e">
        <f>IF(ISNUMBER(EU310),EU310*#REF!,"")</f>
        <v>#REF!</v>
      </c>
      <c r="FG310" s="55" t="str">
        <f t="shared" si="325"/>
        <v/>
      </c>
      <c r="FH310" s="55" t="str">
        <f t="shared" si="326"/>
        <v/>
      </c>
      <c r="FI310" s="55" t="str">
        <f t="shared" si="327"/>
        <v/>
      </c>
      <c r="FJ310" s="55" t="str">
        <f t="shared" si="328"/>
        <v/>
      </c>
      <c r="FK310" s="55" t="str">
        <f t="shared" si="329"/>
        <v/>
      </c>
      <c r="FL310" s="55" t="str">
        <f t="shared" si="330"/>
        <v/>
      </c>
      <c r="FM310" s="55" t="str">
        <f t="shared" si="331"/>
        <v/>
      </c>
      <c r="FN310" s="55" t="str">
        <f t="shared" si="332"/>
        <v/>
      </c>
      <c r="FO310" s="55" t="str">
        <f t="shared" si="333"/>
        <v/>
      </c>
      <c r="FP310" s="55" t="str">
        <f t="shared" si="334"/>
        <v/>
      </c>
      <c r="FQ310" s="59" t="str">
        <f t="shared" si="335"/>
        <v/>
      </c>
      <c r="FR310" s="53" t="str">
        <f t="shared" si="354"/>
        <v/>
      </c>
      <c r="FS310" s="53" t="e">
        <f t="shared" si="336"/>
        <v>#VALUE!</v>
      </c>
      <c r="FT310" s="19" t="e">
        <f t="shared" si="337"/>
        <v>#VALUE!</v>
      </c>
      <c r="FU310" s="19" t="e">
        <f t="shared" si="338"/>
        <v>#VALUE!</v>
      </c>
      <c r="FV310" s="19" t="e">
        <f t="shared" si="339"/>
        <v>#VALUE!</v>
      </c>
      <c r="FW310" s="50" t="e">
        <f t="shared" si="340"/>
        <v>#VALUE!</v>
      </c>
      <c r="FX310" s="120">
        <f t="shared" si="341"/>
        <v>0</v>
      </c>
      <c r="FY310" s="120">
        <f t="shared" si="342"/>
        <v>0</v>
      </c>
      <c r="FZ310" s="120">
        <f t="shared" si="343"/>
        <v>0</v>
      </c>
      <c r="GA310" s="120">
        <f t="shared" si="344"/>
        <v>0</v>
      </c>
      <c r="GB310" s="120">
        <f t="shared" si="345"/>
        <v>0</v>
      </c>
      <c r="GC310" s="120">
        <f t="shared" si="346"/>
        <v>0</v>
      </c>
      <c r="GD310" s="120">
        <f t="shared" si="347"/>
        <v>0</v>
      </c>
      <c r="GE310" s="120">
        <f t="shared" si="348"/>
        <v>0</v>
      </c>
      <c r="GF310" s="120">
        <f t="shared" si="349"/>
        <v>0</v>
      </c>
      <c r="GG310">
        <f t="shared" si="350"/>
        <v>0</v>
      </c>
      <c r="GH310">
        <f t="shared" si="351"/>
        <v>0</v>
      </c>
      <c r="GI310">
        <v>6</v>
      </c>
      <c r="GJ310" t="str">
        <f t="shared" si="352"/>
        <v/>
      </c>
    </row>
    <row r="311" spans="1:192" x14ac:dyDescent="0.2">
      <c r="A311" s="50">
        <f t="shared" si="291"/>
        <v>310</v>
      </c>
      <c r="B311" s="58" t="s">
        <v>143</v>
      </c>
      <c r="C311" s="58" t="s">
        <v>621</v>
      </c>
      <c r="D311" s="58"/>
      <c r="E311" s="58"/>
      <c r="F311" s="19">
        <v>3481660</v>
      </c>
      <c r="G311" s="19">
        <v>5560870</v>
      </c>
      <c r="H311" s="77">
        <f t="shared" si="292"/>
        <v>481592.90600000002</v>
      </c>
      <c r="I311" s="77">
        <f t="shared" si="293"/>
        <v>5559085.4420000007</v>
      </c>
      <c r="J311" s="83">
        <v>105.42</v>
      </c>
      <c r="K311" s="83" t="s">
        <v>1334</v>
      </c>
      <c r="L311" s="83">
        <v>322.85000000000002</v>
      </c>
      <c r="M311" s="83"/>
      <c r="O311" s="83"/>
      <c r="P311" s="83"/>
      <c r="Q311" s="58" t="s">
        <v>2831</v>
      </c>
      <c r="R311" s="58" t="s">
        <v>275</v>
      </c>
      <c r="S311" s="58" t="s">
        <v>1325</v>
      </c>
      <c r="T311" s="241" t="str">
        <f t="shared" si="294"/>
        <v>-</v>
      </c>
      <c r="U311" s="241" t="str">
        <f t="shared" si="295"/>
        <v>M</v>
      </c>
      <c r="V311" s="241" t="str">
        <f t="shared" si="296"/>
        <v>-</v>
      </c>
      <c r="W311" s="241" t="str">
        <f t="shared" si="353"/>
        <v>A</v>
      </c>
      <c r="X311" s="260">
        <f t="shared" si="290"/>
        <v>6</v>
      </c>
      <c r="Y311" s="261" t="str">
        <f t="shared" si="289"/>
        <v/>
      </c>
      <c r="Z311" s="68" t="s">
        <v>1707</v>
      </c>
      <c r="AA311" s="48">
        <v>14222</v>
      </c>
      <c r="AB311" s="77">
        <v>2</v>
      </c>
      <c r="AC311" s="58" t="s">
        <v>512</v>
      </c>
      <c r="AD311" s="58" t="s">
        <v>1708</v>
      </c>
      <c r="AE311" s="68"/>
      <c r="AF311" s="83">
        <v>10.8</v>
      </c>
      <c r="AG311" s="83"/>
      <c r="AH311" s="83">
        <v>6.3</v>
      </c>
      <c r="AI311" s="83"/>
      <c r="AJ311" s="83"/>
      <c r="AK311" s="83"/>
      <c r="AL311" s="83"/>
      <c r="AM311" s="83"/>
      <c r="AN311" s="58"/>
      <c r="AO311" s="58"/>
      <c r="AP311" s="83"/>
      <c r="AQ311" s="58"/>
      <c r="AR311" s="58">
        <v>3633</v>
      </c>
      <c r="AS311" s="193">
        <f t="shared" si="357"/>
        <v>3635.6800000000003</v>
      </c>
      <c r="AT311" s="248" t="str">
        <f t="shared" si="358"/>
        <v/>
      </c>
      <c r="AU311" s="58">
        <v>464.8</v>
      </c>
      <c r="AV311" s="64">
        <v>83</v>
      </c>
      <c r="AW311" s="64">
        <v>385</v>
      </c>
      <c r="AX311" s="64">
        <v>391</v>
      </c>
      <c r="AY311" s="58">
        <v>35.799999999999997</v>
      </c>
      <c r="AZ311" s="68">
        <v>2208.6</v>
      </c>
      <c r="BA311" s="58">
        <v>2.2999999999999998</v>
      </c>
      <c r="BB311" s="58">
        <v>34.200000000000003</v>
      </c>
      <c r="BC311" s="58"/>
      <c r="BD311" s="58">
        <v>2.2999999999999998</v>
      </c>
      <c r="BE311" s="58">
        <v>13.4</v>
      </c>
      <c r="BF311" s="58">
        <v>0.32</v>
      </c>
      <c r="BG311" s="58"/>
      <c r="BH311" s="60">
        <v>0.2</v>
      </c>
      <c r="BI311" s="58">
        <v>0.01</v>
      </c>
      <c r="BJ311" s="58"/>
      <c r="BK311" s="58"/>
      <c r="BL311" s="58"/>
      <c r="BM311" s="58">
        <v>12.6</v>
      </c>
      <c r="BN311" s="68"/>
      <c r="BO311" s="81"/>
      <c r="BP311" s="81">
        <v>2000</v>
      </c>
      <c r="BQ311" s="81">
        <v>150</v>
      </c>
      <c r="BR311" s="81"/>
      <c r="BS311" s="81"/>
      <c r="BT311" s="81"/>
      <c r="BU311" s="81"/>
      <c r="BV311" s="81"/>
      <c r="BW311" s="81"/>
      <c r="BX311" s="81"/>
      <c r="BY311" s="81"/>
      <c r="BZ311" s="81"/>
      <c r="CA311" s="81"/>
      <c r="CB311" s="81"/>
      <c r="CC311" s="81"/>
      <c r="CD311" s="81"/>
      <c r="CE311" s="81"/>
      <c r="CF311" s="81"/>
      <c r="CG311" s="81"/>
      <c r="CH311" s="81"/>
      <c r="CI311" s="81"/>
      <c r="CJ311" s="81"/>
      <c r="CK311" s="81"/>
      <c r="CL311" s="82"/>
      <c r="CM311" s="81"/>
      <c r="CN311" s="81">
        <v>3152</v>
      </c>
      <c r="CO311" s="81"/>
      <c r="CP311" s="58"/>
      <c r="CQ311" s="68"/>
      <c r="CR311" s="58"/>
      <c r="CS311" s="58"/>
      <c r="CT311" s="58"/>
      <c r="CU311" s="58"/>
      <c r="CV311" s="58"/>
      <c r="CW311" s="58"/>
      <c r="CX311" s="58"/>
      <c r="CY311" s="58"/>
      <c r="CZ311" s="58"/>
      <c r="DA311" s="68"/>
      <c r="DB311" s="81"/>
      <c r="DC311" s="81"/>
      <c r="DD311" s="81"/>
      <c r="DE311" s="81"/>
      <c r="DF311" s="81"/>
      <c r="DG311" s="81"/>
      <c r="DH311" s="81">
        <v>0.7</v>
      </c>
      <c r="DI311" s="81"/>
      <c r="DJ311" s="81"/>
      <c r="DK311" s="103"/>
      <c r="DL311" s="103"/>
      <c r="DM311" s="103"/>
      <c r="DN311" s="81"/>
      <c r="DO311" s="81"/>
      <c r="DP311" s="103"/>
      <c r="DQ311" s="103"/>
      <c r="DR311" s="103"/>
      <c r="DS311" s="104"/>
      <c r="DT311" s="50">
        <f t="shared" si="297"/>
        <v>0</v>
      </c>
      <c r="DU311" s="73">
        <f t="shared" si="298"/>
        <v>0</v>
      </c>
      <c r="DV311" s="73">
        <f t="shared" si="299"/>
        <v>0</v>
      </c>
      <c r="DW311" s="73">
        <f t="shared" si="300"/>
        <v>1</v>
      </c>
      <c r="DX311" s="73">
        <f t="shared" si="301"/>
        <v>0</v>
      </c>
      <c r="DY311" s="125">
        <f t="shared" si="302"/>
        <v>0</v>
      </c>
      <c r="DZ311" s="73">
        <f t="shared" si="303"/>
        <v>1</v>
      </c>
      <c r="EA311" s="19">
        <f t="shared" si="304"/>
        <v>0</v>
      </c>
      <c r="EB311" s="50">
        <f t="shared" si="305"/>
        <v>0</v>
      </c>
      <c r="EC311" s="19">
        <f t="shared" si="306"/>
        <v>0</v>
      </c>
      <c r="ED311" s="19">
        <f t="shared" si="307"/>
        <v>1</v>
      </c>
      <c r="EE311" s="19">
        <f t="shared" si="308"/>
        <v>0</v>
      </c>
      <c r="EF311" s="50">
        <f t="shared" si="309"/>
        <v>0</v>
      </c>
      <c r="EG311" s="19">
        <f t="shared" si="310"/>
        <v>0</v>
      </c>
      <c r="EH311" s="19">
        <f t="shared" si="311"/>
        <v>1</v>
      </c>
      <c r="EI311" s="50">
        <f t="shared" si="312"/>
        <v>0</v>
      </c>
      <c r="EJ311" s="125">
        <f t="shared" si="313"/>
        <v>3</v>
      </c>
      <c r="EK311">
        <f t="shared" si="314"/>
        <v>464.8</v>
      </c>
      <c r="EL311">
        <f t="shared" si="315"/>
        <v>34.200000000000003</v>
      </c>
      <c r="EM311">
        <f t="shared" si="316"/>
        <v>83</v>
      </c>
      <c r="EN311">
        <f t="shared" si="317"/>
        <v>385</v>
      </c>
      <c r="EO311">
        <f t="shared" si="318"/>
        <v>0.32</v>
      </c>
      <c r="EP311">
        <f t="shared" si="319"/>
        <v>13.4</v>
      </c>
      <c r="EQ311">
        <f t="shared" si="320"/>
        <v>2208.6</v>
      </c>
      <c r="ER311" t="str">
        <f t="shared" si="321"/>
        <v/>
      </c>
      <c r="ES311" t="str">
        <f t="shared" si="322"/>
        <v/>
      </c>
      <c r="ET311">
        <f t="shared" si="323"/>
        <v>35.799999999999997</v>
      </c>
      <c r="EU311" s="61">
        <f t="shared" si="324"/>
        <v>391</v>
      </c>
      <c r="EV311" s="53" t="e">
        <f>IF(ISNUMBER(EK311),EK311*#REF!,"")</f>
        <v>#REF!</v>
      </c>
      <c r="EW311" s="53" t="e">
        <f>IF(ISNUMBER(EL311),EL311*#REF!,"")</f>
        <v>#REF!</v>
      </c>
      <c r="EX311" s="53" t="e">
        <f>IF(ISNUMBER(EM311),EM311*#REF!,"")</f>
        <v>#REF!</v>
      </c>
      <c r="EY311" s="53" t="e">
        <f>IF(ISNUMBER(EN311),EN311*#REF!,"")</f>
        <v>#REF!</v>
      </c>
      <c r="EZ311" s="53" t="e">
        <f>IF(ISNUMBER(EO311),EO311*#REF!,"")</f>
        <v>#REF!</v>
      </c>
      <c r="FA311" s="53" t="e">
        <f>IF(ISNUMBER(EP311),EP311*#REF!,"")</f>
        <v>#REF!</v>
      </c>
      <c r="FB311" s="53" t="e">
        <f>IF(ISNUMBER(EQ311),EQ311*#REF!,"")</f>
        <v>#REF!</v>
      </c>
      <c r="FC311" s="53" t="str">
        <f>IF(ISNUMBER(ER311),ER311*#REF!,"")</f>
        <v/>
      </c>
      <c r="FD311" s="53" t="str">
        <f>IF(ISNUMBER(ES311),ES311*#REF!,"")</f>
        <v/>
      </c>
      <c r="FE311" s="53" t="e">
        <f>IF(ISNUMBER(ET311),ET311*#REF!,"")</f>
        <v>#REF!</v>
      </c>
      <c r="FF311" s="52" t="e">
        <f>IF(ISNUMBER(EU311),EU311*#REF!,"")</f>
        <v>#REF!</v>
      </c>
      <c r="FG311" s="55" t="str">
        <f t="shared" si="325"/>
        <v/>
      </c>
      <c r="FH311" s="55" t="str">
        <f t="shared" si="326"/>
        <v/>
      </c>
      <c r="FI311" s="55" t="str">
        <f t="shared" si="327"/>
        <v/>
      </c>
      <c r="FJ311" s="55" t="str">
        <f t="shared" si="328"/>
        <v/>
      </c>
      <c r="FK311" s="55" t="str">
        <f t="shared" si="329"/>
        <v/>
      </c>
      <c r="FL311" s="55" t="str">
        <f t="shared" si="330"/>
        <v/>
      </c>
      <c r="FM311" s="55" t="str">
        <f t="shared" si="331"/>
        <v/>
      </c>
      <c r="FN311" s="55" t="str">
        <f t="shared" si="332"/>
        <v/>
      </c>
      <c r="FO311" s="55" t="str">
        <f t="shared" si="333"/>
        <v/>
      </c>
      <c r="FP311" s="55" t="str">
        <f t="shared" si="334"/>
        <v/>
      </c>
      <c r="FQ311" s="59" t="str">
        <f t="shared" si="335"/>
        <v/>
      </c>
      <c r="FR311" s="53" t="str">
        <f t="shared" si="354"/>
        <v/>
      </c>
      <c r="FS311" s="53" t="e">
        <f t="shared" si="336"/>
        <v>#VALUE!</v>
      </c>
      <c r="FT311" s="19" t="e">
        <f t="shared" si="337"/>
        <v>#VALUE!</v>
      </c>
      <c r="FU311" s="19" t="e">
        <f t="shared" si="338"/>
        <v>#VALUE!</v>
      </c>
      <c r="FV311" s="19" t="e">
        <f t="shared" si="339"/>
        <v>#VALUE!</v>
      </c>
      <c r="FW311" s="50" t="e">
        <f t="shared" si="340"/>
        <v>#VALUE!</v>
      </c>
      <c r="FX311" s="120">
        <f t="shared" si="341"/>
        <v>0</v>
      </c>
      <c r="FY311" s="120">
        <f t="shared" si="342"/>
        <v>0</v>
      </c>
      <c r="FZ311" s="120">
        <f t="shared" si="343"/>
        <v>0</v>
      </c>
      <c r="GA311" s="120">
        <f t="shared" si="344"/>
        <v>0</v>
      </c>
      <c r="GB311" s="120">
        <f t="shared" si="345"/>
        <v>0</v>
      </c>
      <c r="GC311" s="120">
        <f t="shared" si="346"/>
        <v>0</v>
      </c>
      <c r="GD311" s="120">
        <f t="shared" si="347"/>
        <v>0</v>
      </c>
      <c r="GE311" s="120">
        <f t="shared" si="348"/>
        <v>0</v>
      </c>
      <c r="GF311" s="120">
        <f t="shared" si="349"/>
        <v>0</v>
      </c>
      <c r="GG311">
        <f t="shared" si="350"/>
        <v>0</v>
      </c>
      <c r="GH311">
        <f t="shared" si="351"/>
        <v>0</v>
      </c>
      <c r="GI311">
        <v>6</v>
      </c>
      <c r="GJ311" t="str">
        <f t="shared" si="352"/>
        <v/>
      </c>
    </row>
    <row r="312" spans="1:192" x14ac:dyDescent="0.2">
      <c r="A312" s="50">
        <f t="shared" si="291"/>
        <v>311</v>
      </c>
      <c r="B312" s="58" t="s">
        <v>143</v>
      </c>
      <c r="C312" s="58" t="s">
        <v>621</v>
      </c>
      <c r="D312" s="58"/>
      <c r="E312" s="58"/>
      <c r="F312" s="19">
        <v>3481660</v>
      </c>
      <c r="G312" s="19">
        <v>5560870</v>
      </c>
      <c r="H312" s="77">
        <f t="shared" si="292"/>
        <v>481592.90600000002</v>
      </c>
      <c r="I312" s="77">
        <f t="shared" si="293"/>
        <v>5559085.4420000007</v>
      </c>
      <c r="J312" s="83">
        <v>105.42</v>
      </c>
      <c r="K312" s="83" t="s">
        <v>1334</v>
      </c>
      <c r="L312" s="83">
        <v>322.85000000000002</v>
      </c>
      <c r="M312" s="83"/>
      <c r="O312" s="83"/>
      <c r="P312" s="83"/>
      <c r="Q312" s="58" t="s">
        <v>2831</v>
      </c>
      <c r="R312" s="58" t="s">
        <v>275</v>
      </c>
      <c r="S312" s="58" t="s">
        <v>1325</v>
      </c>
      <c r="T312" s="241" t="str">
        <f t="shared" si="294"/>
        <v>-</v>
      </c>
      <c r="U312" s="241" t="str">
        <f t="shared" si="295"/>
        <v>-</v>
      </c>
      <c r="V312" s="241" t="str">
        <f t="shared" si="296"/>
        <v>-</v>
      </c>
      <c r="W312" s="241" t="str">
        <f t="shared" si="353"/>
        <v>-</v>
      </c>
      <c r="X312" s="260">
        <f t="shared" si="290"/>
        <v>6</v>
      </c>
      <c r="Y312" s="261" t="str">
        <f t="shared" si="289"/>
        <v/>
      </c>
      <c r="Z312" s="68"/>
      <c r="AA312" s="48">
        <v>26918</v>
      </c>
      <c r="AB312" s="77">
        <v>3</v>
      </c>
      <c r="AC312" s="58"/>
      <c r="AD312" s="58" t="s">
        <v>1531</v>
      </c>
      <c r="AE312" s="57" t="s">
        <v>1431</v>
      </c>
      <c r="AF312" s="83" t="s">
        <v>3088</v>
      </c>
      <c r="AG312" s="83"/>
      <c r="AH312" s="83"/>
      <c r="AI312" s="83"/>
      <c r="AJ312" s="83"/>
      <c r="AK312" s="83"/>
      <c r="AL312" s="83"/>
      <c r="AM312" s="83"/>
      <c r="AN312" s="58"/>
      <c r="AO312" s="58"/>
      <c r="AP312" s="83"/>
      <c r="AQ312" s="58"/>
      <c r="AR312" s="58"/>
      <c r="AS312" s="204"/>
      <c r="AT312" s="249"/>
      <c r="AU312" s="65"/>
      <c r="AV312" s="126"/>
      <c r="AW312" s="126"/>
      <c r="AX312" s="126"/>
      <c r="AY312" s="65"/>
      <c r="AZ312" s="70"/>
      <c r="BA312" s="58"/>
      <c r="BB312" s="58"/>
      <c r="BC312" s="58"/>
      <c r="BD312" s="58"/>
      <c r="BE312" s="58"/>
      <c r="BF312" s="58"/>
      <c r="BG312" s="58"/>
      <c r="BH312" s="60"/>
      <c r="BI312" s="58"/>
      <c r="BJ312" s="58"/>
      <c r="BK312" s="58"/>
      <c r="BL312" s="58"/>
      <c r="BM312" s="58"/>
      <c r="BN312" s="68"/>
      <c r="BO312" s="81"/>
      <c r="BP312" s="81"/>
      <c r="BQ312" s="81"/>
      <c r="BR312" s="81"/>
      <c r="BS312" s="81"/>
      <c r="BT312" s="81"/>
      <c r="BU312" s="81"/>
      <c r="BV312" s="81"/>
      <c r="BW312" s="81"/>
      <c r="BX312" s="81"/>
      <c r="BY312" s="81"/>
      <c r="BZ312" s="81"/>
      <c r="CA312" s="81"/>
      <c r="CB312" s="81"/>
      <c r="CC312" s="81"/>
      <c r="CD312" s="81"/>
      <c r="CE312" s="81"/>
      <c r="CF312" s="81"/>
      <c r="CG312" s="81"/>
      <c r="CH312" s="81"/>
      <c r="CI312" s="81"/>
      <c r="CJ312" s="81"/>
      <c r="CK312" s="81"/>
      <c r="CL312" s="82"/>
      <c r="CM312" s="81"/>
      <c r="CN312" s="81" t="s">
        <v>3088</v>
      </c>
      <c r="CO312" s="81"/>
      <c r="CP312" s="58"/>
      <c r="CQ312" s="68"/>
      <c r="CR312" s="58">
        <v>3.3</v>
      </c>
      <c r="CS312" s="58">
        <v>96.7</v>
      </c>
      <c r="CT312" s="58"/>
      <c r="CU312" s="58"/>
      <c r="CV312" s="58"/>
      <c r="CW312" s="58"/>
      <c r="CX312" s="58">
        <v>0</v>
      </c>
      <c r="CY312" s="58">
        <v>0</v>
      </c>
      <c r="CZ312" s="58"/>
      <c r="DA312" s="68"/>
      <c r="DB312" s="81"/>
      <c r="DC312" s="81"/>
      <c r="DD312" s="81"/>
      <c r="DE312" s="81">
        <v>-4.0999999999999996</v>
      </c>
      <c r="DF312" s="81"/>
      <c r="DG312" s="81"/>
      <c r="DH312" s="81"/>
      <c r="DI312" s="81"/>
      <c r="DJ312" s="81"/>
      <c r="DK312" s="103"/>
      <c r="DL312" s="103"/>
      <c r="DM312" s="103"/>
      <c r="DN312" s="81"/>
      <c r="DO312" s="81"/>
      <c r="DP312" s="103"/>
      <c r="DQ312" s="103"/>
      <c r="DR312" s="103"/>
      <c r="DS312" s="104"/>
      <c r="DT312" s="50">
        <f t="shared" si="297"/>
        <v>0</v>
      </c>
      <c r="DU312" s="73">
        <f t="shared" si="298"/>
        <v>0</v>
      </c>
      <c r="DV312" s="73">
        <f t="shared" si="299"/>
        <v>0</v>
      </c>
      <c r="DW312" s="73">
        <f t="shared" si="300"/>
        <v>1</v>
      </c>
      <c r="DX312" s="73">
        <f t="shared" si="301"/>
        <v>0</v>
      </c>
      <c r="DY312" s="125">
        <f t="shared" si="302"/>
        <v>0</v>
      </c>
      <c r="DZ312" s="73">
        <f t="shared" si="303"/>
        <v>0</v>
      </c>
      <c r="EA312" s="19">
        <f t="shared" si="304"/>
        <v>0</v>
      </c>
      <c r="EB312" s="50">
        <f t="shared" si="305"/>
        <v>1</v>
      </c>
      <c r="EC312" s="19">
        <f t="shared" si="306"/>
        <v>0</v>
      </c>
      <c r="ED312" s="19">
        <f t="shared" si="307"/>
        <v>0</v>
      </c>
      <c r="EE312" s="19">
        <f t="shared" si="308"/>
        <v>0</v>
      </c>
      <c r="EF312" s="50">
        <f t="shared" si="309"/>
        <v>1</v>
      </c>
      <c r="EG312" s="19">
        <f t="shared" si="310"/>
        <v>0</v>
      </c>
      <c r="EH312" s="19">
        <f t="shared" si="311"/>
        <v>0</v>
      </c>
      <c r="EI312" s="50">
        <f t="shared" si="312"/>
        <v>1</v>
      </c>
      <c r="EJ312" s="125">
        <f t="shared" si="313"/>
        <v>1</v>
      </c>
      <c r="EK312" t="str">
        <f t="shared" si="314"/>
        <v/>
      </c>
      <c r="EL312" t="str">
        <f t="shared" si="315"/>
        <v/>
      </c>
      <c r="EM312" t="str">
        <f t="shared" si="316"/>
        <v/>
      </c>
      <c r="EN312" t="str">
        <f t="shared" si="317"/>
        <v/>
      </c>
      <c r="EO312" t="str">
        <f t="shared" si="318"/>
        <v/>
      </c>
      <c r="EP312" t="str">
        <f t="shared" si="319"/>
        <v/>
      </c>
      <c r="EQ312" t="str">
        <f t="shared" si="320"/>
        <v/>
      </c>
      <c r="ER312" t="str">
        <f t="shared" si="321"/>
        <v/>
      </c>
      <c r="ES312" t="str">
        <f t="shared" si="322"/>
        <v/>
      </c>
      <c r="ET312" t="str">
        <f t="shared" si="323"/>
        <v/>
      </c>
      <c r="EU312" s="61" t="str">
        <f t="shared" si="324"/>
        <v/>
      </c>
      <c r="EV312" s="53" t="str">
        <f>IF(ISNUMBER(EK312),EK312*#REF!,"")</f>
        <v/>
      </c>
      <c r="EW312" s="53" t="str">
        <f>IF(ISNUMBER(EL312),EL312*#REF!,"")</f>
        <v/>
      </c>
      <c r="EX312" s="53" t="str">
        <f>IF(ISNUMBER(EM312),EM312*#REF!,"")</f>
        <v/>
      </c>
      <c r="EY312" s="53" t="str">
        <f>IF(ISNUMBER(EN312),EN312*#REF!,"")</f>
        <v/>
      </c>
      <c r="EZ312" s="53" t="str">
        <f>IF(ISNUMBER(EO312),EO312*#REF!,"")</f>
        <v/>
      </c>
      <c r="FA312" s="53" t="str">
        <f>IF(ISNUMBER(EP312),EP312*#REF!,"")</f>
        <v/>
      </c>
      <c r="FB312" s="53" t="str">
        <f>IF(ISNUMBER(EQ312),EQ312*#REF!,"")</f>
        <v/>
      </c>
      <c r="FC312" s="53" t="str">
        <f>IF(ISNUMBER(ER312),ER312*#REF!,"")</f>
        <v/>
      </c>
      <c r="FD312" s="53" t="str">
        <f>IF(ISNUMBER(ES312),ES312*#REF!,"")</f>
        <v/>
      </c>
      <c r="FE312" s="53" t="str">
        <f>IF(ISNUMBER(ET312),ET312*#REF!,"")</f>
        <v/>
      </c>
      <c r="FF312" s="52" t="str">
        <f>IF(ISNUMBER(EU312),EU312*#REF!,"")</f>
        <v/>
      </c>
      <c r="FG312" s="55" t="str">
        <f t="shared" si="325"/>
        <v/>
      </c>
      <c r="FH312" s="55" t="str">
        <f t="shared" si="326"/>
        <v/>
      </c>
      <c r="FI312" s="55" t="str">
        <f t="shared" si="327"/>
        <v/>
      </c>
      <c r="FJ312" s="55" t="str">
        <f t="shared" si="328"/>
        <v/>
      </c>
      <c r="FK312" s="55" t="str">
        <f t="shared" si="329"/>
        <v/>
      </c>
      <c r="FL312" s="55" t="str">
        <f t="shared" si="330"/>
        <v/>
      </c>
      <c r="FM312" s="55" t="str">
        <f t="shared" si="331"/>
        <v/>
      </c>
      <c r="FN312" s="55" t="str">
        <f t="shared" si="332"/>
        <v/>
      </c>
      <c r="FO312" s="55" t="str">
        <f t="shared" si="333"/>
        <v/>
      </c>
      <c r="FP312" s="55" t="str">
        <f t="shared" si="334"/>
        <v/>
      </c>
      <c r="FQ312" s="59" t="str">
        <f t="shared" si="335"/>
        <v/>
      </c>
      <c r="FR312" s="53" t="str">
        <f t="shared" si="354"/>
        <v/>
      </c>
      <c r="FS312" s="53">
        <f t="shared" si="336"/>
        <v>0</v>
      </c>
      <c r="FT312" s="19">
        <f t="shared" si="337"/>
        <v>1</v>
      </c>
      <c r="FU312" s="19">
        <f t="shared" si="338"/>
        <v>0</v>
      </c>
      <c r="FV312" s="19">
        <f t="shared" si="339"/>
        <v>0</v>
      </c>
      <c r="FW312" s="50">
        <f t="shared" si="340"/>
        <v>0</v>
      </c>
      <c r="FX312" s="120">
        <f t="shared" si="341"/>
        <v>0</v>
      </c>
      <c r="FY312" s="120">
        <f t="shared" si="342"/>
        <v>0</v>
      </c>
      <c r="FZ312" s="120">
        <f t="shared" si="343"/>
        <v>0</v>
      </c>
      <c r="GA312" s="120">
        <f t="shared" si="344"/>
        <v>0</v>
      </c>
      <c r="GB312" s="120">
        <f t="shared" si="345"/>
        <v>0</v>
      </c>
      <c r="GC312" s="120">
        <f t="shared" si="346"/>
        <v>0</v>
      </c>
      <c r="GD312" s="120">
        <f t="shared" si="347"/>
        <v>0</v>
      </c>
      <c r="GE312" s="120">
        <f t="shared" si="348"/>
        <v>0</v>
      </c>
      <c r="GF312" s="120">
        <f t="shared" si="349"/>
        <v>0</v>
      </c>
      <c r="GG312">
        <f t="shared" si="350"/>
        <v>0</v>
      </c>
      <c r="GH312">
        <f t="shared" si="351"/>
        <v>0</v>
      </c>
      <c r="GI312">
        <v>6</v>
      </c>
      <c r="GJ312" t="str">
        <f t="shared" si="352"/>
        <v/>
      </c>
    </row>
    <row r="313" spans="1:192" x14ac:dyDescent="0.2">
      <c r="A313" s="50">
        <f t="shared" si="291"/>
        <v>312</v>
      </c>
      <c r="B313" s="58" t="s">
        <v>143</v>
      </c>
      <c r="C313" s="58" t="s">
        <v>621</v>
      </c>
      <c r="D313" s="58"/>
      <c r="E313" s="58"/>
      <c r="F313" s="19">
        <v>3481660</v>
      </c>
      <c r="G313" s="19">
        <v>5560870</v>
      </c>
      <c r="H313" s="77">
        <f t="shared" si="292"/>
        <v>481592.90600000002</v>
      </c>
      <c r="I313" s="77">
        <f t="shared" si="293"/>
        <v>5559085.4420000007</v>
      </c>
      <c r="J313" s="83">
        <v>105.42</v>
      </c>
      <c r="K313" s="83" t="s">
        <v>1334</v>
      </c>
      <c r="L313" s="83">
        <v>322.85000000000002</v>
      </c>
      <c r="M313" s="83"/>
      <c r="O313" s="83"/>
      <c r="P313" s="83"/>
      <c r="Q313" s="58" t="s">
        <v>2831</v>
      </c>
      <c r="R313" s="58" t="s">
        <v>275</v>
      </c>
      <c r="S313" s="58" t="s">
        <v>1325</v>
      </c>
      <c r="T313" s="241" t="str">
        <f t="shared" si="294"/>
        <v>-</v>
      </c>
      <c r="U313" s="241" t="str">
        <f t="shared" si="295"/>
        <v>M</v>
      </c>
      <c r="V313" s="241" t="str">
        <f t="shared" si="296"/>
        <v>-</v>
      </c>
      <c r="W313" s="241" t="str">
        <f t="shared" si="353"/>
        <v>A</v>
      </c>
      <c r="X313" s="260">
        <f t="shared" si="290"/>
        <v>6</v>
      </c>
      <c r="Y313" s="261" t="str">
        <f t="shared" si="289"/>
        <v/>
      </c>
      <c r="Z313" s="68" t="s">
        <v>1709</v>
      </c>
      <c r="AA313" s="48">
        <v>27663</v>
      </c>
      <c r="AB313" s="77">
        <v>4</v>
      </c>
      <c r="AC313" t="s">
        <v>455</v>
      </c>
      <c r="AD313" s="58" t="s">
        <v>1710</v>
      </c>
      <c r="AE313" s="68"/>
      <c r="AF313" s="83">
        <v>11.7</v>
      </c>
      <c r="AG313" s="83"/>
      <c r="AH313" s="63">
        <v>6</v>
      </c>
      <c r="AI313" s="83"/>
      <c r="AJ313" s="83"/>
      <c r="AK313" s="83"/>
      <c r="AL313" s="83"/>
      <c r="AM313" s="83">
        <v>2.9</v>
      </c>
      <c r="AN313" s="58"/>
      <c r="AO313" s="58"/>
      <c r="AP313" s="83"/>
      <c r="AQ313" s="58"/>
      <c r="AR313" s="58"/>
      <c r="AS313" s="193">
        <f t="shared" ref="AS313:AS326" si="359">SUM(AU313:BN313)+SUM(BO313:CL313)/1000</f>
        <v>2126.3008999999997</v>
      </c>
      <c r="AT313" s="248" t="str">
        <f t="shared" ref="AT313:AT326" si="360">FR313</f>
        <v/>
      </c>
      <c r="AU313" s="58">
        <v>260.89999999999998</v>
      </c>
      <c r="AV313" s="58">
        <v>48.7</v>
      </c>
      <c r="AW313" s="58">
        <v>221.4</v>
      </c>
      <c r="AX313" s="64">
        <v>177</v>
      </c>
      <c r="AY313" s="58">
        <v>29.3</v>
      </c>
      <c r="AZ313" s="219">
        <v>1335</v>
      </c>
      <c r="BA313" s="58">
        <v>0.57999999999999996</v>
      </c>
      <c r="BB313" s="64">
        <v>23</v>
      </c>
      <c r="BC313" s="58">
        <v>1.25</v>
      </c>
      <c r="BD313" s="58">
        <v>1.18</v>
      </c>
      <c r="BE313" s="60">
        <v>9.9</v>
      </c>
      <c r="BF313" s="58">
        <v>0.22</v>
      </c>
      <c r="BG313" s="58">
        <v>0.39</v>
      </c>
      <c r="BH313" s="58">
        <v>0.23</v>
      </c>
      <c r="BI313" s="58">
        <v>3.7999999999999999E-2</v>
      </c>
      <c r="BJ313" s="58">
        <v>0.77</v>
      </c>
      <c r="BK313" s="58"/>
      <c r="BL313" s="58"/>
      <c r="BM313" s="58">
        <v>12.3</v>
      </c>
      <c r="BN313" s="68">
        <v>3.56</v>
      </c>
      <c r="BO313" s="81"/>
      <c r="BP313" s="81"/>
      <c r="BQ313" s="81">
        <v>247</v>
      </c>
      <c r="BR313" s="81">
        <v>220</v>
      </c>
      <c r="BS313" s="81"/>
      <c r="BT313" s="81"/>
      <c r="BU313" s="81"/>
      <c r="BV313" s="81"/>
      <c r="BW313" s="81">
        <v>18</v>
      </c>
      <c r="BX313" s="81"/>
      <c r="BY313" s="81"/>
      <c r="BZ313" s="81"/>
      <c r="CA313" s="81"/>
      <c r="CB313" s="81"/>
      <c r="CC313" s="81">
        <v>97</v>
      </c>
      <c r="CD313" s="81"/>
      <c r="CE313" s="81"/>
      <c r="CF313" s="81"/>
      <c r="CG313" s="81"/>
      <c r="CH313" s="81">
        <v>0.9</v>
      </c>
      <c r="CI313" s="81"/>
      <c r="CJ313" s="81"/>
      <c r="CK313" s="81"/>
      <c r="CL313" s="82"/>
      <c r="CM313" s="81"/>
      <c r="CN313" s="81">
        <v>2268</v>
      </c>
      <c r="CO313" s="81"/>
      <c r="CP313" s="58"/>
      <c r="CQ313" s="68"/>
      <c r="DB313" s="103"/>
      <c r="DC313" s="103"/>
      <c r="DD313" s="81"/>
      <c r="DE313" s="103"/>
      <c r="DF313" s="81"/>
      <c r="DG313" s="103"/>
      <c r="DH313" s="81"/>
      <c r="DI313" s="81"/>
      <c r="DJ313" s="81"/>
      <c r="DK313" s="103"/>
      <c r="DL313" s="103"/>
      <c r="DM313" s="103"/>
      <c r="DN313" s="81"/>
      <c r="DO313" s="81"/>
      <c r="DP313" s="103"/>
      <c r="DQ313" s="103"/>
      <c r="DR313" s="103"/>
      <c r="DS313" s="104"/>
      <c r="DT313" s="50">
        <f t="shared" si="297"/>
        <v>0</v>
      </c>
      <c r="DU313" s="73">
        <f t="shared" si="298"/>
        <v>0</v>
      </c>
      <c r="DV313" s="73">
        <f t="shared" si="299"/>
        <v>0</v>
      </c>
      <c r="DW313" s="73">
        <f t="shared" si="300"/>
        <v>1</v>
      </c>
      <c r="DX313" s="73">
        <f t="shared" si="301"/>
        <v>0</v>
      </c>
      <c r="DY313" s="125">
        <f t="shared" si="302"/>
        <v>0</v>
      </c>
      <c r="DZ313" s="73">
        <f t="shared" si="303"/>
        <v>1</v>
      </c>
      <c r="EA313" s="19">
        <f t="shared" si="304"/>
        <v>0</v>
      </c>
      <c r="EB313" s="50">
        <f t="shared" si="305"/>
        <v>0</v>
      </c>
      <c r="EC313" s="19">
        <f t="shared" si="306"/>
        <v>0</v>
      </c>
      <c r="ED313" s="19">
        <f t="shared" si="307"/>
        <v>1</v>
      </c>
      <c r="EE313" s="19">
        <f t="shared" si="308"/>
        <v>0</v>
      </c>
      <c r="EF313" s="50">
        <f t="shared" si="309"/>
        <v>0</v>
      </c>
      <c r="EG313" s="19">
        <f t="shared" si="310"/>
        <v>0</v>
      </c>
      <c r="EH313" s="19">
        <f t="shared" si="311"/>
        <v>1</v>
      </c>
      <c r="EI313" s="50">
        <f t="shared" si="312"/>
        <v>0</v>
      </c>
      <c r="EJ313" s="125">
        <f t="shared" si="313"/>
        <v>3</v>
      </c>
      <c r="EK313">
        <f t="shared" si="314"/>
        <v>260.89999999999998</v>
      </c>
      <c r="EL313">
        <f t="shared" si="315"/>
        <v>23</v>
      </c>
      <c r="EM313">
        <f t="shared" si="316"/>
        <v>48.7</v>
      </c>
      <c r="EN313">
        <f t="shared" si="317"/>
        <v>221.4</v>
      </c>
      <c r="EO313">
        <f t="shared" si="318"/>
        <v>0.22</v>
      </c>
      <c r="EP313">
        <f t="shared" si="319"/>
        <v>9.9</v>
      </c>
      <c r="EQ313">
        <f t="shared" si="320"/>
        <v>1335</v>
      </c>
      <c r="ER313" t="str">
        <f t="shared" si="321"/>
        <v/>
      </c>
      <c r="ES313">
        <f t="shared" si="322"/>
        <v>0.77</v>
      </c>
      <c r="ET313">
        <f t="shared" si="323"/>
        <v>29.3</v>
      </c>
      <c r="EU313" s="61">
        <f t="shared" si="324"/>
        <v>177</v>
      </c>
      <c r="EV313" s="53" t="e">
        <f>IF(ISNUMBER(EK313),EK313*#REF!,"")</f>
        <v>#REF!</v>
      </c>
      <c r="EW313" s="53" t="e">
        <f>IF(ISNUMBER(EL313),EL313*#REF!,"")</f>
        <v>#REF!</v>
      </c>
      <c r="EX313" s="53" t="e">
        <f>IF(ISNUMBER(EM313),EM313*#REF!,"")</f>
        <v>#REF!</v>
      </c>
      <c r="EY313" s="53" t="e">
        <f>IF(ISNUMBER(EN313),EN313*#REF!,"")</f>
        <v>#REF!</v>
      </c>
      <c r="EZ313" s="53" t="e">
        <f>IF(ISNUMBER(EO313),EO313*#REF!,"")</f>
        <v>#REF!</v>
      </c>
      <c r="FA313" s="53" t="e">
        <f>IF(ISNUMBER(EP313),EP313*#REF!,"")</f>
        <v>#REF!</v>
      </c>
      <c r="FB313" s="53" t="e">
        <f>IF(ISNUMBER(EQ313),EQ313*#REF!,"")</f>
        <v>#REF!</v>
      </c>
      <c r="FC313" s="53" t="str">
        <f>IF(ISNUMBER(ER313),ER313*#REF!,"")</f>
        <v/>
      </c>
      <c r="FD313" s="53" t="e">
        <f>IF(ISNUMBER(ES313),ES313*#REF!,"")</f>
        <v>#REF!</v>
      </c>
      <c r="FE313" s="53" t="e">
        <f>IF(ISNUMBER(ET313),ET313*#REF!,"")</f>
        <v>#REF!</v>
      </c>
      <c r="FF313" s="52" t="e">
        <f>IF(ISNUMBER(EU313),EU313*#REF!,"")</f>
        <v>#REF!</v>
      </c>
      <c r="FG313" s="55" t="str">
        <f t="shared" si="325"/>
        <v/>
      </c>
      <c r="FH313" s="55" t="str">
        <f t="shared" si="326"/>
        <v/>
      </c>
      <c r="FI313" s="55" t="str">
        <f t="shared" si="327"/>
        <v/>
      </c>
      <c r="FJ313" s="55" t="str">
        <f t="shared" si="328"/>
        <v/>
      </c>
      <c r="FK313" s="55" t="str">
        <f t="shared" si="329"/>
        <v/>
      </c>
      <c r="FL313" s="55" t="str">
        <f t="shared" si="330"/>
        <v/>
      </c>
      <c r="FM313" s="55" t="str">
        <f t="shared" si="331"/>
        <v/>
      </c>
      <c r="FN313" s="55" t="str">
        <f t="shared" si="332"/>
        <v/>
      </c>
      <c r="FO313" s="55" t="str">
        <f t="shared" si="333"/>
        <v/>
      </c>
      <c r="FP313" s="55" t="str">
        <f t="shared" si="334"/>
        <v/>
      </c>
      <c r="FQ313" s="59" t="str">
        <f t="shared" si="335"/>
        <v/>
      </c>
      <c r="FR313" s="53" t="str">
        <f t="shared" si="354"/>
        <v/>
      </c>
      <c r="FS313" s="53" t="e">
        <f t="shared" si="336"/>
        <v>#VALUE!</v>
      </c>
      <c r="FT313" s="19" t="e">
        <f t="shared" si="337"/>
        <v>#VALUE!</v>
      </c>
      <c r="FU313" s="19" t="e">
        <f t="shared" si="338"/>
        <v>#VALUE!</v>
      </c>
      <c r="FV313" s="19" t="e">
        <f t="shared" si="339"/>
        <v>#VALUE!</v>
      </c>
      <c r="FW313" s="50" t="e">
        <f t="shared" si="340"/>
        <v>#VALUE!</v>
      </c>
      <c r="FX313" s="120">
        <f t="shared" si="341"/>
        <v>0</v>
      </c>
      <c r="FY313" s="120">
        <f t="shared" si="342"/>
        <v>0</v>
      </c>
      <c r="FZ313" s="120">
        <f t="shared" si="343"/>
        <v>0</v>
      </c>
      <c r="GA313" s="120">
        <f t="shared" si="344"/>
        <v>0</v>
      </c>
      <c r="GB313" s="120">
        <f t="shared" si="345"/>
        <v>0</v>
      </c>
      <c r="GC313" s="120">
        <f t="shared" si="346"/>
        <v>0</v>
      </c>
      <c r="GD313" s="120">
        <f t="shared" si="347"/>
        <v>0</v>
      </c>
      <c r="GE313" s="120">
        <f t="shared" si="348"/>
        <v>0</v>
      </c>
      <c r="GF313" s="120">
        <f t="shared" si="349"/>
        <v>0</v>
      </c>
      <c r="GG313">
        <f t="shared" si="350"/>
        <v>0</v>
      </c>
      <c r="GH313">
        <f t="shared" si="351"/>
        <v>0</v>
      </c>
      <c r="GI313">
        <v>6</v>
      </c>
      <c r="GJ313" t="str">
        <f t="shared" si="352"/>
        <v/>
      </c>
    </row>
    <row r="314" spans="1:192" ht="15" x14ac:dyDescent="0.25">
      <c r="A314" s="50">
        <f t="shared" si="291"/>
        <v>313</v>
      </c>
      <c r="B314" s="2" t="s">
        <v>143</v>
      </c>
      <c r="C314" s="2" t="s">
        <v>621</v>
      </c>
      <c r="D314" s="2"/>
      <c r="E314" s="2"/>
      <c r="F314" s="19">
        <v>3481660</v>
      </c>
      <c r="G314" s="19">
        <v>5560870</v>
      </c>
      <c r="H314" s="77">
        <f t="shared" si="292"/>
        <v>481592.90600000002</v>
      </c>
      <c r="I314" s="77">
        <f t="shared" si="293"/>
        <v>5559085.4420000007</v>
      </c>
      <c r="J314" s="83">
        <v>105.42</v>
      </c>
      <c r="K314" s="66" t="s">
        <v>1334</v>
      </c>
      <c r="L314" s="83">
        <v>322.85000000000002</v>
      </c>
      <c r="Q314" s="58" t="s">
        <v>2831</v>
      </c>
      <c r="R314" s="58" t="s">
        <v>275</v>
      </c>
      <c r="S314" s="58" t="s">
        <v>1325</v>
      </c>
      <c r="T314" s="241" t="str">
        <f t="shared" si="294"/>
        <v>-</v>
      </c>
      <c r="U314" s="241" t="str">
        <f t="shared" si="295"/>
        <v>M</v>
      </c>
      <c r="V314" s="241" t="str">
        <f t="shared" si="296"/>
        <v>-</v>
      </c>
      <c r="W314" s="241" t="str">
        <f t="shared" si="353"/>
        <v>A</v>
      </c>
      <c r="X314" s="260">
        <f t="shared" si="290"/>
        <v>6</v>
      </c>
      <c r="Y314" s="261" t="str">
        <f t="shared" si="289"/>
        <v/>
      </c>
      <c r="Z314" s="56"/>
      <c r="AA314" s="86" t="s">
        <v>1433</v>
      </c>
      <c r="AB314" s="73">
        <v>5</v>
      </c>
      <c r="AC314" s="2" t="s">
        <v>958</v>
      </c>
      <c r="AD314" s="2" t="s">
        <v>1711</v>
      </c>
      <c r="AE314" s="56"/>
      <c r="AF314" s="66">
        <v>11</v>
      </c>
      <c r="AH314" s="19">
        <v>6.1</v>
      </c>
      <c r="AI314" s="272"/>
      <c r="AS314" s="193">
        <f t="shared" si="359"/>
        <v>4212</v>
      </c>
      <c r="AT314" s="255" t="str">
        <f t="shared" si="360"/>
        <v/>
      </c>
      <c r="AU314">
        <v>670</v>
      </c>
      <c r="AV314">
        <v>134</v>
      </c>
      <c r="AW314">
        <v>532</v>
      </c>
      <c r="AX314">
        <v>539</v>
      </c>
      <c r="AY314">
        <v>42</v>
      </c>
      <c r="AZ314" s="61">
        <v>2237</v>
      </c>
      <c r="BB314">
        <v>58</v>
      </c>
      <c r="BO314" s="90"/>
      <c r="BP314" s="273"/>
      <c r="BQ314" s="90"/>
      <c r="BR314" s="90"/>
      <c r="BS314" s="90"/>
      <c r="BT314" s="90"/>
      <c r="BU314" s="90"/>
      <c r="BV314" s="90"/>
      <c r="BW314" s="90"/>
      <c r="BX314" s="90"/>
      <c r="BY314" s="90"/>
      <c r="BZ314" s="90"/>
      <c r="CA314" s="90"/>
      <c r="CB314" s="90"/>
      <c r="CC314" s="90"/>
      <c r="CD314" s="90"/>
      <c r="CE314" s="90"/>
      <c r="CF314" s="90"/>
      <c r="CG314" s="90"/>
      <c r="CH314" s="90"/>
      <c r="CI314" s="90"/>
      <c r="CJ314" s="90"/>
      <c r="CK314" s="90"/>
      <c r="CL314" s="91"/>
      <c r="CM314" s="90"/>
      <c r="CN314" s="90">
        <v>2190</v>
      </c>
      <c r="CO314" s="90"/>
      <c r="DB314" s="103"/>
      <c r="DC314" s="90"/>
      <c r="DD314" s="103">
        <v>3.14</v>
      </c>
      <c r="DE314" s="103">
        <v>-5.59</v>
      </c>
      <c r="DF314" s="103"/>
      <c r="DG314" s="103"/>
      <c r="DH314" s="103"/>
      <c r="DI314" s="103"/>
      <c r="DJ314" s="103"/>
      <c r="DK314" s="103"/>
      <c r="DL314" s="103"/>
      <c r="DM314" s="103"/>
      <c r="DN314" s="103"/>
      <c r="DO314" s="103"/>
      <c r="DP314" s="103"/>
      <c r="DQ314" s="103"/>
      <c r="DR314" s="103"/>
      <c r="DS314" s="104"/>
      <c r="DT314" s="50">
        <f t="shared" si="297"/>
        <v>0</v>
      </c>
      <c r="DU314" s="73">
        <f t="shared" si="298"/>
        <v>0</v>
      </c>
      <c r="DV314" s="73">
        <f t="shared" si="299"/>
        <v>0</v>
      </c>
      <c r="DW314" s="73">
        <f t="shared" si="300"/>
        <v>1</v>
      </c>
      <c r="DX314" s="73">
        <f t="shared" si="301"/>
        <v>0</v>
      </c>
      <c r="DY314" s="125">
        <f t="shared" si="302"/>
        <v>0</v>
      </c>
      <c r="DZ314" s="73">
        <f t="shared" si="303"/>
        <v>1</v>
      </c>
      <c r="EA314" s="19">
        <f t="shared" si="304"/>
        <v>0</v>
      </c>
      <c r="EB314" s="50">
        <f t="shared" si="305"/>
        <v>0</v>
      </c>
      <c r="EC314" s="19">
        <f t="shared" si="306"/>
        <v>0</v>
      </c>
      <c r="ED314" s="19">
        <f t="shared" si="307"/>
        <v>1</v>
      </c>
      <c r="EE314" s="19">
        <f t="shared" si="308"/>
        <v>0</v>
      </c>
      <c r="EF314" s="50">
        <f t="shared" si="309"/>
        <v>0</v>
      </c>
      <c r="EG314" s="19">
        <f t="shared" si="310"/>
        <v>0</v>
      </c>
      <c r="EH314" s="19">
        <f t="shared" si="311"/>
        <v>1</v>
      </c>
      <c r="EI314" s="50">
        <f t="shared" si="312"/>
        <v>0</v>
      </c>
      <c r="EJ314" s="125">
        <f t="shared" si="313"/>
        <v>3</v>
      </c>
      <c r="EK314">
        <f t="shared" si="314"/>
        <v>670</v>
      </c>
      <c r="EL314">
        <f t="shared" si="315"/>
        <v>58</v>
      </c>
      <c r="EM314">
        <f t="shared" si="316"/>
        <v>134</v>
      </c>
      <c r="EN314">
        <f t="shared" si="317"/>
        <v>532</v>
      </c>
      <c r="EO314" t="str">
        <f t="shared" si="318"/>
        <v/>
      </c>
      <c r="EP314" t="str">
        <f t="shared" si="319"/>
        <v/>
      </c>
      <c r="EQ314">
        <f t="shared" si="320"/>
        <v>2237</v>
      </c>
      <c r="ER314" t="str">
        <f t="shared" si="321"/>
        <v/>
      </c>
      <c r="ES314" t="str">
        <f t="shared" si="322"/>
        <v/>
      </c>
      <c r="ET314">
        <f t="shared" si="323"/>
        <v>42</v>
      </c>
      <c r="EU314" s="61">
        <f t="shared" si="324"/>
        <v>539</v>
      </c>
      <c r="EV314" s="53" t="e">
        <f>IF(ISNUMBER(EK314),EK314*#REF!,"")</f>
        <v>#REF!</v>
      </c>
      <c r="EW314" s="53" t="e">
        <f>IF(ISNUMBER(EL314),EL314*#REF!,"")</f>
        <v>#REF!</v>
      </c>
      <c r="EX314" s="53" t="e">
        <f>IF(ISNUMBER(EM314),EM314*#REF!,"")</f>
        <v>#REF!</v>
      </c>
      <c r="EY314" s="53" t="e">
        <f>IF(ISNUMBER(EN314),EN314*#REF!,"")</f>
        <v>#REF!</v>
      </c>
      <c r="EZ314" s="53" t="str">
        <f>IF(ISNUMBER(EO314),EO314*#REF!,"")</f>
        <v/>
      </c>
      <c r="FA314" s="53" t="str">
        <f>IF(ISNUMBER(EP314),EP314*#REF!,"")</f>
        <v/>
      </c>
      <c r="FB314" s="53" t="e">
        <f>IF(ISNUMBER(EQ314),EQ314*#REF!,"")</f>
        <v>#REF!</v>
      </c>
      <c r="FC314" s="53" t="str">
        <f>IF(ISNUMBER(ER314),ER314*#REF!,"")</f>
        <v/>
      </c>
      <c r="FD314" s="53" t="str">
        <f>IF(ISNUMBER(ES314),ES314*#REF!,"")</f>
        <v/>
      </c>
      <c r="FE314" s="53" t="e">
        <f>IF(ISNUMBER(ET314),ET314*#REF!,"")</f>
        <v>#REF!</v>
      </c>
      <c r="FF314" s="52" t="e">
        <f>IF(ISNUMBER(EU314),EU314*#REF!,"")</f>
        <v>#REF!</v>
      </c>
      <c r="FG314" s="55" t="str">
        <f t="shared" si="325"/>
        <v/>
      </c>
      <c r="FH314" s="55" t="str">
        <f t="shared" si="326"/>
        <v/>
      </c>
      <c r="FI314" s="55" t="str">
        <f t="shared" si="327"/>
        <v/>
      </c>
      <c r="FJ314" s="55" t="str">
        <f t="shared" si="328"/>
        <v/>
      </c>
      <c r="FK314" s="55" t="str">
        <f t="shared" si="329"/>
        <v/>
      </c>
      <c r="FL314" s="55" t="str">
        <f t="shared" si="330"/>
        <v/>
      </c>
      <c r="FM314" s="55" t="str">
        <f t="shared" si="331"/>
        <v/>
      </c>
      <c r="FN314" s="55" t="str">
        <f t="shared" si="332"/>
        <v/>
      </c>
      <c r="FO314" s="55" t="str">
        <f t="shared" si="333"/>
        <v/>
      </c>
      <c r="FP314" s="55" t="str">
        <f t="shared" si="334"/>
        <v/>
      </c>
      <c r="FQ314" s="59" t="str">
        <f t="shared" si="335"/>
        <v/>
      </c>
      <c r="FR314" s="53" t="str">
        <f t="shared" si="354"/>
        <v/>
      </c>
      <c r="FS314" s="53" t="e">
        <f t="shared" si="336"/>
        <v>#VALUE!</v>
      </c>
      <c r="FT314" s="19" t="e">
        <f t="shared" si="337"/>
        <v>#VALUE!</v>
      </c>
      <c r="FU314" s="19" t="e">
        <f t="shared" si="338"/>
        <v>#VALUE!</v>
      </c>
      <c r="FV314" s="19" t="e">
        <f t="shared" si="339"/>
        <v>#VALUE!</v>
      </c>
      <c r="FW314" s="50" t="e">
        <f t="shared" si="340"/>
        <v>#VALUE!</v>
      </c>
      <c r="FX314" s="120">
        <f t="shared" si="341"/>
        <v>0</v>
      </c>
      <c r="FY314" s="120">
        <f t="shared" si="342"/>
        <v>0</v>
      </c>
      <c r="FZ314" s="120">
        <f t="shared" si="343"/>
        <v>0</v>
      </c>
      <c r="GA314" s="120">
        <f t="shared" si="344"/>
        <v>0</v>
      </c>
      <c r="GB314" s="120">
        <f t="shared" si="345"/>
        <v>0</v>
      </c>
      <c r="GC314" s="120">
        <f t="shared" si="346"/>
        <v>0</v>
      </c>
      <c r="GD314" s="120">
        <f t="shared" si="347"/>
        <v>0</v>
      </c>
      <c r="GE314" s="120">
        <f t="shared" si="348"/>
        <v>0</v>
      </c>
      <c r="GF314" s="120">
        <f t="shared" si="349"/>
        <v>0</v>
      </c>
      <c r="GG314">
        <f t="shared" si="350"/>
        <v>0</v>
      </c>
      <c r="GH314">
        <f t="shared" si="351"/>
        <v>0</v>
      </c>
      <c r="GI314">
        <v>6</v>
      </c>
      <c r="GJ314" t="str">
        <f t="shared" si="352"/>
        <v/>
      </c>
    </row>
    <row r="315" spans="1:192" x14ac:dyDescent="0.2">
      <c r="A315" s="50">
        <f t="shared" si="291"/>
        <v>314</v>
      </c>
      <c r="B315" s="2" t="s">
        <v>143</v>
      </c>
      <c r="C315" s="2" t="s">
        <v>621</v>
      </c>
      <c r="D315" s="2"/>
      <c r="E315" s="2"/>
      <c r="F315" s="19">
        <v>3481660</v>
      </c>
      <c r="G315" s="19">
        <v>5560870</v>
      </c>
      <c r="H315" s="77">
        <f t="shared" si="292"/>
        <v>481592.90600000002</v>
      </c>
      <c r="I315" s="77">
        <f t="shared" si="293"/>
        <v>5559085.4420000007</v>
      </c>
      <c r="J315" s="83">
        <v>105.42</v>
      </c>
      <c r="K315" s="66" t="s">
        <v>1334</v>
      </c>
      <c r="L315" s="83">
        <v>322.85000000000002</v>
      </c>
      <c r="Q315" s="58" t="s">
        <v>2831</v>
      </c>
      <c r="R315" s="58" t="s">
        <v>275</v>
      </c>
      <c r="S315" s="58" t="s">
        <v>1325</v>
      </c>
      <c r="T315" s="241" t="str">
        <f t="shared" si="294"/>
        <v>-</v>
      </c>
      <c r="U315" s="241" t="str">
        <f t="shared" si="295"/>
        <v>M</v>
      </c>
      <c r="V315" s="241" t="str">
        <f t="shared" si="296"/>
        <v>-</v>
      </c>
      <c r="W315" s="241" t="str">
        <f t="shared" si="353"/>
        <v>A</v>
      </c>
      <c r="X315" s="260">
        <f t="shared" si="290"/>
        <v>6</v>
      </c>
      <c r="Y315" s="261" t="str">
        <f t="shared" si="289"/>
        <v/>
      </c>
      <c r="Z315" s="68" t="s">
        <v>1712</v>
      </c>
      <c r="AA315" s="48">
        <v>37916</v>
      </c>
      <c r="AB315" s="73">
        <v>6</v>
      </c>
      <c r="AC315" t="s">
        <v>455</v>
      </c>
      <c r="AD315" s="2" t="s">
        <v>1713</v>
      </c>
      <c r="AE315" s="56"/>
      <c r="AF315" s="66">
        <v>12.4</v>
      </c>
      <c r="AG315" s="19">
        <v>1720</v>
      </c>
      <c r="AH315" s="19">
        <v>5.7</v>
      </c>
      <c r="AI315" s="66">
        <v>90</v>
      </c>
      <c r="AM315" s="66">
        <v>2.2000000000000002</v>
      </c>
      <c r="AR315">
        <v>1506.7940000000001</v>
      </c>
      <c r="AS315" s="193">
        <f t="shared" si="359"/>
        <v>1506.6380000000001</v>
      </c>
      <c r="AT315" s="248" t="str">
        <f t="shared" si="360"/>
        <v/>
      </c>
      <c r="AU315">
        <v>175</v>
      </c>
      <c r="AV315">
        <v>34.5</v>
      </c>
      <c r="AW315">
        <v>160</v>
      </c>
      <c r="AX315">
        <v>119</v>
      </c>
      <c r="AY315">
        <v>31</v>
      </c>
      <c r="AZ315" s="61">
        <v>945</v>
      </c>
      <c r="BA315">
        <v>0.41</v>
      </c>
      <c r="BB315">
        <v>19.7</v>
      </c>
      <c r="BC315">
        <v>0.9</v>
      </c>
      <c r="BD315">
        <v>1.1000000000000001</v>
      </c>
      <c r="BE315">
        <v>7.3</v>
      </c>
      <c r="BF315">
        <v>0.19</v>
      </c>
      <c r="BG315">
        <v>0.36</v>
      </c>
      <c r="BH315">
        <v>0.1</v>
      </c>
      <c r="BI315">
        <v>8.9999999999999993E-3</v>
      </c>
      <c r="BJ315" s="2" t="s">
        <v>1381</v>
      </c>
      <c r="BK315" s="2" t="s">
        <v>1370</v>
      </c>
      <c r="BM315">
        <v>9.17</v>
      </c>
      <c r="BN315" s="61">
        <v>2.4300000000000002</v>
      </c>
      <c r="BO315" s="90" t="s">
        <v>456</v>
      </c>
      <c r="BP315" s="90">
        <v>15</v>
      </c>
      <c r="BQ315" s="90">
        <v>180</v>
      </c>
      <c r="BR315" s="90">
        <v>100</v>
      </c>
      <c r="BS315" s="90"/>
      <c r="BT315" s="90" t="s">
        <v>1383</v>
      </c>
      <c r="BU315" s="90">
        <v>7</v>
      </c>
      <c r="BV315" s="90" t="s">
        <v>285</v>
      </c>
      <c r="BW315" s="90"/>
      <c r="BX315" s="90" t="s">
        <v>285</v>
      </c>
      <c r="BY315" s="90" t="s">
        <v>1384</v>
      </c>
      <c r="BZ315" s="90" t="s">
        <v>285</v>
      </c>
      <c r="CA315" s="90">
        <v>160</v>
      </c>
      <c r="CB315" s="90" t="s">
        <v>456</v>
      </c>
      <c r="CC315" s="90"/>
      <c r="CD315" s="90" t="s">
        <v>456</v>
      </c>
      <c r="CE315" s="90" t="s">
        <v>456</v>
      </c>
      <c r="CF315" s="90" t="s">
        <v>456</v>
      </c>
      <c r="CG315" s="90"/>
      <c r="CH315" s="90"/>
      <c r="CI315" s="90"/>
      <c r="CJ315" s="90"/>
      <c r="CK315" s="90"/>
      <c r="CL315" s="91">
        <v>7</v>
      </c>
      <c r="CM315" s="90">
        <v>2.8</v>
      </c>
      <c r="CN315" s="90">
        <v>2260</v>
      </c>
      <c r="CO315" s="90" t="s">
        <v>1370</v>
      </c>
      <c r="DB315" s="103"/>
      <c r="DC315" s="103"/>
      <c r="DD315" s="103"/>
      <c r="DE315" s="103"/>
      <c r="DF315" s="103"/>
      <c r="DG315" s="103"/>
      <c r="DH315" s="103"/>
      <c r="DI315" s="103">
        <v>18</v>
      </c>
      <c r="DJ315" s="103"/>
      <c r="DK315" s="103"/>
      <c r="DL315" s="103"/>
      <c r="DM315" s="103"/>
      <c r="DN315" s="103"/>
      <c r="DO315" s="103"/>
      <c r="DP315" s="103"/>
      <c r="DQ315" s="103"/>
      <c r="DR315" s="103"/>
      <c r="DS315" s="104"/>
      <c r="DT315" s="50">
        <f t="shared" si="297"/>
        <v>0</v>
      </c>
      <c r="DU315" s="73">
        <f t="shared" si="298"/>
        <v>0</v>
      </c>
      <c r="DV315" s="73">
        <f t="shared" si="299"/>
        <v>0</v>
      </c>
      <c r="DW315" s="73">
        <f t="shared" si="300"/>
        <v>1</v>
      </c>
      <c r="DX315" s="73">
        <f t="shared" si="301"/>
        <v>0</v>
      </c>
      <c r="DY315" s="125">
        <f t="shared" si="302"/>
        <v>0</v>
      </c>
      <c r="DZ315" s="73">
        <f t="shared" si="303"/>
        <v>1</v>
      </c>
      <c r="EA315" s="19">
        <f t="shared" si="304"/>
        <v>0</v>
      </c>
      <c r="EB315" s="50">
        <f t="shared" si="305"/>
        <v>0</v>
      </c>
      <c r="EC315" s="19">
        <f t="shared" si="306"/>
        <v>0</v>
      </c>
      <c r="ED315" s="19">
        <f t="shared" si="307"/>
        <v>1</v>
      </c>
      <c r="EE315" s="19">
        <f t="shared" si="308"/>
        <v>0</v>
      </c>
      <c r="EF315" s="50">
        <f t="shared" si="309"/>
        <v>0</v>
      </c>
      <c r="EG315" s="19">
        <f t="shared" si="310"/>
        <v>0</v>
      </c>
      <c r="EH315" s="19">
        <f t="shared" si="311"/>
        <v>1</v>
      </c>
      <c r="EI315" s="50">
        <f t="shared" si="312"/>
        <v>0</v>
      </c>
      <c r="EJ315" s="125">
        <f t="shared" si="313"/>
        <v>3</v>
      </c>
      <c r="EK315">
        <f t="shared" si="314"/>
        <v>175</v>
      </c>
      <c r="EL315">
        <f t="shared" si="315"/>
        <v>19.7</v>
      </c>
      <c r="EM315">
        <f t="shared" si="316"/>
        <v>34.5</v>
      </c>
      <c r="EN315">
        <f t="shared" si="317"/>
        <v>160</v>
      </c>
      <c r="EO315">
        <f t="shared" si="318"/>
        <v>0.19</v>
      </c>
      <c r="EP315">
        <f t="shared" si="319"/>
        <v>7.3</v>
      </c>
      <c r="EQ315">
        <f t="shared" si="320"/>
        <v>945</v>
      </c>
      <c r="ER315" t="str">
        <f t="shared" si="321"/>
        <v/>
      </c>
      <c r="ES315" t="str">
        <f t="shared" si="322"/>
        <v/>
      </c>
      <c r="ET315">
        <f t="shared" si="323"/>
        <v>31</v>
      </c>
      <c r="EU315" s="61">
        <f t="shared" si="324"/>
        <v>119</v>
      </c>
      <c r="EV315" s="53" t="e">
        <f>IF(ISNUMBER(EK315),EK315*#REF!,"")</f>
        <v>#REF!</v>
      </c>
      <c r="EW315" s="53" t="e">
        <f>IF(ISNUMBER(EL315),EL315*#REF!,"")</f>
        <v>#REF!</v>
      </c>
      <c r="EX315" s="53" t="e">
        <f>IF(ISNUMBER(EM315),EM315*#REF!,"")</f>
        <v>#REF!</v>
      </c>
      <c r="EY315" s="53" t="e">
        <f>IF(ISNUMBER(EN315),EN315*#REF!,"")</f>
        <v>#REF!</v>
      </c>
      <c r="EZ315" s="53" t="e">
        <f>IF(ISNUMBER(EO315),EO315*#REF!,"")</f>
        <v>#REF!</v>
      </c>
      <c r="FA315" s="53" t="e">
        <f>IF(ISNUMBER(EP315),EP315*#REF!,"")</f>
        <v>#REF!</v>
      </c>
      <c r="FB315" s="53" t="e">
        <f>IF(ISNUMBER(EQ315),EQ315*#REF!,"")</f>
        <v>#REF!</v>
      </c>
      <c r="FC315" s="53" t="str">
        <f>IF(ISNUMBER(ER315),ER315*#REF!,"")</f>
        <v/>
      </c>
      <c r="FD315" s="53" t="str">
        <f>IF(ISNUMBER(ES315),ES315*#REF!,"")</f>
        <v/>
      </c>
      <c r="FE315" s="53" t="e">
        <f>IF(ISNUMBER(ET315),ET315*#REF!,"")</f>
        <v>#REF!</v>
      </c>
      <c r="FF315" s="52" t="e">
        <f>IF(ISNUMBER(EU315),EU315*#REF!,"")</f>
        <v>#REF!</v>
      </c>
      <c r="FG315" s="55" t="str">
        <f t="shared" si="325"/>
        <v/>
      </c>
      <c r="FH315" s="55" t="str">
        <f t="shared" si="326"/>
        <v/>
      </c>
      <c r="FI315" s="55" t="str">
        <f t="shared" si="327"/>
        <v/>
      </c>
      <c r="FJ315" s="55" t="str">
        <f t="shared" si="328"/>
        <v/>
      </c>
      <c r="FK315" s="55" t="str">
        <f t="shared" si="329"/>
        <v/>
      </c>
      <c r="FL315" s="55" t="str">
        <f t="shared" si="330"/>
        <v/>
      </c>
      <c r="FM315" s="55" t="str">
        <f t="shared" si="331"/>
        <v/>
      </c>
      <c r="FN315" s="55" t="str">
        <f t="shared" si="332"/>
        <v/>
      </c>
      <c r="FO315" s="55" t="str">
        <f t="shared" si="333"/>
        <v/>
      </c>
      <c r="FP315" s="55" t="str">
        <f t="shared" si="334"/>
        <v/>
      </c>
      <c r="FQ315" s="59" t="str">
        <f t="shared" si="335"/>
        <v/>
      </c>
      <c r="FR315" s="53" t="str">
        <f t="shared" si="354"/>
        <v/>
      </c>
      <c r="FS315" s="53" t="e">
        <f t="shared" si="336"/>
        <v>#VALUE!</v>
      </c>
      <c r="FT315" s="19" t="e">
        <f t="shared" si="337"/>
        <v>#VALUE!</v>
      </c>
      <c r="FU315" s="19" t="e">
        <f t="shared" si="338"/>
        <v>#VALUE!</v>
      </c>
      <c r="FV315" s="19" t="e">
        <f t="shared" si="339"/>
        <v>#VALUE!</v>
      </c>
      <c r="FW315" s="50" t="e">
        <f t="shared" si="340"/>
        <v>#VALUE!</v>
      </c>
      <c r="FX315" s="120">
        <f t="shared" si="341"/>
        <v>0</v>
      </c>
      <c r="FY315" s="120">
        <f t="shared" si="342"/>
        <v>0</v>
      </c>
      <c r="FZ315" s="120">
        <f t="shared" si="343"/>
        <v>0</v>
      </c>
      <c r="GA315" s="120">
        <f t="shared" si="344"/>
        <v>0</v>
      </c>
      <c r="GB315" s="120">
        <f t="shared" si="345"/>
        <v>0</v>
      </c>
      <c r="GC315" s="120">
        <f t="shared" si="346"/>
        <v>0</v>
      </c>
      <c r="GD315" s="120">
        <f t="shared" si="347"/>
        <v>0</v>
      </c>
      <c r="GE315" s="120">
        <f t="shared" si="348"/>
        <v>0</v>
      </c>
      <c r="GF315" s="120">
        <f t="shared" si="349"/>
        <v>0</v>
      </c>
      <c r="GG315">
        <f t="shared" si="350"/>
        <v>0</v>
      </c>
      <c r="GH315">
        <f t="shared" si="351"/>
        <v>0</v>
      </c>
      <c r="GI315">
        <v>6</v>
      </c>
      <c r="GJ315" t="str">
        <f t="shared" si="352"/>
        <v/>
      </c>
    </row>
    <row r="316" spans="1:192" x14ac:dyDescent="0.2">
      <c r="A316" s="50">
        <f t="shared" si="291"/>
        <v>315</v>
      </c>
      <c r="B316" s="58" t="s">
        <v>143</v>
      </c>
      <c r="C316" s="58" t="s">
        <v>617</v>
      </c>
      <c r="D316" s="58"/>
      <c r="E316" s="58"/>
      <c r="F316" s="83">
        <v>3481810</v>
      </c>
      <c r="G316" s="83">
        <v>5561590</v>
      </c>
      <c r="H316" s="77">
        <f t="shared" si="292"/>
        <v>481742.84600000002</v>
      </c>
      <c r="I316" s="77">
        <f t="shared" si="293"/>
        <v>5559805.1540000001</v>
      </c>
      <c r="J316" s="83">
        <v>109.68</v>
      </c>
      <c r="K316" s="83" t="s">
        <v>1333</v>
      </c>
      <c r="L316" s="83">
        <v>60</v>
      </c>
      <c r="M316" s="83"/>
      <c r="O316" s="83"/>
      <c r="P316" s="83"/>
      <c r="Q316" s="58" t="s">
        <v>2831</v>
      </c>
      <c r="R316" s="58" t="s">
        <v>275</v>
      </c>
      <c r="S316" s="58" t="s">
        <v>1325</v>
      </c>
      <c r="T316" s="241" t="str">
        <f t="shared" si="294"/>
        <v>-</v>
      </c>
      <c r="U316" s="241" t="str">
        <f t="shared" si="295"/>
        <v>M</v>
      </c>
      <c r="V316" s="241" t="str">
        <f t="shared" si="296"/>
        <v>-</v>
      </c>
      <c r="W316" s="241" t="str">
        <f t="shared" si="353"/>
        <v>A</v>
      </c>
      <c r="X316" s="260">
        <f t="shared" si="290"/>
        <v>6</v>
      </c>
      <c r="Y316" s="261" t="str">
        <f t="shared" si="289"/>
        <v/>
      </c>
      <c r="Z316" s="68"/>
      <c r="AA316" s="83" t="s">
        <v>1444</v>
      </c>
      <c r="AB316" s="77">
        <v>1</v>
      </c>
      <c r="AC316" s="58"/>
      <c r="AD316" s="58" t="s">
        <v>1714</v>
      </c>
      <c r="AE316" s="68"/>
      <c r="AF316" s="66" t="s">
        <v>3088</v>
      </c>
      <c r="AG316" s="83"/>
      <c r="AH316" s="83"/>
      <c r="AI316" s="83"/>
      <c r="AJ316" s="83"/>
      <c r="AK316" s="83"/>
      <c r="AL316" s="83"/>
      <c r="AM316" s="83"/>
      <c r="AN316" s="58"/>
      <c r="AO316" s="58"/>
      <c r="AP316" s="83"/>
      <c r="AQ316" s="58"/>
      <c r="AR316" s="58">
        <v>3778</v>
      </c>
      <c r="AS316" s="193">
        <f t="shared" si="359"/>
        <v>3760</v>
      </c>
      <c r="AT316" s="255" t="str">
        <f t="shared" si="360"/>
        <v/>
      </c>
      <c r="AU316" s="58">
        <v>366</v>
      </c>
      <c r="AV316" s="58">
        <v>74</v>
      </c>
      <c r="AW316" s="58">
        <v>350</v>
      </c>
      <c r="AX316" s="58">
        <v>290</v>
      </c>
      <c r="AY316" s="58">
        <v>28</v>
      </c>
      <c r="AZ316" s="68">
        <v>2525</v>
      </c>
      <c r="BA316" s="58"/>
      <c r="BB316" s="58">
        <v>43</v>
      </c>
      <c r="BC316" s="58"/>
      <c r="BD316" s="58"/>
      <c r="BE316" s="58">
        <v>84</v>
      </c>
      <c r="BF316" s="58"/>
      <c r="BG316" s="58"/>
      <c r="BH316" s="58"/>
      <c r="BI316" s="58"/>
      <c r="BJ316" s="58"/>
      <c r="BK316" s="58"/>
      <c r="BL316" s="58"/>
      <c r="BM316" s="58"/>
      <c r="BN316" s="68"/>
      <c r="BO316" s="81"/>
      <c r="BP316" s="81"/>
      <c r="BQ316" s="81"/>
      <c r="BR316" s="81"/>
      <c r="BS316" s="81"/>
      <c r="BT316" s="81"/>
      <c r="BU316" s="81"/>
      <c r="BV316" s="81"/>
      <c r="BW316" s="81"/>
      <c r="BX316" s="81"/>
      <c r="BY316" s="81"/>
      <c r="BZ316" s="81"/>
      <c r="CA316" s="81"/>
      <c r="CB316" s="81"/>
      <c r="CC316" s="81"/>
      <c r="CD316" s="81"/>
      <c r="CE316" s="81"/>
      <c r="CF316" s="81"/>
      <c r="CG316" s="81"/>
      <c r="CH316" s="81"/>
      <c r="CI316" s="81"/>
      <c r="CJ316" s="81"/>
      <c r="CK316" s="81"/>
      <c r="CL316" s="82"/>
      <c r="CM316" s="81"/>
      <c r="CN316" s="81">
        <v>3300</v>
      </c>
      <c r="CO316" s="81"/>
      <c r="CP316" s="58"/>
      <c r="CQ316" s="68"/>
      <c r="CR316" s="58"/>
      <c r="CS316" s="58"/>
      <c r="CT316" s="58"/>
      <c r="CU316" s="58"/>
      <c r="CV316" s="58"/>
      <c r="CW316" s="58"/>
      <c r="CX316" s="58"/>
      <c r="CY316" s="58"/>
      <c r="CZ316" s="58"/>
      <c r="DA316" s="68"/>
      <c r="DB316" s="81"/>
      <c r="DC316" s="81"/>
      <c r="DD316" s="81"/>
      <c r="DE316" s="81"/>
      <c r="DF316" s="81"/>
      <c r="DG316" s="81"/>
      <c r="DH316" s="81"/>
      <c r="DI316" s="81"/>
      <c r="DJ316" s="81"/>
      <c r="DK316" s="103"/>
      <c r="DL316" s="103"/>
      <c r="DM316" s="103"/>
      <c r="DN316" s="81"/>
      <c r="DO316" s="81"/>
      <c r="DP316" s="103"/>
      <c r="DQ316" s="103"/>
      <c r="DR316" s="103"/>
      <c r="DS316" s="104"/>
      <c r="DT316" s="50">
        <f t="shared" si="297"/>
        <v>1</v>
      </c>
      <c r="DU316" s="73">
        <f t="shared" si="298"/>
        <v>0</v>
      </c>
      <c r="DV316" s="73">
        <f t="shared" si="299"/>
        <v>1</v>
      </c>
      <c r="DW316" s="73">
        <f t="shared" si="300"/>
        <v>0</v>
      </c>
      <c r="DX316" s="73">
        <f t="shared" si="301"/>
        <v>0</v>
      </c>
      <c r="DY316" s="125">
        <f t="shared" si="302"/>
        <v>0</v>
      </c>
      <c r="DZ316" s="73">
        <f t="shared" si="303"/>
        <v>0</v>
      </c>
      <c r="EA316" s="19">
        <f t="shared" si="304"/>
        <v>0</v>
      </c>
      <c r="EB316" s="50">
        <f t="shared" si="305"/>
        <v>1</v>
      </c>
      <c r="EC316" s="19">
        <f t="shared" si="306"/>
        <v>0</v>
      </c>
      <c r="ED316" s="19">
        <f t="shared" si="307"/>
        <v>1</v>
      </c>
      <c r="EE316" s="19">
        <f t="shared" si="308"/>
        <v>0</v>
      </c>
      <c r="EF316" s="50">
        <f t="shared" si="309"/>
        <v>0</v>
      </c>
      <c r="EG316" s="19">
        <f t="shared" si="310"/>
        <v>0</v>
      </c>
      <c r="EH316" s="19">
        <f t="shared" si="311"/>
        <v>1</v>
      </c>
      <c r="EI316" s="50">
        <f t="shared" si="312"/>
        <v>0</v>
      </c>
      <c r="EJ316" s="125">
        <f t="shared" si="313"/>
        <v>2</v>
      </c>
      <c r="EK316">
        <f t="shared" si="314"/>
        <v>366</v>
      </c>
      <c r="EL316">
        <f t="shared" si="315"/>
        <v>43</v>
      </c>
      <c r="EM316">
        <f t="shared" si="316"/>
        <v>74</v>
      </c>
      <c r="EN316">
        <f t="shared" si="317"/>
        <v>350</v>
      </c>
      <c r="EO316" t="str">
        <f t="shared" si="318"/>
        <v/>
      </c>
      <c r="EP316">
        <f t="shared" si="319"/>
        <v>84</v>
      </c>
      <c r="EQ316">
        <f t="shared" si="320"/>
        <v>2525</v>
      </c>
      <c r="ER316" t="str">
        <f t="shared" si="321"/>
        <v/>
      </c>
      <c r="ES316" t="str">
        <f t="shared" si="322"/>
        <v/>
      </c>
      <c r="ET316">
        <f t="shared" si="323"/>
        <v>28</v>
      </c>
      <c r="EU316" s="61">
        <f t="shared" si="324"/>
        <v>290</v>
      </c>
      <c r="EV316" s="53" t="e">
        <f>IF(ISNUMBER(EK316),EK316*#REF!,"")</f>
        <v>#REF!</v>
      </c>
      <c r="EW316" s="53" t="e">
        <f>IF(ISNUMBER(EL316),EL316*#REF!,"")</f>
        <v>#REF!</v>
      </c>
      <c r="EX316" s="53" t="e">
        <f>IF(ISNUMBER(EM316),EM316*#REF!,"")</f>
        <v>#REF!</v>
      </c>
      <c r="EY316" s="53" t="e">
        <f>IF(ISNUMBER(EN316),EN316*#REF!,"")</f>
        <v>#REF!</v>
      </c>
      <c r="EZ316" s="53" t="str">
        <f>IF(ISNUMBER(EO316),EO316*#REF!,"")</f>
        <v/>
      </c>
      <c r="FA316" s="53" t="e">
        <f>IF(ISNUMBER(EP316),EP316*#REF!,"")</f>
        <v>#REF!</v>
      </c>
      <c r="FB316" s="53" t="e">
        <f>IF(ISNUMBER(EQ316),EQ316*#REF!,"")</f>
        <v>#REF!</v>
      </c>
      <c r="FC316" s="53" t="str">
        <f>IF(ISNUMBER(ER316),ER316*#REF!,"")</f>
        <v/>
      </c>
      <c r="FD316" s="53" t="str">
        <f>IF(ISNUMBER(ES316),ES316*#REF!,"")</f>
        <v/>
      </c>
      <c r="FE316" s="53" t="e">
        <f>IF(ISNUMBER(ET316),ET316*#REF!,"")</f>
        <v>#REF!</v>
      </c>
      <c r="FF316" s="52" t="e">
        <f>IF(ISNUMBER(EU316),EU316*#REF!,"")</f>
        <v>#REF!</v>
      </c>
      <c r="FG316" s="55" t="str">
        <f t="shared" si="325"/>
        <v/>
      </c>
      <c r="FH316" s="55" t="str">
        <f t="shared" si="326"/>
        <v/>
      </c>
      <c r="FI316" s="55" t="str">
        <f t="shared" si="327"/>
        <v/>
      </c>
      <c r="FJ316" s="55" t="str">
        <f t="shared" si="328"/>
        <v/>
      </c>
      <c r="FK316" s="55" t="str">
        <f t="shared" si="329"/>
        <v/>
      </c>
      <c r="FL316" s="55" t="str">
        <f t="shared" si="330"/>
        <v/>
      </c>
      <c r="FM316" s="55" t="str">
        <f t="shared" si="331"/>
        <v/>
      </c>
      <c r="FN316" s="55" t="str">
        <f t="shared" si="332"/>
        <v/>
      </c>
      <c r="FO316" s="55" t="str">
        <f t="shared" si="333"/>
        <v/>
      </c>
      <c r="FP316" s="55" t="str">
        <f t="shared" si="334"/>
        <v/>
      </c>
      <c r="FQ316" s="59" t="str">
        <f t="shared" si="335"/>
        <v/>
      </c>
      <c r="FR316" s="53" t="str">
        <f t="shared" si="354"/>
        <v/>
      </c>
      <c r="FS316" s="53" t="e">
        <f t="shared" si="336"/>
        <v>#VALUE!</v>
      </c>
      <c r="FT316" s="19" t="e">
        <f t="shared" si="337"/>
        <v>#VALUE!</v>
      </c>
      <c r="FU316" s="19" t="e">
        <f t="shared" si="338"/>
        <v>#VALUE!</v>
      </c>
      <c r="FV316" s="19" t="e">
        <f t="shared" si="339"/>
        <v>#VALUE!</v>
      </c>
      <c r="FW316" s="50" t="e">
        <f t="shared" si="340"/>
        <v>#VALUE!</v>
      </c>
      <c r="FX316" s="120">
        <f t="shared" si="341"/>
        <v>0</v>
      </c>
      <c r="FY316" s="120">
        <f t="shared" si="342"/>
        <v>0</v>
      </c>
      <c r="FZ316" s="120">
        <f t="shared" si="343"/>
        <v>0</v>
      </c>
      <c r="GA316" s="120">
        <f t="shared" si="344"/>
        <v>0</v>
      </c>
      <c r="GB316" s="120">
        <f t="shared" si="345"/>
        <v>0</v>
      </c>
      <c r="GC316" s="120">
        <f t="shared" si="346"/>
        <v>0</v>
      </c>
      <c r="GD316" s="120">
        <f t="shared" si="347"/>
        <v>0</v>
      </c>
      <c r="GE316" s="120">
        <f t="shared" si="348"/>
        <v>0</v>
      </c>
      <c r="GF316" s="120">
        <f t="shared" si="349"/>
        <v>0</v>
      </c>
      <c r="GG316">
        <f t="shared" si="350"/>
        <v>0</v>
      </c>
      <c r="GH316">
        <f t="shared" si="351"/>
        <v>0</v>
      </c>
      <c r="GI316">
        <v>6</v>
      </c>
      <c r="GJ316" t="str">
        <f t="shared" si="352"/>
        <v/>
      </c>
    </row>
    <row r="317" spans="1:192" x14ac:dyDescent="0.2">
      <c r="A317" s="50">
        <f t="shared" si="291"/>
        <v>316</v>
      </c>
      <c r="B317" s="58" t="s">
        <v>143</v>
      </c>
      <c r="C317" s="58" t="s">
        <v>627</v>
      </c>
      <c r="D317" s="58"/>
      <c r="E317" s="58"/>
      <c r="F317" s="83">
        <v>3482060</v>
      </c>
      <c r="G317" s="83">
        <v>5561890</v>
      </c>
      <c r="H317" s="77">
        <f t="shared" si="292"/>
        <v>481992.74600000004</v>
      </c>
      <c r="I317" s="77">
        <f t="shared" si="293"/>
        <v>5560105.034</v>
      </c>
      <c r="J317" s="72">
        <v>108.7</v>
      </c>
      <c r="K317" s="83" t="s">
        <v>1334</v>
      </c>
      <c r="L317" s="83">
        <v>56</v>
      </c>
      <c r="M317" s="83"/>
      <c r="O317" s="83"/>
      <c r="P317" s="83"/>
      <c r="Q317" s="58" t="s">
        <v>2831</v>
      </c>
      <c r="R317" s="58" t="s">
        <v>275</v>
      </c>
      <c r="S317" s="58" t="s">
        <v>1325</v>
      </c>
      <c r="T317" s="241" t="str">
        <f t="shared" si="294"/>
        <v>-</v>
      </c>
      <c r="U317" s="241" t="str">
        <f t="shared" si="295"/>
        <v>M</v>
      </c>
      <c r="V317" s="241" t="str">
        <f t="shared" si="296"/>
        <v>-</v>
      </c>
      <c r="W317" s="241" t="str">
        <f t="shared" si="353"/>
        <v>A</v>
      </c>
      <c r="X317" s="260">
        <f t="shared" si="290"/>
        <v>6</v>
      </c>
      <c r="Y317" s="261" t="str">
        <f t="shared" ref="Y317:Y338" si="361">GJ317</f>
        <v/>
      </c>
      <c r="Z317" s="68"/>
      <c r="AA317" s="83" t="s">
        <v>1444</v>
      </c>
      <c r="AB317" s="77">
        <v>1</v>
      </c>
      <c r="AC317" s="58"/>
      <c r="AD317" s="58" t="s">
        <v>1714</v>
      </c>
      <c r="AE317" s="68"/>
      <c r="AF317" s="83">
        <v>8</v>
      </c>
      <c r="AG317" s="83"/>
      <c r="AH317" s="83"/>
      <c r="AI317" s="83"/>
      <c r="AJ317" s="83"/>
      <c r="AK317" s="83"/>
      <c r="AL317" s="83"/>
      <c r="AM317" s="83"/>
      <c r="AN317" s="58"/>
      <c r="AO317" s="58"/>
      <c r="AP317" s="83"/>
      <c r="AQ317" s="58"/>
      <c r="AR317" s="58">
        <v>3623</v>
      </c>
      <c r="AS317" s="193">
        <f t="shared" si="359"/>
        <v>3615</v>
      </c>
      <c r="AT317" s="248" t="str">
        <f t="shared" si="360"/>
        <v/>
      </c>
      <c r="AU317" s="58">
        <v>387</v>
      </c>
      <c r="AV317" s="58">
        <v>59</v>
      </c>
      <c r="AW317" s="58">
        <v>466</v>
      </c>
      <c r="AX317" s="58">
        <v>272</v>
      </c>
      <c r="AY317" s="58">
        <v>42</v>
      </c>
      <c r="AZ317" s="68">
        <v>2332</v>
      </c>
      <c r="BA317" s="58"/>
      <c r="BB317" s="58">
        <v>41</v>
      </c>
      <c r="BC317" s="58"/>
      <c r="BD317" s="58"/>
      <c r="BE317" s="58">
        <v>16</v>
      </c>
      <c r="BF317" s="58"/>
      <c r="BG317" s="58"/>
      <c r="BH317" s="58"/>
      <c r="BI317" s="58"/>
      <c r="BJ317" s="58"/>
      <c r="BK317" s="58"/>
      <c r="BL317" s="58"/>
      <c r="BM317" s="58"/>
      <c r="BN317" s="68"/>
      <c r="BO317" s="81"/>
      <c r="BP317" s="81"/>
      <c r="BQ317" s="81"/>
      <c r="BR317" s="81"/>
      <c r="BS317" s="81"/>
      <c r="BT317" s="81"/>
      <c r="BU317" s="81"/>
      <c r="BV317" s="81"/>
      <c r="BW317" s="81"/>
      <c r="BX317" s="81"/>
      <c r="BY317" s="81"/>
      <c r="BZ317" s="81"/>
      <c r="CA317" s="81"/>
      <c r="CB317" s="81"/>
      <c r="CC317" s="81"/>
      <c r="CD317" s="81"/>
      <c r="CE317" s="81"/>
      <c r="CF317" s="81"/>
      <c r="CG317" s="81"/>
      <c r="CH317" s="81"/>
      <c r="CI317" s="81"/>
      <c r="CJ317" s="81"/>
      <c r="CK317" s="81"/>
      <c r="CL317" s="82"/>
      <c r="CM317" s="81"/>
      <c r="CN317" s="81">
        <v>3696</v>
      </c>
      <c r="CO317" s="81"/>
      <c r="CP317" s="58"/>
      <c r="CQ317" s="68"/>
      <c r="CR317" s="58"/>
      <c r="CS317" s="58"/>
      <c r="CT317" s="58"/>
      <c r="CU317" s="58"/>
      <c r="CV317" s="58"/>
      <c r="CW317" s="58"/>
      <c r="CX317" s="58"/>
      <c r="CY317" s="58"/>
      <c r="CZ317" s="58"/>
      <c r="DA317" s="68"/>
      <c r="DB317" s="81"/>
      <c r="DC317" s="81"/>
      <c r="DD317" s="81"/>
      <c r="DE317" s="81"/>
      <c r="DF317" s="81"/>
      <c r="DG317" s="81"/>
      <c r="DH317" s="81"/>
      <c r="DI317" s="81"/>
      <c r="DJ317" s="81"/>
      <c r="DK317" s="103"/>
      <c r="DL317" s="103"/>
      <c r="DM317" s="103"/>
      <c r="DN317" s="81"/>
      <c r="DO317" s="81"/>
      <c r="DP317" s="103"/>
      <c r="DQ317" s="103"/>
      <c r="DR317" s="103"/>
      <c r="DS317" s="104"/>
      <c r="DT317" s="50">
        <f t="shared" si="297"/>
        <v>1</v>
      </c>
      <c r="DU317" s="73">
        <f t="shared" si="298"/>
        <v>0</v>
      </c>
      <c r="DV317" s="73">
        <f t="shared" si="299"/>
        <v>1</v>
      </c>
      <c r="DW317" s="73">
        <f t="shared" si="300"/>
        <v>0</v>
      </c>
      <c r="DX317" s="73">
        <f t="shared" si="301"/>
        <v>0</v>
      </c>
      <c r="DY317" s="125">
        <f t="shared" si="302"/>
        <v>0</v>
      </c>
      <c r="DZ317" s="73">
        <f t="shared" si="303"/>
        <v>1</v>
      </c>
      <c r="EA317" s="19">
        <f t="shared" si="304"/>
        <v>0</v>
      </c>
      <c r="EB317" s="50">
        <f t="shared" si="305"/>
        <v>0</v>
      </c>
      <c r="EC317" s="19">
        <f t="shared" si="306"/>
        <v>0</v>
      </c>
      <c r="ED317" s="19">
        <f t="shared" si="307"/>
        <v>1</v>
      </c>
      <c r="EE317" s="19">
        <f t="shared" si="308"/>
        <v>0</v>
      </c>
      <c r="EF317" s="50">
        <f t="shared" si="309"/>
        <v>0</v>
      </c>
      <c r="EG317" s="19">
        <f t="shared" si="310"/>
        <v>0</v>
      </c>
      <c r="EH317" s="19">
        <f t="shared" si="311"/>
        <v>1</v>
      </c>
      <c r="EI317" s="50">
        <f t="shared" si="312"/>
        <v>0</v>
      </c>
      <c r="EJ317" s="125">
        <f t="shared" si="313"/>
        <v>2</v>
      </c>
      <c r="EK317">
        <f t="shared" si="314"/>
        <v>387</v>
      </c>
      <c r="EL317">
        <f t="shared" si="315"/>
        <v>41</v>
      </c>
      <c r="EM317">
        <f t="shared" si="316"/>
        <v>59</v>
      </c>
      <c r="EN317">
        <f t="shared" si="317"/>
        <v>466</v>
      </c>
      <c r="EO317" t="str">
        <f t="shared" si="318"/>
        <v/>
      </c>
      <c r="EP317">
        <f t="shared" si="319"/>
        <v>16</v>
      </c>
      <c r="EQ317">
        <f t="shared" si="320"/>
        <v>2332</v>
      </c>
      <c r="ER317" t="str">
        <f t="shared" si="321"/>
        <v/>
      </c>
      <c r="ES317" t="str">
        <f t="shared" si="322"/>
        <v/>
      </c>
      <c r="ET317">
        <f t="shared" si="323"/>
        <v>42</v>
      </c>
      <c r="EU317" s="61">
        <f t="shared" si="324"/>
        <v>272</v>
      </c>
      <c r="EV317" s="53" t="e">
        <f>IF(ISNUMBER(EK317),EK317*#REF!,"")</f>
        <v>#REF!</v>
      </c>
      <c r="EW317" s="53" t="e">
        <f>IF(ISNUMBER(EL317),EL317*#REF!,"")</f>
        <v>#REF!</v>
      </c>
      <c r="EX317" s="53" t="e">
        <f>IF(ISNUMBER(EM317),EM317*#REF!,"")</f>
        <v>#REF!</v>
      </c>
      <c r="EY317" s="53" t="e">
        <f>IF(ISNUMBER(EN317),EN317*#REF!,"")</f>
        <v>#REF!</v>
      </c>
      <c r="EZ317" s="53" t="str">
        <f>IF(ISNUMBER(EO317),EO317*#REF!,"")</f>
        <v/>
      </c>
      <c r="FA317" s="53" t="e">
        <f>IF(ISNUMBER(EP317),EP317*#REF!,"")</f>
        <v>#REF!</v>
      </c>
      <c r="FB317" s="53" t="e">
        <f>IF(ISNUMBER(EQ317),EQ317*#REF!,"")</f>
        <v>#REF!</v>
      </c>
      <c r="FC317" s="53" t="str">
        <f>IF(ISNUMBER(ER317),ER317*#REF!,"")</f>
        <v/>
      </c>
      <c r="FD317" s="53" t="str">
        <f>IF(ISNUMBER(ES317),ES317*#REF!,"")</f>
        <v/>
      </c>
      <c r="FE317" s="53" t="e">
        <f>IF(ISNUMBER(ET317),ET317*#REF!,"")</f>
        <v>#REF!</v>
      </c>
      <c r="FF317" s="52" t="e">
        <f>IF(ISNUMBER(EU317),EU317*#REF!,"")</f>
        <v>#REF!</v>
      </c>
      <c r="FG317" s="55" t="str">
        <f t="shared" si="325"/>
        <v/>
      </c>
      <c r="FH317" s="55" t="str">
        <f t="shared" si="326"/>
        <v/>
      </c>
      <c r="FI317" s="55" t="str">
        <f t="shared" si="327"/>
        <v/>
      </c>
      <c r="FJ317" s="55" t="str">
        <f t="shared" si="328"/>
        <v/>
      </c>
      <c r="FK317" s="55" t="str">
        <f t="shared" si="329"/>
        <v/>
      </c>
      <c r="FL317" s="55" t="str">
        <f t="shared" si="330"/>
        <v/>
      </c>
      <c r="FM317" s="55" t="str">
        <f t="shared" si="331"/>
        <v/>
      </c>
      <c r="FN317" s="55" t="str">
        <f t="shared" si="332"/>
        <v/>
      </c>
      <c r="FO317" s="55" t="str">
        <f t="shared" si="333"/>
        <v/>
      </c>
      <c r="FP317" s="55" t="str">
        <f t="shared" si="334"/>
        <v/>
      </c>
      <c r="FQ317" s="59" t="str">
        <f t="shared" si="335"/>
        <v/>
      </c>
      <c r="FR317" s="53" t="str">
        <f t="shared" si="354"/>
        <v/>
      </c>
      <c r="FS317" s="53" t="e">
        <f t="shared" si="336"/>
        <v>#VALUE!</v>
      </c>
      <c r="FT317" s="19" t="e">
        <f t="shared" si="337"/>
        <v>#VALUE!</v>
      </c>
      <c r="FU317" s="19" t="e">
        <f t="shared" si="338"/>
        <v>#VALUE!</v>
      </c>
      <c r="FV317" s="19" t="e">
        <f t="shared" si="339"/>
        <v>#VALUE!</v>
      </c>
      <c r="FW317" s="50" t="e">
        <f t="shared" si="340"/>
        <v>#VALUE!</v>
      </c>
      <c r="FX317" s="120">
        <f t="shared" si="341"/>
        <v>0</v>
      </c>
      <c r="FY317" s="120">
        <f t="shared" si="342"/>
        <v>0</v>
      </c>
      <c r="FZ317" s="120">
        <f t="shared" si="343"/>
        <v>0</v>
      </c>
      <c r="GA317" s="120">
        <f t="shared" si="344"/>
        <v>0</v>
      </c>
      <c r="GB317" s="120">
        <f t="shared" si="345"/>
        <v>0</v>
      </c>
      <c r="GC317" s="120">
        <f t="shared" si="346"/>
        <v>0</v>
      </c>
      <c r="GD317" s="120">
        <f t="shared" si="347"/>
        <v>0</v>
      </c>
      <c r="GE317" s="120">
        <f t="shared" si="348"/>
        <v>0</v>
      </c>
      <c r="GF317" s="120">
        <f t="shared" si="349"/>
        <v>0</v>
      </c>
      <c r="GG317">
        <f t="shared" si="350"/>
        <v>0</v>
      </c>
      <c r="GH317">
        <f t="shared" si="351"/>
        <v>0</v>
      </c>
      <c r="GI317">
        <v>6</v>
      </c>
      <c r="GJ317" t="str">
        <f t="shared" si="352"/>
        <v/>
      </c>
    </row>
    <row r="318" spans="1:192" x14ac:dyDescent="0.2">
      <c r="A318" s="50">
        <f t="shared" si="291"/>
        <v>317</v>
      </c>
      <c r="B318" s="58" t="s">
        <v>143</v>
      </c>
      <c r="C318" s="58" t="s">
        <v>628</v>
      </c>
      <c r="D318" s="58"/>
      <c r="E318" s="58"/>
      <c r="F318" s="208">
        <v>3481680</v>
      </c>
      <c r="G318" s="208">
        <v>5560970</v>
      </c>
      <c r="H318" s="209">
        <f t="shared" si="292"/>
        <v>481612.89800000004</v>
      </c>
      <c r="I318" s="209">
        <f t="shared" si="293"/>
        <v>5559185.4020000007</v>
      </c>
      <c r="J318" s="208">
        <v>110</v>
      </c>
      <c r="K318" s="83" t="s">
        <v>1334</v>
      </c>
      <c r="L318" s="83">
        <v>35</v>
      </c>
      <c r="M318" s="83"/>
      <c r="O318" s="83"/>
      <c r="P318" s="83"/>
      <c r="Q318" s="58" t="s">
        <v>2831</v>
      </c>
      <c r="R318" s="58" t="s">
        <v>275</v>
      </c>
      <c r="S318" s="58" t="s">
        <v>1325</v>
      </c>
      <c r="T318" s="241" t="str">
        <f t="shared" si="294"/>
        <v>-</v>
      </c>
      <c r="U318" s="241" t="str">
        <f t="shared" si="295"/>
        <v>M</v>
      </c>
      <c r="V318" s="241" t="str">
        <f t="shared" si="296"/>
        <v>-</v>
      </c>
      <c r="W318" s="241" t="str">
        <f t="shared" si="353"/>
        <v>A</v>
      </c>
      <c r="X318" s="260">
        <f t="shared" si="290"/>
        <v>6</v>
      </c>
      <c r="Y318" s="261" t="str">
        <f t="shared" si="361"/>
        <v/>
      </c>
      <c r="Z318" s="68"/>
      <c r="AA318" s="83" t="s">
        <v>1444</v>
      </c>
      <c r="AB318" s="77">
        <v>1</v>
      </c>
      <c r="AC318" s="58"/>
      <c r="AD318" s="58" t="s">
        <v>1715</v>
      </c>
      <c r="AE318" s="68"/>
      <c r="AF318" s="83">
        <v>6</v>
      </c>
      <c r="AG318" s="83"/>
      <c r="AH318" s="83"/>
      <c r="AI318" s="83"/>
      <c r="AJ318" s="83"/>
      <c r="AK318" s="83"/>
      <c r="AL318" s="83"/>
      <c r="AM318" s="83"/>
      <c r="AN318" s="58"/>
      <c r="AO318" s="58"/>
      <c r="AP318" s="83"/>
      <c r="AQ318" s="58"/>
      <c r="AR318" s="58">
        <v>3140</v>
      </c>
      <c r="AS318" s="193">
        <f t="shared" si="359"/>
        <v>3047</v>
      </c>
      <c r="AT318" s="255" t="str">
        <f t="shared" si="360"/>
        <v/>
      </c>
      <c r="AU318" s="58">
        <v>267</v>
      </c>
      <c r="AV318" s="58">
        <v>90</v>
      </c>
      <c r="AW318" s="58">
        <v>267</v>
      </c>
      <c r="AX318" s="58">
        <v>359</v>
      </c>
      <c r="AY318" s="58">
        <v>47</v>
      </c>
      <c r="AZ318" s="68">
        <v>1853</v>
      </c>
      <c r="BA318" s="58"/>
      <c r="BB318" s="58">
        <v>150</v>
      </c>
      <c r="BC318" s="58"/>
      <c r="BD318" s="58"/>
      <c r="BE318" s="58">
        <v>14</v>
      </c>
      <c r="BF318" s="58"/>
      <c r="BG318" s="58"/>
      <c r="BH318" s="58"/>
      <c r="BI318" s="58"/>
      <c r="BJ318" s="58"/>
      <c r="BK318" s="58"/>
      <c r="BL318" s="58"/>
      <c r="BM318" s="58"/>
      <c r="BN318" s="68"/>
      <c r="BO318" s="81"/>
      <c r="BP318" s="81"/>
      <c r="BQ318" s="81"/>
      <c r="BR318" s="81"/>
      <c r="BS318" s="81"/>
      <c r="BT318" s="81"/>
      <c r="BU318" s="81"/>
      <c r="BV318" s="81"/>
      <c r="BW318" s="81"/>
      <c r="BX318" s="81"/>
      <c r="BY318" s="81"/>
      <c r="BZ318" s="81"/>
      <c r="CA318" s="81"/>
      <c r="CB318" s="81"/>
      <c r="CC318" s="81"/>
      <c r="CD318" s="81"/>
      <c r="CE318" s="81"/>
      <c r="CF318" s="81"/>
      <c r="CG318" s="81"/>
      <c r="CH318" s="81"/>
      <c r="CI318" s="81"/>
      <c r="CJ318" s="81"/>
      <c r="CK318" s="81"/>
      <c r="CL318" s="82"/>
      <c r="CM318" s="81"/>
      <c r="CN318" s="81">
        <v>3500</v>
      </c>
      <c r="CO318" s="81"/>
      <c r="CP318" s="58"/>
      <c r="CQ318" s="68"/>
      <c r="CR318" s="58"/>
      <c r="CS318" s="58"/>
      <c r="CT318" s="58"/>
      <c r="CU318" s="58"/>
      <c r="CV318" s="58"/>
      <c r="CW318" s="58"/>
      <c r="CX318" s="58"/>
      <c r="CY318" s="58"/>
      <c r="CZ318" s="58"/>
      <c r="DA318" s="68"/>
      <c r="DB318" s="81"/>
      <c r="DC318" s="81"/>
      <c r="DD318" s="81"/>
      <c r="DE318" s="81"/>
      <c r="DF318" s="81"/>
      <c r="DG318" s="81"/>
      <c r="DH318" s="81"/>
      <c r="DI318" s="81"/>
      <c r="DJ318" s="81"/>
      <c r="DK318" s="103"/>
      <c r="DL318" s="103"/>
      <c r="DM318" s="103"/>
      <c r="DN318" s="81"/>
      <c r="DO318" s="81"/>
      <c r="DP318" s="103"/>
      <c r="DQ318" s="103"/>
      <c r="DR318" s="103"/>
      <c r="DS318" s="104"/>
      <c r="DT318" s="50">
        <f t="shared" si="297"/>
        <v>1</v>
      </c>
      <c r="DU318" s="73">
        <f t="shared" si="298"/>
        <v>0</v>
      </c>
      <c r="DV318" s="73">
        <f t="shared" si="299"/>
        <v>1</v>
      </c>
      <c r="DW318" s="73">
        <f t="shared" si="300"/>
        <v>0</v>
      </c>
      <c r="DX318" s="73">
        <f t="shared" si="301"/>
        <v>0</v>
      </c>
      <c r="DY318" s="125">
        <f t="shared" si="302"/>
        <v>0</v>
      </c>
      <c r="DZ318" s="73">
        <f t="shared" si="303"/>
        <v>1</v>
      </c>
      <c r="EA318" s="19">
        <f t="shared" si="304"/>
        <v>0</v>
      </c>
      <c r="EB318" s="50">
        <f t="shared" si="305"/>
        <v>0</v>
      </c>
      <c r="EC318" s="19">
        <f t="shared" si="306"/>
        <v>0</v>
      </c>
      <c r="ED318" s="19">
        <f t="shared" si="307"/>
        <v>1</v>
      </c>
      <c r="EE318" s="19">
        <f t="shared" si="308"/>
        <v>0</v>
      </c>
      <c r="EF318" s="50">
        <f t="shared" si="309"/>
        <v>0</v>
      </c>
      <c r="EG318" s="19">
        <f t="shared" si="310"/>
        <v>0</v>
      </c>
      <c r="EH318" s="19">
        <f t="shared" si="311"/>
        <v>1</v>
      </c>
      <c r="EI318" s="50">
        <f t="shared" si="312"/>
        <v>0</v>
      </c>
      <c r="EJ318" s="125">
        <f t="shared" si="313"/>
        <v>2</v>
      </c>
      <c r="EK318">
        <f t="shared" si="314"/>
        <v>267</v>
      </c>
      <c r="EL318">
        <f t="shared" si="315"/>
        <v>150</v>
      </c>
      <c r="EM318">
        <f t="shared" si="316"/>
        <v>90</v>
      </c>
      <c r="EN318">
        <f t="shared" si="317"/>
        <v>267</v>
      </c>
      <c r="EO318" t="str">
        <f t="shared" si="318"/>
        <v/>
      </c>
      <c r="EP318">
        <f t="shared" si="319"/>
        <v>14</v>
      </c>
      <c r="EQ318">
        <f t="shared" si="320"/>
        <v>1853</v>
      </c>
      <c r="ER318" t="str">
        <f t="shared" si="321"/>
        <v/>
      </c>
      <c r="ES318" t="str">
        <f t="shared" si="322"/>
        <v/>
      </c>
      <c r="ET318">
        <f t="shared" si="323"/>
        <v>47</v>
      </c>
      <c r="EU318" s="61">
        <f t="shared" si="324"/>
        <v>359</v>
      </c>
      <c r="EV318" s="53" t="e">
        <f>IF(ISNUMBER(EK318),EK318*#REF!,"")</f>
        <v>#REF!</v>
      </c>
      <c r="EW318" s="53" t="e">
        <f>IF(ISNUMBER(EL318),EL318*#REF!,"")</f>
        <v>#REF!</v>
      </c>
      <c r="EX318" s="53" t="e">
        <f>IF(ISNUMBER(EM318),EM318*#REF!,"")</f>
        <v>#REF!</v>
      </c>
      <c r="EY318" s="53" t="e">
        <f>IF(ISNUMBER(EN318),EN318*#REF!,"")</f>
        <v>#REF!</v>
      </c>
      <c r="EZ318" s="53" t="str">
        <f>IF(ISNUMBER(EO318),EO318*#REF!,"")</f>
        <v/>
      </c>
      <c r="FA318" s="53" t="e">
        <f>IF(ISNUMBER(EP318),EP318*#REF!,"")</f>
        <v>#REF!</v>
      </c>
      <c r="FB318" s="53" t="e">
        <f>IF(ISNUMBER(EQ318),EQ318*#REF!,"")</f>
        <v>#REF!</v>
      </c>
      <c r="FC318" s="53" t="str">
        <f>IF(ISNUMBER(ER318),ER318*#REF!,"")</f>
        <v/>
      </c>
      <c r="FD318" s="53" t="str">
        <f>IF(ISNUMBER(ES318),ES318*#REF!,"")</f>
        <v/>
      </c>
      <c r="FE318" s="53" t="e">
        <f>IF(ISNUMBER(ET318),ET318*#REF!,"")</f>
        <v>#REF!</v>
      </c>
      <c r="FF318" s="52" t="e">
        <f>IF(ISNUMBER(EU318),EU318*#REF!,"")</f>
        <v>#REF!</v>
      </c>
      <c r="FG318" s="55" t="str">
        <f t="shared" si="325"/>
        <v/>
      </c>
      <c r="FH318" s="55" t="str">
        <f t="shared" si="326"/>
        <v/>
      </c>
      <c r="FI318" s="55" t="str">
        <f t="shared" si="327"/>
        <v/>
      </c>
      <c r="FJ318" s="55" t="str">
        <f t="shared" si="328"/>
        <v/>
      </c>
      <c r="FK318" s="55" t="str">
        <f t="shared" si="329"/>
        <v/>
      </c>
      <c r="FL318" s="55" t="str">
        <f t="shared" si="330"/>
        <v/>
      </c>
      <c r="FM318" s="55" t="str">
        <f t="shared" si="331"/>
        <v/>
      </c>
      <c r="FN318" s="55" t="str">
        <f t="shared" si="332"/>
        <v/>
      </c>
      <c r="FO318" s="55" t="str">
        <f t="shared" si="333"/>
        <v/>
      </c>
      <c r="FP318" s="55" t="str">
        <f t="shared" si="334"/>
        <v/>
      </c>
      <c r="FQ318" s="59" t="str">
        <f t="shared" si="335"/>
        <v/>
      </c>
      <c r="FR318" s="53" t="str">
        <f t="shared" si="354"/>
        <v/>
      </c>
      <c r="FS318" s="53" t="e">
        <f t="shared" si="336"/>
        <v>#VALUE!</v>
      </c>
      <c r="FT318" s="19" t="e">
        <f t="shared" si="337"/>
        <v>#VALUE!</v>
      </c>
      <c r="FU318" s="19" t="e">
        <f t="shared" si="338"/>
        <v>#VALUE!</v>
      </c>
      <c r="FV318" s="19" t="e">
        <f t="shared" si="339"/>
        <v>#VALUE!</v>
      </c>
      <c r="FW318" s="50" t="e">
        <f t="shared" si="340"/>
        <v>#VALUE!</v>
      </c>
      <c r="FX318" s="120">
        <f t="shared" si="341"/>
        <v>0</v>
      </c>
      <c r="FY318" s="120">
        <f t="shared" si="342"/>
        <v>0</v>
      </c>
      <c r="FZ318" s="120">
        <f t="shared" si="343"/>
        <v>0</v>
      </c>
      <c r="GA318" s="120">
        <f t="shared" si="344"/>
        <v>0</v>
      </c>
      <c r="GB318" s="120">
        <f t="shared" si="345"/>
        <v>0</v>
      </c>
      <c r="GC318" s="120">
        <f t="shared" si="346"/>
        <v>0</v>
      </c>
      <c r="GD318" s="120">
        <f t="shared" si="347"/>
        <v>0</v>
      </c>
      <c r="GE318" s="120">
        <f t="shared" si="348"/>
        <v>0</v>
      </c>
      <c r="GF318" s="120">
        <f t="shared" si="349"/>
        <v>0</v>
      </c>
      <c r="GG318">
        <f t="shared" si="350"/>
        <v>0</v>
      </c>
      <c r="GH318">
        <f t="shared" si="351"/>
        <v>0</v>
      </c>
      <c r="GI318">
        <v>6</v>
      </c>
      <c r="GJ318" t="str">
        <f t="shared" si="352"/>
        <v/>
      </c>
    </row>
    <row r="319" spans="1:192" x14ac:dyDescent="0.2">
      <c r="A319" s="50">
        <f t="shared" si="291"/>
        <v>318</v>
      </c>
      <c r="B319" s="58" t="s">
        <v>143</v>
      </c>
      <c r="C319" s="58" t="s">
        <v>618</v>
      </c>
      <c r="D319" s="58"/>
      <c r="E319" s="58"/>
      <c r="F319" s="83">
        <v>3481780</v>
      </c>
      <c r="G319" s="83">
        <v>5560890</v>
      </c>
      <c r="H319" s="77">
        <f t="shared" si="292"/>
        <v>481712.85800000001</v>
      </c>
      <c r="I319" s="77">
        <f t="shared" si="293"/>
        <v>5559105.4340000004</v>
      </c>
      <c r="J319" s="83">
        <v>108.01</v>
      </c>
      <c r="K319" s="83" t="s">
        <v>1334</v>
      </c>
      <c r="L319" s="83">
        <v>30</v>
      </c>
      <c r="M319" s="83"/>
      <c r="O319" s="83"/>
      <c r="P319" s="83"/>
      <c r="Q319" s="58" t="s">
        <v>2831</v>
      </c>
      <c r="R319" s="58" t="s">
        <v>275</v>
      </c>
      <c r="S319" s="58" t="s">
        <v>1325</v>
      </c>
      <c r="T319" s="241" t="str">
        <f t="shared" si="294"/>
        <v>-</v>
      </c>
      <c r="U319" s="241" t="str">
        <f t="shared" si="295"/>
        <v>M</v>
      </c>
      <c r="V319" s="241" t="str">
        <f t="shared" si="296"/>
        <v>-</v>
      </c>
      <c r="W319" s="241" t="str">
        <f t="shared" si="353"/>
        <v>A</v>
      </c>
      <c r="X319" s="260">
        <f t="shared" si="290"/>
        <v>6</v>
      </c>
      <c r="Y319" s="261" t="str">
        <f t="shared" si="361"/>
        <v/>
      </c>
      <c r="Z319" s="68"/>
      <c r="AA319" s="83" t="s">
        <v>1444</v>
      </c>
      <c r="AB319" s="77">
        <v>1</v>
      </c>
      <c r="AC319" s="58"/>
      <c r="AD319" s="58" t="s">
        <v>1714</v>
      </c>
      <c r="AE319" s="68"/>
      <c r="AF319" s="83">
        <v>11</v>
      </c>
      <c r="AG319" s="83"/>
      <c r="AH319" s="83"/>
      <c r="AI319" s="83"/>
      <c r="AJ319" s="83"/>
      <c r="AK319" s="83"/>
      <c r="AL319" s="83"/>
      <c r="AM319" s="83"/>
      <c r="AN319" s="58"/>
      <c r="AO319" s="58"/>
      <c r="AP319" s="83"/>
      <c r="AQ319" s="58"/>
      <c r="AR319" s="58">
        <v>1090</v>
      </c>
      <c r="AS319" s="193">
        <f t="shared" si="359"/>
        <v>1038</v>
      </c>
      <c r="AT319" s="255" t="str">
        <f t="shared" si="360"/>
        <v/>
      </c>
      <c r="AU319" s="58">
        <v>106</v>
      </c>
      <c r="AV319" s="58">
        <v>23</v>
      </c>
      <c r="AW319" s="58">
        <v>99</v>
      </c>
      <c r="AX319" s="58">
        <v>101</v>
      </c>
      <c r="AY319" s="58">
        <v>99</v>
      </c>
      <c r="AZ319" s="68">
        <v>591</v>
      </c>
      <c r="BA319" s="58"/>
      <c r="BB319" s="58">
        <v>18</v>
      </c>
      <c r="BC319" s="58"/>
      <c r="BD319" s="58"/>
      <c r="BE319" s="58">
        <v>1</v>
      </c>
      <c r="BF319" s="58"/>
      <c r="BG319" s="58"/>
      <c r="BH319" s="58"/>
      <c r="BI319" s="58"/>
      <c r="BJ319" s="58"/>
      <c r="BK319" s="58"/>
      <c r="BL319" s="58"/>
      <c r="BM319" s="58"/>
      <c r="BN319" s="68"/>
      <c r="BO319" s="81"/>
      <c r="BP319" s="81"/>
      <c r="BQ319" s="81"/>
      <c r="BR319" s="81"/>
      <c r="BS319" s="81"/>
      <c r="BT319" s="81"/>
      <c r="BU319" s="81"/>
      <c r="BV319" s="81"/>
      <c r="BW319" s="81"/>
      <c r="BX319" s="81"/>
      <c r="BY319" s="81"/>
      <c r="BZ319" s="81"/>
      <c r="CA319" s="81"/>
      <c r="CB319" s="81"/>
      <c r="CC319" s="81"/>
      <c r="CD319" s="81"/>
      <c r="CE319" s="81"/>
      <c r="CF319" s="81"/>
      <c r="CG319" s="81"/>
      <c r="CH319" s="81"/>
      <c r="CI319" s="81"/>
      <c r="CJ319" s="81"/>
      <c r="CK319" s="81"/>
      <c r="CL319" s="82"/>
      <c r="CM319" s="81"/>
      <c r="CN319" s="81">
        <v>1540</v>
      </c>
      <c r="CO319" s="81"/>
      <c r="CP319" s="58"/>
      <c r="CQ319" s="68"/>
      <c r="CR319" s="58"/>
      <c r="CS319" s="58"/>
      <c r="CT319" s="58"/>
      <c r="CU319" s="58"/>
      <c r="CV319" s="58"/>
      <c r="CW319" s="58"/>
      <c r="CX319" s="58"/>
      <c r="CY319" s="58"/>
      <c r="CZ319" s="58"/>
      <c r="DA319" s="68"/>
      <c r="DB319" s="81"/>
      <c r="DC319" s="81"/>
      <c r="DD319" s="81"/>
      <c r="DE319" s="81"/>
      <c r="DF319" s="81"/>
      <c r="DG319" s="81"/>
      <c r="DH319" s="81"/>
      <c r="DI319" s="81"/>
      <c r="DJ319" s="81"/>
      <c r="DK319" s="103"/>
      <c r="DL319" s="103"/>
      <c r="DM319" s="103"/>
      <c r="DN319" s="81"/>
      <c r="DO319" s="81"/>
      <c r="DP319" s="103"/>
      <c r="DQ319" s="103"/>
      <c r="DR319" s="103"/>
      <c r="DS319" s="104"/>
      <c r="DT319" s="50">
        <f t="shared" si="297"/>
        <v>1</v>
      </c>
      <c r="DU319" s="73">
        <f t="shared" si="298"/>
        <v>0</v>
      </c>
      <c r="DV319" s="73">
        <f t="shared" si="299"/>
        <v>1</v>
      </c>
      <c r="DW319" s="73">
        <f t="shared" si="300"/>
        <v>0</v>
      </c>
      <c r="DX319" s="73">
        <f t="shared" si="301"/>
        <v>0</v>
      </c>
      <c r="DY319" s="125">
        <f t="shared" si="302"/>
        <v>0</v>
      </c>
      <c r="DZ319" s="73">
        <f t="shared" si="303"/>
        <v>1</v>
      </c>
      <c r="EA319" s="19">
        <f t="shared" si="304"/>
        <v>0</v>
      </c>
      <c r="EB319" s="50">
        <f t="shared" si="305"/>
        <v>0</v>
      </c>
      <c r="EC319" s="19">
        <f t="shared" si="306"/>
        <v>0</v>
      </c>
      <c r="ED319" s="19">
        <f t="shared" si="307"/>
        <v>1</v>
      </c>
      <c r="EE319" s="19">
        <f t="shared" si="308"/>
        <v>0</v>
      </c>
      <c r="EF319" s="50">
        <f t="shared" si="309"/>
        <v>0</v>
      </c>
      <c r="EG319" s="19">
        <f t="shared" si="310"/>
        <v>0</v>
      </c>
      <c r="EH319" s="19">
        <f t="shared" si="311"/>
        <v>1</v>
      </c>
      <c r="EI319" s="50">
        <f t="shared" si="312"/>
        <v>0</v>
      </c>
      <c r="EJ319" s="125">
        <f t="shared" si="313"/>
        <v>2</v>
      </c>
      <c r="EK319">
        <f t="shared" si="314"/>
        <v>106</v>
      </c>
      <c r="EL319">
        <f t="shared" si="315"/>
        <v>18</v>
      </c>
      <c r="EM319">
        <f t="shared" si="316"/>
        <v>23</v>
      </c>
      <c r="EN319">
        <f t="shared" si="317"/>
        <v>99</v>
      </c>
      <c r="EO319" t="str">
        <f t="shared" si="318"/>
        <v/>
      </c>
      <c r="EP319">
        <f t="shared" si="319"/>
        <v>1</v>
      </c>
      <c r="EQ319">
        <f t="shared" si="320"/>
        <v>591</v>
      </c>
      <c r="ER319" t="str">
        <f t="shared" si="321"/>
        <v/>
      </c>
      <c r="ES319" t="str">
        <f t="shared" si="322"/>
        <v/>
      </c>
      <c r="ET319">
        <f t="shared" si="323"/>
        <v>99</v>
      </c>
      <c r="EU319" s="61">
        <f t="shared" si="324"/>
        <v>101</v>
      </c>
      <c r="EV319" s="53" t="e">
        <f>IF(ISNUMBER(EK319),EK319*#REF!,"")</f>
        <v>#REF!</v>
      </c>
      <c r="EW319" s="53" t="e">
        <f>IF(ISNUMBER(EL319),EL319*#REF!,"")</f>
        <v>#REF!</v>
      </c>
      <c r="EX319" s="53" t="e">
        <f>IF(ISNUMBER(EM319),EM319*#REF!,"")</f>
        <v>#REF!</v>
      </c>
      <c r="EY319" s="53" t="e">
        <f>IF(ISNUMBER(EN319),EN319*#REF!,"")</f>
        <v>#REF!</v>
      </c>
      <c r="EZ319" s="53" t="str">
        <f>IF(ISNUMBER(EO319),EO319*#REF!,"")</f>
        <v/>
      </c>
      <c r="FA319" s="53" t="e">
        <f>IF(ISNUMBER(EP319),EP319*#REF!,"")</f>
        <v>#REF!</v>
      </c>
      <c r="FB319" s="53" t="e">
        <f>IF(ISNUMBER(EQ319),EQ319*#REF!,"")</f>
        <v>#REF!</v>
      </c>
      <c r="FC319" s="53" t="str">
        <f>IF(ISNUMBER(ER319),ER319*#REF!,"")</f>
        <v/>
      </c>
      <c r="FD319" s="53" t="str">
        <f>IF(ISNUMBER(ES319),ES319*#REF!,"")</f>
        <v/>
      </c>
      <c r="FE319" s="53" t="e">
        <f>IF(ISNUMBER(ET319),ET319*#REF!,"")</f>
        <v>#REF!</v>
      </c>
      <c r="FF319" s="52" t="e">
        <f>IF(ISNUMBER(EU319),EU319*#REF!,"")</f>
        <v>#REF!</v>
      </c>
      <c r="FG319" s="55" t="str">
        <f t="shared" si="325"/>
        <v/>
      </c>
      <c r="FH319" s="55" t="str">
        <f t="shared" si="326"/>
        <v/>
      </c>
      <c r="FI319" s="55" t="str">
        <f t="shared" si="327"/>
        <v/>
      </c>
      <c r="FJ319" s="55" t="str">
        <f t="shared" si="328"/>
        <v/>
      </c>
      <c r="FK319" s="55" t="str">
        <f t="shared" si="329"/>
        <v/>
      </c>
      <c r="FL319" s="55" t="str">
        <f t="shared" si="330"/>
        <v/>
      </c>
      <c r="FM319" s="55" t="str">
        <f t="shared" si="331"/>
        <v/>
      </c>
      <c r="FN319" s="55" t="str">
        <f t="shared" si="332"/>
        <v/>
      </c>
      <c r="FO319" s="55" t="str">
        <f t="shared" si="333"/>
        <v/>
      </c>
      <c r="FP319" s="55" t="str">
        <f t="shared" si="334"/>
        <v/>
      </c>
      <c r="FQ319" s="59" t="str">
        <f t="shared" si="335"/>
        <v/>
      </c>
      <c r="FR319" s="53" t="str">
        <f t="shared" si="354"/>
        <v/>
      </c>
      <c r="FS319" s="53" t="e">
        <f t="shared" si="336"/>
        <v>#VALUE!</v>
      </c>
      <c r="FT319" s="19" t="e">
        <f t="shared" si="337"/>
        <v>#VALUE!</v>
      </c>
      <c r="FU319" s="19" t="e">
        <f t="shared" si="338"/>
        <v>#VALUE!</v>
      </c>
      <c r="FV319" s="19" t="e">
        <f t="shared" si="339"/>
        <v>#VALUE!</v>
      </c>
      <c r="FW319" s="50" t="e">
        <f t="shared" si="340"/>
        <v>#VALUE!</v>
      </c>
      <c r="FX319" s="120">
        <f t="shared" si="341"/>
        <v>0</v>
      </c>
      <c r="FY319" s="120">
        <f t="shared" si="342"/>
        <v>0</v>
      </c>
      <c r="FZ319" s="120">
        <f t="shared" si="343"/>
        <v>0</v>
      </c>
      <c r="GA319" s="120">
        <f t="shared" si="344"/>
        <v>0</v>
      </c>
      <c r="GB319" s="120">
        <f t="shared" si="345"/>
        <v>0</v>
      </c>
      <c r="GC319" s="120">
        <f t="shared" si="346"/>
        <v>0</v>
      </c>
      <c r="GD319" s="120">
        <f t="shared" si="347"/>
        <v>0</v>
      </c>
      <c r="GE319" s="120">
        <f t="shared" si="348"/>
        <v>0</v>
      </c>
      <c r="GF319" s="120">
        <f t="shared" si="349"/>
        <v>0</v>
      </c>
      <c r="GG319">
        <f t="shared" si="350"/>
        <v>0</v>
      </c>
      <c r="GH319">
        <f t="shared" si="351"/>
        <v>0</v>
      </c>
      <c r="GI319">
        <v>6</v>
      </c>
      <c r="GJ319" t="str">
        <f t="shared" si="352"/>
        <v/>
      </c>
    </row>
    <row r="320" spans="1:192" x14ac:dyDescent="0.2">
      <c r="A320" s="50">
        <f t="shared" si="291"/>
        <v>319</v>
      </c>
      <c r="B320" s="58" t="s">
        <v>143</v>
      </c>
      <c r="C320" s="58" t="s">
        <v>667</v>
      </c>
      <c r="D320" s="58"/>
      <c r="E320" s="58"/>
      <c r="F320" s="208">
        <v>3481120</v>
      </c>
      <c r="G320" s="208">
        <v>5560125</v>
      </c>
      <c r="H320" s="209">
        <f t="shared" si="292"/>
        <v>481053.12200000003</v>
      </c>
      <c r="I320" s="209">
        <f t="shared" si="293"/>
        <v>5558340.7400000002</v>
      </c>
      <c r="J320" s="208">
        <v>114</v>
      </c>
      <c r="K320" s="83" t="s">
        <v>1334</v>
      </c>
      <c r="L320" s="83">
        <v>8</v>
      </c>
      <c r="M320" s="83"/>
      <c r="O320" s="83"/>
      <c r="P320" s="83"/>
      <c r="Q320" s="58" t="s">
        <v>2831</v>
      </c>
      <c r="R320" s="58" t="s">
        <v>275</v>
      </c>
      <c r="S320" s="58" t="s">
        <v>1325</v>
      </c>
      <c r="T320" s="241" t="str">
        <f t="shared" si="294"/>
        <v>-</v>
      </c>
      <c r="U320" s="241" t="str">
        <f t="shared" si="295"/>
        <v>M</v>
      </c>
      <c r="V320" s="241" t="str">
        <f t="shared" si="296"/>
        <v>-</v>
      </c>
      <c r="W320" s="241" t="str">
        <f t="shared" si="353"/>
        <v>-</v>
      </c>
      <c r="X320" s="260">
        <f t="shared" si="290"/>
        <v>6</v>
      </c>
      <c r="Y320" s="261" t="str">
        <f t="shared" si="361"/>
        <v/>
      </c>
      <c r="Z320" s="68"/>
      <c r="AA320" s="83" t="s">
        <v>1444</v>
      </c>
      <c r="AB320" s="77">
        <v>1</v>
      </c>
      <c r="AC320" s="58"/>
      <c r="AD320" s="58" t="s">
        <v>1715</v>
      </c>
      <c r="AE320" s="68"/>
      <c r="AF320" s="83">
        <v>10</v>
      </c>
      <c r="AG320" s="83"/>
      <c r="AH320" s="83"/>
      <c r="AI320" s="83"/>
      <c r="AJ320" s="83"/>
      <c r="AK320" s="83"/>
      <c r="AL320" s="83"/>
      <c r="AM320" s="83"/>
      <c r="AN320" s="58"/>
      <c r="AO320" s="58"/>
      <c r="AP320" s="83"/>
      <c r="AQ320" s="58"/>
      <c r="AR320" s="58">
        <v>1445</v>
      </c>
      <c r="AS320" s="193">
        <f t="shared" si="359"/>
        <v>1424</v>
      </c>
      <c r="AT320" s="255" t="str">
        <f t="shared" si="360"/>
        <v/>
      </c>
      <c r="AU320" s="58">
        <v>184</v>
      </c>
      <c r="AV320" s="58">
        <v>44</v>
      </c>
      <c r="AW320" s="58">
        <v>286</v>
      </c>
      <c r="AX320" s="58">
        <v>171</v>
      </c>
      <c r="AY320" s="58">
        <v>234</v>
      </c>
      <c r="AZ320" s="68">
        <v>488</v>
      </c>
      <c r="BA320" s="58"/>
      <c r="BB320" s="58">
        <v>17</v>
      </c>
      <c r="BC320" s="58"/>
      <c r="BD320" s="58"/>
      <c r="BE320" s="58">
        <v>0</v>
      </c>
      <c r="BF320" s="58"/>
      <c r="BG320" s="58"/>
      <c r="BH320" s="58"/>
      <c r="BI320" s="58"/>
      <c r="BJ320" s="58"/>
      <c r="BK320" s="58"/>
      <c r="BL320" s="58"/>
      <c r="BM320" s="58"/>
      <c r="BN320" s="68"/>
      <c r="BO320" s="81"/>
      <c r="BP320" s="81"/>
      <c r="BQ320" s="81"/>
      <c r="BR320" s="81"/>
      <c r="BS320" s="81"/>
      <c r="BT320" s="81"/>
      <c r="BU320" s="81"/>
      <c r="BV320" s="81"/>
      <c r="BW320" s="81"/>
      <c r="BX320" s="81"/>
      <c r="BY320" s="81"/>
      <c r="BZ320" s="81"/>
      <c r="CA320" s="81"/>
      <c r="CB320" s="81"/>
      <c r="CC320" s="81"/>
      <c r="CD320" s="81"/>
      <c r="CE320" s="81"/>
      <c r="CF320" s="81"/>
      <c r="CG320" s="81"/>
      <c r="CH320" s="81"/>
      <c r="CI320" s="81"/>
      <c r="CJ320" s="81"/>
      <c r="CK320" s="81"/>
      <c r="CL320" s="82"/>
      <c r="CM320" s="81"/>
      <c r="CN320" s="81">
        <v>211</v>
      </c>
      <c r="CO320" s="81"/>
      <c r="CP320" s="58"/>
      <c r="CQ320" s="68"/>
      <c r="CR320" s="58"/>
      <c r="CS320" s="58"/>
      <c r="CT320" s="58"/>
      <c r="CU320" s="58"/>
      <c r="CV320" s="58"/>
      <c r="CW320" s="58"/>
      <c r="CX320" s="58"/>
      <c r="CY320" s="58"/>
      <c r="CZ320" s="58"/>
      <c r="DA320" s="68"/>
      <c r="DB320" s="81"/>
      <c r="DC320" s="81"/>
      <c r="DD320" s="81"/>
      <c r="DE320" s="81"/>
      <c r="DF320" s="81"/>
      <c r="DG320" s="81"/>
      <c r="DH320" s="81"/>
      <c r="DI320" s="81"/>
      <c r="DJ320" s="81"/>
      <c r="DK320" s="103"/>
      <c r="DL320" s="103"/>
      <c r="DM320" s="103"/>
      <c r="DN320" s="81"/>
      <c r="DO320" s="81"/>
      <c r="DP320" s="103"/>
      <c r="DQ320" s="103"/>
      <c r="DR320" s="103"/>
      <c r="DS320" s="104"/>
      <c r="DT320" s="50">
        <f t="shared" si="297"/>
        <v>1</v>
      </c>
      <c r="DU320" s="73">
        <f t="shared" si="298"/>
        <v>1</v>
      </c>
      <c r="DV320" s="73">
        <f t="shared" si="299"/>
        <v>0</v>
      </c>
      <c r="DW320" s="73">
        <f t="shared" si="300"/>
        <v>0</v>
      </c>
      <c r="DX320" s="73">
        <f t="shared" si="301"/>
        <v>0</v>
      </c>
      <c r="DY320" s="125">
        <f t="shared" si="302"/>
        <v>0</v>
      </c>
      <c r="DZ320" s="73">
        <f t="shared" si="303"/>
        <v>1</v>
      </c>
      <c r="EA320" s="19">
        <f t="shared" si="304"/>
        <v>0</v>
      </c>
      <c r="EB320" s="50">
        <f t="shared" si="305"/>
        <v>0</v>
      </c>
      <c r="EC320" s="19">
        <f t="shared" si="306"/>
        <v>0</v>
      </c>
      <c r="ED320" s="19">
        <f t="shared" si="307"/>
        <v>1</v>
      </c>
      <c r="EE320" s="19">
        <f t="shared" si="308"/>
        <v>0</v>
      </c>
      <c r="EF320" s="50">
        <f t="shared" si="309"/>
        <v>0</v>
      </c>
      <c r="EG320" s="19">
        <f t="shared" si="310"/>
        <v>1</v>
      </c>
      <c r="EH320" s="19">
        <f t="shared" si="311"/>
        <v>0</v>
      </c>
      <c r="EI320" s="50">
        <f t="shared" si="312"/>
        <v>0</v>
      </c>
      <c r="EJ320" s="125">
        <f t="shared" si="313"/>
        <v>1</v>
      </c>
      <c r="EK320">
        <f t="shared" si="314"/>
        <v>184</v>
      </c>
      <c r="EL320">
        <f t="shared" si="315"/>
        <v>17</v>
      </c>
      <c r="EM320">
        <f t="shared" si="316"/>
        <v>44</v>
      </c>
      <c r="EN320">
        <f t="shared" si="317"/>
        <v>286</v>
      </c>
      <c r="EO320" t="str">
        <f t="shared" si="318"/>
        <v/>
      </c>
      <c r="EP320">
        <f t="shared" si="319"/>
        <v>0</v>
      </c>
      <c r="EQ320">
        <f t="shared" si="320"/>
        <v>488</v>
      </c>
      <c r="ER320" t="str">
        <f t="shared" si="321"/>
        <v/>
      </c>
      <c r="ES320" t="str">
        <f t="shared" si="322"/>
        <v/>
      </c>
      <c r="ET320">
        <f t="shared" si="323"/>
        <v>234</v>
      </c>
      <c r="EU320" s="61">
        <f t="shared" si="324"/>
        <v>171</v>
      </c>
      <c r="EV320" s="53" t="e">
        <f>IF(ISNUMBER(EK320),EK320*#REF!,"")</f>
        <v>#REF!</v>
      </c>
      <c r="EW320" s="53" t="e">
        <f>IF(ISNUMBER(EL320),EL320*#REF!,"")</f>
        <v>#REF!</v>
      </c>
      <c r="EX320" s="53" t="e">
        <f>IF(ISNUMBER(EM320),EM320*#REF!,"")</f>
        <v>#REF!</v>
      </c>
      <c r="EY320" s="53" t="e">
        <f>IF(ISNUMBER(EN320),EN320*#REF!,"")</f>
        <v>#REF!</v>
      </c>
      <c r="EZ320" s="53" t="str">
        <f>IF(ISNUMBER(EO320),EO320*#REF!,"")</f>
        <v/>
      </c>
      <c r="FA320" s="53" t="e">
        <f>IF(ISNUMBER(EP320),EP320*#REF!,"")</f>
        <v>#REF!</v>
      </c>
      <c r="FB320" s="53" t="e">
        <f>IF(ISNUMBER(EQ320),EQ320*#REF!,"")</f>
        <v>#REF!</v>
      </c>
      <c r="FC320" s="53" t="str">
        <f>IF(ISNUMBER(ER320),ER320*#REF!,"")</f>
        <v/>
      </c>
      <c r="FD320" s="53" t="str">
        <f>IF(ISNUMBER(ES320),ES320*#REF!,"")</f>
        <v/>
      </c>
      <c r="FE320" s="53" t="e">
        <f>IF(ISNUMBER(ET320),ET320*#REF!,"")</f>
        <v>#REF!</v>
      </c>
      <c r="FF320" s="52" t="e">
        <f>IF(ISNUMBER(EU320),EU320*#REF!,"")</f>
        <v>#REF!</v>
      </c>
      <c r="FG320" s="55" t="str">
        <f t="shared" si="325"/>
        <v/>
      </c>
      <c r="FH320" s="55" t="str">
        <f t="shared" si="326"/>
        <v/>
      </c>
      <c r="FI320" s="55" t="str">
        <f t="shared" si="327"/>
        <v/>
      </c>
      <c r="FJ320" s="55" t="str">
        <f t="shared" si="328"/>
        <v/>
      </c>
      <c r="FK320" s="55" t="str">
        <f t="shared" si="329"/>
        <v/>
      </c>
      <c r="FL320" s="55" t="str">
        <f t="shared" si="330"/>
        <v/>
      </c>
      <c r="FM320" s="55" t="str">
        <f t="shared" si="331"/>
        <v/>
      </c>
      <c r="FN320" s="55" t="str">
        <f t="shared" si="332"/>
        <v/>
      </c>
      <c r="FO320" s="55" t="str">
        <f t="shared" si="333"/>
        <v/>
      </c>
      <c r="FP320" s="55" t="str">
        <f t="shared" si="334"/>
        <v/>
      </c>
      <c r="FQ320" s="59" t="str">
        <f t="shared" si="335"/>
        <v/>
      </c>
      <c r="FR320" s="53" t="str">
        <f t="shared" si="354"/>
        <v/>
      </c>
      <c r="FS320" s="53" t="e">
        <f t="shared" si="336"/>
        <v>#VALUE!</v>
      </c>
      <c r="FT320" s="19" t="e">
        <f t="shared" si="337"/>
        <v>#VALUE!</v>
      </c>
      <c r="FU320" s="19" t="e">
        <f t="shared" si="338"/>
        <v>#VALUE!</v>
      </c>
      <c r="FV320" s="19" t="e">
        <f t="shared" si="339"/>
        <v>#VALUE!</v>
      </c>
      <c r="FW320" s="50" t="e">
        <f t="shared" si="340"/>
        <v>#VALUE!</v>
      </c>
      <c r="FX320" s="120">
        <f t="shared" si="341"/>
        <v>0</v>
      </c>
      <c r="FY320" s="120">
        <f t="shared" si="342"/>
        <v>0</v>
      </c>
      <c r="FZ320" s="120">
        <f t="shared" si="343"/>
        <v>0</v>
      </c>
      <c r="GA320" s="120">
        <f t="shared" si="344"/>
        <v>0</v>
      </c>
      <c r="GB320" s="120">
        <f t="shared" si="345"/>
        <v>0</v>
      </c>
      <c r="GC320" s="120">
        <f t="shared" si="346"/>
        <v>0</v>
      </c>
      <c r="GD320" s="120">
        <f t="shared" si="347"/>
        <v>0</v>
      </c>
      <c r="GE320" s="120">
        <f t="shared" si="348"/>
        <v>0</v>
      </c>
      <c r="GF320" s="120">
        <f t="shared" si="349"/>
        <v>0</v>
      </c>
      <c r="GG320">
        <f t="shared" si="350"/>
        <v>0</v>
      </c>
      <c r="GH320">
        <f t="shared" si="351"/>
        <v>0</v>
      </c>
      <c r="GI320">
        <v>6</v>
      </c>
      <c r="GJ320" t="str">
        <f t="shared" si="352"/>
        <v/>
      </c>
    </row>
    <row r="321" spans="1:192" x14ac:dyDescent="0.2">
      <c r="A321" s="50">
        <f t="shared" si="291"/>
        <v>320</v>
      </c>
      <c r="B321" s="58" t="s">
        <v>143</v>
      </c>
      <c r="C321" s="58" t="s">
        <v>197</v>
      </c>
      <c r="D321" s="58"/>
      <c r="E321" s="58"/>
      <c r="F321" s="87">
        <v>3481770</v>
      </c>
      <c r="G321" s="87">
        <v>5560920</v>
      </c>
      <c r="H321" s="78">
        <f t="shared" si="292"/>
        <v>481702.86200000002</v>
      </c>
      <c r="I321" s="78">
        <f t="shared" si="293"/>
        <v>5559135.4220000003</v>
      </c>
      <c r="J321" s="87">
        <v>107</v>
      </c>
      <c r="K321" s="83" t="s">
        <v>1333</v>
      </c>
      <c r="L321" s="83">
        <v>10.3</v>
      </c>
      <c r="M321" s="83"/>
      <c r="O321" s="83">
        <v>102.4</v>
      </c>
      <c r="P321" s="83"/>
      <c r="Q321" s="58" t="s">
        <v>2831</v>
      </c>
      <c r="R321" s="58" t="s">
        <v>275</v>
      </c>
      <c r="S321" s="58" t="s">
        <v>1325</v>
      </c>
      <c r="T321" s="241" t="str">
        <f t="shared" si="294"/>
        <v>-</v>
      </c>
      <c r="U321" s="241" t="str">
        <f t="shared" si="295"/>
        <v>M</v>
      </c>
      <c r="V321" s="241" t="str">
        <f t="shared" si="296"/>
        <v>-</v>
      </c>
      <c r="W321" s="241" t="str">
        <f t="shared" si="353"/>
        <v>A</v>
      </c>
      <c r="X321" s="260">
        <f t="shared" ref="X321:X338" si="362">GI321</f>
        <v>6</v>
      </c>
      <c r="Y321" s="261" t="str">
        <f t="shared" si="361"/>
        <v/>
      </c>
      <c r="Z321" s="68"/>
      <c r="AA321" s="83" t="s">
        <v>1615</v>
      </c>
      <c r="AB321" s="77">
        <v>1</v>
      </c>
      <c r="AC321" s="58" t="s">
        <v>905</v>
      </c>
      <c r="AD321" s="58" t="s">
        <v>1716</v>
      </c>
      <c r="AE321" s="70" t="s">
        <v>1480</v>
      </c>
      <c r="AF321" s="83">
        <v>10</v>
      </c>
      <c r="AG321" s="83"/>
      <c r="AH321" s="83"/>
      <c r="AI321" s="83"/>
      <c r="AJ321" s="83"/>
      <c r="AK321" s="83"/>
      <c r="AL321" s="83"/>
      <c r="AM321" s="83"/>
      <c r="AN321" s="58"/>
      <c r="AO321" s="58"/>
      <c r="AP321" s="83"/>
      <c r="AQ321" s="58"/>
      <c r="AR321" s="58"/>
      <c r="AS321" s="193">
        <f t="shared" si="359"/>
        <v>1477.4</v>
      </c>
      <c r="AT321" s="248" t="str">
        <f t="shared" si="360"/>
        <v/>
      </c>
      <c r="AU321" s="58">
        <v>180</v>
      </c>
      <c r="AV321" s="58">
        <v>70</v>
      </c>
      <c r="AW321" s="58">
        <v>138</v>
      </c>
      <c r="AX321" s="58">
        <v>208</v>
      </c>
      <c r="AY321" s="58">
        <v>125</v>
      </c>
      <c r="AZ321" s="68">
        <v>740.9</v>
      </c>
      <c r="BA321" s="58"/>
      <c r="BB321" s="58"/>
      <c r="BC321" s="58"/>
      <c r="BD321" s="58"/>
      <c r="BE321" s="58">
        <v>5.5</v>
      </c>
      <c r="BF321" s="58"/>
      <c r="BG321" s="58"/>
      <c r="BH321" s="58"/>
      <c r="BI321" s="58"/>
      <c r="BJ321" s="58"/>
      <c r="BK321" s="58"/>
      <c r="BL321" s="58"/>
      <c r="BM321" s="58">
        <v>10</v>
      </c>
      <c r="BN321" s="68"/>
      <c r="BO321" s="81"/>
      <c r="BP321" s="81"/>
      <c r="BQ321" s="81"/>
      <c r="BR321" s="81"/>
      <c r="BS321" s="81"/>
      <c r="BT321" s="81"/>
      <c r="BU321" s="81"/>
      <c r="BV321" s="81"/>
      <c r="BW321" s="81"/>
      <c r="BX321" s="81"/>
      <c r="BY321" s="81"/>
      <c r="BZ321" s="81"/>
      <c r="CA321" s="81"/>
      <c r="CB321" s="81"/>
      <c r="CC321" s="81"/>
      <c r="CD321" s="81"/>
      <c r="CE321" s="81"/>
      <c r="CF321" s="81"/>
      <c r="CG321" s="81"/>
      <c r="CH321" s="81"/>
      <c r="CI321" s="81"/>
      <c r="CJ321" s="81"/>
      <c r="CK321" s="81"/>
      <c r="CL321" s="82"/>
      <c r="CM321" s="81"/>
      <c r="CN321" s="81">
        <v>2089</v>
      </c>
      <c r="CO321" s="81"/>
      <c r="CP321" s="58"/>
      <c r="CQ321" s="68"/>
      <c r="CR321" s="58"/>
      <c r="CS321" s="58"/>
      <c r="CT321" s="58"/>
      <c r="CU321" s="58"/>
      <c r="CV321" s="58"/>
      <c r="CW321" s="58"/>
      <c r="CX321" s="58"/>
      <c r="CY321" s="58"/>
      <c r="CZ321" s="58"/>
      <c r="DA321" s="68"/>
      <c r="DB321" s="81"/>
      <c r="DC321" s="81"/>
      <c r="DD321" s="81"/>
      <c r="DE321" s="81"/>
      <c r="DF321" s="81"/>
      <c r="DG321" s="81"/>
      <c r="DH321" s="81"/>
      <c r="DI321" s="81"/>
      <c r="DJ321" s="81"/>
      <c r="DK321" s="103"/>
      <c r="DL321" s="103"/>
      <c r="DM321" s="103"/>
      <c r="DN321" s="81"/>
      <c r="DO321" s="81"/>
      <c r="DP321" s="103"/>
      <c r="DQ321" s="103"/>
      <c r="DR321" s="103"/>
      <c r="DS321" s="104"/>
      <c r="DT321" s="50">
        <f t="shared" si="297"/>
        <v>1</v>
      </c>
      <c r="DU321" s="73">
        <f t="shared" si="298"/>
        <v>0</v>
      </c>
      <c r="DV321" s="73">
        <f t="shared" si="299"/>
        <v>1</v>
      </c>
      <c r="DW321" s="73">
        <f t="shared" si="300"/>
        <v>0</v>
      </c>
      <c r="DX321" s="73">
        <f t="shared" si="301"/>
        <v>0</v>
      </c>
      <c r="DY321" s="125">
        <f t="shared" si="302"/>
        <v>0</v>
      </c>
      <c r="DZ321" s="73">
        <f t="shared" si="303"/>
        <v>1</v>
      </c>
      <c r="EA321" s="19">
        <f t="shared" si="304"/>
        <v>0</v>
      </c>
      <c r="EB321" s="50">
        <f t="shared" si="305"/>
        <v>0</v>
      </c>
      <c r="EC321" s="19">
        <f t="shared" si="306"/>
        <v>0</v>
      </c>
      <c r="ED321" s="19">
        <f t="shared" si="307"/>
        <v>1</v>
      </c>
      <c r="EE321" s="19">
        <f t="shared" si="308"/>
        <v>0</v>
      </c>
      <c r="EF321" s="50">
        <f t="shared" si="309"/>
        <v>0</v>
      </c>
      <c r="EG321" s="19">
        <f t="shared" si="310"/>
        <v>0</v>
      </c>
      <c r="EH321" s="19">
        <f t="shared" si="311"/>
        <v>1</v>
      </c>
      <c r="EI321" s="50">
        <f t="shared" si="312"/>
        <v>0</v>
      </c>
      <c r="EJ321" s="125">
        <f t="shared" si="313"/>
        <v>2</v>
      </c>
      <c r="EK321">
        <f t="shared" si="314"/>
        <v>180</v>
      </c>
      <c r="EL321" t="str">
        <f t="shared" si="315"/>
        <v/>
      </c>
      <c r="EM321">
        <f t="shared" si="316"/>
        <v>70</v>
      </c>
      <c r="EN321">
        <f t="shared" si="317"/>
        <v>138</v>
      </c>
      <c r="EO321" t="str">
        <f t="shared" si="318"/>
        <v/>
      </c>
      <c r="EP321">
        <f t="shared" si="319"/>
        <v>5.5</v>
      </c>
      <c r="EQ321">
        <f t="shared" si="320"/>
        <v>740.9</v>
      </c>
      <c r="ER321" t="str">
        <f t="shared" si="321"/>
        <v/>
      </c>
      <c r="ES321" t="str">
        <f t="shared" si="322"/>
        <v/>
      </c>
      <c r="ET321">
        <f t="shared" si="323"/>
        <v>125</v>
      </c>
      <c r="EU321" s="61">
        <f t="shared" si="324"/>
        <v>208</v>
      </c>
      <c r="EV321" s="53" t="e">
        <f>IF(ISNUMBER(EK321),EK321*#REF!,"")</f>
        <v>#REF!</v>
      </c>
      <c r="EW321" s="53" t="str">
        <f>IF(ISNUMBER(EL321),EL321*#REF!,"")</f>
        <v/>
      </c>
      <c r="EX321" s="53" t="e">
        <f>IF(ISNUMBER(EM321),EM321*#REF!,"")</f>
        <v>#REF!</v>
      </c>
      <c r="EY321" s="53" t="e">
        <f>IF(ISNUMBER(EN321),EN321*#REF!,"")</f>
        <v>#REF!</v>
      </c>
      <c r="EZ321" s="53" t="str">
        <f>IF(ISNUMBER(EO321),EO321*#REF!,"")</f>
        <v/>
      </c>
      <c r="FA321" s="53" t="e">
        <f>IF(ISNUMBER(EP321),EP321*#REF!,"")</f>
        <v>#REF!</v>
      </c>
      <c r="FB321" s="53" t="e">
        <f>IF(ISNUMBER(EQ321),EQ321*#REF!,"")</f>
        <v>#REF!</v>
      </c>
      <c r="FC321" s="53" t="str">
        <f>IF(ISNUMBER(ER321),ER321*#REF!,"")</f>
        <v/>
      </c>
      <c r="FD321" s="53" t="str">
        <f>IF(ISNUMBER(ES321),ES321*#REF!,"")</f>
        <v/>
      </c>
      <c r="FE321" s="53" t="e">
        <f>IF(ISNUMBER(ET321),ET321*#REF!,"")</f>
        <v>#REF!</v>
      </c>
      <c r="FF321" s="52" t="e">
        <f>IF(ISNUMBER(EU321),EU321*#REF!,"")</f>
        <v>#REF!</v>
      </c>
      <c r="FG321" s="55" t="str">
        <f t="shared" si="325"/>
        <v/>
      </c>
      <c r="FH321" s="55" t="str">
        <f t="shared" si="326"/>
        <v/>
      </c>
      <c r="FI321" s="55" t="str">
        <f t="shared" si="327"/>
        <v/>
      </c>
      <c r="FJ321" s="55" t="str">
        <f t="shared" si="328"/>
        <v/>
      </c>
      <c r="FK321" s="55" t="str">
        <f t="shared" si="329"/>
        <v/>
      </c>
      <c r="FL321" s="55" t="str">
        <f t="shared" si="330"/>
        <v/>
      </c>
      <c r="FM321" s="55" t="str">
        <f t="shared" si="331"/>
        <v/>
      </c>
      <c r="FN321" s="55" t="str">
        <f t="shared" si="332"/>
        <v/>
      </c>
      <c r="FO321" s="55" t="str">
        <f t="shared" si="333"/>
        <v/>
      </c>
      <c r="FP321" s="55" t="str">
        <f t="shared" si="334"/>
        <v/>
      </c>
      <c r="FQ321" s="59" t="str">
        <f t="shared" si="335"/>
        <v/>
      </c>
      <c r="FR321" s="53" t="str">
        <f t="shared" si="354"/>
        <v/>
      </c>
      <c r="FS321" s="53" t="e">
        <f t="shared" si="336"/>
        <v>#VALUE!</v>
      </c>
      <c r="FT321" s="19" t="e">
        <f t="shared" si="337"/>
        <v>#VALUE!</v>
      </c>
      <c r="FU321" s="19" t="e">
        <f t="shared" si="338"/>
        <v>#VALUE!</v>
      </c>
      <c r="FV321" s="19" t="e">
        <f t="shared" si="339"/>
        <v>#VALUE!</v>
      </c>
      <c r="FW321" s="50" t="e">
        <f t="shared" si="340"/>
        <v>#VALUE!</v>
      </c>
      <c r="FX321" s="120">
        <f t="shared" si="341"/>
        <v>0</v>
      </c>
      <c r="FY321" s="120">
        <f t="shared" si="342"/>
        <v>0</v>
      </c>
      <c r="FZ321" s="120">
        <f t="shared" si="343"/>
        <v>0</v>
      </c>
      <c r="GA321" s="120">
        <f t="shared" si="344"/>
        <v>0</v>
      </c>
      <c r="GB321" s="120">
        <f t="shared" si="345"/>
        <v>0</v>
      </c>
      <c r="GC321" s="120">
        <f t="shared" si="346"/>
        <v>0</v>
      </c>
      <c r="GD321" s="120">
        <f t="shared" si="347"/>
        <v>0</v>
      </c>
      <c r="GE321" s="120">
        <f t="shared" si="348"/>
        <v>0</v>
      </c>
      <c r="GF321" s="120">
        <f t="shared" si="349"/>
        <v>0</v>
      </c>
      <c r="GG321">
        <f t="shared" si="350"/>
        <v>0</v>
      </c>
      <c r="GH321">
        <f t="shared" si="351"/>
        <v>0</v>
      </c>
      <c r="GI321">
        <v>6</v>
      </c>
      <c r="GJ321" t="str">
        <f t="shared" si="352"/>
        <v/>
      </c>
    </row>
    <row r="322" spans="1:192" x14ac:dyDescent="0.2">
      <c r="A322" s="50">
        <f t="shared" ref="A322:A338" si="363">A321+1</f>
        <v>321</v>
      </c>
      <c r="B322" s="58" t="s">
        <v>143</v>
      </c>
      <c r="C322" s="58" t="s">
        <v>630</v>
      </c>
      <c r="D322" s="58"/>
      <c r="E322" s="58"/>
      <c r="F322" s="208">
        <v>3481700</v>
      </c>
      <c r="G322" s="208">
        <v>5560980</v>
      </c>
      <c r="H322" s="209">
        <f t="shared" ref="H322:H338" si="364">(MOD(F322,1000000)*0.9996)+125.57</f>
        <v>481632.89</v>
      </c>
      <c r="I322" s="209">
        <f t="shared" ref="I322:I338" si="365">G322*0.9996+439.79</f>
        <v>5559195.398</v>
      </c>
      <c r="J322" s="208">
        <v>110</v>
      </c>
      <c r="K322" s="83" t="s">
        <v>1334</v>
      </c>
      <c r="L322" s="83">
        <v>32</v>
      </c>
      <c r="M322" s="83"/>
      <c r="O322" s="83"/>
      <c r="P322" s="83"/>
      <c r="Q322" s="58" t="s">
        <v>2831</v>
      </c>
      <c r="R322" s="58" t="s">
        <v>275</v>
      </c>
      <c r="S322" s="58" t="s">
        <v>1325</v>
      </c>
      <c r="T322" s="241" t="str">
        <f t="shared" ref="T322:T338" si="366">IF(EA322=1,"T","-")</f>
        <v>-</v>
      </c>
      <c r="U322" s="241" t="str">
        <f t="shared" ref="U322:U338" si="367">IF(ED322=1,"M","-")</f>
        <v>M</v>
      </c>
      <c r="V322" s="241" t="str">
        <f t="shared" ref="V322:V338" si="368">IF(EE322=1,"B","-")</f>
        <v>-</v>
      </c>
      <c r="W322" s="241" t="str">
        <f t="shared" si="353"/>
        <v>-</v>
      </c>
      <c r="X322" s="260">
        <f t="shared" si="362"/>
        <v>6</v>
      </c>
      <c r="Y322" s="261" t="str">
        <f t="shared" si="361"/>
        <v/>
      </c>
      <c r="Z322" s="68"/>
      <c r="AA322" s="83" t="s">
        <v>1444</v>
      </c>
      <c r="AB322" s="77">
        <v>1</v>
      </c>
      <c r="AC322" s="58"/>
      <c r="AD322" s="58" t="s">
        <v>1700</v>
      </c>
      <c r="AE322" s="68"/>
      <c r="AF322" s="83">
        <v>7</v>
      </c>
      <c r="AG322" s="83"/>
      <c r="AH322" s="83"/>
      <c r="AI322" s="83"/>
      <c r="AJ322" s="83"/>
      <c r="AK322" s="83"/>
      <c r="AL322" s="83"/>
      <c r="AM322" s="83"/>
      <c r="AN322" s="58"/>
      <c r="AO322" s="58"/>
      <c r="AP322" s="83"/>
      <c r="AQ322" s="58"/>
      <c r="AR322" s="58">
        <v>1206</v>
      </c>
      <c r="AS322" s="193">
        <f t="shared" si="359"/>
        <v>1305</v>
      </c>
      <c r="AT322" s="248" t="str">
        <f t="shared" si="360"/>
        <v/>
      </c>
      <c r="AU322" s="58">
        <v>90</v>
      </c>
      <c r="AV322" s="58">
        <v>69</v>
      </c>
      <c r="AW322" s="58">
        <v>188</v>
      </c>
      <c r="AX322" s="58">
        <v>276</v>
      </c>
      <c r="AY322" s="58">
        <v>37</v>
      </c>
      <c r="AZ322" s="68">
        <v>645</v>
      </c>
      <c r="BA322" s="58"/>
      <c r="BB322" s="58"/>
      <c r="BC322" s="58"/>
      <c r="BD322" s="58"/>
      <c r="BE322" s="58"/>
      <c r="BF322" s="58"/>
      <c r="BG322" s="58"/>
      <c r="BH322" s="58"/>
      <c r="BI322" s="58"/>
      <c r="BJ322" s="58"/>
      <c r="BK322" s="58"/>
      <c r="BL322" s="58"/>
      <c r="BM322" s="58"/>
      <c r="BN322" s="68"/>
      <c r="BO322" s="81"/>
      <c r="BP322" s="81"/>
      <c r="BQ322" s="81"/>
      <c r="BR322" s="81"/>
      <c r="BS322" s="81"/>
      <c r="BT322" s="81"/>
      <c r="BU322" s="81"/>
      <c r="BV322" s="81"/>
      <c r="BW322" s="81"/>
      <c r="BX322" s="81"/>
      <c r="BY322" s="81"/>
      <c r="BZ322" s="81"/>
      <c r="CA322" s="81"/>
      <c r="CB322" s="81"/>
      <c r="CC322" s="81"/>
      <c r="CD322" s="81"/>
      <c r="CE322" s="81"/>
      <c r="CF322" s="81"/>
      <c r="CG322" s="81"/>
      <c r="CH322" s="81"/>
      <c r="CI322" s="81"/>
      <c r="CJ322" s="81"/>
      <c r="CK322" s="81"/>
      <c r="CL322" s="82"/>
      <c r="CM322" s="81"/>
      <c r="CN322" s="90" t="s">
        <v>3088</v>
      </c>
      <c r="CO322" s="81"/>
      <c r="CP322" s="58"/>
      <c r="CQ322" s="68"/>
      <c r="CR322" s="58"/>
      <c r="CS322" s="58"/>
      <c r="CT322" s="58"/>
      <c r="CU322" s="58"/>
      <c r="CV322" s="58"/>
      <c r="CW322" s="58"/>
      <c r="CX322" s="58"/>
      <c r="CY322" s="58"/>
      <c r="CZ322" s="58"/>
      <c r="DA322" s="68"/>
      <c r="DB322" s="81"/>
      <c r="DC322" s="81"/>
      <c r="DD322" s="81"/>
      <c r="DE322" s="81"/>
      <c r="DF322" s="81"/>
      <c r="DG322" s="81"/>
      <c r="DH322" s="81"/>
      <c r="DI322" s="81"/>
      <c r="DJ322" s="81"/>
      <c r="DK322" s="103"/>
      <c r="DL322" s="103"/>
      <c r="DM322" s="103"/>
      <c r="DN322" s="81"/>
      <c r="DO322" s="81"/>
      <c r="DP322" s="103"/>
      <c r="DQ322" s="103"/>
      <c r="DR322" s="103"/>
      <c r="DS322" s="104"/>
      <c r="DT322" s="50">
        <f t="shared" ref="DT322:DT338" si="369">IF(AB322=1,1,0)</f>
        <v>1</v>
      </c>
      <c r="DU322" s="73">
        <f t="shared" ref="DU322:DU338" si="370">IF(L322&lt;10,1,IF(L322=10,1,0))</f>
        <v>0</v>
      </c>
      <c r="DV322" s="73">
        <f t="shared" ref="DV322:DV338" si="371">IF(DU322=1,0,IF(L322&lt;100,1,IF(L322=100,1,0)))</f>
        <v>1</v>
      </c>
      <c r="DW322" s="73">
        <f t="shared" ref="DW322:DW338" si="372">IF(DU322+DV322=1,0,IF(L322&lt;400,1,IF(L322=400,1,0)))</f>
        <v>0</v>
      </c>
      <c r="DX322" s="73">
        <f t="shared" ref="DX322:DX338" si="373">IF(DU322+DV322+DW322=1,0,IF(L322&lt;10000,1,0))</f>
        <v>0</v>
      </c>
      <c r="DY322" s="125">
        <f t="shared" ref="DY322:DY338" si="374">IF(DU322+DV322+DW322+DX322=1,0,1)</f>
        <v>0</v>
      </c>
      <c r="DZ322" s="73">
        <f t="shared" ref="DZ322:DZ338" si="375">IF(AF322&lt;20,1,IF(AF322=20,1,0))</f>
        <v>1</v>
      </c>
      <c r="EA322" s="19">
        <f t="shared" ref="EA322:EA338" si="376">IF(DZ322=1,0,IF(AF322&lt;100,1,0))</f>
        <v>0</v>
      </c>
      <c r="EB322" s="50">
        <f t="shared" ref="EB322:EB338" si="377">IF(DZ322+EA322=1,0,1)</f>
        <v>0</v>
      </c>
      <c r="EC322" s="19">
        <f t="shared" ref="EC322:EC338" si="378">IF(EE322+ED322=1,0,IF(AS322&gt;0,1,0))</f>
        <v>0</v>
      </c>
      <c r="ED322" s="19">
        <f t="shared" ref="ED322:ED338" si="379">IF(EE322=1,0,IF(AS322&gt;1000,1,IF(AS322=1000,1,0)))</f>
        <v>1</v>
      </c>
      <c r="EE322" s="19">
        <f t="shared" ref="EE322:EE338" si="380">IF(AU322+AX322&gt;14000,1,IF(AU322+AX322=14000,1,0))</f>
        <v>0</v>
      </c>
      <c r="EF322" s="50">
        <f t="shared" ref="EF322:EF338" si="381">IF(EE322+ED322+EC322=1,0,1)</f>
        <v>0</v>
      </c>
      <c r="EG322" s="19">
        <f t="shared" ref="EG322:EG338" si="382">IF(CN322&lt;1000,1,0)</f>
        <v>0</v>
      </c>
      <c r="EH322" s="19">
        <f t="shared" ref="EH322:EH338" si="383">IF(EG322=1,0,IF(CN322&lt;100000,1,0))</f>
        <v>0</v>
      </c>
      <c r="EI322" s="50">
        <f t="shared" ref="EI322:EI338" si="384">IF(EG322+EH322=1,0,1)</f>
        <v>1</v>
      </c>
      <c r="EJ322" s="125">
        <f t="shared" ref="EJ322:EJ338" si="385">SUM(DW322:DX322,EA322,EE322,ED322,EH322)</f>
        <v>1</v>
      </c>
      <c r="EK322">
        <f t="shared" ref="EK322:EK338" si="386">IF(ISNUMBER(AU322),AU322,"")</f>
        <v>90</v>
      </c>
      <c r="EL322" t="str">
        <f t="shared" ref="EL322:EL338" si="387">IF(ISNUMBER(BB322),BB322,"")</f>
        <v/>
      </c>
      <c r="EM322">
        <f t="shared" ref="EM322:EM338" si="388">IF(ISNUMBER(AV322),AV322,"")</f>
        <v>69</v>
      </c>
      <c r="EN322">
        <f t="shared" ref="EN322:EN338" si="389">IF(ISNUMBER(AW322),AW322,"")</f>
        <v>188</v>
      </c>
      <c r="EO322" t="str">
        <f t="shared" ref="EO322:EO338" si="390">IF(ISNUMBER(BF322),BF322,"")</f>
        <v/>
      </c>
      <c r="EP322" t="str">
        <f t="shared" ref="EP322:EP338" si="391">IF(ISNUMBER(BE322),BE322,"")</f>
        <v/>
      </c>
      <c r="EQ322">
        <f t="shared" ref="EQ322:EQ338" si="392">IF(ISNUMBER(AZ322),AZ322,"")</f>
        <v>645</v>
      </c>
      <c r="ER322" t="str">
        <f t="shared" ref="ER322:ER338" si="393">IF(ISNUMBER(BL322),BL322,"")</f>
        <v/>
      </c>
      <c r="ES322" t="str">
        <f t="shared" ref="ES322:ES338" si="394">IF(ISNUMBER(BJ322),BJ322,"")</f>
        <v/>
      </c>
      <c r="ET322">
        <f t="shared" ref="ET322:ET338" si="395">IF(ISNUMBER(AY322),AY322,"")</f>
        <v>37</v>
      </c>
      <c r="EU322" s="61">
        <f t="shared" ref="EU322:EU338" si="396">IF(ISNUMBER(AX322),AX322,"")</f>
        <v>276</v>
      </c>
      <c r="EV322" s="53" t="e">
        <f>IF(ISNUMBER(EK322),EK322*#REF!,"")</f>
        <v>#REF!</v>
      </c>
      <c r="EW322" s="53" t="str">
        <f>IF(ISNUMBER(EL322),EL322*#REF!,"")</f>
        <v/>
      </c>
      <c r="EX322" s="53" t="e">
        <f>IF(ISNUMBER(EM322),EM322*#REF!,"")</f>
        <v>#REF!</v>
      </c>
      <c r="EY322" s="53" t="e">
        <f>IF(ISNUMBER(EN322),EN322*#REF!,"")</f>
        <v>#REF!</v>
      </c>
      <c r="EZ322" s="53" t="str">
        <f>IF(ISNUMBER(EO322),EO322*#REF!,"")</f>
        <v/>
      </c>
      <c r="FA322" s="53" t="str">
        <f>IF(ISNUMBER(EP322),EP322*#REF!,"")</f>
        <v/>
      </c>
      <c r="FB322" s="53" t="e">
        <f>IF(ISNUMBER(EQ322),EQ322*#REF!,"")</f>
        <v>#REF!</v>
      </c>
      <c r="FC322" s="53" t="str">
        <f>IF(ISNUMBER(ER322),ER322*#REF!,"")</f>
        <v/>
      </c>
      <c r="FD322" s="53" t="str">
        <f>IF(ISNUMBER(ES322),ES322*#REF!,"")</f>
        <v/>
      </c>
      <c r="FE322" s="53" t="e">
        <f>IF(ISNUMBER(ET322),ET322*#REF!,"")</f>
        <v>#REF!</v>
      </c>
      <c r="FF322" s="52" t="e">
        <f>IF(ISNUMBER(EU322),EU322*#REF!,"")</f>
        <v>#REF!</v>
      </c>
      <c r="FG322" s="55" t="str">
        <f t="shared" ref="FG322:FG338" si="397">IF(ISNUMBER(EV322),EV322/SUM($EV322:$FA322)*100,"")</f>
        <v/>
      </c>
      <c r="FH322" s="55" t="str">
        <f t="shared" ref="FH322:FH338" si="398">IF(ISNUMBER(EW322),EW322/SUM($EV322:$FA322)*100,"")</f>
        <v/>
      </c>
      <c r="FI322" s="55" t="str">
        <f t="shared" ref="FI322:FI338" si="399">IF(ISNUMBER(EX322),EX322/SUM($EV322:$FA322)*100,"")</f>
        <v/>
      </c>
      <c r="FJ322" s="55" t="str">
        <f t="shared" ref="FJ322:FJ338" si="400">IF(ISNUMBER(EY322),EY322/SUM($EV322:$FA322)*100,"")</f>
        <v/>
      </c>
      <c r="FK322" s="55" t="str">
        <f t="shared" ref="FK322:FK338" si="401">IF(ISNUMBER(EZ322),EZ322/SUM($EV322:$FA322)*100,"")</f>
        <v/>
      </c>
      <c r="FL322" s="55" t="str">
        <f t="shared" ref="FL322:FL338" si="402">IF(ISNUMBER(FA322),FA322/SUM($EV322:$FA322)*100,"")</f>
        <v/>
      </c>
      <c r="FM322" s="55" t="str">
        <f t="shared" ref="FM322:FM338" si="403">IF(ISNUMBER(FB322),FB322/SUM($FB322:$FF322)*100,"")</f>
        <v/>
      </c>
      <c r="FN322" s="55" t="str">
        <f t="shared" ref="FN322:FN338" si="404">IF(ISNUMBER(FC322),FC322/SUM($FB322:$FF322)*100,"")</f>
        <v/>
      </c>
      <c r="FO322" s="55" t="str">
        <f t="shared" ref="FO322:FO338" si="405">IF(ISNUMBER(FD322),FD322/SUM($FB322:$FF322)*100,"")</f>
        <v/>
      </c>
      <c r="FP322" s="55" t="str">
        <f t="shared" ref="FP322:FP338" si="406">IF(ISNUMBER(FE322),FE322/SUM($FB322:$FF322)*100,"")</f>
        <v/>
      </c>
      <c r="FQ322" s="59" t="str">
        <f t="shared" ref="FQ322:FQ338" si="407">IF(ISNUMBER(FF322),FF322/SUM($FB322:$FF322)*100,"")</f>
        <v/>
      </c>
      <c r="FR322" s="53" t="str">
        <f t="shared" si="354"/>
        <v/>
      </c>
      <c r="FS322" s="53" t="e">
        <f t="shared" ref="FS322:FS338" si="408">ABS(AT322)</f>
        <v>#VALUE!</v>
      </c>
      <c r="FT322" s="19" t="e">
        <f t="shared" ref="FT322:FT338" si="409">IF(FS322=0,1,0)</f>
        <v>#VALUE!</v>
      </c>
      <c r="FU322" s="19" t="e">
        <f t="shared" ref="FU322:FU338" si="410">IF(FT322=1,0,IF(FS322&lt;5,1,0))</f>
        <v>#VALUE!</v>
      </c>
      <c r="FV322" s="19" t="e">
        <f t="shared" ref="FV322:FV338" si="411">IF(FT322+FU322=1,0,IF(FS322&lt;10,1,0))</f>
        <v>#VALUE!</v>
      </c>
      <c r="FW322" s="50" t="e">
        <f t="shared" ref="FW322:FW338" si="412">IF(FT322+FU322+FV322=1,0,1)</f>
        <v>#VALUE!</v>
      </c>
      <c r="FX322" s="120">
        <f t="shared" ref="FX322:FX338" si="413">IF(ISNUMBER(FG322),IF(FG322&gt;20,FG322,0),0)</f>
        <v>0</v>
      </c>
      <c r="FY322" s="120">
        <f t="shared" ref="FY322:FY338" si="414">IF(ISNUMBER(FJ322),IF(FJ322&gt;20,FJ322,0),0)</f>
        <v>0</v>
      </c>
      <c r="FZ322" s="120">
        <f t="shared" ref="FZ322:FZ338" si="415">IF(ISNUMBER(FI322),IF(FI322&gt;20,FI322,0),0)</f>
        <v>0</v>
      </c>
      <c r="GA322" s="120">
        <f t="shared" ref="GA322:GA338" si="416">IF(ISNUMBER(FQ322),IF(FQ322&gt;20,FQ322,0),0)</f>
        <v>0</v>
      </c>
      <c r="GB322" s="120">
        <f t="shared" ref="GB322:GB338" si="417">IF(ISNUMBER(FM322),IF(FM322&gt;20,FM322,0),0)</f>
        <v>0</v>
      </c>
      <c r="GC322" s="120">
        <f t="shared" ref="GC322:GC338" si="418">IF(ISNUMBER(FP322),IF(FP322&gt;20,FP322,0),0)</f>
        <v>0</v>
      </c>
      <c r="GD322" s="120">
        <f t="shared" ref="GD322:GD338" si="419">IF(ISNUMBER(FH322),IF(FH322&gt;20,FH322,0),0)</f>
        <v>0</v>
      </c>
      <c r="GE322" s="120">
        <f t="shared" ref="GE322:GE338" si="420">IF(ISNUMBER(FL322),IF(FL322&gt;20,FL322,0),0)</f>
        <v>0</v>
      </c>
      <c r="GF322" s="120">
        <f t="shared" ref="GF322:GF338" si="421">IF(ISNUMBER(FK322),IF(FK322&gt;20,FK322,0),0)</f>
        <v>0</v>
      </c>
      <c r="GG322">
        <f t="shared" ref="GG322:GG338" si="422">IF(GD322&gt;20,GD322,IF(GE322&gt;20,GE322,IF(GF322&gt;20,GF322,0)))</f>
        <v>0</v>
      </c>
      <c r="GH322">
        <f t="shared" ref="GH322:GH338" si="423">IF(ISNUMBER(FO322),IF(FO322&gt;20,FO322,0),0)</f>
        <v>0</v>
      </c>
      <c r="GI322">
        <v>6</v>
      </c>
      <c r="GJ322" t="str">
        <f t="shared" ref="GJ322:GJ338" si="424">IF(ISNUMBER(FR322),IF(GH322&gt;0,"NO3",IF(GB322+GC322=0,"Cl",IF(GA322+GC322=0,"HCO3",IF(GA322+GB322=0,"SO4",IF(GC322=0,IF(GA322&gt;GB322,"Cl-HCO3","HCO3-Cl"),IF(GB322=0,IF(GA322&gt;GC322,"Cl-SO4","SO4-Cl"),IF(GA322=0,IF(GB322&gt;GC322,"HCO3-SO4","SO4-HCO3"),IF(GA322&gt;GB322,IF(GA322&gt;GC322,IF(GB322&gt;GC322,"Cl-HCO3-SO4","Cl-SO4-HCO3"),"SO4-Cl-HCO3"),IF(GB322&gt;GA322,IF(GB322&gt;GC322,IF(GA322&gt;GC322,"HCO3-Cl-SO4","HCO3-SO4-Cl"),"SO4-HCO3-Cl"),"x"))))))))),"")</f>
        <v/>
      </c>
    </row>
    <row r="323" spans="1:192" x14ac:dyDescent="0.2">
      <c r="A323" s="50">
        <f t="shared" si="363"/>
        <v>322</v>
      </c>
      <c r="B323" s="58" t="s">
        <v>143</v>
      </c>
      <c r="C323" s="58" t="s">
        <v>631</v>
      </c>
      <c r="D323" s="58"/>
      <c r="E323" s="58"/>
      <c r="F323" s="208">
        <v>3481830</v>
      </c>
      <c r="G323" s="208">
        <v>5562040</v>
      </c>
      <c r="H323" s="209">
        <f t="shared" si="364"/>
        <v>481762.83800000005</v>
      </c>
      <c r="I323" s="209">
        <f t="shared" si="365"/>
        <v>5560254.9740000004</v>
      </c>
      <c r="J323" s="208">
        <v>111</v>
      </c>
      <c r="K323" s="83" t="s">
        <v>1334</v>
      </c>
      <c r="L323" s="83">
        <v>30</v>
      </c>
      <c r="M323" s="83"/>
      <c r="O323" s="83"/>
      <c r="P323" s="83"/>
      <c r="Q323" s="58" t="s">
        <v>2831</v>
      </c>
      <c r="R323" s="58" t="s">
        <v>275</v>
      </c>
      <c r="S323" s="58" t="s">
        <v>1325</v>
      </c>
      <c r="T323" s="241" t="str">
        <f t="shared" si="366"/>
        <v>-</v>
      </c>
      <c r="U323" s="241" t="str">
        <f t="shared" si="367"/>
        <v>M</v>
      </c>
      <c r="V323" s="241" t="str">
        <f t="shared" si="368"/>
        <v>-</v>
      </c>
      <c r="W323" s="241" t="str">
        <f t="shared" ref="W323:W386" si="425">IF(EH323=1,"A","-")</f>
        <v>A</v>
      </c>
      <c r="X323" s="260">
        <f t="shared" si="362"/>
        <v>6</v>
      </c>
      <c r="Y323" s="261" t="str">
        <f t="shared" si="361"/>
        <v/>
      </c>
      <c r="Z323" s="68"/>
      <c r="AA323" s="83" t="s">
        <v>1444</v>
      </c>
      <c r="AB323" s="77">
        <v>1</v>
      </c>
      <c r="AC323" s="58"/>
      <c r="AD323" s="58" t="s">
        <v>1700</v>
      </c>
      <c r="AE323" s="68"/>
      <c r="AF323" s="83">
        <v>8</v>
      </c>
      <c r="AG323" s="83"/>
      <c r="AH323" s="83"/>
      <c r="AI323" s="83"/>
      <c r="AJ323" s="83"/>
      <c r="AK323" s="83"/>
      <c r="AL323" s="83"/>
      <c r="AM323" s="83"/>
      <c r="AN323" s="58"/>
      <c r="AO323" s="58"/>
      <c r="AP323" s="83"/>
      <c r="AQ323" s="58"/>
      <c r="AR323" s="58">
        <v>1394</v>
      </c>
      <c r="AS323" s="193">
        <f t="shared" si="359"/>
        <v>1335</v>
      </c>
      <c r="AT323" s="248" t="str">
        <f t="shared" si="360"/>
        <v/>
      </c>
      <c r="AU323" s="58">
        <v>112</v>
      </c>
      <c r="AV323" s="58">
        <v>40</v>
      </c>
      <c r="AW323" s="58">
        <v>171</v>
      </c>
      <c r="AX323" s="58">
        <v>76</v>
      </c>
      <c r="AY323" s="58">
        <v>26</v>
      </c>
      <c r="AZ323" s="68">
        <v>889</v>
      </c>
      <c r="BA323" s="58"/>
      <c r="BB323" s="58">
        <v>13</v>
      </c>
      <c r="BC323" s="58"/>
      <c r="BD323" s="58"/>
      <c r="BE323" s="58">
        <v>8</v>
      </c>
      <c r="BF323" s="58"/>
      <c r="BG323" s="58"/>
      <c r="BH323" s="58"/>
      <c r="BI323" s="58"/>
      <c r="BJ323" s="58"/>
      <c r="BK323" s="58"/>
      <c r="BL323" s="58"/>
      <c r="BM323" s="58"/>
      <c r="BN323" s="68"/>
      <c r="BO323" s="81"/>
      <c r="BP323" s="81"/>
      <c r="BQ323" s="81"/>
      <c r="BR323" s="81"/>
      <c r="BS323" s="81"/>
      <c r="BT323" s="81"/>
      <c r="BU323" s="81"/>
      <c r="BV323" s="81"/>
      <c r="BW323" s="81"/>
      <c r="BX323" s="81"/>
      <c r="BY323" s="81"/>
      <c r="BZ323" s="81"/>
      <c r="CA323" s="81"/>
      <c r="CB323" s="81"/>
      <c r="CC323" s="81"/>
      <c r="CD323" s="81"/>
      <c r="CE323" s="81"/>
      <c r="CF323" s="81"/>
      <c r="CG323" s="81"/>
      <c r="CH323" s="81"/>
      <c r="CI323" s="81"/>
      <c r="CJ323" s="81"/>
      <c r="CK323" s="81"/>
      <c r="CL323" s="82"/>
      <c r="CM323" s="81"/>
      <c r="CN323" s="81">
        <v>1430</v>
      </c>
      <c r="CO323" s="81"/>
      <c r="CP323" s="58"/>
      <c r="CQ323" s="68"/>
      <c r="CR323" s="58"/>
      <c r="CS323" s="58"/>
      <c r="CT323" s="58"/>
      <c r="CU323" s="58"/>
      <c r="CV323" s="58"/>
      <c r="CW323" s="58"/>
      <c r="CX323" s="58"/>
      <c r="CY323" s="58"/>
      <c r="CZ323" s="58"/>
      <c r="DA323" s="68"/>
      <c r="DB323" s="81"/>
      <c r="DC323" s="81"/>
      <c r="DD323" s="81"/>
      <c r="DE323" s="81"/>
      <c r="DF323" s="81"/>
      <c r="DG323" s="81"/>
      <c r="DH323" s="81"/>
      <c r="DI323" s="81"/>
      <c r="DJ323" s="81"/>
      <c r="DK323" s="103"/>
      <c r="DL323" s="103"/>
      <c r="DM323" s="103"/>
      <c r="DN323" s="81"/>
      <c r="DO323" s="81"/>
      <c r="DP323" s="103"/>
      <c r="DQ323" s="103"/>
      <c r="DR323" s="103"/>
      <c r="DS323" s="104"/>
      <c r="DT323" s="50">
        <f t="shared" si="369"/>
        <v>1</v>
      </c>
      <c r="DU323" s="73">
        <f t="shared" si="370"/>
        <v>0</v>
      </c>
      <c r="DV323" s="73">
        <f t="shared" si="371"/>
        <v>1</v>
      </c>
      <c r="DW323" s="73">
        <f t="shared" si="372"/>
        <v>0</v>
      </c>
      <c r="DX323" s="73">
        <f t="shared" si="373"/>
        <v>0</v>
      </c>
      <c r="DY323" s="125">
        <f t="shared" si="374"/>
        <v>0</v>
      </c>
      <c r="DZ323" s="73">
        <f t="shared" si="375"/>
        <v>1</v>
      </c>
      <c r="EA323" s="19">
        <f t="shared" si="376"/>
        <v>0</v>
      </c>
      <c r="EB323" s="50">
        <f t="shared" si="377"/>
        <v>0</v>
      </c>
      <c r="EC323" s="19">
        <f t="shared" si="378"/>
        <v>0</v>
      </c>
      <c r="ED323" s="19">
        <f t="shared" si="379"/>
        <v>1</v>
      </c>
      <c r="EE323" s="19">
        <f t="shared" si="380"/>
        <v>0</v>
      </c>
      <c r="EF323" s="50">
        <f t="shared" si="381"/>
        <v>0</v>
      </c>
      <c r="EG323" s="19">
        <f t="shared" si="382"/>
        <v>0</v>
      </c>
      <c r="EH323" s="19">
        <f t="shared" si="383"/>
        <v>1</v>
      </c>
      <c r="EI323" s="50">
        <f t="shared" si="384"/>
        <v>0</v>
      </c>
      <c r="EJ323" s="125">
        <f t="shared" si="385"/>
        <v>2</v>
      </c>
      <c r="EK323">
        <f t="shared" si="386"/>
        <v>112</v>
      </c>
      <c r="EL323">
        <f t="shared" si="387"/>
        <v>13</v>
      </c>
      <c r="EM323">
        <f t="shared" si="388"/>
        <v>40</v>
      </c>
      <c r="EN323">
        <f t="shared" si="389"/>
        <v>171</v>
      </c>
      <c r="EO323" t="str">
        <f t="shared" si="390"/>
        <v/>
      </c>
      <c r="EP323">
        <f t="shared" si="391"/>
        <v>8</v>
      </c>
      <c r="EQ323">
        <f t="shared" si="392"/>
        <v>889</v>
      </c>
      <c r="ER323" t="str">
        <f t="shared" si="393"/>
        <v/>
      </c>
      <c r="ES323" t="str">
        <f t="shared" si="394"/>
        <v/>
      </c>
      <c r="ET323">
        <f t="shared" si="395"/>
        <v>26</v>
      </c>
      <c r="EU323" s="61">
        <f t="shared" si="396"/>
        <v>76</v>
      </c>
      <c r="EV323" s="53" t="e">
        <f>IF(ISNUMBER(EK323),EK323*#REF!,"")</f>
        <v>#REF!</v>
      </c>
      <c r="EW323" s="53" t="e">
        <f>IF(ISNUMBER(EL323),EL323*#REF!,"")</f>
        <v>#REF!</v>
      </c>
      <c r="EX323" s="53" t="e">
        <f>IF(ISNUMBER(EM323),EM323*#REF!,"")</f>
        <v>#REF!</v>
      </c>
      <c r="EY323" s="53" t="e">
        <f>IF(ISNUMBER(EN323),EN323*#REF!,"")</f>
        <v>#REF!</v>
      </c>
      <c r="EZ323" s="53" t="str">
        <f>IF(ISNUMBER(EO323),EO323*#REF!,"")</f>
        <v/>
      </c>
      <c r="FA323" s="53" t="e">
        <f>IF(ISNUMBER(EP323),EP323*#REF!,"")</f>
        <v>#REF!</v>
      </c>
      <c r="FB323" s="53" t="e">
        <f>IF(ISNUMBER(EQ323),EQ323*#REF!,"")</f>
        <v>#REF!</v>
      </c>
      <c r="FC323" s="53" t="str">
        <f>IF(ISNUMBER(ER323),ER323*#REF!,"")</f>
        <v/>
      </c>
      <c r="FD323" s="53" t="str">
        <f>IF(ISNUMBER(ES323),ES323*#REF!,"")</f>
        <v/>
      </c>
      <c r="FE323" s="53" t="e">
        <f>IF(ISNUMBER(ET323),ET323*#REF!,"")</f>
        <v>#REF!</v>
      </c>
      <c r="FF323" s="52" t="e">
        <f>IF(ISNUMBER(EU323),EU323*#REF!,"")</f>
        <v>#REF!</v>
      </c>
      <c r="FG323" s="55" t="str">
        <f t="shared" si="397"/>
        <v/>
      </c>
      <c r="FH323" s="55" t="str">
        <f t="shared" si="398"/>
        <v/>
      </c>
      <c r="FI323" s="55" t="str">
        <f t="shared" si="399"/>
        <v/>
      </c>
      <c r="FJ323" s="55" t="str">
        <f t="shared" si="400"/>
        <v/>
      </c>
      <c r="FK323" s="55" t="str">
        <f t="shared" si="401"/>
        <v/>
      </c>
      <c r="FL323" s="55" t="str">
        <f t="shared" si="402"/>
        <v/>
      </c>
      <c r="FM323" s="55" t="str">
        <f t="shared" si="403"/>
        <v/>
      </c>
      <c r="FN323" s="55" t="str">
        <f t="shared" si="404"/>
        <v/>
      </c>
      <c r="FO323" s="55" t="str">
        <f t="shared" si="405"/>
        <v/>
      </c>
      <c r="FP323" s="55" t="str">
        <f t="shared" si="406"/>
        <v/>
      </c>
      <c r="FQ323" s="59" t="str">
        <f t="shared" si="407"/>
        <v/>
      </c>
      <c r="FR323" s="53" t="str">
        <f t="shared" ref="FR323:FR386" si="426">IFERROR((SUM(EV323:FA323)-SUM(FB323:FF323))/SUM(EV323:FF323)*100,"")</f>
        <v/>
      </c>
      <c r="FS323" s="53" t="e">
        <f t="shared" si="408"/>
        <v>#VALUE!</v>
      </c>
      <c r="FT323" s="19" t="e">
        <f t="shared" si="409"/>
        <v>#VALUE!</v>
      </c>
      <c r="FU323" s="19" t="e">
        <f t="shared" si="410"/>
        <v>#VALUE!</v>
      </c>
      <c r="FV323" s="19" t="e">
        <f t="shared" si="411"/>
        <v>#VALUE!</v>
      </c>
      <c r="FW323" s="50" t="e">
        <f t="shared" si="412"/>
        <v>#VALUE!</v>
      </c>
      <c r="FX323" s="120">
        <f t="shared" si="413"/>
        <v>0</v>
      </c>
      <c r="FY323" s="120">
        <f t="shared" si="414"/>
        <v>0</v>
      </c>
      <c r="FZ323" s="120">
        <f t="shared" si="415"/>
        <v>0</v>
      </c>
      <c r="GA323" s="120">
        <f t="shared" si="416"/>
        <v>0</v>
      </c>
      <c r="GB323" s="120">
        <f t="shared" si="417"/>
        <v>0</v>
      </c>
      <c r="GC323" s="120">
        <f t="shared" si="418"/>
        <v>0</v>
      </c>
      <c r="GD323" s="120">
        <f t="shared" si="419"/>
        <v>0</v>
      </c>
      <c r="GE323" s="120">
        <f t="shared" si="420"/>
        <v>0</v>
      </c>
      <c r="GF323" s="120">
        <f t="shared" si="421"/>
        <v>0</v>
      </c>
      <c r="GG323">
        <f t="shared" si="422"/>
        <v>0</v>
      </c>
      <c r="GH323">
        <f t="shared" si="423"/>
        <v>0</v>
      </c>
      <c r="GI323">
        <v>6</v>
      </c>
      <c r="GJ323" t="str">
        <f t="shared" si="424"/>
        <v/>
      </c>
    </row>
    <row r="324" spans="1:192" x14ac:dyDescent="0.2">
      <c r="A324" s="50">
        <f t="shared" si="363"/>
        <v>323</v>
      </c>
      <c r="B324" s="58" t="s">
        <v>351</v>
      </c>
      <c r="C324" s="58" t="s">
        <v>235</v>
      </c>
      <c r="D324" s="58"/>
      <c r="E324" s="58"/>
      <c r="F324" s="19">
        <v>3482240</v>
      </c>
      <c r="G324" s="19">
        <v>5561710</v>
      </c>
      <c r="H324" s="77">
        <f t="shared" si="364"/>
        <v>482172.67400000006</v>
      </c>
      <c r="I324" s="77">
        <f t="shared" si="365"/>
        <v>5559925.1060000006</v>
      </c>
      <c r="J324" s="19">
        <v>105</v>
      </c>
      <c r="K324" s="83" t="s">
        <v>1334</v>
      </c>
      <c r="L324" s="83">
        <v>287</v>
      </c>
      <c r="M324" s="83"/>
      <c r="O324" s="83"/>
      <c r="P324" s="83"/>
      <c r="Q324" s="58" t="s">
        <v>2831</v>
      </c>
      <c r="R324" s="58" t="s">
        <v>275</v>
      </c>
      <c r="S324" s="58" t="s">
        <v>1325</v>
      </c>
      <c r="T324" s="241" t="str">
        <f t="shared" si="366"/>
        <v>-</v>
      </c>
      <c r="U324" s="241" t="str">
        <f t="shared" si="367"/>
        <v>M</v>
      </c>
      <c r="V324" s="241" t="str">
        <f t="shared" si="368"/>
        <v>-</v>
      </c>
      <c r="W324" s="241" t="str">
        <f t="shared" si="425"/>
        <v>A</v>
      </c>
      <c r="X324" s="260">
        <f t="shared" si="362"/>
        <v>6</v>
      </c>
      <c r="Y324" s="261" t="str">
        <f t="shared" si="361"/>
        <v/>
      </c>
      <c r="Z324" s="68"/>
      <c r="AA324" s="83" t="s">
        <v>1594</v>
      </c>
      <c r="AB324" s="77">
        <v>1</v>
      </c>
      <c r="AC324" s="58" t="s">
        <v>660</v>
      </c>
      <c r="AD324" s="58" t="s">
        <v>1717</v>
      </c>
      <c r="AE324" s="68"/>
      <c r="AF324" s="66" t="s">
        <v>3088</v>
      </c>
      <c r="AG324" s="83"/>
      <c r="AH324" s="83"/>
      <c r="AI324" s="83"/>
      <c r="AJ324" s="83"/>
      <c r="AK324" s="83"/>
      <c r="AL324" s="83"/>
      <c r="AM324" s="83"/>
      <c r="AN324" s="58"/>
      <c r="AO324" s="58"/>
      <c r="AP324" s="83"/>
      <c r="AQ324" s="58"/>
      <c r="AR324" s="58">
        <v>5809</v>
      </c>
      <c r="AS324" s="193">
        <f t="shared" si="359"/>
        <v>5790.4449999999997</v>
      </c>
      <c r="AT324" s="248" t="str">
        <f t="shared" si="360"/>
        <v/>
      </c>
      <c r="AU324" s="58">
        <v>926.3</v>
      </c>
      <c r="AV324" s="58">
        <v>166.4</v>
      </c>
      <c r="AW324" s="58">
        <v>470.8</v>
      </c>
      <c r="AX324" s="58">
        <v>838.3</v>
      </c>
      <c r="AY324" s="58">
        <v>41.56</v>
      </c>
      <c r="AZ324" s="68">
        <v>3312</v>
      </c>
      <c r="BA324" s="60">
        <v>3.3</v>
      </c>
      <c r="BB324" s="58">
        <v>14.58</v>
      </c>
      <c r="BC324" s="58">
        <v>2.17</v>
      </c>
      <c r="BD324" s="60">
        <v>2.7</v>
      </c>
      <c r="BE324" s="64">
        <v>9</v>
      </c>
      <c r="BF324" s="58">
        <v>0.25</v>
      </c>
      <c r="BG324" s="58"/>
      <c r="BH324" s="58">
        <v>0.28000000000000003</v>
      </c>
      <c r="BI324" s="58">
        <v>1.6E-2</v>
      </c>
      <c r="BJ324" s="58"/>
      <c r="BK324" s="58"/>
      <c r="BL324" s="58"/>
      <c r="BM324" s="58"/>
      <c r="BN324" s="68">
        <v>2.58</v>
      </c>
      <c r="BO324" s="81"/>
      <c r="BP324" s="81"/>
      <c r="BQ324" s="81">
        <v>209</v>
      </c>
      <c r="BR324" s="81"/>
      <c r="BS324" s="81"/>
      <c r="BT324" s="81"/>
      <c r="BU324" s="81"/>
      <c r="BV324" s="81"/>
      <c r="BW324" s="81"/>
      <c r="BX324" s="81"/>
      <c r="BY324" s="81"/>
      <c r="BZ324" s="81"/>
      <c r="CA324" s="81"/>
      <c r="CB324" s="81"/>
      <c r="CC324" s="81"/>
      <c r="CD324" s="81"/>
      <c r="CE324" s="81"/>
      <c r="CF324" s="81"/>
      <c r="CG324" s="81"/>
      <c r="CH324" s="81"/>
      <c r="CI324" s="81"/>
      <c r="CJ324" s="81"/>
      <c r="CK324" s="81"/>
      <c r="CL324" s="82"/>
      <c r="CM324" s="81"/>
      <c r="CN324" s="81">
        <v>2663</v>
      </c>
      <c r="CO324" s="81"/>
      <c r="CP324" s="58"/>
      <c r="CQ324" s="68"/>
      <c r="CR324" s="58"/>
      <c r="CS324" s="58"/>
      <c r="CT324" s="58"/>
      <c r="CU324" s="58"/>
      <c r="CV324" s="58"/>
      <c r="CW324" s="58"/>
      <c r="CX324" s="58"/>
      <c r="CY324" s="58"/>
      <c r="CZ324" s="58"/>
      <c r="DA324" s="68"/>
      <c r="DB324" s="81"/>
      <c r="DC324" s="81"/>
      <c r="DD324" s="81"/>
      <c r="DE324" s="81"/>
      <c r="DF324" s="81"/>
      <c r="DG324" s="81"/>
      <c r="DH324" s="81"/>
      <c r="DI324" s="81"/>
      <c r="DJ324" s="81"/>
      <c r="DK324" s="103"/>
      <c r="DL324" s="103"/>
      <c r="DM324" s="103"/>
      <c r="DN324" s="81"/>
      <c r="DO324" s="81"/>
      <c r="DP324" s="103"/>
      <c r="DQ324" s="103"/>
      <c r="DR324" s="103"/>
      <c r="DS324" s="104"/>
      <c r="DT324" s="50">
        <f t="shared" si="369"/>
        <v>1</v>
      </c>
      <c r="DU324" s="73">
        <f t="shared" si="370"/>
        <v>0</v>
      </c>
      <c r="DV324" s="73">
        <f t="shared" si="371"/>
        <v>0</v>
      </c>
      <c r="DW324" s="73">
        <f t="shared" si="372"/>
        <v>1</v>
      </c>
      <c r="DX324" s="73">
        <f t="shared" si="373"/>
        <v>0</v>
      </c>
      <c r="DY324" s="125">
        <f t="shared" si="374"/>
        <v>0</v>
      </c>
      <c r="DZ324" s="73">
        <f t="shared" si="375"/>
        <v>0</v>
      </c>
      <c r="EA324" s="19">
        <f t="shared" si="376"/>
        <v>0</v>
      </c>
      <c r="EB324" s="50">
        <f t="shared" si="377"/>
        <v>1</v>
      </c>
      <c r="EC324" s="19">
        <f t="shared" si="378"/>
        <v>0</v>
      </c>
      <c r="ED324" s="19">
        <f t="shared" si="379"/>
        <v>1</v>
      </c>
      <c r="EE324" s="19">
        <f t="shared" si="380"/>
        <v>0</v>
      </c>
      <c r="EF324" s="50">
        <f t="shared" si="381"/>
        <v>0</v>
      </c>
      <c r="EG324" s="19">
        <f t="shared" si="382"/>
        <v>0</v>
      </c>
      <c r="EH324" s="19">
        <f t="shared" si="383"/>
        <v>1</v>
      </c>
      <c r="EI324" s="50">
        <f t="shared" si="384"/>
        <v>0</v>
      </c>
      <c r="EJ324" s="125">
        <f t="shared" si="385"/>
        <v>3</v>
      </c>
      <c r="EK324">
        <f t="shared" si="386"/>
        <v>926.3</v>
      </c>
      <c r="EL324">
        <f t="shared" si="387"/>
        <v>14.58</v>
      </c>
      <c r="EM324">
        <f t="shared" si="388"/>
        <v>166.4</v>
      </c>
      <c r="EN324">
        <f t="shared" si="389"/>
        <v>470.8</v>
      </c>
      <c r="EO324">
        <f t="shared" si="390"/>
        <v>0.25</v>
      </c>
      <c r="EP324">
        <f t="shared" si="391"/>
        <v>9</v>
      </c>
      <c r="EQ324">
        <f t="shared" si="392"/>
        <v>3312</v>
      </c>
      <c r="ER324" t="str">
        <f t="shared" si="393"/>
        <v/>
      </c>
      <c r="ES324" t="str">
        <f t="shared" si="394"/>
        <v/>
      </c>
      <c r="ET324">
        <f t="shared" si="395"/>
        <v>41.56</v>
      </c>
      <c r="EU324" s="61">
        <f t="shared" si="396"/>
        <v>838.3</v>
      </c>
      <c r="EV324" s="53" t="e">
        <f>IF(ISNUMBER(EK324),EK324*#REF!,"")</f>
        <v>#REF!</v>
      </c>
      <c r="EW324" s="53" t="e">
        <f>IF(ISNUMBER(EL324),EL324*#REF!,"")</f>
        <v>#REF!</v>
      </c>
      <c r="EX324" s="53" t="e">
        <f>IF(ISNUMBER(EM324),EM324*#REF!,"")</f>
        <v>#REF!</v>
      </c>
      <c r="EY324" s="53" t="e">
        <f>IF(ISNUMBER(EN324),EN324*#REF!,"")</f>
        <v>#REF!</v>
      </c>
      <c r="EZ324" s="53" t="e">
        <f>IF(ISNUMBER(EO324),EO324*#REF!,"")</f>
        <v>#REF!</v>
      </c>
      <c r="FA324" s="53" t="e">
        <f>IF(ISNUMBER(EP324),EP324*#REF!,"")</f>
        <v>#REF!</v>
      </c>
      <c r="FB324" s="53" t="e">
        <f>IF(ISNUMBER(EQ324),EQ324*#REF!,"")</f>
        <v>#REF!</v>
      </c>
      <c r="FC324" s="53" t="str">
        <f>IF(ISNUMBER(ER324),ER324*#REF!,"")</f>
        <v/>
      </c>
      <c r="FD324" s="53" t="str">
        <f>IF(ISNUMBER(ES324),ES324*#REF!,"")</f>
        <v/>
      </c>
      <c r="FE324" s="53" t="e">
        <f>IF(ISNUMBER(ET324),ET324*#REF!,"")</f>
        <v>#REF!</v>
      </c>
      <c r="FF324" s="52" t="e">
        <f>IF(ISNUMBER(EU324),EU324*#REF!,"")</f>
        <v>#REF!</v>
      </c>
      <c r="FG324" s="55" t="str">
        <f t="shared" si="397"/>
        <v/>
      </c>
      <c r="FH324" s="55" t="str">
        <f t="shared" si="398"/>
        <v/>
      </c>
      <c r="FI324" s="55" t="str">
        <f t="shared" si="399"/>
        <v/>
      </c>
      <c r="FJ324" s="55" t="str">
        <f t="shared" si="400"/>
        <v/>
      </c>
      <c r="FK324" s="55" t="str">
        <f t="shared" si="401"/>
        <v/>
      </c>
      <c r="FL324" s="55" t="str">
        <f t="shared" si="402"/>
        <v/>
      </c>
      <c r="FM324" s="55" t="str">
        <f t="shared" si="403"/>
        <v/>
      </c>
      <c r="FN324" s="55" t="str">
        <f t="shared" si="404"/>
        <v/>
      </c>
      <c r="FO324" s="55" t="str">
        <f t="shared" si="405"/>
        <v/>
      </c>
      <c r="FP324" s="55" t="str">
        <f t="shared" si="406"/>
        <v/>
      </c>
      <c r="FQ324" s="59" t="str">
        <f t="shared" si="407"/>
        <v/>
      </c>
      <c r="FR324" s="53" t="str">
        <f t="shared" si="426"/>
        <v/>
      </c>
      <c r="FS324" s="53" t="e">
        <f t="shared" si="408"/>
        <v>#VALUE!</v>
      </c>
      <c r="FT324" s="19" t="e">
        <f t="shared" si="409"/>
        <v>#VALUE!</v>
      </c>
      <c r="FU324" s="19" t="e">
        <f t="shared" si="410"/>
        <v>#VALUE!</v>
      </c>
      <c r="FV324" s="19" t="e">
        <f t="shared" si="411"/>
        <v>#VALUE!</v>
      </c>
      <c r="FW324" s="50" t="e">
        <f t="shared" si="412"/>
        <v>#VALUE!</v>
      </c>
      <c r="FX324" s="120">
        <f t="shared" si="413"/>
        <v>0</v>
      </c>
      <c r="FY324" s="120">
        <f t="shared" si="414"/>
        <v>0</v>
      </c>
      <c r="FZ324" s="120">
        <f t="shared" si="415"/>
        <v>0</v>
      </c>
      <c r="GA324" s="120">
        <f t="shared" si="416"/>
        <v>0</v>
      </c>
      <c r="GB324" s="120">
        <f t="shared" si="417"/>
        <v>0</v>
      </c>
      <c r="GC324" s="120">
        <f t="shared" si="418"/>
        <v>0</v>
      </c>
      <c r="GD324" s="120">
        <f t="shared" si="419"/>
        <v>0</v>
      </c>
      <c r="GE324" s="120">
        <f t="shared" si="420"/>
        <v>0</v>
      </c>
      <c r="GF324" s="120">
        <f t="shared" si="421"/>
        <v>0</v>
      </c>
      <c r="GG324">
        <f t="shared" si="422"/>
        <v>0</v>
      </c>
      <c r="GH324">
        <f t="shared" si="423"/>
        <v>0</v>
      </c>
      <c r="GI324">
        <v>6</v>
      </c>
      <c r="GJ324" t="str">
        <f t="shared" si="424"/>
        <v/>
      </c>
    </row>
    <row r="325" spans="1:192" ht="15" x14ac:dyDescent="0.25">
      <c r="A325" s="50">
        <f t="shared" si="363"/>
        <v>324</v>
      </c>
      <c r="B325" s="2" t="s">
        <v>351</v>
      </c>
      <c r="C325" t="s">
        <v>235</v>
      </c>
      <c r="F325" s="19">
        <v>3482240</v>
      </c>
      <c r="G325" s="19">
        <v>5561710</v>
      </c>
      <c r="H325" s="77">
        <f t="shared" si="364"/>
        <v>482172.67400000006</v>
      </c>
      <c r="I325" s="77">
        <f t="shared" si="365"/>
        <v>5559925.1060000006</v>
      </c>
      <c r="J325" s="19">
        <v>105</v>
      </c>
      <c r="K325" s="19" t="s">
        <v>1334</v>
      </c>
      <c r="L325" s="19">
        <v>287</v>
      </c>
      <c r="Q325" s="58" t="s">
        <v>2831</v>
      </c>
      <c r="R325" s="58" t="s">
        <v>275</v>
      </c>
      <c r="S325" s="58" t="s">
        <v>1325</v>
      </c>
      <c r="T325" s="241" t="str">
        <f t="shared" si="366"/>
        <v>-</v>
      </c>
      <c r="U325" s="241" t="str">
        <f t="shared" si="367"/>
        <v>M</v>
      </c>
      <c r="V325" s="241" t="str">
        <f t="shared" si="368"/>
        <v>-</v>
      </c>
      <c r="W325" s="241" t="str">
        <f t="shared" si="425"/>
        <v>A</v>
      </c>
      <c r="X325" s="260">
        <f t="shared" si="362"/>
        <v>6</v>
      </c>
      <c r="Y325" s="261" t="str">
        <f t="shared" si="361"/>
        <v/>
      </c>
      <c r="Z325" s="68" t="s">
        <v>1707</v>
      </c>
      <c r="AA325" s="48">
        <v>19520</v>
      </c>
      <c r="AB325" s="73">
        <v>2</v>
      </c>
      <c r="AD325" s="2" t="s">
        <v>1705</v>
      </c>
      <c r="AF325" s="66">
        <v>11.5</v>
      </c>
      <c r="AI325" s="272"/>
      <c r="AR325">
        <v>4792.5</v>
      </c>
      <c r="AS325" s="193">
        <f t="shared" si="359"/>
        <v>4690.8999999999996</v>
      </c>
      <c r="AT325" s="248" t="str">
        <f t="shared" si="360"/>
        <v/>
      </c>
      <c r="AU325">
        <v>562</v>
      </c>
      <c r="AV325">
        <v>140.80000000000001</v>
      </c>
      <c r="AW325">
        <v>453.9</v>
      </c>
      <c r="AX325">
        <v>546.70000000000005</v>
      </c>
      <c r="AY325">
        <v>45.5</v>
      </c>
      <c r="AZ325" s="61">
        <v>2902</v>
      </c>
      <c r="BE325">
        <v>22.8</v>
      </c>
      <c r="BM325">
        <v>17.2</v>
      </c>
      <c r="BO325" s="90"/>
      <c r="BP325" s="273"/>
      <c r="BQ325" s="90"/>
      <c r="BR325" s="90"/>
      <c r="BS325" s="90"/>
      <c r="BT325" s="90"/>
      <c r="BU325" s="90"/>
      <c r="BV325" s="90"/>
      <c r="BW325" s="90"/>
      <c r="BX325" s="90"/>
      <c r="BY325" s="90"/>
      <c r="BZ325" s="90"/>
      <c r="CA325" s="90"/>
      <c r="CB325" s="90"/>
      <c r="CC325" s="90"/>
      <c r="CD325" s="90"/>
      <c r="CE325" s="90"/>
      <c r="CF325" s="90"/>
      <c r="CG325" s="90"/>
      <c r="CH325" s="90"/>
      <c r="CI325" s="90"/>
      <c r="CJ325" s="90"/>
      <c r="CK325" s="90"/>
      <c r="CL325" s="91"/>
      <c r="CM325" s="90"/>
      <c r="CN325" s="90">
        <v>2200</v>
      </c>
      <c r="CO325" s="90"/>
      <c r="DB325" s="103"/>
      <c r="DC325" s="103"/>
      <c r="DD325" s="103"/>
      <c r="DE325" s="103"/>
      <c r="DF325" s="103"/>
      <c r="DG325" s="103"/>
      <c r="DH325" s="103"/>
      <c r="DI325" s="103"/>
      <c r="DJ325" s="103"/>
      <c r="DK325" s="103"/>
      <c r="DL325" s="103"/>
      <c r="DM325" s="103"/>
      <c r="DN325" s="103"/>
      <c r="DO325" s="103"/>
      <c r="DP325" s="103"/>
      <c r="DQ325" s="103"/>
      <c r="DR325" s="103"/>
      <c r="DS325" s="104"/>
      <c r="DT325" s="50">
        <f t="shared" si="369"/>
        <v>0</v>
      </c>
      <c r="DU325" s="73">
        <f t="shared" si="370"/>
        <v>0</v>
      </c>
      <c r="DV325" s="73">
        <f t="shared" si="371"/>
        <v>0</v>
      </c>
      <c r="DW325" s="73">
        <f t="shared" si="372"/>
        <v>1</v>
      </c>
      <c r="DX325" s="73">
        <f t="shared" si="373"/>
        <v>0</v>
      </c>
      <c r="DY325" s="125">
        <f t="shared" si="374"/>
        <v>0</v>
      </c>
      <c r="DZ325" s="73">
        <f t="shared" si="375"/>
        <v>1</v>
      </c>
      <c r="EA325" s="19">
        <f t="shared" si="376"/>
        <v>0</v>
      </c>
      <c r="EB325" s="50">
        <f t="shared" si="377"/>
        <v>0</v>
      </c>
      <c r="EC325" s="19">
        <f t="shared" si="378"/>
        <v>0</v>
      </c>
      <c r="ED325" s="19">
        <f t="shared" si="379"/>
        <v>1</v>
      </c>
      <c r="EE325" s="19">
        <f t="shared" si="380"/>
        <v>0</v>
      </c>
      <c r="EF325" s="50">
        <f t="shared" si="381"/>
        <v>0</v>
      </c>
      <c r="EG325" s="19">
        <f t="shared" si="382"/>
        <v>0</v>
      </c>
      <c r="EH325" s="19">
        <f t="shared" si="383"/>
        <v>1</v>
      </c>
      <c r="EI325" s="50">
        <f t="shared" si="384"/>
        <v>0</v>
      </c>
      <c r="EJ325" s="125">
        <f t="shared" si="385"/>
        <v>3</v>
      </c>
      <c r="EK325">
        <f t="shared" si="386"/>
        <v>562</v>
      </c>
      <c r="EL325" t="str">
        <f t="shared" si="387"/>
        <v/>
      </c>
      <c r="EM325">
        <f t="shared" si="388"/>
        <v>140.80000000000001</v>
      </c>
      <c r="EN325">
        <f t="shared" si="389"/>
        <v>453.9</v>
      </c>
      <c r="EO325" t="str">
        <f t="shared" si="390"/>
        <v/>
      </c>
      <c r="EP325">
        <f t="shared" si="391"/>
        <v>22.8</v>
      </c>
      <c r="EQ325">
        <f t="shared" si="392"/>
        <v>2902</v>
      </c>
      <c r="ER325" t="str">
        <f t="shared" si="393"/>
        <v/>
      </c>
      <c r="ES325" t="str">
        <f t="shared" si="394"/>
        <v/>
      </c>
      <c r="ET325">
        <f t="shared" si="395"/>
        <v>45.5</v>
      </c>
      <c r="EU325" s="61">
        <f t="shared" si="396"/>
        <v>546.70000000000005</v>
      </c>
      <c r="EV325" s="53" t="e">
        <f>IF(ISNUMBER(EK325),EK325*#REF!,"")</f>
        <v>#REF!</v>
      </c>
      <c r="EW325" s="53" t="str">
        <f>IF(ISNUMBER(EL325),EL325*#REF!,"")</f>
        <v/>
      </c>
      <c r="EX325" s="53" t="e">
        <f>IF(ISNUMBER(EM325),EM325*#REF!,"")</f>
        <v>#REF!</v>
      </c>
      <c r="EY325" s="53" t="e">
        <f>IF(ISNUMBER(EN325),EN325*#REF!,"")</f>
        <v>#REF!</v>
      </c>
      <c r="EZ325" s="53" t="str">
        <f>IF(ISNUMBER(EO325),EO325*#REF!,"")</f>
        <v/>
      </c>
      <c r="FA325" s="53" t="e">
        <f>IF(ISNUMBER(EP325),EP325*#REF!,"")</f>
        <v>#REF!</v>
      </c>
      <c r="FB325" s="53" t="e">
        <f>IF(ISNUMBER(EQ325),EQ325*#REF!,"")</f>
        <v>#REF!</v>
      </c>
      <c r="FC325" s="53" t="str">
        <f>IF(ISNUMBER(ER325),ER325*#REF!,"")</f>
        <v/>
      </c>
      <c r="FD325" s="53" t="str">
        <f>IF(ISNUMBER(ES325),ES325*#REF!,"")</f>
        <v/>
      </c>
      <c r="FE325" s="53" t="e">
        <f>IF(ISNUMBER(ET325),ET325*#REF!,"")</f>
        <v>#REF!</v>
      </c>
      <c r="FF325" s="52" t="e">
        <f>IF(ISNUMBER(EU325),EU325*#REF!,"")</f>
        <v>#REF!</v>
      </c>
      <c r="FG325" s="55" t="str">
        <f t="shared" si="397"/>
        <v/>
      </c>
      <c r="FH325" s="55" t="str">
        <f t="shared" si="398"/>
        <v/>
      </c>
      <c r="FI325" s="55" t="str">
        <f t="shared" si="399"/>
        <v/>
      </c>
      <c r="FJ325" s="55" t="str">
        <f t="shared" si="400"/>
        <v/>
      </c>
      <c r="FK325" s="55" t="str">
        <f t="shared" si="401"/>
        <v/>
      </c>
      <c r="FL325" s="55" t="str">
        <f t="shared" si="402"/>
        <v/>
      </c>
      <c r="FM325" s="55" t="str">
        <f t="shared" si="403"/>
        <v/>
      </c>
      <c r="FN325" s="55" t="str">
        <f t="shared" si="404"/>
        <v/>
      </c>
      <c r="FO325" s="55" t="str">
        <f t="shared" si="405"/>
        <v/>
      </c>
      <c r="FP325" s="55" t="str">
        <f t="shared" si="406"/>
        <v/>
      </c>
      <c r="FQ325" s="59" t="str">
        <f t="shared" si="407"/>
        <v/>
      </c>
      <c r="FR325" s="53" t="str">
        <f t="shared" si="426"/>
        <v/>
      </c>
      <c r="FS325" s="53" t="e">
        <f t="shared" si="408"/>
        <v>#VALUE!</v>
      </c>
      <c r="FT325" s="19" t="e">
        <f t="shared" si="409"/>
        <v>#VALUE!</v>
      </c>
      <c r="FU325" s="19" t="e">
        <f t="shared" si="410"/>
        <v>#VALUE!</v>
      </c>
      <c r="FV325" s="19" t="e">
        <f t="shared" si="411"/>
        <v>#VALUE!</v>
      </c>
      <c r="FW325" s="50" t="e">
        <f t="shared" si="412"/>
        <v>#VALUE!</v>
      </c>
      <c r="FX325" s="120">
        <f t="shared" si="413"/>
        <v>0</v>
      </c>
      <c r="FY325" s="120">
        <f t="shared" si="414"/>
        <v>0</v>
      </c>
      <c r="FZ325" s="120">
        <f t="shared" si="415"/>
        <v>0</v>
      </c>
      <c r="GA325" s="120">
        <f t="shared" si="416"/>
        <v>0</v>
      </c>
      <c r="GB325" s="120">
        <f t="shared" si="417"/>
        <v>0</v>
      </c>
      <c r="GC325" s="120">
        <f t="shared" si="418"/>
        <v>0</v>
      </c>
      <c r="GD325" s="120">
        <f t="shared" si="419"/>
        <v>0</v>
      </c>
      <c r="GE325" s="120">
        <f t="shared" si="420"/>
        <v>0</v>
      </c>
      <c r="GF325" s="120">
        <f t="shared" si="421"/>
        <v>0</v>
      </c>
      <c r="GG325">
        <f t="shared" si="422"/>
        <v>0</v>
      </c>
      <c r="GH325">
        <f t="shared" si="423"/>
        <v>0</v>
      </c>
      <c r="GI325">
        <v>6</v>
      </c>
      <c r="GJ325" t="str">
        <f t="shared" si="424"/>
        <v/>
      </c>
    </row>
    <row r="326" spans="1:192" x14ac:dyDescent="0.2">
      <c r="A326" s="50">
        <f t="shared" si="363"/>
        <v>325</v>
      </c>
      <c r="B326" s="58" t="s">
        <v>351</v>
      </c>
      <c r="C326" s="58" t="s">
        <v>235</v>
      </c>
      <c r="D326" s="58"/>
      <c r="E326" s="58"/>
      <c r="F326" s="19">
        <v>3482240</v>
      </c>
      <c r="G326" s="19">
        <v>5561710</v>
      </c>
      <c r="H326" s="77">
        <f t="shared" si="364"/>
        <v>482172.67400000006</v>
      </c>
      <c r="I326" s="77">
        <f t="shared" si="365"/>
        <v>5559925.1060000006</v>
      </c>
      <c r="J326" s="19">
        <v>105</v>
      </c>
      <c r="K326" s="83" t="s">
        <v>1334</v>
      </c>
      <c r="L326" s="83">
        <v>287</v>
      </c>
      <c r="M326" s="83"/>
      <c r="O326" s="83"/>
      <c r="P326" s="83"/>
      <c r="Q326" s="58" t="s">
        <v>2831</v>
      </c>
      <c r="R326" s="58" t="s">
        <v>275</v>
      </c>
      <c r="S326" s="58" t="s">
        <v>1325</v>
      </c>
      <c r="T326" s="241" t="str">
        <f t="shared" si="366"/>
        <v>-</v>
      </c>
      <c r="U326" s="241" t="str">
        <f t="shared" si="367"/>
        <v>M</v>
      </c>
      <c r="V326" s="241" t="str">
        <f t="shared" si="368"/>
        <v>-</v>
      </c>
      <c r="W326" s="241" t="str">
        <f t="shared" si="425"/>
        <v>A</v>
      </c>
      <c r="X326" s="260">
        <f t="shared" si="362"/>
        <v>6</v>
      </c>
      <c r="Y326" s="261" t="str">
        <f t="shared" si="361"/>
        <v/>
      </c>
      <c r="Z326" s="68"/>
      <c r="AA326" s="69">
        <v>24177</v>
      </c>
      <c r="AB326" s="77">
        <v>3</v>
      </c>
      <c r="AC326" s="58" t="s">
        <v>560</v>
      </c>
      <c r="AD326" s="58" t="s">
        <v>1718</v>
      </c>
      <c r="AE326" s="68"/>
      <c r="AF326" s="66">
        <v>11.3</v>
      </c>
      <c r="AG326" s="83"/>
      <c r="AH326" s="83">
        <v>6.3</v>
      </c>
      <c r="AI326" s="83"/>
      <c r="AJ326" s="83"/>
      <c r="AK326" s="83"/>
      <c r="AL326" s="83"/>
      <c r="AM326" s="83"/>
      <c r="AN326" s="58"/>
      <c r="AO326" s="58"/>
      <c r="AP326" s="83"/>
      <c r="AQ326" s="58"/>
      <c r="AR326" s="58">
        <v>5363</v>
      </c>
      <c r="AS326" s="193">
        <f t="shared" si="359"/>
        <v>5346.7400000000007</v>
      </c>
      <c r="AT326" s="248" t="str">
        <f t="shared" si="360"/>
        <v/>
      </c>
      <c r="AU326" s="58">
        <v>694.4</v>
      </c>
      <c r="AV326" s="58">
        <v>138.69999999999999</v>
      </c>
      <c r="AW326" s="58">
        <v>527.29999999999995</v>
      </c>
      <c r="AX326" s="58">
        <v>553.1</v>
      </c>
      <c r="AY326" s="58">
        <v>41.5</v>
      </c>
      <c r="AZ326" s="68">
        <v>3293</v>
      </c>
      <c r="BA326" s="60"/>
      <c r="BB326" s="58">
        <v>62.2</v>
      </c>
      <c r="BC326" s="58"/>
      <c r="BD326" s="60">
        <v>3.89</v>
      </c>
      <c r="BE326" s="60">
        <v>11.8</v>
      </c>
      <c r="BF326" s="58">
        <v>0.55000000000000004</v>
      </c>
      <c r="BG326" s="58"/>
      <c r="BH326" s="58"/>
      <c r="BI326" s="58"/>
      <c r="BJ326" s="58"/>
      <c r="BK326" s="58"/>
      <c r="BL326" s="58"/>
      <c r="BM326" s="58">
        <v>20.3</v>
      </c>
      <c r="BN326" s="68"/>
      <c r="BO326" s="81"/>
      <c r="BP326" s="81"/>
      <c r="BQ326" s="81"/>
      <c r="BR326" s="81"/>
      <c r="BS326" s="81"/>
      <c r="BT326" s="81"/>
      <c r="BU326" s="81"/>
      <c r="BV326" s="81"/>
      <c r="BW326" s="81"/>
      <c r="BX326" s="81"/>
      <c r="BY326" s="81"/>
      <c r="BZ326" s="81"/>
      <c r="CA326" s="81"/>
      <c r="CB326" s="81"/>
      <c r="CC326" s="81"/>
      <c r="CD326" s="81"/>
      <c r="CE326" s="81"/>
      <c r="CF326" s="81"/>
      <c r="CG326" s="81"/>
      <c r="CH326" s="81"/>
      <c r="CI326" s="81"/>
      <c r="CJ326" s="81"/>
      <c r="CK326" s="81"/>
      <c r="CL326" s="82"/>
      <c r="CM326" s="81"/>
      <c r="CN326" s="81">
        <v>2126</v>
      </c>
      <c r="CO326" s="81"/>
      <c r="CP326" s="58"/>
      <c r="CQ326" s="68"/>
      <c r="CR326" s="58"/>
      <c r="CS326" s="58"/>
      <c r="CT326" s="58"/>
      <c r="CU326" s="58"/>
      <c r="CV326" s="58"/>
      <c r="CW326" s="58"/>
      <c r="CX326" s="58"/>
      <c r="CY326" s="58"/>
      <c r="CZ326" s="58"/>
      <c r="DA326" s="68"/>
      <c r="DB326" s="81"/>
      <c r="DC326" s="81"/>
      <c r="DD326" s="81"/>
      <c r="DE326" s="81"/>
      <c r="DF326" s="81"/>
      <c r="DG326" s="81"/>
      <c r="DH326" s="81">
        <v>10.199999999999999</v>
      </c>
      <c r="DI326" s="81"/>
      <c r="DJ326" s="81"/>
      <c r="DK326" s="103"/>
      <c r="DL326" s="103"/>
      <c r="DM326" s="103"/>
      <c r="DN326" s="81"/>
      <c r="DO326" s="81"/>
      <c r="DP326" s="103"/>
      <c r="DQ326" s="103"/>
      <c r="DR326" s="103"/>
      <c r="DS326" s="104"/>
      <c r="DT326" s="50">
        <f t="shared" si="369"/>
        <v>0</v>
      </c>
      <c r="DU326" s="73">
        <f t="shared" si="370"/>
        <v>0</v>
      </c>
      <c r="DV326" s="73">
        <f t="shared" si="371"/>
        <v>0</v>
      </c>
      <c r="DW326" s="73">
        <f t="shared" si="372"/>
        <v>1</v>
      </c>
      <c r="DX326" s="73">
        <f t="shared" si="373"/>
        <v>0</v>
      </c>
      <c r="DY326" s="125">
        <f t="shared" si="374"/>
        <v>0</v>
      </c>
      <c r="DZ326" s="73">
        <f t="shared" si="375"/>
        <v>1</v>
      </c>
      <c r="EA326" s="19">
        <f t="shared" si="376"/>
        <v>0</v>
      </c>
      <c r="EB326" s="50">
        <f t="shared" si="377"/>
        <v>0</v>
      </c>
      <c r="EC326" s="19">
        <f t="shared" si="378"/>
        <v>0</v>
      </c>
      <c r="ED326" s="19">
        <f t="shared" si="379"/>
        <v>1</v>
      </c>
      <c r="EE326" s="19">
        <f t="shared" si="380"/>
        <v>0</v>
      </c>
      <c r="EF326" s="50">
        <f t="shared" si="381"/>
        <v>0</v>
      </c>
      <c r="EG326" s="19">
        <f t="shared" si="382"/>
        <v>0</v>
      </c>
      <c r="EH326" s="19">
        <f t="shared" si="383"/>
        <v>1</v>
      </c>
      <c r="EI326" s="50">
        <f t="shared" si="384"/>
        <v>0</v>
      </c>
      <c r="EJ326" s="125">
        <f t="shared" si="385"/>
        <v>3</v>
      </c>
      <c r="EK326">
        <f t="shared" si="386"/>
        <v>694.4</v>
      </c>
      <c r="EL326">
        <f t="shared" si="387"/>
        <v>62.2</v>
      </c>
      <c r="EM326">
        <f t="shared" si="388"/>
        <v>138.69999999999999</v>
      </c>
      <c r="EN326">
        <f t="shared" si="389"/>
        <v>527.29999999999995</v>
      </c>
      <c r="EO326">
        <f t="shared" si="390"/>
        <v>0.55000000000000004</v>
      </c>
      <c r="EP326">
        <f t="shared" si="391"/>
        <v>11.8</v>
      </c>
      <c r="EQ326">
        <f t="shared" si="392"/>
        <v>3293</v>
      </c>
      <c r="ER326" t="str">
        <f t="shared" si="393"/>
        <v/>
      </c>
      <c r="ES326" t="str">
        <f t="shared" si="394"/>
        <v/>
      </c>
      <c r="ET326">
        <f t="shared" si="395"/>
        <v>41.5</v>
      </c>
      <c r="EU326" s="61">
        <f t="shared" si="396"/>
        <v>553.1</v>
      </c>
      <c r="EV326" s="53" t="e">
        <f>IF(ISNUMBER(EK326),EK326*#REF!,"")</f>
        <v>#REF!</v>
      </c>
      <c r="EW326" s="53" t="e">
        <f>IF(ISNUMBER(EL326),EL326*#REF!,"")</f>
        <v>#REF!</v>
      </c>
      <c r="EX326" s="53" t="e">
        <f>IF(ISNUMBER(EM326),EM326*#REF!,"")</f>
        <v>#REF!</v>
      </c>
      <c r="EY326" s="53" t="e">
        <f>IF(ISNUMBER(EN326),EN326*#REF!,"")</f>
        <v>#REF!</v>
      </c>
      <c r="EZ326" s="53" t="e">
        <f>IF(ISNUMBER(EO326),EO326*#REF!,"")</f>
        <v>#REF!</v>
      </c>
      <c r="FA326" s="53" t="e">
        <f>IF(ISNUMBER(EP326),EP326*#REF!,"")</f>
        <v>#REF!</v>
      </c>
      <c r="FB326" s="53" t="e">
        <f>IF(ISNUMBER(EQ326),EQ326*#REF!,"")</f>
        <v>#REF!</v>
      </c>
      <c r="FC326" s="53" t="str">
        <f>IF(ISNUMBER(ER326),ER326*#REF!,"")</f>
        <v/>
      </c>
      <c r="FD326" s="53" t="str">
        <f>IF(ISNUMBER(ES326),ES326*#REF!,"")</f>
        <v/>
      </c>
      <c r="FE326" s="53" t="e">
        <f>IF(ISNUMBER(ET326),ET326*#REF!,"")</f>
        <v>#REF!</v>
      </c>
      <c r="FF326" s="52" t="e">
        <f>IF(ISNUMBER(EU326),EU326*#REF!,"")</f>
        <v>#REF!</v>
      </c>
      <c r="FG326" s="55" t="str">
        <f t="shared" si="397"/>
        <v/>
      </c>
      <c r="FH326" s="55" t="str">
        <f t="shared" si="398"/>
        <v/>
      </c>
      <c r="FI326" s="55" t="str">
        <f t="shared" si="399"/>
        <v/>
      </c>
      <c r="FJ326" s="55" t="str">
        <f t="shared" si="400"/>
        <v/>
      </c>
      <c r="FK326" s="55" t="str">
        <f t="shared" si="401"/>
        <v/>
      </c>
      <c r="FL326" s="55" t="str">
        <f t="shared" si="402"/>
        <v/>
      </c>
      <c r="FM326" s="55" t="str">
        <f t="shared" si="403"/>
        <v/>
      </c>
      <c r="FN326" s="55" t="str">
        <f t="shared" si="404"/>
        <v/>
      </c>
      <c r="FO326" s="55" t="str">
        <f t="shared" si="405"/>
        <v/>
      </c>
      <c r="FP326" s="55" t="str">
        <f t="shared" si="406"/>
        <v/>
      </c>
      <c r="FQ326" s="59" t="str">
        <f t="shared" si="407"/>
        <v/>
      </c>
      <c r="FR326" s="53" t="str">
        <f t="shared" si="426"/>
        <v/>
      </c>
      <c r="FS326" s="53" t="e">
        <f t="shared" si="408"/>
        <v>#VALUE!</v>
      </c>
      <c r="FT326" s="19" t="e">
        <f t="shared" si="409"/>
        <v>#VALUE!</v>
      </c>
      <c r="FU326" s="19" t="e">
        <f t="shared" si="410"/>
        <v>#VALUE!</v>
      </c>
      <c r="FV326" s="19" t="e">
        <f t="shared" si="411"/>
        <v>#VALUE!</v>
      </c>
      <c r="FW326" s="50" t="e">
        <f t="shared" si="412"/>
        <v>#VALUE!</v>
      </c>
      <c r="FX326" s="120">
        <f t="shared" si="413"/>
        <v>0</v>
      </c>
      <c r="FY326" s="120">
        <f t="shared" si="414"/>
        <v>0</v>
      </c>
      <c r="FZ326" s="120">
        <f t="shared" si="415"/>
        <v>0</v>
      </c>
      <c r="GA326" s="120">
        <f t="shared" si="416"/>
        <v>0</v>
      </c>
      <c r="GB326" s="120">
        <f t="shared" si="417"/>
        <v>0</v>
      </c>
      <c r="GC326" s="120">
        <f t="shared" si="418"/>
        <v>0</v>
      </c>
      <c r="GD326" s="120">
        <f t="shared" si="419"/>
        <v>0</v>
      </c>
      <c r="GE326" s="120">
        <f t="shared" si="420"/>
        <v>0</v>
      </c>
      <c r="GF326" s="120">
        <f t="shared" si="421"/>
        <v>0</v>
      </c>
      <c r="GG326">
        <f t="shared" si="422"/>
        <v>0</v>
      </c>
      <c r="GH326">
        <f t="shared" si="423"/>
        <v>0</v>
      </c>
      <c r="GI326">
        <v>6</v>
      </c>
      <c r="GJ326" t="str">
        <f t="shared" si="424"/>
        <v/>
      </c>
    </row>
    <row r="327" spans="1:192" ht="15" x14ac:dyDescent="0.25">
      <c r="A327" s="50">
        <f t="shared" si="363"/>
        <v>326</v>
      </c>
      <c r="B327" s="2" t="s">
        <v>351</v>
      </c>
      <c r="C327" t="s">
        <v>235</v>
      </c>
      <c r="F327" s="19">
        <v>3482240</v>
      </c>
      <c r="G327" s="19">
        <v>5561710</v>
      </c>
      <c r="H327" s="77">
        <f t="shared" si="364"/>
        <v>482172.67400000006</v>
      </c>
      <c r="I327" s="77">
        <f t="shared" si="365"/>
        <v>5559925.1060000006</v>
      </c>
      <c r="J327" s="19">
        <v>105</v>
      </c>
      <c r="K327" s="19" t="s">
        <v>1334</v>
      </c>
      <c r="L327" s="19">
        <v>287</v>
      </c>
      <c r="Q327" s="58" t="s">
        <v>2831</v>
      </c>
      <c r="R327" s="58" t="s">
        <v>275</v>
      </c>
      <c r="S327" s="58" t="s">
        <v>1325</v>
      </c>
      <c r="T327" s="241" t="str">
        <f t="shared" si="366"/>
        <v>-</v>
      </c>
      <c r="U327" s="241" t="str">
        <f t="shared" si="367"/>
        <v>-</v>
      </c>
      <c r="V327" s="241" t="str">
        <f t="shared" si="368"/>
        <v>-</v>
      </c>
      <c r="W327" s="241" t="str">
        <f t="shared" si="425"/>
        <v>-</v>
      </c>
      <c r="X327" s="260">
        <f t="shared" si="362"/>
        <v>6</v>
      </c>
      <c r="Y327" s="261" t="str">
        <f t="shared" si="361"/>
        <v/>
      </c>
      <c r="Z327" s="68"/>
      <c r="AA327" s="48">
        <v>26918</v>
      </c>
      <c r="AB327" s="73">
        <v>4</v>
      </c>
      <c r="AD327" s="2" t="s">
        <v>1531</v>
      </c>
      <c r="AE327" s="57" t="s">
        <v>1431</v>
      </c>
      <c r="AF327" s="66" t="s">
        <v>3088</v>
      </c>
      <c r="AI327" s="272"/>
      <c r="AS327" s="204"/>
      <c r="AT327" s="249"/>
      <c r="AU327" s="51"/>
      <c r="AV327" s="51"/>
      <c r="AW327" s="51"/>
      <c r="AX327" s="51"/>
      <c r="AY327" s="51"/>
      <c r="AZ327" s="49"/>
      <c r="BO327" s="90"/>
      <c r="BP327" s="273"/>
      <c r="BQ327" s="90"/>
      <c r="BR327" s="90"/>
      <c r="BS327" s="90"/>
      <c r="BT327" s="90"/>
      <c r="BU327" s="90"/>
      <c r="BV327" s="90"/>
      <c r="BW327" s="90"/>
      <c r="BX327" s="90"/>
      <c r="BY327" s="90"/>
      <c r="BZ327" s="90"/>
      <c r="CA327" s="90"/>
      <c r="CB327" s="90"/>
      <c r="CC327" s="90"/>
      <c r="CD327" s="90"/>
      <c r="CE327" s="90"/>
      <c r="CF327" s="90"/>
      <c r="CG327" s="90"/>
      <c r="CH327" s="90"/>
      <c r="CI327" s="90"/>
      <c r="CJ327" s="90"/>
      <c r="CK327" s="90"/>
      <c r="CL327" s="91"/>
      <c r="CM327" s="90"/>
      <c r="CN327" s="90" t="s">
        <v>3088</v>
      </c>
      <c r="CO327" s="90"/>
      <c r="CR327">
        <v>0.2</v>
      </c>
      <c r="CS327">
        <v>99.8</v>
      </c>
      <c r="CX327">
        <v>0</v>
      </c>
      <c r="CY327">
        <v>0</v>
      </c>
      <c r="DB327" s="103"/>
      <c r="DC327" s="103"/>
      <c r="DD327" s="103"/>
      <c r="DE327" s="103">
        <v>-4.3</v>
      </c>
      <c r="DF327" s="103"/>
      <c r="DG327" s="103"/>
      <c r="DH327" s="103"/>
      <c r="DI327" s="103"/>
      <c r="DJ327" s="103"/>
      <c r="DK327" s="103"/>
      <c r="DL327" s="103"/>
      <c r="DM327" s="103"/>
      <c r="DN327" s="103"/>
      <c r="DO327" s="103"/>
      <c r="DP327" s="103"/>
      <c r="DQ327" s="103"/>
      <c r="DR327" s="103"/>
      <c r="DS327" s="104"/>
      <c r="DT327" s="50">
        <f t="shared" si="369"/>
        <v>0</v>
      </c>
      <c r="DU327" s="73">
        <f t="shared" si="370"/>
        <v>0</v>
      </c>
      <c r="DV327" s="73">
        <f t="shared" si="371"/>
        <v>0</v>
      </c>
      <c r="DW327" s="73">
        <f t="shared" si="372"/>
        <v>1</v>
      </c>
      <c r="DX327" s="73">
        <f t="shared" si="373"/>
        <v>0</v>
      </c>
      <c r="DY327" s="125">
        <f t="shared" si="374"/>
        <v>0</v>
      </c>
      <c r="DZ327" s="73">
        <f t="shared" si="375"/>
        <v>0</v>
      </c>
      <c r="EA327" s="19">
        <f t="shared" si="376"/>
        <v>0</v>
      </c>
      <c r="EB327" s="50">
        <f t="shared" si="377"/>
        <v>1</v>
      </c>
      <c r="EC327" s="19">
        <f t="shared" si="378"/>
        <v>0</v>
      </c>
      <c r="ED327" s="19">
        <f t="shared" si="379"/>
        <v>0</v>
      </c>
      <c r="EE327" s="19">
        <f t="shared" si="380"/>
        <v>0</v>
      </c>
      <c r="EF327" s="50">
        <f t="shared" si="381"/>
        <v>1</v>
      </c>
      <c r="EG327" s="19">
        <f t="shared" si="382"/>
        <v>0</v>
      </c>
      <c r="EH327" s="19">
        <f t="shared" si="383"/>
        <v>0</v>
      </c>
      <c r="EI327" s="50">
        <f t="shared" si="384"/>
        <v>1</v>
      </c>
      <c r="EJ327" s="125">
        <f t="shared" si="385"/>
        <v>1</v>
      </c>
      <c r="EK327" t="str">
        <f t="shared" si="386"/>
        <v/>
      </c>
      <c r="EL327" t="str">
        <f t="shared" si="387"/>
        <v/>
      </c>
      <c r="EM327" t="str">
        <f t="shared" si="388"/>
        <v/>
      </c>
      <c r="EN327" t="str">
        <f t="shared" si="389"/>
        <v/>
      </c>
      <c r="EO327" t="str">
        <f t="shared" si="390"/>
        <v/>
      </c>
      <c r="EP327" t="str">
        <f t="shared" si="391"/>
        <v/>
      </c>
      <c r="EQ327" t="str">
        <f t="shared" si="392"/>
        <v/>
      </c>
      <c r="ER327" t="str">
        <f t="shared" si="393"/>
        <v/>
      </c>
      <c r="ES327" t="str">
        <f t="shared" si="394"/>
        <v/>
      </c>
      <c r="ET327" t="str">
        <f t="shared" si="395"/>
        <v/>
      </c>
      <c r="EU327" s="61" t="str">
        <f t="shared" si="396"/>
        <v/>
      </c>
      <c r="EV327" s="53" t="str">
        <f>IF(ISNUMBER(EK327),EK327*#REF!,"")</f>
        <v/>
      </c>
      <c r="EW327" s="53" t="str">
        <f>IF(ISNUMBER(EL327),EL327*#REF!,"")</f>
        <v/>
      </c>
      <c r="EX327" s="53" t="str">
        <f>IF(ISNUMBER(EM327),EM327*#REF!,"")</f>
        <v/>
      </c>
      <c r="EY327" s="53" t="str">
        <f>IF(ISNUMBER(EN327),EN327*#REF!,"")</f>
        <v/>
      </c>
      <c r="EZ327" s="53" t="str">
        <f>IF(ISNUMBER(EO327),EO327*#REF!,"")</f>
        <v/>
      </c>
      <c r="FA327" s="53" t="str">
        <f>IF(ISNUMBER(EP327),EP327*#REF!,"")</f>
        <v/>
      </c>
      <c r="FB327" s="53" t="str">
        <f>IF(ISNUMBER(EQ327),EQ327*#REF!,"")</f>
        <v/>
      </c>
      <c r="FC327" s="53" t="str">
        <f>IF(ISNUMBER(ER327),ER327*#REF!,"")</f>
        <v/>
      </c>
      <c r="FD327" s="53" t="str">
        <f>IF(ISNUMBER(ES327),ES327*#REF!,"")</f>
        <v/>
      </c>
      <c r="FE327" s="53" t="str">
        <f>IF(ISNUMBER(ET327),ET327*#REF!,"")</f>
        <v/>
      </c>
      <c r="FF327" s="52" t="str">
        <f>IF(ISNUMBER(EU327),EU327*#REF!,"")</f>
        <v/>
      </c>
      <c r="FG327" s="55" t="str">
        <f t="shared" si="397"/>
        <v/>
      </c>
      <c r="FH327" s="55" t="str">
        <f t="shared" si="398"/>
        <v/>
      </c>
      <c r="FI327" s="55" t="str">
        <f t="shared" si="399"/>
        <v/>
      </c>
      <c r="FJ327" s="55" t="str">
        <f t="shared" si="400"/>
        <v/>
      </c>
      <c r="FK327" s="55" t="str">
        <f t="shared" si="401"/>
        <v/>
      </c>
      <c r="FL327" s="55" t="str">
        <f t="shared" si="402"/>
        <v/>
      </c>
      <c r="FM327" s="55" t="str">
        <f t="shared" si="403"/>
        <v/>
      </c>
      <c r="FN327" s="55" t="str">
        <f t="shared" si="404"/>
        <v/>
      </c>
      <c r="FO327" s="55" t="str">
        <f t="shared" si="405"/>
        <v/>
      </c>
      <c r="FP327" s="55" t="str">
        <f t="shared" si="406"/>
        <v/>
      </c>
      <c r="FQ327" s="59" t="str">
        <f t="shared" si="407"/>
        <v/>
      </c>
      <c r="FR327" s="53" t="str">
        <f t="shared" si="426"/>
        <v/>
      </c>
      <c r="FS327" s="53">
        <f t="shared" si="408"/>
        <v>0</v>
      </c>
      <c r="FT327" s="19">
        <f t="shared" si="409"/>
        <v>1</v>
      </c>
      <c r="FU327" s="19">
        <f t="shared" si="410"/>
        <v>0</v>
      </c>
      <c r="FV327" s="19">
        <f t="shared" si="411"/>
        <v>0</v>
      </c>
      <c r="FW327" s="50">
        <f t="shared" si="412"/>
        <v>0</v>
      </c>
      <c r="FX327" s="120">
        <f t="shared" si="413"/>
        <v>0</v>
      </c>
      <c r="FY327" s="120">
        <f t="shared" si="414"/>
        <v>0</v>
      </c>
      <c r="FZ327" s="120">
        <f t="shared" si="415"/>
        <v>0</v>
      </c>
      <c r="GA327" s="120">
        <f t="shared" si="416"/>
        <v>0</v>
      </c>
      <c r="GB327" s="120">
        <f t="shared" si="417"/>
        <v>0</v>
      </c>
      <c r="GC327" s="120">
        <f t="shared" si="418"/>
        <v>0</v>
      </c>
      <c r="GD327" s="120">
        <f t="shared" si="419"/>
        <v>0</v>
      </c>
      <c r="GE327" s="120">
        <f t="shared" si="420"/>
        <v>0</v>
      </c>
      <c r="GF327" s="120">
        <f t="shared" si="421"/>
        <v>0</v>
      </c>
      <c r="GG327">
        <f t="shared" si="422"/>
        <v>0</v>
      </c>
      <c r="GH327">
        <f t="shared" si="423"/>
        <v>0</v>
      </c>
      <c r="GI327">
        <v>6</v>
      </c>
      <c r="GJ327" t="str">
        <f t="shared" si="424"/>
        <v/>
      </c>
    </row>
    <row r="328" spans="1:192" ht="15" x14ac:dyDescent="0.25">
      <c r="A328" s="50">
        <f t="shared" si="363"/>
        <v>327</v>
      </c>
      <c r="B328" s="2" t="s">
        <v>351</v>
      </c>
      <c r="C328" t="s">
        <v>235</v>
      </c>
      <c r="F328" s="19">
        <v>3482240</v>
      </c>
      <c r="G328" s="19">
        <v>5561710</v>
      </c>
      <c r="H328" s="77">
        <f t="shared" si="364"/>
        <v>482172.67400000006</v>
      </c>
      <c r="I328" s="77">
        <f t="shared" si="365"/>
        <v>5559925.1060000006</v>
      </c>
      <c r="J328" s="19">
        <v>105</v>
      </c>
      <c r="K328" s="19" t="s">
        <v>1334</v>
      </c>
      <c r="L328" s="19">
        <v>287</v>
      </c>
      <c r="O328" s="19">
        <v>105</v>
      </c>
      <c r="Q328" s="58" t="s">
        <v>2831</v>
      </c>
      <c r="R328" s="58" t="s">
        <v>275</v>
      </c>
      <c r="S328" s="58" t="s">
        <v>1325</v>
      </c>
      <c r="T328" s="241" t="str">
        <f t="shared" si="366"/>
        <v>-</v>
      </c>
      <c r="U328" s="241" t="str">
        <f t="shared" si="367"/>
        <v>M</v>
      </c>
      <c r="V328" s="241" t="str">
        <f t="shared" si="368"/>
        <v>-</v>
      </c>
      <c r="W328" s="241" t="str">
        <f t="shared" si="425"/>
        <v>A</v>
      </c>
      <c r="X328" s="260">
        <f t="shared" si="362"/>
        <v>6</v>
      </c>
      <c r="Y328" s="261" t="str">
        <f t="shared" si="361"/>
        <v/>
      </c>
      <c r="Z328" s="68" t="s">
        <v>1709</v>
      </c>
      <c r="AA328" s="48">
        <v>29328</v>
      </c>
      <c r="AB328" s="73">
        <v>5</v>
      </c>
      <c r="AC328" s="58" t="s">
        <v>455</v>
      </c>
      <c r="AD328" s="58" t="s">
        <v>1710</v>
      </c>
      <c r="AE328" s="56"/>
      <c r="AF328" s="66">
        <v>11.4</v>
      </c>
      <c r="AH328" s="19">
        <v>6.3</v>
      </c>
      <c r="AI328" s="272"/>
      <c r="AM328" s="213" t="s">
        <v>1719</v>
      </c>
      <c r="AS328" s="193">
        <f t="shared" ref="AS328:AS338" si="427">SUM(AU328:BN328)+SUM(BO328:CL328)/1000</f>
        <v>5213.8210000000008</v>
      </c>
      <c r="AT328" s="248" t="str">
        <f t="shared" ref="AT328:AT338" si="428">FR328</f>
        <v/>
      </c>
      <c r="AU328" s="55">
        <v>678</v>
      </c>
      <c r="AV328" s="55">
        <v>129</v>
      </c>
      <c r="AW328">
        <v>520.29999999999995</v>
      </c>
      <c r="AX328">
        <v>540.79999999999995</v>
      </c>
      <c r="AY328">
        <v>42.2</v>
      </c>
      <c r="AZ328" s="61">
        <v>3194</v>
      </c>
      <c r="BA328">
        <v>1.51</v>
      </c>
      <c r="BB328">
        <v>56.8</v>
      </c>
      <c r="BC328">
        <v>3.9</v>
      </c>
      <c r="BD328" s="55">
        <v>4</v>
      </c>
      <c r="BE328">
        <v>11.5</v>
      </c>
      <c r="BF328">
        <v>0.41</v>
      </c>
      <c r="BG328" s="53">
        <v>0.3</v>
      </c>
      <c r="BH328">
        <v>0.62</v>
      </c>
      <c r="BI328">
        <v>4.4999999999999998E-2</v>
      </c>
      <c r="BJ328">
        <v>1.7</v>
      </c>
      <c r="BM328">
        <v>19.5</v>
      </c>
      <c r="BN328" s="61">
        <v>8.6</v>
      </c>
      <c r="BO328" s="90"/>
      <c r="BP328" s="273"/>
      <c r="BQ328" s="90">
        <v>182</v>
      </c>
      <c r="BR328" s="90">
        <v>170</v>
      </c>
      <c r="BS328" s="90"/>
      <c r="BT328" s="90"/>
      <c r="BU328" s="90"/>
      <c r="BV328" s="90"/>
      <c r="BW328" s="90">
        <v>64</v>
      </c>
      <c r="BX328" s="90"/>
      <c r="BY328" s="90"/>
      <c r="BZ328" s="90"/>
      <c r="CA328" s="90"/>
      <c r="CB328" s="90"/>
      <c r="CC328" s="90">
        <v>220</v>
      </c>
      <c r="CD328" s="90"/>
      <c r="CE328" s="90"/>
      <c r="CF328" s="90"/>
      <c r="CG328" s="90"/>
      <c r="CH328" s="90"/>
      <c r="CI328" s="90"/>
      <c r="CJ328" s="90"/>
      <c r="CK328" s="90"/>
      <c r="CL328" s="91"/>
      <c r="CM328" s="90"/>
      <c r="CN328" s="90">
        <v>2085</v>
      </c>
      <c r="CO328" s="90"/>
      <c r="DB328" s="103"/>
      <c r="DC328" s="103"/>
      <c r="DD328" s="103"/>
      <c r="DE328" s="103"/>
      <c r="DF328" s="103"/>
      <c r="DG328" s="103"/>
      <c r="DH328" s="103"/>
      <c r="DI328" s="103"/>
      <c r="DJ328" s="103"/>
      <c r="DK328" s="103"/>
      <c r="DL328" s="103"/>
      <c r="DM328" s="103"/>
      <c r="DN328" s="103"/>
      <c r="DO328" s="103"/>
      <c r="DP328" s="103"/>
      <c r="DQ328" s="103"/>
      <c r="DR328" s="103"/>
      <c r="DS328" s="104"/>
      <c r="DT328" s="50">
        <f t="shared" si="369"/>
        <v>0</v>
      </c>
      <c r="DU328" s="73">
        <f t="shared" si="370"/>
        <v>0</v>
      </c>
      <c r="DV328" s="73">
        <f t="shared" si="371"/>
        <v>0</v>
      </c>
      <c r="DW328" s="73">
        <f t="shared" si="372"/>
        <v>1</v>
      </c>
      <c r="DX328" s="73">
        <f t="shared" si="373"/>
        <v>0</v>
      </c>
      <c r="DY328" s="125">
        <f t="shared" si="374"/>
        <v>0</v>
      </c>
      <c r="DZ328" s="73">
        <f t="shared" si="375"/>
        <v>1</v>
      </c>
      <c r="EA328" s="19">
        <f t="shared" si="376"/>
        <v>0</v>
      </c>
      <c r="EB328" s="50">
        <f t="shared" si="377"/>
        <v>0</v>
      </c>
      <c r="EC328" s="19">
        <f t="shared" si="378"/>
        <v>0</v>
      </c>
      <c r="ED328" s="19">
        <f t="shared" si="379"/>
        <v>1</v>
      </c>
      <c r="EE328" s="19">
        <f t="shared" si="380"/>
        <v>0</v>
      </c>
      <c r="EF328" s="50">
        <f t="shared" si="381"/>
        <v>0</v>
      </c>
      <c r="EG328" s="19">
        <f t="shared" si="382"/>
        <v>0</v>
      </c>
      <c r="EH328" s="19">
        <f t="shared" si="383"/>
        <v>1</v>
      </c>
      <c r="EI328" s="50">
        <f t="shared" si="384"/>
        <v>0</v>
      </c>
      <c r="EJ328" s="125">
        <f t="shared" si="385"/>
        <v>3</v>
      </c>
      <c r="EK328">
        <f t="shared" si="386"/>
        <v>678</v>
      </c>
      <c r="EL328">
        <f t="shared" si="387"/>
        <v>56.8</v>
      </c>
      <c r="EM328">
        <f t="shared" si="388"/>
        <v>129</v>
      </c>
      <c r="EN328">
        <f t="shared" si="389"/>
        <v>520.29999999999995</v>
      </c>
      <c r="EO328">
        <f t="shared" si="390"/>
        <v>0.41</v>
      </c>
      <c r="EP328">
        <f t="shared" si="391"/>
        <v>11.5</v>
      </c>
      <c r="EQ328">
        <f t="shared" si="392"/>
        <v>3194</v>
      </c>
      <c r="ER328" t="str">
        <f t="shared" si="393"/>
        <v/>
      </c>
      <c r="ES328">
        <f t="shared" si="394"/>
        <v>1.7</v>
      </c>
      <c r="ET328">
        <f t="shared" si="395"/>
        <v>42.2</v>
      </c>
      <c r="EU328" s="61">
        <f t="shared" si="396"/>
        <v>540.79999999999995</v>
      </c>
      <c r="EV328" s="53" t="e">
        <f>IF(ISNUMBER(EK328),EK328*#REF!,"")</f>
        <v>#REF!</v>
      </c>
      <c r="EW328" s="53" t="e">
        <f>IF(ISNUMBER(EL328),EL328*#REF!,"")</f>
        <v>#REF!</v>
      </c>
      <c r="EX328" s="53" t="e">
        <f>IF(ISNUMBER(EM328),EM328*#REF!,"")</f>
        <v>#REF!</v>
      </c>
      <c r="EY328" s="53" t="e">
        <f>IF(ISNUMBER(EN328),EN328*#REF!,"")</f>
        <v>#REF!</v>
      </c>
      <c r="EZ328" s="53" t="e">
        <f>IF(ISNUMBER(EO328),EO328*#REF!,"")</f>
        <v>#REF!</v>
      </c>
      <c r="FA328" s="53" t="e">
        <f>IF(ISNUMBER(EP328),EP328*#REF!,"")</f>
        <v>#REF!</v>
      </c>
      <c r="FB328" s="53" t="e">
        <f>IF(ISNUMBER(EQ328),EQ328*#REF!,"")</f>
        <v>#REF!</v>
      </c>
      <c r="FC328" s="53" t="str">
        <f>IF(ISNUMBER(ER328),ER328*#REF!,"")</f>
        <v/>
      </c>
      <c r="FD328" s="53" t="e">
        <f>IF(ISNUMBER(ES328),ES328*#REF!,"")</f>
        <v>#REF!</v>
      </c>
      <c r="FE328" s="53" t="e">
        <f>IF(ISNUMBER(ET328),ET328*#REF!,"")</f>
        <v>#REF!</v>
      </c>
      <c r="FF328" s="52" t="e">
        <f>IF(ISNUMBER(EU328),EU328*#REF!,"")</f>
        <v>#REF!</v>
      </c>
      <c r="FG328" s="55" t="str">
        <f t="shared" si="397"/>
        <v/>
      </c>
      <c r="FH328" s="55" t="str">
        <f t="shared" si="398"/>
        <v/>
      </c>
      <c r="FI328" s="55" t="str">
        <f t="shared" si="399"/>
        <v/>
      </c>
      <c r="FJ328" s="55" t="str">
        <f t="shared" si="400"/>
        <v/>
      </c>
      <c r="FK328" s="55" t="str">
        <f t="shared" si="401"/>
        <v/>
      </c>
      <c r="FL328" s="55" t="str">
        <f t="shared" si="402"/>
        <v/>
      </c>
      <c r="FM328" s="55" t="str">
        <f t="shared" si="403"/>
        <v/>
      </c>
      <c r="FN328" s="55" t="str">
        <f t="shared" si="404"/>
        <v/>
      </c>
      <c r="FO328" s="55" t="str">
        <f t="shared" si="405"/>
        <v/>
      </c>
      <c r="FP328" s="55" t="str">
        <f t="shared" si="406"/>
        <v/>
      </c>
      <c r="FQ328" s="59" t="str">
        <f t="shared" si="407"/>
        <v/>
      </c>
      <c r="FR328" s="53" t="str">
        <f t="shared" si="426"/>
        <v/>
      </c>
      <c r="FS328" s="53" t="e">
        <f t="shared" si="408"/>
        <v>#VALUE!</v>
      </c>
      <c r="FT328" s="19" t="e">
        <f t="shared" si="409"/>
        <v>#VALUE!</v>
      </c>
      <c r="FU328" s="19" t="e">
        <f t="shared" si="410"/>
        <v>#VALUE!</v>
      </c>
      <c r="FV328" s="19" t="e">
        <f t="shared" si="411"/>
        <v>#VALUE!</v>
      </c>
      <c r="FW328" s="50" t="e">
        <f t="shared" si="412"/>
        <v>#VALUE!</v>
      </c>
      <c r="FX328" s="120">
        <f t="shared" si="413"/>
        <v>0</v>
      </c>
      <c r="FY328" s="120">
        <f t="shared" si="414"/>
        <v>0</v>
      </c>
      <c r="FZ328" s="120">
        <f t="shared" si="415"/>
        <v>0</v>
      </c>
      <c r="GA328" s="120">
        <f t="shared" si="416"/>
        <v>0</v>
      </c>
      <c r="GB328" s="120">
        <f t="shared" si="417"/>
        <v>0</v>
      </c>
      <c r="GC328" s="120">
        <f t="shared" si="418"/>
        <v>0</v>
      </c>
      <c r="GD328" s="120">
        <f t="shared" si="419"/>
        <v>0</v>
      </c>
      <c r="GE328" s="120">
        <f t="shared" si="420"/>
        <v>0</v>
      </c>
      <c r="GF328" s="120">
        <f t="shared" si="421"/>
        <v>0</v>
      </c>
      <c r="GG328">
        <f t="shared" si="422"/>
        <v>0</v>
      </c>
      <c r="GH328">
        <f t="shared" si="423"/>
        <v>0</v>
      </c>
      <c r="GI328">
        <v>6</v>
      </c>
      <c r="GJ328" t="str">
        <f t="shared" si="424"/>
        <v/>
      </c>
    </row>
    <row r="329" spans="1:192" ht="15" x14ac:dyDescent="0.25">
      <c r="A329" s="50">
        <f t="shared" si="363"/>
        <v>328</v>
      </c>
      <c r="B329" s="2" t="s">
        <v>351</v>
      </c>
      <c r="C329" s="2" t="s">
        <v>235</v>
      </c>
      <c r="D329" s="2"/>
      <c r="E329" s="2"/>
      <c r="F329" s="19">
        <v>3482240</v>
      </c>
      <c r="G329" s="19">
        <v>5561710</v>
      </c>
      <c r="H329" s="77">
        <f t="shared" si="364"/>
        <v>482172.67400000006</v>
      </c>
      <c r="I329" s="77">
        <f t="shared" si="365"/>
        <v>5559925.1060000006</v>
      </c>
      <c r="J329" s="19">
        <v>105</v>
      </c>
      <c r="K329" s="19" t="s">
        <v>1334</v>
      </c>
      <c r="L329" s="19">
        <v>287</v>
      </c>
      <c r="Q329" s="58" t="s">
        <v>2831</v>
      </c>
      <c r="R329" s="58" t="s">
        <v>275</v>
      </c>
      <c r="S329" s="58" t="s">
        <v>1325</v>
      </c>
      <c r="T329" s="241" t="str">
        <f t="shared" si="366"/>
        <v>-</v>
      </c>
      <c r="U329" s="241" t="str">
        <f t="shared" si="367"/>
        <v>M</v>
      </c>
      <c r="V329" s="241" t="str">
        <f t="shared" si="368"/>
        <v>-</v>
      </c>
      <c r="W329" s="241" t="str">
        <f t="shared" si="425"/>
        <v>A</v>
      </c>
      <c r="X329" s="260">
        <f t="shared" si="362"/>
        <v>6</v>
      </c>
      <c r="Y329" s="261" t="str">
        <f t="shared" si="361"/>
        <v/>
      </c>
      <c r="Z329" s="56"/>
      <c r="AA329" s="86" t="s">
        <v>1433</v>
      </c>
      <c r="AB329" s="73">
        <v>6</v>
      </c>
      <c r="AC329" s="2" t="s">
        <v>958</v>
      </c>
      <c r="AD329" s="2" t="s">
        <v>1711</v>
      </c>
      <c r="AE329" s="56"/>
      <c r="AF329" s="66">
        <v>11</v>
      </c>
      <c r="AH329" s="19">
        <v>6.1</v>
      </c>
      <c r="AI329" s="272"/>
      <c r="AS329" s="193">
        <f t="shared" si="427"/>
        <v>1796</v>
      </c>
      <c r="AT329" s="248" t="str">
        <f t="shared" si="428"/>
        <v/>
      </c>
      <c r="AU329">
        <v>228</v>
      </c>
      <c r="AV329">
        <v>43</v>
      </c>
      <c r="AW329">
        <v>185</v>
      </c>
      <c r="AX329">
        <v>151</v>
      </c>
      <c r="AY329">
        <v>26</v>
      </c>
      <c r="AZ329" s="61">
        <v>1141</v>
      </c>
      <c r="BB329">
        <v>22</v>
      </c>
      <c r="BO329" s="90"/>
      <c r="BP329" s="273"/>
      <c r="BQ329" s="90"/>
      <c r="BR329" s="90"/>
      <c r="BS329" s="90"/>
      <c r="BT329" s="90"/>
      <c r="BU329" s="90"/>
      <c r="BV329" s="90"/>
      <c r="BW329" s="90"/>
      <c r="BX329" s="90"/>
      <c r="BY329" s="90"/>
      <c r="BZ329" s="90"/>
      <c r="CA329" s="90"/>
      <c r="CB329" s="90"/>
      <c r="CC329" s="90"/>
      <c r="CD329" s="90"/>
      <c r="CE329" s="90"/>
      <c r="CF329" s="90"/>
      <c r="CG329" s="90"/>
      <c r="CH329" s="90"/>
      <c r="CI329" s="90"/>
      <c r="CJ329" s="90"/>
      <c r="CK329" s="90"/>
      <c r="CL329" s="91"/>
      <c r="CM329" s="90"/>
      <c r="CN329" s="90">
        <v>2200</v>
      </c>
      <c r="CO329" s="90"/>
      <c r="DB329" s="103"/>
      <c r="DC329" s="90"/>
      <c r="DD329" s="103">
        <v>3.17</v>
      </c>
      <c r="DE329" s="103">
        <v>-5.24</v>
      </c>
      <c r="DF329" s="103"/>
      <c r="DG329" s="103"/>
      <c r="DH329" s="103"/>
      <c r="DI329" s="103"/>
      <c r="DJ329" s="103"/>
      <c r="DK329" s="103"/>
      <c r="DL329" s="103"/>
      <c r="DM329" s="103"/>
      <c r="DN329" s="103"/>
      <c r="DO329" s="103"/>
      <c r="DP329" s="103"/>
      <c r="DQ329" s="103"/>
      <c r="DR329" s="103"/>
      <c r="DS329" s="104"/>
      <c r="DT329" s="50">
        <f t="shared" si="369"/>
        <v>0</v>
      </c>
      <c r="DU329" s="73">
        <f t="shared" si="370"/>
        <v>0</v>
      </c>
      <c r="DV329" s="73">
        <f t="shared" si="371"/>
        <v>0</v>
      </c>
      <c r="DW329" s="73">
        <f t="shared" si="372"/>
        <v>1</v>
      </c>
      <c r="DX329" s="73">
        <f t="shared" si="373"/>
        <v>0</v>
      </c>
      <c r="DY329" s="125">
        <f t="shared" si="374"/>
        <v>0</v>
      </c>
      <c r="DZ329" s="73">
        <f t="shared" si="375"/>
        <v>1</v>
      </c>
      <c r="EA329" s="19">
        <f t="shared" si="376"/>
        <v>0</v>
      </c>
      <c r="EB329" s="50">
        <f t="shared" si="377"/>
        <v>0</v>
      </c>
      <c r="EC329" s="19">
        <f t="shared" si="378"/>
        <v>0</v>
      </c>
      <c r="ED329" s="19">
        <f t="shared" si="379"/>
        <v>1</v>
      </c>
      <c r="EE329" s="19">
        <f t="shared" si="380"/>
        <v>0</v>
      </c>
      <c r="EF329" s="50">
        <f t="shared" si="381"/>
        <v>0</v>
      </c>
      <c r="EG329" s="19">
        <f t="shared" si="382"/>
        <v>0</v>
      </c>
      <c r="EH329" s="19">
        <f t="shared" si="383"/>
        <v>1</v>
      </c>
      <c r="EI329" s="50">
        <f t="shared" si="384"/>
        <v>0</v>
      </c>
      <c r="EJ329" s="125">
        <f t="shared" si="385"/>
        <v>3</v>
      </c>
      <c r="EK329">
        <f t="shared" si="386"/>
        <v>228</v>
      </c>
      <c r="EL329">
        <f t="shared" si="387"/>
        <v>22</v>
      </c>
      <c r="EM329">
        <f t="shared" si="388"/>
        <v>43</v>
      </c>
      <c r="EN329">
        <f t="shared" si="389"/>
        <v>185</v>
      </c>
      <c r="EO329" t="str">
        <f t="shared" si="390"/>
        <v/>
      </c>
      <c r="EP329" t="str">
        <f t="shared" si="391"/>
        <v/>
      </c>
      <c r="EQ329">
        <f t="shared" si="392"/>
        <v>1141</v>
      </c>
      <c r="ER329" t="str">
        <f t="shared" si="393"/>
        <v/>
      </c>
      <c r="ES329" t="str">
        <f t="shared" si="394"/>
        <v/>
      </c>
      <c r="ET329">
        <f t="shared" si="395"/>
        <v>26</v>
      </c>
      <c r="EU329" s="61">
        <f t="shared" si="396"/>
        <v>151</v>
      </c>
      <c r="EV329" s="53" t="e">
        <f>IF(ISNUMBER(EK329),EK329*#REF!,"")</f>
        <v>#REF!</v>
      </c>
      <c r="EW329" s="53" t="e">
        <f>IF(ISNUMBER(EL329),EL329*#REF!,"")</f>
        <v>#REF!</v>
      </c>
      <c r="EX329" s="53" t="e">
        <f>IF(ISNUMBER(EM329),EM329*#REF!,"")</f>
        <v>#REF!</v>
      </c>
      <c r="EY329" s="53" t="e">
        <f>IF(ISNUMBER(EN329),EN329*#REF!,"")</f>
        <v>#REF!</v>
      </c>
      <c r="EZ329" s="53" t="str">
        <f>IF(ISNUMBER(EO329),EO329*#REF!,"")</f>
        <v/>
      </c>
      <c r="FA329" s="53" t="str">
        <f>IF(ISNUMBER(EP329),EP329*#REF!,"")</f>
        <v/>
      </c>
      <c r="FB329" s="53" t="e">
        <f>IF(ISNUMBER(EQ329),EQ329*#REF!,"")</f>
        <v>#REF!</v>
      </c>
      <c r="FC329" s="53" t="str">
        <f>IF(ISNUMBER(ER329),ER329*#REF!,"")</f>
        <v/>
      </c>
      <c r="FD329" s="53" t="str">
        <f>IF(ISNUMBER(ES329),ES329*#REF!,"")</f>
        <v/>
      </c>
      <c r="FE329" s="53" t="e">
        <f>IF(ISNUMBER(ET329),ET329*#REF!,"")</f>
        <v>#REF!</v>
      </c>
      <c r="FF329" s="52" t="e">
        <f>IF(ISNUMBER(EU329),EU329*#REF!,"")</f>
        <v>#REF!</v>
      </c>
      <c r="FG329" s="55" t="str">
        <f t="shared" si="397"/>
        <v/>
      </c>
      <c r="FH329" s="55" t="str">
        <f t="shared" si="398"/>
        <v/>
      </c>
      <c r="FI329" s="55" t="str">
        <f t="shared" si="399"/>
        <v/>
      </c>
      <c r="FJ329" s="55" t="str">
        <f t="shared" si="400"/>
        <v/>
      </c>
      <c r="FK329" s="55" t="str">
        <f t="shared" si="401"/>
        <v/>
      </c>
      <c r="FL329" s="55" t="str">
        <f t="shared" si="402"/>
        <v/>
      </c>
      <c r="FM329" s="55" t="str">
        <f t="shared" si="403"/>
        <v/>
      </c>
      <c r="FN329" s="55" t="str">
        <f t="shared" si="404"/>
        <v/>
      </c>
      <c r="FO329" s="55" t="str">
        <f t="shared" si="405"/>
        <v/>
      </c>
      <c r="FP329" s="55" t="str">
        <f t="shared" si="406"/>
        <v/>
      </c>
      <c r="FQ329" s="59" t="str">
        <f t="shared" si="407"/>
        <v/>
      </c>
      <c r="FR329" s="53" t="str">
        <f t="shared" si="426"/>
        <v/>
      </c>
      <c r="FS329" s="53" t="e">
        <f t="shared" si="408"/>
        <v>#VALUE!</v>
      </c>
      <c r="FT329" s="19" t="e">
        <f t="shared" si="409"/>
        <v>#VALUE!</v>
      </c>
      <c r="FU329" s="19" t="e">
        <f t="shared" si="410"/>
        <v>#VALUE!</v>
      </c>
      <c r="FV329" s="19" t="e">
        <f t="shared" si="411"/>
        <v>#VALUE!</v>
      </c>
      <c r="FW329" s="50" t="e">
        <f t="shared" si="412"/>
        <v>#VALUE!</v>
      </c>
      <c r="FX329" s="120">
        <f t="shared" si="413"/>
        <v>0</v>
      </c>
      <c r="FY329" s="120">
        <f t="shared" si="414"/>
        <v>0</v>
      </c>
      <c r="FZ329" s="120">
        <f t="shared" si="415"/>
        <v>0</v>
      </c>
      <c r="GA329" s="120">
        <f t="shared" si="416"/>
        <v>0</v>
      </c>
      <c r="GB329" s="120">
        <f t="shared" si="417"/>
        <v>0</v>
      </c>
      <c r="GC329" s="120">
        <f t="shared" si="418"/>
        <v>0</v>
      </c>
      <c r="GD329" s="120">
        <f t="shared" si="419"/>
        <v>0</v>
      </c>
      <c r="GE329" s="120">
        <f t="shared" si="420"/>
        <v>0</v>
      </c>
      <c r="GF329" s="120">
        <f t="shared" si="421"/>
        <v>0</v>
      </c>
      <c r="GG329">
        <f t="shared" si="422"/>
        <v>0</v>
      </c>
      <c r="GH329">
        <f t="shared" si="423"/>
        <v>0</v>
      </c>
      <c r="GI329">
        <v>6</v>
      </c>
      <c r="GJ329" t="str">
        <f t="shared" si="424"/>
        <v/>
      </c>
    </row>
    <row r="330" spans="1:192" x14ac:dyDescent="0.2">
      <c r="A330" s="50">
        <f t="shared" si="363"/>
        <v>329</v>
      </c>
      <c r="B330" s="2" t="s">
        <v>351</v>
      </c>
      <c r="C330" t="s">
        <v>235</v>
      </c>
      <c r="F330" s="19">
        <v>3482240</v>
      </c>
      <c r="G330" s="19">
        <v>5561710</v>
      </c>
      <c r="H330" s="77">
        <f t="shared" si="364"/>
        <v>482172.67400000006</v>
      </c>
      <c r="I330" s="77">
        <f t="shared" si="365"/>
        <v>5559925.1060000006</v>
      </c>
      <c r="J330" s="19">
        <v>105</v>
      </c>
      <c r="K330" s="66" t="s">
        <v>1334</v>
      </c>
      <c r="L330" s="19">
        <v>287</v>
      </c>
      <c r="Q330" s="58" t="s">
        <v>2831</v>
      </c>
      <c r="R330" s="58" t="s">
        <v>275</v>
      </c>
      <c r="S330" s="58" t="s">
        <v>1325</v>
      </c>
      <c r="T330" s="241" t="str">
        <f t="shared" si="366"/>
        <v>-</v>
      </c>
      <c r="U330" s="241" t="str">
        <f t="shared" si="367"/>
        <v>M</v>
      </c>
      <c r="V330" s="241" t="str">
        <f t="shared" si="368"/>
        <v>-</v>
      </c>
      <c r="W330" s="241" t="str">
        <f t="shared" si="425"/>
        <v>A</v>
      </c>
      <c r="X330" s="260">
        <f t="shared" si="362"/>
        <v>6</v>
      </c>
      <c r="Y330" s="261" t="str">
        <f t="shared" si="361"/>
        <v/>
      </c>
      <c r="Z330" s="68" t="s">
        <v>1701</v>
      </c>
      <c r="AA330" s="48">
        <v>35849</v>
      </c>
      <c r="AB330" s="73">
        <v>7</v>
      </c>
      <c r="AC330" t="s">
        <v>455</v>
      </c>
      <c r="AD330" s="2" t="s">
        <v>1713</v>
      </c>
      <c r="AE330" s="56"/>
      <c r="AF330" s="66">
        <v>11.2</v>
      </c>
      <c r="AG330" s="19">
        <v>5350</v>
      </c>
      <c r="AH330" s="19">
        <v>6.3</v>
      </c>
      <c r="AI330" s="66">
        <v>30</v>
      </c>
      <c r="AM330" s="213" t="s">
        <v>1719</v>
      </c>
      <c r="AR330">
        <v>5053.6000000000004</v>
      </c>
      <c r="AS330" s="193">
        <f t="shared" si="427"/>
        <v>5032.9048000000003</v>
      </c>
      <c r="AT330" s="248" t="str">
        <f t="shared" si="428"/>
        <v/>
      </c>
      <c r="AU330">
        <v>651</v>
      </c>
      <c r="AV330">
        <v>124</v>
      </c>
      <c r="AW330">
        <v>511</v>
      </c>
      <c r="AX330">
        <v>533</v>
      </c>
      <c r="AY330">
        <v>40</v>
      </c>
      <c r="AZ330" s="61">
        <v>3065</v>
      </c>
      <c r="BA330">
        <v>1.3</v>
      </c>
      <c r="BB330">
        <v>58.3</v>
      </c>
      <c r="BC330">
        <v>3.5</v>
      </c>
      <c r="BD330">
        <v>4.7</v>
      </c>
      <c r="BE330">
        <v>15</v>
      </c>
      <c r="BF330">
        <v>0.45</v>
      </c>
      <c r="BG330">
        <v>0.26</v>
      </c>
      <c r="BH330">
        <v>0.28000000000000003</v>
      </c>
      <c r="BI330">
        <v>0.02</v>
      </c>
      <c r="BJ330" s="2" t="s">
        <v>1381</v>
      </c>
      <c r="BK330" s="2" t="s">
        <v>1382</v>
      </c>
      <c r="BM330">
        <v>17.2</v>
      </c>
      <c r="BN330" s="61">
        <v>7.7</v>
      </c>
      <c r="BO330" s="90" t="s">
        <v>1384</v>
      </c>
      <c r="BP330" s="90"/>
      <c r="BQ330" s="90">
        <v>190</v>
      </c>
      <c r="BR330" s="90"/>
      <c r="BS330" s="90"/>
      <c r="BT330" s="90" t="s">
        <v>1380</v>
      </c>
      <c r="BU330" s="90">
        <v>0.5</v>
      </c>
      <c r="BV330" s="90" t="s">
        <v>1502</v>
      </c>
      <c r="BW330" s="90"/>
      <c r="BX330" s="90" t="s">
        <v>1502</v>
      </c>
      <c r="BY330" s="90" t="s">
        <v>1369</v>
      </c>
      <c r="BZ330" s="90" t="s">
        <v>1502</v>
      </c>
      <c r="CA330" s="90">
        <v>1.3</v>
      </c>
      <c r="CB330" s="90" t="s">
        <v>1502</v>
      </c>
      <c r="CC330" s="90"/>
      <c r="CD330" s="90" t="s">
        <v>1384</v>
      </c>
      <c r="CE330" s="90" t="s">
        <v>1384</v>
      </c>
      <c r="CF330" s="90" t="s">
        <v>1384</v>
      </c>
      <c r="CG330" s="90"/>
      <c r="CH330" s="90"/>
      <c r="CI330" s="90"/>
      <c r="CJ330" s="90"/>
      <c r="CK330" s="90" t="s">
        <v>1502</v>
      </c>
      <c r="CL330" s="91">
        <v>3</v>
      </c>
      <c r="CM330" s="90">
        <v>0.3</v>
      </c>
      <c r="CN330" s="90">
        <v>1890</v>
      </c>
      <c r="CO330" s="90" t="s">
        <v>1370</v>
      </c>
      <c r="DB330" s="103"/>
      <c r="DC330" s="103"/>
      <c r="DD330" s="103"/>
      <c r="DE330" s="103"/>
      <c r="DF330" s="103"/>
      <c r="DG330" s="103"/>
      <c r="DH330" s="103"/>
      <c r="DI330" s="103">
        <v>1.4</v>
      </c>
      <c r="DJ330" s="103"/>
      <c r="DK330" s="103"/>
      <c r="DL330" s="103"/>
      <c r="DM330" s="103"/>
      <c r="DN330" s="103"/>
      <c r="DO330" s="103"/>
      <c r="DP330" s="103"/>
      <c r="DQ330" s="103"/>
      <c r="DR330" s="103"/>
      <c r="DS330" s="104"/>
      <c r="DT330" s="50">
        <f t="shared" si="369"/>
        <v>0</v>
      </c>
      <c r="DU330" s="73">
        <f t="shared" si="370"/>
        <v>0</v>
      </c>
      <c r="DV330" s="73">
        <f t="shared" si="371"/>
        <v>0</v>
      </c>
      <c r="DW330" s="73">
        <f t="shared" si="372"/>
        <v>1</v>
      </c>
      <c r="DX330" s="73">
        <f t="shared" si="373"/>
        <v>0</v>
      </c>
      <c r="DY330" s="125">
        <f t="shared" si="374"/>
        <v>0</v>
      </c>
      <c r="DZ330" s="73">
        <f t="shared" si="375"/>
        <v>1</v>
      </c>
      <c r="EA330" s="19">
        <f t="shared" si="376"/>
        <v>0</v>
      </c>
      <c r="EB330" s="50">
        <f t="shared" si="377"/>
        <v>0</v>
      </c>
      <c r="EC330" s="19">
        <f t="shared" si="378"/>
        <v>0</v>
      </c>
      <c r="ED330" s="19">
        <f t="shared" si="379"/>
        <v>1</v>
      </c>
      <c r="EE330" s="19">
        <f t="shared" si="380"/>
        <v>0</v>
      </c>
      <c r="EF330" s="50">
        <f t="shared" si="381"/>
        <v>0</v>
      </c>
      <c r="EG330" s="19">
        <f t="shared" si="382"/>
        <v>0</v>
      </c>
      <c r="EH330" s="19">
        <f t="shared" si="383"/>
        <v>1</v>
      </c>
      <c r="EI330" s="50">
        <f t="shared" si="384"/>
        <v>0</v>
      </c>
      <c r="EJ330" s="125">
        <f t="shared" si="385"/>
        <v>3</v>
      </c>
      <c r="EK330">
        <f t="shared" si="386"/>
        <v>651</v>
      </c>
      <c r="EL330">
        <f t="shared" si="387"/>
        <v>58.3</v>
      </c>
      <c r="EM330">
        <f t="shared" si="388"/>
        <v>124</v>
      </c>
      <c r="EN330">
        <f t="shared" si="389"/>
        <v>511</v>
      </c>
      <c r="EO330">
        <f t="shared" si="390"/>
        <v>0.45</v>
      </c>
      <c r="EP330">
        <f t="shared" si="391"/>
        <v>15</v>
      </c>
      <c r="EQ330">
        <f t="shared" si="392"/>
        <v>3065</v>
      </c>
      <c r="ER330" t="str">
        <f t="shared" si="393"/>
        <v/>
      </c>
      <c r="ES330" t="str">
        <f t="shared" si="394"/>
        <v/>
      </c>
      <c r="ET330">
        <f t="shared" si="395"/>
        <v>40</v>
      </c>
      <c r="EU330" s="61">
        <f t="shared" si="396"/>
        <v>533</v>
      </c>
      <c r="EV330" s="53" t="e">
        <f>IF(ISNUMBER(EK330),EK330*#REF!,"")</f>
        <v>#REF!</v>
      </c>
      <c r="EW330" s="53" t="e">
        <f>IF(ISNUMBER(EL330),EL330*#REF!,"")</f>
        <v>#REF!</v>
      </c>
      <c r="EX330" s="53" t="e">
        <f>IF(ISNUMBER(EM330),EM330*#REF!,"")</f>
        <v>#REF!</v>
      </c>
      <c r="EY330" s="53" t="e">
        <f>IF(ISNUMBER(EN330),EN330*#REF!,"")</f>
        <v>#REF!</v>
      </c>
      <c r="EZ330" s="53" t="e">
        <f>IF(ISNUMBER(EO330),EO330*#REF!,"")</f>
        <v>#REF!</v>
      </c>
      <c r="FA330" s="53" t="e">
        <f>IF(ISNUMBER(EP330),EP330*#REF!,"")</f>
        <v>#REF!</v>
      </c>
      <c r="FB330" s="53" t="e">
        <f>IF(ISNUMBER(EQ330),EQ330*#REF!,"")</f>
        <v>#REF!</v>
      </c>
      <c r="FC330" s="53" t="str">
        <f>IF(ISNUMBER(ER330),ER330*#REF!,"")</f>
        <v/>
      </c>
      <c r="FD330" s="53" t="str">
        <f>IF(ISNUMBER(ES330),ES330*#REF!,"")</f>
        <v/>
      </c>
      <c r="FE330" s="53" t="e">
        <f>IF(ISNUMBER(ET330),ET330*#REF!,"")</f>
        <v>#REF!</v>
      </c>
      <c r="FF330" s="52" t="e">
        <f>IF(ISNUMBER(EU330),EU330*#REF!,"")</f>
        <v>#REF!</v>
      </c>
      <c r="FG330" s="55" t="str">
        <f t="shared" si="397"/>
        <v/>
      </c>
      <c r="FH330" s="55" t="str">
        <f t="shared" si="398"/>
        <v/>
      </c>
      <c r="FI330" s="55" t="str">
        <f t="shared" si="399"/>
        <v/>
      </c>
      <c r="FJ330" s="55" t="str">
        <f t="shared" si="400"/>
        <v/>
      </c>
      <c r="FK330" s="55" t="str">
        <f t="shared" si="401"/>
        <v/>
      </c>
      <c r="FL330" s="55" t="str">
        <f t="shared" si="402"/>
        <v/>
      </c>
      <c r="FM330" s="55" t="str">
        <f t="shared" si="403"/>
        <v/>
      </c>
      <c r="FN330" s="55" t="str">
        <f t="shared" si="404"/>
        <v/>
      </c>
      <c r="FO330" s="55" t="str">
        <f t="shared" si="405"/>
        <v/>
      </c>
      <c r="FP330" s="55" t="str">
        <f t="shared" si="406"/>
        <v/>
      </c>
      <c r="FQ330" s="59" t="str">
        <f t="shared" si="407"/>
        <v/>
      </c>
      <c r="FR330" s="53" t="str">
        <f t="shared" si="426"/>
        <v/>
      </c>
      <c r="FS330" s="53" t="e">
        <f t="shared" si="408"/>
        <v>#VALUE!</v>
      </c>
      <c r="FT330" s="19" t="e">
        <f t="shared" si="409"/>
        <v>#VALUE!</v>
      </c>
      <c r="FU330" s="19" t="e">
        <f t="shared" si="410"/>
        <v>#VALUE!</v>
      </c>
      <c r="FV330" s="19" t="e">
        <f t="shared" si="411"/>
        <v>#VALUE!</v>
      </c>
      <c r="FW330" s="50" t="e">
        <f t="shared" si="412"/>
        <v>#VALUE!</v>
      </c>
      <c r="FX330" s="120">
        <f t="shared" si="413"/>
        <v>0</v>
      </c>
      <c r="FY330" s="120">
        <f t="shared" si="414"/>
        <v>0</v>
      </c>
      <c r="FZ330" s="120">
        <f t="shared" si="415"/>
        <v>0</v>
      </c>
      <c r="GA330" s="120">
        <f t="shared" si="416"/>
        <v>0</v>
      </c>
      <c r="GB330" s="120">
        <f t="shared" si="417"/>
        <v>0</v>
      </c>
      <c r="GC330" s="120">
        <f t="shared" si="418"/>
        <v>0</v>
      </c>
      <c r="GD330" s="120">
        <f t="shared" si="419"/>
        <v>0</v>
      </c>
      <c r="GE330" s="120">
        <f t="shared" si="420"/>
        <v>0</v>
      </c>
      <c r="GF330" s="120">
        <f t="shared" si="421"/>
        <v>0</v>
      </c>
      <c r="GG330">
        <f t="shared" si="422"/>
        <v>0</v>
      </c>
      <c r="GH330">
        <f t="shared" si="423"/>
        <v>0</v>
      </c>
      <c r="GI330">
        <v>6</v>
      </c>
      <c r="GJ330" t="str">
        <f t="shared" si="424"/>
        <v/>
      </c>
    </row>
    <row r="331" spans="1:192" x14ac:dyDescent="0.2">
      <c r="A331" s="50">
        <f t="shared" si="363"/>
        <v>330</v>
      </c>
      <c r="B331" s="58" t="s">
        <v>351</v>
      </c>
      <c r="C331" s="2" t="s">
        <v>626</v>
      </c>
      <c r="D331" s="2" t="s">
        <v>987</v>
      </c>
      <c r="E331" s="2"/>
      <c r="F331" s="271">
        <v>3483990</v>
      </c>
      <c r="G331" s="271">
        <v>5561970</v>
      </c>
      <c r="H331" s="77">
        <f t="shared" si="364"/>
        <v>483921.97400000005</v>
      </c>
      <c r="I331" s="77">
        <f t="shared" si="365"/>
        <v>5560185.0020000003</v>
      </c>
      <c r="J331" s="19">
        <v>108.82</v>
      </c>
      <c r="K331" s="83" t="s">
        <v>1334</v>
      </c>
      <c r="L331" s="83">
        <v>181</v>
      </c>
      <c r="M331" s="83"/>
      <c r="O331" s="83"/>
      <c r="P331" s="83"/>
      <c r="Q331" s="58" t="s">
        <v>2831</v>
      </c>
      <c r="R331" s="58" t="s">
        <v>275</v>
      </c>
      <c r="S331" s="58" t="s">
        <v>1325</v>
      </c>
      <c r="T331" s="241" t="str">
        <f t="shared" si="366"/>
        <v>-</v>
      </c>
      <c r="U331" s="241" t="str">
        <f t="shared" si="367"/>
        <v>M</v>
      </c>
      <c r="V331" s="241" t="str">
        <f t="shared" si="368"/>
        <v>-</v>
      </c>
      <c r="W331" s="241" t="str">
        <f t="shared" si="425"/>
        <v>A</v>
      </c>
      <c r="X331" s="260">
        <f t="shared" si="362"/>
        <v>6</v>
      </c>
      <c r="Y331" s="261" t="str">
        <f t="shared" si="361"/>
        <v/>
      </c>
      <c r="Z331" s="68" t="s">
        <v>1361</v>
      </c>
      <c r="AA331" s="48">
        <v>17580</v>
      </c>
      <c r="AB331" s="77">
        <v>1</v>
      </c>
      <c r="AC331" s="58" t="s">
        <v>411</v>
      </c>
      <c r="AD331" s="58" t="s">
        <v>1720</v>
      </c>
      <c r="AE331" s="56"/>
      <c r="AF331" s="83">
        <v>12.9</v>
      </c>
      <c r="AG331" s="83"/>
      <c r="AH331" s="83"/>
      <c r="AI331" s="83"/>
      <c r="AJ331" s="83"/>
      <c r="AK331" s="83"/>
      <c r="AL331" s="83"/>
      <c r="AM331" s="83">
        <v>8</v>
      </c>
      <c r="AN331" s="58"/>
      <c r="AO331" s="58"/>
      <c r="AP331" s="83"/>
      <c r="AQ331" s="58"/>
      <c r="AR331">
        <v>3208</v>
      </c>
      <c r="AS331" s="193">
        <f t="shared" si="427"/>
        <v>3223.5135000000005</v>
      </c>
      <c r="AT331" s="248" t="str">
        <f t="shared" si="428"/>
        <v/>
      </c>
      <c r="AU331" s="58">
        <v>386.1</v>
      </c>
      <c r="AV331" s="58">
        <v>60.03</v>
      </c>
      <c r="AW331" s="58">
        <v>358.9</v>
      </c>
      <c r="AX331" s="58">
        <v>206.7</v>
      </c>
      <c r="AY331" s="58">
        <v>29.32</v>
      </c>
      <c r="AZ331" s="68">
        <v>2111</v>
      </c>
      <c r="BA331" s="58">
        <v>0.38</v>
      </c>
      <c r="BB331" s="58">
        <v>29.26</v>
      </c>
      <c r="BC331" s="58">
        <v>2.2999999999999998</v>
      </c>
      <c r="BD331" s="58">
        <v>2.09</v>
      </c>
      <c r="BE331" s="58">
        <v>13.65</v>
      </c>
      <c r="BF331" s="58">
        <v>0.87</v>
      </c>
      <c r="BG331" s="58"/>
      <c r="BH331" s="58">
        <v>0.31</v>
      </c>
      <c r="BI331" s="58">
        <v>7.0000000000000007E-2</v>
      </c>
      <c r="BJ331" s="58">
        <v>5.99</v>
      </c>
      <c r="BK331" s="58"/>
      <c r="BL331" s="58"/>
      <c r="BM331" s="58">
        <v>14.73</v>
      </c>
      <c r="BN331" s="68">
        <v>1.33</v>
      </c>
      <c r="BO331" s="81"/>
      <c r="BP331" s="81"/>
      <c r="BQ331" s="81">
        <v>53.5</v>
      </c>
      <c r="BR331" s="81">
        <v>300</v>
      </c>
      <c r="BS331" s="81"/>
      <c r="BT331" s="81"/>
      <c r="BU331" s="81"/>
      <c r="BV331" s="81"/>
      <c r="BW331" s="81"/>
      <c r="BX331" s="81">
        <v>20</v>
      </c>
      <c r="BY331" s="81"/>
      <c r="BZ331" s="81"/>
      <c r="CA331" s="81"/>
      <c r="CB331" s="81"/>
      <c r="CC331" s="81"/>
      <c r="CD331" s="81"/>
      <c r="CE331" s="81"/>
      <c r="CF331" s="81"/>
      <c r="CG331" s="81"/>
      <c r="CH331" s="81"/>
      <c r="CI331" s="81"/>
      <c r="CJ331" s="81"/>
      <c r="CK331" s="81"/>
      <c r="CL331" s="82">
        <v>110</v>
      </c>
      <c r="CM331" s="81"/>
      <c r="CN331" s="81">
        <v>1961</v>
      </c>
      <c r="CO331" s="81"/>
      <c r="CP331" s="58"/>
      <c r="CQ331" s="68"/>
      <c r="CR331" s="58"/>
      <c r="CS331" s="58"/>
      <c r="CT331" s="58"/>
      <c r="CU331" s="58"/>
      <c r="CV331" s="58"/>
      <c r="CW331" s="58"/>
      <c r="CX331" s="58"/>
      <c r="CY331" s="58"/>
      <c r="CZ331" s="58"/>
      <c r="DA331" s="68"/>
      <c r="DB331" s="81"/>
      <c r="DC331" s="81"/>
      <c r="DD331" s="81"/>
      <c r="DE331" s="81"/>
      <c r="DF331" s="81"/>
      <c r="DG331" s="81"/>
      <c r="DH331" s="81"/>
      <c r="DI331" s="81"/>
      <c r="DJ331" s="81"/>
      <c r="DK331" s="103"/>
      <c r="DL331" s="103"/>
      <c r="DM331" s="103"/>
      <c r="DN331" s="81"/>
      <c r="DO331" s="81"/>
      <c r="DP331" s="103"/>
      <c r="DQ331" s="103"/>
      <c r="DR331" s="103"/>
      <c r="DS331" s="104"/>
      <c r="DT331" s="50">
        <f t="shared" si="369"/>
        <v>1</v>
      </c>
      <c r="DU331" s="73">
        <f t="shared" si="370"/>
        <v>0</v>
      </c>
      <c r="DV331" s="73">
        <f t="shared" si="371"/>
        <v>0</v>
      </c>
      <c r="DW331" s="73">
        <f t="shared" si="372"/>
        <v>1</v>
      </c>
      <c r="DX331" s="73">
        <f t="shared" si="373"/>
        <v>0</v>
      </c>
      <c r="DY331" s="125">
        <f t="shared" si="374"/>
        <v>0</v>
      </c>
      <c r="DZ331" s="73">
        <f t="shared" si="375"/>
        <v>1</v>
      </c>
      <c r="EA331" s="19">
        <f t="shared" si="376"/>
        <v>0</v>
      </c>
      <c r="EB331" s="50">
        <f t="shared" si="377"/>
        <v>0</v>
      </c>
      <c r="EC331" s="19">
        <f t="shared" si="378"/>
        <v>0</v>
      </c>
      <c r="ED331" s="19">
        <f t="shared" si="379"/>
        <v>1</v>
      </c>
      <c r="EE331" s="19">
        <f t="shared" si="380"/>
        <v>0</v>
      </c>
      <c r="EF331" s="50">
        <f t="shared" si="381"/>
        <v>0</v>
      </c>
      <c r="EG331" s="19">
        <f t="shared" si="382"/>
        <v>0</v>
      </c>
      <c r="EH331" s="19">
        <f t="shared" si="383"/>
        <v>1</v>
      </c>
      <c r="EI331" s="50">
        <f t="shared" si="384"/>
        <v>0</v>
      </c>
      <c r="EJ331" s="125">
        <f t="shared" si="385"/>
        <v>3</v>
      </c>
      <c r="EK331">
        <f t="shared" si="386"/>
        <v>386.1</v>
      </c>
      <c r="EL331">
        <f t="shared" si="387"/>
        <v>29.26</v>
      </c>
      <c r="EM331">
        <f t="shared" si="388"/>
        <v>60.03</v>
      </c>
      <c r="EN331">
        <f t="shared" si="389"/>
        <v>358.9</v>
      </c>
      <c r="EO331">
        <f t="shared" si="390"/>
        <v>0.87</v>
      </c>
      <c r="EP331">
        <f t="shared" si="391"/>
        <v>13.65</v>
      </c>
      <c r="EQ331">
        <f t="shared" si="392"/>
        <v>2111</v>
      </c>
      <c r="ER331" t="str">
        <f t="shared" si="393"/>
        <v/>
      </c>
      <c r="ES331">
        <f t="shared" si="394"/>
        <v>5.99</v>
      </c>
      <c r="ET331">
        <f t="shared" si="395"/>
        <v>29.32</v>
      </c>
      <c r="EU331" s="61">
        <f t="shared" si="396"/>
        <v>206.7</v>
      </c>
      <c r="EV331" s="53" t="e">
        <f>IF(ISNUMBER(EK331),EK331*#REF!,"")</f>
        <v>#REF!</v>
      </c>
      <c r="EW331" s="53" t="e">
        <f>IF(ISNUMBER(EL331),EL331*#REF!,"")</f>
        <v>#REF!</v>
      </c>
      <c r="EX331" s="53" t="e">
        <f>IF(ISNUMBER(EM331),EM331*#REF!,"")</f>
        <v>#REF!</v>
      </c>
      <c r="EY331" s="53" t="e">
        <f>IF(ISNUMBER(EN331),EN331*#REF!,"")</f>
        <v>#REF!</v>
      </c>
      <c r="EZ331" s="53" t="e">
        <f>IF(ISNUMBER(EO331),EO331*#REF!,"")</f>
        <v>#REF!</v>
      </c>
      <c r="FA331" s="53" t="e">
        <f>IF(ISNUMBER(EP331),EP331*#REF!,"")</f>
        <v>#REF!</v>
      </c>
      <c r="FB331" s="53" t="e">
        <f>IF(ISNUMBER(EQ331),EQ331*#REF!,"")</f>
        <v>#REF!</v>
      </c>
      <c r="FC331" s="53" t="str">
        <f>IF(ISNUMBER(ER331),ER331*#REF!,"")</f>
        <v/>
      </c>
      <c r="FD331" s="53" t="e">
        <f>IF(ISNUMBER(ES331),ES331*#REF!,"")</f>
        <v>#REF!</v>
      </c>
      <c r="FE331" s="53" t="e">
        <f>IF(ISNUMBER(ET331),ET331*#REF!,"")</f>
        <v>#REF!</v>
      </c>
      <c r="FF331" s="52" t="e">
        <f>IF(ISNUMBER(EU331),EU331*#REF!,"")</f>
        <v>#REF!</v>
      </c>
      <c r="FG331" s="55" t="str">
        <f t="shared" si="397"/>
        <v/>
      </c>
      <c r="FH331" s="55" t="str">
        <f t="shared" si="398"/>
        <v/>
      </c>
      <c r="FI331" s="55" t="str">
        <f t="shared" si="399"/>
        <v/>
      </c>
      <c r="FJ331" s="55" t="str">
        <f t="shared" si="400"/>
        <v/>
      </c>
      <c r="FK331" s="55" t="str">
        <f t="shared" si="401"/>
        <v/>
      </c>
      <c r="FL331" s="55" t="str">
        <f t="shared" si="402"/>
        <v/>
      </c>
      <c r="FM331" s="55" t="str">
        <f t="shared" si="403"/>
        <v/>
      </c>
      <c r="FN331" s="55" t="str">
        <f t="shared" si="404"/>
        <v/>
      </c>
      <c r="FO331" s="55" t="str">
        <f t="shared" si="405"/>
        <v/>
      </c>
      <c r="FP331" s="55" t="str">
        <f t="shared" si="406"/>
        <v/>
      </c>
      <c r="FQ331" s="59" t="str">
        <f t="shared" si="407"/>
        <v/>
      </c>
      <c r="FR331" s="53" t="str">
        <f t="shared" si="426"/>
        <v/>
      </c>
      <c r="FS331" s="53" t="e">
        <f t="shared" si="408"/>
        <v>#VALUE!</v>
      </c>
      <c r="FT331" s="19" t="e">
        <f t="shared" si="409"/>
        <v>#VALUE!</v>
      </c>
      <c r="FU331" s="19" t="e">
        <f t="shared" si="410"/>
        <v>#VALUE!</v>
      </c>
      <c r="FV331" s="19" t="e">
        <f t="shared" si="411"/>
        <v>#VALUE!</v>
      </c>
      <c r="FW331" s="50" t="e">
        <f t="shared" si="412"/>
        <v>#VALUE!</v>
      </c>
      <c r="FX331" s="120">
        <f t="shared" si="413"/>
        <v>0</v>
      </c>
      <c r="FY331" s="120">
        <f t="shared" si="414"/>
        <v>0</v>
      </c>
      <c r="FZ331" s="120">
        <f t="shared" si="415"/>
        <v>0</v>
      </c>
      <c r="GA331" s="120">
        <f t="shared" si="416"/>
        <v>0</v>
      </c>
      <c r="GB331" s="120">
        <f t="shared" si="417"/>
        <v>0</v>
      </c>
      <c r="GC331" s="120">
        <f t="shared" si="418"/>
        <v>0</v>
      </c>
      <c r="GD331" s="120">
        <f t="shared" si="419"/>
        <v>0</v>
      </c>
      <c r="GE331" s="120">
        <f t="shared" si="420"/>
        <v>0</v>
      </c>
      <c r="GF331" s="120">
        <f t="shared" si="421"/>
        <v>0</v>
      </c>
      <c r="GG331">
        <f t="shared" si="422"/>
        <v>0</v>
      </c>
      <c r="GH331">
        <f t="shared" si="423"/>
        <v>0</v>
      </c>
      <c r="GI331">
        <v>6</v>
      </c>
      <c r="GJ331" t="str">
        <f t="shared" si="424"/>
        <v/>
      </c>
    </row>
    <row r="332" spans="1:192" ht="15" x14ac:dyDescent="0.25">
      <c r="A332" s="50">
        <f t="shared" si="363"/>
        <v>331</v>
      </c>
      <c r="B332" s="2" t="s">
        <v>351</v>
      </c>
      <c r="C332" s="2" t="s">
        <v>626</v>
      </c>
      <c r="D332" s="2" t="s">
        <v>987</v>
      </c>
      <c r="E332" s="2"/>
      <c r="F332" s="271">
        <v>3483990</v>
      </c>
      <c r="G332" s="271">
        <v>5561970</v>
      </c>
      <c r="H332" s="77">
        <f t="shared" si="364"/>
        <v>483921.97400000005</v>
      </c>
      <c r="I332" s="77">
        <f t="shared" si="365"/>
        <v>5560185.0020000003</v>
      </c>
      <c r="J332" s="19">
        <v>108.82</v>
      </c>
      <c r="K332" s="83" t="s">
        <v>1334</v>
      </c>
      <c r="L332" s="83">
        <v>181</v>
      </c>
      <c r="M332" s="83"/>
      <c r="O332" s="83"/>
      <c r="P332" s="83"/>
      <c r="Q332" s="58" t="s">
        <v>2831</v>
      </c>
      <c r="R332" s="58" t="s">
        <v>275</v>
      </c>
      <c r="S332" s="58" t="s">
        <v>1325</v>
      </c>
      <c r="T332" s="241" t="str">
        <f t="shared" si="366"/>
        <v>-</v>
      </c>
      <c r="U332" s="241" t="str">
        <f t="shared" si="367"/>
        <v>M</v>
      </c>
      <c r="V332" s="241" t="str">
        <f t="shared" si="368"/>
        <v>-</v>
      </c>
      <c r="W332" s="241" t="str">
        <f t="shared" si="425"/>
        <v>A</v>
      </c>
      <c r="X332" s="260">
        <f t="shared" si="362"/>
        <v>6</v>
      </c>
      <c r="Y332" s="261" t="str">
        <f t="shared" si="361"/>
        <v/>
      </c>
      <c r="Z332" s="56"/>
      <c r="AA332" s="131">
        <v>32240</v>
      </c>
      <c r="AB332" s="73">
        <v>2</v>
      </c>
      <c r="AC332" s="2" t="s">
        <v>958</v>
      </c>
      <c r="AD332" s="2" t="s">
        <v>1721</v>
      </c>
      <c r="AE332" s="57" t="s">
        <v>1722</v>
      </c>
      <c r="AF332" s="66">
        <v>10</v>
      </c>
      <c r="AH332" s="19">
        <v>6.3</v>
      </c>
      <c r="AI332" s="272"/>
      <c r="AS332" s="193">
        <f t="shared" si="427"/>
        <v>2118</v>
      </c>
      <c r="AT332" s="248" t="str">
        <f t="shared" si="428"/>
        <v/>
      </c>
      <c r="AU332">
        <v>235</v>
      </c>
      <c r="AV332">
        <v>41</v>
      </c>
      <c r="AW332">
        <v>252</v>
      </c>
      <c r="AX332">
        <v>118</v>
      </c>
      <c r="AY332">
        <v>23</v>
      </c>
      <c r="AZ332" s="61">
        <v>1428</v>
      </c>
      <c r="BB332">
        <v>21</v>
      </c>
      <c r="BO332" s="90"/>
      <c r="BP332" s="273"/>
      <c r="BQ332" s="90"/>
      <c r="BR332" s="90"/>
      <c r="BS332" s="90"/>
      <c r="BT332" s="90"/>
      <c r="BU332" s="90"/>
      <c r="BV332" s="90"/>
      <c r="BW332" s="90"/>
      <c r="BX332" s="90"/>
      <c r="BY332" s="90"/>
      <c r="BZ332" s="90"/>
      <c r="CA332" s="90"/>
      <c r="CB332" s="90"/>
      <c r="CC332" s="90"/>
      <c r="CD332" s="90"/>
      <c r="CE332" s="90"/>
      <c r="CF332" s="90"/>
      <c r="CG332" s="90"/>
      <c r="CH332" s="90"/>
      <c r="CI332" s="90"/>
      <c r="CJ332" s="90"/>
      <c r="CK332" s="90"/>
      <c r="CL332" s="91"/>
      <c r="CM332" s="90"/>
      <c r="CN332" s="90">
        <v>2450</v>
      </c>
      <c r="CO332" s="90"/>
      <c r="DB332" s="103">
        <v>-64.5</v>
      </c>
      <c r="DC332" s="90" t="s">
        <v>1723</v>
      </c>
      <c r="DD332" s="103">
        <v>3.41</v>
      </c>
      <c r="DE332" s="107">
        <v>-3.86</v>
      </c>
      <c r="DF332" s="103"/>
      <c r="DG332" s="103">
        <v>-9.35</v>
      </c>
      <c r="DH332" s="103"/>
      <c r="DI332" s="103"/>
      <c r="DJ332" s="103">
        <f>SUM(DK332:DM332)</f>
        <v>0.67100000000000004</v>
      </c>
      <c r="DK332" s="103">
        <v>0.14199999999999999</v>
      </c>
      <c r="DL332" s="103">
        <v>0.36799999999999999</v>
      </c>
      <c r="DM332" s="103">
        <v>0.161</v>
      </c>
      <c r="DN332" s="103"/>
      <c r="DO332" s="103"/>
      <c r="DP332" s="103"/>
      <c r="DQ332" s="103"/>
      <c r="DR332" s="103"/>
      <c r="DS332" s="104"/>
      <c r="DT332" s="50">
        <f t="shared" si="369"/>
        <v>0</v>
      </c>
      <c r="DU332" s="73">
        <f t="shared" si="370"/>
        <v>0</v>
      </c>
      <c r="DV332" s="73">
        <f t="shared" si="371"/>
        <v>0</v>
      </c>
      <c r="DW332" s="73">
        <f t="shared" si="372"/>
        <v>1</v>
      </c>
      <c r="DX332" s="73">
        <f t="shared" si="373"/>
        <v>0</v>
      </c>
      <c r="DY332" s="125">
        <f t="shared" si="374"/>
        <v>0</v>
      </c>
      <c r="DZ332" s="73">
        <f t="shared" si="375"/>
        <v>1</v>
      </c>
      <c r="EA332" s="19">
        <f t="shared" si="376"/>
        <v>0</v>
      </c>
      <c r="EB332" s="50">
        <f t="shared" si="377"/>
        <v>0</v>
      </c>
      <c r="EC332" s="19">
        <f t="shared" si="378"/>
        <v>0</v>
      </c>
      <c r="ED332" s="19">
        <f t="shared" si="379"/>
        <v>1</v>
      </c>
      <c r="EE332" s="19">
        <f t="shared" si="380"/>
        <v>0</v>
      </c>
      <c r="EF332" s="50">
        <f t="shared" si="381"/>
        <v>0</v>
      </c>
      <c r="EG332" s="19">
        <f t="shared" si="382"/>
        <v>0</v>
      </c>
      <c r="EH332" s="19">
        <f t="shared" si="383"/>
        <v>1</v>
      </c>
      <c r="EI332" s="50">
        <f t="shared" si="384"/>
        <v>0</v>
      </c>
      <c r="EJ332" s="125">
        <f t="shared" si="385"/>
        <v>3</v>
      </c>
      <c r="EK332">
        <f t="shared" si="386"/>
        <v>235</v>
      </c>
      <c r="EL332">
        <f t="shared" si="387"/>
        <v>21</v>
      </c>
      <c r="EM332">
        <f t="shared" si="388"/>
        <v>41</v>
      </c>
      <c r="EN332">
        <f t="shared" si="389"/>
        <v>252</v>
      </c>
      <c r="EO332" t="str">
        <f t="shared" si="390"/>
        <v/>
      </c>
      <c r="EP332" t="str">
        <f t="shared" si="391"/>
        <v/>
      </c>
      <c r="EQ332">
        <f t="shared" si="392"/>
        <v>1428</v>
      </c>
      <c r="ER332" t="str">
        <f t="shared" si="393"/>
        <v/>
      </c>
      <c r="ES332" t="str">
        <f t="shared" si="394"/>
        <v/>
      </c>
      <c r="ET332">
        <f t="shared" si="395"/>
        <v>23</v>
      </c>
      <c r="EU332" s="61">
        <f t="shared" si="396"/>
        <v>118</v>
      </c>
      <c r="EV332" s="53" t="e">
        <f>IF(ISNUMBER(EK332),EK332*#REF!,"")</f>
        <v>#REF!</v>
      </c>
      <c r="EW332" s="53" t="e">
        <f>IF(ISNUMBER(EL332),EL332*#REF!,"")</f>
        <v>#REF!</v>
      </c>
      <c r="EX332" s="53" t="e">
        <f>IF(ISNUMBER(EM332),EM332*#REF!,"")</f>
        <v>#REF!</v>
      </c>
      <c r="EY332" s="53" t="e">
        <f>IF(ISNUMBER(EN332),EN332*#REF!,"")</f>
        <v>#REF!</v>
      </c>
      <c r="EZ332" s="53" t="str">
        <f>IF(ISNUMBER(EO332),EO332*#REF!,"")</f>
        <v/>
      </c>
      <c r="FA332" s="53" t="str">
        <f>IF(ISNUMBER(EP332),EP332*#REF!,"")</f>
        <v/>
      </c>
      <c r="FB332" s="53" t="e">
        <f>IF(ISNUMBER(EQ332),EQ332*#REF!,"")</f>
        <v>#REF!</v>
      </c>
      <c r="FC332" s="53" t="str">
        <f>IF(ISNUMBER(ER332),ER332*#REF!,"")</f>
        <v/>
      </c>
      <c r="FD332" s="53" t="str">
        <f>IF(ISNUMBER(ES332),ES332*#REF!,"")</f>
        <v/>
      </c>
      <c r="FE332" s="53" t="e">
        <f>IF(ISNUMBER(ET332),ET332*#REF!,"")</f>
        <v>#REF!</v>
      </c>
      <c r="FF332" s="52" t="e">
        <f>IF(ISNUMBER(EU332),EU332*#REF!,"")</f>
        <v>#REF!</v>
      </c>
      <c r="FG332" s="55" t="str">
        <f t="shared" si="397"/>
        <v/>
      </c>
      <c r="FH332" s="55" t="str">
        <f t="shared" si="398"/>
        <v/>
      </c>
      <c r="FI332" s="55" t="str">
        <f t="shared" si="399"/>
        <v/>
      </c>
      <c r="FJ332" s="55" t="str">
        <f t="shared" si="400"/>
        <v/>
      </c>
      <c r="FK332" s="55" t="str">
        <f t="shared" si="401"/>
        <v/>
      </c>
      <c r="FL332" s="55" t="str">
        <f t="shared" si="402"/>
        <v/>
      </c>
      <c r="FM332" s="55" t="str">
        <f t="shared" si="403"/>
        <v/>
      </c>
      <c r="FN332" s="55" t="str">
        <f t="shared" si="404"/>
        <v/>
      </c>
      <c r="FO332" s="55" t="str">
        <f t="shared" si="405"/>
        <v/>
      </c>
      <c r="FP332" s="55" t="str">
        <f t="shared" si="406"/>
        <v/>
      </c>
      <c r="FQ332" s="59" t="str">
        <f t="shared" si="407"/>
        <v/>
      </c>
      <c r="FR332" s="53" t="str">
        <f t="shared" si="426"/>
        <v/>
      </c>
      <c r="FS332" s="53" t="e">
        <f t="shared" si="408"/>
        <v>#VALUE!</v>
      </c>
      <c r="FT332" s="19" t="e">
        <f t="shared" si="409"/>
        <v>#VALUE!</v>
      </c>
      <c r="FU332" s="19" t="e">
        <f t="shared" si="410"/>
        <v>#VALUE!</v>
      </c>
      <c r="FV332" s="19" t="e">
        <f t="shared" si="411"/>
        <v>#VALUE!</v>
      </c>
      <c r="FW332" s="50" t="e">
        <f t="shared" si="412"/>
        <v>#VALUE!</v>
      </c>
      <c r="FX332" s="120">
        <f t="shared" si="413"/>
        <v>0</v>
      </c>
      <c r="FY332" s="120">
        <f t="shared" si="414"/>
        <v>0</v>
      </c>
      <c r="FZ332" s="120">
        <f t="shared" si="415"/>
        <v>0</v>
      </c>
      <c r="GA332" s="120">
        <f t="shared" si="416"/>
        <v>0</v>
      </c>
      <c r="GB332" s="120">
        <f t="shared" si="417"/>
        <v>0</v>
      </c>
      <c r="GC332" s="120">
        <f t="shared" si="418"/>
        <v>0</v>
      </c>
      <c r="GD332" s="120">
        <f t="shared" si="419"/>
        <v>0</v>
      </c>
      <c r="GE332" s="120">
        <f t="shared" si="420"/>
        <v>0</v>
      </c>
      <c r="GF332" s="120">
        <f t="shared" si="421"/>
        <v>0</v>
      </c>
      <c r="GG332">
        <f t="shared" si="422"/>
        <v>0</v>
      </c>
      <c r="GH332">
        <f t="shared" si="423"/>
        <v>0</v>
      </c>
      <c r="GI332">
        <v>6</v>
      </c>
      <c r="GJ332" t="str">
        <f t="shared" si="424"/>
        <v/>
      </c>
    </row>
    <row r="333" spans="1:192" x14ac:dyDescent="0.2">
      <c r="A333" s="50">
        <f t="shared" si="363"/>
        <v>332</v>
      </c>
      <c r="B333" s="58" t="s">
        <v>624</v>
      </c>
      <c r="C333" s="2" t="s">
        <v>222</v>
      </c>
      <c r="D333" s="2"/>
      <c r="E333" s="2"/>
      <c r="F333" s="271">
        <v>3480020</v>
      </c>
      <c r="G333" s="271">
        <v>5561980</v>
      </c>
      <c r="H333" s="77">
        <f t="shared" si="364"/>
        <v>479953.56200000003</v>
      </c>
      <c r="I333" s="77">
        <f t="shared" si="365"/>
        <v>5560194.9980000006</v>
      </c>
      <c r="J333" s="211">
        <v>113</v>
      </c>
      <c r="K333" s="83" t="s">
        <v>1335</v>
      </c>
      <c r="L333" s="83">
        <v>0</v>
      </c>
      <c r="M333" s="83"/>
      <c r="O333" s="83" t="s">
        <v>1331</v>
      </c>
      <c r="P333" s="83"/>
      <c r="Q333" t="s">
        <v>2822</v>
      </c>
      <c r="R333" s="2" t="s">
        <v>1484</v>
      </c>
      <c r="S333" s="2" t="s">
        <v>1323</v>
      </c>
      <c r="T333" s="241" t="str">
        <f t="shared" si="366"/>
        <v>-</v>
      </c>
      <c r="U333" s="241" t="str">
        <f t="shared" si="367"/>
        <v>M</v>
      </c>
      <c r="V333" s="241" t="str">
        <f t="shared" si="368"/>
        <v>-</v>
      </c>
      <c r="W333" s="241" t="str">
        <f t="shared" si="425"/>
        <v>-</v>
      </c>
      <c r="X333" s="260">
        <f t="shared" si="362"/>
        <v>6</v>
      </c>
      <c r="Y333" s="261" t="str">
        <f t="shared" si="361"/>
        <v/>
      </c>
      <c r="Z333" s="68" t="s">
        <v>1701</v>
      </c>
      <c r="AA333" s="48">
        <v>25365</v>
      </c>
      <c r="AB333" s="77">
        <v>1</v>
      </c>
      <c r="AC333" s="58" t="s">
        <v>404</v>
      </c>
      <c r="AD333" s="58" t="s">
        <v>1724</v>
      </c>
      <c r="AE333" s="56"/>
      <c r="AF333" s="83">
        <v>10.7</v>
      </c>
      <c r="AG333" s="83"/>
      <c r="AH333" s="83">
        <v>6.6</v>
      </c>
      <c r="AI333" s="83"/>
      <c r="AJ333" s="83"/>
      <c r="AK333" s="83"/>
      <c r="AL333" s="83"/>
      <c r="AM333" s="83">
        <v>0.25</v>
      </c>
      <c r="AN333" s="58"/>
      <c r="AO333" s="58"/>
      <c r="AP333" s="83"/>
      <c r="AQ333" s="58"/>
      <c r="AR333">
        <v>1823</v>
      </c>
      <c r="AS333" s="193">
        <f t="shared" si="427"/>
        <v>1822.21</v>
      </c>
      <c r="AT333" s="248" t="str">
        <f t="shared" si="428"/>
        <v/>
      </c>
      <c r="AU333" s="60">
        <v>149.80000000000001</v>
      </c>
      <c r="AV333" s="58">
        <v>30.16</v>
      </c>
      <c r="AW333" s="58">
        <v>292.29000000000002</v>
      </c>
      <c r="AX333" s="58">
        <v>198.09</v>
      </c>
      <c r="AY333" s="58">
        <v>52.89</v>
      </c>
      <c r="AZ333" s="68">
        <v>1082.1400000000001</v>
      </c>
      <c r="BA333" s="58"/>
      <c r="BB333" s="58">
        <v>14.25</v>
      </c>
      <c r="BC333" s="58"/>
      <c r="BD333" s="58"/>
      <c r="BE333" s="58">
        <v>2.59</v>
      </c>
      <c r="BF333" s="58"/>
      <c r="BG333" s="58"/>
      <c r="BH333" s="58"/>
      <c r="BI333" s="58"/>
      <c r="BJ333" s="58">
        <v>0</v>
      </c>
      <c r="BK333" s="58"/>
      <c r="BL333" s="58"/>
      <c r="BM333" s="58"/>
      <c r="BN333" s="68"/>
      <c r="BO333" s="81"/>
      <c r="BP333" s="81"/>
      <c r="BQ333" s="81"/>
      <c r="BR333" s="81"/>
      <c r="BS333" s="81"/>
      <c r="BT333" s="81"/>
      <c r="BU333" s="81"/>
      <c r="BV333" s="81"/>
      <c r="BW333" s="81"/>
      <c r="BX333" s="81"/>
      <c r="BY333" s="81"/>
      <c r="BZ333" s="81"/>
      <c r="CA333" s="81"/>
      <c r="CB333" s="81"/>
      <c r="CC333" s="81"/>
      <c r="CD333" s="81"/>
      <c r="CE333" s="81"/>
      <c r="CF333" s="81"/>
      <c r="CG333" s="81"/>
      <c r="CH333" s="81"/>
      <c r="CI333" s="81"/>
      <c r="CJ333" s="81"/>
      <c r="CK333" s="81"/>
      <c r="CL333" s="82"/>
      <c r="CM333" s="81"/>
      <c r="CN333" s="81">
        <v>768</v>
      </c>
      <c r="CO333" s="81"/>
      <c r="CP333" s="58"/>
      <c r="CQ333" s="68"/>
      <c r="CR333" s="58"/>
      <c r="CS333" s="58"/>
      <c r="CT333" s="58"/>
      <c r="CU333" s="58"/>
      <c r="CV333" s="58"/>
      <c r="CW333" s="58"/>
      <c r="CX333" s="58"/>
      <c r="CY333" s="58"/>
      <c r="CZ333" s="58"/>
      <c r="DA333" s="68"/>
      <c r="DB333" s="81"/>
      <c r="DC333" s="81"/>
      <c r="DD333" s="81"/>
      <c r="DE333" s="81"/>
      <c r="DF333" s="81"/>
      <c r="DG333" s="81"/>
      <c r="DH333" s="81"/>
      <c r="DI333" s="81"/>
      <c r="DJ333" s="81"/>
      <c r="DK333" s="103"/>
      <c r="DL333" s="103"/>
      <c r="DM333" s="103"/>
      <c r="DN333" s="81"/>
      <c r="DO333" s="81"/>
      <c r="DP333" s="103"/>
      <c r="DQ333" s="103"/>
      <c r="DR333" s="103"/>
      <c r="DS333" s="104"/>
      <c r="DT333" s="50">
        <f t="shared" si="369"/>
        <v>1</v>
      </c>
      <c r="DU333" s="73">
        <f t="shared" si="370"/>
        <v>1</v>
      </c>
      <c r="DV333" s="73">
        <f t="shared" si="371"/>
        <v>0</v>
      </c>
      <c r="DW333" s="73">
        <f t="shared" si="372"/>
        <v>0</v>
      </c>
      <c r="DX333" s="73">
        <f t="shared" si="373"/>
        <v>0</v>
      </c>
      <c r="DY333" s="125">
        <f t="shared" si="374"/>
        <v>0</v>
      </c>
      <c r="DZ333" s="73">
        <f t="shared" si="375"/>
        <v>1</v>
      </c>
      <c r="EA333" s="19">
        <f t="shared" si="376"/>
        <v>0</v>
      </c>
      <c r="EB333" s="50">
        <f t="shared" si="377"/>
        <v>0</v>
      </c>
      <c r="EC333" s="19">
        <f t="shared" si="378"/>
        <v>0</v>
      </c>
      <c r="ED333" s="19">
        <f t="shared" si="379"/>
        <v>1</v>
      </c>
      <c r="EE333" s="19">
        <f t="shared" si="380"/>
        <v>0</v>
      </c>
      <c r="EF333" s="50">
        <f t="shared" si="381"/>
        <v>0</v>
      </c>
      <c r="EG333" s="19">
        <f t="shared" si="382"/>
        <v>1</v>
      </c>
      <c r="EH333" s="19">
        <f t="shared" si="383"/>
        <v>0</v>
      </c>
      <c r="EI333" s="50">
        <f t="shared" si="384"/>
        <v>0</v>
      </c>
      <c r="EJ333" s="125">
        <f t="shared" si="385"/>
        <v>1</v>
      </c>
      <c r="EK333">
        <f t="shared" si="386"/>
        <v>149.80000000000001</v>
      </c>
      <c r="EL333">
        <f t="shared" si="387"/>
        <v>14.25</v>
      </c>
      <c r="EM333">
        <f t="shared" si="388"/>
        <v>30.16</v>
      </c>
      <c r="EN333">
        <f t="shared" si="389"/>
        <v>292.29000000000002</v>
      </c>
      <c r="EO333" t="str">
        <f t="shared" si="390"/>
        <v/>
      </c>
      <c r="EP333">
        <f t="shared" si="391"/>
        <v>2.59</v>
      </c>
      <c r="EQ333">
        <f t="shared" si="392"/>
        <v>1082.1400000000001</v>
      </c>
      <c r="ER333" t="str">
        <f t="shared" si="393"/>
        <v/>
      </c>
      <c r="ES333">
        <f t="shared" si="394"/>
        <v>0</v>
      </c>
      <c r="ET333">
        <f t="shared" si="395"/>
        <v>52.89</v>
      </c>
      <c r="EU333" s="61">
        <f t="shared" si="396"/>
        <v>198.09</v>
      </c>
      <c r="EV333" s="53" t="e">
        <f>IF(ISNUMBER(EK333),EK333*#REF!,"")</f>
        <v>#REF!</v>
      </c>
      <c r="EW333" s="53" t="e">
        <f>IF(ISNUMBER(EL333),EL333*#REF!,"")</f>
        <v>#REF!</v>
      </c>
      <c r="EX333" s="53" t="e">
        <f>IF(ISNUMBER(EM333),EM333*#REF!,"")</f>
        <v>#REF!</v>
      </c>
      <c r="EY333" s="53" t="e">
        <f>IF(ISNUMBER(EN333),EN333*#REF!,"")</f>
        <v>#REF!</v>
      </c>
      <c r="EZ333" s="53" t="str">
        <f>IF(ISNUMBER(EO333),EO333*#REF!,"")</f>
        <v/>
      </c>
      <c r="FA333" s="53" t="e">
        <f>IF(ISNUMBER(EP333),EP333*#REF!,"")</f>
        <v>#REF!</v>
      </c>
      <c r="FB333" s="53" t="e">
        <f>IF(ISNUMBER(EQ333),EQ333*#REF!,"")</f>
        <v>#REF!</v>
      </c>
      <c r="FC333" s="53" t="str">
        <f>IF(ISNUMBER(ER333),ER333*#REF!,"")</f>
        <v/>
      </c>
      <c r="FD333" s="53" t="e">
        <f>IF(ISNUMBER(ES333),ES333*#REF!,"")</f>
        <v>#REF!</v>
      </c>
      <c r="FE333" s="53" t="e">
        <f>IF(ISNUMBER(ET333),ET333*#REF!,"")</f>
        <v>#REF!</v>
      </c>
      <c r="FF333" s="52" t="e">
        <f>IF(ISNUMBER(EU333),EU333*#REF!,"")</f>
        <v>#REF!</v>
      </c>
      <c r="FG333" s="55" t="str">
        <f t="shared" si="397"/>
        <v/>
      </c>
      <c r="FH333" s="55" t="str">
        <f t="shared" si="398"/>
        <v/>
      </c>
      <c r="FI333" s="55" t="str">
        <f t="shared" si="399"/>
        <v/>
      </c>
      <c r="FJ333" s="55" t="str">
        <f t="shared" si="400"/>
        <v/>
      </c>
      <c r="FK333" s="55" t="str">
        <f t="shared" si="401"/>
        <v/>
      </c>
      <c r="FL333" s="55" t="str">
        <f t="shared" si="402"/>
        <v/>
      </c>
      <c r="FM333" s="55" t="str">
        <f t="shared" si="403"/>
        <v/>
      </c>
      <c r="FN333" s="55" t="str">
        <f t="shared" si="404"/>
        <v/>
      </c>
      <c r="FO333" s="55" t="str">
        <f t="shared" si="405"/>
        <v/>
      </c>
      <c r="FP333" s="55" t="str">
        <f t="shared" si="406"/>
        <v/>
      </c>
      <c r="FQ333" s="59" t="str">
        <f t="shared" si="407"/>
        <v/>
      </c>
      <c r="FR333" s="53" t="str">
        <f t="shared" si="426"/>
        <v/>
      </c>
      <c r="FS333" s="53" t="e">
        <f t="shared" si="408"/>
        <v>#VALUE!</v>
      </c>
      <c r="FT333" s="19" t="e">
        <f t="shared" si="409"/>
        <v>#VALUE!</v>
      </c>
      <c r="FU333" s="19" t="e">
        <f t="shared" si="410"/>
        <v>#VALUE!</v>
      </c>
      <c r="FV333" s="19" t="e">
        <f t="shared" si="411"/>
        <v>#VALUE!</v>
      </c>
      <c r="FW333" s="50" t="e">
        <f t="shared" si="412"/>
        <v>#VALUE!</v>
      </c>
      <c r="FX333" s="120">
        <f t="shared" si="413"/>
        <v>0</v>
      </c>
      <c r="FY333" s="120">
        <f t="shared" si="414"/>
        <v>0</v>
      </c>
      <c r="FZ333" s="120">
        <f t="shared" si="415"/>
        <v>0</v>
      </c>
      <c r="GA333" s="120">
        <f t="shared" si="416"/>
        <v>0</v>
      </c>
      <c r="GB333" s="120">
        <f t="shared" si="417"/>
        <v>0</v>
      </c>
      <c r="GC333" s="120">
        <f t="shared" si="418"/>
        <v>0</v>
      </c>
      <c r="GD333" s="120">
        <f t="shared" si="419"/>
        <v>0</v>
      </c>
      <c r="GE333" s="120">
        <f t="shared" si="420"/>
        <v>0</v>
      </c>
      <c r="GF333" s="120">
        <f t="shared" si="421"/>
        <v>0</v>
      </c>
      <c r="GG333">
        <f t="shared" si="422"/>
        <v>0</v>
      </c>
      <c r="GH333">
        <f t="shared" si="423"/>
        <v>0</v>
      </c>
      <c r="GI333">
        <v>6</v>
      </c>
      <c r="GJ333" t="str">
        <f t="shared" si="424"/>
        <v/>
      </c>
    </row>
    <row r="334" spans="1:192" x14ac:dyDescent="0.2">
      <c r="A334" s="50">
        <f t="shared" si="363"/>
        <v>333</v>
      </c>
      <c r="B334" s="2" t="s">
        <v>109</v>
      </c>
      <c r="C334" s="2" t="s">
        <v>260</v>
      </c>
      <c r="D334" s="2"/>
      <c r="E334" s="2" t="s">
        <v>2675</v>
      </c>
      <c r="F334" s="19">
        <v>3507310</v>
      </c>
      <c r="G334" s="19">
        <v>5664155</v>
      </c>
      <c r="H334" s="77">
        <f t="shared" si="364"/>
        <v>507232.64600000001</v>
      </c>
      <c r="I334" s="77">
        <f t="shared" si="365"/>
        <v>5662329.1280000005</v>
      </c>
      <c r="J334" s="211">
        <v>311</v>
      </c>
      <c r="K334" s="45" t="s">
        <v>1332</v>
      </c>
      <c r="L334" s="19">
        <v>14.25</v>
      </c>
      <c r="M334" s="83"/>
      <c r="O334" s="83"/>
      <c r="P334" s="83"/>
      <c r="Q334" t="s">
        <v>2821</v>
      </c>
      <c r="R334" s="2" t="s">
        <v>2874</v>
      </c>
      <c r="S334" s="2" t="s">
        <v>2640</v>
      </c>
      <c r="T334" s="241" t="str">
        <f t="shared" si="366"/>
        <v>-</v>
      </c>
      <c r="U334" s="241" t="str">
        <f t="shared" si="367"/>
        <v>M</v>
      </c>
      <c r="V334" s="241" t="str">
        <f t="shared" si="368"/>
        <v>-</v>
      </c>
      <c r="W334" s="241" t="str">
        <f t="shared" si="425"/>
        <v>A</v>
      </c>
      <c r="X334" s="260">
        <f t="shared" si="362"/>
        <v>6</v>
      </c>
      <c r="Y334" s="261" t="str">
        <f t="shared" si="361"/>
        <v/>
      </c>
      <c r="Z334" s="68"/>
      <c r="AA334" s="86" t="s">
        <v>1588</v>
      </c>
      <c r="AB334" s="77">
        <v>1</v>
      </c>
      <c r="AC334" s="58" t="s">
        <v>610</v>
      </c>
      <c r="AD334" s="58" t="s">
        <v>1725</v>
      </c>
      <c r="AE334" s="56"/>
      <c r="AF334" s="83">
        <v>10.199999999999999</v>
      </c>
      <c r="AG334" s="83"/>
      <c r="AH334" s="83"/>
      <c r="AI334" s="83"/>
      <c r="AJ334" s="83">
        <v>1.0002200000000001</v>
      </c>
      <c r="AK334" s="83">
        <v>19</v>
      </c>
      <c r="AL334" s="83"/>
      <c r="AM334" s="83">
        <v>0.22</v>
      </c>
      <c r="AN334" s="58"/>
      <c r="AO334" s="58"/>
      <c r="AP334" s="83"/>
      <c r="AQ334" s="58"/>
      <c r="AS334" s="193">
        <f t="shared" si="427"/>
        <v>2063.9670000000001</v>
      </c>
      <c r="AT334" s="248" t="str">
        <f t="shared" si="428"/>
        <v/>
      </c>
      <c r="AU334" s="60">
        <v>64.849999999999994</v>
      </c>
      <c r="AV334" s="58">
        <v>123.5</v>
      </c>
      <c r="AW334" s="58">
        <v>252.5</v>
      </c>
      <c r="AX334" s="58">
        <v>4.4989999999999997</v>
      </c>
      <c r="AY334" s="58">
        <v>52.33</v>
      </c>
      <c r="AZ334" s="68">
        <v>1520</v>
      </c>
      <c r="BA334" s="58"/>
      <c r="BB334" s="58">
        <v>7.4119999999999999</v>
      </c>
      <c r="BC334" s="58" t="s">
        <v>1322</v>
      </c>
      <c r="BD334" s="58">
        <v>0.39100000000000001</v>
      </c>
      <c r="BE334" s="58">
        <v>9.7690000000000001</v>
      </c>
      <c r="BF334" s="58">
        <v>0.78300000000000003</v>
      </c>
      <c r="BG334" s="58"/>
      <c r="BH334" s="58" t="s">
        <v>1322</v>
      </c>
      <c r="BI334" s="58"/>
      <c r="BJ334" s="58" t="s">
        <v>1322</v>
      </c>
      <c r="BK334" s="58"/>
      <c r="BL334" s="58"/>
      <c r="BM334" s="58">
        <v>27.76</v>
      </c>
      <c r="BN334" s="68" t="s">
        <v>1322</v>
      </c>
      <c r="BO334" s="81"/>
      <c r="BP334" s="81" t="s">
        <v>1322</v>
      </c>
      <c r="BQ334" s="81"/>
      <c r="BR334" s="81">
        <v>173</v>
      </c>
      <c r="BS334" s="81"/>
      <c r="BT334" s="81"/>
      <c r="BU334" s="81"/>
      <c r="BV334" s="81"/>
      <c r="BW334" s="81"/>
      <c r="BX334" s="81"/>
      <c r="BY334" s="81"/>
      <c r="BZ334" s="81"/>
      <c r="CA334" s="81"/>
      <c r="CB334" s="81"/>
      <c r="CC334" s="81"/>
      <c r="CD334" s="81"/>
      <c r="CE334" s="81"/>
      <c r="CF334" s="81"/>
      <c r="CG334" s="81"/>
      <c r="CH334" s="81"/>
      <c r="CI334" s="81"/>
      <c r="CJ334" s="81"/>
      <c r="CK334" s="81"/>
      <c r="CL334" s="82"/>
      <c r="CM334" s="81"/>
      <c r="CN334" s="81">
        <v>2445</v>
      </c>
      <c r="CO334" s="81" t="s">
        <v>1322</v>
      </c>
      <c r="CP334" s="58" t="s">
        <v>1322</v>
      </c>
      <c r="CQ334" s="68"/>
      <c r="CR334" s="58"/>
      <c r="CS334" s="58"/>
      <c r="CT334" s="58"/>
      <c r="CU334" s="58"/>
      <c r="CV334" s="58"/>
      <c r="CW334" s="58"/>
      <c r="CX334" s="58"/>
      <c r="CY334" s="58"/>
      <c r="CZ334" s="58"/>
      <c r="DA334" s="68"/>
      <c r="DB334" s="81"/>
      <c r="DC334" s="81"/>
      <c r="DD334" s="81"/>
      <c r="DE334" s="81"/>
      <c r="DF334" s="81"/>
      <c r="DG334" s="81"/>
      <c r="DH334" s="81"/>
      <c r="DI334" s="81"/>
      <c r="DJ334" s="81"/>
      <c r="DK334" s="103"/>
      <c r="DL334" s="103"/>
      <c r="DM334" s="103"/>
      <c r="DN334" s="81"/>
      <c r="DO334" s="81"/>
      <c r="DP334" s="103"/>
      <c r="DQ334" s="103"/>
      <c r="DR334" s="103"/>
      <c r="DS334" s="104"/>
      <c r="DT334" s="50">
        <f t="shared" si="369"/>
        <v>1</v>
      </c>
      <c r="DU334" s="73">
        <f t="shared" si="370"/>
        <v>0</v>
      </c>
      <c r="DV334" s="73">
        <f t="shared" si="371"/>
        <v>1</v>
      </c>
      <c r="DW334" s="73">
        <f t="shared" si="372"/>
        <v>0</v>
      </c>
      <c r="DX334" s="73">
        <f t="shared" si="373"/>
        <v>0</v>
      </c>
      <c r="DY334" s="125">
        <f t="shared" si="374"/>
        <v>0</v>
      </c>
      <c r="DZ334" s="73">
        <f t="shared" si="375"/>
        <v>1</v>
      </c>
      <c r="EA334" s="19">
        <f t="shared" si="376"/>
        <v>0</v>
      </c>
      <c r="EB334" s="50">
        <f t="shared" si="377"/>
        <v>0</v>
      </c>
      <c r="EC334" s="19">
        <f t="shared" si="378"/>
        <v>0</v>
      </c>
      <c r="ED334" s="19">
        <f t="shared" si="379"/>
        <v>1</v>
      </c>
      <c r="EE334" s="19">
        <f t="shared" si="380"/>
        <v>0</v>
      </c>
      <c r="EF334" s="50">
        <f t="shared" si="381"/>
        <v>0</v>
      </c>
      <c r="EG334" s="19">
        <f t="shared" si="382"/>
        <v>0</v>
      </c>
      <c r="EH334" s="19">
        <f t="shared" si="383"/>
        <v>1</v>
      </c>
      <c r="EI334" s="50">
        <f t="shared" si="384"/>
        <v>0</v>
      </c>
      <c r="EJ334" s="125">
        <f t="shared" si="385"/>
        <v>2</v>
      </c>
      <c r="EK334">
        <f t="shared" si="386"/>
        <v>64.849999999999994</v>
      </c>
      <c r="EL334">
        <f t="shared" si="387"/>
        <v>7.4119999999999999</v>
      </c>
      <c r="EM334">
        <f t="shared" si="388"/>
        <v>123.5</v>
      </c>
      <c r="EN334">
        <f t="shared" si="389"/>
        <v>252.5</v>
      </c>
      <c r="EO334">
        <f t="shared" si="390"/>
        <v>0.78300000000000003</v>
      </c>
      <c r="EP334">
        <f t="shared" si="391"/>
        <v>9.7690000000000001</v>
      </c>
      <c r="EQ334">
        <f t="shared" si="392"/>
        <v>1520</v>
      </c>
      <c r="ER334" t="str">
        <f t="shared" si="393"/>
        <v/>
      </c>
      <c r="ES334" t="str">
        <f t="shared" si="394"/>
        <v/>
      </c>
      <c r="ET334">
        <f t="shared" si="395"/>
        <v>52.33</v>
      </c>
      <c r="EU334" s="61">
        <f t="shared" si="396"/>
        <v>4.4989999999999997</v>
      </c>
      <c r="EV334" s="53" t="e">
        <f>IF(ISNUMBER(EK334),EK334*#REF!,"")</f>
        <v>#REF!</v>
      </c>
      <c r="EW334" s="53" t="e">
        <f>IF(ISNUMBER(EL334),EL334*#REF!,"")</f>
        <v>#REF!</v>
      </c>
      <c r="EX334" s="53" t="e">
        <f>IF(ISNUMBER(EM334),EM334*#REF!,"")</f>
        <v>#REF!</v>
      </c>
      <c r="EY334" s="53" t="e">
        <f>IF(ISNUMBER(EN334),EN334*#REF!,"")</f>
        <v>#REF!</v>
      </c>
      <c r="EZ334" s="53" t="e">
        <f>IF(ISNUMBER(EO334),EO334*#REF!,"")</f>
        <v>#REF!</v>
      </c>
      <c r="FA334" s="53" t="e">
        <f>IF(ISNUMBER(EP334),EP334*#REF!,"")</f>
        <v>#REF!</v>
      </c>
      <c r="FB334" s="53" t="e">
        <f>IF(ISNUMBER(EQ334),EQ334*#REF!,"")</f>
        <v>#REF!</v>
      </c>
      <c r="FC334" s="53" t="str">
        <f>IF(ISNUMBER(ER334),ER334*#REF!,"")</f>
        <v/>
      </c>
      <c r="FD334" s="53" t="str">
        <f>IF(ISNUMBER(ES334),ES334*#REF!,"")</f>
        <v/>
      </c>
      <c r="FE334" s="53" t="e">
        <f>IF(ISNUMBER(ET334),ET334*#REF!,"")</f>
        <v>#REF!</v>
      </c>
      <c r="FF334" s="52" t="e">
        <f>IF(ISNUMBER(EU334),EU334*#REF!,"")</f>
        <v>#REF!</v>
      </c>
      <c r="FG334" s="55" t="str">
        <f t="shared" si="397"/>
        <v/>
      </c>
      <c r="FH334" s="55" t="str">
        <f t="shared" si="398"/>
        <v/>
      </c>
      <c r="FI334" s="55" t="str">
        <f t="shared" si="399"/>
        <v/>
      </c>
      <c r="FJ334" s="55" t="str">
        <f t="shared" si="400"/>
        <v/>
      </c>
      <c r="FK334" s="55" t="str">
        <f t="shared" si="401"/>
        <v/>
      </c>
      <c r="FL334" s="55" t="str">
        <f t="shared" si="402"/>
        <v/>
      </c>
      <c r="FM334" s="55" t="str">
        <f t="shared" si="403"/>
        <v/>
      </c>
      <c r="FN334" s="55" t="str">
        <f t="shared" si="404"/>
        <v/>
      </c>
      <c r="FO334" s="55" t="str">
        <f t="shared" si="405"/>
        <v/>
      </c>
      <c r="FP334" s="55" t="str">
        <f t="shared" si="406"/>
        <v/>
      </c>
      <c r="FQ334" s="59" t="str">
        <f t="shared" si="407"/>
        <v/>
      </c>
      <c r="FR334" s="53" t="str">
        <f t="shared" si="426"/>
        <v/>
      </c>
      <c r="FS334" s="53" t="e">
        <f t="shared" si="408"/>
        <v>#VALUE!</v>
      </c>
      <c r="FT334" s="19" t="e">
        <f t="shared" si="409"/>
        <v>#VALUE!</v>
      </c>
      <c r="FU334" s="19" t="e">
        <f t="shared" si="410"/>
        <v>#VALUE!</v>
      </c>
      <c r="FV334" s="19" t="e">
        <f t="shared" si="411"/>
        <v>#VALUE!</v>
      </c>
      <c r="FW334" s="50" t="e">
        <f t="shared" si="412"/>
        <v>#VALUE!</v>
      </c>
      <c r="FX334" s="120">
        <f t="shared" si="413"/>
        <v>0</v>
      </c>
      <c r="FY334" s="120">
        <f t="shared" si="414"/>
        <v>0</v>
      </c>
      <c r="FZ334" s="120">
        <f t="shared" si="415"/>
        <v>0</v>
      </c>
      <c r="GA334" s="120">
        <f t="shared" si="416"/>
        <v>0</v>
      </c>
      <c r="GB334" s="120">
        <f t="shared" si="417"/>
        <v>0</v>
      </c>
      <c r="GC334" s="120">
        <f t="shared" si="418"/>
        <v>0</v>
      </c>
      <c r="GD334" s="120">
        <f t="shared" si="419"/>
        <v>0</v>
      </c>
      <c r="GE334" s="120">
        <f t="shared" si="420"/>
        <v>0</v>
      </c>
      <c r="GF334" s="120">
        <f t="shared" si="421"/>
        <v>0</v>
      </c>
      <c r="GG334">
        <f t="shared" si="422"/>
        <v>0</v>
      </c>
      <c r="GH334">
        <f t="shared" si="423"/>
        <v>0</v>
      </c>
      <c r="GI334">
        <v>6</v>
      </c>
      <c r="GJ334" t="str">
        <f t="shared" si="424"/>
        <v/>
      </c>
    </row>
    <row r="335" spans="1:192" x14ac:dyDescent="0.2">
      <c r="A335" s="50">
        <f t="shared" si="363"/>
        <v>334</v>
      </c>
      <c r="B335" s="2" t="s">
        <v>109</v>
      </c>
      <c r="C335" t="s">
        <v>260</v>
      </c>
      <c r="E335" s="2" t="s">
        <v>2675</v>
      </c>
      <c r="F335" s="19">
        <v>3507310</v>
      </c>
      <c r="G335" s="19">
        <v>5664155</v>
      </c>
      <c r="H335" s="77">
        <f t="shared" si="364"/>
        <v>507232.64600000001</v>
      </c>
      <c r="I335" s="77">
        <f t="shared" si="365"/>
        <v>5662329.1280000005</v>
      </c>
      <c r="J335" s="19">
        <v>296.8</v>
      </c>
      <c r="K335" s="19" t="s">
        <v>1334</v>
      </c>
      <c r="L335" s="19">
        <v>14.25</v>
      </c>
      <c r="M335" s="19">
        <v>8</v>
      </c>
      <c r="N335" s="19">
        <v>14.25</v>
      </c>
      <c r="Q335" t="s">
        <v>2821</v>
      </c>
      <c r="R335" s="2" t="s">
        <v>2874</v>
      </c>
      <c r="S335" s="2" t="s">
        <v>2640</v>
      </c>
      <c r="T335" s="241" t="str">
        <f t="shared" si="366"/>
        <v>-</v>
      </c>
      <c r="U335" s="241" t="str">
        <f t="shared" si="367"/>
        <v>M</v>
      </c>
      <c r="V335" s="241" t="str">
        <f t="shared" si="368"/>
        <v>-</v>
      </c>
      <c r="W335" s="241" t="str">
        <f t="shared" si="425"/>
        <v>A</v>
      </c>
      <c r="X335" s="260">
        <f t="shared" si="362"/>
        <v>6</v>
      </c>
      <c r="Y335" s="261" t="str">
        <f t="shared" si="361"/>
        <v/>
      </c>
      <c r="Z335" s="56" t="s">
        <v>1585</v>
      </c>
      <c r="AA335" s="48">
        <v>14788</v>
      </c>
      <c r="AB335" s="73">
        <v>2</v>
      </c>
      <c r="AC335" s="2" t="s">
        <v>411</v>
      </c>
      <c r="AD335" s="2" t="s">
        <v>1726</v>
      </c>
      <c r="AE335" s="56"/>
      <c r="AF335" s="66">
        <v>9.5</v>
      </c>
      <c r="AM335" s="66">
        <v>0.23</v>
      </c>
      <c r="AR335">
        <v>1801</v>
      </c>
      <c r="AS335" s="193">
        <f t="shared" si="427"/>
        <v>1798.7049999999999</v>
      </c>
      <c r="AT335" s="248" t="str">
        <f t="shared" si="428"/>
        <v/>
      </c>
      <c r="AU335">
        <v>49.69</v>
      </c>
      <c r="AV335">
        <v>112.2</v>
      </c>
      <c r="AW335">
        <v>218.5</v>
      </c>
      <c r="AX335">
        <v>6.0979999999999999</v>
      </c>
      <c r="AY335">
        <v>49.83</v>
      </c>
      <c r="AZ335" s="61">
        <v>1323</v>
      </c>
      <c r="BB335" s="53">
        <v>4.4370000000000003</v>
      </c>
      <c r="BE335">
        <v>11.59</v>
      </c>
      <c r="BF335">
        <v>0.64</v>
      </c>
      <c r="BM335">
        <v>22.72</v>
      </c>
      <c r="BO335" s="90"/>
      <c r="BP335" s="90"/>
      <c r="BQ335" s="90"/>
      <c r="BR335" s="90"/>
      <c r="BS335" s="90"/>
      <c r="BT335" s="90"/>
      <c r="BU335" s="90"/>
      <c r="BV335" s="90"/>
      <c r="BW335" s="90"/>
      <c r="BX335" s="90"/>
      <c r="BY335" s="90"/>
      <c r="BZ335" s="90"/>
      <c r="CA335" s="90"/>
      <c r="CB335" s="90"/>
      <c r="CC335" s="90"/>
      <c r="CD335" s="90"/>
      <c r="CE335" s="90"/>
      <c r="CF335" s="90"/>
      <c r="CG335" s="90"/>
      <c r="CH335" s="90"/>
      <c r="CI335" s="90"/>
      <c r="CJ335" s="90"/>
      <c r="CK335" s="90"/>
      <c r="CL335" s="91"/>
      <c r="CM335" s="90"/>
      <c r="CN335" s="90">
        <v>2223</v>
      </c>
      <c r="CO335" s="90"/>
      <c r="DB335" s="103"/>
      <c r="DC335" s="103"/>
      <c r="DD335" s="103"/>
      <c r="DE335" s="103"/>
      <c r="DF335" s="103"/>
      <c r="DG335" s="103"/>
      <c r="DH335" s="103"/>
      <c r="DI335" s="103"/>
      <c r="DJ335" s="103"/>
      <c r="DK335" s="103"/>
      <c r="DL335" s="103"/>
      <c r="DM335" s="103"/>
      <c r="DN335" s="103"/>
      <c r="DO335" s="103"/>
      <c r="DP335" s="103"/>
      <c r="DQ335" s="103"/>
      <c r="DR335" s="103"/>
      <c r="DS335" s="104"/>
      <c r="DT335" s="50">
        <f t="shared" si="369"/>
        <v>0</v>
      </c>
      <c r="DU335" s="73">
        <f t="shared" si="370"/>
        <v>0</v>
      </c>
      <c r="DV335" s="73">
        <f t="shared" si="371"/>
        <v>1</v>
      </c>
      <c r="DW335" s="73">
        <f t="shared" si="372"/>
        <v>0</v>
      </c>
      <c r="DX335" s="73">
        <f t="shared" si="373"/>
        <v>0</v>
      </c>
      <c r="DY335" s="125">
        <f t="shared" si="374"/>
        <v>0</v>
      </c>
      <c r="DZ335" s="73">
        <f t="shared" si="375"/>
        <v>1</v>
      </c>
      <c r="EA335" s="19">
        <f t="shared" si="376"/>
        <v>0</v>
      </c>
      <c r="EB335" s="50">
        <f t="shared" si="377"/>
        <v>0</v>
      </c>
      <c r="EC335" s="19">
        <f t="shared" si="378"/>
        <v>0</v>
      </c>
      <c r="ED335" s="19">
        <f t="shared" si="379"/>
        <v>1</v>
      </c>
      <c r="EE335" s="19">
        <f t="shared" si="380"/>
        <v>0</v>
      </c>
      <c r="EF335" s="50">
        <f t="shared" si="381"/>
        <v>0</v>
      </c>
      <c r="EG335" s="19">
        <f t="shared" si="382"/>
        <v>0</v>
      </c>
      <c r="EH335" s="19">
        <f t="shared" si="383"/>
        <v>1</v>
      </c>
      <c r="EI335" s="50">
        <f t="shared" si="384"/>
        <v>0</v>
      </c>
      <c r="EJ335" s="125">
        <f t="shared" si="385"/>
        <v>2</v>
      </c>
      <c r="EK335">
        <f t="shared" si="386"/>
        <v>49.69</v>
      </c>
      <c r="EL335">
        <f t="shared" si="387"/>
        <v>4.4370000000000003</v>
      </c>
      <c r="EM335">
        <f t="shared" si="388"/>
        <v>112.2</v>
      </c>
      <c r="EN335">
        <f t="shared" si="389"/>
        <v>218.5</v>
      </c>
      <c r="EO335">
        <f t="shared" si="390"/>
        <v>0.64</v>
      </c>
      <c r="EP335">
        <f t="shared" si="391"/>
        <v>11.59</v>
      </c>
      <c r="EQ335">
        <f t="shared" si="392"/>
        <v>1323</v>
      </c>
      <c r="ER335" t="str">
        <f t="shared" si="393"/>
        <v/>
      </c>
      <c r="ES335" t="str">
        <f t="shared" si="394"/>
        <v/>
      </c>
      <c r="ET335">
        <f t="shared" si="395"/>
        <v>49.83</v>
      </c>
      <c r="EU335" s="61">
        <f t="shared" si="396"/>
        <v>6.0979999999999999</v>
      </c>
      <c r="EV335" s="53" t="e">
        <f>IF(ISNUMBER(EK335),EK335*#REF!,"")</f>
        <v>#REF!</v>
      </c>
      <c r="EW335" s="53" t="e">
        <f>IF(ISNUMBER(EL335),EL335*#REF!,"")</f>
        <v>#REF!</v>
      </c>
      <c r="EX335" s="53" t="e">
        <f>IF(ISNUMBER(EM335),EM335*#REF!,"")</f>
        <v>#REF!</v>
      </c>
      <c r="EY335" s="53" t="e">
        <f>IF(ISNUMBER(EN335),EN335*#REF!,"")</f>
        <v>#REF!</v>
      </c>
      <c r="EZ335" s="53" t="e">
        <f>IF(ISNUMBER(EO335),EO335*#REF!,"")</f>
        <v>#REF!</v>
      </c>
      <c r="FA335" s="53" t="e">
        <f>IF(ISNUMBER(EP335),EP335*#REF!,"")</f>
        <v>#REF!</v>
      </c>
      <c r="FB335" s="53" t="e">
        <f>IF(ISNUMBER(EQ335),EQ335*#REF!,"")</f>
        <v>#REF!</v>
      </c>
      <c r="FC335" s="53" t="str">
        <f>IF(ISNUMBER(ER335),ER335*#REF!,"")</f>
        <v/>
      </c>
      <c r="FD335" s="53" t="str">
        <f>IF(ISNUMBER(ES335),ES335*#REF!,"")</f>
        <v/>
      </c>
      <c r="FE335" s="53" t="e">
        <f>IF(ISNUMBER(ET335),ET335*#REF!,"")</f>
        <v>#REF!</v>
      </c>
      <c r="FF335" s="52" t="e">
        <f>IF(ISNUMBER(EU335),EU335*#REF!,"")</f>
        <v>#REF!</v>
      </c>
      <c r="FG335" s="55" t="str">
        <f t="shared" si="397"/>
        <v/>
      </c>
      <c r="FH335" s="55" t="str">
        <f t="shared" si="398"/>
        <v/>
      </c>
      <c r="FI335" s="55" t="str">
        <f t="shared" si="399"/>
        <v/>
      </c>
      <c r="FJ335" s="55" t="str">
        <f t="shared" si="400"/>
        <v/>
      </c>
      <c r="FK335" s="55" t="str">
        <f t="shared" si="401"/>
        <v/>
      </c>
      <c r="FL335" s="55" t="str">
        <f t="shared" si="402"/>
        <v/>
      </c>
      <c r="FM335" s="55" t="str">
        <f t="shared" si="403"/>
        <v/>
      </c>
      <c r="FN335" s="55" t="str">
        <f t="shared" si="404"/>
        <v/>
      </c>
      <c r="FO335" s="55" t="str">
        <f t="shared" si="405"/>
        <v/>
      </c>
      <c r="FP335" s="55" t="str">
        <f t="shared" si="406"/>
        <v/>
      </c>
      <c r="FQ335" s="59" t="str">
        <f t="shared" si="407"/>
        <v/>
      </c>
      <c r="FR335" s="53" t="str">
        <f t="shared" si="426"/>
        <v/>
      </c>
      <c r="FS335" s="53" t="e">
        <f t="shared" si="408"/>
        <v>#VALUE!</v>
      </c>
      <c r="FT335" s="19" t="e">
        <f t="shared" si="409"/>
        <v>#VALUE!</v>
      </c>
      <c r="FU335" s="19" t="e">
        <f t="shared" si="410"/>
        <v>#VALUE!</v>
      </c>
      <c r="FV335" s="19" t="e">
        <f t="shared" si="411"/>
        <v>#VALUE!</v>
      </c>
      <c r="FW335" s="50" t="e">
        <f t="shared" si="412"/>
        <v>#VALUE!</v>
      </c>
      <c r="FX335" s="120">
        <f t="shared" si="413"/>
        <v>0</v>
      </c>
      <c r="FY335" s="120">
        <f t="shared" si="414"/>
        <v>0</v>
      </c>
      <c r="FZ335" s="120">
        <f t="shared" si="415"/>
        <v>0</v>
      </c>
      <c r="GA335" s="120">
        <f t="shared" si="416"/>
        <v>0</v>
      </c>
      <c r="GB335" s="120">
        <f t="shared" si="417"/>
        <v>0</v>
      </c>
      <c r="GC335" s="120">
        <f t="shared" si="418"/>
        <v>0</v>
      </c>
      <c r="GD335" s="120">
        <f t="shared" si="419"/>
        <v>0</v>
      </c>
      <c r="GE335" s="120">
        <f t="shared" si="420"/>
        <v>0</v>
      </c>
      <c r="GF335" s="120">
        <f t="shared" si="421"/>
        <v>0</v>
      </c>
      <c r="GG335">
        <f t="shared" si="422"/>
        <v>0</v>
      </c>
      <c r="GH335">
        <f t="shared" si="423"/>
        <v>0</v>
      </c>
      <c r="GI335">
        <v>6</v>
      </c>
      <c r="GJ335" t="str">
        <f t="shared" si="424"/>
        <v/>
      </c>
    </row>
    <row r="336" spans="1:192" x14ac:dyDescent="0.2">
      <c r="A336" s="50">
        <f t="shared" si="363"/>
        <v>335</v>
      </c>
      <c r="B336" s="2" t="s">
        <v>109</v>
      </c>
      <c r="C336" t="s">
        <v>260</v>
      </c>
      <c r="D336" s="2" t="s">
        <v>838</v>
      </c>
      <c r="E336" s="2"/>
      <c r="F336" s="19">
        <v>3507310</v>
      </c>
      <c r="G336" s="83">
        <v>5664155</v>
      </c>
      <c r="H336" s="77">
        <f t="shared" si="364"/>
        <v>507232.64600000001</v>
      </c>
      <c r="I336" s="77">
        <f t="shared" si="365"/>
        <v>5662329.1280000005</v>
      </c>
      <c r="J336" s="19">
        <v>296.5</v>
      </c>
      <c r="K336" s="19" t="s">
        <v>1334</v>
      </c>
      <c r="L336" s="66">
        <v>14.25</v>
      </c>
      <c r="Q336" t="s">
        <v>2821</v>
      </c>
      <c r="R336" s="2" t="s">
        <v>2874</v>
      </c>
      <c r="S336" s="2" t="s">
        <v>2640</v>
      </c>
      <c r="T336" s="241" t="str">
        <f t="shared" si="366"/>
        <v>-</v>
      </c>
      <c r="U336" s="241" t="str">
        <f t="shared" si="367"/>
        <v>M</v>
      </c>
      <c r="V336" s="241" t="str">
        <f t="shared" si="368"/>
        <v>-</v>
      </c>
      <c r="W336" s="241" t="str">
        <f t="shared" si="425"/>
        <v>A</v>
      </c>
      <c r="X336" s="260">
        <f t="shared" si="362"/>
        <v>6</v>
      </c>
      <c r="Y336" s="261" t="str">
        <f t="shared" si="361"/>
        <v/>
      </c>
      <c r="Z336" s="56" t="s">
        <v>1585</v>
      </c>
      <c r="AA336" s="48">
        <v>24442</v>
      </c>
      <c r="AB336" s="73">
        <v>3</v>
      </c>
      <c r="AC336" s="2" t="s">
        <v>529</v>
      </c>
      <c r="AD336" s="2" t="s">
        <v>1727</v>
      </c>
      <c r="AE336" s="56"/>
      <c r="AF336" s="66">
        <v>10</v>
      </c>
      <c r="AM336" s="66">
        <v>0.42</v>
      </c>
      <c r="AR336">
        <v>4276</v>
      </c>
      <c r="AS336" s="193">
        <f t="shared" si="427"/>
        <v>1680.88</v>
      </c>
      <c r="AT336" s="248" t="str">
        <f t="shared" si="428"/>
        <v/>
      </c>
      <c r="AU336">
        <v>50.3</v>
      </c>
      <c r="AV336">
        <v>103.2</v>
      </c>
      <c r="AW336">
        <v>202.9</v>
      </c>
      <c r="AX336">
        <v>12.86</v>
      </c>
      <c r="AY336">
        <v>51.12</v>
      </c>
      <c r="AZ336" s="61">
        <v>1220</v>
      </c>
      <c r="BB336">
        <v>4.7</v>
      </c>
      <c r="BC336">
        <v>0.45</v>
      </c>
      <c r="BD336">
        <v>0.27</v>
      </c>
      <c r="BE336">
        <v>12.35</v>
      </c>
      <c r="BF336">
        <v>0.97</v>
      </c>
      <c r="BM336">
        <v>21.76</v>
      </c>
      <c r="CN336" s="103">
        <v>2595</v>
      </c>
      <c r="DB336" s="103"/>
      <c r="DC336" s="103"/>
      <c r="DD336" s="103"/>
      <c r="DE336" s="103"/>
      <c r="DF336" s="103"/>
      <c r="DG336" s="103"/>
      <c r="DH336" s="103"/>
      <c r="DI336" s="103"/>
      <c r="DJ336" s="103"/>
      <c r="DK336" s="103"/>
      <c r="DL336" s="103"/>
      <c r="DM336" s="103"/>
      <c r="DN336" s="103"/>
      <c r="DO336" s="103"/>
      <c r="DP336" s="103"/>
      <c r="DQ336" s="103"/>
      <c r="DR336" s="103"/>
      <c r="DS336" s="104"/>
      <c r="DT336" s="50">
        <f t="shared" si="369"/>
        <v>0</v>
      </c>
      <c r="DU336" s="73">
        <f t="shared" si="370"/>
        <v>0</v>
      </c>
      <c r="DV336" s="73">
        <f t="shared" si="371"/>
        <v>1</v>
      </c>
      <c r="DW336" s="73">
        <f t="shared" si="372"/>
        <v>0</v>
      </c>
      <c r="DX336" s="73">
        <f t="shared" si="373"/>
        <v>0</v>
      </c>
      <c r="DY336" s="125">
        <f t="shared" si="374"/>
        <v>0</v>
      </c>
      <c r="DZ336" s="73">
        <f t="shared" si="375"/>
        <v>1</v>
      </c>
      <c r="EA336" s="19">
        <f t="shared" si="376"/>
        <v>0</v>
      </c>
      <c r="EB336" s="50">
        <f t="shared" si="377"/>
        <v>0</v>
      </c>
      <c r="EC336" s="19">
        <f t="shared" si="378"/>
        <v>0</v>
      </c>
      <c r="ED336" s="19">
        <f t="shared" si="379"/>
        <v>1</v>
      </c>
      <c r="EE336" s="19">
        <f t="shared" si="380"/>
        <v>0</v>
      </c>
      <c r="EF336" s="50">
        <f t="shared" si="381"/>
        <v>0</v>
      </c>
      <c r="EG336" s="19">
        <f t="shared" si="382"/>
        <v>0</v>
      </c>
      <c r="EH336" s="19">
        <f t="shared" si="383"/>
        <v>1</v>
      </c>
      <c r="EI336" s="50">
        <f t="shared" si="384"/>
        <v>0</v>
      </c>
      <c r="EJ336" s="125">
        <f t="shared" si="385"/>
        <v>2</v>
      </c>
      <c r="EK336">
        <f t="shared" si="386"/>
        <v>50.3</v>
      </c>
      <c r="EL336">
        <f t="shared" si="387"/>
        <v>4.7</v>
      </c>
      <c r="EM336">
        <f t="shared" si="388"/>
        <v>103.2</v>
      </c>
      <c r="EN336">
        <f t="shared" si="389"/>
        <v>202.9</v>
      </c>
      <c r="EO336">
        <f t="shared" si="390"/>
        <v>0.97</v>
      </c>
      <c r="EP336">
        <f t="shared" si="391"/>
        <v>12.35</v>
      </c>
      <c r="EQ336">
        <f t="shared" si="392"/>
        <v>1220</v>
      </c>
      <c r="ER336" t="str">
        <f t="shared" si="393"/>
        <v/>
      </c>
      <c r="ES336" t="str">
        <f t="shared" si="394"/>
        <v/>
      </c>
      <c r="ET336">
        <f t="shared" si="395"/>
        <v>51.12</v>
      </c>
      <c r="EU336" s="61">
        <f t="shared" si="396"/>
        <v>12.86</v>
      </c>
      <c r="EV336" s="53" t="e">
        <f>IF(ISNUMBER(EK336),EK336*#REF!,"")</f>
        <v>#REF!</v>
      </c>
      <c r="EW336" s="53" t="e">
        <f>IF(ISNUMBER(EL336),EL336*#REF!,"")</f>
        <v>#REF!</v>
      </c>
      <c r="EX336" s="53" t="e">
        <f>IF(ISNUMBER(EM336),EM336*#REF!,"")</f>
        <v>#REF!</v>
      </c>
      <c r="EY336" s="53" t="e">
        <f>IF(ISNUMBER(EN336),EN336*#REF!,"")</f>
        <v>#REF!</v>
      </c>
      <c r="EZ336" s="53" t="e">
        <f>IF(ISNUMBER(EO336),EO336*#REF!,"")</f>
        <v>#REF!</v>
      </c>
      <c r="FA336" s="53" t="e">
        <f>IF(ISNUMBER(EP336),EP336*#REF!,"")</f>
        <v>#REF!</v>
      </c>
      <c r="FB336" s="53" t="e">
        <f>IF(ISNUMBER(EQ336),EQ336*#REF!,"")</f>
        <v>#REF!</v>
      </c>
      <c r="FC336" s="53" t="str">
        <f>IF(ISNUMBER(ER336),ER336*#REF!,"")</f>
        <v/>
      </c>
      <c r="FD336" s="53" t="str">
        <f>IF(ISNUMBER(ES336),ES336*#REF!,"")</f>
        <v/>
      </c>
      <c r="FE336" s="53" t="e">
        <f>IF(ISNUMBER(ET336),ET336*#REF!,"")</f>
        <v>#REF!</v>
      </c>
      <c r="FF336" s="52" t="e">
        <f>IF(ISNUMBER(EU336),EU336*#REF!,"")</f>
        <v>#REF!</v>
      </c>
      <c r="FG336" s="55" t="str">
        <f t="shared" si="397"/>
        <v/>
      </c>
      <c r="FH336" s="55" t="str">
        <f t="shared" si="398"/>
        <v/>
      </c>
      <c r="FI336" s="55" t="str">
        <f t="shared" si="399"/>
        <v/>
      </c>
      <c r="FJ336" s="55" t="str">
        <f t="shared" si="400"/>
        <v/>
      </c>
      <c r="FK336" s="55" t="str">
        <f t="shared" si="401"/>
        <v/>
      </c>
      <c r="FL336" s="55" t="str">
        <f t="shared" si="402"/>
        <v/>
      </c>
      <c r="FM336" s="55" t="str">
        <f t="shared" si="403"/>
        <v/>
      </c>
      <c r="FN336" s="55" t="str">
        <f t="shared" si="404"/>
        <v/>
      </c>
      <c r="FO336" s="55" t="str">
        <f t="shared" si="405"/>
        <v/>
      </c>
      <c r="FP336" s="55" t="str">
        <f t="shared" si="406"/>
        <v/>
      </c>
      <c r="FQ336" s="59" t="str">
        <f t="shared" si="407"/>
        <v/>
      </c>
      <c r="FR336" s="53" t="str">
        <f t="shared" si="426"/>
        <v/>
      </c>
      <c r="FS336" s="53" t="e">
        <f t="shared" si="408"/>
        <v>#VALUE!</v>
      </c>
      <c r="FT336" s="19" t="e">
        <f t="shared" si="409"/>
        <v>#VALUE!</v>
      </c>
      <c r="FU336" s="19" t="e">
        <f t="shared" si="410"/>
        <v>#VALUE!</v>
      </c>
      <c r="FV336" s="19" t="e">
        <f t="shared" si="411"/>
        <v>#VALUE!</v>
      </c>
      <c r="FW336" s="50" t="e">
        <f t="shared" si="412"/>
        <v>#VALUE!</v>
      </c>
      <c r="FX336" s="120">
        <f t="shared" si="413"/>
        <v>0</v>
      </c>
      <c r="FY336" s="120">
        <f t="shared" si="414"/>
        <v>0</v>
      </c>
      <c r="FZ336" s="120">
        <f t="shared" si="415"/>
        <v>0</v>
      </c>
      <c r="GA336" s="120">
        <f t="shared" si="416"/>
        <v>0</v>
      </c>
      <c r="GB336" s="120">
        <f t="shared" si="417"/>
        <v>0</v>
      </c>
      <c r="GC336" s="120">
        <f t="shared" si="418"/>
        <v>0</v>
      </c>
      <c r="GD336" s="120">
        <f t="shared" si="419"/>
        <v>0</v>
      </c>
      <c r="GE336" s="120">
        <f t="shared" si="420"/>
        <v>0</v>
      </c>
      <c r="GF336" s="120">
        <f t="shared" si="421"/>
        <v>0</v>
      </c>
      <c r="GG336">
        <f t="shared" si="422"/>
        <v>0</v>
      </c>
      <c r="GH336">
        <f t="shared" si="423"/>
        <v>0</v>
      </c>
      <c r="GI336">
        <v>6</v>
      </c>
      <c r="GJ336" t="str">
        <f t="shared" si="424"/>
        <v/>
      </c>
    </row>
    <row r="337" spans="1:192" x14ac:dyDescent="0.2">
      <c r="A337" s="50">
        <f t="shared" si="363"/>
        <v>336</v>
      </c>
      <c r="B337" s="2" t="s">
        <v>109</v>
      </c>
      <c r="C337" t="s">
        <v>260</v>
      </c>
      <c r="D337" s="2" t="s">
        <v>985</v>
      </c>
      <c r="E337" s="2"/>
      <c r="F337" s="19">
        <v>3507310</v>
      </c>
      <c r="G337" s="83">
        <v>5664155</v>
      </c>
      <c r="H337" s="77">
        <f t="shared" si="364"/>
        <v>507232.64600000001</v>
      </c>
      <c r="I337" s="77">
        <f t="shared" si="365"/>
        <v>5662329.1280000005</v>
      </c>
      <c r="J337" s="19">
        <v>296.10000000000002</v>
      </c>
      <c r="K337" s="19" t="s">
        <v>1334</v>
      </c>
      <c r="L337" s="19">
        <v>12.6</v>
      </c>
      <c r="Q337" t="s">
        <v>2821</v>
      </c>
      <c r="R337" s="2" t="s">
        <v>2874</v>
      </c>
      <c r="S337" s="2" t="s">
        <v>2640</v>
      </c>
      <c r="T337" s="241" t="str">
        <f t="shared" si="366"/>
        <v>-</v>
      </c>
      <c r="U337" s="241" t="str">
        <f t="shared" si="367"/>
        <v>-</v>
      </c>
      <c r="V337" s="241" t="str">
        <f t="shared" si="368"/>
        <v>-</v>
      </c>
      <c r="W337" s="241" t="str">
        <f t="shared" si="425"/>
        <v>A</v>
      </c>
      <c r="X337" s="260">
        <f t="shared" si="362"/>
        <v>6</v>
      </c>
      <c r="Y337" s="261" t="str">
        <f t="shared" si="361"/>
        <v/>
      </c>
      <c r="Z337" s="56" t="s">
        <v>1585</v>
      </c>
      <c r="AA337" s="48">
        <v>24552</v>
      </c>
      <c r="AB337" s="73">
        <v>4</v>
      </c>
      <c r="AC337" s="2" t="s">
        <v>529</v>
      </c>
      <c r="AD337" s="2" t="s">
        <v>3012</v>
      </c>
      <c r="AE337" s="56"/>
      <c r="AF337" s="66">
        <v>7.6</v>
      </c>
      <c r="AH337" s="47">
        <v>5.8</v>
      </c>
      <c r="AM337" s="66">
        <v>1.7000000000000001E-2</v>
      </c>
      <c r="AR337">
        <v>1922</v>
      </c>
      <c r="AS337" s="193">
        <f t="shared" si="427"/>
        <v>917.06000000000006</v>
      </c>
      <c r="AT337" s="248" t="str">
        <f t="shared" si="428"/>
        <v/>
      </c>
      <c r="AU337">
        <v>27.6</v>
      </c>
      <c r="AV337">
        <v>54.95</v>
      </c>
      <c r="AW337">
        <v>115.1</v>
      </c>
      <c r="AX337">
        <v>24.8</v>
      </c>
      <c r="AY337">
        <v>55.15</v>
      </c>
      <c r="AZ337" s="61">
        <v>612</v>
      </c>
      <c r="BB337">
        <v>3.16</v>
      </c>
      <c r="BC337">
        <v>0.23</v>
      </c>
      <c r="BD337">
        <v>0.45</v>
      </c>
      <c r="BE337">
        <v>8</v>
      </c>
      <c r="BF337">
        <v>0.5</v>
      </c>
      <c r="BM337">
        <v>15.12</v>
      </c>
      <c r="CN337" s="103">
        <v>1005</v>
      </c>
      <c r="DB337" s="103"/>
      <c r="DC337" s="103"/>
      <c r="DD337" s="103"/>
      <c r="DE337" s="103"/>
      <c r="DF337" s="103"/>
      <c r="DG337" s="103"/>
      <c r="DH337" s="103"/>
      <c r="DI337" s="103"/>
      <c r="DJ337" s="103"/>
      <c r="DK337" s="103"/>
      <c r="DL337" s="103"/>
      <c r="DM337" s="103"/>
      <c r="DN337" s="103"/>
      <c r="DO337" s="103"/>
      <c r="DP337" s="103"/>
      <c r="DQ337" s="103"/>
      <c r="DR337" s="103"/>
      <c r="DS337" s="104"/>
      <c r="DT337" s="50">
        <f t="shared" si="369"/>
        <v>0</v>
      </c>
      <c r="DU337" s="73">
        <f t="shared" si="370"/>
        <v>0</v>
      </c>
      <c r="DV337" s="73">
        <f t="shared" si="371"/>
        <v>1</v>
      </c>
      <c r="DW337" s="73">
        <f t="shared" si="372"/>
        <v>0</v>
      </c>
      <c r="DX337" s="73">
        <f t="shared" si="373"/>
        <v>0</v>
      </c>
      <c r="DY337" s="125">
        <f t="shared" si="374"/>
        <v>0</v>
      </c>
      <c r="DZ337" s="73">
        <f t="shared" si="375"/>
        <v>1</v>
      </c>
      <c r="EA337" s="19">
        <f t="shared" si="376"/>
        <v>0</v>
      </c>
      <c r="EB337" s="50">
        <f t="shared" si="377"/>
        <v>0</v>
      </c>
      <c r="EC337" s="19">
        <f t="shared" si="378"/>
        <v>1</v>
      </c>
      <c r="ED337" s="19">
        <f t="shared" si="379"/>
        <v>0</v>
      </c>
      <c r="EE337" s="19">
        <f t="shared" si="380"/>
        <v>0</v>
      </c>
      <c r="EF337" s="50">
        <f t="shared" si="381"/>
        <v>0</v>
      </c>
      <c r="EG337" s="19">
        <f t="shared" si="382"/>
        <v>0</v>
      </c>
      <c r="EH337" s="19">
        <f t="shared" si="383"/>
        <v>1</v>
      </c>
      <c r="EI337" s="50">
        <f t="shared" si="384"/>
        <v>0</v>
      </c>
      <c r="EJ337" s="125">
        <f t="shared" si="385"/>
        <v>1</v>
      </c>
      <c r="EK337">
        <f t="shared" si="386"/>
        <v>27.6</v>
      </c>
      <c r="EL337">
        <f t="shared" si="387"/>
        <v>3.16</v>
      </c>
      <c r="EM337">
        <f t="shared" si="388"/>
        <v>54.95</v>
      </c>
      <c r="EN337">
        <f t="shared" si="389"/>
        <v>115.1</v>
      </c>
      <c r="EO337">
        <f t="shared" si="390"/>
        <v>0.5</v>
      </c>
      <c r="EP337">
        <f t="shared" si="391"/>
        <v>8</v>
      </c>
      <c r="EQ337">
        <f t="shared" si="392"/>
        <v>612</v>
      </c>
      <c r="ER337" t="str">
        <f t="shared" si="393"/>
        <v/>
      </c>
      <c r="ES337" t="str">
        <f t="shared" si="394"/>
        <v/>
      </c>
      <c r="ET337">
        <f t="shared" si="395"/>
        <v>55.15</v>
      </c>
      <c r="EU337" s="61">
        <f t="shared" si="396"/>
        <v>24.8</v>
      </c>
      <c r="EV337" s="53" t="e">
        <f>IF(ISNUMBER(EK337),EK337*#REF!,"")</f>
        <v>#REF!</v>
      </c>
      <c r="EW337" s="53" t="e">
        <f>IF(ISNUMBER(EL337),EL337*#REF!,"")</f>
        <v>#REF!</v>
      </c>
      <c r="EX337" s="53" t="e">
        <f>IF(ISNUMBER(EM337),EM337*#REF!,"")</f>
        <v>#REF!</v>
      </c>
      <c r="EY337" s="53" t="e">
        <f>IF(ISNUMBER(EN337),EN337*#REF!,"")</f>
        <v>#REF!</v>
      </c>
      <c r="EZ337" s="53" t="e">
        <f>IF(ISNUMBER(EO337),EO337*#REF!,"")</f>
        <v>#REF!</v>
      </c>
      <c r="FA337" s="53" t="e">
        <f>IF(ISNUMBER(EP337),EP337*#REF!,"")</f>
        <v>#REF!</v>
      </c>
      <c r="FB337" s="53" t="e">
        <f>IF(ISNUMBER(EQ337),EQ337*#REF!,"")</f>
        <v>#REF!</v>
      </c>
      <c r="FC337" s="53" t="str">
        <f>IF(ISNUMBER(ER337),ER337*#REF!,"")</f>
        <v/>
      </c>
      <c r="FD337" s="53" t="str">
        <f>IF(ISNUMBER(ES337),ES337*#REF!,"")</f>
        <v/>
      </c>
      <c r="FE337" s="53" t="e">
        <f>IF(ISNUMBER(ET337),ET337*#REF!,"")</f>
        <v>#REF!</v>
      </c>
      <c r="FF337" s="52" t="e">
        <f>IF(ISNUMBER(EU337),EU337*#REF!,"")</f>
        <v>#REF!</v>
      </c>
      <c r="FG337" s="55" t="str">
        <f t="shared" si="397"/>
        <v/>
      </c>
      <c r="FH337" s="55" t="str">
        <f t="shared" si="398"/>
        <v/>
      </c>
      <c r="FI337" s="55" t="str">
        <f t="shared" si="399"/>
        <v/>
      </c>
      <c r="FJ337" s="55" t="str">
        <f t="shared" si="400"/>
        <v/>
      </c>
      <c r="FK337" s="55" t="str">
        <f t="shared" si="401"/>
        <v/>
      </c>
      <c r="FL337" s="55" t="str">
        <f t="shared" si="402"/>
        <v/>
      </c>
      <c r="FM337" s="55" t="str">
        <f t="shared" si="403"/>
        <v/>
      </c>
      <c r="FN337" s="55" t="str">
        <f t="shared" si="404"/>
        <v/>
      </c>
      <c r="FO337" s="55" t="str">
        <f t="shared" si="405"/>
        <v/>
      </c>
      <c r="FP337" s="55" t="str">
        <f t="shared" si="406"/>
        <v/>
      </c>
      <c r="FQ337" s="59" t="str">
        <f t="shared" si="407"/>
        <v/>
      </c>
      <c r="FR337" s="53" t="str">
        <f t="shared" si="426"/>
        <v/>
      </c>
      <c r="FS337" s="53" t="e">
        <f t="shared" si="408"/>
        <v>#VALUE!</v>
      </c>
      <c r="FT337" s="19" t="e">
        <f t="shared" si="409"/>
        <v>#VALUE!</v>
      </c>
      <c r="FU337" s="19" t="e">
        <f t="shared" si="410"/>
        <v>#VALUE!</v>
      </c>
      <c r="FV337" s="19" t="e">
        <f t="shared" si="411"/>
        <v>#VALUE!</v>
      </c>
      <c r="FW337" s="50" t="e">
        <f t="shared" si="412"/>
        <v>#VALUE!</v>
      </c>
      <c r="FX337" s="120">
        <f t="shared" si="413"/>
        <v>0</v>
      </c>
      <c r="FY337" s="120">
        <f t="shared" si="414"/>
        <v>0</v>
      </c>
      <c r="FZ337" s="120">
        <f t="shared" si="415"/>
        <v>0</v>
      </c>
      <c r="GA337" s="120">
        <f t="shared" si="416"/>
        <v>0</v>
      </c>
      <c r="GB337" s="120">
        <f t="shared" si="417"/>
        <v>0</v>
      </c>
      <c r="GC337" s="120">
        <f t="shared" si="418"/>
        <v>0</v>
      </c>
      <c r="GD337" s="120">
        <f t="shared" si="419"/>
        <v>0</v>
      </c>
      <c r="GE337" s="120">
        <f t="shared" si="420"/>
        <v>0</v>
      </c>
      <c r="GF337" s="120">
        <f t="shared" si="421"/>
        <v>0</v>
      </c>
      <c r="GG337">
        <f t="shared" si="422"/>
        <v>0</v>
      </c>
      <c r="GH337">
        <f t="shared" si="423"/>
        <v>0</v>
      </c>
      <c r="GI337">
        <v>6</v>
      </c>
      <c r="GJ337" t="str">
        <f t="shared" si="424"/>
        <v/>
      </c>
    </row>
    <row r="338" spans="1:192" x14ac:dyDescent="0.2">
      <c r="A338" s="50">
        <f t="shared" si="363"/>
        <v>337</v>
      </c>
      <c r="B338" t="s">
        <v>109</v>
      </c>
      <c r="C338" t="s">
        <v>260</v>
      </c>
      <c r="D338" s="58" t="s">
        <v>986</v>
      </c>
      <c r="E338" s="58"/>
      <c r="F338" s="83">
        <v>3507310</v>
      </c>
      <c r="G338" s="83">
        <v>5664155</v>
      </c>
      <c r="H338" s="77">
        <f t="shared" si="364"/>
        <v>507232.64600000001</v>
      </c>
      <c r="I338" s="77">
        <f t="shared" si="365"/>
        <v>5662329.1280000005</v>
      </c>
      <c r="J338" s="83">
        <v>297</v>
      </c>
      <c r="K338" s="83" t="s">
        <v>1335</v>
      </c>
      <c r="L338" s="208">
        <v>0</v>
      </c>
      <c r="M338" s="83"/>
      <c r="O338" s="83"/>
      <c r="P338" s="83"/>
      <c r="Q338" t="s">
        <v>2821</v>
      </c>
      <c r="R338" s="2" t="s">
        <v>2874</v>
      </c>
      <c r="S338" s="2" t="s">
        <v>2640</v>
      </c>
      <c r="T338" s="241" t="str">
        <f t="shared" si="366"/>
        <v>-</v>
      </c>
      <c r="U338" s="241" t="str">
        <f t="shared" si="367"/>
        <v>M</v>
      </c>
      <c r="V338" s="241" t="str">
        <f t="shared" si="368"/>
        <v>-</v>
      </c>
      <c r="W338" s="241" t="str">
        <f t="shared" si="425"/>
        <v>A</v>
      </c>
      <c r="X338" s="260">
        <f t="shared" si="362"/>
        <v>6</v>
      </c>
      <c r="Y338" s="261" t="str">
        <f t="shared" si="361"/>
        <v/>
      </c>
      <c r="Z338" s="56"/>
      <c r="AA338" s="69">
        <v>34142</v>
      </c>
      <c r="AB338" s="77">
        <v>5</v>
      </c>
      <c r="AC338" s="2" t="s">
        <v>374</v>
      </c>
      <c r="AD338" s="58" t="s">
        <v>1728</v>
      </c>
      <c r="AE338" s="68"/>
      <c r="AF338" s="83">
        <v>11</v>
      </c>
      <c r="AG338" s="83">
        <v>1390</v>
      </c>
      <c r="AH338" s="83">
        <v>5.83</v>
      </c>
      <c r="AI338" s="83">
        <v>370</v>
      </c>
      <c r="AJ338" s="83"/>
      <c r="AK338" s="83"/>
      <c r="AL338" s="83"/>
      <c r="AM338" s="83">
        <v>0.61</v>
      </c>
      <c r="AN338" s="58"/>
      <c r="AO338" s="58"/>
      <c r="AP338" s="83"/>
      <c r="AQ338" s="58"/>
      <c r="AR338" s="58">
        <v>1510</v>
      </c>
      <c r="AS338" s="193">
        <f t="shared" si="427"/>
        <v>1509.4059999999997</v>
      </c>
      <c r="AT338" s="248" t="str">
        <f t="shared" si="428"/>
        <v/>
      </c>
      <c r="AU338" s="58">
        <v>49.2</v>
      </c>
      <c r="AV338" s="58">
        <v>92.3</v>
      </c>
      <c r="AW338" s="58">
        <v>193</v>
      </c>
      <c r="AX338" s="58">
        <v>21.6</v>
      </c>
      <c r="AY338" s="58">
        <v>58</v>
      </c>
      <c r="AZ338" s="68">
        <v>1080</v>
      </c>
      <c r="BA338" s="58"/>
      <c r="BB338" s="58">
        <v>4.5199999999999996</v>
      </c>
      <c r="BC338" s="58"/>
      <c r="BD338" s="58"/>
      <c r="BE338" s="58">
        <v>10.1</v>
      </c>
      <c r="BF338" s="58">
        <v>0.68600000000000005</v>
      </c>
      <c r="BG338" s="58"/>
      <c r="BH338" s="58"/>
      <c r="BI338" s="58"/>
      <c r="BJ338" s="58">
        <v>0</v>
      </c>
      <c r="BK338" s="58"/>
      <c r="BL338" s="58"/>
      <c r="BM338" s="58"/>
      <c r="BN338" s="68"/>
      <c r="BO338" s="81"/>
      <c r="BP338" s="81"/>
      <c r="BQ338" s="81"/>
      <c r="BR338" s="81"/>
      <c r="BS338" s="81"/>
      <c r="BT338" s="81"/>
      <c r="BU338" s="81"/>
      <c r="BV338" s="81"/>
      <c r="BW338" s="81"/>
      <c r="BX338" s="81"/>
      <c r="BY338" s="81"/>
      <c r="BZ338" s="81"/>
      <c r="CA338" s="81"/>
      <c r="CB338" s="81"/>
      <c r="CC338" s="81"/>
      <c r="CD338" s="81"/>
      <c r="CE338" s="81"/>
      <c r="CF338" s="81"/>
      <c r="CG338" s="81"/>
      <c r="CH338" s="81"/>
      <c r="CI338" s="81"/>
      <c r="CJ338" s="81"/>
      <c r="CK338" s="81"/>
      <c r="CL338" s="82"/>
      <c r="CM338" s="81"/>
      <c r="CN338" s="81">
        <v>3780</v>
      </c>
      <c r="CO338" s="90"/>
      <c r="DB338" s="103"/>
      <c r="DC338" s="103"/>
      <c r="DD338" s="103"/>
      <c r="DE338" s="103"/>
      <c r="DF338" s="103"/>
      <c r="DG338" s="103"/>
      <c r="DH338" s="103"/>
      <c r="DI338" s="103"/>
      <c r="DJ338" s="103"/>
      <c r="DK338" s="103"/>
      <c r="DL338" s="103"/>
      <c r="DM338" s="103"/>
      <c r="DN338" s="103"/>
      <c r="DO338" s="103"/>
      <c r="DP338" s="103"/>
      <c r="DQ338" s="103"/>
      <c r="DR338" s="103"/>
      <c r="DS338" s="104"/>
      <c r="DT338" s="50">
        <f t="shared" si="369"/>
        <v>0</v>
      </c>
      <c r="DU338" s="73">
        <f t="shared" si="370"/>
        <v>1</v>
      </c>
      <c r="DV338" s="73">
        <f t="shared" si="371"/>
        <v>0</v>
      </c>
      <c r="DW338" s="73">
        <f t="shared" si="372"/>
        <v>0</v>
      </c>
      <c r="DX338" s="73">
        <f t="shared" si="373"/>
        <v>0</v>
      </c>
      <c r="DY338" s="125">
        <f t="shared" si="374"/>
        <v>0</v>
      </c>
      <c r="DZ338" s="73">
        <f t="shared" si="375"/>
        <v>1</v>
      </c>
      <c r="EA338" s="19">
        <f t="shared" si="376"/>
        <v>0</v>
      </c>
      <c r="EB338" s="50">
        <f t="shared" si="377"/>
        <v>0</v>
      </c>
      <c r="EC338" s="19">
        <f t="shared" si="378"/>
        <v>0</v>
      </c>
      <c r="ED338" s="19">
        <f t="shared" si="379"/>
        <v>1</v>
      </c>
      <c r="EE338" s="19">
        <f t="shared" si="380"/>
        <v>0</v>
      </c>
      <c r="EF338" s="50">
        <f t="shared" si="381"/>
        <v>0</v>
      </c>
      <c r="EG338" s="19">
        <f t="shared" si="382"/>
        <v>0</v>
      </c>
      <c r="EH338" s="19">
        <f t="shared" si="383"/>
        <v>1</v>
      </c>
      <c r="EI338" s="50">
        <f t="shared" si="384"/>
        <v>0</v>
      </c>
      <c r="EJ338" s="125">
        <f t="shared" si="385"/>
        <v>2</v>
      </c>
      <c r="EK338">
        <f t="shared" si="386"/>
        <v>49.2</v>
      </c>
      <c r="EL338">
        <f t="shared" si="387"/>
        <v>4.5199999999999996</v>
      </c>
      <c r="EM338">
        <f t="shared" si="388"/>
        <v>92.3</v>
      </c>
      <c r="EN338">
        <f t="shared" si="389"/>
        <v>193</v>
      </c>
      <c r="EO338">
        <f t="shared" si="390"/>
        <v>0.68600000000000005</v>
      </c>
      <c r="EP338">
        <f t="shared" si="391"/>
        <v>10.1</v>
      </c>
      <c r="EQ338">
        <f t="shared" si="392"/>
        <v>1080</v>
      </c>
      <c r="ER338" t="str">
        <f t="shared" si="393"/>
        <v/>
      </c>
      <c r="ES338">
        <f t="shared" si="394"/>
        <v>0</v>
      </c>
      <c r="ET338">
        <f t="shared" si="395"/>
        <v>58</v>
      </c>
      <c r="EU338" s="61">
        <f t="shared" si="396"/>
        <v>21.6</v>
      </c>
      <c r="EV338" s="53" t="e">
        <f>IF(ISNUMBER(EK338),EK338*#REF!,"")</f>
        <v>#REF!</v>
      </c>
      <c r="EW338" s="53" t="e">
        <f>IF(ISNUMBER(EL338),EL338*#REF!,"")</f>
        <v>#REF!</v>
      </c>
      <c r="EX338" s="53" t="e">
        <f>IF(ISNUMBER(EM338),EM338*#REF!,"")</f>
        <v>#REF!</v>
      </c>
      <c r="EY338" s="53" t="e">
        <f>IF(ISNUMBER(EN338),EN338*#REF!,"")</f>
        <v>#REF!</v>
      </c>
      <c r="EZ338" s="53" t="e">
        <f>IF(ISNUMBER(EO338),EO338*#REF!,"")</f>
        <v>#REF!</v>
      </c>
      <c r="FA338" s="53" t="e">
        <f>IF(ISNUMBER(EP338),EP338*#REF!,"")</f>
        <v>#REF!</v>
      </c>
      <c r="FB338" s="53" t="e">
        <f>IF(ISNUMBER(EQ338),EQ338*#REF!,"")</f>
        <v>#REF!</v>
      </c>
      <c r="FC338" s="53" t="str">
        <f>IF(ISNUMBER(ER338),ER338*#REF!,"")</f>
        <v/>
      </c>
      <c r="FD338" s="53" t="e">
        <f>IF(ISNUMBER(ES338),ES338*#REF!,"")</f>
        <v>#REF!</v>
      </c>
      <c r="FE338" s="53" t="e">
        <f>IF(ISNUMBER(ET338),ET338*#REF!,"")</f>
        <v>#REF!</v>
      </c>
      <c r="FF338" s="52" t="e">
        <f>IF(ISNUMBER(EU338),EU338*#REF!,"")</f>
        <v>#REF!</v>
      </c>
      <c r="FG338" s="55" t="str">
        <f t="shared" si="397"/>
        <v/>
      </c>
      <c r="FH338" s="55" t="str">
        <f t="shared" si="398"/>
        <v/>
      </c>
      <c r="FI338" s="55" t="str">
        <f t="shared" si="399"/>
        <v/>
      </c>
      <c r="FJ338" s="55" t="str">
        <f t="shared" si="400"/>
        <v/>
      </c>
      <c r="FK338" s="55" t="str">
        <f t="shared" si="401"/>
        <v/>
      </c>
      <c r="FL338" s="55" t="str">
        <f t="shared" si="402"/>
        <v/>
      </c>
      <c r="FM338" s="55" t="str">
        <f t="shared" si="403"/>
        <v/>
      </c>
      <c r="FN338" s="55" t="str">
        <f t="shared" si="404"/>
        <v/>
      </c>
      <c r="FO338" s="55" t="str">
        <f t="shared" si="405"/>
        <v/>
      </c>
      <c r="FP338" s="55" t="str">
        <f t="shared" si="406"/>
        <v/>
      </c>
      <c r="FQ338" s="59" t="str">
        <f t="shared" si="407"/>
        <v/>
      </c>
      <c r="FR338" s="53" t="str">
        <f t="shared" si="426"/>
        <v/>
      </c>
      <c r="FS338" s="53" t="e">
        <f t="shared" si="408"/>
        <v>#VALUE!</v>
      </c>
      <c r="FT338" s="19" t="e">
        <f t="shared" si="409"/>
        <v>#VALUE!</v>
      </c>
      <c r="FU338" s="19" t="e">
        <f t="shared" si="410"/>
        <v>#VALUE!</v>
      </c>
      <c r="FV338" s="19" t="e">
        <f t="shared" si="411"/>
        <v>#VALUE!</v>
      </c>
      <c r="FW338" s="50" t="e">
        <f t="shared" si="412"/>
        <v>#VALUE!</v>
      </c>
      <c r="FX338" s="120">
        <f t="shared" si="413"/>
        <v>0</v>
      </c>
      <c r="FY338" s="120">
        <f t="shared" si="414"/>
        <v>0</v>
      </c>
      <c r="FZ338" s="120">
        <f t="shared" si="415"/>
        <v>0</v>
      </c>
      <c r="GA338" s="120">
        <f t="shared" si="416"/>
        <v>0</v>
      </c>
      <c r="GB338" s="120">
        <f t="shared" si="417"/>
        <v>0</v>
      </c>
      <c r="GC338" s="120">
        <f t="shared" si="418"/>
        <v>0</v>
      </c>
      <c r="GD338" s="120">
        <f t="shared" si="419"/>
        <v>0</v>
      </c>
      <c r="GE338" s="120">
        <f t="shared" si="420"/>
        <v>0</v>
      </c>
      <c r="GF338" s="120">
        <f t="shared" si="421"/>
        <v>0</v>
      </c>
      <c r="GG338">
        <f t="shared" si="422"/>
        <v>0</v>
      </c>
      <c r="GH338">
        <f t="shared" si="423"/>
        <v>0</v>
      </c>
      <c r="GI338">
        <v>6</v>
      </c>
      <c r="GJ338" t="str">
        <f t="shared" si="424"/>
        <v/>
      </c>
    </row>
    <row r="339" spans="1:192" x14ac:dyDescent="0.2">
      <c r="A339" s="50">
        <f t="shared" ref="A339:A349" si="429">A338+1</f>
        <v>338</v>
      </c>
      <c r="B339" t="s">
        <v>109</v>
      </c>
      <c r="C339" t="s">
        <v>600</v>
      </c>
      <c r="D339" s="58" t="s">
        <v>3006</v>
      </c>
      <c r="E339" s="58"/>
      <c r="F339" s="83">
        <v>3507210</v>
      </c>
      <c r="G339" s="83">
        <v>5664110</v>
      </c>
      <c r="H339" s="77">
        <f t="shared" ref="H339:H345" si="430">(MOD(F339,1000000)*0.9996)+125.57</f>
        <v>507132.68600000005</v>
      </c>
      <c r="I339" s="77">
        <f t="shared" ref="I339:I345" si="431">G339*0.9996+439.79</f>
        <v>5662284.1460000006</v>
      </c>
      <c r="J339" s="83">
        <v>300.27999999999997</v>
      </c>
      <c r="K339" s="83" t="s">
        <v>1335</v>
      </c>
      <c r="L339" s="83">
        <v>3.59</v>
      </c>
      <c r="M339" s="83"/>
      <c r="O339" s="83"/>
      <c r="P339" s="83"/>
      <c r="Q339" t="s">
        <v>2822</v>
      </c>
      <c r="R339" s="2" t="s">
        <v>1484</v>
      </c>
      <c r="S339" s="2" t="s">
        <v>1323</v>
      </c>
      <c r="T339" s="241" t="str">
        <f t="shared" ref="T339:T345" si="432">IF(EA339=1,"T","-")</f>
        <v>-</v>
      </c>
      <c r="U339" s="241" t="str">
        <f t="shared" ref="U339:U345" si="433">IF(ED339=1,"M","-")</f>
        <v>M</v>
      </c>
      <c r="V339" s="241" t="str">
        <f t="shared" ref="V339:V345" si="434">IF(EE339=1,"B","-")</f>
        <v>-</v>
      </c>
      <c r="W339" s="241" t="str">
        <f t="shared" si="425"/>
        <v>A</v>
      </c>
      <c r="X339" s="260">
        <f t="shared" ref="X339:X345" si="435">GI339</f>
        <v>6</v>
      </c>
      <c r="Y339" s="261" t="str">
        <f t="shared" ref="Y339:Y345" si="436">GJ339</f>
        <v/>
      </c>
      <c r="Z339" s="56"/>
      <c r="AA339" s="69" t="s">
        <v>872</v>
      </c>
      <c r="AB339" s="77">
        <v>1</v>
      </c>
      <c r="AC339" s="2" t="s">
        <v>610</v>
      </c>
      <c r="AD339" s="58" t="s">
        <v>1729</v>
      </c>
      <c r="AE339" s="68"/>
      <c r="AF339" s="83">
        <v>10.4</v>
      </c>
      <c r="AG339" s="83">
        <v>1600</v>
      </c>
      <c r="AH339" s="83"/>
      <c r="AI339" s="83"/>
      <c r="AJ339" s="83">
        <v>1.00021</v>
      </c>
      <c r="AK339" s="83">
        <v>19.399999999999999</v>
      </c>
      <c r="AL339" s="83"/>
      <c r="AM339" s="83">
        <v>0.22</v>
      </c>
      <c r="AN339" s="58"/>
      <c r="AO339" s="58"/>
      <c r="AP339" s="83"/>
      <c r="AQ339" s="58"/>
      <c r="AR339" s="58"/>
      <c r="AS339" s="193">
        <v>1678.8050000000001</v>
      </c>
      <c r="AT339" s="248">
        <v>0.46658713890792752</v>
      </c>
      <c r="AU339" s="58">
        <v>45.28</v>
      </c>
      <c r="AV339" s="58">
        <v>105.1</v>
      </c>
      <c r="AW339" s="58">
        <v>203.6</v>
      </c>
      <c r="AX339" s="58">
        <v>4.593</v>
      </c>
      <c r="AY339" s="58">
        <v>51.39</v>
      </c>
      <c r="AZ339" s="68">
        <v>1225</v>
      </c>
      <c r="BA339" s="58">
        <v>9.1999999999999998E-2</v>
      </c>
      <c r="BB339" s="58">
        <v>4.1689999999999996</v>
      </c>
      <c r="BC339" s="58"/>
      <c r="BD339" s="58">
        <v>0.129</v>
      </c>
      <c r="BE339" s="58">
        <v>10.48</v>
      </c>
      <c r="BF339" s="58">
        <v>0.754</v>
      </c>
      <c r="BG339" s="58"/>
      <c r="BH339" s="58" t="s">
        <v>477</v>
      </c>
      <c r="BI339" s="58" t="s">
        <v>477</v>
      </c>
      <c r="BJ339" s="58" t="s">
        <v>477</v>
      </c>
      <c r="BK339" s="58"/>
      <c r="BL339" s="58"/>
      <c r="BM339" s="58">
        <v>28.14</v>
      </c>
      <c r="BN339" s="68" t="s">
        <v>477</v>
      </c>
      <c r="BO339" s="81"/>
      <c r="BP339" s="81">
        <v>69</v>
      </c>
      <c r="BQ339" s="81"/>
      <c r="BR339" s="81">
        <v>9</v>
      </c>
      <c r="BS339" s="81"/>
      <c r="BT339" s="81"/>
      <c r="BU339" s="81"/>
      <c r="BV339" s="81"/>
      <c r="BW339" s="81"/>
      <c r="BX339" s="81"/>
      <c r="BY339" s="81"/>
      <c r="BZ339" s="81"/>
      <c r="CA339" s="81"/>
      <c r="CB339" s="81"/>
      <c r="CC339" s="81"/>
      <c r="CD339" s="81"/>
      <c r="CE339" s="81"/>
      <c r="CF339" s="81"/>
      <c r="CG339" s="81"/>
      <c r="CH339" s="81" t="s">
        <v>477</v>
      </c>
      <c r="CI339" s="81"/>
      <c r="CJ339" s="81"/>
      <c r="CK339" s="81"/>
      <c r="CL339" s="82"/>
      <c r="CM339" s="81"/>
      <c r="CN339" s="81">
        <v>2552</v>
      </c>
      <c r="CO339" s="90"/>
      <c r="CP339" t="s">
        <v>477</v>
      </c>
      <c r="DB339" s="103"/>
      <c r="DC339" s="103"/>
      <c r="DD339" s="103"/>
      <c r="DE339" s="103"/>
      <c r="DF339" s="103"/>
      <c r="DG339" s="103"/>
      <c r="DH339" s="103"/>
      <c r="DI339" s="103"/>
      <c r="DJ339" s="103"/>
      <c r="DK339" s="103"/>
      <c r="DL339" s="103"/>
      <c r="DM339" s="103"/>
      <c r="DN339" s="103"/>
      <c r="DO339" s="103"/>
      <c r="DP339" s="103"/>
      <c r="DQ339" s="103"/>
      <c r="DR339" s="103"/>
      <c r="DS339" s="104"/>
      <c r="DT339" s="50">
        <f t="shared" ref="DT339:DT345" si="437">IF(AB339=1,1,0)</f>
        <v>1</v>
      </c>
      <c r="DU339" s="73">
        <f t="shared" ref="DU339:DU345" si="438">IF(L339&lt;10,1,IF(L339=10,1,0))</f>
        <v>1</v>
      </c>
      <c r="DV339" s="73">
        <f t="shared" ref="DV339:DV345" si="439">IF(DU339=1,0,IF(L339&lt;100,1,IF(L339=100,1,0)))</f>
        <v>0</v>
      </c>
      <c r="DW339" s="73">
        <f t="shared" ref="DW339:DW345" si="440">IF(DU339+DV339=1,0,IF(L339&lt;400,1,IF(L339=400,1,0)))</f>
        <v>0</v>
      </c>
      <c r="DX339" s="73">
        <f t="shared" ref="DX339:DX345" si="441">IF(DU339+DV339+DW339=1,0,IF(L339&lt;10000,1,0))</f>
        <v>0</v>
      </c>
      <c r="DY339" s="125">
        <f t="shared" ref="DY339:DY345" si="442">IF(DU339+DV339+DW339+DX339=1,0,1)</f>
        <v>0</v>
      </c>
      <c r="DZ339" s="73">
        <f t="shared" ref="DZ339:DZ345" si="443">IF(AF339&lt;20,1,IF(AF339=20,1,0))</f>
        <v>1</v>
      </c>
      <c r="EA339" s="19">
        <f t="shared" ref="EA339:EA345" si="444">IF(DZ339=1,0,IF(AF339&lt;100,1,0))</f>
        <v>0</v>
      </c>
      <c r="EB339" s="50">
        <f t="shared" ref="EB339:EB345" si="445">IF(DZ339+EA339=1,0,1)</f>
        <v>0</v>
      </c>
      <c r="EC339" s="19">
        <f t="shared" ref="EC339:EC345" si="446">IF(EE339+ED339=1,0,IF(AS339&gt;0,1,0))</f>
        <v>0</v>
      </c>
      <c r="ED339" s="19">
        <f t="shared" ref="ED339:ED345" si="447">IF(EE339=1,0,IF(AS339&gt;1000,1,IF(AS339=1000,1,0)))</f>
        <v>1</v>
      </c>
      <c r="EE339" s="19">
        <f t="shared" ref="EE339:EE345" si="448">IF(AU339+AX339&gt;14000,1,IF(AU339+AX339=14000,1,0))</f>
        <v>0</v>
      </c>
      <c r="EF339" s="50">
        <f t="shared" ref="EF339:EF345" si="449">IF(EE339+ED339+EC339=1,0,1)</f>
        <v>0</v>
      </c>
      <c r="EG339" s="19">
        <f t="shared" ref="EG339:EG345" si="450">IF(CN339&lt;1000,1,0)</f>
        <v>0</v>
      </c>
      <c r="EH339" s="19">
        <f t="shared" ref="EH339:EH345" si="451">IF(EG339=1,0,IF(CN339&lt;100000,1,0))</f>
        <v>1</v>
      </c>
      <c r="EI339" s="50">
        <f t="shared" ref="EI339:EI345" si="452">IF(EG339+EH339=1,0,1)</f>
        <v>0</v>
      </c>
      <c r="EJ339" s="125">
        <f t="shared" ref="EJ339:EJ345" si="453">SUM(DW339:DX339,EA339,EE339,ED339,EH339)</f>
        <v>2</v>
      </c>
      <c r="EK339">
        <f t="shared" ref="EK339:EK345" si="454">IF(ISNUMBER(AU339),AU339,"")</f>
        <v>45.28</v>
      </c>
      <c r="EL339">
        <f t="shared" ref="EL339:EL345" si="455">IF(ISNUMBER(BB339),BB339,"")</f>
        <v>4.1689999999999996</v>
      </c>
      <c r="EM339">
        <f t="shared" ref="EM339:EM345" si="456">IF(ISNUMBER(AV339),AV339,"")</f>
        <v>105.1</v>
      </c>
      <c r="EN339">
        <f t="shared" ref="EN339:EN345" si="457">IF(ISNUMBER(AW339),AW339,"")</f>
        <v>203.6</v>
      </c>
      <c r="EO339">
        <f t="shared" ref="EO339:EO345" si="458">IF(ISNUMBER(BF339),BF339,"")</f>
        <v>0.754</v>
      </c>
      <c r="EP339">
        <f t="shared" ref="EP339:EP345" si="459">IF(ISNUMBER(BE339),BE339,"")</f>
        <v>10.48</v>
      </c>
      <c r="EQ339">
        <f t="shared" ref="EQ339:EQ345" si="460">IF(ISNUMBER(AZ339),AZ339,"")</f>
        <v>1225</v>
      </c>
      <c r="ER339" t="str">
        <f t="shared" ref="ER339:ER345" si="461">IF(ISNUMBER(BL339),BL339,"")</f>
        <v/>
      </c>
      <c r="ES339" t="str">
        <f t="shared" ref="ES339:ES345" si="462">IF(ISNUMBER(BJ339),BJ339,"")</f>
        <v/>
      </c>
      <c r="ET339">
        <f t="shared" ref="ET339:ET345" si="463">IF(ISNUMBER(AY339),AY339,"")</f>
        <v>51.39</v>
      </c>
      <c r="EU339" s="61">
        <f t="shared" ref="EU339:EU345" si="464">IF(ISNUMBER(AX339),AX339,"")</f>
        <v>4.593</v>
      </c>
      <c r="EV339" s="53" t="e">
        <f>IF(ISNUMBER(EK339),EK339*#REF!,"")</f>
        <v>#REF!</v>
      </c>
      <c r="EW339" s="53" t="e">
        <f>IF(ISNUMBER(EL339),EL339*#REF!,"")</f>
        <v>#REF!</v>
      </c>
      <c r="EX339" s="53" t="e">
        <f>IF(ISNUMBER(EM339),EM339*#REF!,"")</f>
        <v>#REF!</v>
      </c>
      <c r="EY339" s="53" t="e">
        <f>IF(ISNUMBER(EN339),EN339*#REF!,"")</f>
        <v>#REF!</v>
      </c>
      <c r="EZ339" s="53" t="e">
        <f>IF(ISNUMBER(EO339),EO339*#REF!,"")</f>
        <v>#REF!</v>
      </c>
      <c r="FA339" s="53" t="e">
        <f>IF(ISNUMBER(EP339),EP339*#REF!,"")</f>
        <v>#REF!</v>
      </c>
      <c r="FB339" s="53" t="e">
        <f>IF(ISNUMBER(EQ339),EQ339*#REF!,"")</f>
        <v>#REF!</v>
      </c>
      <c r="FC339" s="53" t="str">
        <f>IF(ISNUMBER(ER339),ER339*#REF!,"")</f>
        <v/>
      </c>
      <c r="FD339" s="53" t="str">
        <f>IF(ISNUMBER(ES339),ES339*#REF!,"")</f>
        <v/>
      </c>
      <c r="FE339" s="53" t="e">
        <f>IF(ISNUMBER(ET339),ET339*#REF!,"")</f>
        <v>#REF!</v>
      </c>
      <c r="FF339" s="52" t="e">
        <f>IF(ISNUMBER(EU339),EU339*#REF!,"")</f>
        <v>#REF!</v>
      </c>
      <c r="FG339" s="55" t="str">
        <f t="shared" ref="FG339:FG345" si="465">IF(ISNUMBER(EV339),EV339/SUM($EV339:$FA339)*100,"")</f>
        <v/>
      </c>
      <c r="FH339" s="55" t="str">
        <f t="shared" ref="FH339:FH345" si="466">IF(ISNUMBER(EW339),EW339/SUM($EV339:$FA339)*100,"")</f>
        <v/>
      </c>
      <c r="FI339" s="55" t="str">
        <f t="shared" ref="FI339:FI345" si="467">IF(ISNUMBER(EX339),EX339/SUM($EV339:$FA339)*100,"")</f>
        <v/>
      </c>
      <c r="FJ339" s="55" t="str">
        <f t="shared" ref="FJ339:FJ345" si="468">IF(ISNUMBER(EY339),EY339/SUM($EV339:$FA339)*100,"")</f>
        <v/>
      </c>
      <c r="FK339" s="55" t="str">
        <f t="shared" ref="FK339:FK345" si="469">IF(ISNUMBER(EZ339),EZ339/SUM($EV339:$FA339)*100,"")</f>
        <v/>
      </c>
      <c r="FL339" s="55" t="str">
        <f t="shared" ref="FL339:FL345" si="470">IF(ISNUMBER(FA339),FA339/SUM($EV339:$FA339)*100,"")</f>
        <v/>
      </c>
      <c r="FM339" s="55" t="str">
        <f t="shared" ref="FM339:FM345" si="471">IF(ISNUMBER(FB339),FB339/SUM($FB339:$FF339)*100,"")</f>
        <v/>
      </c>
      <c r="FN339" s="55" t="str">
        <f t="shared" ref="FN339:FN345" si="472">IF(ISNUMBER(FC339),FC339/SUM($FB339:$FF339)*100,"")</f>
        <v/>
      </c>
      <c r="FO339" s="55" t="str">
        <f t="shared" ref="FO339:FO345" si="473">IF(ISNUMBER(FD339),FD339/SUM($FB339:$FF339)*100,"")</f>
        <v/>
      </c>
      <c r="FP339" s="55" t="str">
        <f t="shared" ref="FP339:FP345" si="474">IF(ISNUMBER(FE339),FE339/SUM($FB339:$FF339)*100,"")</f>
        <v/>
      </c>
      <c r="FQ339" s="59" t="str">
        <f t="shared" ref="FQ339:FQ345" si="475">IF(ISNUMBER(FF339),FF339/SUM($FB339:$FF339)*100,"")</f>
        <v/>
      </c>
      <c r="FR339" s="53" t="str">
        <f t="shared" si="426"/>
        <v/>
      </c>
      <c r="FS339" s="53">
        <f t="shared" ref="FS339:FS345" si="476">ABS(AT339)</f>
        <v>0.46658713890792752</v>
      </c>
      <c r="FT339" s="19">
        <f t="shared" ref="FT339:FT345" si="477">IF(FS339=0,1,0)</f>
        <v>0</v>
      </c>
      <c r="FU339" s="19">
        <f t="shared" ref="FU339:FU345" si="478">IF(FT339=1,0,IF(FS339&lt;5,1,0))</f>
        <v>1</v>
      </c>
      <c r="FV339" s="19">
        <f t="shared" ref="FV339:FV345" si="479">IF(FT339+FU339=1,0,IF(FS339&lt;10,1,0))</f>
        <v>0</v>
      </c>
      <c r="FW339" s="50">
        <f t="shared" ref="FW339:FW345" si="480">IF(FT339+FU339+FV339=1,0,1)</f>
        <v>0</v>
      </c>
      <c r="FX339" s="120">
        <f t="shared" ref="FX339:FX345" si="481">IF(ISNUMBER(FG339),IF(FG339&gt;20,FG339,0),0)</f>
        <v>0</v>
      </c>
      <c r="FY339" s="120">
        <f t="shared" ref="FY339:FY345" si="482">IF(ISNUMBER(FJ339),IF(FJ339&gt;20,FJ339,0),0)</f>
        <v>0</v>
      </c>
      <c r="FZ339" s="120">
        <f t="shared" ref="FZ339:FZ345" si="483">IF(ISNUMBER(FI339),IF(FI339&gt;20,FI339,0),0)</f>
        <v>0</v>
      </c>
      <c r="GA339" s="120">
        <f t="shared" ref="GA339:GA345" si="484">IF(ISNUMBER(FQ339),IF(FQ339&gt;20,FQ339,0),0)</f>
        <v>0</v>
      </c>
      <c r="GB339" s="120">
        <f t="shared" ref="GB339:GB345" si="485">IF(ISNUMBER(FM339),IF(FM339&gt;20,FM339,0),0)</f>
        <v>0</v>
      </c>
      <c r="GC339" s="120">
        <f t="shared" ref="GC339:GC345" si="486">IF(ISNUMBER(FP339),IF(FP339&gt;20,FP339,0),0)</f>
        <v>0</v>
      </c>
      <c r="GD339" s="120">
        <f t="shared" ref="GD339:GD345" si="487">IF(ISNUMBER(FH339),IF(FH339&gt;20,FH339,0),0)</f>
        <v>0</v>
      </c>
      <c r="GE339" s="120">
        <f t="shared" ref="GE339:GE345" si="488">IF(ISNUMBER(FL339),IF(FL339&gt;20,FL339,0),0)</f>
        <v>0</v>
      </c>
      <c r="GF339" s="120">
        <f t="shared" ref="GF339:GF345" si="489">IF(ISNUMBER(FK339),IF(FK339&gt;20,FK339,0),0)</f>
        <v>0</v>
      </c>
      <c r="GG339">
        <f t="shared" ref="GG339:GG345" si="490">IF(GD339&gt;20,GD339,IF(GE339&gt;20,GE339,IF(GF339&gt;20,GF339,0)))</f>
        <v>0</v>
      </c>
      <c r="GH339">
        <f t="shared" ref="GH339:GH345" si="491">IF(ISNUMBER(FO339),IF(FO339&gt;20,FO339,0),0)</f>
        <v>0</v>
      </c>
      <c r="GI339">
        <v>6</v>
      </c>
      <c r="GJ339" t="str">
        <f t="shared" ref="GJ339:GJ345" si="492">IF(ISNUMBER(FR339),IF(GH339&gt;0,"NO3",IF(GB339+GC339=0,"Cl",IF(GA339+GC339=0,"HCO3",IF(GA339+GB339=0,"SO4",IF(GC339=0,IF(GA339&gt;GB339,"Cl-HCO3","HCO3-Cl"),IF(GB339=0,IF(GA339&gt;GC339,"Cl-SO4","SO4-Cl"),IF(GA339=0,IF(GB339&gt;GC339,"HCO3-SO4","SO4-HCO3"),IF(GA339&gt;GB339,IF(GA339&gt;GC339,IF(GB339&gt;GC339,"Cl-HCO3-SO4","Cl-SO4-HCO3"),"SO4-Cl-HCO3"),IF(GB339&gt;GA339,IF(GB339&gt;GC339,IF(GA339&gt;GC339,"HCO3-Cl-SO4","HCO3-SO4-Cl"),"SO4-HCO3-Cl"),"x"))))))))),"")</f>
        <v/>
      </c>
    </row>
    <row r="340" spans="1:192" x14ac:dyDescent="0.2">
      <c r="A340" s="50">
        <f t="shared" si="429"/>
        <v>339</v>
      </c>
      <c r="B340" t="s">
        <v>109</v>
      </c>
      <c r="C340" t="s">
        <v>600</v>
      </c>
      <c r="D340" s="58" t="s">
        <v>3006</v>
      </c>
      <c r="E340" s="58"/>
      <c r="F340" s="83">
        <v>3507210</v>
      </c>
      <c r="G340" s="83">
        <v>5664110</v>
      </c>
      <c r="H340" s="77">
        <f t="shared" si="430"/>
        <v>507132.68600000005</v>
      </c>
      <c r="I340" s="77">
        <f t="shared" si="431"/>
        <v>5662284.1460000006</v>
      </c>
      <c r="J340" s="83">
        <v>300.27999999999997</v>
      </c>
      <c r="K340" s="83" t="s">
        <v>1335</v>
      </c>
      <c r="L340" s="83">
        <v>3.59</v>
      </c>
      <c r="M340" s="83"/>
      <c r="O340" s="83"/>
      <c r="P340" s="83"/>
      <c r="Q340" s="58" t="s">
        <v>2822</v>
      </c>
      <c r="R340" s="2" t="s">
        <v>1484</v>
      </c>
      <c r="S340" s="2" t="s">
        <v>1323</v>
      </c>
      <c r="T340" s="241" t="str">
        <f t="shared" si="432"/>
        <v>-</v>
      </c>
      <c r="U340" s="241" t="str">
        <f t="shared" si="433"/>
        <v>M</v>
      </c>
      <c r="V340" s="241" t="str">
        <f t="shared" si="434"/>
        <v>-</v>
      </c>
      <c r="W340" s="241" t="str">
        <f t="shared" si="425"/>
        <v>A</v>
      </c>
      <c r="X340" s="260">
        <f t="shared" si="435"/>
        <v>6</v>
      </c>
      <c r="Y340" s="261" t="str">
        <f t="shared" si="436"/>
        <v/>
      </c>
      <c r="Z340" s="56" t="s">
        <v>1585</v>
      </c>
      <c r="AA340" s="69">
        <v>13192</v>
      </c>
      <c r="AB340" s="77">
        <v>2</v>
      </c>
      <c r="AC340" s="2" t="s">
        <v>411</v>
      </c>
      <c r="AD340" s="58" t="s">
        <v>3039</v>
      </c>
      <c r="AE340" s="68"/>
      <c r="AF340" s="83">
        <v>9.6999999999999993</v>
      </c>
      <c r="AG340" s="83"/>
      <c r="AH340" s="83"/>
      <c r="AI340" s="83"/>
      <c r="AJ340" s="83"/>
      <c r="AK340" s="83"/>
      <c r="AL340" s="83"/>
      <c r="AM340" s="83">
        <v>0.08</v>
      </c>
      <c r="AN340" s="58"/>
      <c r="AO340" s="58"/>
      <c r="AP340" s="83"/>
      <c r="AQ340" s="58"/>
      <c r="AR340" s="58">
        <v>4543</v>
      </c>
      <c r="AS340" s="193">
        <v>1965.1620000000003</v>
      </c>
      <c r="AT340" s="248">
        <v>0.32909384981026701</v>
      </c>
      <c r="AU340" s="58">
        <v>56.51</v>
      </c>
      <c r="AV340" s="58">
        <v>125.2</v>
      </c>
      <c r="AW340" s="58">
        <v>233.7</v>
      </c>
      <c r="AX340" s="58">
        <v>5.87</v>
      </c>
      <c r="AY340" s="58">
        <v>59.19</v>
      </c>
      <c r="AZ340" s="68">
        <v>1442</v>
      </c>
      <c r="BA340" s="58">
        <v>0.18</v>
      </c>
      <c r="BB340" s="58">
        <v>6.47</v>
      </c>
      <c r="BC340" s="58"/>
      <c r="BD340" s="58"/>
      <c r="BE340" s="58">
        <v>10.79</v>
      </c>
      <c r="BF340" s="58">
        <v>0.77</v>
      </c>
      <c r="BG340" s="58"/>
      <c r="BH340" s="58"/>
      <c r="BI340" s="58"/>
      <c r="BJ340" s="58"/>
      <c r="BK340" s="58"/>
      <c r="BL340" s="58"/>
      <c r="BM340" s="58">
        <v>23.88</v>
      </c>
      <c r="BN340" s="68">
        <v>0.52</v>
      </c>
      <c r="BO340" s="81"/>
      <c r="BP340" s="81"/>
      <c r="BQ340" s="81"/>
      <c r="BR340" s="81">
        <v>80</v>
      </c>
      <c r="BS340" s="81"/>
      <c r="BT340" s="81"/>
      <c r="BU340" s="81"/>
      <c r="BV340" s="81"/>
      <c r="BW340" s="81"/>
      <c r="BX340" s="81"/>
      <c r="BY340" s="81"/>
      <c r="BZ340" s="81"/>
      <c r="CA340" s="81"/>
      <c r="CB340" s="81"/>
      <c r="CC340" s="81"/>
      <c r="CD340" s="81"/>
      <c r="CE340" s="81"/>
      <c r="CF340" s="81"/>
      <c r="CG340" s="81"/>
      <c r="CH340" s="81">
        <v>2</v>
      </c>
      <c r="CI340" s="81"/>
      <c r="CJ340" s="81"/>
      <c r="CK340" s="81"/>
      <c r="CL340" s="82"/>
      <c r="CM340" s="81"/>
      <c r="CN340" s="81">
        <v>2652</v>
      </c>
      <c r="CO340" s="90"/>
      <c r="DB340" s="103"/>
      <c r="DC340" s="103"/>
      <c r="DD340" s="103"/>
      <c r="DE340" s="103"/>
      <c r="DF340" s="103"/>
      <c r="DG340" s="103"/>
      <c r="DH340" s="103"/>
      <c r="DI340" s="103"/>
      <c r="DJ340" s="103"/>
      <c r="DK340" s="103"/>
      <c r="DL340" s="103"/>
      <c r="DM340" s="103"/>
      <c r="DN340" s="103"/>
      <c r="DO340" s="103"/>
      <c r="DP340" s="103"/>
      <c r="DQ340" s="103"/>
      <c r="DR340" s="103"/>
      <c r="DS340" s="104"/>
      <c r="DT340" s="50">
        <f t="shared" si="437"/>
        <v>0</v>
      </c>
      <c r="DU340" s="73">
        <f t="shared" si="438"/>
        <v>1</v>
      </c>
      <c r="DV340" s="73">
        <f t="shared" si="439"/>
        <v>0</v>
      </c>
      <c r="DW340" s="73">
        <f t="shared" si="440"/>
        <v>0</v>
      </c>
      <c r="DX340" s="73">
        <f t="shared" si="441"/>
        <v>0</v>
      </c>
      <c r="DY340" s="125">
        <f t="shared" si="442"/>
        <v>0</v>
      </c>
      <c r="DZ340" s="73">
        <f t="shared" si="443"/>
        <v>1</v>
      </c>
      <c r="EA340" s="19">
        <f t="shared" si="444"/>
        <v>0</v>
      </c>
      <c r="EB340" s="50">
        <f t="shared" si="445"/>
        <v>0</v>
      </c>
      <c r="EC340" s="19">
        <f t="shared" si="446"/>
        <v>0</v>
      </c>
      <c r="ED340" s="19">
        <f t="shared" si="447"/>
        <v>1</v>
      </c>
      <c r="EE340" s="19">
        <f t="shared" si="448"/>
        <v>0</v>
      </c>
      <c r="EF340" s="50">
        <f t="shared" si="449"/>
        <v>0</v>
      </c>
      <c r="EG340" s="19">
        <f t="shared" si="450"/>
        <v>0</v>
      </c>
      <c r="EH340" s="19">
        <f t="shared" si="451"/>
        <v>1</v>
      </c>
      <c r="EI340" s="50">
        <f t="shared" si="452"/>
        <v>0</v>
      </c>
      <c r="EJ340" s="125">
        <f t="shared" si="453"/>
        <v>2</v>
      </c>
      <c r="EK340">
        <f t="shared" si="454"/>
        <v>56.51</v>
      </c>
      <c r="EL340">
        <f t="shared" si="455"/>
        <v>6.47</v>
      </c>
      <c r="EM340">
        <f t="shared" si="456"/>
        <v>125.2</v>
      </c>
      <c r="EN340">
        <f t="shared" si="457"/>
        <v>233.7</v>
      </c>
      <c r="EO340">
        <f t="shared" si="458"/>
        <v>0.77</v>
      </c>
      <c r="EP340">
        <f t="shared" si="459"/>
        <v>10.79</v>
      </c>
      <c r="EQ340">
        <f t="shared" si="460"/>
        <v>1442</v>
      </c>
      <c r="ER340" t="str">
        <f t="shared" si="461"/>
        <v/>
      </c>
      <c r="ES340" t="str">
        <f t="shared" si="462"/>
        <v/>
      </c>
      <c r="ET340">
        <f t="shared" si="463"/>
        <v>59.19</v>
      </c>
      <c r="EU340" s="61">
        <f t="shared" si="464"/>
        <v>5.87</v>
      </c>
      <c r="EV340" s="53" t="e">
        <f>IF(ISNUMBER(EK340),EK340*#REF!,"")</f>
        <v>#REF!</v>
      </c>
      <c r="EW340" s="53" t="e">
        <f>IF(ISNUMBER(EL340),EL340*#REF!,"")</f>
        <v>#REF!</v>
      </c>
      <c r="EX340" s="53" t="e">
        <f>IF(ISNUMBER(EM340),EM340*#REF!,"")</f>
        <v>#REF!</v>
      </c>
      <c r="EY340" s="53" t="e">
        <f>IF(ISNUMBER(EN340),EN340*#REF!,"")</f>
        <v>#REF!</v>
      </c>
      <c r="EZ340" s="53" t="e">
        <f>IF(ISNUMBER(EO340),EO340*#REF!,"")</f>
        <v>#REF!</v>
      </c>
      <c r="FA340" s="53" t="e">
        <f>IF(ISNUMBER(EP340),EP340*#REF!,"")</f>
        <v>#REF!</v>
      </c>
      <c r="FB340" s="53" t="e">
        <f>IF(ISNUMBER(EQ340),EQ340*#REF!,"")</f>
        <v>#REF!</v>
      </c>
      <c r="FC340" s="53" t="str">
        <f>IF(ISNUMBER(ER340),ER340*#REF!,"")</f>
        <v/>
      </c>
      <c r="FD340" s="53" t="str">
        <f>IF(ISNUMBER(ES340),ES340*#REF!,"")</f>
        <v/>
      </c>
      <c r="FE340" s="53" t="e">
        <f>IF(ISNUMBER(ET340),ET340*#REF!,"")</f>
        <v>#REF!</v>
      </c>
      <c r="FF340" s="52" t="e">
        <f>IF(ISNUMBER(EU340),EU340*#REF!,"")</f>
        <v>#REF!</v>
      </c>
      <c r="FG340" s="55" t="str">
        <f t="shared" si="465"/>
        <v/>
      </c>
      <c r="FH340" s="55" t="str">
        <f t="shared" si="466"/>
        <v/>
      </c>
      <c r="FI340" s="55" t="str">
        <f t="shared" si="467"/>
        <v/>
      </c>
      <c r="FJ340" s="55" t="str">
        <f t="shared" si="468"/>
        <v/>
      </c>
      <c r="FK340" s="55" t="str">
        <f t="shared" si="469"/>
        <v/>
      </c>
      <c r="FL340" s="55" t="str">
        <f t="shared" si="470"/>
        <v/>
      </c>
      <c r="FM340" s="55" t="str">
        <f t="shared" si="471"/>
        <v/>
      </c>
      <c r="FN340" s="55" t="str">
        <f t="shared" si="472"/>
        <v/>
      </c>
      <c r="FO340" s="55" t="str">
        <f t="shared" si="473"/>
        <v/>
      </c>
      <c r="FP340" s="55" t="str">
        <f t="shared" si="474"/>
        <v/>
      </c>
      <c r="FQ340" s="59" t="str">
        <f t="shared" si="475"/>
        <v/>
      </c>
      <c r="FR340" s="53" t="str">
        <f t="shared" si="426"/>
        <v/>
      </c>
      <c r="FS340" s="53">
        <f t="shared" si="476"/>
        <v>0.32909384981026701</v>
      </c>
      <c r="FT340" s="19">
        <f t="shared" si="477"/>
        <v>0</v>
      </c>
      <c r="FU340" s="19">
        <f t="shared" si="478"/>
        <v>1</v>
      </c>
      <c r="FV340" s="19">
        <f t="shared" si="479"/>
        <v>0</v>
      </c>
      <c r="FW340" s="50">
        <f t="shared" si="480"/>
        <v>0</v>
      </c>
      <c r="FX340" s="120">
        <f t="shared" si="481"/>
        <v>0</v>
      </c>
      <c r="FY340" s="120">
        <f t="shared" si="482"/>
        <v>0</v>
      </c>
      <c r="FZ340" s="120">
        <f t="shared" si="483"/>
        <v>0</v>
      </c>
      <c r="GA340" s="120">
        <f t="shared" si="484"/>
        <v>0</v>
      </c>
      <c r="GB340" s="120">
        <f t="shared" si="485"/>
        <v>0</v>
      </c>
      <c r="GC340" s="120">
        <f t="shared" si="486"/>
        <v>0</v>
      </c>
      <c r="GD340" s="120">
        <f t="shared" si="487"/>
        <v>0</v>
      </c>
      <c r="GE340" s="120">
        <f t="shared" si="488"/>
        <v>0</v>
      </c>
      <c r="GF340" s="120">
        <f t="shared" si="489"/>
        <v>0</v>
      </c>
      <c r="GG340">
        <f t="shared" si="490"/>
        <v>0</v>
      </c>
      <c r="GH340">
        <f t="shared" si="491"/>
        <v>0</v>
      </c>
      <c r="GI340">
        <v>6</v>
      </c>
      <c r="GJ340" t="str">
        <f t="shared" si="492"/>
        <v/>
      </c>
    </row>
    <row r="341" spans="1:192" x14ac:dyDescent="0.2">
      <c r="A341" s="50">
        <f t="shared" si="429"/>
        <v>340</v>
      </c>
      <c r="B341" t="s">
        <v>109</v>
      </c>
      <c r="C341" t="s">
        <v>600</v>
      </c>
      <c r="D341" s="58" t="s">
        <v>3006</v>
      </c>
      <c r="E341" s="58"/>
      <c r="F341" s="83">
        <v>3507210</v>
      </c>
      <c r="G341" s="83">
        <v>5664110</v>
      </c>
      <c r="H341" s="77">
        <f t="shared" si="430"/>
        <v>507132.68600000005</v>
      </c>
      <c r="I341" s="77">
        <f t="shared" si="431"/>
        <v>5662284.1460000006</v>
      </c>
      <c r="J341" s="83">
        <v>300.27999999999997</v>
      </c>
      <c r="K341" s="83" t="s">
        <v>1335</v>
      </c>
      <c r="L341" s="83">
        <v>3.59</v>
      </c>
      <c r="M341" s="83"/>
      <c r="O341" s="83"/>
      <c r="P341" s="83"/>
      <c r="Q341" t="s">
        <v>2822</v>
      </c>
      <c r="R341" t="s">
        <v>1484</v>
      </c>
      <c r="S341" t="s">
        <v>1323</v>
      </c>
      <c r="T341" s="241" t="str">
        <f t="shared" si="432"/>
        <v>-</v>
      </c>
      <c r="U341" s="241" t="str">
        <f t="shared" si="433"/>
        <v>M</v>
      </c>
      <c r="V341" s="241" t="str">
        <f t="shared" si="434"/>
        <v>-</v>
      </c>
      <c r="W341" s="241" t="str">
        <f t="shared" si="425"/>
        <v>A</v>
      </c>
      <c r="X341" s="260">
        <f t="shared" si="435"/>
        <v>6</v>
      </c>
      <c r="Y341" s="261" t="str">
        <f t="shared" si="436"/>
        <v/>
      </c>
      <c r="Z341" s="56" t="s">
        <v>1587</v>
      </c>
      <c r="AA341" s="69">
        <v>36382</v>
      </c>
      <c r="AB341" s="77">
        <v>3</v>
      </c>
      <c r="AC341" s="2" t="s">
        <v>476</v>
      </c>
      <c r="AD341" s="58" t="s">
        <v>3040</v>
      </c>
      <c r="AE341" s="68"/>
      <c r="AF341" s="83">
        <v>10.1</v>
      </c>
      <c r="AG341" s="83">
        <v>1552</v>
      </c>
      <c r="AH341" s="83">
        <v>5.92</v>
      </c>
      <c r="AI341" s="83"/>
      <c r="AJ341" s="83"/>
      <c r="AK341" s="83"/>
      <c r="AL341" s="83"/>
      <c r="AM341" s="83">
        <v>0.8</v>
      </c>
      <c r="AN341" s="58"/>
      <c r="AO341" s="58"/>
      <c r="AP341" s="83"/>
      <c r="AQ341" s="58"/>
      <c r="AR341" s="58">
        <v>1151.83</v>
      </c>
      <c r="AS341" s="193">
        <v>1510.4959999999999</v>
      </c>
      <c r="AT341" s="248">
        <v>-9.1134986118560374E-3</v>
      </c>
      <c r="AU341" s="58">
        <v>40</v>
      </c>
      <c r="AV341" s="58">
        <v>91</v>
      </c>
      <c r="AW341" s="58">
        <v>191</v>
      </c>
      <c r="AX341" s="58">
        <v>19.5</v>
      </c>
      <c r="AY341" s="58">
        <v>56</v>
      </c>
      <c r="AZ341" s="68">
        <v>1076</v>
      </c>
      <c r="BA341" s="58">
        <v>0.12</v>
      </c>
      <c r="BB341" s="58">
        <v>4.2</v>
      </c>
      <c r="BC341" s="58">
        <v>0.38</v>
      </c>
      <c r="BD341" s="58">
        <v>0.06</v>
      </c>
      <c r="BE341" s="58">
        <v>8.56</v>
      </c>
      <c r="BF341" s="58">
        <v>0.55000000000000004</v>
      </c>
      <c r="BG341" s="58">
        <v>0.3</v>
      </c>
      <c r="BH341" s="58" t="s">
        <v>1380</v>
      </c>
      <c r="BI341" s="58">
        <v>0.01</v>
      </c>
      <c r="BJ341" s="58" t="s">
        <v>1383</v>
      </c>
      <c r="BK341" s="58" t="s">
        <v>1370</v>
      </c>
      <c r="BL341" s="58"/>
      <c r="BM341" s="58">
        <v>22</v>
      </c>
      <c r="BN341" s="68">
        <v>0.16</v>
      </c>
      <c r="BO341" s="81" t="s">
        <v>1384</v>
      </c>
      <c r="BP341" s="81">
        <v>490</v>
      </c>
      <c r="BQ341" s="81" t="s">
        <v>477</v>
      </c>
      <c r="BR341" s="81">
        <v>66</v>
      </c>
      <c r="BS341" s="81" t="s">
        <v>1384</v>
      </c>
      <c r="BT341" s="81" t="s">
        <v>1380</v>
      </c>
      <c r="BU341" s="81">
        <v>2</v>
      </c>
      <c r="BV341" s="81" t="s">
        <v>1384</v>
      </c>
      <c r="BW341" s="81">
        <v>10</v>
      </c>
      <c r="BX341" s="81">
        <v>32</v>
      </c>
      <c r="BY341" s="81" t="s">
        <v>1380</v>
      </c>
      <c r="BZ341" s="81" t="s">
        <v>1383</v>
      </c>
      <c r="CA341" s="81">
        <v>16</v>
      </c>
      <c r="CB341" s="81">
        <v>9</v>
      </c>
      <c r="CC341" s="81">
        <v>1</v>
      </c>
      <c r="CD341" s="81" t="s">
        <v>1384</v>
      </c>
      <c r="CE341" s="81" t="s">
        <v>1384</v>
      </c>
      <c r="CF341" s="81" t="s">
        <v>1383</v>
      </c>
      <c r="CG341" s="81"/>
      <c r="CH341" s="81"/>
      <c r="CI341" s="81"/>
      <c r="CJ341" s="81"/>
      <c r="CK341" s="81" t="s">
        <v>286</v>
      </c>
      <c r="CL341" s="82">
        <v>30</v>
      </c>
      <c r="CM341" s="81">
        <v>0</v>
      </c>
      <c r="CN341" s="81">
        <v>21515</v>
      </c>
      <c r="CO341" s="90" t="s">
        <v>1370</v>
      </c>
      <c r="DB341" s="103"/>
      <c r="DC341" s="103"/>
      <c r="DD341" s="103"/>
      <c r="DE341" s="103"/>
      <c r="DF341" s="103"/>
      <c r="DG341" s="103"/>
      <c r="DH341" s="103"/>
      <c r="DI341" s="103" t="s">
        <v>456</v>
      </c>
      <c r="DJ341" s="103"/>
      <c r="DK341" s="103"/>
      <c r="DL341" s="103"/>
      <c r="DM341" s="103"/>
      <c r="DN341" s="103"/>
      <c r="DO341" s="103"/>
      <c r="DP341" s="103"/>
      <c r="DQ341" s="103"/>
      <c r="DR341" s="103"/>
      <c r="DS341" s="104"/>
      <c r="DT341" s="50">
        <f t="shared" si="437"/>
        <v>0</v>
      </c>
      <c r="DU341" s="73">
        <f t="shared" si="438"/>
        <v>1</v>
      </c>
      <c r="DV341" s="73">
        <f t="shared" si="439"/>
        <v>0</v>
      </c>
      <c r="DW341" s="73">
        <f t="shared" si="440"/>
        <v>0</v>
      </c>
      <c r="DX341" s="73">
        <f t="shared" si="441"/>
        <v>0</v>
      </c>
      <c r="DY341" s="125">
        <f t="shared" si="442"/>
        <v>0</v>
      </c>
      <c r="DZ341" s="73">
        <f t="shared" si="443"/>
        <v>1</v>
      </c>
      <c r="EA341" s="19">
        <f t="shared" si="444"/>
        <v>0</v>
      </c>
      <c r="EB341" s="50">
        <f t="shared" si="445"/>
        <v>0</v>
      </c>
      <c r="EC341" s="19">
        <f t="shared" si="446"/>
        <v>0</v>
      </c>
      <c r="ED341" s="19">
        <f t="shared" si="447"/>
        <v>1</v>
      </c>
      <c r="EE341" s="19">
        <f t="shared" si="448"/>
        <v>0</v>
      </c>
      <c r="EF341" s="50">
        <f t="shared" si="449"/>
        <v>0</v>
      </c>
      <c r="EG341" s="19">
        <f t="shared" si="450"/>
        <v>0</v>
      </c>
      <c r="EH341" s="19">
        <f t="shared" si="451"/>
        <v>1</v>
      </c>
      <c r="EI341" s="50">
        <f t="shared" si="452"/>
        <v>0</v>
      </c>
      <c r="EJ341" s="125">
        <f t="shared" si="453"/>
        <v>2</v>
      </c>
      <c r="EK341">
        <f t="shared" si="454"/>
        <v>40</v>
      </c>
      <c r="EL341">
        <f t="shared" si="455"/>
        <v>4.2</v>
      </c>
      <c r="EM341">
        <f t="shared" si="456"/>
        <v>91</v>
      </c>
      <c r="EN341">
        <f t="shared" si="457"/>
        <v>191</v>
      </c>
      <c r="EO341">
        <f t="shared" si="458"/>
        <v>0.55000000000000004</v>
      </c>
      <c r="EP341">
        <f t="shared" si="459"/>
        <v>8.56</v>
      </c>
      <c r="EQ341">
        <f t="shared" si="460"/>
        <v>1076</v>
      </c>
      <c r="ER341" t="str">
        <f t="shared" si="461"/>
        <v/>
      </c>
      <c r="ES341" t="str">
        <f t="shared" si="462"/>
        <v/>
      </c>
      <c r="ET341">
        <f t="shared" si="463"/>
        <v>56</v>
      </c>
      <c r="EU341" s="61">
        <f t="shared" si="464"/>
        <v>19.5</v>
      </c>
      <c r="EV341" s="53" t="e">
        <f>IF(ISNUMBER(EK341),EK341*#REF!,"")</f>
        <v>#REF!</v>
      </c>
      <c r="EW341" s="53" t="e">
        <f>IF(ISNUMBER(EL341),EL341*#REF!,"")</f>
        <v>#REF!</v>
      </c>
      <c r="EX341" s="53" t="e">
        <f>IF(ISNUMBER(EM341),EM341*#REF!,"")</f>
        <v>#REF!</v>
      </c>
      <c r="EY341" s="53" t="e">
        <f>IF(ISNUMBER(EN341),EN341*#REF!,"")</f>
        <v>#REF!</v>
      </c>
      <c r="EZ341" s="53" t="e">
        <f>IF(ISNUMBER(EO341),EO341*#REF!,"")</f>
        <v>#REF!</v>
      </c>
      <c r="FA341" s="53" t="e">
        <f>IF(ISNUMBER(EP341),EP341*#REF!,"")</f>
        <v>#REF!</v>
      </c>
      <c r="FB341" s="53" t="e">
        <f>IF(ISNUMBER(EQ341),EQ341*#REF!,"")</f>
        <v>#REF!</v>
      </c>
      <c r="FC341" s="53" t="str">
        <f>IF(ISNUMBER(ER341),ER341*#REF!,"")</f>
        <v/>
      </c>
      <c r="FD341" s="53" t="str">
        <f>IF(ISNUMBER(ES341),ES341*#REF!,"")</f>
        <v/>
      </c>
      <c r="FE341" s="53" t="e">
        <f>IF(ISNUMBER(ET341),ET341*#REF!,"")</f>
        <v>#REF!</v>
      </c>
      <c r="FF341" s="52" t="e">
        <f>IF(ISNUMBER(EU341),EU341*#REF!,"")</f>
        <v>#REF!</v>
      </c>
      <c r="FG341" s="55" t="str">
        <f t="shared" si="465"/>
        <v/>
      </c>
      <c r="FH341" s="55" t="str">
        <f t="shared" si="466"/>
        <v/>
      </c>
      <c r="FI341" s="55" t="str">
        <f t="shared" si="467"/>
        <v/>
      </c>
      <c r="FJ341" s="55" t="str">
        <f t="shared" si="468"/>
        <v/>
      </c>
      <c r="FK341" s="55" t="str">
        <f t="shared" si="469"/>
        <v/>
      </c>
      <c r="FL341" s="55" t="str">
        <f t="shared" si="470"/>
        <v/>
      </c>
      <c r="FM341" s="55" t="str">
        <f t="shared" si="471"/>
        <v/>
      </c>
      <c r="FN341" s="55" t="str">
        <f t="shared" si="472"/>
        <v/>
      </c>
      <c r="FO341" s="55" t="str">
        <f t="shared" si="473"/>
        <v/>
      </c>
      <c r="FP341" s="55" t="str">
        <f t="shared" si="474"/>
        <v/>
      </c>
      <c r="FQ341" s="59" t="str">
        <f t="shared" si="475"/>
        <v/>
      </c>
      <c r="FR341" s="53" t="str">
        <f t="shared" si="426"/>
        <v/>
      </c>
      <c r="FS341" s="53">
        <f t="shared" si="476"/>
        <v>9.1134986118560374E-3</v>
      </c>
      <c r="FT341" s="19">
        <f t="shared" si="477"/>
        <v>0</v>
      </c>
      <c r="FU341" s="19">
        <f t="shared" si="478"/>
        <v>1</v>
      </c>
      <c r="FV341" s="19">
        <f t="shared" si="479"/>
        <v>0</v>
      </c>
      <c r="FW341" s="50">
        <f t="shared" si="480"/>
        <v>0</v>
      </c>
      <c r="FX341" s="120">
        <f t="shared" si="481"/>
        <v>0</v>
      </c>
      <c r="FY341" s="120">
        <f t="shared" si="482"/>
        <v>0</v>
      </c>
      <c r="FZ341" s="120">
        <f t="shared" si="483"/>
        <v>0</v>
      </c>
      <c r="GA341" s="120">
        <f t="shared" si="484"/>
        <v>0</v>
      </c>
      <c r="GB341" s="120">
        <f t="shared" si="485"/>
        <v>0</v>
      </c>
      <c r="GC341" s="120">
        <f t="shared" si="486"/>
        <v>0</v>
      </c>
      <c r="GD341" s="120">
        <f t="shared" si="487"/>
        <v>0</v>
      </c>
      <c r="GE341" s="120">
        <f t="shared" si="488"/>
        <v>0</v>
      </c>
      <c r="GF341" s="120">
        <f t="shared" si="489"/>
        <v>0</v>
      </c>
      <c r="GG341">
        <f t="shared" si="490"/>
        <v>0</v>
      </c>
      <c r="GH341">
        <f t="shared" si="491"/>
        <v>0</v>
      </c>
      <c r="GI341">
        <v>6</v>
      </c>
      <c r="GJ341" t="str">
        <f t="shared" si="492"/>
        <v/>
      </c>
    </row>
    <row r="342" spans="1:192" x14ac:dyDescent="0.2">
      <c r="A342" s="50">
        <f t="shared" si="429"/>
        <v>341</v>
      </c>
      <c r="B342" t="s">
        <v>109</v>
      </c>
      <c r="C342" t="s">
        <v>3008</v>
      </c>
      <c r="D342" s="58" t="s">
        <v>3007</v>
      </c>
      <c r="E342" s="2" t="s">
        <v>1731</v>
      </c>
      <c r="F342" s="83">
        <v>3507110</v>
      </c>
      <c r="G342" s="83">
        <v>5664090</v>
      </c>
      <c r="H342" s="77">
        <f t="shared" si="430"/>
        <v>507032.72600000002</v>
      </c>
      <c r="I342" s="77">
        <f t="shared" si="431"/>
        <v>5662264.1540000001</v>
      </c>
      <c r="J342" s="83">
        <v>301.8</v>
      </c>
      <c r="K342" s="83" t="s">
        <v>1334</v>
      </c>
      <c r="L342" s="83">
        <v>248.3</v>
      </c>
      <c r="M342" s="83"/>
      <c r="O342" s="83"/>
      <c r="P342" s="83"/>
      <c r="Q342" t="s">
        <v>2821</v>
      </c>
      <c r="R342" s="2" t="s">
        <v>2874</v>
      </c>
      <c r="S342" s="2" t="s">
        <v>2640</v>
      </c>
      <c r="T342" s="241" t="str">
        <f t="shared" si="432"/>
        <v>-</v>
      </c>
      <c r="U342" s="241" t="str">
        <f t="shared" si="433"/>
        <v>M</v>
      </c>
      <c r="V342" s="241" t="str">
        <f t="shared" si="434"/>
        <v>-</v>
      </c>
      <c r="W342" s="241" t="str">
        <f t="shared" si="425"/>
        <v>A</v>
      </c>
      <c r="X342" s="260">
        <f t="shared" si="435"/>
        <v>6</v>
      </c>
      <c r="Y342" s="261" t="str">
        <f t="shared" si="436"/>
        <v/>
      </c>
      <c r="Z342" s="56"/>
      <c r="AA342" s="69">
        <v>34142</v>
      </c>
      <c r="AB342" s="77">
        <v>1</v>
      </c>
      <c r="AC342" s="2" t="s">
        <v>374</v>
      </c>
      <c r="AD342" s="58" t="s">
        <v>1728</v>
      </c>
      <c r="AE342" s="68"/>
      <c r="AF342" s="83">
        <v>12</v>
      </c>
      <c r="AG342" s="83">
        <v>2510</v>
      </c>
      <c r="AH342" s="83">
        <v>6.11</v>
      </c>
      <c r="AI342" s="83">
        <v>390</v>
      </c>
      <c r="AJ342" s="83"/>
      <c r="AK342" s="83"/>
      <c r="AL342" s="83"/>
      <c r="AM342" s="83">
        <v>1.4999999999999999E-2</v>
      </c>
      <c r="AN342" s="58"/>
      <c r="AO342" s="58"/>
      <c r="AP342" s="83"/>
      <c r="AQ342" s="58"/>
      <c r="AR342" s="58">
        <v>2860</v>
      </c>
      <c r="AS342" s="193">
        <v>2856.9770000000003</v>
      </c>
      <c r="AT342" s="248">
        <v>-0.67263975967073952</v>
      </c>
      <c r="AU342" s="58">
        <v>202</v>
      </c>
      <c r="AV342" s="58">
        <v>135</v>
      </c>
      <c r="AW342" s="58">
        <v>314</v>
      </c>
      <c r="AX342" s="58">
        <v>8.86</v>
      </c>
      <c r="AY342" s="58">
        <v>114</v>
      </c>
      <c r="AZ342" s="68">
        <v>2070</v>
      </c>
      <c r="BA342" s="58"/>
      <c r="BB342" s="58">
        <v>7.22</v>
      </c>
      <c r="BC342" s="58"/>
      <c r="BD342" s="58"/>
      <c r="BE342" s="58">
        <v>5.53</v>
      </c>
      <c r="BF342" s="58">
        <v>0.36699999999999999</v>
      </c>
      <c r="BG342" s="58"/>
      <c r="BH342" s="58"/>
      <c r="BI342" s="58"/>
      <c r="BJ342" s="58">
        <v>0</v>
      </c>
      <c r="BK342" s="58"/>
      <c r="BL342" s="58"/>
      <c r="BM342" s="58"/>
      <c r="BN342" s="68"/>
      <c r="BO342" s="81"/>
      <c r="BP342" s="81"/>
      <c r="BQ342" s="81"/>
      <c r="BR342" s="81"/>
      <c r="BS342" s="81"/>
      <c r="BT342" s="81"/>
      <c r="BU342" s="81"/>
      <c r="BV342" s="81"/>
      <c r="BW342" s="81"/>
      <c r="BX342" s="81"/>
      <c r="BY342" s="81"/>
      <c r="BZ342" s="81"/>
      <c r="CA342" s="81"/>
      <c r="CB342" s="81"/>
      <c r="CC342" s="81"/>
      <c r="CD342" s="81"/>
      <c r="CE342" s="81"/>
      <c r="CF342" s="81"/>
      <c r="CG342" s="81"/>
      <c r="CH342" s="81"/>
      <c r="CI342" s="81"/>
      <c r="CJ342" s="81"/>
      <c r="CK342" s="81"/>
      <c r="CL342" s="82"/>
      <c r="CM342" s="81"/>
      <c r="CN342" s="81">
        <v>3760</v>
      </c>
      <c r="CO342" s="90"/>
      <c r="DB342" s="103"/>
      <c r="DC342" s="103"/>
      <c r="DD342" s="103"/>
      <c r="DE342" s="103"/>
      <c r="DF342" s="103"/>
      <c r="DG342" s="103"/>
      <c r="DH342" s="103"/>
      <c r="DI342" s="103"/>
      <c r="DJ342" s="103"/>
      <c r="DK342" s="103"/>
      <c r="DL342" s="103"/>
      <c r="DM342" s="103"/>
      <c r="DN342" s="103"/>
      <c r="DO342" s="103"/>
      <c r="DP342" s="103"/>
      <c r="DQ342" s="103"/>
      <c r="DR342" s="103"/>
      <c r="DS342" s="104"/>
      <c r="DT342" s="50">
        <f t="shared" si="437"/>
        <v>1</v>
      </c>
      <c r="DU342" s="73">
        <f t="shared" si="438"/>
        <v>0</v>
      </c>
      <c r="DV342" s="73">
        <f t="shared" si="439"/>
        <v>0</v>
      </c>
      <c r="DW342" s="73">
        <f t="shared" si="440"/>
        <v>1</v>
      </c>
      <c r="DX342" s="73">
        <f t="shared" si="441"/>
        <v>0</v>
      </c>
      <c r="DY342" s="125">
        <f t="shared" si="442"/>
        <v>0</v>
      </c>
      <c r="DZ342" s="73">
        <f t="shared" si="443"/>
        <v>1</v>
      </c>
      <c r="EA342" s="19">
        <f t="shared" si="444"/>
        <v>0</v>
      </c>
      <c r="EB342" s="50">
        <f t="shared" si="445"/>
        <v>0</v>
      </c>
      <c r="EC342" s="19">
        <f t="shared" si="446"/>
        <v>0</v>
      </c>
      <c r="ED342" s="19">
        <f t="shared" si="447"/>
        <v>1</v>
      </c>
      <c r="EE342" s="19">
        <f t="shared" si="448"/>
        <v>0</v>
      </c>
      <c r="EF342" s="50">
        <f t="shared" si="449"/>
        <v>0</v>
      </c>
      <c r="EG342" s="19">
        <f t="shared" si="450"/>
        <v>0</v>
      </c>
      <c r="EH342" s="19">
        <f t="shared" si="451"/>
        <v>1</v>
      </c>
      <c r="EI342" s="50">
        <f t="shared" si="452"/>
        <v>0</v>
      </c>
      <c r="EJ342" s="125">
        <f t="shared" si="453"/>
        <v>3</v>
      </c>
      <c r="EK342">
        <f t="shared" si="454"/>
        <v>202</v>
      </c>
      <c r="EL342">
        <f t="shared" si="455"/>
        <v>7.22</v>
      </c>
      <c r="EM342">
        <f t="shared" si="456"/>
        <v>135</v>
      </c>
      <c r="EN342">
        <f t="shared" si="457"/>
        <v>314</v>
      </c>
      <c r="EO342">
        <f t="shared" si="458"/>
        <v>0.36699999999999999</v>
      </c>
      <c r="EP342">
        <f t="shared" si="459"/>
        <v>5.53</v>
      </c>
      <c r="EQ342">
        <f t="shared" si="460"/>
        <v>2070</v>
      </c>
      <c r="ER342" t="str">
        <f t="shared" si="461"/>
        <v/>
      </c>
      <c r="ES342">
        <f t="shared" si="462"/>
        <v>0</v>
      </c>
      <c r="ET342">
        <f t="shared" si="463"/>
        <v>114</v>
      </c>
      <c r="EU342" s="61">
        <f t="shared" si="464"/>
        <v>8.86</v>
      </c>
      <c r="EV342" s="53" t="e">
        <f>IF(ISNUMBER(EK342),EK342*#REF!,"")</f>
        <v>#REF!</v>
      </c>
      <c r="EW342" s="53" t="e">
        <f>IF(ISNUMBER(EL342),EL342*#REF!,"")</f>
        <v>#REF!</v>
      </c>
      <c r="EX342" s="53" t="e">
        <f>IF(ISNUMBER(EM342),EM342*#REF!,"")</f>
        <v>#REF!</v>
      </c>
      <c r="EY342" s="53" t="e">
        <f>IF(ISNUMBER(EN342),EN342*#REF!,"")</f>
        <v>#REF!</v>
      </c>
      <c r="EZ342" s="53" t="e">
        <f>IF(ISNUMBER(EO342),EO342*#REF!,"")</f>
        <v>#REF!</v>
      </c>
      <c r="FA342" s="53" t="e">
        <f>IF(ISNUMBER(EP342),EP342*#REF!,"")</f>
        <v>#REF!</v>
      </c>
      <c r="FB342" s="53" t="e">
        <f>IF(ISNUMBER(EQ342),EQ342*#REF!,"")</f>
        <v>#REF!</v>
      </c>
      <c r="FC342" s="53" t="str">
        <f>IF(ISNUMBER(ER342),ER342*#REF!,"")</f>
        <v/>
      </c>
      <c r="FD342" s="53" t="e">
        <f>IF(ISNUMBER(ES342),ES342*#REF!,"")</f>
        <v>#REF!</v>
      </c>
      <c r="FE342" s="53" t="e">
        <f>IF(ISNUMBER(ET342),ET342*#REF!,"")</f>
        <v>#REF!</v>
      </c>
      <c r="FF342" s="52" t="e">
        <f>IF(ISNUMBER(EU342),EU342*#REF!,"")</f>
        <v>#REF!</v>
      </c>
      <c r="FG342" s="55" t="str">
        <f t="shared" si="465"/>
        <v/>
      </c>
      <c r="FH342" s="55" t="str">
        <f t="shared" si="466"/>
        <v/>
      </c>
      <c r="FI342" s="55" t="str">
        <f t="shared" si="467"/>
        <v/>
      </c>
      <c r="FJ342" s="55" t="str">
        <f t="shared" si="468"/>
        <v/>
      </c>
      <c r="FK342" s="55" t="str">
        <f t="shared" si="469"/>
        <v/>
      </c>
      <c r="FL342" s="55" t="str">
        <f t="shared" si="470"/>
        <v/>
      </c>
      <c r="FM342" s="55" t="str">
        <f t="shared" si="471"/>
        <v/>
      </c>
      <c r="FN342" s="55" t="str">
        <f t="shared" si="472"/>
        <v/>
      </c>
      <c r="FO342" s="55" t="str">
        <f t="shared" si="473"/>
        <v/>
      </c>
      <c r="FP342" s="55" t="str">
        <f t="shared" si="474"/>
        <v/>
      </c>
      <c r="FQ342" s="59" t="str">
        <f t="shared" si="475"/>
        <v/>
      </c>
      <c r="FR342" s="53" t="str">
        <f t="shared" si="426"/>
        <v/>
      </c>
      <c r="FS342" s="53">
        <f t="shared" si="476"/>
        <v>0.67263975967073952</v>
      </c>
      <c r="FT342" s="19">
        <f t="shared" si="477"/>
        <v>0</v>
      </c>
      <c r="FU342" s="19">
        <f t="shared" si="478"/>
        <v>1</v>
      </c>
      <c r="FV342" s="19">
        <f t="shared" si="479"/>
        <v>0</v>
      </c>
      <c r="FW342" s="50">
        <f t="shared" si="480"/>
        <v>0</v>
      </c>
      <c r="FX342" s="120">
        <f t="shared" si="481"/>
        <v>0</v>
      </c>
      <c r="FY342" s="120">
        <f t="shared" si="482"/>
        <v>0</v>
      </c>
      <c r="FZ342" s="120">
        <f t="shared" si="483"/>
        <v>0</v>
      </c>
      <c r="GA342" s="120">
        <f t="shared" si="484"/>
        <v>0</v>
      </c>
      <c r="GB342" s="120">
        <f t="shared" si="485"/>
        <v>0</v>
      </c>
      <c r="GC342" s="120">
        <f t="shared" si="486"/>
        <v>0</v>
      </c>
      <c r="GD342" s="120">
        <f t="shared" si="487"/>
        <v>0</v>
      </c>
      <c r="GE342" s="120">
        <f t="shared" si="488"/>
        <v>0</v>
      </c>
      <c r="GF342" s="120">
        <f t="shared" si="489"/>
        <v>0</v>
      </c>
      <c r="GG342">
        <f t="shared" si="490"/>
        <v>0</v>
      </c>
      <c r="GH342">
        <f t="shared" si="491"/>
        <v>0</v>
      </c>
      <c r="GI342">
        <v>6</v>
      </c>
      <c r="GJ342" t="str">
        <f t="shared" si="492"/>
        <v/>
      </c>
    </row>
    <row r="343" spans="1:192" x14ac:dyDescent="0.2">
      <c r="A343" s="50">
        <f t="shared" si="429"/>
        <v>342</v>
      </c>
      <c r="B343" t="s">
        <v>109</v>
      </c>
      <c r="C343" t="s">
        <v>3008</v>
      </c>
      <c r="D343" s="58" t="s">
        <v>3007</v>
      </c>
      <c r="E343" s="2" t="s">
        <v>1730</v>
      </c>
      <c r="F343" s="83">
        <v>3507110</v>
      </c>
      <c r="G343" s="83">
        <v>5664090</v>
      </c>
      <c r="H343" s="77">
        <f t="shared" si="430"/>
        <v>507032.72600000002</v>
      </c>
      <c r="I343" s="77">
        <f t="shared" si="431"/>
        <v>5662264.1540000001</v>
      </c>
      <c r="J343" s="83">
        <v>301.8</v>
      </c>
      <c r="K343" s="83" t="s">
        <v>1334</v>
      </c>
      <c r="L343" s="83">
        <v>198.8</v>
      </c>
      <c r="M343" s="83">
        <v>105.65</v>
      </c>
      <c r="N343" s="19">
        <v>198.8</v>
      </c>
      <c r="O343" s="83">
        <v>198.8</v>
      </c>
      <c r="P343" s="83"/>
      <c r="Q343" t="s">
        <v>2821</v>
      </c>
      <c r="R343" s="2" t="s">
        <v>2874</v>
      </c>
      <c r="S343" s="2" t="s">
        <v>2640</v>
      </c>
      <c r="T343" s="241" t="str">
        <f t="shared" si="432"/>
        <v>-</v>
      </c>
      <c r="U343" s="241" t="str">
        <f t="shared" si="433"/>
        <v>M</v>
      </c>
      <c r="V343" s="241" t="str">
        <f t="shared" si="434"/>
        <v>-</v>
      </c>
      <c r="W343" s="241" t="str">
        <f t="shared" si="425"/>
        <v>A</v>
      </c>
      <c r="X343" s="260">
        <f t="shared" si="435"/>
        <v>6</v>
      </c>
      <c r="Y343" s="261" t="str">
        <f t="shared" si="436"/>
        <v/>
      </c>
      <c r="Z343" s="56" t="s">
        <v>1732</v>
      </c>
      <c r="AA343" s="69">
        <v>24393</v>
      </c>
      <c r="AB343" s="77">
        <v>2</v>
      </c>
      <c r="AC343" s="2" t="s">
        <v>529</v>
      </c>
      <c r="AD343" s="58" t="s">
        <v>3041</v>
      </c>
      <c r="AE343" s="57" t="s">
        <v>1733</v>
      </c>
      <c r="AF343" s="83">
        <v>15.2</v>
      </c>
      <c r="AG343" s="83"/>
      <c r="AH343" s="83"/>
      <c r="AI343" s="83"/>
      <c r="AJ343" s="83"/>
      <c r="AK343" s="83"/>
      <c r="AL343" s="83"/>
      <c r="AM343" s="83">
        <v>0.43</v>
      </c>
      <c r="AN343" s="58"/>
      <c r="AO343" s="58"/>
      <c r="AP343" s="83"/>
      <c r="AQ343" s="58"/>
      <c r="AR343" s="58">
        <v>3865</v>
      </c>
      <c r="AS343" s="193">
        <v>2250.1000000000004</v>
      </c>
      <c r="AT343" s="248">
        <v>-1.5087465774763949E-2</v>
      </c>
      <c r="AU343" s="58">
        <v>138.5</v>
      </c>
      <c r="AV343" s="58">
        <v>112.3</v>
      </c>
      <c r="AW343" s="58">
        <v>255.1</v>
      </c>
      <c r="AX343" s="58">
        <v>7.74</v>
      </c>
      <c r="AY343" s="58">
        <v>143.5</v>
      </c>
      <c r="AZ343" s="68">
        <v>1542</v>
      </c>
      <c r="BA343" s="58"/>
      <c r="BB343" s="58">
        <v>7.76</v>
      </c>
      <c r="BC343" s="58">
        <v>1.29</v>
      </c>
      <c r="BD343" s="58">
        <v>1.4</v>
      </c>
      <c r="BE343" s="58">
        <v>4.78</v>
      </c>
      <c r="BF343" s="58">
        <v>0.5</v>
      </c>
      <c r="BG343" s="58"/>
      <c r="BH343" s="58"/>
      <c r="BI343" s="58"/>
      <c r="BJ343" s="58"/>
      <c r="BK343" s="58"/>
      <c r="BL343" s="58"/>
      <c r="BM343" s="58">
        <v>35.229999999999997</v>
      </c>
      <c r="BN343" s="68"/>
      <c r="BO343" s="81"/>
      <c r="BP343" s="81"/>
      <c r="BQ343" s="81"/>
      <c r="BR343" s="81"/>
      <c r="BS343" s="81"/>
      <c r="BT343" s="81"/>
      <c r="BU343" s="81"/>
      <c r="BV343" s="81"/>
      <c r="BW343" s="81"/>
      <c r="BX343" s="81"/>
      <c r="BY343" s="81"/>
      <c r="BZ343" s="81"/>
      <c r="CA343" s="81"/>
      <c r="CB343" s="81"/>
      <c r="CC343" s="81"/>
      <c r="CD343" s="81"/>
      <c r="CE343" s="81"/>
      <c r="CF343" s="81"/>
      <c r="CG343" s="81"/>
      <c r="CH343" s="81"/>
      <c r="CI343" s="81"/>
      <c r="CJ343" s="81"/>
      <c r="CK343" s="81"/>
      <c r="CL343" s="82"/>
      <c r="CM343" s="81"/>
      <c r="CN343" s="81">
        <v>1615</v>
      </c>
      <c r="CO343" s="90"/>
      <c r="DB343" s="103"/>
      <c r="DC343" s="103"/>
      <c r="DD343" s="103"/>
      <c r="DE343" s="103"/>
      <c r="DF343" s="103"/>
      <c r="DG343" s="103"/>
      <c r="DH343" s="107">
        <v>-16.600000000000001</v>
      </c>
      <c r="DI343" s="103"/>
      <c r="DJ343" s="103"/>
      <c r="DK343" s="103"/>
      <c r="DL343" s="103"/>
      <c r="DM343" s="103"/>
      <c r="DN343" s="103"/>
      <c r="DO343" s="103"/>
      <c r="DP343" s="103"/>
      <c r="DQ343" s="103"/>
      <c r="DR343" s="103"/>
      <c r="DS343" s="104"/>
      <c r="DT343" s="50">
        <f t="shared" si="437"/>
        <v>0</v>
      </c>
      <c r="DU343" s="73">
        <f t="shared" si="438"/>
        <v>0</v>
      </c>
      <c r="DV343" s="73">
        <f t="shared" si="439"/>
        <v>0</v>
      </c>
      <c r="DW343" s="73">
        <f t="shared" si="440"/>
        <v>1</v>
      </c>
      <c r="DX343" s="73">
        <f t="shared" si="441"/>
        <v>0</v>
      </c>
      <c r="DY343" s="125">
        <f t="shared" si="442"/>
        <v>0</v>
      </c>
      <c r="DZ343" s="73">
        <f t="shared" si="443"/>
        <v>1</v>
      </c>
      <c r="EA343" s="19">
        <f t="shared" si="444"/>
        <v>0</v>
      </c>
      <c r="EB343" s="50">
        <f t="shared" si="445"/>
        <v>0</v>
      </c>
      <c r="EC343" s="19">
        <f t="shared" si="446"/>
        <v>0</v>
      </c>
      <c r="ED343" s="19">
        <f t="shared" si="447"/>
        <v>1</v>
      </c>
      <c r="EE343" s="19">
        <f t="shared" si="448"/>
        <v>0</v>
      </c>
      <c r="EF343" s="50">
        <f t="shared" si="449"/>
        <v>0</v>
      </c>
      <c r="EG343" s="19">
        <f t="shared" si="450"/>
        <v>0</v>
      </c>
      <c r="EH343" s="19">
        <f t="shared" si="451"/>
        <v>1</v>
      </c>
      <c r="EI343" s="50">
        <f t="shared" si="452"/>
        <v>0</v>
      </c>
      <c r="EJ343" s="125">
        <f t="shared" si="453"/>
        <v>3</v>
      </c>
      <c r="EK343">
        <f t="shared" si="454"/>
        <v>138.5</v>
      </c>
      <c r="EL343">
        <f t="shared" si="455"/>
        <v>7.76</v>
      </c>
      <c r="EM343">
        <f t="shared" si="456"/>
        <v>112.3</v>
      </c>
      <c r="EN343">
        <f t="shared" si="457"/>
        <v>255.1</v>
      </c>
      <c r="EO343">
        <f t="shared" si="458"/>
        <v>0.5</v>
      </c>
      <c r="EP343">
        <f t="shared" si="459"/>
        <v>4.78</v>
      </c>
      <c r="EQ343">
        <f t="shared" si="460"/>
        <v>1542</v>
      </c>
      <c r="ER343" t="str">
        <f t="shared" si="461"/>
        <v/>
      </c>
      <c r="ES343" t="str">
        <f t="shared" si="462"/>
        <v/>
      </c>
      <c r="ET343">
        <f t="shared" si="463"/>
        <v>143.5</v>
      </c>
      <c r="EU343" s="61">
        <f t="shared" si="464"/>
        <v>7.74</v>
      </c>
      <c r="EV343" s="53" t="e">
        <f>IF(ISNUMBER(EK343),EK343*#REF!,"")</f>
        <v>#REF!</v>
      </c>
      <c r="EW343" s="53" t="e">
        <f>IF(ISNUMBER(EL343),EL343*#REF!,"")</f>
        <v>#REF!</v>
      </c>
      <c r="EX343" s="53" t="e">
        <f>IF(ISNUMBER(EM343),EM343*#REF!,"")</f>
        <v>#REF!</v>
      </c>
      <c r="EY343" s="53" t="e">
        <f>IF(ISNUMBER(EN343),EN343*#REF!,"")</f>
        <v>#REF!</v>
      </c>
      <c r="EZ343" s="53" t="e">
        <f>IF(ISNUMBER(EO343),EO343*#REF!,"")</f>
        <v>#REF!</v>
      </c>
      <c r="FA343" s="53" t="e">
        <f>IF(ISNUMBER(EP343),EP343*#REF!,"")</f>
        <v>#REF!</v>
      </c>
      <c r="FB343" s="53" t="e">
        <f>IF(ISNUMBER(EQ343),EQ343*#REF!,"")</f>
        <v>#REF!</v>
      </c>
      <c r="FC343" s="53" t="str">
        <f>IF(ISNUMBER(ER343),ER343*#REF!,"")</f>
        <v/>
      </c>
      <c r="FD343" s="53" t="str">
        <f>IF(ISNUMBER(ES343),ES343*#REF!,"")</f>
        <v/>
      </c>
      <c r="FE343" s="53" t="e">
        <f>IF(ISNUMBER(ET343),ET343*#REF!,"")</f>
        <v>#REF!</v>
      </c>
      <c r="FF343" s="52" t="e">
        <f>IF(ISNUMBER(EU343),EU343*#REF!,"")</f>
        <v>#REF!</v>
      </c>
      <c r="FG343" s="55" t="str">
        <f t="shared" si="465"/>
        <v/>
      </c>
      <c r="FH343" s="55" t="str">
        <f t="shared" si="466"/>
        <v/>
      </c>
      <c r="FI343" s="55" t="str">
        <f t="shared" si="467"/>
        <v/>
      </c>
      <c r="FJ343" s="55" t="str">
        <f t="shared" si="468"/>
        <v/>
      </c>
      <c r="FK343" s="55" t="str">
        <f t="shared" si="469"/>
        <v/>
      </c>
      <c r="FL343" s="55" t="str">
        <f t="shared" si="470"/>
        <v/>
      </c>
      <c r="FM343" s="55" t="str">
        <f t="shared" si="471"/>
        <v/>
      </c>
      <c r="FN343" s="55" t="str">
        <f t="shared" si="472"/>
        <v/>
      </c>
      <c r="FO343" s="55" t="str">
        <f t="shared" si="473"/>
        <v/>
      </c>
      <c r="FP343" s="55" t="str">
        <f t="shared" si="474"/>
        <v/>
      </c>
      <c r="FQ343" s="59" t="str">
        <f t="shared" si="475"/>
        <v/>
      </c>
      <c r="FR343" s="53" t="str">
        <f t="shared" si="426"/>
        <v/>
      </c>
      <c r="FS343" s="53">
        <f t="shared" si="476"/>
        <v>1.5087465774763949E-2</v>
      </c>
      <c r="FT343" s="19">
        <f t="shared" si="477"/>
        <v>0</v>
      </c>
      <c r="FU343" s="19">
        <f t="shared" si="478"/>
        <v>1</v>
      </c>
      <c r="FV343" s="19">
        <f t="shared" si="479"/>
        <v>0</v>
      </c>
      <c r="FW343" s="50">
        <f t="shared" si="480"/>
        <v>0</v>
      </c>
      <c r="FX343" s="120">
        <f t="shared" si="481"/>
        <v>0</v>
      </c>
      <c r="FY343" s="120">
        <f t="shared" si="482"/>
        <v>0</v>
      </c>
      <c r="FZ343" s="120">
        <f t="shared" si="483"/>
        <v>0</v>
      </c>
      <c r="GA343" s="120">
        <f t="shared" si="484"/>
        <v>0</v>
      </c>
      <c r="GB343" s="120">
        <f t="shared" si="485"/>
        <v>0</v>
      </c>
      <c r="GC343" s="120">
        <f t="shared" si="486"/>
        <v>0</v>
      </c>
      <c r="GD343" s="120">
        <f t="shared" si="487"/>
        <v>0</v>
      </c>
      <c r="GE343" s="120">
        <f t="shared" si="488"/>
        <v>0</v>
      </c>
      <c r="GF343" s="120">
        <f t="shared" si="489"/>
        <v>0</v>
      </c>
      <c r="GG343">
        <f t="shared" si="490"/>
        <v>0</v>
      </c>
      <c r="GH343">
        <f t="shared" si="491"/>
        <v>0</v>
      </c>
      <c r="GI343">
        <v>6</v>
      </c>
      <c r="GJ343" t="str">
        <f t="shared" si="492"/>
        <v/>
      </c>
    </row>
    <row r="344" spans="1:192" x14ac:dyDescent="0.2">
      <c r="A344" s="50">
        <f t="shared" si="429"/>
        <v>343</v>
      </c>
      <c r="B344" t="s">
        <v>109</v>
      </c>
      <c r="C344" t="s">
        <v>3009</v>
      </c>
      <c r="D344" s="58"/>
      <c r="E344" s="2" t="s">
        <v>1734</v>
      </c>
      <c r="F344" s="83">
        <v>3507205</v>
      </c>
      <c r="G344" s="83">
        <v>5664105</v>
      </c>
      <c r="H344" s="77">
        <f t="shared" si="430"/>
        <v>507127.68800000002</v>
      </c>
      <c r="I344" s="77">
        <f t="shared" si="431"/>
        <v>5662279.148</v>
      </c>
      <c r="J344" s="83">
        <v>300.8</v>
      </c>
      <c r="K344" s="83" t="s">
        <v>1334</v>
      </c>
      <c r="L344" s="83">
        <v>44.7</v>
      </c>
      <c r="M344" s="83">
        <v>7.5</v>
      </c>
      <c r="N344" s="19">
        <v>31.1</v>
      </c>
      <c r="O344" s="83"/>
      <c r="P344" s="83"/>
      <c r="Q344" t="s">
        <v>2821</v>
      </c>
      <c r="R344" s="2" t="s">
        <v>2874</v>
      </c>
      <c r="S344" s="2" t="s">
        <v>2640</v>
      </c>
      <c r="T344" s="241" t="str">
        <f t="shared" si="432"/>
        <v>-</v>
      </c>
      <c r="U344" s="241" t="str">
        <f t="shared" si="433"/>
        <v>M</v>
      </c>
      <c r="V344" s="241" t="str">
        <f t="shared" si="434"/>
        <v>-</v>
      </c>
      <c r="W344" s="241" t="str">
        <f t="shared" si="425"/>
        <v>A</v>
      </c>
      <c r="X344" s="260">
        <f t="shared" si="435"/>
        <v>6</v>
      </c>
      <c r="Y344" s="261" t="str">
        <f t="shared" si="436"/>
        <v/>
      </c>
      <c r="Z344" s="56" t="s">
        <v>1587</v>
      </c>
      <c r="AA344" s="69">
        <v>24397</v>
      </c>
      <c r="AB344" s="77">
        <v>1</v>
      </c>
      <c r="AC344" s="2" t="s">
        <v>530</v>
      </c>
      <c r="AD344" s="58" t="s">
        <v>1735</v>
      </c>
      <c r="AE344" s="57" t="s">
        <v>1733</v>
      </c>
      <c r="AF344" s="83">
        <v>11.1</v>
      </c>
      <c r="AG344" s="83"/>
      <c r="AH344" s="83"/>
      <c r="AI344" s="83"/>
      <c r="AJ344" s="83"/>
      <c r="AK344" s="83"/>
      <c r="AL344" s="83"/>
      <c r="AM344" s="83">
        <v>0.35</v>
      </c>
      <c r="AN344" s="58"/>
      <c r="AO344" s="58"/>
      <c r="AP344" s="83"/>
      <c r="AQ344" s="58"/>
      <c r="AR344" s="58">
        <v>4107</v>
      </c>
      <c r="AS344" s="193">
        <v>1645.7900000000002</v>
      </c>
      <c r="AT344" s="248">
        <v>0.59741544744911668</v>
      </c>
      <c r="AU344" s="58">
        <v>41.7</v>
      </c>
      <c r="AV344" s="58">
        <v>103.3</v>
      </c>
      <c r="AW344" s="58">
        <v>202.3</v>
      </c>
      <c r="AX344" s="58">
        <v>7.85</v>
      </c>
      <c r="AY344" s="58">
        <v>55.9</v>
      </c>
      <c r="AZ344" s="68">
        <v>1189</v>
      </c>
      <c r="BA344" s="58"/>
      <c r="BB344" s="58">
        <v>4.18</v>
      </c>
      <c r="BC344" s="58">
        <v>0.64</v>
      </c>
      <c r="BD344" s="58"/>
      <c r="BE344" s="58">
        <v>10.78</v>
      </c>
      <c r="BF344" s="58">
        <v>0.74</v>
      </c>
      <c r="BG344" s="58"/>
      <c r="BH344" s="58"/>
      <c r="BI344" s="58"/>
      <c r="BJ344" s="58"/>
      <c r="BK344" s="58"/>
      <c r="BL344" s="58"/>
      <c r="BM344" s="58">
        <v>29.4</v>
      </c>
      <c r="BN344" s="68"/>
      <c r="BO344" s="81"/>
      <c r="BP344" s="81"/>
      <c r="BQ344" s="81"/>
      <c r="BR344" s="81"/>
      <c r="BS344" s="81"/>
      <c r="BT344" s="81"/>
      <c r="BU344" s="81"/>
      <c r="BV344" s="81"/>
      <c r="BW344" s="81"/>
      <c r="BX344" s="81"/>
      <c r="BY344" s="81"/>
      <c r="BZ344" s="81"/>
      <c r="CA344" s="81"/>
      <c r="CB344" s="81"/>
      <c r="CC344" s="81"/>
      <c r="CD344" s="81"/>
      <c r="CE344" s="81"/>
      <c r="CF344" s="81"/>
      <c r="CG344" s="81"/>
      <c r="CH344" s="81"/>
      <c r="CI344" s="81"/>
      <c r="CJ344" s="81"/>
      <c r="CK344" s="81"/>
      <c r="CL344" s="82"/>
      <c r="CM344" s="81"/>
      <c r="CN344" s="81">
        <v>2460</v>
      </c>
      <c r="CO344" s="90"/>
      <c r="DB344" s="103"/>
      <c r="DC344" s="103"/>
      <c r="DD344" s="103"/>
      <c r="DE344" s="103"/>
      <c r="DF344" s="103"/>
      <c r="DG344" s="103"/>
      <c r="DH344" s="107">
        <v>-16.600000000000001</v>
      </c>
      <c r="DI344" s="103"/>
      <c r="DJ344" s="103"/>
      <c r="DK344" s="103"/>
      <c r="DL344" s="103"/>
      <c r="DM344" s="103"/>
      <c r="DN344" s="103"/>
      <c r="DO344" s="103"/>
      <c r="DP344" s="103"/>
      <c r="DQ344" s="103"/>
      <c r="DR344" s="103"/>
      <c r="DS344" s="104"/>
      <c r="DT344" s="50">
        <f t="shared" si="437"/>
        <v>1</v>
      </c>
      <c r="DU344" s="73">
        <f t="shared" si="438"/>
        <v>0</v>
      </c>
      <c r="DV344" s="73">
        <f t="shared" si="439"/>
        <v>1</v>
      </c>
      <c r="DW344" s="73">
        <f t="shared" si="440"/>
        <v>0</v>
      </c>
      <c r="DX344" s="73">
        <f t="shared" si="441"/>
        <v>0</v>
      </c>
      <c r="DY344" s="125">
        <f t="shared" si="442"/>
        <v>0</v>
      </c>
      <c r="DZ344" s="73">
        <f t="shared" si="443"/>
        <v>1</v>
      </c>
      <c r="EA344" s="19">
        <f t="shared" si="444"/>
        <v>0</v>
      </c>
      <c r="EB344" s="50">
        <f t="shared" si="445"/>
        <v>0</v>
      </c>
      <c r="EC344" s="19">
        <f t="shared" si="446"/>
        <v>0</v>
      </c>
      <c r="ED344" s="19">
        <f t="shared" si="447"/>
        <v>1</v>
      </c>
      <c r="EE344" s="19">
        <f t="shared" si="448"/>
        <v>0</v>
      </c>
      <c r="EF344" s="50">
        <f t="shared" si="449"/>
        <v>0</v>
      </c>
      <c r="EG344" s="19">
        <f t="shared" si="450"/>
        <v>0</v>
      </c>
      <c r="EH344" s="19">
        <f t="shared" si="451"/>
        <v>1</v>
      </c>
      <c r="EI344" s="50">
        <f t="shared" si="452"/>
        <v>0</v>
      </c>
      <c r="EJ344" s="125">
        <f t="shared" si="453"/>
        <v>2</v>
      </c>
      <c r="EK344">
        <f t="shared" si="454"/>
        <v>41.7</v>
      </c>
      <c r="EL344">
        <f t="shared" si="455"/>
        <v>4.18</v>
      </c>
      <c r="EM344">
        <f t="shared" si="456"/>
        <v>103.3</v>
      </c>
      <c r="EN344">
        <f t="shared" si="457"/>
        <v>202.3</v>
      </c>
      <c r="EO344">
        <f t="shared" si="458"/>
        <v>0.74</v>
      </c>
      <c r="EP344">
        <f t="shared" si="459"/>
        <v>10.78</v>
      </c>
      <c r="EQ344">
        <f t="shared" si="460"/>
        <v>1189</v>
      </c>
      <c r="ER344" t="str">
        <f t="shared" si="461"/>
        <v/>
      </c>
      <c r="ES344" t="str">
        <f t="shared" si="462"/>
        <v/>
      </c>
      <c r="ET344">
        <f t="shared" si="463"/>
        <v>55.9</v>
      </c>
      <c r="EU344" s="61">
        <f t="shared" si="464"/>
        <v>7.85</v>
      </c>
      <c r="EV344" s="53" t="e">
        <f>IF(ISNUMBER(EK344),EK344*#REF!,"")</f>
        <v>#REF!</v>
      </c>
      <c r="EW344" s="53" t="e">
        <f>IF(ISNUMBER(EL344),EL344*#REF!,"")</f>
        <v>#REF!</v>
      </c>
      <c r="EX344" s="53" t="e">
        <f>IF(ISNUMBER(EM344),EM344*#REF!,"")</f>
        <v>#REF!</v>
      </c>
      <c r="EY344" s="53" t="e">
        <f>IF(ISNUMBER(EN344),EN344*#REF!,"")</f>
        <v>#REF!</v>
      </c>
      <c r="EZ344" s="53" t="e">
        <f>IF(ISNUMBER(EO344),EO344*#REF!,"")</f>
        <v>#REF!</v>
      </c>
      <c r="FA344" s="53" t="e">
        <f>IF(ISNUMBER(EP344),EP344*#REF!,"")</f>
        <v>#REF!</v>
      </c>
      <c r="FB344" s="53" t="e">
        <f>IF(ISNUMBER(EQ344),EQ344*#REF!,"")</f>
        <v>#REF!</v>
      </c>
      <c r="FC344" s="53" t="str">
        <f>IF(ISNUMBER(ER344),ER344*#REF!,"")</f>
        <v/>
      </c>
      <c r="FD344" s="53" t="str">
        <f>IF(ISNUMBER(ES344),ES344*#REF!,"")</f>
        <v/>
      </c>
      <c r="FE344" s="53" t="e">
        <f>IF(ISNUMBER(ET344),ET344*#REF!,"")</f>
        <v>#REF!</v>
      </c>
      <c r="FF344" s="52" t="e">
        <f>IF(ISNUMBER(EU344),EU344*#REF!,"")</f>
        <v>#REF!</v>
      </c>
      <c r="FG344" s="55" t="str">
        <f t="shared" si="465"/>
        <v/>
      </c>
      <c r="FH344" s="55" t="str">
        <f t="shared" si="466"/>
        <v/>
      </c>
      <c r="FI344" s="55" t="str">
        <f t="shared" si="467"/>
        <v/>
      </c>
      <c r="FJ344" s="55" t="str">
        <f t="shared" si="468"/>
        <v/>
      </c>
      <c r="FK344" s="55" t="str">
        <f t="shared" si="469"/>
        <v/>
      </c>
      <c r="FL344" s="55" t="str">
        <f t="shared" si="470"/>
        <v/>
      </c>
      <c r="FM344" s="55" t="str">
        <f t="shared" si="471"/>
        <v/>
      </c>
      <c r="FN344" s="55" t="str">
        <f t="shared" si="472"/>
        <v/>
      </c>
      <c r="FO344" s="55" t="str">
        <f t="shared" si="473"/>
        <v/>
      </c>
      <c r="FP344" s="55" t="str">
        <f t="shared" si="474"/>
        <v/>
      </c>
      <c r="FQ344" s="59" t="str">
        <f t="shared" si="475"/>
        <v/>
      </c>
      <c r="FR344" s="53" t="str">
        <f t="shared" si="426"/>
        <v/>
      </c>
      <c r="FS344" s="53">
        <f t="shared" si="476"/>
        <v>0.59741544744911668</v>
      </c>
      <c r="FT344" s="19">
        <f t="shared" si="477"/>
        <v>0</v>
      </c>
      <c r="FU344" s="19">
        <f t="shared" si="478"/>
        <v>1</v>
      </c>
      <c r="FV344" s="19">
        <f t="shared" si="479"/>
        <v>0</v>
      </c>
      <c r="FW344" s="50">
        <f t="shared" si="480"/>
        <v>0</v>
      </c>
      <c r="FX344" s="120">
        <f t="shared" si="481"/>
        <v>0</v>
      </c>
      <c r="FY344" s="120">
        <f t="shared" si="482"/>
        <v>0</v>
      </c>
      <c r="FZ344" s="120">
        <f t="shared" si="483"/>
        <v>0</v>
      </c>
      <c r="GA344" s="120">
        <f t="shared" si="484"/>
        <v>0</v>
      </c>
      <c r="GB344" s="120">
        <f t="shared" si="485"/>
        <v>0</v>
      </c>
      <c r="GC344" s="120">
        <f t="shared" si="486"/>
        <v>0</v>
      </c>
      <c r="GD344" s="120">
        <f t="shared" si="487"/>
        <v>0</v>
      </c>
      <c r="GE344" s="120">
        <f t="shared" si="488"/>
        <v>0</v>
      </c>
      <c r="GF344" s="120">
        <f t="shared" si="489"/>
        <v>0</v>
      </c>
      <c r="GG344">
        <f t="shared" si="490"/>
        <v>0</v>
      </c>
      <c r="GH344">
        <f t="shared" si="491"/>
        <v>0</v>
      </c>
      <c r="GI344">
        <v>6</v>
      </c>
      <c r="GJ344" t="str">
        <f t="shared" si="492"/>
        <v/>
      </c>
    </row>
    <row r="345" spans="1:192" x14ac:dyDescent="0.2">
      <c r="A345" s="50">
        <f t="shared" si="429"/>
        <v>344</v>
      </c>
      <c r="B345" t="s">
        <v>109</v>
      </c>
      <c r="C345" t="s">
        <v>3009</v>
      </c>
      <c r="D345" s="58"/>
      <c r="E345" t="s">
        <v>1736</v>
      </c>
      <c r="F345" s="83">
        <v>3507205</v>
      </c>
      <c r="G345" s="83">
        <v>5664105</v>
      </c>
      <c r="H345" s="77">
        <f t="shared" si="430"/>
        <v>507127.68800000002</v>
      </c>
      <c r="I345" s="77">
        <f t="shared" si="431"/>
        <v>5662279.148</v>
      </c>
      <c r="J345" s="83">
        <v>300.8</v>
      </c>
      <c r="K345" s="83" t="s">
        <v>1334</v>
      </c>
      <c r="L345" s="83">
        <v>44.7</v>
      </c>
      <c r="M345" s="83">
        <v>7.5</v>
      </c>
      <c r="N345" s="19">
        <v>31.1</v>
      </c>
      <c r="O345" s="83">
        <v>299.05</v>
      </c>
      <c r="P345" s="83"/>
      <c r="Q345" t="s">
        <v>2821</v>
      </c>
      <c r="R345" s="2" t="s">
        <v>2874</v>
      </c>
      <c r="S345" s="2" t="s">
        <v>2640</v>
      </c>
      <c r="T345" s="241" t="str">
        <f t="shared" si="432"/>
        <v>-</v>
      </c>
      <c r="U345" s="241" t="str">
        <f t="shared" si="433"/>
        <v>M</v>
      </c>
      <c r="V345" s="241" t="str">
        <f t="shared" si="434"/>
        <v>-</v>
      </c>
      <c r="W345" s="241" t="str">
        <f t="shared" si="425"/>
        <v>A</v>
      </c>
      <c r="X345" s="260">
        <f t="shared" si="435"/>
        <v>6</v>
      </c>
      <c r="Y345" s="261" t="str">
        <f t="shared" si="436"/>
        <v/>
      </c>
      <c r="Z345" s="56" t="s">
        <v>1587</v>
      </c>
      <c r="AA345" s="69">
        <v>34142</v>
      </c>
      <c r="AB345" s="77">
        <v>2</v>
      </c>
      <c r="AC345" s="2" t="s">
        <v>374</v>
      </c>
      <c r="AD345" s="58" t="s">
        <v>3042</v>
      </c>
      <c r="AE345" s="68"/>
      <c r="AF345" s="83">
        <v>11.4</v>
      </c>
      <c r="AG345" s="83">
        <v>1320</v>
      </c>
      <c r="AH345" s="83">
        <v>5.9</v>
      </c>
      <c r="AI345" s="83">
        <v>393</v>
      </c>
      <c r="AJ345" s="83"/>
      <c r="AK345" s="83"/>
      <c r="AL345" s="83"/>
      <c r="AM345" s="83">
        <v>0.57999999999999996</v>
      </c>
      <c r="AN345" s="58"/>
      <c r="AO345" s="58"/>
      <c r="AP345" s="83"/>
      <c r="AQ345" s="58"/>
      <c r="AR345" s="58">
        <v>1430</v>
      </c>
      <c r="AS345" s="193">
        <v>1429.6350000000002</v>
      </c>
      <c r="AT345" s="248">
        <v>1.1332146496911222</v>
      </c>
      <c r="AU345" s="58">
        <v>37.5</v>
      </c>
      <c r="AV345" s="58">
        <v>92.3</v>
      </c>
      <c r="AW345" s="58">
        <v>183</v>
      </c>
      <c r="AX345" s="58">
        <v>18.399999999999999</v>
      </c>
      <c r="AY345" s="58">
        <v>54.8</v>
      </c>
      <c r="AZ345" s="68">
        <v>1030</v>
      </c>
      <c r="BA345" s="58"/>
      <c r="BB345" s="58">
        <v>4.1500000000000004</v>
      </c>
      <c r="BC345" s="58"/>
      <c r="BD345" s="58"/>
      <c r="BE345" s="58">
        <v>8.98</v>
      </c>
      <c r="BF345" s="58">
        <v>0.505</v>
      </c>
      <c r="BG345" s="58"/>
      <c r="BH345" s="58"/>
      <c r="BI345" s="58"/>
      <c r="BJ345" s="58">
        <v>0</v>
      </c>
      <c r="BK345" s="58"/>
      <c r="BL345" s="58"/>
      <c r="BM345" s="58"/>
      <c r="BN345" s="68"/>
      <c r="BO345" s="81"/>
      <c r="BP345" s="81"/>
      <c r="BQ345" s="81"/>
      <c r="BR345" s="81"/>
      <c r="BS345" s="81"/>
      <c r="BT345" s="81"/>
      <c r="BU345" s="81"/>
      <c r="BV345" s="81"/>
      <c r="BW345" s="81"/>
      <c r="BX345" s="81"/>
      <c r="BY345" s="81"/>
      <c r="BZ345" s="81"/>
      <c r="CA345" s="81"/>
      <c r="CB345" s="81"/>
      <c r="CC345" s="81"/>
      <c r="CD345" s="81"/>
      <c r="CE345" s="81"/>
      <c r="CF345" s="81"/>
      <c r="CG345" s="81"/>
      <c r="CH345" s="81"/>
      <c r="CI345" s="81"/>
      <c r="CJ345" s="81"/>
      <c r="CK345" s="81"/>
      <c r="CL345" s="82"/>
      <c r="CM345" s="81"/>
      <c r="CN345" s="81">
        <v>3030</v>
      </c>
      <c r="CO345" s="90"/>
      <c r="DB345" s="103"/>
      <c r="DC345" s="103"/>
      <c r="DD345" s="103"/>
      <c r="DE345" s="103"/>
      <c r="DF345" s="103"/>
      <c r="DG345" s="103"/>
      <c r="DH345" s="103"/>
      <c r="DI345" s="103"/>
      <c r="DJ345" s="103"/>
      <c r="DK345" s="103"/>
      <c r="DL345" s="103"/>
      <c r="DM345" s="103"/>
      <c r="DN345" s="103"/>
      <c r="DO345" s="103"/>
      <c r="DP345" s="103"/>
      <c r="DQ345" s="103"/>
      <c r="DR345" s="103"/>
      <c r="DS345" s="104"/>
      <c r="DT345" s="50">
        <f t="shared" si="437"/>
        <v>0</v>
      </c>
      <c r="DU345" s="73">
        <f t="shared" si="438"/>
        <v>0</v>
      </c>
      <c r="DV345" s="73">
        <f t="shared" si="439"/>
        <v>1</v>
      </c>
      <c r="DW345" s="73">
        <f t="shared" si="440"/>
        <v>0</v>
      </c>
      <c r="DX345" s="73">
        <f t="shared" si="441"/>
        <v>0</v>
      </c>
      <c r="DY345" s="125">
        <f t="shared" si="442"/>
        <v>0</v>
      </c>
      <c r="DZ345" s="73">
        <f t="shared" si="443"/>
        <v>1</v>
      </c>
      <c r="EA345" s="19">
        <f t="shared" si="444"/>
        <v>0</v>
      </c>
      <c r="EB345" s="50">
        <f t="shared" si="445"/>
        <v>0</v>
      </c>
      <c r="EC345" s="19">
        <f t="shared" si="446"/>
        <v>0</v>
      </c>
      <c r="ED345" s="19">
        <f t="shared" si="447"/>
        <v>1</v>
      </c>
      <c r="EE345" s="19">
        <f t="shared" si="448"/>
        <v>0</v>
      </c>
      <c r="EF345" s="50">
        <f t="shared" si="449"/>
        <v>0</v>
      </c>
      <c r="EG345" s="19">
        <f t="shared" si="450"/>
        <v>0</v>
      </c>
      <c r="EH345" s="19">
        <f t="shared" si="451"/>
        <v>1</v>
      </c>
      <c r="EI345" s="50">
        <f t="shared" si="452"/>
        <v>0</v>
      </c>
      <c r="EJ345" s="125">
        <f t="shared" si="453"/>
        <v>2</v>
      </c>
      <c r="EK345">
        <f t="shared" si="454"/>
        <v>37.5</v>
      </c>
      <c r="EL345">
        <f t="shared" si="455"/>
        <v>4.1500000000000004</v>
      </c>
      <c r="EM345">
        <f t="shared" si="456"/>
        <v>92.3</v>
      </c>
      <c r="EN345">
        <f t="shared" si="457"/>
        <v>183</v>
      </c>
      <c r="EO345">
        <f t="shared" si="458"/>
        <v>0.505</v>
      </c>
      <c r="EP345">
        <f t="shared" si="459"/>
        <v>8.98</v>
      </c>
      <c r="EQ345">
        <f t="shared" si="460"/>
        <v>1030</v>
      </c>
      <c r="ER345" t="str">
        <f t="shared" si="461"/>
        <v/>
      </c>
      <c r="ES345">
        <f t="shared" si="462"/>
        <v>0</v>
      </c>
      <c r="ET345">
        <f t="shared" si="463"/>
        <v>54.8</v>
      </c>
      <c r="EU345" s="61">
        <f t="shared" si="464"/>
        <v>18.399999999999999</v>
      </c>
      <c r="EV345" s="53" t="e">
        <f>IF(ISNUMBER(EK345),EK345*#REF!,"")</f>
        <v>#REF!</v>
      </c>
      <c r="EW345" s="53" t="e">
        <f>IF(ISNUMBER(EL345),EL345*#REF!,"")</f>
        <v>#REF!</v>
      </c>
      <c r="EX345" s="53" t="e">
        <f>IF(ISNUMBER(EM345),EM345*#REF!,"")</f>
        <v>#REF!</v>
      </c>
      <c r="EY345" s="53" t="e">
        <f>IF(ISNUMBER(EN345),EN345*#REF!,"")</f>
        <v>#REF!</v>
      </c>
      <c r="EZ345" s="53" t="e">
        <f>IF(ISNUMBER(EO345),EO345*#REF!,"")</f>
        <v>#REF!</v>
      </c>
      <c r="FA345" s="53" t="e">
        <f>IF(ISNUMBER(EP345),EP345*#REF!,"")</f>
        <v>#REF!</v>
      </c>
      <c r="FB345" s="53" t="e">
        <f>IF(ISNUMBER(EQ345),EQ345*#REF!,"")</f>
        <v>#REF!</v>
      </c>
      <c r="FC345" s="53" t="str">
        <f>IF(ISNUMBER(ER345),ER345*#REF!,"")</f>
        <v/>
      </c>
      <c r="FD345" s="53" t="e">
        <f>IF(ISNUMBER(ES345),ES345*#REF!,"")</f>
        <v>#REF!</v>
      </c>
      <c r="FE345" s="53" t="e">
        <f>IF(ISNUMBER(ET345),ET345*#REF!,"")</f>
        <v>#REF!</v>
      </c>
      <c r="FF345" s="52" t="e">
        <f>IF(ISNUMBER(EU345),EU345*#REF!,"")</f>
        <v>#REF!</v>
      </c>
      <c r="FG345" s="55" t="str">
        <f t="shared" si="465"/>
        <v/>
      </c>
      <c r="FH345" s="55" t="str">
        <f t="shared" si="466"/>
        <v/>
      </c>
      <c r="FI345" s="55" t="str">
        <f t="shared" si="467"/>
        <v/>
      </c>
      <c r="FJ345" s="55" t="str">
        <f t="shared" si="468"/>
        <v/>
      </c>
      <c r="FK345" s="55" t="str">
        <f t="shared" si="469"/>
        <v/>
      </c>
      <c r="FL345" s="55" t="str">
        <f t="shared" si="470"/>
        <v/>
      </c>
      <c r="FM345" s="55" t="str">
        <f t="shared" si="471"/>
        <v/>
      </c>
      <c r="FN345" s="55" t="str">
        <f t="shared" si="472"/>
        <v/>
      </c>
      <c r="FO345" s="55" t="str">
        <f t="shared" si="473"/>
        <v/>
      </c>
      <c r="FP345" s="55" t="str">
        <f t="shared" si="474"/>
        <v/>
      </c>
      <c r="FQ345" s="59" t="str">
        <f t="shared" si="475"/>
        <v/>
      </c>
      <c r="FR345" s="53" t="str">
        <f t="shared" si="426"/>
        <v/>
      </c>
      <c r="FS345" s="53">
        <f t="shared" si="476"/>
        <v>1.1332146496911222</v>
      </c>
      <c r="FT345" s="19">
        <f t="shared" si="477"/>
        <v>0</v>
      </c>
      <c r="FU345" s="19">
        <f t="shared" si="478"/>
        <v>1</v>
      </c>
      <c r="FV345" s="19">
        <f t="shared" si="479"/>
        <v>0</v>
      </c>
      <c r="FW345" s="50">
        <f t="shared" si="480"/>
        <v>0</v>
      </c>
      <c r="FX345" s="120">
        <f t="shared" si="481"/>
        <v>0</v>
      </c>
      <c r="FY345" s="120">
        <f t="shared" si="482"/>
        <v>0</v>
      </c>
      <c r="FZ345" s="120">
        <f t="shared" si="483"/>
        <v>0</v>
      </c>
      <c r="GA345" s="120">
        <f t="shared" si="484"/>
        <v>0</v>
      </c>
      <c r="GB345" s="120">
        <f t="shared" si="485"/>
        <v>0</v>
      </c>
      <c r="GC345" s="120">
        <f t="shared" si="486"/>
        <v>0</v>
      </c>
      <c r="GD345" s="120">
        <f t="shared" si="487"/>
        <v>0</v>
      </c>
      <c r="GE345" s="120">
        <f t="shared" si="488"/>
        <v>0</v>
      </c>
      <c r="GF345" s="120">
        <f t="shared" si="489"/>
        <v>0</v>
      </c>
      <c r="GG345">
        <f t="shared" si="490"/>
        <v>0</v>
      </c>
      <c r="GH345">
        <f t="shared" si="491"/>
        <v>0</v>
      </c>
      <c r="GI345">
        <v>6</v>
      </c>
      <c r="GJ345" t="str">
        <f t="shared" si="492"/>
        <v/>
      </c>
    </row>
    <row r="346" spans="1:192" x14ac:dyDescent="0.2">
      <c r="A346" s="50">
        <f t="shared" si="429"/>
        <v>345</v>
      </c>
      <c r="B346" s="58" t="s">
        <v>109</v>
      </c>
      <c r="C346" s="58" t="s">
        <v>261</v>
      </c>
      <c r="D346" s="58" t="s">
        <v>172</v>
      </c>
      <c r="E346" s="58" t="s">
        <v>1738</v>
      </c>
      <c r="F346" s="19">
        <v>3508100</v>
      </c>
      <c r="G346" s="19">
        <v>5662810</v>
      </c>
      <c r="H346" s="77">
        <f t="shared" ref="H346:H409" si="493">(MOD(F346,1000000)*0.9996)+125.57</f>
        <v>508022.33</v>
      </c>
      <c r="I346" s="77">
        <f t="shared" ref="I346:I409" si="494">G346*0.9996+439.79</f>
        <v>5660984.6660000002</v>
      </c>
      <c r="J346" s="83">
        <v>271.39999999999998</v>
      </c>
      <c r="K346" s="83" t="s">
        <v>1333</v>
      </c>
      <c r="L346" s="19">
        <v>73.400000000000006</v>
      </c>
      <c r="M346" s="19">
        <v>0</v>
      </c>
      <c r="N346" s="19">
        <v>50</v>
      </c>
      <c r="O346" s="19">
        <v>271.37</v>
      </c>
      <c r="Q346" t="s">
        <v>1352</v>
      </c>
      <c r="R346" s="2" t="s">
        <v>2871</v>
      </c>
      <c r="S346" s="2" t="s">
        <v>2633</v>
      </c>
      <c r="T346" s="241" t="str">
        <f t="shared" ref="T346:T409" si="495">IF(EA346=1,"T","-")</f>
        <v>-</v>
      </c>
      <c r="U346" s="241" t="str">
        <f t="shared" ref="U346:U409" si="496">IF(ED346=1,"M","-")</f>
        <v>M</v>
      </c>
      <c r="V346" s="241" t="str">
        <f t="shared" ref="V346:V409" si="497">IF(EE346=1,"B","-")</f>
        <v>-</v>
      </c>
      <c r="W346" s="241" t="str">
        <f t="shared" si="425"/>
        <v>A</v>
      </c>
      <c r="X346" s="260">
        <f t="shared" ref="X346:X357" si="498">GI346</f>
        <v>6</v>
      </c>
      <c r="Y346" s="261" t="str">
        <f t="shared" ref="Y346:Y357" si="499">GJ346</f>
        <v/>
      </c>
      <c r="Z346" s="56" t="s">
        <v>1739</v>
      </c>
      <c r="AA346" s="48">
        <v>21121</v>
      </c>
      <c r="AB346" s="77">
        <v>1</v>
      </c>
      <c r="AC346" s="58" t="s">
        <v>411</v>
      </c>
      <c r="AD346" s="58" t="s">
        <v>2984</v>
      </c>
      <c r="AE346" s="56"/>
      <c r="AF346" s="83">
        <v>11.8</v>
      </c>
      <c r="AG346" s="83"/>
      <c r="AH346" s="83"/>
      <c r="AI346" s="83"/>
      <c r="AJ346" s="83"/>
      <c r="AK346" s="83"/>
      <c r="AL346" s="83"/>
      <c r="AM346" s="66">
        <v>0.5</v>
      </c>
      <c r="AN346" s="58"/>
      <c r="AO346" s="58"/>
      <c r="AP346" s="83"/>
      <c r="AQ346" s="58"/>
      <c r="AR346" s="58">
        <v>4939</v>
      </c>
      <c r="AS346" s="193">
        <f t="shared" ref="AS346:AS377" si="500">SUM(AU346:BN346)+SUM(BO346:CL346)/1000</f>
        <v>4888.9990999999982</v>
      </c>
      <c r="AT346" s="248" t="str">
        <f t="shared" ref="AT346:AT377" si="501">FR346</f>
        <v/>
      </c>
      <c r="AU346" s="58">
        <v>653.1</v>
      </c>
      <c r="AV346" s="58">
        <v>238.7</v>
      </c>
      <c r="AW346" s="58">
        <v>345.9</v>
      </c>
      <c r="AX346" s="58">
        <v>602.79999999999995</v>
      </c>
      <c r="AY346" s="58">
        <v>25.05</v>
      </c>
      <c r="AZ346" s="68">
        <v>2956</v>
      </c>
      <c r="BA346" s="58">
        <v>0.56000000000000005</v>
      </c>
      <c r="BB346" s="58">
        <v>15.98</v>
      </c>
      <c r="BC346" s="58">
        <v>1.18</v>
      </c>
      <c r="BD346" s="58">
        <v>0.2</v>
      </c>
      <c r="BE346" s="58">
        <v>6.61</v>
      </c>
      <c r="BF346" s="58">
        <v>0.41</v>
      </c>
      <c r="BG346" s="58"/>
      <c r="BH346" s="58">
        <v>0.28499999999999998</v>
      </c>
      <c r="BI346" s="58">
        <v>1.2999999999999999E-2</v>
      </c>
      <c r="BJ346" s="58">
        <v>7.1</v>
      </c>
      <c r="BK346" s="58"/>
      <c r="BL346" s="58"/>
      <c r="BM346" s="58">
        <v>32.69</v>
      </c>
      <c r="BN346" s="68">
        <v>1.78</v>
      </c>
      <c r="BO346" s="81"/>
      <c r="BP346" s="81">
        <v>150</v>
      </c>
      <c r="BQ346" s="81"/>
      <c r="BR346" s="81">
        <v>481</v>
      </c>
      <c r="BS346" s="81">
        <v>1.9</v>
      </c>
      <c r="BT346" s="81"/>
      <c r="BU346" s="81"/>
      <c r="BV346" s="81"/>
      <c r="BW346" s="81"/>
      <c r="BX346" s="81">
        <v>6.2</v>
      </c>
      <c r="BY346" s="81"/>
      <c r="BZ346" s="81"/>
      <c r="CA346" s="81"/>
      <c r="CB346" s="81"/>
      <c r="CC346" s="81"/>
      <c r="CD346" s="81"/>
      <c r="CE346" s="81"/>
      <c r="CF346" s="81"/>
      <c r="CG346" s="81"/>
      <c r="CH346" s="81">
        <v>2</v>
      </c>
      <c r="CI346" s="81"/>
      <c r="CJ346" s="81"/>
      <c r="CK346" s="81"/>
      <c r="CL346" s="82"/>
      <c r="CM346" s="81"/>
      <c r="CN346" s="81">
        <v>2115</v>
      </c>
      <c r="CO346" s="81"/>
      <c r="CP346" s="58"/>
      <c r="CQ346" s="68"/>
      <c r="CR346" s="58"/>
      <c r="CS346" s="58"/>
      <c r="CT346" s="58"/>
      <c r="CU346" s="58"/>
      <c r="CV346" s="58"/>
      <c r="CW346" s="58"/>
      <c r="CX346" s="58"/>
      <c r="CY346" s="58"/>
      <c r="CZ346" s="58"/>
      <c r="DA346" s="68"/>
      <c r="DB346" s="81"/>
      <c r="DC346" s="81"/>
      <c r="DD346" s="81"/>
      <c r="DE346" s="81"/>
      <c r="DF346" s="81"/>
      <c r="DG346" s="81"/>
      <c r="DH346" s="81">
        <v>-9.9</v>
      </c>
      <c r="DI346" s="81"/>
      <c r="DJ346" s="81"/>
      <c r="DK346" s="103"/>
      <c r="DL346" s="103"/>
      <c r="DM346" s="103"/>
      <c r="DN346" s="81"/>
      <c r="DO346" s="81"/>
      <c r="DP346" s="103"/>
      <c r="DQ346" s="103"/>
      <c r="DR346" s="103"/>
      <c r="DS346" s="104"/>
      <c r="DT346" s="50">
        <f t="shared" ref="DT346:DT409" si="502">IF(AB346=1,1,0)</f>
        <v>1</v>
      </c>
      <c r="DU346" s="73">
        <f t="shared" ref="DU346:DU409" si="503">IF(L346&lt;10,1,IF(L346=10,1,0))</f>
        <v>0</v>
      </c>
      <c r="DV346" s="73">
        <f t="shared" ref="DV346:DV409" si="504">IF(DU346=1,0,IF(L346&lt;100,1,IF(L346=100,1,0)))</f>
        <v>1</v>
      </c>
      <c r="DW346" s="73">
        <f t="shared" ref="DW346:DW409" si="505">IF(DU346+DV346=1,0,IF(L346&lt;400,1,IF(L346=400,1,0)))</f>
        <v>0</v>
      </c>
      <c r="DX346" s="73">
        <f t="shared" ref="DX346:DX409" si="506">IF(DU346+DV346+DW346=1,0,IF(L346&lt;10000,1,0))</f>
        <v>0</v>
      </c>
      <c r="DY346" s="125">
        <f t="shared" ref="DY346:DY409" si="507">IF(DU346+DV346+DW346+DX346=1,0,1)</f>
        <v>0</v>
      </c>
      <c r="DZ346" s="73">
        <f t="shared" ref="DZ346:DZ409" si="508">IF(AF346&lt;20,1,IF(AF346=20,1,0))</f>
        <v>1</v>
      </c>
      <c r="EA346" s="19">
        <f t="shared" ref="EA346:EA409" si="509">IF(DZ346=1,0,IF(AF346&lt;100,1,0))</f>
        <v>0</v>
      </c>
      <c r="EB346" s="50">
        <f t="shared" ref="EB346:EB409" si="510">IF(DZ346+EA346=1,0,1)</f>
        <v>0</v>
      </c>
      <c r="EC346" s="19">
        <f t="shared" ref="EC346:EC409" si="511">IF(EE346+ED346=1,0,IF(AS346&gt;0,1,0))</f>
        <v>0</v>
      </c>
      <c r="ED346" s="19">
        <f t="shared" ref="ED346:ED409" si="512">IF(EE346=1,0,IF(AS346&gt;1000,1,IF(AS346=1000,1,0)))</f>
        <v>1</v>
      </c>
      <c r="EE346" s="19">
        <f t="shared" ref="EE346:EE409" si="513">IF(AU346+AX346&gt;14000,1,IF(AU346+AX346=14000,1,0))</f>
        <v>0</v>
      </c>
      <c r="EF346" s="50">
        <f t="shared" ref="EF346:EF409" si="514">IF(EE346+ED346+EC346=1,0,1)</f>
        <v>0</v>
      </c>
      <c r="EG346" s="19">
        <f t="shared" ref="EG346:EG409" si="515">IF(CN346&lt;1000,1,0)</f>
        <v>0</v>
      </c>
      <c r="EH346" s="19">
        <f t="shared" ref="EH346:EH409" si="516">IF(EG346=1,0,IF(CN346&lt;100000,1,0))</f>
        <v>1</v>
      </c>
      <c r="EI346" s="50">
        <f t="shared" ref="EI346:EI409" si="517">IF(EG346+EH346=1,0,1)</f>
        <v>0</v>
      </c>
      <c r="EJ346" s="125">
        <f t="shared" ref="EJ346:EJ409" si="518">SUM(DW346:DX346,EA346,EE346,ED346,EH346)</f>
        <v>2</v>
      </c>
      <c r="EK346">
        <f t="shared" ref="EK346:EK409" si="519">IF(ISNUMBER(AU346),AU346,"")</f>
        <v>653.1</v>
      </c>
      <c r="EL346">
        <f t="shared" ref="EL346:EL409" si="520">IF(ISNUMBER(BB346),BB346,"")</f>
        <v>15.98</v>
      </c>
      <c r="EM346">
        <f t="shared" ref="EM346:EM409" si="521">IF(ISNUMBER(AV346),AV346,"")</f>
        <v>238.7</v>
      </c>
      <c r="EN346">
        <f t="shared" ref="EN346:EN409" si="522">IF(ISNUMBER(AW346),AW346,"")</f>
        <v>345.9</v>
      </c>
      <c r="EO346">
        <f t="shared" ref="EO346:EO409" si="523">IF(ISNUMBER(BF346),BF346,"")</f>
        <v>0.41</v>
      </c>
      <c r="EP346">
        <f t="shared" ref="EP346:EP409" si="524">IF(ISNUMBER(BE346),BE346,"")</f>
        <v>6.61</v>
      </c>
      <c r="EQ346">
        <f t="shared" ref="EQ346:EQ409" si="525">IF(ISNUMBER(AZ346),AZ346,"")</f>
        <v>2956</v>
      </c>
      <c r="ER346" t="str">
        <f t="shared" ref="ER346:ER409" si="526">IF(ISNUMBER(BL346),BL346,"")</f>
        <v/>
      </c>
      <c r="ES346">
        <f t="shared" ref="ES346:ES409" si="527">IF(ISNUMBER(BJ346),BJ346,"")</f>
        <v>7.1</v>
      </c>
      <c r="ET346">
        <f t="shared" ref="ET346:ET409" si="528">IF(ISNUMBER(AY346),AY346,"")</f>
        <v>25.05</v>
      </c>
      <c r="EU346" s="61">
        <f t="shared" ref="EU346:EU409" si="529">IF(ISNUMBER(AX346),AX346,"")</f>
        <v>602.79999999999995</v>
      </c>
      <c r="EV346" s="53" t="e">
        <f>IF(ISNUMBER(EK346),EK346*#REF!,"")</f>
        <v>#REF!</v>
      </c>
      <c r="EW346" s="53" t="e">
        <f>IF(ISNUMBER(EL346),EL346*#REF!,"")</f>
        <v>#REF!</v>
      </c>
      <c r="EX346" s="53" t="e">
        <f>IF(ISNUMBER(EM346),EM346*#REF!,"")</f>
        <v>#REF!</v>
      </c>
      <c r="EY346" s="53" t="e">
        <f>IF(ISNUMBER(EN346),EN346*#REF!,"")</f>
        <v>#REF!</v>
      </c>
      <c r="EZ346" s="53" t="e">
        <f>IF(ISNUMBER(EO346),EO346*#REF!,"")</f>
        <v>#REF!</v>
      </c>
      <c r="FA346" s="53" t="e">
        <f>IF(ISNUMBER(EP346),EP346*#REF!,"")</f>
        <v>#REF!</v>
      </c>
      <c r="FB346" s="53" t="e">
        <f>IF(ISNUMBER(EQ346),EQ346*#REF!,"")</f>
        <v>#REF!</v>
      </c>
      <c r="FC346" s="53" t="str">
        <f>IF(ISNUMBER(ER346),ER346*#REF!,"")</f>
        <v/>
      </c>
      <c r="FD346" s="53" t="e">
        <f>IF(ISNUMBER(ES346),ES346*#REF!,"")</f>
        <v>#REF!</v>
      </c>
      <c r="FE346" s="53" t="e">
        <f>IF(ISNUMBER(ET346),ET346*#REF!,"")</f>
        <v>#REF!</v>
      </c>
      <c r="FF346" s="52" t="e">
        <f>IF(ISNUMBER(EU346),EU346*#REF!,"")</f>
        <v>#REF!</v>
      </c>
      <c r="FG346" s="55" t="str">
        <f t="shared" ref="FG346:FG409" si="530">IF(ISNUMBER(EV346),EV346/SUM($EV346:$FA346)*100,"")</f>
        <v/>
      </c>
      <c r="FH346" s="55" t="str">
        <f t="shared" ref="FH346:FH409" si="531">IF(ISNUMBER(EW346),EW346/SUM($EV346:$FA346)*100,"")</f>
        <v/>
      </c>
      <c r="FI346" s="55" t="str">
        <f t="shared" ref="FI346:FI409" si="532">IF(ISNUMBER(EX346),EX346/SUM($EV346:$FA346)*100,"")</f>
        <v/>
      </c>
      <c r="FJ346" s="55" t="str">
        <f t="shared" ref="FJ346:FJ409" si="533">IF(ISNUMBER(EY346),EY346/SUM($EV346:$FA346)*100,"")</f>
        <v/>
      </c>
      <c r="FK346" s="55" t="str">
        <f t="shared" ref="FK346:FK409" si="534">IF(ISNUMBER(EZ346),EZ346/SUM($EV346:$FA346)*100,"")</f>
        <v/>
      </c>
      <c r="FL346" s="55" t="str">
        <f t="shared" ref="FL346:FL409" si="535">IF(ISNUMBER(FA346),FA346/SUM($EV346:$FA346)*100,"")</f>
        <v/>
      </c>
      <c r="FM346" s="55" t="str">
        <f t="shared" ref="FM346:FM409" si="536">IF(ISNUMBER(FB346),FB346/SUM($FB346:$FF346)*100,"")</f>
        <v/>
      </c>
      <c r="FN346" s="55" t="str">
        <f t="shared" ref="FN346:FN409" si="537">IF(ISNUMBER(FC346),FC346/SUM($FB346:$FF346)*100,"")</f>
        <v/>
      </c>
      <c r="FO346" s="55" t="str">
        <f t="shared" ref="FO346:FO409" si="538">IF(ISNUMBER(FD346),FD346/SUM($FB346:$FF346)*100,"")</f>
        <v/>
      </c>
      <c r="FP346" s="55" t="str">
        <f t="shared" ref="FP346:FP409" si="539">IF(ISNUMBER(FE346),FE346/SUM($FB346:$FF346)*100,"")</f>
        <v/>
      </c>
      <c r="FQ346" s="59" t="str">
        <f t="shared" ref="FQ346:FQ409" si="540">IF(ISNUMBER(FF346),FF346/SUM($FB346:$FF346)*100,"")</f>
        <v/>
      </c>
      <c r="FR346" s="53" t="str">
        <f t="shared" si="426"/>
        <v/>
      </c>
      <c r="FS346" s="53" t="e">
        <f t="shared" ref="FS346:FS409" si="541">ABS(AT346)</f>
        <v>#VALUE!</v>
      </c>
      <c r="FT346" s="19" t="e">
        <f t="shared" ref="FT346:FT409" si="542">IF(FS346=0,1,0)</f>
        <v>#VALUE!</v>
      </c>
      <c r="FU346" s="19" t="e">
        <f t="shared" ref="FU346:FU409" si="543">IF(FT346=1,0,IF(FS346&lt;5,1,0))</f>
        <v>#VALUE!</v>
      </c>
      <c r="FV346" s="19" t="e">
        <f t="shared" ref="FV346:FV409" si="544">IF(FT346+FU346=1,0,IF(FS346&lt;10,1,0))</f>
        <v>#VALUE!</v>
      </c>
      <c r="FW346" s="50" t="e">
        <f t="shared" ref="FW346:FW409" si="545">IF(FT346+FU346+FV346=1,0,1)</f>
        <v>#VALUE!</v>
      </c>
      <c r="FX346" s="120">
        <f t="shared" ref="FX346:FX409" si="546">IF(ISNUMBER(FG346),IF(FG346&gt;20,FG346,0),0)</f>
        <v>0</v>
      </c>
      <c r="FY346" s="120">
        <f t="shared" ref="FY346:FY409" si="547">IF(ISNUMBER(FJ346),IF(FJ346&gt;20,FJ346,0),0)</f>
        <v>0</v>
      </c>
      <c r="FZ346" s="120">
        <f t="shared" ref="FZ346:FZ409" si="548">IF(ISNUMBER(FI346),IF(FI346&gt;20,FI346,0),0)</f>
        <v>0</v>
      </c>
      <c r="GA346" s="120">
        <f t="shared" ref="GA346:GA409" si="549">IF(ISNUMBER(FQ346),IF(FQ346&gt;20,FQ346,0),0)</f>
        <v>0</v>
      </c>
      <c r="GB346" s="120">
        <f t="shared" ref="GB346:GB409" si="550">IF(ISNUMBER(FM346),IF(FM346&gt;20,FM346,0),0)</f>
        <v>0</v>
      </c>
      <c r="GC346" s="120">
        <f t="shared" ref="GC346:GC409" si="551">IF(ISNUMBER(FP346),IF(FP346&gt;20,FP346,0),0)</f>
        <v>0</v>
      </c>
      <c r="GD346" s="120">
        <f t="shared" ref="GD346:GD409" si="552">IF(ISNUMBER(FH346),IF(FH346&gt;20,FH346,0),0)</f>
        <v>0</v>
      </c>
      <c r="GE346" s="120">
        <f t="shared" ref="GE346:GE409" si="553">IF(ISNUMBER(FL346),IF(FL346&gt;20,FL346,0),0)</f>
        <v>0</v>
      </c>
      <c r="GF346" s="120">
        <f t="shared" ref="GF346:GF409" si="554">IF(ISNUMBER(FK346),IF(FK346&gt;20,FK346,0),0)</f>
        <v>0</v>
      </c>
      <c r="GG346">
        <f t="shared" ref="GG346:GG409" si="555">IF(GD346&gt;20,GD346,IF(GE346&gt;20,GE346,IF(GF346&gt;20,GF346,0)))</f>
        <v>0</v>
      </c>
      <c r="GH346">
        <f t="shared" ref="GH346:GH409" si="556">IF(ISNUMBER(FO346),IF(FO346&gt;20,FO346,0),0)</f>
        <v>0</v>
      </c>
      <c r="GI346">
        <v>6</v>
      </c>
      <c r="GJ346" t="str">
        <f t="shared" ref="GJ346:GJ409" si="557">IF(ISNUMBER(FR346),IF(GH346&gt;0,"NO3",IF(GB346+GC346=0,"Cl",IF(GA346+GC346=0,"HCO3",IF(GA346+GB346=0,"SO4",IF(GC346=0,IF(GA346&gt;GB346,"Cl-HCO3","HCO3-Cl"),IF(GB346=0,IF(GA346&gt;GC346,"Cl-SO4","SO4-Cl"),IF(GA346=0,IF(GB346&gt;GC346,"HCO3-SO4","SO4-HCO3"),IF(GA346&gt;GB346,IF(GA346&gt;GC346,IF(GB346&gt;GC346,"Cl-HCO3-SO4","Cl-SO4-HCO3"),"SO4-Cl-HCO3"),IF(GB346&gt;GA346,IF(GB346&gt;GC346,IF(GA346&gt;GC346,"HCO3-Cl-SO4","HCO3-SO4-Cl"),"SO4-HCO3-Cl"),"x"))))))))),"")</f>
        <v/>
      </c>
    </row>
    <row r="347" spans="1:192" ht="15" x14ac:dyDescent="0.25">
      <c r="A347" s="50">
        <f t="shared" si="429"/>
        <v>346</v>
      </c>
      <c r="B347" t="s">
        <v>109</v>
      </c>
      <c r="C347" s="2" t="s">
        <v>261</v>
      </c>
      <c r="D347" s="58" t="s">
        <v>172</v>
      </c>
      <c r="E347" s="58"/>
      <c r="F347" s="19">
        <v>3508100</v>
      </c>
      <c r="G347" s="19">
        <v>5662810</v>
      </c>
      <c r="H347" s="77">
        <f t="shared" si="493"/>
        <v>508022.33</v>
      </c>
      <c r="I347" s="77">
        <f t="shared" si="494"/>
        <v>5660984.6660000002</v>
      </c>
      <c r="J347" s="83">
        <v>271.39999999999998</v>
      </c>
      <c r="K347" s="83" t="s">
        <v>1333</v>
      </c>
      <c r="L347" s="19">
        <v>73.400000000000006</v>
      </c>
      <c r="Q347" t="s">
        <v>1352</v>
      </c>
      <c r="R347" s="2" t="s">
        <v>2871</v>
      </c>
      <c r="S347" s="2" t="s">
        <v>2633</v>
      </c>
      <c r="T347" s="241" t="str">
        <f t="shared" si="495"/>
        <v>-</v>
      </c>
      <c r="U347" s="241" t="str">
        <f t="shared" si="496"/>
        <v>M</v>
      </c>
      <c r="V347" s="241" t="str">
        <f t="shared" si="497"/>
        <v>-</v>
      </c>
      <c r="W347" s="241" t="str">
        <f t="shared" si="425"/>
        <v>A</v>
      </c>
      <c r="X347" s="260">
        <f t="shared" si="498"/>
        <v>6</v>
      </c>
      <c r="Y347" s="261" t="str">
        <f t="shared" si="499"/>
        <v/>
      </c>
      <c r="Z347" s="56" t="s">
        <v>1739</v>
      </c>
      <c r="AA347" s="48">
        <v>26399</v>
      </c>
      <c r="AB347" s="73">
        <v>2</v>
      </c>
      <c r="AD347" t="s">
        <v>1740</v>
      </c>
      <c r="AF347" s="66">
        <v>11.9</v>
      </c>
      <c r="AI347" s="272"/>
      <c r="AR347">
        <v>4980</v>
      </c>
      <c r="AS347" s="193">
        <f t="shared" si="500"/>
        <v>4954.3</v>
      </c>
      <c r="AT347" s="248" t="str">
        <f t="shared" si="501"/>
        <v/>
      </c>
      <c r="AU347">
        <v>671.8</v>
      </c>
      <c r="AV347">
        <v>253.8</v>
      </c>
      <c r="AW347">
        <v>346.3</v>
      </c>
      <c r="AX347">
        <v>616</v>
      </c>
      <c r="AY347">
        <v>26.4</v>
      </c>
      <c r="AZ347" s="61">
        <v>3040</v>
      </c>
      <c r="BO347" s="90"/>
      <c r="BP347" s="273"/>
      <c r="BQ347" s="90"/>
      <c r="BR347" s="90"/>
      <c r="BS347" s="90"/>
      <c r="BT347" s="90"/>
      <c r="BU347" s="90"/>
      <c r="BV347" s="90"/>
      <c r="BW347" s="90"/>
      <c r="BX347" s="90"/>
      <c r="BY347" s="90"/>
      <c r="BZ347" s="90"/>
      <c r="CA347" s="90"/>
      <c r="CB347" s="90"/>
      <c r="CC347" s="90"/>
      <c r="CD347" s="90"/>
      <c r="CE347" s="90"/>
      <c r="CF347" s="90"/>
      <c r="CG347" s="90"/>
      <c r="CH347" s="90"/>
      <c r="CI347" s="90"/>
      <c r="CJ347" s="90"/>
      <c r="CK347" s="90"/>
      <c r="CL347" s="91"/>
      <c r="CM347" s="90"/>
      <c r="CN347" s="90">
        <v>1934</v>
      </c>
      <c r="CO347" s="90"/>
      <c r="DB347" s="103"/>
      <c r="DC347" s="103"/>
      <c r="DD347" s="103"/>
      <c r="DE347" s="103"/>
      <c r="DF347" s="103"/>
      <c r="DG347" s="103"/>
      <c r="DH347" s="103"/>
      <c r="DI347" s="103"/>
      <c r="DJ347" s="103"/>
      <c r="DK347" s="103"/>
      <c r="DL347" s="103"/>
      <c r="DM347" s="103"/>
      <c r="DN347" s="103"/>
      <c r="DO347" s="103"/>
      <c r="DP347" s="103"/>
      <c r="DQ347" s="103"/>
      <c r="DR347" s="103"/>
      <c r="DS347" s="104"/>
      <c r="DT347" s="50">
        <f t="shared" si="502"/>
        <v>0</v>
      </c>
      <c r="DU347" s="73">
        <f t="shared" si="503"/>
        <v>0</v>
      </c>
      <c r="DV347" s="73">
        <f t="shared" si="504"/>
        <v>1</v>
      </c>
      <c r="DW347" s="73">
        <f t="shared" si="505"/>
        <v>0</v>
      </c>
      <c r="DX347" s="73">
        <f t="shared" si="506"/>
        <v>0</v>
      </c>
      <c r="DY347" s="125">
        <f t="shared" si="507"/>
        <v>0</v>
      </c>
      <c r="DZ347" s="73">
        <f t="shared" si="508"/>
        <v>1</v>
      </c>
      <c r="EA347" s="19">
        <f t="shared" si="509"/>
        <v>0</v>
      </c>
      <c r="EB347" s="50">
        <f t="shared" si="510"/>
        <v>0</v>
      </c>
      <c r="EC347" s="19">
        <f t="shared" si="511"/>
        <v>0</v>
      </c>
      <c r="ED347" s="19">
        <f t="shared" si="512"/>
        <v>1</v>
      </c>
      <c r="EE347" s="19">
        <f t="shared" si="513"/>
        <v>0</v>
      </c>
      <c r="EF347" s="50">
        <f t="shared" si="514"/>
        <v>0</v>
      </c>
      <c r="EG347" s="19">
        <f t="shared" si="515"/>
        <v>0</v>
      </c>
      <c r="EH347" s="19">
        <f t="shared" si="516"/>
        <v>1</v>
      </c>
      <c r="EI347" s="50">
        <f t="shared" si="517"/>
        <v>0</v>
      </c>
      <c r="EJ347" s="125">
        <f t="shared" si="518"/>
        <v>2</v>
      </c>
      <c r="EK347">
        <f t="shared" si="519"/>
        <v>671.8</v>
      </c>
      <c r="EL347" t="str">
        <f t="shared" si="520"/>
        <v/>
      </c>
      <c r="EM347">
        <f t="shared" si="521"/>
        <v>253.8</v>
      </c>
      <c r="EN347">
        <f t="shared" si="522"/>
        <v>346.3</v>
      </c>
      <c r="EO347" t="str">
        <f t="shared" si="523"/>
        <v/>
      </c>
      <c r="EP347" t="str">
        <f t="shared" si="524"/>
        <v/>
      </c>
      <c r="EQ347">
        <f t="shared" si="525"/>
        <v>3040</v>
      </c>
      <c r="ER347" t="str">
        <f t="shared" si="526"/>
        <v/>
      </c>
      <c r="ES347" t="str">
        <f t="shared" si="527"/>
        <v/>
      </c>
      <c r="ET347">
        <f t="shared" si="528"/>
        <v>26.4</v>
      </c>
      <c r="EU347" s="61">
        <f t="shared" si="529"/>
        <v>616</v>
      </c>
      <c r="EV347" s="53" t="e">
        <f>IF(ISNUMBER(EK347),EK347*#REF!,"")</f>
        <v>#REF!</v>
      </c>
      <c r="EW347" s="53" t="str">
        <f>IF(ISNUMBER(EL347),EL347*#REF!,"")</f>
        <v/>
      </c>
      <c r="EX347" s="53" t="e">
        <f>IF(ISNUMBER(EM347),EM347*#REF!,"")</f>
        <v>#REF!</v>
      </c>
      <c r="EY347" s="53" t="e">
        <f>IF(ISNUMBER(EN347),EN347*#REF!,"")</f>
        <v>#REF!</v>
      </c>
      <c r="EZ347" s="53" t="str">
        <f>IF(ISNUMBER(EO347),EO347*#REF!,"")</f>
        <v/>
      </c>
      <c r="FA347" s="53" t="str">
        <f>IF(ISNUMBER(EP347),EP347*#REF!,"")</f>
        <v/>
      </c>
      <c r="FB347" s="53" t="e">
        <f>IF(ISNUMBER(EQ347),EQ347*#REF!,"")</f>
        <v>#REF!</v>
      </c>
      <c r="FC347" s="53" t="str">
        <f>IF(ISNUMBER(ER347),ER347*#REF!,"")</f>
        <v/>
      </c>
      <c r="FD347" s="53" t="str">
        <f>IF(ISNUMBER(ES347),ES347*#REF!,"")</f>
        <v/>
      </c>
      <c r="FE347" s="53" t="e">
        <f>IF(ISNUMBER(ET347),ET347*#REF!,"")</f>
        <v>#REF!</v>
      </c>
      <c r="FF347" s="52" t="e">
        <f>IF(ISNUMBER(EU347),EU347*#REF!,"")</f>
        <v>#REF!</v>
      </c>
      <c r="FG347" s="55" t="str">
        <f t="shared" si="530"/>
        <v/>
      </c>
      <c r="FH347" s="55" t="str">
        <f t="shared" si="531"/>
        <v/>
      </c>
      <c r="FI347" s="55" t="str">
        <f t="shared" si="532"/>
        <v/>
      </c>
      <c r="FJ347" s="55" t="str">
        <f t="shared" si="533"/>
        <v/>
      </c>
      <c r="FK347" s="55" t="str">
        <f t="shared" si="534"/>
        <v/>
      </c>
      <c r="FL347" s="55" t="str">
        <f t="shared" si="535"/>
        <v/>
      </c>
      <c r="FM347" s="55" t="str">
        <f t="shared" si="536"/>
        <v/>
      </c>
      <c r="FN347" s="55" t="str">
        <f t="shared" si="537"/>
        <v/>
      </c>
      <c r="FO347" s="55" t="str">
        <f t="shared" si="538"/>
        <v/>
      </c>
      <c r="FP347" s="55" t="str">
        <f t="shared" si="539"/>
        <v/>
      </c>
      <c r="FQ347" s="59" t="str">
        <f t="shared" si="540"/>
        <v/>
      </c>
      <c r="FR347" s="53" t="str">
        <f t="shared" si="426"/>
        <v/>
      </c>
      <c r="FS347" s="53" t="e">
        <f t="shared" si="541"/>
        <v>#VALUE!</v>
      </c>
      <c r="FT347" s="19" t="e">
        <f t="shared" si="542"/>
        <v>#VALUE!</v>
      </c>
      <c r="FU347" s="19" t="e">
        <f t="shared" si="543"/>
        <v>#VALUE!</v>
      </c>
      <c r="FV347" s="19" t="e">
        <f t="shared" si="544"/>
        <v>#VALUE!</v>
      </c>
      <c r="FW347" s="50" t="e">
        <f t="shared" si="545"/>
        <v>#VALUE!</v>
      </c>
      <c r="FX347" s="120">
        <f t="shared" si="546"/>
        <v>0</v>
      </c>
      <c r="FY347" s="120">
        <f t="shared" si="547"/>
        <v>0</v>
      </c>
      <c r="FZ347" s="120">
        <f t="shared" si="548"/>
        <v>0</v>
      </c>
      <c r="GA347" s="120">
        <f t="shared" si="549"/>
        <v>0</v>
      </c>
      <c r="GB347" s="120">
        <f t="shared" si="550"/>
        <v>0</v>
      </c>
      <c r="GC347" s="120">
        <f t="shared" si="551"/>
        <v>0</v>
      </c>
      <c r="GD347" s="120">
        <f t="shared" si="552"/>
        <v>0</v>
      </c>
      <c r="GE347" s="120">
        <f t="shared" si="553"/>
        <v>0</v>
      </c>
      <c r="GF347" s="120">
        <f t="shared" si="554"/>
        <v>0</v>
      </c>
      <c r="GG347">
        <f t="shared" si="555"/>
        <v>0</v>
      </c>
      <c r="GH347">
        <f t="shared" si="556"/>
        <v>0</v>
      </c>
      <c r="GI347">
        <v>6</v>
      </c>
      <c r="GJ347" t="str">
        <f t="shared" si="557"/>
        <v/>
      </c>
    </row>
    <row r="348" spans="1:192" x14ac:dyDescent="0.2">
      <c r="A348" s="50">
        <f t="shared" si="429"/>
        <v>347</v>
      </c>
      <c r="B348" t="s">
        <v>109</v>
      </c>
      <c r="C348" s="58" t="s">
        <v>261</v>
      </c>
      <c r="D348" s="58" t="s">
        <v>172</v>
      </c>
      <c r="E348" s="58"/>
      <c r="F348" s="83">
        <v>3508100</v>
      </c>
      <c r="G348" s="83">
        <v>5662810</v>
      </c>
      <c r="H348" s="77">
        <f t="shared" si="493"/>
        <v>508022.33</v>
      </c>
      <c r="I348" s="77">
        <f t="shared" si="494"/>
        <v>5660984.6660000002</v>
      </c>
      <c r="J348" s="83">
        <v>271.39999999999998</v>
      </c>
      <c r="K348" s="83" t="s">
        <v>1333</v>
      </c>
      <c r="L348" s="83">
        <v>73.400000000000006</v>
      </c>
      <c r="M348" s="83">
        <v>24</v>
      </c>
      <c r="N348" s="19">
        <v>70</v>
      </c>
      <c r="O348" s="83"/>
      <c r="P348" s="83"/>
      <c r="Q348" t="s">
        <v>1352</v>
      </c>
      <c r="R348" s="2" t="s">
        <v>2871</v>
      </c>
      <c r="S348" s="2" t="s">
        <v>2633</v>
      </c>
      <c r="T348" s="241" t="str">
        <f t="shared" si="495"/>
        <v>-</v>
      </c>
      <c r="U348" s="241" t="str">
        <f t="shared" si="496"/>
        <v>M</v>
      </c>
      <c r="V348" s="241" t="str">
        <f t="shared" si="497"/>
        <v>-</v>
      </c>
      <c r="W348" s="241" t="str">
        <f t="shared" si="425"/>
        <v>A</v>
      </c>
      <c r="X348" s="260">
        <f t="shared" si="498"/>
        <v>6</v>
      </c>
      <c r="Y348" s="261" t="str">
        <f t="shared" si="499"/>
        <v/>
      </c>
      <c r="Z348" s="56" t="s">
        <v>2170</v>
      </c>
      <c r="AA348" s="69">
        <v>34142</v>
      </c>
      <c r="AB348" s="77">
        <v>3</v>
      </c>
      <c r="AC348" s="2" t="s">
        <v>374</v>
      </c>
      <c r="AD348" s="58" t="s">
        <v>3010</v>
      </c>
      <c r="AE348" s="68"/>
      <c r="AF348" s="83">
        <v>12.7</v>
      </c>
      <c r="AG348" s="83">
        <v>4600</v>
      </c>
      <c r="AH348" s="83">
        <v>6.33</v>
      </c>
      <c r="AI348" s="83">
        <v>384</v>
      </c>
      <c r="AJ348" s="83"/>
      <c r="AK348" s="83"/>
      <c r="AL348" s="83"/>
      <c r="AM348" s="83">
        <v>0.46</v>
      </c>
      <c r="AN348" s="58"/>
      <c r="AO348" s="58"/>
      <c r="AP348" s="83"/>
      <c r="AQ348" s="58"/>
      <c r="AR348" s="58">
        <v>5030</v>
      </c>
      <c r="AS348" s="193">
        <f t="shared" si="500"/>
        <v>4973.34</v>
      </c>
      <c r="AT348" s="248" t="str">
        <f t="shared" si="501"/>
        <v/>
      </c>
      <c r="AU348" s="58">
        <v>600</v>
      </c>
      <c r="AV348" s="58">
        <v>262</v>
      </c>
      <c r="AW348" s="58">
        <v>363</v>
      </c>
      <c r="AX348" s="58">
        <v>624</v>
      </c>
      <c r="AY348" s="58">
        <v>34</v>
      </c>
      <c r="AZ348" s="68">
        <v>3070</v>
      </c>
      <c r="BA348" s="58"/>
      <c r="BB348" s="58">
        <v>13.6</v>
      </c>
      <c r="BC348" s="58"/>
      <c r="BD348" s="58"/>
      <c r="BE348" s="58">
        <v>6.38</v>
      </c>
      <c r="BF348" s="58">
        <v>0.36</v>
      </c>
      <c r="BG348" s="58"/>
      <c r="BH348" s="58"/>
      <c r="BI348" s="58"/>
      <c r="BJ348" s="58">
        <v>0</v>
      </c>
      <c r="BK348" s="58"/>
      <c r="BL348" s="58"/>
      <c r="BM348" s="58"/>
      <c r="BN348" s="68"/>
      <c r="BO348" s="81"/>
      <c r="BP348" s="81"/>
      <c r="BQ348" s="81"/>
      <c r="BR348" s="81"/>
      <c r="BS348" s="81"/>
      <c r="BT348" s="81"/>
      <c r="BU348" s="81"/>
      <c r="BV348" s="81"/>
      <c r="BW348" s="81"/>
      <c r="BX348" s="81"/>
      <c r="BY348" s="81"/>
      <c r="BZ348" s="81"/>
      <c r="CA348" s="81"/>
      <c r="CB348" s="81"/>
      <c r="CC348" s="81"/>
      <c r="CD348" s="81"/>
      <c r="CE348" s="81"/>
      <c r="CF348" s="81"/>
      <c r="CG348" s="81"/>
      <c r="CH348" s="81"/>
      <c r="CI348" s="81"/>
      <c r="CJ348" s="81"/>
      <c r="CK348" s="81"/>
      <c r="CL348" s="82"/>
      <c r="CM348" s="81"/>
      <c r="CN348" s="81">
        <v>3390</v>
      </c>
      <c r="CO348" s="90"/>
      <c r="DB348" s="103"/>
      <c r="DC348" s="103"/>
      <c r="DD348" s="103"/>
      <c r="DE348" s="103"/>
      <c r="DF348" s="103"/>
      <c r="DG348" s="103"/>
      <c r="DH348" s="103"/>
      <c r="DI348" s="103"/>
      <c r="DJ348" s="103"/>
      <c r="DK348" s="103"/>
      <c r="DL348" s="103"/>
      <c r="DM348" s="103"/>
      <c r="DN348" s="103"/>
      <c r="DO348" s="103"/>
      <c r="DP348" s="103"/>
      <c r="DQ348" s="103"/>
      <c r="DR348" s="103"/>
      <c r="DS348" s="104"/>
      <c r="DT348" s="50">
        <f t="shared" si="502"/>
        <v>0</v>
      </c>
      <c r="DU348" s="73">
        <f t="shared" si="503"/>
        <v>0</v>
      </c>
      <c r="DV348" s="73">
        <f t="shared" si="504"/>
        <v>1</v>
      </c>
      <c r="DW348" s="73">
        <f t="shared" si="505"/>
        <v>0</v>
      </c>
      <c r="DX348" s="73">
        <f t="shared" si="506"/>
        <v>0</v>
      </c>
      <c r="DY348" s="125">
        <f t="shared" si="507"/>
        <v>0</v>
      </c>
      <c r="DZ348" s="73">
        <f t="shared" si="508"/>
        <v>1</v>
      </c>
      <c r="EA348" s="19">
        <f t="shared" si="509"/>
        <v>0</v>
      </c>
      <c r="EB348" s="50">
        <f t="shared" si="510"/>
        <v>0</v>
      </c>
      <c r="EC348" s="19">
        <f t="shared" si="511"/>
        <v>0</v>
      </c>
      <c r="ED348" s="19">
        <f t="shared" si="512"/>
        <v>1</v>
      </c>
      <c r="EE348" s="19">
        <f t="shared" si="513"/>
        <v>0</v>
      </c>
      <c r="EF348" s="50">
        <f t="shared" si="514"/>
        <v>0</v>
      </c>
      <c r="EG348" s="19">
        <f t="shared" si="515"/>
        <v>0</v>
      </c>
      <c r="EH348" s="19">
        <f t="shared" si="516"/>
        <v>1</v>
      </c>
      <c r="EI348" s="50">
        <f t="shared" si="517"/>
        <v>0</v>
      </c>
      <c r="EJ348" s="125">
        <f t="shared" si="518"/>
        <v>2</v>
      </c>
      <c r="EK348">
        <f t="shared" si="519"/>
        <v>600</v>
      </c>
      <c r="EL348">
        <f t="shared" si="520"/>
        <v>13.6</v>
      </c>
      <c r="EM348">
        <f t="shared" si="521"/>
        <v>262</v>
      </c>
      <c r="EN348">
        <f t="shared" si="522"/>
        <v>363</v>
      </c>
      <c r="EO348">
        <f t="shared" si="523"/>
        <v>0.36</v>
      </c>
      <c r="EP348">
        <f t="shared" si="524"/>
        <v>6.38</v>
      </c>
      <c r="EQ348">
        <f t="shared" si="525"/>
        <v>3070</v>
      </c>
      <c r="ER348" t="str">
        <f t="shared" si="526"/>
        <v/>
      </c>
      <c r="ES348">
        <f t="shared" si="527"/>
        <v>0</v>
      </c>
      <c r="ET348">
        <f t="shared" si="528"/>
        <v>34</v>
      </c>
      <c r="EU348" s="61">
        <f t="shared" si="529"/>
        <v>624</v>
      </c>
      <c r="EV348" s="53" t="e">
        <f>IF(ISNUMBER(EK348),EK348*#REF!,"")</f>
        <v>#REF!</v>
      </c>
      <c r="EW348" s="53" t="e">
        <f>IF(ISNUMBER(EL348),EL348*#REF!,"")</f>
        <v>#REF!</v>
      </c>
      <c r="EX348" s="53" t="e">
        <f>IF(ISNUMBER(EM348),EM348*#REF!,"")</f>
        <v>#REF!</v>
      </c>
      <c r="EY348" s="53" t="e">
        <f>IF(ISNUMBER(EN348),EN348*#REF!,"")</f>
        <v>#REF!</v>
      </c>
      <c r="EZ348" s="53" t="e">
        <f>IF(ISNUMBER(EO348),EO348*#REF!,"")</f>
        <v>#REF!</v>
      </c>
      <c r="FA348" s="53" t="e">
        <f>IF(ISNUMBER(EP348),EP348*#REF!,"")</f>
        <v>#REF!</v>
      </c>
      <c r="FB348" s="53" t="e">
        <f>IF(ISNUMBER(EQ348),EQ348*#REF!,"")</f>
        <v>#REF!</v>
      </c>
      <c r="FC348" s="53" t="str">
        <f>IF(ISNUMBER(ER348),ER348*#REF!,"")</f>
        <v/>
      </c>
      <c r="FD348" s="53" t="e">
        <f>IF(ISNUMBER(ES348),ES348*#REF!,"")</f>
        <v>#REF!</v>
      </c>
      <c r="FE348" s="53" t="e">
        <f>IF(ISNUMBER(ET348),ET348*#REF!,"")</f>
        <v>#REF!</v>
      </c>
      <c r="FF348" s="52" t="e">
        <f>IF(ISNUMBER(EU348),EU348*#REF!,"")</f>
        <v>#REF!</v>
      </c>
      <c r="FG348" s="55" t="str">
        <f t="shared" si="530"/>
        <v/>
      </c>
      <c r="FH348" s="55" t="str">
        <f t="shared" si="531"/>
        <v/>
      </c>
      <c r="FI348" s="55" t="str">
        <f t="shared" si="532"/>
        <v/>
      </c>
      <c r="FJ348" s="55" t="str">
        <f t="shared" si="533"/>
        <v/>
      </c>
      <c r="FK348" s="55" t="str">
        <f t="shared" si="534"/>
        <v/>
      </c>
      <c r="FL348" s="55" t="str">
        <f t="shared" si="535"/>
        <v/>
      </c>
      <c r="FM348" s="55" t="str">
        <f t="shared" si="536"/>
        <v/>
      </c>
      <c r="FN348" s="55" t="str">
        <f t="shared" si="537"/>
        <v/>
      </c>
      <c r="FO348" s="55" t="str">
        <f t="shared" si="538"/>
        <v/>
      </c>
      <c r="FP348" s="55" t="str">
        <f t="shared" si="539"/>
        <v/>
      </c>
      <c r="FQ348" s="59" t="str">
        <f t="shared" si="540"/>
        <v/>
      </c>
      <c r="FR348" s="53" t="str">
        <f t="shared" si="426"/>
        <v/>
      </c>
      <c r="FS348" s="53" t="e">
        <f t="shared" si="541"/>
        <v>#VALUE!</v>
      </c>
      <c r="FT348" s="19" t="e">
        <f t="shared" si="542"/>
        <v>#VALUE!</v>
      </c>
      <c r="FU348" s="19" t="e">
        <f t="shared" si="543"/>
        <v>#VALUE!</v>
      </c>
      <c r="FV348" s="19" t="e">
        <f t="shared" si="544"/>
        <v>#VALUE!</v>
      </c>
      <c r="FW348" s="50" t="e">
        <f t="shared" si="545"/>
        <v>#VALUE!</v>
      </c>
      <c r="FX348" s="120">
        <f t="shared" si="546"/>
        <v>0</v>
      </c>
      <c r="FY348" s="120">
        <f t="shared" si="547"/>
        <v>0</v>
      </c>
      <c r="FZ348" s="120">
        <f t="shared" si="548"/>
        <v>0</v>
      </c>
      <c r="GA348" s="120">
        <f t="shared" si="549"/>
        <v>0</v>
      </c>
      <c r="GB348" s="120">
        <f t="shared" si="550"/>
        <v>0</v>
      </c>
      <c r="GC348" s="120">
        <f t="shared" si="551"/>
        <v>0</v>
      </c>
      <c r="GD348" s="120">
        <f t="shared" si="552"/>
        <v>0</v>
      </c>
      <c r="GE348" s="120">
        <f t="shared" si="553"/>
        <v>0</v>
      </c>
      <c r="GF348" s="120">
        <f t="shared" si="554"/>
        <v>0</v>
      </c>
      <c r="GG348">
        <f t="shared" si="555"/>
        <v>0</v>
      </c>
      <c r="GH348">
        <f t="shared" si="556"/>
        <v>0</v>
      </c>
      <c r="GI348">
        <v>6</v>
      </c>
      <c r="GJ348" t="str">
        <f t="shared" si="557"/>
        <v/>
      </c>
    </row>
    <row r="349" spans="1:192" x14ac:dyDescent="0.2">
      <c r="A349" s="50">
        <f t="shared" si="429"/>
        <v>348</v>
      </c>
      <c r="B349" s="2" t="s">
        <v>109</v>
      </c>
      <c r="C349" s="2" t="s">
        <v>172</v>
      </c>
      <c r="D349" t="s">
        <v>324</v>
      </c>
      <c r="F349" s="19">
        <v>3508100</v>
      </c>
      <c r="G349" s="19">
        <v>5662810</v>
      </c>
      <c r="H349" s="77">
        <f t="shared" si="493"/>
        <v>508022.33</v>
      </c>
      <c r="I349" s="77">
        <f t="shared" si="494"/>
        <v>5660984.6660000002</v>
      </c>
      <c r="J349" s="83">
        <v>271.39999999999998</v>
      </c>
      <c r="K349" s="19" t="s">
        <v>1335</v>
      </c>
      <c r="L349" s="19">
        <v>5.5</v>
      </c>
      <c r="O349" s="19">
        <v>271.37</v>
      </c>
      <c r="Q349" t="s">
        <v>2821</v>
      </c>
      <c r="R349" s="2" t="s">
        <v>2872</v>
      </c>
      <c r="S349" s="2" t="s">
        <v>2633</v>
      </c>
      <c r="T349" s="241" t="str">
        <f t="shared" si="495"/>
        <v>-</v>
      </c>
      <c r="U349" s="241" t="str">
        <f t="shared" si="496"/>
        <v>M</v>
      </c>
      <c r="V349" s="241" t="str">
        <f t="shared" si="497"/>
        <v>-</v>
      </c>
      <c r="W349" s="241" t="str">
        <f t="shared" si="425"/>
        <v>A</v>
      </c>
      <c r="X349" s="260">
        <f t="shared" si="498"/>
        <v>6</v>
      </c>
      <c r="Y349" s="261" t="str">
        <f t="shared" si="499"/>
        <v/>
      </c>
      <c r="Z349" s="56"/>
      <c r="AA349" s="69" t="s">
        <v>1588</v>
      </c>
      <c r="AB349" s="77">
        <v>1</v>
      </c>
      <c r="AC349" s="2" t="s">
        <v>610</v>
      </c>
      <c r="AD349" s="58" t="s">
        <v>2954</v>
      </c>
      <c r="AE349" s="68"/>
      <c r="AF349" s="83">
        <v>11.5</v>
      </c>
      <c r="AG349" s="83">
        <v>5800</v>
      </c>
      <c r="AH349" s="83"/>
      <c r="AI349" s="83"/>
      <c r="AJ349" s="83">
        <v>1.0024599999999999</v>
      </c>
      <c r="AK349" s="83">
        <v>19</v>
      </c>
      <c r="AL349" s="83"/>
      <c r="AM349" s="83">
        <v>8.7999999999999995E-2</v>
      </c>
      <c r="AN349" s="58"/>
      <c r="AO349" s="58"/>
      <c r="AP349" s="83"/>
      <c r="AQ349" s="58"/>
      <c r="AR349" s="58"/>
      <c r="AS349" s="193">
        <f t="shared" si="500"/>
        <v>5086.6440000000011</v>
      </c>
      <c r="AT349" s="248" t="str">
        <f t="shared" si="501"/>
        <v/>
      </c>
      <c r="AU349" s="58">
        <v>675.4</v>
      </c>
      <c r="AV349" s="58">
        <v>258.7</v>
      </c>
      <c r="AW349" s="58">
        <v>353.3</v>
      </c>
      <c r="AX349" s="58">
        <v>633.20000000000005</v>
      </c>
      <c r="AY349" s="58">
        <v>24.77</v>
      </c>
      <c r="AZ349" s="68">
        <v>3079</v>
      </c>
      <c r="BA349" s="58"/>
      <c r="BB349" s="58">
        <v>12.6</v>
      </c>
      <c r="BC349" s="58"/>
      <c r="BD349" s="58">
        <v>1.948</v>
      </c>
      <c r="BE349" s="58">
        <v>6.55</v>
      </c>
      <c r="BF349" s="58">
        <v>0.44800000000000001</v>
      </c>
      <c r="BG349" s="58"/>
      <c r="BH349" s="58"/>
      <c r="BI349" s="58"/>
      <c r="BJ349" s="58"/>
      <c r="BK349" s="58"/>
      <c r="BL349" s="58"/>
      <c r="BM349" s="58">
        <v>40.33</v>
      </c>
      <c r="BN349" s="68"/>
      <c r="BO349" s="81"/>
      <c r="BP349" s="81"/>
      <c r="BQ349" s="81"/>
      <c r="BR349" s="81">
        <v>398</v>
      </c>
      <c r="BS349" s="81"/>
      <c r="BT349" s="81"/>
      <c r="BU349" s="81"/>
      <c r="BV349" s="81"/>
      <c r="BW349" s="81"/>
      <c r="BX349" s="81"/>
      <c r="BY349" s="81"/>
      <c r="BZ349" s="81"/>
      <c r="CA349" s="81"/>
      <c r="CB349" s="81"/>
      <c r="CC349" s="81"/>
      <c r="CD349" s="81"/>
      <c r="CE349" s="81"/>
      <c r="CF349" s="81"/>
      <c r="CG349" s="81"/>
      <c r="CH349" s="81"/>
      <c r="CI349" s="81"/>
      <c r="CJ349" s="81"/>
      <c r="CK349" s="81"/>
      <c r="CL349" s="82"/>
      <c r="CM349" s="81"/>
      <c r="CN349" s="81">
        <v>2551</v>
      </c>
      <c r="CO349" s="90"/>
      <c r="DB349" s="103"/>
      <c r="DC349" s="103"/>
      <c r="DD349" s="103"/>
      <c r="DE349" s="103"/>
      <c r="DF349" s="103"/>
      <c r="DG349" s="103"/>
      <c r="DH349" s="103"/>
      <c r="DI349" s="103"/>
      <c r="DJ349" s="103"/>
      <c r="DK349" s="103"/>
      <c r="DL349" s="103"/>
      <c r="DM349" s="103"/>
      <c r="DN349" s="103"/>
      <c r="DO349" s="103"/>
      <c r="DP349" s="103"/>
      <c r="DQ349" s="103"/>
      <c r="DR349" s="103"/>
      <c r="DS349" s="104"/>
      <c r="DT349" s="50">
        <f t="shared" si="502"/>
        <v>1</v>
      </c>
      <c r="DU349" s="73">
        <f t="shared" si="503"/>
        <v>1</v>
      </c>
      <c r="DV349" s="73">
        <f t="shared" si="504"/>
        <v>0</v>
      </c>
      <c r="DW349" s="73">
        <f t="shared" si="505"/>
        <v>0</v>
      </c>
      <c r="DX349" s="73">
        <f t="shared" si="506"/>
        <v>0</v>
      </c>
      <c r="DY349" s="125">
        <f t="shared" si="507"/>
        <v>0</v>
      </c>
      <c r="DZ349" s="73">
        <f t="shared" si="508"/>
        <v>1</v>
      </c>
      <c r="EA349" s="19">
        <f t="shared" si="509"/>
        <v>0</v>
      </c>
      <c r="EB349" s="50">
        <f t="shared" si="510"/>
        <v>0</v>
      </c>
      <c r="EC349" s="19">
        <f t="shared" si="511"/>
        <v>0</v>
      </c>
      <c r="ED349" s="19">
        <f t="shared" si="512"/>
        <v>1</v>
      </c>
      <c r="EE349" s="19">
        <f t="shared" si="513"/>
        <v>0</v>
      </c>
      <c r="EF349" s="50">
        <f t="shared" si="514"/>
        <v>0</v>
      </c>
      <c r="EG349" s="19">
        <f t="shared" si="515"/>
        <v>0</v>
      </c>
      <c r="EH349" s="19">
        <f t="shared" si="516"/>
        <v>1</v>
      </c>
      <c r="EI349" s="50">
        <f t="shared" si="517"/>
        <v>0</v>
      </c>
      <c r="EJ349" s="125">
        <f t="shared" si="518"/>
        <v>2</v>
      </c>
      <c r="EK349">
        <f t="shared" si="519"/>
        <v>675.4</v>
      </c>
      <c r="EL349">
        <f t="shared" si="520"/>
        <v>12.6</v>
      </c>
      <c r="EM349">
        <f t="shared" si="521"/>
        <v>258.7</v>
      </c>
      <c r="EN349">
        <f t="shared" si="522"/>
        <v>353.3</v>
      </c>
      <c r="EO349">
        <f t="shared" si="523"/>
        <v>0.44800000000000001</v>
      </c>
      <c r="EP349">
        <f t="shared" si="524"/>
        <v>6.55</v>
      </c>
      <c r="EQ349">
        <f t="shared" si="525"/>
        <v>3079</v>
      </c>
      <c r="ER349" t="str">
        <f t="shared" si="526"/>
        <v/>
      </c>
      <c r="ES349" t="str">
        <f t="shared" si="527"/>
        <v/>
      </c>
      <c r="ET349">
        <f t="shared" si="528"/>
        <v>24.77</v>
      </c>
      <c r="EU349" s="61">
        <f t="shared" si="529"/>
        <v>633.20000000000005</v>
      </c>
      <c r="EV349" s="53" t="e">
        <f>IF(ISNUMBER(EK349),EK349*#REF!,"")</f>
        <v>#REF!</v>
      </c>
      <c r="EW349" s="53" t="e">
        <f>IF(ISNUMBER(EL349),EL349*#REF!,"")</f>
        <v>#REF!</v>
      </c>
      <c r="EX349" s="53" t="e">
        <f>IF(ISNUMBER(EM349),EM349*#REF!,"")</f>
        <v>#REF!</v>
      </c>
      <c r="EY349" s="53" t="e">
        <f>IF(ISNUMBER(EN349),EN349*#REF!,"")</f>
        <v>#REF!</v>
      </c>
      <c r="EZ349" s="53" t="e">
        <f>IF(ISNUMBER(EO349),EO349*#REF!,"")</f>
        <v>#REF!</v>
      </c>
      <c r="FA349" s="53" t="e">
        <f>IF(ISNUMBER(EP349),EP349*#REF!,"")</f>
        <v>#REF!</v>
      </c>
      <c r="FB349" s="53" t="e">
        <f>IF(ISNUMBER(EQ349),EQ349*#REF!,"")</f>
        <v>#REF!</v>
      </c>
      <c r="FC349" s="53" t="str">
        <f>IF(ISNUMBER(ER349),ER349*#REF!,"")</f>
        <v/>
      </c>
      <c r="FD349" s="53" t="str">
        <f>IF(ISNUMBER(ES349),ES349*#REF!,"")</f>
        <v/>
      </c>
      <c r="FE349" s="53" t="e">
        <f>IF(ISNUMBER(ET349),ET349*#REF!,"")</f>
        <v>#REF!</v>
      </c>
      <c r="FF349" s="52" t="e">
        <f>IF(ISNUMBER(EU349),EU349*#REF!,"")</f>
        <v>#REF!</v>
      </c>
      <c r="FG349" s="55" t="str">
        <f t="shared" si="530"/>
        <v/>
      </c>
      <c r="FH349" s="55" t="str">
        <f t="shared" si="531"/>
        <v/>
      </c>
      <c r="FI349" s="55" t="str">
        <f t="shared" si="532"/>
        <v/>
      </c>
      <c r="FJ349" s="55" t="str">
        <f t="shared" si="533"/>
        <v/>
      </c>
      <c r="FK349" s="55" t="str">
        <f t="shared" si="534"/>
        <v/>
      </c>
      <c r="FL349" s="55" t="str">
        <f t="shared" si="535"/>
        <v/>
      </c>
      <c r="FM349" s="55" t="str">
        <f t="shared" si="536"/>
        <v/>
      </c>
      <c r="FN349" s="55" t="str">
        <f t="shared" si="537"/>
        <v/>
      </c>
      <c r="FO349" s="55" t="str">
        <f t="shared" si="538"/>
        <v/>
      </c>
      <c r="FP349" s="55" t="str">
        <f t="shared" si="539"/>
        <v/>
      </c>
      <c r="FQ349" s="59" t="str">
        <f t="shared" si="540"/>
        <v/>
      </c>
      <c r="FR349" s="53" t="str">
        <f t="shared" si="426"/>
        <v/>
      </c>
      <c r="FS349" s="53" t="e">
        <f t="shared" si="541"/>
        <v>#VALUE!</v>
      </c>
      <c r="FT349" s="19" t="e">
        <f t="shared" si="542"/>
        <v>#VALUE!</v>
      </c>
      <c r="FU349" s="19" t="e">
        <f t="shared" si="543"/>
        <v>#VALUE!</v>
      </c>
      <c r="FV349" s="19" t="e">
        <f t="shared" si="544"/>
        <v>#VALUE!</v>
      </c>
      <c r="FW349" s="50" t="e">
        <f t="shared" si="545"/>
        <v>#VALUE!</v>
      </c>
      <c r="FX349" s="120">
        <f t="shared" si="546"/>
        <v>0</v>
      </c>
      <c r="FY349" s="120">
        <f t="shared" si="547"/>
        <v>0</v>
      </c>
      <c r="FZ349" s="120">
        <f t="shared" si="548"/>
        <v>0</v>
      </c>
      <c r="GA349" s="120">
        <f t="shared" si="549"/>
        <v>0</v>
      </c>
      <c r="GB349" s="120">
        <f t="shared" si="550"/>
        <v>0</v>
      </c>
      <c r="GC349" s="120">
        <f t="shared" si="551"/>
        <v>0</v>
      </c>
      <c r="GD349" s="120">
        <f t="shared" si="552"/>
        <v>0</v>
      </c>
      <c r="GE349" s="120">
        <f t="shared" si="553"/>
        <v>0</v>
      </c>
      <c r="GF349" s="120">
        <f t="shared" si="554"/>
        <v>0</v>
      </c>
      <c r="GG349">
        <f t="shared" si="555"/>
        <v>0</v>
      </c>
      <c r="GH349">
        <f t="shared" si="556"/>
        <v>0</v>
      </c>
      <c r="GI349">
        <v>6</v>
      </c>
      <c r="GJ349" t="str">
        <f t="shared" si="557"/>
        <v/>
      </c>
    </row>
    <row r="350" spans="1:192" x14ac:dyDescent="0.2">
      <c r="A350" s="50">
        <f t="shared" ref="A350:A413" si="558">A349+1</f>
        <v>349</v>
      </c>
      <c r="B350" t="s">
        <v>109</v>
      </c>
      <c r="C350" t="s">
        <v>172</v>
      </c>
      <c r="D350" t="s">
        <v>324</v>
      </c>
      <c r="F350" s="19">
        <v>3508100</v>
      </c>
      <c r="G350" s="19">
        <v>5662810</v>
      </c>
      <c r="H350" s="77">
        <f t="shared" si="493"/>
        <v>508022.33</v>
      </c>
      <c r="I350" s="77">
        <f t="shared" si="494"/>
        <v>5660984.6660000002</v>
      </c>
      <c r="J350" s="83">
        <v>271.39999999999998</v>
      </c>
      <c r="K350" s="19" t="s">
        <v>1335</v>
      </c>
      <c r="L350" s="19">
        <v>5.5</v>
      </c>
      <c r="O350" s="19">
        <v>271.37</v>
      </c>
      <c r="Q350" t="s">
        <v>2821</v>
      </c>
      <c r="R350" s="2" t="s">
        <v>2872</v>
      </c>
      <c r="S350" s="2" t="s">
        <v>2633</v>
      </c>
      <c r="T350" s="241" t="str">
        <f t="shared" si="495"/>
        <v>-</v>
      </c>
      <c r="U350" s="241" t="str">
        <f t="shared" si="496"/>
        <v>M</v>
      </c>
      <c r="V350" s="241" t="str">
        <f t="shared" si="497"/>
        <v>-</v>
      </c>
      <c r="W350" s="241" t="str">
        <f t="shared" si="425"/>
        <v>A</v>
      </c>
      <c r="X350" s="260">
        <f t="shared" si="498"/>
        <v>6</v>
      </c>
      <c r="Y350" s="261" t="str">
        <f t="shared" si="499"/>
        <v/>
      </c>
      <c r="Z350" s="56" t="s">
        <v>1739</v>
      </c>
      <c r="AA350" s="48">
        <v>13192</v>
      </c>
      <c r="AB350" s="73">
        <v>2</v>
      </c>
      <c r="AC350" s="58" t="s">
        <v>411</v>
      </c>
      <c r="AD350" s="2" t="s">
        <v>2955</v>
      </c>
      <c r="AE350" s="57" t="s">
        <v>1741</v>
      </c>
      <c r="AF350" s="45">
        <v>10</v>
      </c>
      <c r="AM350" s="45">
        <v>0.49</v>
      </c>
      <c r="AN350">
        <v>107.2</v>
      </c>
      <c r="AO350">
        <v>139.19999999999999</v>
      </c>
      <c r="AR350">
        <v>4939</v>
      </c>
      <c r="AS350" s="193">
        <f t="shared" si="500"/>
        <v>5010.0348000000004</v>
      </c>
      <c r="AT350" s="248" t="str">
        <f t="shared" si="501"/>
        <v/>
      </c>
      <c r="AU350">
        <v>661.1</v>
      </c>
      <c r="AV350">
        <v>251.9</v>
      </c>
      <c r="AW350">
        <v>351.8</v>
      </c>
      <c r="AX350">
        <v>619.4</v>
      </c>
      <c r="AY350">
        <v>30.51</v>
      </c>
      <c r="AZ350" s="61">
        <v>3032</v>
      </c>
      <c r="BA350">
        <v>0.498</v>
      </c>
      <c r="BB350" s="55">
        <v>18</v>
      </c>
      <c r="BC350">
        <v>1.4079999999999999</v>
      </c>
      <c r="BE350" s="71">
        <v>5.5259999999999998</v>
      </c>
      <c r="BF350">
        <v>0.42</v>
      </c>
      <c r="BH350">
        <v>0.23100000000000001</v>
      </c>
      <c r="BI350">
        <v>5.0000000000000001E-3</v>
      </c>
      <c r="BM350">
        <v>32.020000000000003</v>
      </c>
      <c r="BN350" s="61">
        <v>4.6849999999999996</v>
      </c>
      <c r="BO350" s="90"/>
      <c r="BP350" s="90"/>
      <c r="BQ350" s="90"/>
      <c r="BR350" s="90">
        <v>524</v>
      </c>
      <c r="BS350" s="90"/>
      <c r="BT350" s="90"/>
      <c r="BU350" s="90"/>
      <c r="BV350" s="90"/>
      <c r="BW350" s="90"/>
      <c r="BX350" s="90"/>
      <c r="BY350" s="90"/>
      <c r="BZ350" s="90"/>
      <c r="CA350" s="90"/>
      <c r="CB350" s="90"/>
      <c r="CC350" s="90"/>
      <c r="CD350" s="90"/>
      <c r="CE350" s="90"/>
      <c r="CF350" s="90"/>
      <c r="CG350" s="90"/>
      <c r="CH350" s="90">
        <v>7.8</v>
      </c>
      <c r="CI350" s="90"/>
      <c r="CJ350" s="90"/>
      <c r="CK350" s="90"/>
      <c r="CL350" s="91"/>
      <c r="CM350" s="90"/>
      <c r="CN350" s="90">
        <v>2275</v>
      </c>
      <c r="CO350" s="90"/>
      <c r="DB350" s="103"/>
      <c r="DC350" s="103"/>
      <c r="DD350" s="103"/>
      <c r="DE350" s="103"/>
      <c r="DF350" s="103"/>
      <c r="DG350" s="103"/>
      <c r="DH350" s="103"/>
      <c r="DI350" s="103"/>
      <c r="DJ350" s="103"/>
      <c r="DK350" s="103"/>
      <c r="DL350" s="103"/>
      <c r="DM350" s="103"/>
      <c r="DN350" s="103"/>
      <c r="DO350" s="103"/>
      <c r="DP350" s="103"/>
      <c r="DQ350" s="103"/>
      <c r="DR350" s="103"/>
      <c r="DS350" s="104"/>
      <c r="DT350" s="50">
        <f t="shared" si="502"/>
        <v>0</v>
      </c>
      <c r="DU350" s="73">
        <f t="shared" si="503"/>
        <v>1</v>
      </c>
      <c r="DV350" s="73">
        <f t="shared" si="504"/>
        <v>0</v>
      </c>
      <c r="DW350" s="73">
        <f t="shared" si="505"/>
        <v>0</v>
      </c>
      <c r="DX350" s="73">
        <f t="shared" si="506"/>
        <v>0</v>
      </c>
      <c r="DY350" s="125">
        <f t="shared" si="507"/>
        <v>0</v>
      </c>
      <c r="DZ350" s="73">
        <f t="shared" si="508"/>
        <v>1</v>
      </c>
      <c r="EA350" s="19">
        <f t="shared" si="509"/>
        <v>0</v>
      </c>
      <c r="EB350" s="50">
        <f t="shared" si="510"/>
        <v>0</v>
      </c>
      <c r="EC350" s="19">
        <f t="shared" si="511"/>
        <v>0</v>
      </c>
      <c r="ED350" s="19">
        <f t="shared" si="512"/>
        <v>1</v>
      </c>
      <c r="EE350" s="19">
        <f t="shared" si="513"/>
        <v>0</v>
      </c>
      <c r="EF350" s="50">
        <f t="shared" si="514"/>
        <v>0</v>
      </c>
      <c r="EG350" s="19">
        <f t="shared" si="515"/>
        <v>0</v>
      </c>
      <c r="EH350" s="19">
        <f t="shared" si="516"/>
        <v>1</v>
      </c>
      <c r="EI350" s="50">
        <f t="shared" si="517"/>
        <v>0</v>
      </c>
      <c r="EJ350" s="125">
        <f t="shared" si="518"/>
        <v>2</v>
      </c>
      <c r="EK350">
        <f t="shared" si="519"/>
        <v>661.1</v>
      </c>
      <c r="EL350">
        <f t="shared" si="520"/>
        <v>18</v>
      </c>
      <c r="EM350">
        <f t="shared" si="521"/>
        <v>251.9</v>
      </c>
      <c r="EN350">
        <f t="shared" si="522"/>
        <v>351.8</v>
      </c>
      <c r="EO350">
        <f t="shared" si="523"/>
        <v>0.42</v>
      </c>
      <c r="EP350">
        <f t="shared" si="524"/>
        <v>5.5259999999999998</v>
      </c>
      <c r="EQ350">
        <f t="shared" si="525"/>
        <v>3032</v>
      </c>
      <c r="ER350" t="str">
        <f t="shared" si="526"/>
        <v/>
      </c>
      <c r="ES350" t="str">
        <f t="shared" si="527"/>
        <v/>
      </c>
      <c r="ET350">
        <f t="shared" si="528"/>
        <v>30.51</v>
      </c>
      <c r="EU350" s="61">
        <f t="shared" si="529"/>
        <v>619.4</v>
      </c>
      <c r="EV350" s="53" t="e">
        <f>IF(ISNUMBER(EK350),EK350*#REF!,"")</f>
        <v>#REF!</v>
      </c>
      <c r="EW350" s="53" t="e">
        <f>IF(ISNUMBER(EL350),EL350*#REF!,"")</f>
        <v>#REF!</v>
      </c>
      <c r="EX350" s="53" t="e">
        <f>IF(ISNUMBER(EM350),EM350*#REF!,"")</f>
        <v>#REF!</v>
      </c>
      <c r="EY350" s="53" t="e">
        <f>IF(ISNUMBER(EN350),EN350*#REF!,"")</f>
        <v>#REF!</v>
      </c>
      <c r="EZ350" s="53" t="e">
        <f>IF(ISNUMBER(EO350),EO350*#REF!,"")</f>
        <v>#REF!</v>
      </c>
      <c r="FA350" s="53" t="e">
        <f>IF(ISNUMBER(EP350),EP350*#REF!,"")</f>
        <v>#REF!</v>
      </c>
      <c r="FB350" s="53" t="e">
        <f>IF(ISNUMBER(EQ350),EQ350*#REF!,"")</f>
        <v>#REF!</v>
      </c>
      <c r="FC350" s="53" t="str">
        <f>IF(ISNUMBER(ER350),ER350*#REF!,"")</f>
        <v/>
      </c>
      <c r="FD350" s="53" t="str">
        <f>IF(ISNUMBER(ES350),ES350*#REF!,"")</f>
        <v/>
      </c>
      <c r="FE350" s="53" t="e">
        <f>IF(ISNUMBER(ET350),ET350*#REF!,"")</f>
        <v>#REF!</v>
      </c>
      <c r="FF350" s="52" t="e">
        <f>IF(ISNUMBER(EU350),EU350*#REF!,"")</f>
        <v>#REF!</v>
      </c>
      <c r="FG350" s="55" t="str">
        <f t="shared" si="530"/>
        <v/>
      </c>
      <c r="FH350" s="55" t="str">
        <f t="shared" si="531"/>
        <v/>
      </c>
      <c r="FI350" s="55" t="str">
        <f t="shared" si="532"/>
        <v/>
      </c>
      <c r="FJ350" s="55" t="str">
        <f t="shared" si="533"/>
        <v/>
      </c>
      <c r="FK350" s="55" t="str">
        <f t="shared" si="534"/>
        <v/>
      </c>
      <c r="FL350" s="55" t="str">
        <f t="shared" si="535"/>
        <v/>
      </c>
      <c r="FM350" s="55" t="str">
        <f t="shared" si="536"/>
        <v/>
      </c>
      <c r="FN350" s="55" t="str">
        <f t="shared" si="537"/>
        <v/>
      </c>
      <c r="FO350" s="55" t="str">
        <f t="shared" si="538"/>
        <v/>
      </c>
      <c r="FP350" s="55" t="str">
        <f t="shared" si="539"/>
        <v/>
      </c>
      <c r="FQ350" s="59" t="str">
        <f t="shared" si="540"/>
        <v/>
      </c>
      <c r="FR350" s="53" t="str">
        <f t="shared" si="426"/>
        <v/>
      </c>
      <c r="FS350" s="53" t="e">
        <f t="shared" si="541"/>
        <v>#VALUE!</v>
      </c>
      <c r="FT350" s="19" t="e">
        <f t="shared" si="542"/>
        <v>#VALUE!</v>
      </c>
      <c r="FU350" s="19" t="e">
        <f t="shared" si="543"/>
        <v>#VALUE!</v>
      </c>
      <c r="FV350" s="19" t="e">
        <f t="shared" si="544"/>
        <v>#VALUE!</v>
      </c>
      <c r="FW350" s="50" t="e">
        <f t="shared" si="545"/>
        <v>#VALUE!</v>
      </c>
      <c r="FX350" s="120">
        <f t="shared" si="546"/>
        <v>0</v>
      </c>
      <c r="FY350" s="120">
        <f t="shared" si="547"/>
        <v>0</v>
      </c>
      <c r="FZ350" s="120">
        <f t="shared" si="548"/>
        <v>0</v>
      </c>
      <c r="GA350" s="120">
        <f t="shared" si="549"/>
        <v>0</v>
      </c>
      <c r="GB350" s="120">
        <f t="shared" si="550"/>
        <v>0</v>
      </c>
      <c r="GC350" s="120">
        <f t="shared" si="551"/>
        <v>0</v>
      </c>
      <c r="GD350" s="120">
        <f t="shared" si="552"/>
        <v>0</v>
      </c>
      <c r="GE350" s="120">
        <f t="shared" si="553"/>
        <v>0</v>
      </c>
      <c r="GF350" s="120">
        <f t="shared" si="554"/>
        <v>0</v>
      </c>
      <c r="GG350">
        <f t="shared" si="555"/>
        <v>0</v>
      </c>
      <c r="GH350">
        <f t="shared" si="556"/>
        <v>0</v>
      </c>
      <c r="GI350">
        <v>6</v>
      </c>
      <c r="GJ350" t="str">
        <f t="shared" si="557"/>
        <v/>
      </c>
    </row>
    <row r="351" spans="1:192" x14ac:dyDescent="0.2">
      <c r="A351" s="50">
        <f t="shared" si="558"/>
        <v>350</v>
      </c>
      <c r="B351" s="2" t="s">
        <v>109</v>
      </c>
      <c r="C351" s="2" t="s">
        <v>258</v>
      </c>
      <c r="D351" s="2"/>
      <c r="E351" s="2"/>
      <c r="F351" s="19">
        <v>3509210</v>
      </c>
      <c r="G351" s="19">
        <v>5665275</v>
      </c>
      <c r="H351" s="77">
        <f t="shared" si="493"/>
        <v>509131.88600000006</v>
      </c>
      <c r="I351" s="77">
        <f t="shared" si="494"/>
        <v>5663448.6800000006</v>
      </c>
      <c r="J351" s="19">
        <v>222.7</v>
      </c>
      <c r="K351" s="66" t="s">
        <v>1332</v>
      </c>
      <c r="L351" s="19">
        <v>6</v>
      </c>
      <c r="O351" s="19">
        <v>222.69</v>
      </c>
      <c r="Q351" t="s">
        <v>1352</v>
      </c>
      <c r="R351" s="2" t="s">
        <v>2871</v>
      </c>
      <c r="S351" s="2" t="s">
        <v>2633</v>
      </c>
      <c r="T351" s="241" t="str">
        <f t="shared" si="495"/>
        <v>-</v>
      </c>
      <c r="U351" s="241" t="str">
        <f t="shared" si="496"/>
        <v>M</v>
      </c>
      <c r="V351" s="241" t="str">
        <f t="shared" si="497"/>
        <v>-</v>
      </c>
      <c r="W351" s="241" t="str">
        <f t="shared" si="425"/>
        <v>A</v>
      </c>
      <c r="X351" s="260">
        <f t="shared" si="498"/>
        <v>6</v>
      </c>
      <c r="Y351" s="261" t="str">
        <f t="shared" si="499"/>
        <v/>
      </c>
      <c r="Z351" s="56"/>
      <c r="AA351" s="86" t="s">
        <v>1742</v>
      </c>
      <c r="AB351" s="73">
        <v>1</v>
      </c>
      <c r="AC351" s="58" t="s">
        <v>869</v>
      </c>
      <c r="AD351" s="2" t="s">
        <v>1725</v>
      </c>
      <c r="AE351" s="56"/>
      <c r="AF351" s="66">
        <v>9.5</v>
      </c>
      <c r="AJ351" s="19">
        <v>1.0029999999999999</v>
      </c>
      <c r="AK351" s="66" t="s">
        <v>643</v>
      </c>
      <c r="AS351" s="193">
        <f t="shared" si="500"/>
        <v>4036.7269999999994</v>
      </c>
      <c r="AT351" s="248" t="str">
        <f t="shared" si="501"/>
        <v/>
      </c>
      <c r="AU351">
        <v>604</v>
      </c>
      <c r="AV351">
        <v>177.3</v>
      </c>
      <c r="AW351">
        <v>268.3</v>
      </c>
      <c r="AX351">
        <v>563.9</v>
      </c>
      <c r="AY351">
        <v>44.7</v>
      </c>
      <c r="AZ351" s="61">
        <v>2307</v>
      </c>
      <c r="BA351">
        <v>0.52700000000000002</v>
      </c>
      <c r="BB351" s="55">
        <v>12.2</v>
      </c>
      <c r="BC351" s="2" t="s">
        <v>1322</v>
      </c>
      <c r="BE351" s="71">
        <v>2.6</v>
      </c>
      <c r="BF351">
        <v>0.2</v>
      </c>
      <c r="BH351" s="2" t="s">
        <v>1322</v>
      </c>
      <c r="BI351" s="2" t="s">
        <v>1322</v>
      </c>
      <c r="BJ351" s="2" t="s">
        <v>1322</v>
      </c>
      <c r="BM351">
        <v>55.5</v>
      </c>
      <c r="BN351" s="56" t="s">
        <v>1322</v>
      </c>
      <c r="BO351" s="90"/>
      <c r="BP351" s="90">
        <v>500</v>
      </c>
      <c r="BQ351" s="90"/>
      <c r="BR351" s="90" t="s">
        <v>1322</v>
      </c>
      <c r="BS351" s="90"/>
      <c r="BT351" s="90"/>
      <c r="BU351" s="90"/>
      <c r="BV351" s="90"/>
      <c r="BW351" s="90"/>
      <c r="BX351" s="90"/>
      <c r="BY351" s="90"/>
      <c r="BZ351" s="90"/>
      <c r="CA351" s="90"/>
      <c r="CB351" s="90"/>
      <c r="CC351" s="90"/>
      <c r="CD351" s="90"/>
      <c r="CE351" s="90"/>
      <c r="CF351" s="90"/>
      <c r="CG351" s="90"/>
      <c r="CH351" s="90" t="s">
        <v>1322</v>
      </c>
      <c r="CI351" s="90"/>
      <c r="CJ351" s="90"/>
      <c r="CK351" s="90"/>
      <c r="CL351" s="91"/>
      <c r="CM351" s="90"/>
      <c r="CN351" s="90">
        <v>1767</v>
      </c>
      <c r="CO351" s="90"/>
      <c r="DB351" s="103"/>
      <c r="DC351" s="103"/>
      <c r="DD351" s="103"/>
      <c r="DE351" s="103"/>
      <c r="DF351" s="103"/>
      <c r="DG351" s="103"/>
      <c r="DH351" s="103"/>
      <c r="DI351" s="103"/>
      <c r="DJ351" s="103"/>
      <c r="DK351" s="103"/>
      <c r="DL351" s="103"/>
      <c r="DM351" s="103"/>
      <c r="DN351" s="103"/>
      <c r="DO351" s="103"/>
      <c r="DP351" s="103"/>
      <c r="DQ351" s="103"/>
      <c r="DR351" s="103"/>
      <c r="DS351" s="104"/>
      <c r="DT351" s="50">
        <f t="shared" si="502"/>
        <v>1</v>
      </c>
      <c r="DU351" s="73">
        <f t="shared" si="503"/>
        <v>1</v>
      </c>
      <c r="DV351" s="73">
        <f t="shared" si="504"/>
        <v>0</v>
      </c>
      <c r="DW351" s="73">
        <f t="shared" si="505"/>
        <v>0</v>
      </c>
      <c r="DX351" s="73">
        <f t="shared" si="506"/>
        <v>0</v>
      </c>
      <c r="DY351" s="125">
        <f t="shared" si="507"/>
        <v>0</v>
      </c>
      <c r="DZ351" s="73">
        <f t="shared" si="508"/>
        <v>1</v>
      </c>
      <c r="EA351" s="19">
        <f t="shared" si="509"/>
        <v>0</v>
      </c>
      <c r="EB351" s="50">
        <f t="shared" si="510"/>
        <v>0</v>
      </c>
      <c r="EC351" s="19">
        <f t="shared" si="511"/>
        <v>0</v>
      </c>
      <c r="ED351" s="19">
        <f t="shared" si="512"/>
        <v>1</v>
      </c>
      <c r="EE351" s="19">
        <f t="shared" si="513"/>
        <v>0</v>
      </c>
      <c r="EF351" s="50">
        <f t="shared" si="514"/>
        <v>0</v>
      </c>
      <c r="EG351" s="19">
        <f t="shared" si="515"/>
        <v>0</v>
      </c>
      <c r="EH351" s="19">
        <f t="shared" si="516"/>
        <v>1</v>
      </c>
      <c r="EI351" s="50">
        <f t="shared" si="517"/>
        <v>0</v>
      </c>
      <c r="EJ351" s="125">
        <f t="shared" si="518"/>
        <v>2</v>
      </c>
      <c r="EK351">
        <f t="shared" si="519"/>
        <v>604</v>
      </c>
      <c r="EL351">
        <f t="shared" si="520"/>
        <v>12.2</v>
      </c>
      <c r="EM351">
        <f t="shared" si="521"/>
        <v>177.3</v>
      </c>
      <c r="EN351">
        <f t="shared" si="522"/>
        <v>268.3</v>
      </c>
      <c r="EO351">
        <f t="shared" si="523"/>
        <v>0.2</v>
      </c>
      <c r="EP351">
        <f t="shared" si="524"/>
        <v>2.6</v>
      </c>
      <c r="EQ351">
        <f t="shared" si="525"/>
        <v>2307</v>
      </c>
      <c r="ER351" t="str">
        <f t="shared" si="526"/>
        <v/>
      </c>
      <c r="ES351" t="str">
        <f t="shared" si="527"/>
        <v/>
      </c>
      <c r="ET351">
        <f t="shared" si="528"/>
        <v>44.7</v>
      </c>
      <c r="EU351" s="61">
        <f t="shared" si="529"/>
        <v>563.9</v>
      </c>
      <c r="EV351" s="53" t="e">
        <f>IF(ISNUMBER(EK351),EK351*#REF!,"")</f>
        <v>#REF!</v>
      </c>
      <c r="EW351" s="53" t="e">
        <f>IF(ISNUMBER(EL351),EL351*#REF!,"")</f>
        <v>#REF!</v>
      </c>
      <c r="EX351" s="53" t="e">
        <f>IF(ISNUMBER(EM351),EM351*#REF!,"")</f>
        <v>#REF!</v>
      </c>
      <c r="EY351" s="53" t="e">
        <f>IF(ISNUMBER(EN351),EN351*#REF!,"")</f>
        <v>#REF!</v>
      </c>
      <c r="EZ351" s="53" t="e">
        <f>IF(ISNUMBER(EO351),EO351*#REF!,"")</f>
        <v>#REF!</v>
      </c>
      <c r="FA351" s="53" t="e">
        <f>IF(ISNUMBER(EP351),EP351*#REF!,"")</f>
        <v>#REF!</v>
      </c>
      <c r="FB351" s="53" t="e">
        <f>IF(ISNUMBER(EQ351),EQ351*#REF!,"")</f>
        <v>#REF!</v>
      </c>
      <c r="FC351" s="53" t="str">
        <f>IF(ISNUMBER(ER351),ER351*#REF!,"")</f>
        <v/>
      </c>
      <c r="FD351" s="53" t="str">
        <f>IF(ISNUMBER(ES351),ES351*#REF!,"")</f>
        <v/>
      </c>
      <c r="FE351" s="53" t="e">
        <f>IF(ISNUMBER(ET351),ET351*#REF!,"")</f>
        <v>#REF!</v>
      </c>
      <c r="FF351" s="52" t="e">
        <f>IF(ISNUMBER(EU351),EU351*#REF!,"")</f>
        <v>#REF!</v>
      </c>
      <c r="FG351" s="55" t="str">
        <f t="shared" si="530"/>
        <v/>
      </c>
      <c r="FH351" s="55" t="str">
        <f t="shared" si="531"/>
        <v/>
      </c>
      <c r="FI351" s="55" t="str">
        <f t="shared" si="532"/>
        <v/>
      </c>
      <c r="FJ351" s="55" t="str">
        <f t="shared" si="533"/>
        <v/>
      </c>
      <c r="FK351" s="55" t="str">
        <f t="shared" si="534"/>
        <v/>
      </c>
      <c r="FL351" s="55" t="str">
        <f t="shared" si="535"/>
        <v/>
      </c>
      <c r="FM351" s="55" t="str">
        <f t="shared" si="536"/>
        <v/>
      </c>
      <c r="FN351" s="55" t="str">
        <f t="shared" si="537"/>
        <v/>
      </c>
      <c r="FO351" s="55" t="str">
        <f t="shared" si="538"/>
        <v/>
      </c>
      <c r="FP351" s="55" t="str">
        <f t="shared" si="539"/>
        <v/>
      </c>
      <c r="FQ351" s="59" t="str">
        <f t="shared" si="540"/>
        <v/>
      </c>
      <c r="FR351" s="53" t="str">
        <f t="shared" si="426"/>
        <v/>
      </c>
      <c r="FS351" s="53" t="e">
        <f t="shared" si="541"/>
        <v>#VALUE!</v>
      </c>
      <c r="FT351" s="19" t="e">
        <f t="shared" si="542"/>
        <v>#VALUE!</v>
      </c>
      <c r="FU351" s="19" t="e">
        <f t="shared" si="543"/>
        <v>#VALUE!</v>
      </c>
      <c r="FV351" s="19" t="e">
        <f t="shared" si="544"/>
        <v>#VALUE!</v>
      </c>
      <c r="FW351" s="50" t="e">
        <f t="shared" si="545"/>
        <v>#VALUE!</v>
      </c>
      <c r="FX351" s="120">
        <f t="shared" si="546"/>
        <v>0</v>
      </c>
      <c r="FY351" s="120">
        <f t="shared" si="547"/>
        <v>0</v>
      </c>
      <c r="FZ351" s="120">
        <f t="shared" si="548"/>
        <v>0</v>
      </c>
      <c r="GA351" s="120">
        <f t="shared" si="549"/>
        <v>0</v>
      </c>
      <c r="GB351" s="120">
        <f t="shared" si="550"/>
        <v>0</v>
      </c>
      <c r="GC351" s="120">
        <f t="shared" si="551"/>
        <v>0</v>
      </c>
      <c r="GD351" s="120">
        <f t="shared" si="552"/>
        <v>0</v>
      </c>
      <c r="GE351" s="120">
        <f t="shared" si="553"/>
        <v>0</v>
      </c>
      <c r="GF351" s="120">
        <f t="shared" si="554"/>
        <v>0</v>
      </c>
      <c r="GG351">
        <f t="shared" si="555"/>
        <v>0</v>
      </c>
      <c r="GH351">
        <f t="shared" si="556"/>
        <v>0</v>
      </c>
      <c r="GI351">
        <v>6</v>
      </c>
      <c r="GJ351" t="str">
        <f t="shared" si="557"/>
        <v/>
      </c>
    </row>
    <row r="352" spans="1:192" x14ac:dyDescent="0.2">
      <c r="A352" s="50">
        <f t="shared" si="558"/>
        <v>351</v>
      </c>
      <c r="B352" t="s">
        <v>109</v>
      </c>
      <c r="C352" t="s">
        <v>258</v>
      </c>
      <c r="F352" s="19">
        <v>3509210</v>
      </c>
      <c r="G352" s="19">
        <v>5665275</v>
      </c>
      <c r="H352" s="77">
        <f t="shared" si="493"/>
        <v>509131.88600000006</v>
      </c>
      <c r="I352" s="77">
        <f t="shared" si="494"/>
        <v>5663448.6800000006</v>
      </c>
      <c r="J352" s="19">
        <v>222.7</v>
      </c>
      <c r="K352" s="66" t="s">
        <v>1332</v>
      </c>
      <c r="L352" s="19">
        <v>6</v>
      </c>
      <c r="O352" s="19">
        <v>222.69</v>
      </c>
      <c r="Q352" t="s">
        <v>1352</v>
      </c>
      <c r="R352" s="2" t="s">
        <v>2871</v>
      </c>
      <c r="S352" s="2" t="s">
        <v>2633</v>
      </c>
      <c r="T352" s="241" t="str">
        <f t="shared" si="495"/>
        <v>-</v>
      </c>
      <c r="U352" s="241" t="str">
        <f t="shared" si="496"/>
        <v>M</v>
      </c>
      <c r="V352" s="241" t="str">
        <f t="shared" si="497"/>
        <v>-</v>
      </c>
      <c r="W352" s="241" t="str">
        <f t="shared" si="425"/>
        <v>A</v>
      </c>
      <c r="X352" s="260">
        <f t="shared" si="498"/>
        <v>6</v>
      </c>
      <c r="Y352" s="261" t="str">
        <f t="shared" si="499"/>
        <v/>
      </c>
      <c r="Z352" s="56" t="s">
        <v>1739</v>
      </c>
      <c r="AA352" s="48">
        <v>14791</v>
      </c>
      <c r="AB352" s="73">
        <v>2</v>
      </c>
      <c r="AC352" s="58" t="s">
        <v>411</v>
      </c>
      <c r="AD352" s="2" t="s">
        <v>1743</v>
      </c>
      <c r="AE352" s="57" t="s">
        <v>1744</v>
      </c>
      <c r="AF352" s="45">
        <v>9.1999999999999993</v>
      </c>
      <c r="AM352" s="83">
        <v>0.16700000000000001</v>
      </c>
      <c r="AR352" s="58">
        <v>2792</v>
      </c>
      <c r="AS352" s="193">
        <f t="shared" si="500"/>
        <v>2739.3600000000006</v>
      </c>
      <c r="AT352" s="248" t="str">
        <f t="shared" si="501"/>
        <v/>
      </c>
      <c r="AU352">
        <v>325.5</v>
      </c>
      <c r="AV352">
        <v>144.19999999999999</v>
      </c>
      <c r="AW352">
        <v>246.6</v>
      </c>
      <c r="AX352">
        <v>498.2</v>
      </c>
      <c r="AY352">
        <v>54.9</v>
      </c>
      <c r="AZ352" s="61">
        <v>1452</v>
      </c>
      <c r="BB352">
        <v>12.26</v>
      </c>
      <c r="BE352">
        <v>4.8</v>
      </c>
      <c r="BF352">
        <v>0.9</v>
      </c>
      <c r="BO352" s="90"/>
      <c r="BP352" s="90"/>
      <c r="BQ352" s="90"/>
      <c r="BR352" s="90"/>
      <c r="BS352" s="90"/>
      <c r="BT352" s="90"/>
      <c r="BU352" s="90"/>
      <c r="BV352" s="90"/>
      <c r="BW352" s="90"/>
      <c r="BX352" s="90"/>
      <c r="BY352" s="90"/>
      <c r="BZ352" s="90"/>
      <c r="CA352" s="90"/>
      <c r="CB352" s="90"/>
      <c r="CC352" s="90"/>
      <c r="CD352" s="90"/>
      <c r="CE352" s="90"/>
      <c r="CF352" s="90"/>
      <c r="CG352" s="90"/>
      <c r="CH352" s="90"/>
      <c r="CI352" s="90"/>
      <c r="CJ352" s="90"/>
      <c r="CK352" s="90"/>
      <c r="CL352" s="91"/>
      <c r="CM352" s="90"/>
      <c r="CN352" s="90">
        <v>2317</v>
      </c>
      <c r="CO352" s="90"/>
      <c r="DB352" s="103"/>
      <c r="DC352" s="103"/>
      <c r="DD352" s="103"/>
      <c r="DE352" s="103"/>
      <c r="DF352" s="103"/>
      <c r="DG352" s="103"/>
      <c r="DH352" s="103"/>
      <c r="DI352" s="103"/>
      <c r="DJ352" s="103"/>
      <c r="DK352" s="103"/>
      <c r="DL352" s="103"/>
      <c r="DM352" s="103"/>
      <c r="DN352" s="103"/>
      <c r="DO352" s="103"/>
      <c r="DP352" s="103"/>
      <c r="DQ352" s="103"/>
      <c r="DR352" s="103"/>
      <c r="DS352" s="104"/>
      <c r="DT352" s="50">
        <f t="shared" si="502"/>
        <v>0</v>
      </c>
      <c r="DU352" s="73">
        <f t="shared" si="503"/>
        <v>1</v>
      </c>
      <c r="DV352" s="73">
        <f t="shared" si="504"/>
        <v>0</v>
      </c>
      <c r="DW352" s="73">
        <f t="shared" si="505"/>
        <v>0</v>
      </c>
      <c r="DX352" s="73">
        <f t="shared" si="506"/>
        <v>0</v>
      </c>
      <c r="DY352" s="125">
        <f t="shared" si="507"/>
        <v>0</v>
      </c>
      <c r="DZ352" s="73">
        <f t="shared" si="508"/>
        <v>1</v>
      </c>
      <c r="EA352" s="19">
        <f t="shared" si="509"/>
        <v>0</v>
      </c>
      <c r="EB352" s="50">
        <f t="shared" si="510"/>
        <v>0</v>
      </c>
      <c r="EC352" s="19">
        <f t="shared" si="511"/>
        <v>0</v>
      </c>
      <c r="ED352" s="19">
        <f t="shared" si="512"/>
        <v>1</v>
      </c>
      <c r="EE352" s="19">
        <f t="shared" si="513"/>
        <v>0</v>
      </c>
      <c r="EF352" s="50">
        <f t="shared" si="514"/>
        <v>0</v>
      </c>
      <c r="EG352" s="19">
        <f t="shared" si="515"/>
        <v>0</v>
      </c>
      <c r="EH352" s="19">
        <f t="shared" si="516"/>
        <v>1</v>
      </c>
      <c r="EI352" s="50">
        <f t="shared" si="517"/>
        <v>0</v>
      </c>
      <c r="EJ352" s="125">
        <f t="shared" si="518"/>
        <v>2</v>
      </c>
      <c r="EK352">
        <f t="shared" si="519"/>
        <v>325.5</v>
      </c>
      <c r="EL352">
        <f t="shared" si="520"/>
        <v>12.26</v>
      </c>
      <c r="EM352">
        <f t="shared" si="521"/>
        <v>144.19999999999999</v>
      </c>
      <c r="EN352">
        <f t="shared" si="522"/>
        <v>246.6</v>
      </c>
      <c r="EO352">
        <f t="shared" si="523"/>
        <v>0.9</v>
      </c>
      <c r="EP352">
        <f t="shared" si="524"/>
        <v>4.8</v>
      </c>
      <c r="EQ352">
        <f t="shared" si="525"/>
        <v>1452</v>
      </c>
      <c r="ER352" t="str">
        <f t="shared" si="526"/>
        <v/>
      </c>
      <c r="ES352" t="str">
        <f t="shared" si="527"/>
        <v/>
      </c>
      <c r="ET352">
        <f t="shared" si="528"/>
        <v>54.9</v>
      </c>
      <c r="EU352" s="61">
        <f t="shared" si="529"/>
        <v>498.2</v>
      </c>
      <c r="EV352" s="53" t="e">
        <f>IF(ISNUMBER(EK352),EK352*#REF!,"")</f>
        <v>#REF!</v>
      </c>
      <c r="EW352" s="53" t="e">
        <f>IF(ISNUMBER(EL352),EL352*#REF!,"")</f>
        <v>#REF!</v>
      </c>
      <c r="EX352" s="53" t="e">
        <f>IF(ISNUMBER(EM352),EM352*#REF!,"")</f>
        <v>#REF!</v>
      </c>
      <c r="EY352" s="53" t="e">
        <f>IF(ISNUMBER(EN352),EN352*#REF!,"")</f>
        <v>#REF!</v>
      </c>
      <c r="EZ352" s="53" t="e">
        <f>IF(ISNUMBER(EO352),EO352*#REF!,"")</f>
        <v>#REF!</v>
      </c>
      <c r="FA352" s="53" t="e">
        <f>IF(ISNUMBER(EP352),EP352*#REF!,"")</f>
        <v>#REF!</v>
      </c>
      <c r="FB352" s="53" t="e">
        <f>IF(ISNUMBER(EQ352),EQ352*#REF!,"")</f>
        <v>#REF!</v>
      </c>
      <c r="FC352" s="53" t="str">
        <f>IF(ISNUMBER(ER352),ER352*#REF!,"")</f>
        <v/>
      </c>
      <c r="FD352" s="53" t="str">
        <f>IF(ISNUMBER(ES352),ES352*#REF!,"")</f>
        <v/>
      </c>
      <c r="FE352" s="53" t="e">
        <f>IF(ISNUMBER(ET352),ET352*#REF!,"")</f>
        <v>#REF!</v>
      </c>
      <c r="FF352" s="52" t="e">
        <f>IF(ISNUMBER(EU352),EU352*#REF!,"")</f>
        <v>#REF!</v>
      </c>
      <c r="FG352" s="55" t="str">
        <f t="shared" si="530"/>
        <v/>
      </c>
      <c r="FH352" s="55" t="str">
        <f t="shared" si="531"/>
        <v/>
      </c>
      <c r="FI352" s="55" t="str">
        <f t="shared" si="532"/>
        <v/>
      </c>
      <c r="FJ352" s="55" t="str">
        <f t="shared" si="533"/>
        <v/>
      </c>
      <c r="FK352" s="55" t="str">
        <f t="shared" si="534"/>
        <v/>
      </c>
      <c r="FL352" s="55" t="str">
        <f t="shared" si="535"/>
        <v/>
      </c>
      <c r="FM352" s="55" t="str">
        <f t="shared" si="536"/>
        <v/>
      </c>
      <c r="FN352" s="55" t="str">
        <f t="shared" si="537"/>
        <v/>
      </c>
      <c r="FO352" s="55" t="str">
        <f t="shared" si="538"/>
        <v/>
      </c>
      <c r="FP352" s="55" t="str">
        <f t="shared" si="539"/>
        <v/>
      </c>
      <c r="FQ352" s="59" t="str">
        <f t="shared" si="540"/>
        <v/>
      </c>
      <c r="FR352" s="53" t="str">
        <f t="shared" si="426"/>
        <v/>
      </c>
      <c r="FS352" s="53" t="e">
        <f t="shared" si="541"/>
        <v>#VALUE!</v>
      </c>
      <c r="FT352" s="19" t="e">
        <f t="shared" si="542"/>
        <v>#VALUE!</v>
      </c>
      <c r="FU352" s="19" t="e">
        <f t="shared" si="543"/>
        <v>#VALUE!</v>
      </c>
      <c r="FV352" s="19" t="e">
        <f t="shared" si="544"/>
        <v>#VALUE!</v>
      </c>
      <c r="FW352" s="50" t="e">
        <f t="shared" si="545"/>
        <v>#VALUE!</v>
      </c>
      <c r="FX352" s="120">
        <f t="shared" si="546"/>
        <v>0</v>
      </c>
      <c r="FY352" s="120">
        <f t="shared" si="547"/>
        <v>0</v>
      </c>
      <c r="FZ352" s="120">
        <f t="shared" si="548"/>
        <v>0</v>
      </c>
      <c r="GA352" s="120">
        <f t="shared" si="549"/>
        <v>0</v>
      </c>
      <c r="GB352" s="120">
        <f t="shared" si="550"/>
        <v>0</v>
      </c>
      <c r="GC352" s="120">
        <f t="shared" si="551"/>
        <v>0</v>
      </c>
      <c r="GD352" s="120">
        <f t="shared" si="552"/>
        <v>0</v>
      </c>
      <c r="GE352" s="120">
        <f t="shared" si="553"/>
        <v>0</v>
      </c>
      <c r="GF352" s="120">
        <f t="shared" si="554"/>
        <v>0</v>
      </c>
      <c r="GG352">
        <f t="shared" si="555"/>
        <v>0</v>
      </c>
      <c r="GH352">
        <f t="shared" si="556"/>
        <v>0</v>
      </c>
      <c r="GI352">
        <v>6</v>
      </c>
      <c r="GJ352" t="str">
        <f t="shared" si="557"/>
        <v/>
      </c>
    </row>
    <row r="353" spans="1:192" x14ac:dyDescent="0.2">
      <c r="A353" s="50">
        <f t="shared" si="558"/>
        <v>352</v>
      </c>
      <c r="B353" s="2" t="s">
        <v>109</v>
      </c>
      <c r="C353" t="s">
        <v>258</v>
      </c>
      <c r="F353" s="19">
        <v>3509210</v>
      </c>
      <c r="G353" s="83">
        <v>5665275</v>
      </c>
      <c r="H353" s="77">
        <f t="shared" si="493"/>
        <v>509131.88600000006</v>
      </c>
      <c r="I353" s="77">
        <f t="shared" si="494"/>
        <v>5663448.6800000006</v>
      </c>
      <c r="J353" s="19">
        <v>222.7</v>
      </c>
      <c r="K353" s="66" t="s">
        <v>1332</v>
      </c>
      <c r="L353" s="19">
        <v>6</v>
      </c>
      <c r="Q353" t="s">
        <v>1352</v>
      </c>
      <c r="R353" s="2" t="s">
        <v>2871</v>
      </c>
      <c r="S353" s="2" t="s">
        <v>2633</v>
      </c>
      <c r="T353" s="241" t="str">
        <f t="shared" si="495"/>
        <v>-</v>
      </c>
      <c r="U353" s="241" t="str">
        <f t="shared" si="496"/>
        <v>M</v>
      </c>
      <c r="V353" s="241" t="str">
        <f t="shared" si="497"/>
        <v>-</v>
      </c>
      <c r="W353" s="241" t="str">
        <f t="shared" si="425"/>
        <v>A</v>
      </c>
      <c r="X353" s="260">
        <f t="shared" si="498"/>
        <v>6</v>
      </c>
      <c r="Y353" s="261" t="str">
        <f t="shared" si="499"/>
        <v/>
      </c>
      <c r="Z353" s="56" t="s">
        <v>1745</v>
      </c>
      <c r="AA353" s="48">
        <v>24357</v>
      </c>
      <c r="AB353" s="73">
        <v>3</v>
      </c>
      <c r="AC353" s="2" t="s">
        <v>529</v>
      </c>
      <c r="AD353" s="2" t="s">
        <v>2983</v>
      </c>
      <c r="AE353" s="49" t="s">
        <v>1733</v>
      </c>
      <c r="AF353" s="66">
        <v>10.199999999999999</v>
      </c>
      <c r="AM353" s="66">
        <v>0.1</v>
      </c>
      <c r="AR353">
        <v>5017</v>
      </c>
      <c r="AS353" s="193">
        <f t="shared" si="500"/>
        <v>2772.38</v>
      </c>
      <c r="AT353" s="248" t="str">
        <f t="shared" si="501"/>
        <v/>
      </c>
      <c r="AU353" s="55">
        <v>318</v>
      </c>
      <c r="AV353">
        <v>156.19999999999999</v>
      </c>
      <c r="AW353" s="55">
        <v>240</v>
      </c>
      <c r="AX353">
        <v>523.29999999999995</v>
      </c>
      <c r="AY353">
        <v>67.099999999999994</v>
      </c>
      <c r="AZ353" s="61">
        <v>1402</v>
      </c>
      <c r="BB353" s="55">
        <v>13</v>
      </c>
      <c r="BC353">
        <v>1.03</v>
      </c>
      <c r="BD353">
        <v>0.72</v>
      </c>
      <c r="BE353">
        <v>2.13</v>
      </c>
      <c r="BF353">
        <v>0.5</v>
      </c>
      <c r="BM353">
        <v>48.4</v>
      </c>
      <c r="CN353" s="103">
        <v>2245</v>
      </c>
      <c r="DB353" s="103"/>
      <c r="DC353" s="103"/>
      <c r="DD353" s="103"/>
      <c r="DE353" s="103"/>
      <c r="DF353" s="103"/>
      <c r="DG353" s="103"/>
      <c r="DH353" s="107">
        <v>-9</v>
      </c>
      <c r="DI353" s="103"/>
      <c r="DJ353" s="103"/>
      <c r="DK353" s="103"/>
      <c r="DL353" s="103"/>
      <c r="DM353" s="103"/>
      <c r="DN353" s="103"/>
      <c r="DO353" s="103"/>
      <c r="DP353" s="103"/>
      <c r="DQ353" s="103"/>
      <c r="DR353" s="103"/>
      <c r="DS353" s="104"/>
      <c r="DT353" s="50">
        <f t="shared" si="502"/>
        <v>0</v>
      </c>
      <c r="DU353" s="73">
        <f t="shared" si="503"/>
        <v>1</v>
      </c>
      <c r="DV353" s="73">
        <f t="shared" si="504"/>
        <v>0</v>
      </c>
      <c r="DW353" s="73">
        <f t="shared" si="505"/>
        <v>0</v>
      </c>
      <c r="DX353" s="73">
        <f t="shared" si="506"/>
        <v>0</v>
      </c>
      <c r="DY353" s="125">
        <f t="shared" si="507"/>
        <v>0</v>
      </c>
      <c r="DZ353" s="73">
        <f t="shared" si="508"/>
        <v>1</v>
      </c>
      <c r="EA353" s="19">
        <f t="shared" si="509"/>
        <v>0</v>
      </c>
      <c r="EB353" s="50">
        <f t="shared" si="510"/>
        <v>0</v>
      </c>
      <c r="EC353" s="19">
        <f t="shared" si="511"/>
        <v>0</v>
      </c>
      <c r="ED353" s="19">
        <f t="shared" si="512"/>
        <v>1</v>
      </c>
      <c r="EE353" s="19">
        <f t="shared" si="513"/>
        <v>0</v>
      </c>
      <c r="EF353" s="50">
        <f t="shared" si="514"/>
        <v>0</v>
      </c>
      <c r="EG353" s="19">
        <f t="shared" si="515"/>
        <v>0</v>
      </c>
      <c r="EH353" s="19">
        <f t="shared" si="516"/>
        <v>1</v>
      </c>
      <c r="EI353" s="50">
        <f t="shared" si="517"/>
        <v>0</v>
      </c>
      <c r="EJ353" s="125">
        <f t="shared" si="518"/>
        <v>2</v>
      </c>
      <c r="EK353">
        <f t="shared" si="519"/>
        <v>318</v>
      </c>
      <c r="EL353">
        <f t="shared" si="520"/>
        <v>13</v>
      </c>
      <c r="EM353">
        <f t="shared" si="521"/>
        <v>156.19999999999999</v>
      </c>
      <c r="EN353">
        <f t="shared" si="522"/>
        <v>240</v>
      </c>
      <c r="EO353">
        <f t="shared" si="523"/>
        <v>0.5</v>
      </c>
      <c r="EP353">
        <f t="shared" si="524"/>
        <v>2.13</v>
      </c>
      <c r="EQ353">
        <f t="shared" si="525"/>
        <v>1402</v>
      </c>
      <c r="ER353" t="str">
        <f t="shared" si="526"/>
        <v/>
      </c>
      <c r="ES353" t="str">
        <f t="shared" si="527"/>
        <v/>
      </c>
      <c r="ET353">
        <f t="shared" si="528"/>
        <v>67.099999999999994</v>
      </c>
      <c r="EU353" s="61">
        <f t="shared" si="529"/>
        <v>523.29999999999995</v>
      </c>
      <c r="EV353" s="53" t="e">
        <f>IF(ISNUMBER(EK353),EK353*#REF!,"")</f>
        <v>#REF!</v>
      </c>
      <c r="EW353" s="53" t="e">
        <f>IF(ISNUMBER(EL353),EL353*#REF!,"")</f>
        <v>#REF!</v>
      </c>
      <c r="EX353" s="53" t="e">
        <f>IF(ISNUMBER(EM353),EM353*#REF!,"")</f>
        <v>#REF!</v>
      </c>
      <c r="EY353" s="53" t="e">
        <f>IF(ISNUMBER(EN353),EN353*#REF!,"")</f>
        <v>#REF!</v>
      </c>
      <c r="EZ353" s="53" t="e">
        <f>IF(ISNUMBER(EO353),EO353*#REF!,"")</f>
        <v>#REF!</v>
      </c>
      <c r="FA353" s="53" t="e">
        <f>IF(ISNUMBER(EP353),EP353*#REF!,"")</f>
        <v>#REF!</v>
      </c>
      <c r="FB353" s="53" t="e">
        <f>IF(ISNUMBER(EQ353),EQ353*#REF!,"")</f>
        <v>#REF!</v>
      </c>
      <c r="FC353" s="53" t="str">
        <f>IF(ISNUMBER(ER353),ER353*#REF!,"")</f>
        <v/>
      </c>
      <c r="FD353" s="53" t="str">
        <f>IF(ISNUMBER(ES353),ES353*#REF!,"")</f>
        <v/>
      </c>
      <c r="FE353" s="53" t="e">
        <f>IF(ISNUMBER(ET353),ET353*#REF!,"")</f>
        <v>#REF!</v>
      </c>
      <c r="FF353" s="52" t="e">
        <f>IF(ISNUMBER(EU353),EU353*#REF!,"")</f>
        <v>#REF!</v>
      </c>
      <c r="FG353" s="55" t="str">
        <f t="shared" si="530"/>
        <v/>
      </c>
      <c r="FH353" s="55" t="str">
        <f t="shared" si="531"/>
        <v/>
      </c>
      <c r="FI353" s="55" t="str">
        <f t="shared" si="532"/>
        <v/>
      </c>
      <c r="FJ353" s="55" t="str">
        <f t="shared" si="533"/>
        <v/>
      </c>
      <c r="FK353" s="55" t="str">
        <f t="shared" si="534"/>
        <v/>
      </c>
      <c r="FL353" s="55" t="str">
        <f t="shared" si="535"/>
        <v/>
      </c>
      <c r="FM353" s="55" t="str">
        <f t="shared" si="536"/>
        <v/>
      </c>
      <c r="FN353" s="55" t="str">
        <f t="shared" si="537"/>
        <v/>
      </c>
      <c r="FO353" s="55" t="str">
        <f t="shared" si="538"/>
        <v/>
      </c>
      <c r="FP353" s="55" t="str">
        <f t="shared" si="539"/>
        <v/>
      </c>
      <c r="FQ353" s="59" t="str">
        <f t="shared" si="540"/>
        <v/>
      </c>
      <c r="FR353" s="53" t="str">
        <f t="shared" si="426"/>
        <v/>
      </c>
      <c r="FS353" s="53" t="e">
        <f t="shared" si="541"/>
        <v>#VALUE!</v>
      </c>
      <c r="FT353" s="19" t="e">
        <f t="shared" si="542"/>
        <v>#VALUE!</v>
      </c>
      <c r="FU353" s="19" t="e">
        <f t="shared" si="543"/>
        <v>#VALUE!</v>
      </c>
      <c r="FV353" s="19" t="e">
        <f t="shared" si="544"/>
        <v>#VALUE!</v>
      </c>
      <c r="FW353" s="50" t="e">
        <f t="shared" si="545"/>
        <v>#VALUE!</v>
      </c>
      <c r="FX353" s="120">
        <f t="shared" si="546"/>
        <v>0</v>
      </c>
      <c r="FY353" s="120">
        <f t="shared" si="547"/>
        <v>0</v>
      </c>
      <c r="FZ353" s="120">
        <f t="shared" si="548"/>
        <v>0</v>
      </c>
      <c r="GA353" s="120">
        <f t="shared" si="549"/>
        <v>0</v>
      </c>
      <c r="GB353" s="120">
        <f t="shared" si="550"/>
        <v>0</v>
      </c>
      <c r="GC353" s="120">
        <f t="shared" si="551"/>
        <v>0</v>
      </c>
      <c r="GD353" s="120">
        <f t="shared" si="552"/>
        <v>0</v>
      </c>
      <c r="GE353" s="120">
        <f t="shared" si="553"/>
        <v>0</v>
      </c>
      <c r="GF353" s="120">
        <f t="shared" si="554"/>
        <v>0</v>
      </c>
      <c r="GG353">
        <f t="shared" si="555"/>
        <v>0</v>
      </c>
      <c r="GH353">
        <f t="shared" si="556"/>
        <v>0</v>
      </c>
      <c r="GI353">
        <v>6</v>
      </c>
      <c r="GJ353" t="str">
        <f t="shared" si="557"/>
        <v/>
      </c>
    </row>
    <row r="354" spans="1:192" x14ac:dyDescent="0.2">
      <c r="A354" s="50">
        <f t="shared" si="558"/>
        <v>353</v>
      </c>
      <c r="B354" t="s">
        <v>109</v>
      </c>
      <c r="C354" s="58" t="s">
        <v>258</v>
      </c>
      <c r="D354" s="58"/>
      <c r="E354" s="58"/>
      <c r="F354" s="83">
        <v>3509210</v>
      </c>
      <c r="G354" s="83">
        <v>5665275</v>
      </c>
      <c r="H354" s="77">
        <f t="shared" si="493"/>
        <v>509131.88600000006</v>
      </c>
      <c r="I354" s="77">
        <f t="shared" si="494"/>
        <v>5663448.6800000006</v>
      </c>
      <c r="J354" s="83">
        <v>222.7</v>
      </c>
      <c r="K354" s="83" t="s">
        <v>1332</v>
      </c>
      <c r="L354" s="83">
        <v>6</v>
      </c>
      <c r="M354" s="83"/>
      <c r="O354" s="83"/>
      <c r="P354" s="83"/>
      <c r="Q354" t="s">
        <v>1352</v>
      </c>
      <c r="R354" s="2" t="s">
        <v>2871</v>
      </c>
      <c r="S354" s="2" t="s">
        <v>2633</v>
      </c>
      <c r="T354" s="241" t="str">
        <f t="shared" si="495"/>
        <v>-</v>
      </c>
      <c r="U354" s="241" t="str">
        <f t="shared" si="496"/>
        <v>M</v>
      </c>
      <c r="V354" s="241" t="str">
        <f t="shared" si="497"/>
        <v>-</v>
      </c>
      <c r="W354" s="241" t="str">
        <f t="shared" si="425"/>
        <v>A</v>
      </c>
      <c r="X354" s="260">
        <f t="shared" si="498"/>
        <v>6</v>
      </c>
      <c r="Y354" s="261" t="str">
        <f t="shared" si="499"/>
        <v/>
      </c>
      <c r="Z354" s="56" t="s">
        <v>3038</v>
      </c>
      <c r="AA354" s="69">
        <v>34142</v>
      </c>
      <c r="AB354" s="77">
        <v>4</v>
      </c>
      <c r="AC354" s="2" t="s">
        <v>374</v>
      </c>
      <c r="AD354" s="58" t="s">
        <v>3011</v>
      </c>
      <c r="AE354" s="68"/>
      <c r="AF354" s="83">
        <v>12.4</v>
      </c>
      <c r="AG354" s="83">
        <v>3200</v>
      </c>
      <c r="AH354" s="83">
        <v>6.11</v>
      </c>
      <c r="AI354" s="83">
        <v>391</v>
      </c>
      <c r="AJ354" s="83"/>
      <c r="AK354" s="83"/>
      <c r="AL354" s="83"/>
      <c r="AM354" s="83">
        <v>5.2999999999999999E-2</v>
      </c>
      <c r="AN354" s="58"/>
      <c r="AO354" s="58"/>
      <c r="AP354" s="83"/>
      <c r="AQ354" s="58"/>
      <c r="AR354" s="58">
        <v>2900</v>
      </c>
      <c r="AS354" s="193">
        <f t="shared" si="500"/>
        <v>2894.6129999999998</v>
      </c>
      <c r="AT354" s="248" t="str">
        <f t="shared" si="501"/>
        <v/>
      </c>
      <c r="AU354" s="58">
        <v>324</v>
      </c>
      <c r="AV354" s="58">
        <v>156</v>
      </c>
      <c r="AW354" s="58">
        <v>274</v>
      </c>
      <c r="AX354" s="58">
        <v>542</v>
      </c>
      <c r="AY354" s="58">
        <v>75.900000000000006</v>
      </c>
      <c r="AZ354" s="68">
        <v>1510</v>
      </c>
      <c r="BA354" s="58"/>
      <c r="BB354" s="58">
        <v>11</v>
      </c>
      <c r="BC354" s="58"/>
      <c r="BD354" s="58"/>
      <c r="BE354" s="58">
        <v>0.89</v>
      </c>
      <c r="BF354" s="58">
        <v>0.82299999999999995</v>
      </c>
      <c r="BG354" s="58"/>
      <c r="BH354" s="58"/>
      <c r="BI354" s="58"/>
      <c r="BJ354" s="58">
        <v>0</v>
      </c>
      <c r="BK354" s="58"/>
      <c r="BL354" s="58"/>
      <c r="BM354" s="58"/>
      <c r="BN354" s="68"/>
      <c r="BO354" s="81"/>
      <c r="BP354" s="81"/>
      <c r="BQ354" s="81"/>
      <c r="BR354" s="81"/>
      <c r="BS354" s="81"/>
      <c r="BT354" s="81"/>
      <c r="BU354" s="81"/>
      <c r="BV354" s="81"/>
      <c r="BW354" s="81"/>
      <c r="BX354" s="81"/>
      <c r="BY354" s="81"/>
      <c r="BZ354" s="81"/>
      <c r="CA354" s="81"/>
      <c r="CB354" s="81"/>
      <c r="CC354" s="81"/>
      <c r="CD354" s="81"/>
      <c r="CE354" s="81"/>
      <c r="CF354" s="81"/>
      <c r="CG354" s="81"/>
      <c r="CH354" s="81"/>
      <c r="CI354" s="81"/>
      <c r="CJ354" s="81"/>
      <c r="CK354" s="81"/>
      <c r="CL354" s="82"/>
      <c r="CM354" s="81"/>
      <c r="CN354" s="81">
        <v>2720</v>
      </c>
      <c r="CO354" s="90"/>
      <c r="DB354" s="103"/>
      <c r="DC354" s="103"/>
      <c r="DD354" s="103"/>
      <c r="DE354" s="103"/>
      <c r="DF354" s="103"/>
      <c r="DG354" s="103"/>
      <c r="DH354" s="103"/>
      <c r="DI354" s="103"/>
      <c r="DJ354" s="103"/>
      <c r="DK354" s="103"/>
      <c r="DL354" s="103"/>
      <c r="DM354" s="103"/>
      <c r="DN354" s="103"/>
      <c r="DO354" s="103"/>
      <c r="DP354" s="103"/>
      <c r="DQ354" s="103"/>
      <c r="DR354" s="103"/>
      <c r="DS354" s="104"/>
      <c r="DT354" s="50">
        <f t="shared" si="502"/>
        <v>0</v>
      </c>
      <c r="DU354" s="73">
        <f t="shared" si="503"/>
        <v>1</v>
      </c>
      <c r="DV354" s="73">
        <f t="shared" si="504"/>
        <v>0</v>
      </c>
      <c r="DW354" s="73">
        <f t="shared" si="505"/>
        <v>0</v>
      </c>
      <c r="DX354" s="73">
        <f t="shared" si="506"/>
        <v>0</v>
      </c>
      <c r="DY354" s="125">
        <f t="shared" si="507"/>
        <v>0</v>
      </c>
      <c r="DZ354" s="73">
        <f t="shared" si="508"/>
        <v>1</v>
      </c>
      <c r="EA354" s="19">
        <f t="shared" si="509"/>
        <v>0</v>
      </c>
      <c r="EB354" s="50">
        <f t="shared" si="510"/>
        <v>0</v>
      </c>
      <c r="EC354" s="19">
        <f t="shared" si="511"/>
        <v>0</v>
      </c>
      <c r="ED354" s="19">
        <f t="shared" si="512"/>
        <v>1</v>
      </c>
      <c r="EE354" s="19">
        <f t="shared" si="513"/>
        <v>0</v>
      </c>
      <c r="EF354" s="50">
        <f t="shared" si="514"/>
        <v>0</v>
      </c>
      <c r="EG354" s="19">
        <f t="shared" si="515"/>
        <v>0</v>
      </c>
      <c r="EH354" s="19">
        <f t="shared" si="516"/>
        <v>1</v>
      </c>
      <c r="EI354" s="50">
        <f t="shared" si="517"/>
        <v>0</v>
      </c>
      <c r="EJ354" s="125">
        <f t="shared" si="518"/>
        <v>2</v>
      </c>
      <c r="EK354">
        <f t="shared" si="519"/>
        <v>324</v>
      </c>
      <c r="EL354">
        <f t="shared" si="520"/>
        <v>11</v>
      </c>
      <c r="EM354">
        <f t="shared" si="521"/>
        <v>156</v>
      </c>
      <c r="EN354">
        <f t="shared" si="522"/>
        <v>274</v>
      </c>
      <c r="EO354">
        <f t="shared" si="523"/>
        <v>0.82299999999999995</v>
      </c>
      <c r="EP354">
        <f t="shared" si="524"/>
        <v>0.89</v>
      </c>
      <c r="EQ354">
        <f t="shared" si="525"/>
        <v>1510</v>
      </c>
      <c r="ER354" t="str">
        <f t="shared" si="526"/>
        <v/>
      </c>
      <c r="ES354">
        <f t="shared" si="527"/>
        <v>0</v>
      </c>
      <c r="ET354">
        <f t="shared" si="528"/>
        <v>75.900000000000006</v>
      </c>
      <c r="EU354" s="61">
        <f t="shared" si="529"/>
        <v>542</v>
      </c>
      <c r="EV354" s="53" t="e">
        <f>IF(ISNUMBER(EK354),EK354*#REF!,"")</f>
        <v>#REF!</v>
      </c>
      <c r="EW354" s="53" t="e">
        <f>IF(ISNUMBER(EL354),EL354*#REF!,"")</f>
        <v>#REF!</v>
      </c>
      <c r="EX354" s="53" t="e">
        <f>IF(ISNUMBER(EM354),EM354*#REF!,"")</f>
        <v>#REF!</v>
      </c>
      <c r="EY354" s="53" t="e">
        <f>IF(ISNUMBER(EN354),EN354*#REF!,"")</f>
        <v>#REF!</v>
      </c>
      <c r="EZ354" s="53" t="e">
        <f>IF(ISNUMBER(EO354),EO354*#REF!,"")</f>
        <v>#REF!</v>
      </c>
      <c r="FA354" s="53" t="e">
        <f>IF(ISNUMBER(EP354),EP354*#REF!,"")</f>
        <v>#REF!</v>
      </c>
      <c r="FB354" s="53" t="e">
        <f>IF(ISNUMBER(EQ354),EQ354*#REF!,"")</f>
        <v>#REF!</v>
      </c>
      <c r="FC354" s="53" t="str">
        <f>IF(ISNUMBER(ER354),ER354*#REF!,"")</f>
        <v/>
      </c>
      <c r="FD354" s="53" t="e">
        <f>IF(ISNUMBER(ES354),ES354*#REF!,"")</f>
        <v>#REF!</v>
      </c>
      <c r="FE354" s="53" t="e">
        <f>IF(ISNUMBER(ET354),ET354*#REF!,"")</f>
        <v>#REF!</v>
      </c>
      <c r="FF354" s="52" t="e">
        <f>IF(ISNUMBER(EU354),EU354*#REF!,"")</f>
        <v>#REF!</v>
      </c>
      <c r="FG354" s="55" t="str">
        <f t="shared" si="530"/>
        <v/>
      </c>
      <c r="FH354" s="55" t="str">
        <f t="shared" si="531"/>
        <v/>
      </c>
      <c r="FI354" s="55" t="str">
        <f t="shared" si="532"/>
        <v/>
      </c>
      <c r="FJ354" s="55" t="str">
        <f t="shared" si="533"/>
        <v/>
      </c>
      <c r="FK354" s="55" t="str">
        <f t="shared" si="534"/>
        <v/>
      </c>
      <c r="FL354" s="55" t="str">
        <f t="shared" si="535"/>
        <v/>
      </c>
      <c r="FM354" s="55" t="str">
        <f t="shared" si="536"/>
        <v/>
      </c>
      <c r="FN354" s="55" t="str">
        <f t="shared" si="537"/>
        <v/>
      </c>
      <c r="FO354" s="55" t="str">
        <f t="shared" si="538"/>
        <v/>
      </c>
      <c r="FP354" s="55" t="str">
        <f t="shared" si="539"/>
        <v/>
      </c>
      <c r="FQ354" s="59" t="str">
        <f t="shared" si="540"/>
        <v/>
      </c>
      <c r="FR354" s="53" t="str">
        <f t="shared" si="426"/>
        <v/>
      </c>
      <c r="FS354" s="53" t="e">
        <f t="shared" si="541"/>
        <v>#VALUE!</v>
      </c>
      <c r="FT354" s="19" t="e">
        <f t="shared" si="542"/>
        <v>#VALUE!</v>
      </c>
      <c r="FU354" s="19" t="e">
        <f t="shared" si="543"/>
        <v>#VALUE!</v>
      </c>
      <c r="FV354" s="19" t="e">
        <f t="shared" si="544"/>
        <v>#VALUE!</v>
      </c>
      <c r="FW354" s="50" t="e">
        <f t="shared" si="545"/>
        <v>#VALUE!</v>
      </c>
      <c r="FX354" s="120">
        <f t="shared" si="546"/>
        <v>0</v>
      </c>
      <c r="FY354" s="120">
        <f t="shared" si="547"/>
        <v>0</v>
      </c>
      <c r="FZ354" s="120">
        <f t="shared" si="548"/>
        <v>0</v>
      </c>
      <c r="GA354" s="120">
        <f t="shared" si="549"/>
        <v>0</v>
      </c>
      <c r="GB354" s="120">
        <f t="shared" si="550"/>
        <v>0</v>
      </c>
      <c r="GC354" s="120">
        <f t="shared" si="551"/>
        <v>0</v>
      </c>
      <c r="GD354" s="120">
        <f t="shared" si="552"/>
        <v>0</v>
      </c>
      <c r="GE354" s="120">
        <f t="shared" si="553"/>
        <v>0</v>
      </c>
      <c r="GF354" s="120">
        <f t="shared" si="554"/>
        <v>0</v>
      </c>
      <c r="GG354">
        <f t="shared" si="555"/>
        <v>0</v>
      </c>
      <c r="GH354">
        <f t="shared" si="556"/>
        <v>0</v>
      </c>
      <c r="GI354">
        <v>6</v>
      </c>
      <c r="GJ354" t="str">
        <f t="shared" si="557"/>
        <v/>
      </c>
    </row>
    <row r="355" spans="1:192" x14ac:dyDescent="0.2">
      <c r="A355" s="50">
        <f t="shared" si="558"/>
        <v>354</v>
      </c>
      <c r="B355" s="2" t="s">
        <v>109</v>
      </c>
      <c r="C355" s="2" t="s">
        <v>259</v>
      </c>
      <c r="D355" s="2"/>
      <c r="E355" s="2"/>
      <c r="F355" s="19">
        <v>3508840</v>
      </c>
      <c r="G355" s="19">
        <v>5665370</v>
      </c>
      <c r="H355" s="77">
        <f t="shared" si="493"/>
        <v>508762.03400000004</v>
      </c>
      <c r="I355" s="77">
        <f t="shared" si="494"/>
        <v>5663543.642</v>
      </c>
      <c r="J355" s="83">
        <v>228</v>
      </c>
      <c r="K355" s="66" t="s">
        <v>1332</v>
      </c>
      <c r="L355" s="19">
        <v>25</v>
      </c>
      <c r="O355" s="47">
        <v>222.8</v>
      </c>
      <c r="P355" s="47"/>
      <c r="Q355" s="58" t="s">
        <v>2821</v>
      </c>
      <c r="R355" s="2" t="s">
        <v>2872</v>
      </c>
      <c r="S355" s="2" t="s">
        <v>2633</v>
      </c>
      <c r="T355" s="241" t="str">
        <f t="shared" si="495"/>
        <v>-</v>
      </c>
      <c r="U355" s="241" t="str">
        <f t="shared" si="496"/>
        <v>M</v>
      </c>
      <c r="V355" s="241" t="str">
        <f t="shared" si="497"/>
        <v>-</v>
      </c>
      <c r="W355" s="241" t="str">
        <f t="shared" si="425"/>
        <v>A</v>
      </c>
      <c r="X355" s="260">
        <f t="shared" si="498"/>
        <v>6</v>
      </c>
      <c r="Y355" s="261" t="str">
        <f t="shared" si="499"/>
        <v/>
      </c>
      <c r="Z355" s="68"/>
      <c r="AA355" s="69" t="s">
        <v>1388</v>
      </c>
      <c r="AB355" s="77">
        <v>1</v>
      </c>
      <c r="AC355" s="2" t="s">
        <v>869</v>
      </c>
      <c r="AD355" s="58" t="s">
        <v>1746</v>
      </c>
      <c r="AE355" s="68"/>
      <c r="AF355" s="83">
        <v>10.5</v>
      </c>
      <c r="AG355" s="83"/>
      <c r="AH355" s="83"/>
      <c r="AI355" s="83"/>
      <c r="AJ355" s="83"/>
      <c r="AK355" s="83"/>
      <c r="AL355" s="83"/>
      <c r="AM355" s="83"/>
      <c r="AN355" s="58"/>
      <c r="AO355" s="58"/>
      <c r="AP355" s="83"/>
      <c r="AQ355" s="58"/>
      <c r="AR355" s="58"/>
      <c r="AS355" s="193">
        <f t="shared" si="500"/>
        <v>1712.55</v>
      </c>
      <c r="AT355" s="248" t="str">
        <f t="shared" si="501"/>
        <v/>
      </c>
      <c r="AU355" s="58">
        <v>119.2</v>
      </c>
      <c r="AV355" s="58">
        <v>120.9</v>
      </c>
      <c r="AW355" s="58">
        <v>124.9</v>
      </c>
      <c r="AX355" s="58">
        <v>82.3</v>
      </c>
      <c r="AY355" s="58">
        <v>30.5</v>
      </c>
      <c r="AZ355" s="68">
        <v>1165</v>
      </c>
      <c r="BA355" s="58">
        <v>0.08</v>
      </c>
      <c r="BB355" s="58">
        <v>10.8</v>
      </c>
      <c r="BC355" s="58" t="s">
        <v>1322</v>
      </c>
      <c r="BD355" s="58" t="s">
        <v>1322</v>
      </c>
      <c r="BE355" s="64">
        <v>12</v>
      </c>
      <c r="BF355" s="58">
        <v>0.5</v>
      </c>
      <c r="BG355" s="58"/>
      <c r="BH355" s="58">
        <v>0.16</v>
      </c>
      <c r="BI355" s="58">
        <v>0.01</v>
      </c>
      <c r="BJ355" s="58"/>
      <c r="BK355" s="58"/>
      <c r="BL355" s="58"/>
      <c r="BM355" s="58">
        <v>46.2</v>
      </c>
      <c r="BN355" s="68"/>
      <c r="BO355" s="81"/>
      <c r="BP355" s="81" t="s">
        <v>1322</v>
      </c>
      <c r="BQ355" s="81"/>
      <c r="BR355" s="81" t="s">
        <v>1322</v>
      </c>
      <c r="BS355" s="81"/>
      <c r="BT355" s="81"/>
      <c r="BU355" s="81"/>
      <c r="BV355" s="81"/>
      <c r="BW355" s="81"/>
      <c r="BX355" s="81"/>
      <c r="BY355" s="81"/>
      <c r="BZ355" s="81"/>
      <c r="CA355" s="81"/>
      <c r="CB355" s="81"/>
      <c r="CC355" s="81"/>
      <c r="CD355" s="81"/>
      <c r="CE355" s="81"/>
      <c r="CF355" s="81"/>
      <c r="CG355" s="81"/>
      <c r="CH355" s="81" t="s">
        <v>1322</v>
      </c>
      <c r="CI355" s="81"/>
      <c r="CJ355" s="81"/>
      <c r="CK355" s="81"/>
      <c r="CL355" s="82"/>
      <c r="CM355" s="81"/>
      <c r="CN355" s="81">
        <v>2029</v>
      </c>
      <c r="CO355" s="90" t="s">
        <v>1322</v>
      </c>
      <c r="DB355" s="103"/>
      <c r="DC355" s="103"/>
      <c r="DD355" s="103"/>
      <c r="DE355" s="103"/>
      <c r="DF355" s="103"/>
      <c r="DG355" s="103"/>
      <c r="DH355" s="103"/>
      <c r="DI355" s="103"/>
      <c r="DJ355" s="103"/>
      <c r="DK355" s="103"/>
      <c r="DL355" s="103"/>
      <c r="DM355" s="103"/>
      <c r="DN355" s="103"/>
      <c r="DO355" s="103"/>
      <c r="DP355" s="103"/>
      <c r="DQ355" s="103"/>
      <c r="DR355" s="103"/>
      <c r="DS355" s="104"/>
      <c r="DT355" s="50">
        <f t="shared" si="502"/>
        <v>1</v>
      </c>
      <c r="DU355" s="73">
        <f t="shared" si="503"/>
        <v>0</v>
      </c>
      <c r="DV355" s="73">
        <f t="shared" si="504"/>
        <v>1</v>
      </c>
      <c r="DW355" s="73">
        <f t="shared" si="505"/>
        <v>0</v>
      </c>
      <c r="DX355" s="73">
        <f t="shared" si="506"/>
        <v>0</v>
      </c>
      <c r="DY355" s="125">
        <f t="shared" si="507"/>
        <v>0</v>
      </c>
      <c r="DZ355" s="73">
        <f t="shared" si="508"/>
        <v>1</v>
      </c>
      <c r="EA355" s="19">
        <f t="shared" si="509"/>
        <v>0</v>
      </c>
      <c r="EB355" s="50">
        <f t="shared" si="510"/>
        <v>0</v>
      </c>
      <c r="EC355" s="19">
        <f t="shared" si="511"/>
        <v>0</v>
      </c>
      <c r="ED355" s="19">
        <f t="shared" si="512"/>
        <v>1</v>
      </c>
      <c r="EE355" s="19">
        <f t="shared" si="513"/>
        <v>0</v>
      </c>
      <c r="EF355" s="50">
        <f t="shared" si="514"/>
        <v>0</v>
      </c>
      <c r="EG355" s="19">
        <f t="shared" si="515"/>
        <v>0</v>
      </c>
      <c r="EH355" s="19">
        <f t="shared" si="516"/>
        <v>1</v>
      </c>
      <c r="EI355" s="50">
        <f t="shared" si="517"/>
        <v>0</v>
      </c>
      <c r="EJ355" s="125">
        <f t="shared" si="518"/>
        <v>2</v>
      </c>
      <c r="EK355">
        <f t="shared" si="519"/>
        <v>119.2</v>
      </c>
      <c r="EL355">
        <f t="shared" si="520"/>
        <v>10.8</v>
      </c>
      <c r="EM355">
        <f t="shared" si="521"/>
        <v>120.9</v>
      </c>
      <c r="EN355">
        <f t="shared" si="522"/>
        <v>124.9</v>
      </c>
      <c r="EO355">
        <f t="shared" si="523"/>
        <v>0.5</v>
      </c>
      <c r="EP355">
        <f t="shared" si="524"/>
        <v>12</v>
      </c>
      <c r="EQ355">
        <f t="shared" si="525"/>
        <v>1165</v>
      </c>
      <c r="ER355" t="str">
        <f t="shared" si="526"/>
        <v/>
      </c>
      <c r="ES355" t="str">
        <f t="shared" si="527"/>
        <v/>
      </c>
      <c r="ET355">
        <f t="shared" si="528"/>
        <v>30.5</v>
      </c>
      <c r="EU355" s="61">
        <f t="shared" si="529"/>
        <v>82.3</v>
      </c>
      <c r="EV355" s="53" t="e">
        <f>IF(ISNUMBER(EK355),EK355*#REF!,"")</f>
        <v>#REF!</v>
      </c>
      <c r="EW355" s="53" t="e">
        <f>IF(ISNUMBER(EL355),EL355*#REF!,"")</f>
        <v>#REF!</v>
      </c>
      <c r="EX355" s="53" t="e">
        <f>IF(ISNUMBER(EM355),EM355*#REF!,"")</f>
        <v>#REF!</v>
      </c>
      <c r="EY355" s="53" t="e">
        <f>IF(ISNUMBER(EN355),EN355*#REF!,"")</f>
        <v>#REF!</v>
      </c>
      <c r="EZ355" s="53" t="e">
        <f>IF(ISNUMBER(EO355),EO355*#REF!,"")</f>
        <v>#REF!</v>
      </c>
      <c r="FA355" s="53" t="e">
        <f>IF(ISNUMBER(EP355),EP355*#REF!,"")</f>
        <v>#REF!</v>
      </c>
      <c r="FB355" s="53" t="e">
        <f>IF(ISNUMBER(EQ355),EQ355*#REF!,"")</f>
        <v>#REF!</v>
      </c>
      <c r="FC355" s="53" t="str">
        <f>IF(ISNUMBER(ER355),ER355*#REF!,"")</f>
        <v/>
      </c>
      <c r="FD355" s="53" t="str">
        <f>IF(ISNUMBER(ES355),ES355*#REF!,"")</f>
        <v/>
      </c>
      <c r="FE355" s="53" t="e">
        <f>IF(ISNUMBER(ET355),ET355*#REF!,"")</f>
        <v>#REF!</v>
      </c>
      <c r="FF355" s="52" t="e">
        <f>IF(ISNUMBER(EU355),EU355*#REF!,"")</f>
        <v>#REF!</v>
      </c>
      <c r="FG355" s="55" t="str">
        <f t="shared" si="530"/>
        <v/>
      </c>
      <c r="FH355" s="55" t="str">
        <f t="shared" si="531"/>
        <v/>
      </c>
      <c r="FI355" s="55" t="str">
        <f t="shared" si="532"/>
        <v/>
      </c>
      <c r="FJ355" s="55" t="str">
        <f t="shared" si="533"/>
        <v/>
      </c>
      <c r="FK355" s="55" t="str">
        <f t="shared" si="534"/>
        <v/>
      </c>
      <c r="FL355" s="55" t="str">
        <f t="shared" si="535"/>
        <v/>
      </c>
      <c r="FM355" s="55" t="str">
        <f t="shared" si="536"/>
        <v/>
      </c>
      <c r="FN355" s="55" t="str">
        <f t="shared" si="537"/>
        <v/>
      </c>
      <c r="FO355" s="55" t="str">
        <f t="shared" si="538"/>
        <v/>
      </c>
      <c r="FP355" s="55" t="str">
        <f t="shared" si="539"/>
        <v/>
      </c>
      <c r="FQ355" s="59" t="str">
        <f t="shared" si="540"/>
        <v/>
      </c>
      <c r="FR355" s="53" t="str">
        <f t="shared" si="426"/>
        <v/>
      </c>
      <c r="FS355" s="53" t="e">
        <f t="shared" si="541"/>
        <v>#VALUE!</v>
      </c>
      <c r="FT355" s="19" t="e">
        <f t="shared" si="542"/>
        <v>#VALUE!</v>
      </c>
      <c r="FU355" s="19" t="e">
        <f t="shared" si="543"/>
        <v>#VALUE!</v>
      </c>
      <c r="FV355" s="19" t="e">
        <f t="shared" si="544"/>
        <v>#VALUE!</v>
      </c>
      <c r="FW355" s="50" t="e">
        <f t="shared" si="545"/>
        <v>#VALUE!</v>
      </c>
      <c r="FX355" s="120">
        <f t="shared" si="546"/>
        <v>0</v>
      </c>
      <c r="FY355" s="120">
        <f t="shared" si="547"/>
        <v>0</v>
      </c>
      <c r="FZ355" s="120">
        <f t="shared" si="548"/>
        <v>0</v>
      </c>
      <c r="GA355" s="120">
        <f t="shared" si="549"/>
        <v>0</v>
      </c>
      <c r="GB355" s="120">
        <f t="shared" si="550"/>
        <v>0</v>
      </c>
      <c r="GC355" s="120">
        <f t="shared" si="551"/>
        <v>0</v>
      </c>
      <c r="GD355" s="120">
        <f t="shared" si="552"/>
        <v>0</v>
      </c>
      <c r="GE355" s="120">
        <f t="shared" si="553"/>
        <v>0</v>
      </c>
      <c r="GF355" s="120">
        <f t="shared" si="554"/>
        <v>0</v>
      </c>
      <c r="GG355">
        <f t="shared" si="555"/>
        <v>0</v>
      </c>
      <c r="GH355">
        <f t="shared" si="556"/>
        <v>0</v>
      </c>
      <c r="GI355">
        <v>6</v>
      </c>
      <c r="GJ355" t="str">
        <f t="shared" si="557"/>
        <v/>
      </c>
    </row>
    <row r="356" spans="1:192" x14ac:dyDescent="0.2">
      <c r="A356" s="50">
        <f t="shared" si="558"/>
        <v>355</v>
      </c>
      <c r="B356" t="s">
        <v>109</v>
      </c>
      <c r="C356" t="s">
        <v>259</v>
      </c>
      <c r="F356" s="19">
        <v>3508840</v>
      </c>
      <c r="G356" s="19">
        <v>5665370</v>
      </c>
      <c r="H356" s="77">
        <f t="shared" si="493"/>
        <v>508762.03400000004</v>
      </c>
      <c r="I356" s="77">
        <f t="shared" si="494"/>
        <v>5663543.642</v>
      </c>
      <c r="J356" s="83">
        <v>228</v>
      </c>
      <c r="K356" s="66" t="s">
        <v>1332</v>
      </c>
      <c r="L356" s="19">
        <v>25</v>
      </c>
      <c r="O356" s="47">
        <v>222.8</v>
      </c>
      <c r="P356" s="47"/>
      <c r="Q356" s="58" t="s">
        <v>2821</v>
      </c>
      <c r="R356" s="2" t="s">
        <v>2872</v>
      </c>
      <c r="S356" s="2" t="s">
        <v>2633</v>
      </c>
      <c r="T356" s="241" t="str">
        <f t="shared" si="495"/>
        <v>-</v>
      </c>
      <c r="U356" s="241" t="str">
        <f t="shared" si="496"/>
        <v>M</v>
      </c>
      <c r="V356" s="241" t="str">
        <f t="shared" si="497"/>
        <v>-</v>
      </c>
      <c r="W356" s="241" t="str">
        <f t="shared" si="425"/>
        <v>A</v>
      </c>
      <c r="X356" s="260">
        <f t="shared" si="498"/>
        <v>6</v>
      </c>
      <c r="Y356" s="261" t="str">
        <f t="shared" si="499"/>
        <v/>
      </c>
      <c r="Z356" s="56" t="s">
        <v>1732</v>
      </c>
      <c r="AA356" s="48">
        <v>15035</v>
      </c>
      <c r="AB356" s="73">
        <v>2</v>
      </c>
      <c r="AC356" s="58" t="s">
        <v>411</v>
      </c>
      <c r="AD356" s="2" t="s">
        <v>1747</v>
      </c>
      <c r="AE356" s="57" t="s">
        <v>1733</v>
      </c>
      <c r="AF356" s="66">
        <v>9.6999999999999993</v>
      </c>
      <c r="AM356" s="83">
        <v>0.16700000000000001</v>
      </c>
      <c r="AR356">
        <v>2452.5</v>
      </c>
      <c r="AS356" s="193">
        <f t="shared" si="500"/>
        <v>1248.905</v>
      </c>
      <c r="AT356" s="248" t="str">
        <f t="shared" si="501"/>
        <v/>
      </c>
      <c r="AU356">
        <v>79.900000000000006</v>
      </c>
      <c r="AV356">
        <v>81.2</v>
      </c>
      <c r="AW356">
        <v>121.4</v>
      </c>
      <c r="AX356">
        <v>63.7</v>
      </c>
      <c r="AY356">
        <v>50.5</v>
      </c>
      <c r="AZ356" s="61">
        <v>838.9</v>
      </c>
      <c r="BB356">
        <v>8.1300000000000008</v>
      </c>
      <c r="BD356">
        <v>1.355</v>
      </c>
      <c r="BE356">
        <v>3.02</v>
      </c>
      <c r="BF356">
        <v>0.8</v>
      </c>
      <c r="BO356" s="90"/>
      <c r="BP356" s="90"/>
      <c r="BQ356" s="90"/>
      <c r="BR356" s="90"/>
      <c r="BS356" s="90"/>
      <c r="BT356" s="90"/>
      <c r="BU356" s="90"/>
      <c r="BV356" s="90"/>
      <c r="BW356" s="90"/>
      <c r="BX356" s="90"/>
      <c r="BY356" s="90"/>
      <c r="BZ356" s="90"/>
      <c r="CA356" s="90"/>
      <c r="CB356" s="90"/>
      <c r="CC356" s="90"/>
      <c r="CD356" s="90"/>
      <c r="CE356" s="90"/>
      <c r="CF356" s="90"/>
      <c r="CG356" s="90"/>
      <c r="CH356" s="90"/>
      <c r="CI356" s="90"/>
      <c r="CJ356" s="90"/>
      <c r="CK356" s="90"/>
      <c r="CL356" s="91"/>
      <c r="CM356" s="90"/>
      <c r="CN356" s="90">
        <v>1205</v>
      </c>
      <c r="CO356" s="90"/>
      <c r="DB356" s="103"/>
      <c r="DC356" s="103"/>
      <c r="DD356" s="103"/>
      <c r="DE356" s="103"/>
      <c r="DF356" s="103"/>
      <c r="DG356" s="103"/>
      <c r="DH356" s="107">
        <v>-11</v>
      </c>
      <c r="DI356" s="103"/>
      <c r="DJ356" s="103"/>
      <c r="DK356" s="103"/>
      <c r="DL356" s="103"/>
      <c r="DM356" s="103"/>
      <c r="DN356" s="103"/>
      <c r="DO356" s="103"/>
      <c r="DP356" s="103"/>
      <c r="DQ356" s="103"/>
      <c r="DR356" s="103"/>
      <c r="DS356" s="104"/>
      <c r="DT356" s="50">
        <f t="shared" si="502"/>
        <v>0</v>
      </c>
      <c r="DU356" s="73">
        <f t="shared" si="503"/>
        <v>0</v>
      </c>
      <c r="DV356" s="73">
        <f t="shared" si="504"/>
        <v>1</v>
      </c>
      <c r="DW356" s="73">
        <f t="shared" si="505"/>
        <v>0</v>
      </c>
      <c r="DX356" s="73">
        <f t="shared" si="506"/>
        <v>0</v>
      </c>
      <c r="DY356" s="125">
        <f t="shared" si="507"/>
        <v>0</v>
      </c>
      <c r="DZ356" s="73">
        <f t="shared" si="508"/>
        <v>1</v>
      </c>
      <c r="EA356" s="19">
        <f t="shared" si="509"/>
        <v>0</v>
      </c>
      <c r="EB356" s="50">
        <f t="shared" si="510"/>
        <v>0</v>
      </c>
      <c r="EC356" s="19">
        <f t="shared" si="511"/>
        <v>0</v>
      </c>
      <c r="ED356" s="19">
        <f t="shared" si="512"/>
        <v>1</v>
      </c>
      <c r="EE356" s="19">
        <f t="shared" si="513"/>
        <v>0</v>
      </c>
      <c r="EF356" s="50">
        <f t="shared" si="514"/>
        <v>0</v>
      </c>
      <c r="EG356" s="19">
        <f t="shared" si="515"/>
        <v>0</v>
      </c>
      <c r="EH356" s="19">
        <f t="shared" si="516"/>
        <v>1</v>
      </c>
      <c r="EI356" s="50">
        <f t="shared" si="517"/>
        <v>0</v>
      </c>
      <c r="EJ356" s="125">
        <f t="shared" si="518"/>
        <v>2</v>
      </c>
      <c r="EK356">
        <f t="shared" si="519"/>
        <v>79.900000000000006</v>
      </c>
      <c r="EL356">
        <f t="shared" si="520"/>
        <v>8.1300000000000008</v>
      </c>
      <c r="EM356">
        <f t="shared" si="521"/>
        <v>81.2</v>
      </c>
      <c r="EN356">
        <f t="shared" si="522"/>
        <v>121.4</v>
      </c>
      <c r="EO356">
        <f t="shared" si="523"/>
        <v>0.8</v>
      </c>
      <c r="EP356">
        <f t="shared" si="524"/>
        <v>3.02</v>
      </c>
      <c r="EQ356">
        <f t="shared" si="525"/>
        <v>838.9</v>
      </c>
      <c r="ER356" t="str">
        <f t="shared" si="526"/>
        <v/>
      </c>
      <c r="ES356" t="str">
        <f t="shared" si="527"/>
        <v/>
      </c>
      <c r="ET356">
        <f t="shared" si="528"/>
        <v>50.5</v>
      </c>
      <c r="EU356" s="61">
        <f t="shared" si="529"/>
        <v>63.7</v>
      </c>
      <c r="EV356" s="53" t="e">
        <f>IF(ISNUMBER(EK356),EK356*#REF!,"")</f>
        <v>#REF!</v>
      </c>
      <c r="EW356" s="53" t="e">
        <f>IF(ISNUMBER(EL356),EL356*#REF!,"")</f>
        <v>#REF!</v>
      </c>
      <c r="EX356" s="53" t="e">
        <f>IF(ISNUMBER(EM356),EM356*#REF!,"")</f>
        <v>#REF!</v>
      </c>
      <c r="EY356" s="53" t="e">
        <f>IF(ISNUMBER(EN356),EN356*#REF!,"")</f>
        <v>#REF!</v>
      </c>
      <c r="EZ356" s="53" t="e">
        <f>IF(ISNUMBER(EO356),EO356*#REF!,"")</f>
        <v>#REF!</v>
      </c>
      <c r="FA356" s="53" t="e">
        <f>IF(ISNUMBER(EP356),EP356*#REF!,"")</f>
        <v>#REF!</v>
      </c>
      <c r="FB356" s="53" t="e">
        <f>IF(ISNUMBER(EQ356),EQ356*#REF!,"")</f>
        <v>#REF!</v>
      </c>
      <c r="FC356" s="53" t="str">
        <f>IF(ISNUMBER(ER356),ER356*#REF!,"")</f>
        <v/>
      </c>
      <c r="FD356" s="53" t="str">
        <f>IF(ISNUMBER(ES356),ES356*#REF!,"")</f>
        <v/>
      </c>
      <c r="FE356" s="53" t="e">
        <f>IF(ISNUMBER(ET356),ET356*#REF!,"")</f>
        <v>#REF!</v>
      </c>
      <c r="FF356" s="52" t="e">
        <f>IF(ISNUMBER(EU356),EU356*#REF!,"")</f>
        <v>#REF!</v>
      </c>
      <c r="FG356" s="55" t="str">
        <f t="shared" si="530"/>
        <v/>
      </c>
      <c r="FH356" s="55" t="str">
        <f t="shared" si="531"/>
        <v/>
      </c>
      <c r="FI356" s="55" t="str">
        <f t="shared" si="532"/>
        <v/>
      </c>
      <c r="FJ356" s="55" t="str">
        <f t="shared" si="533"/>
        <v/>
      </c>
      <c r="FK356" s="55" t="str">
        <f t="shared" si="534"/>
        <v/>
      </c>
      <c r="FL356" s="55" t="str">
        <f t="shared" si="535"/>
        <v/>
      </c>
      <c r="FM356" s="55" t="str">
        <f t="shared" si="536"/>
        <v/>
      </c>
      <c r="FN356" s="55" t="str">
        <f t="shared" si="537"/>
        <v/>
      </c>
      <c r="FO356" s="55" t="str">
        <f t="shared" si="538"/>
        <v/>
      </c>
      <c r="FP356" s="55" t="str">
        <f t="shared" si="539"/>
        <v/>
      </c>
      <c r="FQ356" s="59" t="str">
        <f t="shared" si="540"/>
        <v/>
      </c>
      <c r="FR356" s="53" t="str">
        <f t="shared" si="426"/>
        <v/>
      </c>
      <c r="FS356" s="53" t="e">
        <f t="shared" si="541"/>
        <v>#VALUE!</v>
      </c>
      <c r="FT356" s="19" t="e">
        <f t="shared" si="542"/>
        <v>#VALUE!</v>
      </c>
      <c r="FU356" s="19" t="e">
        <f t="shared" si="543"/>
        <v>#VALUE!</v>
      </c>
      <c r="FV356" s="19" t="e">
        <f t="shared" si="544"/>
        <v>#VALUE!</v>
      </c>
      <c r="FW356" s="50" t="e">
        <f t="shared" si="545"/>
        <v>#VALUE!</v>
      </c>
      <c r="FX356" s="120">
        <f t="shared" si="546"/>
        <v>0</v>
      </c>
      <c r="FY356" s="120">
        <f t="shared" si="547"/>
        <v>0</v>
      </c>
      <c r="FZ356" s="120">
        <f t="shared" si="548"/>
        <v>0</v>
      </c>
      <c r="GA356" s="120">
        <f t="shared" si="549"/>
        <v>0</v>
      </c>
      <c r="GB356" s="120">
        <f t="shared" si="550"/>
        <v>0</v>
      </c>
      <c r="GC356" s="120">
        <f t="shared" si="551"/>
        <v>0</v>
      </c>
      <c r="GD356" s="120">
        <f t="shared" si="552"/>
        <v>0</v>
      </c>
      <c r="GE356" s="120">
        <f t="shared" si="553"/>
        <v>0</v>
      </c>
      <c r="GF356" s="120">
        <f t="shared" si="554"/>
        <v>0</v>
      </c>
      <c r="GG356">
        <f t="shared" si="555"/>
        <v>0</v>
      </c>
      <c r="GH356">
        <f t="shared" si="556"/>
        <v>0</v>
      </c>
      <c r="GI356">
        <v>6</v>
      </c>
      <c r="GJ356" t="str">
        <f t="shared" si="557"/>
        <v/>
      </c>
    </row>
    <row r="357" spans="1:192" x14ac:dyDescent="0.2">
      <c r="A357" s="50">
        <f t="shared" si="558"/>
        <v>356</v>
      </c>
      <c r="B357" t="s">
        <v>109</v>
      </c>
      <c r="C357" s="58" t="s">
        <v>259</v>
      </c>
      <c r="D357" s="58"/>
      <c r="E357" s="58"/>
      <c r="F357" s="83">
        <v>3508840</v>
      </c>
      <c r="G357" s="83">
        <v>5665370</v>
      </c>
      <c r="H357" s="77">
        <f t="shared" si="493"/>
        <v>508762.03400000004</v>
      </c>
      <c r="I357" s="77">
        <f t="shared" si="494"/>
        <v>5663543.642</v>
      </c>
      <c r="J357" s="83">
        <v>228</v>
      </c>
      <c r="K357" s="83" t="s">
        <v>1335</v>
      </c>
      <c r="L357" s="19">
        <v>3</v>
      </c>
      <c r="M357" s="83"/>
      <c r="O357" s="47">
        <v>222.8</v>
      </c>
      <c r="P357" s="47"/>
      <c r="Q357" s="58" t="s">
        <v>2821</v>
      </c>
      <c r="R357" s="2" t="s">
        <v>2872</v>
      </c>
      <c r="S357" s="2" t="s">
        <v>2633</v>
      </c>
      <c r="T357" s="241" t="str">
        <f t="shared" si="495"/>
        <v>-</v>
      </c>
      <c r="U357" s="241" t="str">
        <f t="shared" si="496"/>
        <v>M</v>
      </c>
      <c r="V357" s="241" t="str">
        <f t="shared" si="497"/>
        <v>-</v>
      </c>
      <c r="W357" s="241" t="str">
        <f t="shared" si="425"/>
        <v>A</v>
      </c>
      <c r="X357" s="260">
        <f t="shared" si="498"/>
        <v>6</v>
      </c>
      <c r="Y357" s="261" t="str">
        <f t="shared" si="499"/>
        <v/>
      </c>
      <c r="Z357" s="56" t="s">
        <v>1590</v>
      </c>
      <c r="AA357" s="69">
        <v>34142</v>
      </c>
      <c r="AB357" s="77">
        <v>3</v>
      </c>
      <c r="AC357" s="2" t="s">
        <v>374</v>
      </c>
      <c r="AD357" s="58" t="s">
        <v>3014</v>
      </c>
      <c r="AE357" s="68"/>
      <c r="AF357" s="83">
        <v>11.7</v>
      </c>
      <c r="AG357" s="83">
        <v>1600</v>
      </c>
      <c r="AH357" s="72">
        <v>6</v>
      </c>
      <c r="AI357" s="83">
        <v>359</v>
      </c>
      <c r="AJ357" s="83"/>
      <c r="AK357" s="83"/>
      <c r="AL357" s="83"/>
      <c r="AM357" s="83">
        <v>0.06</v>
      </c>
      <c r="AN357" s="58"/>
      <c r="AO357" s="58"/>
      <c r="AP357" s="83"/>
      <c r="AQ357" s="58"/>
      <c r="AR357" s="58">
        <v>1790</v>
      </c>
      <c r="AS357" s="193">
        <f t="shared" si="500"/>
        <v>1787.095</v>
      </c>
      <c r="AT357" s="248" t="str">
        <f t="shared" si="501"/>
        <v/>
      </c>
      <c r="AU357" s="58">
        <v>122</v>
      </c>
      <c r="AV357" s="58">
        <v>114</v>
      </c>
      <c r="AW357" s="58">
        <v>172</v>
      </c>
      <c r="AX357" s="58">
        <v>90.8</v>
      </c>
      <c r="AY357" s="58">
        <v>36.5</v>
      </c>
      <c r="AZ357" s="68">
        <v>1240</v>
      </c>
      <c r="BA357" s="58"/>
      <c r="BB357" s="58">
        <v>8.3800000000000008</v>
      </c>
      <c r="BC357" s="58"/>
      <c r="BD357" s="58"/>
      <c r="BE357" s="58">
        <v>2.5</v>
      </c>
      <c r="BF357" s="58">
        <v>0.91500000000000004</v>
      </c>
      <c r="BG357" s="58"/>
      <c r="BH357" s="58"/>
      <c r="BI357" s="58"/>
      <c r="BJ357" s="58">
        <v>0</v>
      </c>
      <c r="BK357" s="58"/>
      <c r="BL357" s="58"/>
      <c r="BM357" s="58"/>
      <c r="BN357" s="68"/>
      <c r="BO357" s="81"/>
      <c r="BP357" s="81"/>
      <c r="BQ357" s="81"/>
      <c r="BR357" s="81"/>
      <c r="BS357" s="81"/>
      <c r="BT357" s="81"/>
      <c r="BU357" s="81"/>
      <c r="BV357" s="81"/>
      <c r="BW357" s="81"/>
      <c r="BX357" s="81"/>
      <c r="BY357" s="81"/>
      <c r="BZ357" s="81"/>
      <c r="CA357" s="81"/>
      <c r="CB357" s="81"/>
      <c r="CC357" s="81"/>
      <c r="CD357" s="81"/>
      <c r="CE357" s="81"/>
      <c r="CF357" s="81"/>
      <c r="CG357" s="81"/>
      <c r="CH357" s="81"/>
      <c r="CI357" s="81"/>
      <c r="CJ357" s="81"/>
      <c r="CK357" s="81"/>
      <c r="CL357" s="82"/>
      <c r="CM357" s="81"/>
      <c r="CN357" s="81">
        <v>2910</v>
      </c>
      <c r="CO357" s="90"/>
      <c r="DB357" s="103"/>
      <c r="DC357" s="103"/>
      <c r="DD357" s="103"/>
      <c r="DE357" s="103"/>
      <c r="DF357" s="103"/>
      <c r="DG357" s="103"/>
      <c r="DH357" s="103"/>
      <c r="DI357" s="103"/>
      <c r="DJ357" s="103"/>
      <c r="DK357" s="103"/>
      <c r="DL357" s="103"/>
      <c r="DM357" s="103"/>
      <c r="DN357" s="103"/>
      <c r="DO357" s="103"/>
      <c r="DP357" s="103"/>
      <c r="DQ357" s="103"/>
      <c r="DR357" s="103"/>
      <c r="DS357" s="104"/>
      <c r="DT357" s="50">
        <f t="shared" si="502"/>
        <v>0</v>
      </c>
      <c r="DU357" s="73">
        <f t="shared" si="503"/>
        <v>1</v>
      </c>
      <c r="DV357" s="73">
        <f t="shared" si="504"/>
        <v>0</v>
      </c>
      <c r="DW357" s="73">
        <f t="shared" si="505"/>
        <v>0</v>
      </c>
      <c r="DX357" s="73">
        <f t="shared" si="506"/>
        <v>0</v>
      </c>
      <c r="DY357" s="125">
        <f t="shared" si="507"/>
        <v>0</v>
      </c>
      <c r="DZ357" s="73">
        <f t="shared" si="508"/>
        <v>1</v>
      </c>
      <c r="EA357" s="19">
        <f t="shared" si="509"/>
        <v>0</v>
      </c>
      <c r="EB357" s="50">
        <f t="shared" si="510"/>
        <v>0</v>
      </c>
      <c r="EC357" s="19">
        <f t="shared" si="511"/>
        <v>0</v>
      </c>
      <c r="ED357" s="19">
        <f t="shared" si="512"/>
        <v>1</v>
      </c>
      <c r="EE357" s="19">
        <f t="shared" si="513"/>
        <v>0</v>
      </c>
      <c r="EF357" s="50">
        <f t="shared" si="514"/>
        <v>0</v>
      </c>
      <c r="EG357" s="19">
        <f t="shared" si="515"/>
        <v>0</v>
      </c>
      <c r="EH357" s="19">
        <f t="shared" si="516"/>
        <v>1</v>
      </c>
      <c r="EI357" s="50">
        <f t="shared" si="517"/>
        <v>0</v>
      </c>
      <c r="EJ357" s="125">
        <f t="shared" si="518"/>
        <v>2</v>
      </c>
      <c r="EK357">
        <f t="shared" si="519"/>
        <v>122</v>
      </c>
      <c r="EL357">
        <f t="shared" si="520"/>
        <v>8.3800000000000008</v>
      </c>
      <c r="EM357">
        <f t="shared" si="521"/>
        <v>114</v>
      </c>
      <c r="EN357">
        <f t="shared" si="522"/>
        <v>172</v>
      </c>
      <c r="EO357">
        <f t="shared" si="523"/>
        <v>0.91500000000000004</v>
      </c>
      <c r="EP357">
        <f t="shared" si="524"/>
        <v>2.5</v>
      </c>
      <c r="EQ357">
        <f t="shared" si="525"/>
        <v>1240</v>
      </c>
      <c r="ER357" t="str">
        <f t="shared" si="526"/>
        <v/>
      </c>
      <c r="ES357">
        <f t="shared" si="527"/>
        <v>0</v>
      </c>
      <c r="ET357">
        <f t="shared" si="528"/>
        <v>36.5</v>
      </c>
      <c r="EU357" s="61">
        <f t="shared" si="529"/>
        <v>90.8</v>
      </c>
      <c r="EV357" s="53" t="e">
        <f>IF(ISNUMBER(EK357),EK357*#REF!,"")</f>
        <v>#REF!</v>
      </c>
      <c r="EW357" s="53" t="e">
        <f>IF(ISNUMBER(EL357),EL357*#REF!,"")</f>
        <v>#REF!</v>
      </c>
      <c r="EX357" s="53" t="e">
        <f>IF(ISNUMBER(EM357),EM357*#REF!,"")</f>
        <v>#REF!</v>
      </c>
      <c r="EY357" s="53" t="e">
        <f>IF(ISNUMBER(EN357),EN357*#REF!,"")</f>
        <v>#REF!</v>
      </c>
      <c r="EZ357" s="53" t="e">
        <f>IF(ISNUMBER(EO357),EO357*#REF!,"")</f>
        <v>#REF!</v>
      </c>
      <c r="FA357" s="53" t="e">
        <f>IF(ISNUMBER(EP357),EP357*#REF!,"")</f>
        <v>#REF!</v>
      </c>
      <c r="FB357" s="53" t="e">
        <f>IF(ISNUMBER(EQ357),EQ357*#REF!,"")</f>
        <v>#REF!</v>
      </c>
      <c r="FC357" s="53" t="str">
        <f>IF(ISNUMBER(ER357),ER357*#REF!,"")</f>
        <v/>
      </c>
      <c r="FD357" s="53" t="e">
        <f>IF(ISNUMBER(ES357),ES357*#REF!,"")</f>
        <v>#REF!</v>
      </c>
      <c r="FE357" s="53" t="e">
        <f>IF(ISNUMBER(ET357),ET357*#REF!,"")</f>
        <v>#REF!</v>
      </c>
      <c r="FF357" s="52" t="e">
        <f>IF(ISNUMBER(EU357),EU357*#REF!,"")</f>
        <v>#REF!</v>
      </c>
      <c r="FG357" s="55" t="str">
        <f t="shared" si="530"/>
        <v/>
      </c>
      <c r="FH357" s="55" t="str">
        <f t="shared" si="531"/>
        <v/>
      </c>
      <c r="FI357" s="55" t="str">
        <f t="shared" si="532"/>
        <v/>
      </c>
      <c r="FJ357" s="55" t="str">
        <f t="shared" si="533"/>
        <v/>
      </c>
      <c r="FK357" s="55" t="str">
        <f t="shared" si="534"/>
        <v/>
      </c>
      <c r="FL357" s="55" t="str">
        <f t="shared" si="535"/>
        <v/>
      </c>
      <c r="FM357" s="55" t="str">
        <f t="shared" si="536"/>
        <v/>
      </c>
      <c r="FN357" s="55" t="str">
        <f t="shared" si="537"/>
        <v/>
      </c>
      <c r="FO357" s="55" t="str">
        <f t="shared" si="538"/>
        <v/>
      </c>
      <c r="FP357" s="55" t="str">
        <f t="shared" si="539"/>
        <v/>
      </c>
      <c r="FQ357" s="59" t="str">
        <f t="shared" si="540"/>
        <v/>
      </c>
      <c r="FR357" s="53" t="str">
        <f t="shared" si="426"/>
        <v/>
      </c>
      <c r="FS357" s="53" t="e">
        <f t="shared" si="541"/>
        <v>#VALUE!</v>
      </c>
      <c r="FT357" s="19" t="e">
        <f t="shared" si="542"/>
        <v>#VALUE!</v>
      </c>
      <c r="FU357" s="19" t="e">
        <f t="shared" si="543"/>
        <v>#VALUE!</v>
      </c>
      <c r="FV357" s="19" t="e">
        <f t="shared" si="544"/>
        <v>#VALUE!</v>
      </c>
      <c r="FW357" s="50" t="e">
        <f t="shared" si="545"/>
        <v>#VALUE!</v>
      </c>
      <c r="FX357" s="120">
        <f t="shared" si="546"/>
        <v>0</v>
      </c>
      <c r="FY357" s="120">
        <f t="shared" si="547"/>
        <v>0</v>
      </c>
      <c r="FZ357" s="120">
        <f t="shared" si="548"/>
        <v>0</v>
      </c>
      <c r="GA357" s="120">
        <f t="shared" si="549"/>
        <v>0</v>
      </c>
      <c r="GB357" s="120">
        <f t="shared" si="550"/>
        <v>0</v>
      </c>
      <c r="GC357" s="120">
        <f t="shared" si="551"/>
        <v>0</v>
      </c>
      <c r="GD357" s="120">
        <f t="shared" si="552"/>
        <v>0</v>
      </c>
      <c r="GE357" s="120">
        <f t="shared" si="553"/>
        <v>0</v>
      </c>
      <c r="GF357" s="120">
        <f t="shared" si="554"/>
        <v>0</v>
      </c>
      <c r="GG357">
        <f t="shared" si="555"/>
        <v>0</v>
      </c>
      <c r="GH357">
        <f t="shared" si="556"/>
        <v>0</v>
      </c>
      <c r="GI357">
        <v>6</v>
      </c>
      <c r="GJ357" t="str">
        <f t="shared" si="557"/>
        <v/>
      </c>
    </row>
    <row r="358" spans="1:192" x14ac:dyDescent="0.2">
      <c r="A358" s="50">
        <f t="shared" si="558"/>
        <v>357</v>
      </c>
      <c r="B358" s="2" t="s">
        <v>109</v>
      </c>
      <c r="C358" s="58" t="s">
        <v>262</v>
      </c>
      <c r="D358" s="58" t="s">
        <v>988</v>
      </c>
      <c r="E358" s="58"/>
      <c r="F358" s="19">
        <v>3506035</v>
      </c>
      <c r="G358" s="19">
        <v>5662375</v>
      </c>
      <c r="H358" s="77">
        <f t="shared" si="493"/>
        <v>505958.15600000002</v>
      </c>
      <c r="I358" s="77">
        <f t="shared" si="494"/>
        <v>5660549.8399999999</v>
      </c>
      <c r="J358" s="83">
        <v>352</v>
      </c>
      <c r="K358" s="83" t="s">
        <v>1335</v>
      </c>
      <c r="L358" s="83">
        <v>2</v>
      </c>
      <c r="M358" s="83"/>
      <c r="O358" s="19">
        <v>351.97</v>
      </c>
      <c r="Q358" t="s">
        <v>2821</v>
      </c>
      <c r="R358" s="2" t="s">
        <v>2874</v>
      </c>
      <c r="S358" s="2" t="s">
        <v>2640</v>
      </c>
      <c r="T358" s="241" t="str">
        <f t="shared" si="495"/>
        <v>-</v>
      </c>
      <c r="U358" s="241" t="str">
        <f t="shared" si="496"/>
        <v>-</v>
      </c>
      <c r="V358" s="241" t="str">
        <f t="shared" si="497"/>
        <v>-</v>
      </c>
      <c r="W358" s="241" t="str">
        <f t="shared" si="425"/>
        <v>A</v>
      </c>
      <c r="X358" s="264" t="s">
        <v>1318</v>
      </c>
      <c r="Y358" s="261" t="str">
        <f t="shared" ref="Y358:Y421" si="559">GJ358</f>
        <v/>
      </c>
      <c r="Z358" s="56"/>
      <c r="AA358" s="69" t="s">
        <v>1588</v>
      </c>
      <c r="AB358" s="77">
        <v>1</v>
      </c>
      <c r="AC358" s="2" t="s">
        <v>610</v>
      </c>
      <c r="AD358" s="58" t="s">
        <v>1748</v>
      </c>
      <c r="AE358" s="68"/>
      <c r="AF358" s="83">
        <v>9.9</v>
      </c>
      <c r="AG358" s="83"/>
      <c r="AH358" s="72"/>
      <c r="AI358" s="83"/>
      <c r="AJ358" s="83">
        <v>0.99897000000000002</v>
      </c>
      <c r="AK358" s="83">
        <v>19</v>
      </c>
      <c r="AL358" s="83"/>
      <c r="AM358" s="83">
        <v>3.6999999999999998E-2</v>
      </c>
      <c r="AN358" s="58"/>
      <c r="AO358" s="58"/>
      <c r="AP358" s="83"/>
      <c r="AQ358" s="58"/>
      <c r="AR358" s="58"/>
      <c r="AS358" s="193">
        <f t="shared" si="500"/>
        <v>488.762</v>
      </c>
      <c r="AT358" s="248" t="str">
        <f t="shared" si="501"/>
        <v/>
      </c>
      <c r="AU358" s="58">
        <v>4.6159999999999997</v>
      </c>
      <c r="AV358" s="58">
        <v>34.18</v>
      </c>
      <c r="AW358" s="58">
        <v>38.64</v>
      </c>
      <c r="AX358" s="58">
        <v>4.2670000000000003</v>
      </c>
      <c r="AY358" s="58">
        <v>14.88</v>
      </c>
      <c r="AZ358" s="68">
        <v>344.9</v>
      </c>
      <c r="BA358" s="58"/>
      <c r="BB358" s="58">
        <v>3.177</v>
      </c>
      <c r="BC358" s="58"/>
      <c r="BD358" s="58"/>
      <c r="BE358" s="58">
        <v>26.66</v>
      </c>
      <c r="BF358" s="58">
        <v>3.1419999999999999</v>
      </c>
      <c r="BG358" s="58"/>
      <c r="BH358" s="58"/>
      <c r="BI358" s="58"/>
      <c r="BJ358" s="58"/>
      <c r="BK358" s="58"/>
      <c r="BL358" s="58"/>
      <c r="BM358" s="58">
        <v>14.3</v>
      </c>
      <c r="BN358" s="68"/>
      <c r="BO358" s="81"/>
      <c r="BP358" s="81"/>
      <c r="BQ358" s="81"/>
      <c r="BR358" s="81"/>
      <c r="BS358" s="81"/>
      <c r="BT358" s="81"/>
      <c r="BU358" s="81"/>
      <c r="BV358" s="81"/>
      <c r="BW358" s="81"/>
      <c r="BX358" s="81"/>
      <c r="BY358" s="81"/>
      <c r="BZ358" s="81"/>
      <c r="CA358" s="81"/>
      <c r="CB358" s="81"/>
      <c r="CC358" s="81"/>
      <c r="CD358" s="81"/>
      <c r="CE358" s="81"/>
      <c r="CF358" s="81"/>
      <c r="CG358" s="81"/>
      <c r="CH358" s="81"/>
      <c r="CI358" s="81"/>
      <c r="CJ358" s="81"/>
      <c r="CK358" s="81"/>
      <c r="CL358" s="82"/>
      <c r="CM358" s="81"/>
      <c r="CN358" s="81">
        <v>2353</v>
      </c>
      <c r="CO358" s="90"/>
      <c r="DB358" s="103"/>
      <c r="DC358" s="103"/>
      <c r="DD358" s="103"/>
      <c r="DE358" s="103"/>
      <c r="DF358" s="103"/>
      <c r="DG358" s="103"/>
      <c r="DH358" s="103"/>
      <c r="DI358" s="103"/>
      <c r="DJ358" s="103"/>
      <c r="DK358" s="103"/>
      <c r="DL358" s="103"/>
      <c r="DM358" s="103"/>
      <c r="DN358" s="103"/>
      <c r="DO358" s="103"/>
      <c r="DP358" s="103"/>
      <c r="DQ358" s="103"/>
      <c r="DR358" s="103"/>
      <c r="DS358" s="104"/>
      <c r="DT358" s="50">
        <f t="shared" si="502"/>
        <v>1</v>
      </c>
      <c r="DU358" s="73">
        <f t="shared" si="503"/>
        <v>1</v>
      </c>
      <c r="DV358" s="73">
        <f t="shared" si="504"/>
        <v>0</v>
      </c>
      <c r="DW358" s="73">
        <f t="shared" si="505"/>
        <v>0</v>
      </c>
      <c r="DX358" s="73">
        <f t="shared" si="506"/>
        <v>0</v>
      </c>
      <c r="DY358" s="125">
        <f t="shared" si="507"/>
        <v>0</v>
      </c>
      <c r="DZ358" s="73">
        <f t="shared" si="508"/>
        <v>1</v>
      </c>
      <c r="EA358" s="19">
        <f t="shared" si="509"/>
        <v>0</v>
      </c>
      <c r="EB358" s="50">
        <f t="shared" si="510"/>
        <v>0</v>
      </c>
      <c r="EC358" s="19">
        <f t="shared" si="511"/>
        <v>1</v>
      </c>
      <c r="ED358" s="19">
        <f t="shared" si="512"/>
        <v>0</v>
      </c>
      <c r="EE358" s="19">
        <f t="shared" si="513"/>
        <v>0</v>
      </c>
      <c r="EF358" s="50">
        <f t="shared" si="514"/>
        <v>0</v>
      </c>
      <c r="EG358" s="19">
        <f t="shared" si="515"/>
        <v>0</v>
      </c>
      <c r="EH358" s="19">
        <f t="shared" si="516"/>
        <v>1</v>
      </c>
      <c r="EI358" s="50">
        <f t="shared" si="517"/>
        <v>0</v>
      </c>
      <c r="EJ358" s="125">
        <f t="shared" si="518"/>
        <v>1</v>
      </c>
      <c r="EK358">
        <f t="shared" si="519"/>
        <v>4.6159999999999997</v>
      </c>
      <c r="EL358">
        <f t="shared" si="520"/>
        <v>3.177</v>
      </c>
      <c r="EM358">
        <f t="shared" si="521"/>
        <v>34.18</v>
      </c>
      <c r="EN358">
        <f t="shared" si="522"/>
        <v>38.64</v>
      </c>
      <c r="EO358">
        <f t="shared" si="523"/>
        <v>3.1419999999999999</v>
      </c>
      <c r="EP358">
        <f t="shared" si="524"/>
        <v>26.66</v>
      </c>
      <c r="EQ358">
        <f t="shared" si="525"/>
        <v>344.9</v>
      </c>
      <c r="ER358" t="str">
        <f t="shared" si="526"/>
        <v/>
      </c>
      <c r="ES358" t="str">
        <f t="shared" si="527"/>
        <v/>
      </c>
      <c r="ET358">
        <f t="shared" si="528"/>
        <v>14.88</v>
      </c>
      <c r="EU358" s="61">
        <f t="shared" si="529"/>
        <v>4.2670000000000003</v>
      </c>
      <c r="EV358" s="53" t="e">
        <f>IF(ISNUMBER(EK358),EK358*#REF!,"")</f>
        <v>#REF!</v>
      </c>
      <c r="EW358" s="53" t="e">
        <f>IF(ISNUMBER(EL358),EL358*#REF!,"")</f>
        <v>#REF!</v>
      </c>
      <c r="EX358" s="53" t="e">
        <f>IF(ISNUMBER(EM358),EM358*#REF!,"")</f>
        <v>#REF!</v>
      </c>
      <c r="EY358" s="53" t="e">
        <f>IF(ISNUMBER(EN358),EN358*#REF!,"")</f>
        <v>#REF!</v>
      </c>
      <c r="EZ358" s="53" t="e">
        <f>IF(ISNUMBER(EO358),EO358*#REF!,"")</f>
        <v>#REF!</v>
      </c>
      <c r="FA358" s="53" t="e">
        <f>IF(ISNUMBER(EP358),EP358*#REF!,"")</f>
        <v>#REF!</v>
      </c>
      <c r="FB358" s="53" t="e">
        <f>IF(ISNUMBER(EQ358),EQ358*#REF!,"")</f>
        <v>#REF!</v>
      </c>
      <c r="FC358" s="53" t="str">
        <f>IF(ISNUMBER(ER358),ER358*#REF!,"")</f>
        <v/>
      </c>
      <c r="FD358" s="53" t="str">
        <f>IF(ISNUMBER(ES358),ES358*#REF!,"")</f>
        <v/>
      </c>
      <c r="FE358" s="53" t="e">
        <f>IF(ISNUMBER(ET358),ET358*#REF!,"")</f>
        <v>#REF!</v>
      </c>
      <c r="FF358" s="52" t="e">
        <f>IF(ISNUMBER(EU358),EU358*#REF!,"")</f>
        <v>#REF!</v>
      </c>
      <c r="FG358" s="55" t="str">
        <f t="shared" si="530"/>
        <v/>
      </c>
      <c r="FH358" s="55" t="str">
        <f t="shared" si="531"/>
        <v/>
      </c>
      <c r="FI358" s="55" t="str">
        <f t="shared" si="532"/>
        <v/>
      </c>
      <c r="FJ358" s="55" t="str">
        <f t="shared" si="533"/>
        <v/>
      </c>
      <c r="FK358" s="55" t="str">
        <f t="shared" si="534"/>
        <v/>
      </c>
      <c r="FL358" s="55" t="str">
        <f t="shared" si="535"/>
        <v/>
      </c>
      <c r="FM358" s="55" t="str">
        <f t="shared" si="536"/>
        <v/>
      </c>
      <c r="FN358" s="55" t="str">
        <f t="shared" si="537"/>
        <v/>
      </c>
      <c r="FO358" s="55" t="str">
        <f t="shared" si="538"/>
        <v/>
      </c>
      <c r="FP358" s="55" t="str">
        <f t="shared" si="539"/>
        <v/>
      </c>
      <c r="FQ358" s="59" t="str">
        <f t="shared" si="540"/>
        <v/>
      </c>
      <c r="FR358" s="53" t="str">
        <f t="shared" si="426"/>
        <v/>
      </c>
      <c r="FS358" s="53" t="e">
        <f t="shared" si="541"/>
        <v>#VALUE!</v>
      </c>
      <c r="FT358" s="19" t="e">
        <f t="shared" si="542"/>
        <v>#VALUE!</v>
      </c>
      <c r="FU358" s="19" t="e">
        <f t="shared" si="543"/>
        <v>#VALUE!</v>
      </c>
      <c r="FV358" s="19" t="e">
        <f t="shared" si="544"/>
        <v>#VALUE!</v>
      </c>
      <c r="FW358" s="50" t="e">
        <f t="shared" si="545"/>
        <v>#VALUE!</v>
      </c>
      <c r="FX358" s="120">
        <f t="shared" si="546"/>
        <v>0</v>
      </c>
      <c r="FY358" s="120">
        <f t="shared" si="547"/>
        <v>0</v>
      </c>
      <c r="FZ358" s="120">
        <f t="shared" si="548"/>
        <v>0</v>
      </c>
      <c r="GA358" s="120">
        <f t="shared" si="549"/>
        <v>0</v>
      </c>
      <c r="GB358" s="120">
        <f t="shared" si="550"/>
        <v>0</v>
      </c>
      <c r="GC358" s="120">
        <f t="shared" si="551"/>
        <v>0</v>
      </c>
      <c r="GD358" s="120">
        <f t="shared" si="552"/>
        <v>0</v>
      </c>
      <c r="GE358" s="120">
        <f t="shared" si="553"/>
        <v>0</v>
      </c>
      <c r="GF358" s="120">
        <f t="shared" si="554"/>
        <v>0</v>
      </c>
      <c r="GG358">
        <f t="shared" si="555"/>
        <v>0</v>
      </c>
      <c r="GH358">
        <f t="shared" si="556"/>
        <v>0</v>
      </c>
      <c r="GI358">
        <v>6</v>
      </c>
      <c r="GJ358" t="str">
        <f t="shared" si="557"/>
        <v/>
      </c>
    </row>
    <row r="359" spans="1:192" x14ac:dyDescent="0.2">
      <c r="A359" s="50">
        <f t="shared" si="558"/>
        <v>358</v>
      </c>
      <c r="B359" s="58" t="s">
        <v>109</v>
      </c>
      <c r="C359" t="s">
        <v>262</v>
      </c>
      <c r="D359" t="s">
        <v>988</v>
      </c>
      <c r="F359" s="19">
        <v>3506035</v>
      </c>
      <c r="G359" s="19">
        <v>5662375</v>
      </c>
      <c r="H359" s="77">
        <f t="shared" si="493"/>
        <v>505958.15600000002</v>
      </c>
      <c r="I359" s="77">
        <f t="shared" si="494"/>
        <v>5660549.8399999999</v>
      </c>
      <c r="J359" s="83">
        <v>352</v>
      </c>
      <c r="K359" s="83" t="s">
        <v>1335</v>
      </c>
      <c r="L359" s="83">
        <v>2</v>
      </c>
      <c r="M359" s="83"/>
      <c r="O359" s="19">
        <v>351.97</v>
      </c>
      <c r="Q359" t="s">
        <v>2821</v>
      </c>
      <c r="R359" s="2" t="s">
        <v>2874</v>
      </c>
      <c r="S359" s="2" t="s">
        <v>2640</v>
      </c>
      <c r="T359" s="241" t="str">
        <f t="shared" si="495"/>
        <v>-</v>
      </c>
      <c r="U359" s="241" t="str">
        <f t="shared" si="496"/>
        <v>-</v>
      </c>
      <c r="V359" s="241" t="str">
        <f t="shared" si="497"/>
        <v>-</v>
      </c>
      <c r="W359" s="241" t="str">
        <f t="shared" si="425"/>
        <v>A</v>
      </c>
      <c r="X359" s="264" t="s">
        <v>1318</v>
      </c>
      <c r="Y359" s="261" t="str">
        <f t="shared" si="559"/>
        <v/>
      </c>
      <c r="Z359" s="56" t="s">
        <v>1589</v>
      </c>
      <c r="AA359" s="131">
        <v>14951</v>
      </c>
      <c r="AB359" s="73">
        <v>2</v>
      </c>
      <c r="AC359" s="58" t="s">
        <v>411</v>
      </c>
      <c r="AD359" s="58" t="s">
        <v>1749</v>
      </c>
      <c r="AE359" s="57" t="s">
        <v>1750</v>
      </c>
      <c r="AF359" s="83">
        <v>7.6</v>
      </c>
      <c r="AG359" s="83"/>
      <c r="AH359" s="83"/>
      <c r="AI359" s="83"/>
      <c r="AJ359" s="83"/>
      <c r="AK359" s="83"/>
      <c r="AL359" s="83"/>
      <c r="AM359" s="83">
        <v>0.16700000000000001</v>
      </c>
      <c r="AN359" s="58"/>
      <c r="AO359" s="58"/>
      <c r="AP359" s="83"/>
      <c r="AQ359" s="58"/>
      <c r="AR359" s="58">
        <v>416</v>
      </c>
      <c r="AS359" s="193">
        <f t="shared" si="500"/>
        <v>415.74500000000006</v>
      </c>
      <c r="AT359" s="248" t="str">
        <f t="shared" si="501"/>
        <v/>
      </c>
      <c r="AU359" s="58">
        <v>6.9640000000000004</v>
      </c>
      <c r="AV359" s="58">
        <v>29.17</v>
      </c>
      <c r="AW359" s="58">
        <v>32.57</v>
      </c>
      <c r="AX359" s="58">
        <v>5.1740000000000004</v>
      </c>
      <c r="AY359" s="58">
        <v>17.100000000000001</v>
      </c>
      <c r="AZ359" s="68">
        <v>291.3</v>
      </c>
      <c r="BA359" s="58"/>
      <c r="BB359" s="58">
        <v>1.97</v>
      </c>
      <c r="BC359" s="58"/>
      <c r="BD359" s="58">
        <v>1.375</v>
      </c>
      <c r="BE359" s="58">
        <v>21.47</v>
      </c>
      <c r="BF359" s="58">
        <v>1.4950000000000001</v>
      </c>
      <c r="BG359" s="58"/>
      <c r="BH359" s="58"/>
      <c r="BI359" s="58"/>
      <c r="BJ359" s="58"/>
      <c r="BK359" s="58"/>
      <c r="BL359" s="58"/>
      <c r="BM359" s="58">
        <v>7.157</v>
      </c>
      <c r="BN359" s="68"/>
      <c r="BO359" s="81"/>
      <c r="BP359" s="81"/>
      <c r="BQ359" s="81"/>
      <c r="BR359" s="81"/>
      <c r="BS359" s="81"/>
      <c r="BT359" s="81"/>
      <c r="BU359" s="81"/>
      <c r="BV359" s="81"/>
      <c r="BW359" s="81"/>
      <c r="BX359" s="81"/>
      <c r="BY359" s="81"/>
      <c r="BZ359" s="81"/>
      <c r="CA359" s="81"/>
      <c r="CB359" s="81"/>
      <c r="CC359" s="81"/>
      <c r="CD359" s="81"/>
      <c r="CE359" s="81"/>
      <c r="CF359" s="81"/>
      <c r="CG359" s="81"/>
      <c r="CH359" s="81"/>
      <c r="CI359" s="81"/>
      <c r="CJ359" s="81"/>
      <c r="CK359" s="81"/>
      <c r="CL359" s="82"/>
      <c r="CM359" s="81"/>
      <c r="CN359" s="81">
        <v>1906</v>
      </c>
      <c r="CO359" s="81"/>
      <c r="CP359" s="58"/>
      <c r="CQ359" s="68"/>
      <c r="CR359" s="58"/>
      <c r="CS359" s="58"/>
      <c r="CT359" s="58"/>
      <c r="CU359" s="58"/>
      <c r="CV359" s="58"/>
      <c r="CW359" s="58"/>
      <c r="CX359" s="58"/>
      <c r="CY359" s="58"/>
      <c r="CZ359" s="58"/>
      <c r="DA359" s="68"/>
      <c r="DB359" s="81"/>
      <c r="DC359" s="81"/>
      <c r="DD359" s="81"/>
      <c r="DE359" s="81"/>
      <c r="DF359" s="81"/>
      <c r="DG359" s="81"/>
      <c r="DH359" s="81">
        <v>-10.4</v>
      </c>
      <c r="DI359" s="81"/>
      <c r="DJ359" s="81"/>
      <c r="DK359" s="103"/>
      <c r="DL359" s="103"/>
      <c r="DM359" s="103"/>
      <c r="DN359" s="81"/>
      <c r="DO359" s="81"/>
      <c r="DP359" s="103"/>
      <c r="DQ359" s="103"/>
      <c r="DR359" s="103"/>
      <c r="DS359" s="104"/>
      <c r="DT359" s="50">
        <f t="shared" si="502"/>
        <v>0</v>
      </c>
      <c r="DU359" s="73">
        <f t="shared" si="503"/>
        <v>1</v>
      </c>
      <c r="DV359" s="73">
        <f t="shared" si="504"/>
        <v>0</v>
      </c>
      <c r="DW359" s="73">
        <f t="shared" si="505"/>
        <v>0</v>
      </c>
      <c r="DX359" s="73">
        <f t="shared" si="506"/>
        <v>0</v>
      </c>
      <c r="DY359" s="125">
        <f t="shared" si="507"/>
        <v>0</v>
      </c>
      <c r="DZ359" s="73">
        <f t="shared" si="508"/>
        <v>1</v>
      </c>
      <c r="EA359" s="19">
        <f t="shared" si="509"/>
        <v>0</v>
      </c>
      <c r="EB359" s="50">
        <f t="shared" si="510"/>
        <v>0</v>
      </c>
      <c r="EC359" s="19">
        <f t="shared" si="511"/>
        <v>1</v>
      </c>
      <c r="ED359" s="19">
        <f t="shared" si="512"/>
        <v>0</v>
      </c>
      <c r="EE359" s="19">
        <f t="shared" si="513"/>
        <v>0</v>
      </c>
      <c r="EF359" s="50">
        <f t="shared" si="514"/>
        <v>0</v>
      </c>
      <c r="EG359" s="19">
        <f t="shared" si="515"/>
        <v>0</v>
      </c>
      <c r="EH359" s="19">
        <f t="shared" si="516"/>
        <v>1</v>
      </c>
      <c r="EI359" s="50">
        <f t="shared" si="517"/>
        <v>0</v>
      </c>
      <c r="EJ359" s="125">
        <f t="shared" si="518"/>
        <v>1</v>
      </c>
      <c r="EK359">
        <f t="shared" si="519"/>
        <v>6.9640000000000004</v>
      </c>
      <c r="EL359">
        <f t="shared" si="520"/>
        <v>1.97</v>
      </c>
      <c r="EM359">
        <f t="shared" si="521"/>
        <v>29.17</v>
      </c>
      <c r="EN359">
        <f t="shared" si="522"/>
        <v>32.57</v>
      </c>
      <c r="EO359">
        <f t="shared" si="523"/>
        <v>1.4950000000000001</v>
      </c>
      <c r="EP359">
        <f t="shared" si="524"/>
        <v>21.47</v>
      </c>
      <c r="EQ359">
        <f t="shared" si="525"/>
        <v>291.3</v>
      </c>
      <c r="ER359" t="str">
        <f t="shared" si="526"/>
        <v/>
      </c>
      <c r="ES359" t="str">
        <f t="shared" si="527"/>
        <v/>
      </c>
      <c r="ET359">
        <f t="shared" si="528"/>
        <v>17.100000000000001</v>
      </c>
      <c r="EU359" s="61">
        <f t="shared" si="529"/>
        <v>5.1740000000000004</v>
      </c>
      <c r="EV359" s="53" t="e">
        <f>IF(ISNUMBER(EK359),EK359*#REF!,"")</f>
        <v>#REF!</v>
      </c>
      <c r="EW359" s="53" t="e">
        <f>IF(ISNUMBER(EL359),EL359*#REF!,"")</f>
        <v>#REF!</v>
      </c>
      <c r="EX359" s="53" t="e">
        <f>IF(ISNUMBER(EM359),EM359*#REF!,"")</f>
        <v>#REF!</v>
      </c>
      <c r="EY359" s="53" t="e">
        <f>IF(ISNUMBER(EN359),EN359*#REF!,"")</f>
        <v>#REF!</v>
      </c>
      <c r="EZ359" s="53" t="e">
        <f>IF(ISNUMBER(EO359),EO359*#REF!,"")</f>
        <v>#REF!</v>
      </c>
      <c r="FA359" s="53" t="e">
        <f>IF(ISNUMBER(EP359),EP359*#REF!,"")</f>
        <v>#REF!</v>
      </c>
      <c r="FB359" s="53" t="e">
        <f>IF(ISNUMBER(EQ359),EQ359*#REF!,"")</f>
        <v>#REF!</v>
      </c>
      <c r="FC359" s="53" t="str">
        <f>IF(ISNUMBER(ER359),ER359*#REF!,"")</f>
        <v/>
      </c>
      <c r="FD359" s="53" t="str">
        <f>IF(ISNUMBER(ES359),ES359*#REF!,"")</f>
        <v/>
      </c>
      <c r="FE359" s="53" t="e">
        <f>IF(ISNUMBER(ET359),ET359*#REF!,"")</f>
        <v>#REF!</v>
      </c>
      <c r="FF359" s="52" t="e">
        <f>IF(ISNUMBER(EU359),EU359*#REF!,"")</f>
        <v>#REF!</v>
      </c>
      <c r="FG359" s="55" t="str">
        <f t="shared" si="530"/>
        <v/>
      </c>
      <c r="FH359" s="55" t="str">
        <f t="shared" si="531"/>
        <v/>
      </c>
      <c r="FI359" s="55" t="str">
        <f t="shared" si="532"/>
        <v/>
      </c>
      <c r="FJ359" s="55" t="str">
        <f t="shared" si="533"/>
        <v/>
      </c>
      <c r="FK359" s="55" t="str">
        <f t="shared" si="534"/>
        <v/>
      </c>
      <c r="FL359" s="55" t="str">
        <f t="shared" si="535"/>
        <v/>
      </c>
      <c r="FM359" s="55" t="str">
        <f t="shared" si="536"/>
        <v/>
      </c>
      <c r="FN359" s="55" t="str">
        <f t="shared" si="537"/>
        <v/>
      </c>
      <c r="FO359" s="55" t="str">
        <f t="shared" si="538"/>
        <v/>
      </c>
      <c r="FP359" s="55" t="str">
        <f t="shared" si="539"/>
        <v/>
      </c>
      <c r="FQ359" s="59" t="str">
        <f t="shared" si="540"/>
        <v/>
      </c>
      <c r="FR359" s="53" t="str">
        <f t="shared" si="426"/>
        <v/>
      </c>
      <c r="FS359" s="53" t="e">
        <f t="shared" si="541"/>
        <v>#VALUE!</v>
      </c>
      <c r="FT359" s="19" t="e">
        <f t="shared" si="542"/>
        <v>#VALUE!</v>
      </c>
      <c r="FU359" s="19" t="e">
        <f t="shared" si="543"/>
        <v>#VALUE!</v>
      </c>
      <c r="FV359" s="19" t="e">
        <f t="shared" si="544"/>
        <v>#VALUE!</v>
      </c>
      <c r="FW359" s="50" t="e">
        <f t="shared" si="545"/>
        <v>#VALUE!</v>
      </c>
      <c r="FX359" s="120">
        <f t="shared" si="546"/>
        <v>0</v>
      </c>
      <c r="FY359" s="120">
        <f t="shared" si="547"/>
        <v>0</v>
      </c>
      <c r="FZ359" s="120">
        <f t="shared" si="548"/>
        <v>0</v>
      </c>
      <c r="GA359" s="120">
        <f t="shared" si="549"/>
        <v>0</v>
      </c>
      <c r="GB359" s="120">
        <f t="shared" si="550"/>
        <v>0</v>
      </c>
      <c r="GC359" s="120">
        <f t="shared" si="551"/>
        <v>0</v>
      </c>
      <c r="GD359" s="120">
        <f t="shared" si="552"/>
        <v>0</v>
      </c>
      <c r="GE359" s="120">
        <f t="shared" si="553"/>
        <v>0</v>
      </c>
      <c r="GF359" s="120">
        <f t="shared" si="554"/>
        <v>0</v>
      </c>
      <c r="GG359">
        <f t="shared" si="555"/>
        <v>0</v>
      </c>
      <c r="GH359">
        <f t="shared" si="556"/>
        <v>0</v>
      </c>
      <c r="GI359">
        <v>6</v>
      </c>
      <c r="GJ359" t="str">
        <f t="shared" si="557"/>
        <v/>
      </c>
    </row>
    <row r="360" spans="1:192" x14ac:dyDescent="0.2">
      <c r="A360" s="50">
        <f t="shared" si="558"/>
        <v>359</v>
      </c>
      <c r="B360" t="s">
        <v>109</v>
      </c>
      <c r="C360" s="58" t="s">
        <v>262</v>
      </c>
      <c r="D360" s="58" t="s">
        <v>988</v>
      </c>
      <c r="E360" s="58"/>
      <c r="F360" s="83">
        <v>3506035</v>
      </c>
      <c r="G360" s="83">
        <v>5662375</v>
      </c>
      <c r="H360" s="77">
        <f t="shared" si="493"/>
        <v>505958.15600000002</v>
      </c>
      <c r="I360" s="77">
        <f t="shared" si="494"/>
        <v>5660549.8399999999</v>
      </c>
      <c r="J360" s="83">
        <v>352</v>
      </c>
      <c r="K360" s="83" t="s">
        <v>1335</v>
      </c>
      <c r="L360" s="83">
        <v>2</v>
      </c>
      <c r="M360" s="83"/>
      <c r="O360" s="19">
        <v>351.97</v>
      </c>
      <c r="Q360" t="s">
        <v>2821</v>
      </c>
      <c r="R360" s="2" t="s">
        <v>2874</v>
      </c>
      <c r="S360" s="2" t="s">
        <v>2640</v>
      </c>
      <c r="T360" s="241" t="str">
        <f t="shared" si="495"/>
        <v>-</v>
      </c>
      <c r="U360" s="241" t="str">
        <f t="shared" si="496"/>
        <v>-</v>
      </c>
      <c r="V360" s="241" t="str">
        <f t="shared" si="497"/>
        <v>-</v>
      </c>
      <c r="W360" s="241" t="str">
        <f t="shared" si="425"/>
        <v>A</v>
      </c>
      <c r="X360" s="260">
        <f t="shared" ref="X360:X423" si="560">GI360</f>
        <v>6</v>
      </c>
      <c r="Y360" s="261" t="str">
        <f t="shared" si="559"/>
        <v/>
      </c>
      <c r="Z360" s="56" t="s">
        <v>1589</v>
      </c>
      <c r="AA360" s="69">
        <v>34142</v>
      </c>
      <c r="AB360" s="77">
        <v>3</v>
      </c>
      <c r="AC360" s="2" t="s">
        <v>374</v>
      </c>
      <c r="AD360" s="58" t="s">
        <v>3015</v>
      </c>
      <c r="AE360" s="68"/>
      <c r="AF360" s="83">
        <v>8.9</v>
      </c>
      <c r="AG360" s="83">
        <v>470</v>
      </c>
      <c r="AH360" s="83">
        <v>5.39</v>
      </c>
      <c r="AI360" s="83">
        <v>423</v>
      </c>
      <c r="AJ360" s="83"/>
      <c r="AK360" s="83"/>
      <c r="AL360" s="83"/>
      <c r="AM360" s="83">
        <v>7.0000000000000007E-2</v>
      </c>
      <c r="AN360" s="58"/>
      <c r="AO360" s="58"/>
      <c r="AP360" s="83"/>
      <c r="AQ360" s="58"/>
      <c r="AR360" s="58">
        <v>412</v>
      </c>
      <c r="AS360" s="193">
        <f t="shared" si="500"/>
        <v>411.71</v>
      </c>
      <c r="AT360" s="248" t="str">
        <f t="shared" si="501"/>
        <v/>
      </c>
      <c r="AU360" s="58">
        <v>3.3</v>
      </c>
      <c r="AV360" s="58">
        <v>32.299999999999997</v>
      </c>
      <c r="AW360" s="58">
        <v>35.700000000000003</v>
      </c>
      <c r="AX360" s="58">
        <v>6.38</v>
      </c>
      <c r="AY360" s="58">
        <v>19.2</v>
      </c>
      <c r="AZ360" s="68">
        <v>293</v>
      </c>
      <c r="BA360" s="58"/>
      <c r="BB360" s="58">
        <v>1.2</v>
      </c>
      <c r="BC360" s="58"/>
      <c r="BD360" s="58"/>
      <c r="BE360" s="58">
        <v>19.100000000000001</v>
      </c>
      <c r="BF360" s="58">
        <v>1.53</v>
      </c>
      <c r="BG360" s="58"/>
      <c r="BH360" s="58"/>
      <c r="BI360" s="58"/>
      <c r="BJ360" s="58">
        <v>0</v>
      </c>
      <c r="BK360" s="58"/>
      <c r="BL360" s="58"/>
      <c r="BM360" s="58"/>
      <c r="BN360" s="68"/>
      <c r="BO360" s="81"/>
      <c r="BP360" s="81"/>
      <c r="BQ360" s="81"/>
      <c r="BR360" s="81"/>
      <c r="BS360" s="81"/>
      <c r="BT360" s="81"/>
      <c r="BU360" s="81"/>
      <c r="BV360" s="81"/>
      <c r="BW360" s="81"/>
      <c r="BX360" s="81"/>
      <c r="BY360" s="81"/>
      <c r="BZ360" s="81"/>
      <c r="CA360" s="81"/>
      <c r="CB360" s="81"/>
      <c r="CC360" s="81"/>
      <c r="CD360" s="81"/>
      <c r="CE360" s="81"/>
      <c r="CF360" s="81"/>
      <c r="CG360" s="81"/>
      <c r="CH360" s="81"/>
      <c r="CI360" s="81"/>
      <c r="CJ360" s="81"/>
      <c r="CK360" s="81"/>
      <c r="CL360" s="82"/>
      <c r="CM360" s="81"/>
      <c r="CN360" s="81">
        <v>2800</v>
      </c>
      <c r="CO360" s="90"/>
      <c r="DB360" s="103"/>
      <c r="DC360" s="103"/>
      <c r="DD360" s="103"/>
      <c r="DE360" s="103"/>
      <c r="DF360" s="103"/>
      <c r="DG360" s="103"/>
      <c r="DH360" s="103"/>
      <c r="DI360" s="103"/>
      <c r="DJ360" s="103"/>
      <c r="DK360" s="103"/>
      <c r="DL360" s="103"/>
      <c r="DM360" s="103"/>
      <c r="DN360" s="103"/>
      <c r="DO360" s="103"/>
      <c r="DP360" s="103"/>
      <c r="DQ360" s="103"/>
      <c r="DR360" s="103"/>
      <c r="DS360" s="104"/>
      <c r="DT360" s="50">
        <f t="shared" si="502"/>
        <v>0</v>
      </c>
      <c r="DU360" s="73">
        <f t="shared" si="503"/>
        <v>1</v>
      </c>
      <c r="DV360" s="73">
        <f t="shared" si="504"/>
        <v>0</v>
      </c>
      <c r="DW360" s="73">
        <f t="shared" si="505"/>
        <v>0</v>
      </c>
      <c r="DX360" s="73">
        <f t="shared" si="506"/>
        <v>0</v>
      </c>
      <c r="DY360" s="125">
        <f t="shared" si="507"/>
        <v>0</v>
      </c>
      <c r="DZ360" s="73">
        <f t="shared" si="508"/>
        <v>1</v>
      </c>
      <c r="EA360" s="19">
        <f t="shared" si="509"/>
        <v>0</v>
      </c>
      <c r="EB360" s="50">
        <f t="shared" si="510"/>
        <v>0</v>
      </c>
      <c r="EC360" s="19">
        <f t="shared" si="511"/>
        <v>1</v>
      </c>
      <c r="ED360" s="19">
        <f t="shared" si="512"/>
        <v>0</v>
      </c>
      <c r="EE360" s="19">
        <f t="shared" si="513"/>
        <v>0</v>
      </c>
      <c r="EF360" s="50">
        <f t="shared" si="514"/>
        <v>0</v>
      </c>
      <c r="EG360" s="19">
        <f t="shared" si="515"/>
        <v>0</v>
      </c>
      <c r="EH360" s="19">
        <f t="shared" si="516"/>
        <v>1</v>
      </c>
      <c r="EI360" s="50">
        <f t="shared" si="517"/>
        <v>0</v>
      </c>
      <c r="EJ360" s="125">
        <f t="shared" si="518"/>
        <v>1</v>
      </c>
      <c r="EK360">
        <f t="shared" si="519"/>
        <v>3.3</v>
      </c>
      <c r="EL360">
        <f t="shared" si="520"/>
        <v>1.2</v>
      </c>
      <c r="EM360">
        <f t="shared" si="521"/>
        <v>32.299999999999997</v>
      </c>
      <c r="EN360">
        <f t="shared" si="522"/>
        <v>35.700000000000003</v>
      </c>
      <c r="EO360">
        <f t="shared" si="523"/>
        <v>1.53</v>
      </c>
      <c r="EP360">
        <f t="shared" si="524"/>
        <v>19.100000000000001</v>
      </c>
      <c r="EQ360">
        <f t="shared" si="525"/>
        <v>293</v>
      </c>
      <c r="ER360" t="str">
        <f t="shared" si="526"/>
        <v/>
      </c>
      <c r="ES360">
        <f t="shared" si="527"/>
        <v>0</v>
      </c>
      <c r="ET360">
        <f t="shared" si="528"/>
        <v>19.2</v>
      </c>
      <c r="EU360" s="61">
        <f t="shared" si="529"/>
        <v>6.38</v>
      </c>
      <c r="EV360" s="53" t="e">
        <f>IF(ISNUMBER(EK360),EK360*#REF!,"")</f>
        <v>#REF!</v>
      </c>
      <c r="EW360" s="53" t="e">
        <f>IF(ISNUMBER(EL360),EL360*#REF!,"")</f>
        <v>#REF!</v>
      </c>
      <c r="EX360" s="53" t="e">
        <f>IF(ISNUMBER(EM360),EM360*#REF!,"")</f>
        <v>#REF!</v>
      </c>
      <c r="EY360" s="53" t="e">
        <f>IF(ISNUMBER(EN360),EN360*#REF!,"")</f>
        <v>#REF!</v>
      </c>
      <c r="EZ360" s="53" t="e">
        <f>IF(ISNUMBER(EO360),EO360*#REF!,"")</f>
        <v>#REF!</v>
      </c>
      <c r="FA360" s="53" t="e">
        <f>IF(ISNUMBER(EP360),EP360*#REF!,"")</f>
        <v>#REF!</v>
      </c>
      <c r="FB360" s="53" t="e">
        <f>IF(ISNUMBER(EQ360),EQ360*#REF!,"")</f>
        <v>#REF!</v>
      </c>
      <c r="FC360" s="53" t="str">
        <f>IF(ISNUMBER(ER360),ER360*#REF!,"")</f>
        <v/>
      </c>
      <c r="FD360" s="53" t="e">
        <f>IF(ISNUMBER(ES360),ES360*#REF!,"")</f>
        <v>#REF!</v>
      </c>
      <c r="FE360" s="53" t="e">
        <f>IF(ISNUMBER(ET360),ET360*#REF!,"")</f>
        <v>#REF!</v>
      </c>
      <c r="FF360" s="52" t="e">
        <f>IF(ISNUMBER(EU360),EU360*#REF!,"")</f>
        <v>#REF!</v>
      </c>
      <c r="FG360" s="55" t="str">
        <f t="shared" si="530"/>
        <v/>
      </c>
      <c r="FH360" s="55" t="str">
        <f t="shared" si="531"/>
        <v/>
      </c>
      <c r="FI360" s="55" t="str">
        <f t="shared" si="532"/>
        <v/>
      </c>
      <c r="FJ360" s="55" t="str">
        <f t="shared" si="533"/>
        <v/>
      </c>
      <c r="FK360" s="55" t="str">
        <f t="shared" si="534"/>
        <v/>
      </c>
      <c r="FL360" s="55" t="str">
        <f t="shared" si="535"/>
        <v/>
      </c>
      <c r="FM360" s="55" t="str">
        <f t="shared" si="536"/>
        <v/>
      </c>
      <c r="FN360" s="55" t="str">
        <f t="shared" si="537"/>
        <v/>
      </c>
      <c r="FO360" s="55" t="str">
        <f t="shared" si="538"/>
        <v/>
      </c>
      <c r="FP360" s="55" t="str">
        <f t="shared" si="539"/>
        <v/>
      </c>
      <c r="FQ360" s="59" t="str">
        <f t="shared" si="540"/>
        <v/>
      </c>
      <c r="FR360" s="53" t="str">
        <f t="shared" si="426"/>
        <v/>
      </c>
      <c r="FS360" s="53" t="e">
        <f t="shared" si="541"/>
        <v>#VALUE!</v>
      </c>
      <c r="FT360" s="19" t="e">
        <f t="shared" si="542"/>
        <v>#VALUE!</v>
      </c>
      <c r="FU360" s="19" t="e">
        <f t="shared" si="543"/>
        <v>#VALUE!</v>
      </c>
      <c r="FV360" s="19" t="e">
        <f t="shared" si="544"/>
        <v>#VALUE!</v>
      </c>
      <c r="FW360" s="50" t="e">
        <f t="shared" si="545"/>
        <v>#VALUE!</v>
      </c>
      <c r="FX360" s="120">
        <f t="shared" si="546"/>
        <v>0</v>
      </c>
      <c r="FY360" s="120">
        <f t="shared" si="547"/>
        <v>0</v>
      </c>
      <c r="FZ360" s="120">
        <f t="shared" si="548"/>
        <v>0</v>
      </c>
      <c r="GA360" s="120">
        <f t="shared" si="549"/>
        <v>0</v>
      </c>
      <c r="GB360" s="120">
        <f t="shared" si="550"/>
        <v>0</v>
      </c>
      <c r="GC360" s="120">
        <f t="shared" si="551"/>
        <v>0</v>
      </c>
      <c r="GD360" s="120">
        <f t="shared" si="552"/>
        <v>0</v>
      </c>
      <c r="GE360" s="120">
        <f t="shared" si="553"/>
        <v>0</v>
      </c>
      <c r="GF360" s="120">
        <f t="shared" si="554"/>
        <v>0</v>
      </c>
      <c r="GG360">
        <f t="shared" si="555"/>
        <v>0</v>
      </c>
      <c r="GH360">
        <f t="shared" si="556"/>
        <v>0</v>
      </c>
      <c r="GI360">
        <v>6</v>
      </c>
      <c r="GJ360" t="str">
        <f t="shared" si="557"/>
        <v/>
      </c>
    </row>
    <row r="361" spans="1:192" x14ac:dyDescent="0.2">
      <c r="A361" s="50">
        <f t="shared" si="558"/>
        <v>360</v>
      </c>
      <c r="B361" s="2" t="s">
        <v>109</v>
      </c>
      <c r="C361" s="2" t="s">
        <v>173</v>
      </c>
      <c r="D361" s="2" t="s">
        <v>989</v>
      </c>
      <c r="E361" s="2"/>
      <c r="F361" s="83">
        <v>3506540</v>
      </c>
      <c r="G361" s="83">
        <v>5662420</v>
      </c>
      <c r="H361" s="77">
        <f t="shared" si="493"/>
        <v>506462.95400000003</v>
      </c>
      <c r="I361" s="77">
        <f t="shared" si="494"/>
        <v>5660594.8220000006</v>
      </c>
      <c r="J361" s="19">
        <v>343</v>
      </c>
      <c r="K361" s="19" t="s">
        <v>1334</v>
      </c>
      <c r="L361" s="19">
        <v>22</v>
      </c>
      <c r="O361" s="19">
        <v>340.56</v>
      </c>
      <c r="Q361" s="58" t="s">
        <v>2821</v>
      </c>
      <c r="R361" s="2" t="s">
        <v>2872</v>
      </c>
      <c r="S361" s="2" t="s">
        <v>2633</v>
      </c>
      <c r="T361" s="241" t="str">
        <f t="shared" si="495"/>
        <v>-</v>
      </c>
      <c r="U361" s="241" t="str">
        <f t="shared" si="496"/>
        <v>M</v>
      </c>
      <c r="V361" s="241" t="str">
        <f t="shared" si="497"/>
        <v>-</v>
      </c>
      <c r="W361" s="241" t="str">
        <f t="shared" si="425"/>
        <v>A</v>
      </c>
      <c r="X361" s="260">
        <f t="shared" si="560"/>
        <v>6</v>
      </c>
      <c r="Y361" s="261" t="str">
        <f t="shared" si="559"/>
        <v/>
      </c>
      <c r="Z361" s="56"/>
      <c r="AA361" s="69" t="s">
        <v>1588</v>
      </c>
      <c r="AB361" s="77">
        <v>1</v>
      </c>
      <c r="AC361" s="2" t="s">
        <v>610</v>
      </c>
      <c r="AD361" s="58" t="s">
        <v>1751</v>
      </c>
      <c r="AE361" s="68"/>
      <c r="AF361" s="83">
        <v>9.4</v>
      </c>
      <c r="AG361" s="83"/>
      <c r="AH361" s="83"/>
      <c r="AI361" s="83"/>
      <c r="AJ361" s="83">
        <v>0.99951000000000001</v>
      </c>
      <c r="AK361" s="83">
        <v>19</v>
      </c>
      <c r="AL361" s="83"/>
      <c r="AM361" s="83">
        <v>2.5000000000000001E-2</v>
      </c>
      <c r="AN361" s="58"/>
      <c r="AO361" s="58"/>
      <c r="AP361" s="83"/>
      <c r="AQ361" s="58"/>
      <c r="AR361" s="58"/>
      <c r="AS361" s="193">
        <f t="shared" si="500"/>
        <v>1213.912</v>
      </c>
      <c r="AT361" s="248" t="str">
        <f t="shared" si="501"/>
        <v/>
      </c>
      <c r="AU361" s="58">
        <v>8.2059999999999995</v>
      </c>
      <c r="AV361" s="58">
        <v>77.180000000000007</v>
      </c>
      <c r="AW361" s="58">
        <v>159.69999999999999</v>
      </c>
      <c r="AX361" s="58">
        <v>4.6630000000000003</v>
      </c>
      <c r="AY361" s="58">
        <v>21.26</v>
      </c>
      <c r="AZ361" s="68">
        <v>907.4</v>
      </c>
      <c r="BA361" s="58"/>
      <c r="BB361" s="58">
        <v>3.4780000000000002</v>
      </c>
      <c r="BC361" s="58"/>
      <c r="BD361" s="58"/>
      <c r="BE361" s="58">
        <v>13.86</v>
      </c>
      <c r="BF361" s="58">
        <v>5.665</v>
      </c>
      <c r="BG361" s="58"/>
      <c r="BH361" s="58"/>
      <c r="BI361" s="58"/>
      <c r="BJ361" s="58"/>
      <c r="BK361" s="58"/>
      <c r="BL361" s="58"/>
      <c r="BM361" s="58">
        <v>12.5</v>
      </c>
      <c r="BN361" s="68"/>
      <c r="BO361" s="81"/>
      <c r="BP361" s="81"/>
      <c r="BQ361" s="81"/>
      <c r="BR361" s="81"/>
      <c r="BS361" s="81"/>
      <c r="BT361" s="81"/>
      <c r="BU361" s="81"/>
      <c r="BV361" s="81"/>
      <c r="BW361" s="81"/>
      <c r="BX361" s="81"/>
      <c r="BY361" s="81"/>
      <c r="BZ361" s="81"/>
      <c r="CA361" s="81"/>
      <c r="CB361" s="81"/>
      <c r="CC361" s="81"/>
      <c r="CD361" s="81"/>
      <c r="CE361" s="81"/>
      <c r="CF361" s="81"/>
      <c r="CG361" s="81"/>
      <c r="CH361" s="81"/>
      <c r="CI361" s="81"/>
      <c r="CJ361" s="81"/>
      <c r="CK361" s="81"/>
      <c r="CL361" s="82"/>
      <c r="CM361" s="81"/>
      <c r="CN361" s="81">
        <v>2011</v>
      </c>
      <c r="CO361" s="90"/>
      <c r="DB361" s="103"/>
      <c r="DC361" s="103"/>
      <c r="DD361" s="103"/>
      <c r="DE361" s="103"/>
      <c r="DF361" s="103"/>
      <c r="DG361" s="103"/>
      <c r="DH361" s="103"/>
      <c r="DI361" s="103"/>
      <c r="DJ361" s="103"/>
      <c r="DK361" s="103"/>
      <c r="DL361" s="103"/>
      <c r="DM361" s="103"/>
      <c r="DN361" s="103"/>
      <c r="DO361" s="103"/>
      <c r="DP361" s="103"/>
      <c r="DQ361" s="103"/>
      <c r="DR361" s="103"/>
      <c r="DS361" s="104"/>
      <c r="DT361" s="50">
        <f t="shared" si="502"/>
        <v>1</v>
      </c>
      <c r="DU361" s="73">
        <f t="shared" si="503"/>
        <v>0</v>
      </c>
      <c r="DV361" s="73">
        <f t="shared" si="504"/>
        <v>1</v>
      </c>
      <c r="DW361" s="73">
        <f t="shared" si="505"/>
        <v>0</v>
      </c>
      <c r="DX361" s="73">
        <f t="shared" si="506"/>
        <v>0</v>
      </c>
      <c r="DY361" s="125">
        <f t="shared" si="507"/>
        <v>0</v>
      </c>
      <c r="DZ361" s="73">
        <f t="shared" si="508"/>
        <v>1</v>
      </c>
      <c r="EA361" s="19">
        <f t="shared" si="509"/>
        <v>0</v>
      </c>
      <c r="EB361" s="50">
        <f t="shared" si="510"/>
        <v>0</v>
      </c>
      <c r="EC361" s="19">
        <f t="shared" si="511"/>
        <v>0</v>
      </c>
      <c r="ED361" s="19">
        <f t="shared" si="512"/>
        <v>1</v>
      </c>
      <c r="EE361" s="19">
        <f t="shared" si="513"/>
        <v>0</v>
      </c>
      <c r="EF361" s="50">
        <f t="shared" si="514"/>
        <v>0</v>
      </c>
      <c r="EG361" s="19">
        <f t="shared" si="515"/>
        <v>0</v>
      </c>
      <c r="EH361" s="19">
        <f t="shared" si="516"/>
        <v>1</v>
      </c>
      <c r="EI361" s="50">
        <f t="shared" si="517"/>
        <v>0</v>
      </c>
      <c r="EJ361" s="125">
        <f t="shared" si="518"/>
        <v>2</v>
      </c>
      <c r="EK361">
        <f t="shared" si="519"/>
        <v>8.2059999999999995</v>
      </c>
      <c r="EL361">
        <f t="shared" si="520"/>
        <v>3.4780000000000002</v>
      </c>
      <c r="EM361">
        <f t="shared" si="521"/>
        <v>77.180000000000007</v>
      </c>
      <c r="EN361">
        <f t="shared" si="522"/>
        <v>159.69999999999999</v>
      </c>
      <c r="EO361">
        <f t="shared" si="523"/>
        <v>5.665</v>
      </c>
      <c r="EP361">
        <f t="shared" si="524"/>
        <v>13.86</v>
      </c>
      <c r="EQ361">
        <f t="shared" si="525"/>
        <v>907.4</v>
      </c>
      <c r="ER361" t="str">
        <f t="shared" si="526"/>
        <v/>
      </c>
      <c r="ES361" t="str">
        <f t="shared" si="527"/>
        <v/>
      </c>
      <c r="ET361">
        <f t="shared" si="528"/>
        <v>21.26</v>
      </c>
      <c r="EU361" s="61">
        <f t="shared" si="529"/>
        <v>4.6630000000000003</v>
      </c>
      <c r="EV361" s="53" t="e">
        <f>IF(ISNUMBER(EK361),EK361*#REF!,"")</f>
        <v>#REF!</v>
      </c>
      <c r="EW361" s="53" t="e">
        <f>IF(ISNUMBER(EL361),EL361*#REF!,"")</f>
        <v>#REF!</v>
      </c>
      <c r="EX361" s="53" t="e">
        <f>IF(ISNUMBER(EM361),EM361*#REF!,"")</f>
        <v>#REF!</v>
      </c>
      <c r="EY361" s="53" t="e">
        <f>IF(ISNUMBER(EN361),EN361*#REF!,"")</f>
        <v>#REF!</v>
      </c>
      <c r="EZ361" s="53" t="e">
        <f>IF(ISNUMBER(EO361),EO361*#REF!,"")</f>
        <v>#REF!</v>
      </c>
      <c r="FA361" s="53" t="e">
        <f>IF(ISNUMBER(EP361),EP361*#REF!,"")</f>
        <v>#REF!</v>
      </c>
      <c r="FB361" s="53" t="e">
        <f>IF(ISNUMBER(EQ361),EQ361*#REF!,"")</f>
        <v>#REF!</v>
      </c>
      <c r="FC361" s="53" t="str">
        <f>IF(ISNUMBER(ER361),ER361*#REF!,"")</f>
        <v/>
      </c>
      <c r="FD361" s="53" t="str">
        <f>IF(ISNUMBER(ES361),ES361*#REF!,"")</f>
        <v/>
      </c>
      <c r="FE361" s="53" t="e">
        <f>IF(ISNUMBER(ET361),ET361*#REF!,"")</f>
        <v>#REF!</v>
      </c>
      <c r="FF361" s="52" t="e">
        <f>IF(ISNUMBER(EU361),EU361*#REF!,"")</f>
        <v>#REF!</v>
      </c>
      <c r="FG361" s="55" t="str">
        <f t="shared" si="530"/>
        <v/>
      </c>
      <c r="FH361" s="55" t="str">
        <f t="shared" si="531"/>
        <v/>
      </c>
      <c r="FI361" s="55" t="str">
        <f t="shared" si="532"/>
        <v/>
      </c>
      <c r="FJ361" s="55" t="str">
        <f t="shared" si="533"/>
        <v/>
      </c>
      <c r="FK361" s="55" t="str">
        <f t="shared" si="534"/>
        <v/>
      </c>
      <c r="FL361" s="55" t="str">
        <f t="shared" si="535"/>
        <v/>
      </c>
      <c r="FM361" s="55" t="str">
        <f t="shared" si="536"/>
        <v/>
      </c>
      <c r="FN361" s="55" t="str">
        <f t="shared" si="537"/>
        <v/>
      </c>
      <c r="FO361" s="55" t="str">
        <f t="shared" si="538"/>
        <v/>
      </c>
      <c r="FP361" s="55" t="str">
        <f t="shared" si="539"/>
        <v/>
      </c>
      <c r="FQ361" s="59" t="str">
        <f t="shared" si="540"/>
        <v/>
      </c>
      <c r="FR361" s="53" t="str">
        <f t="shared" si="426"/>
        <v/>
      </c>
      <c r="FS361" s="53" t="e">
        <f t="shared" si="541"/>
        <v>#VALUE!</v>
      </c>
      <c r="FT361" s="19" t="e">
        <f t="shared" si="542"/>
        <v>#VALUE!</v>
      </c>
      <c r="FU361" s="19" t="e">
        <f t="shared" si="543"/>
        <v>#VALUE!</v>
      </c>
      <c r="FV361" s="19" t="e">
        <f t="shared" si="544"/>
        <v>#VALUE!</v>
      </c>
      <c r="FW361" s="50" t="e">
        <f t="shared" si="545"/>
        <v>#VALUE!</v>
      </c>
      <c r="FX361" s="120">
        <f t="shared" si="546"/>
        <v>0</v>
      </c>
      <c r="FY361" s="120">
        <f t="shared" si="547"/>
        <v>0</v>
      </c>
      <c r="FZ361" s="120">
        <f t="shared" si="548"/>
        <v>0</v>
      </c>
      <c r="GA361" s="120">
        <f t="shared" si="549"/>
        <v>0</v>
      </c>
      <c r="GB361" s="120">
        <f t="shared" si="550"/>
        <v>0</v>
      </c>
      <c r="GC361" s="120">
        <f t="shared" si="551"/>
        <v>0</v>
      </c>
      <c r="GD361" s="120">
        <f t="shared" si="552"/>
        <v>0</v>
      </c>
      <c r="GE361" s="120">
        <f t="shared" si="553"/>
        <v>0</v>
      </c>
      <c r="GF361" s="120">
        <f t="shared" si="554"/>
        <v>0</v>
      </c>
      <c r="GG361">
        <f t="shared" si="555"/>
        <v>0</v>
      </c>
      <c r="GH361">
        <f t="shared" si="556"/>
        <v>0</v>
      </c>
      <c r="GI361">
        <v>6</v>
      </c>
      <c r="GJ361" t="str">
        <f t="shared" si="557"/>
        <v/>
      </c>
    </row>
    <row r="362" spans="1:192" x14ac:dyDescent="0.2">
      <c r="A362" s="50">
        <f t="shared" si="558"/>
        <v>361</v>
      </c>
      <c r="B362" t="s">
        <v>109</v>
      </c>
      <c r="C362" t="s">
        <v>173</v>
      </c>
      <c r="D362" t="s">
        <v>989</v>
      </c>
      <c r="F362" s="83">
        <v>3506540</v>
      </c>
      <c r="G362" s="83">
        <v>5662420</v>
      </c>
      <c r="H362" s="77">
        <f t="shared" si="493"/>
        <v>506462.95400000003</v>
      </c>
      <c r="I362" s="77">
        <f t="shared" si="494"/>
        <v>5660594.8220000006</v>
      </c>
      <c r="J362" s="19">
        <v>343</v>
      </c>
      <c r="K362" s="19" t="s">
        <v>1334</v>
      </c>
      <c r="L362" s="19">
        <v>22</v>
      </c>
      <c r="O362" s="19">
        <v>340.56</v>
      </c>
      <c r="Q362" s="58" t="s">
        <v>2821</v>
      </c>
      <c r="R362" s="2" t="s">
        <v>2872</v>
      </c>
      <c r="S362" s="2" t="s">
        <v>2633</v>
      </c>
      <c r="T362" s="241" t="str">
        <f t="shared" si="495"/>
        <v>-</v>
      </c>
      <c r="U362" s="241" t="str">
        <f t="shared" si="496"/>
        <v>-</v>
      </c>
      <c r="V362" s="241" t="str">
        <f t="shared" si="497"/>
        <v>-</v>
      </c>
      <c r="W362" s="241" t="str">
        <f t="shared" si="425"/>
        <v>A</v>
      </c>
      <c r="X362" s="260">
        <f t="shared" si="560"/>
        <v>6</v>
      </c>
      <c r="Y362" s="261" t="str">
        <f t="shared" si="559"/>
        <v/>
      </c>
      <c r="Z362" s="56" t="s">
        <v>1589</v>
      </c>
      <c r="AA362" s="48">
        <v>14790</v>
      </c>
      <c r="AB362" s="73">
        <v>2</v>
      </c>
      <c r="AC362" t="s">
        <v>279</v>
      </c>
      <c r="AD362" s="2" t="s">
        <v>1752</v>
      </c>
      <c r="AE362" s="57" t="s">
        <v>1753</v>
      </c>
      <c r="AF362" s="66">
        <v>7.6</v>
      </c>
      <c r="AM362" s="45">
        <v>0.53</v>
      </c>
      <c r="AR362" s="58">
        <v>809</v>
      </c>
      <c r="AS362" s="193">
        <f t="shared" si="500"/>
        <v>800.33100000000013</v>
      </c>
      <c r="AT362" s="248" t="str">
        <f t="shared" si="501"/>
        <v/>
      </c>
      <c r="AU362">
        <v>4.0759999999999996</v>
      </c>
      <c r="AV362">
        <v>52.6</v>
      </c>
      <c r="AW362">
        <v>107.4</v>
      </c>
      <c r="AX362">
        <v>5.3369999999999997</v>
      </c>
      <c r="AY362">
        <v>17.350000000000001</v>
      </c>
      <c r="AZ362" s="61">
        <v>599.70000000000005</v>
      </c>
      <c r="BB362">
        <v>1.8069999999999999</v>
      </c>
      <c r="BE362">
        <v>10.07</v>
      </c>
      <c r="BF362">
        <v>1.9910000000000001</v>
      </c>
      <c r="BO362" s="90"/>
      <c r="BP362" s="90"/>
      <c r="BQ362" s="90"/>
      <c r="BR362" s="90"/>
      <c r="BS362" s="90"/>
      <c r="BT362" s="90"/>
      <c r="BU362" s="90"/>
      <c r="BV362" s="90"/>
      <c r="BW362" s="90"/>
      <c r="BX362" s="90"/>
      <c r="BY362" s="90"/>
      <c r="BZ362" s="90"/>
      <c r="CA362" s="90"/>
      <c r="CB362" s="90"/>
      <c r="CC362" s="90"/>
      <c r="CD362" s="90"/>
      <c r="CE362" s="90"/>
      <c r="CF362" s="90"/>
      <c r="CG362" s="90"/>
      <c r="CH362" s="90"/>
      <c r="CI362" s="90"/>
      <c r="CJ362" s="90"/>
      <c r="CK362" s="90"/>
      <c r="CL362" s="91"/>
      <c r="CM362" s="90"/>
      <c r="CN362" s="90">
        <v>1926</v>
      </c>
      <c r="CO362" s="90"/>
      <c r="DB362" s="103"/>
      <c r="DC362" s="103"/>
      <c r="DD362" s="103"/>
      <c r="DE362" s="103"/>
      <c r="DF362" s="103"/>
      <c r="DG362" s="103"/>
      <c r="DH362" s="103"/>
      <c r="DI362" s="103"/>
      <c r="DJ362" s="103"/>
      <c r="DK362" s="103"/>
      <c r="DL362" s="103"/>
      <c r="DM362" s="103"/>
      <c r="DN362" s="103"/>
      <c r="DO362" s="103"/>
      <c r="DP362" s="103"/>
      <c r="DQ362" s="103"/>
      <c r="DR362" s="103"/>
      <c r="DS362" s="104"/>
      <c r="DT362" s="50">
        <f t="shared" si="502"/>
        <v>0</v>
      </c>
      <c r="DU362" s="73">
        <f t="shared" si="503"/>
        <v>0</v>
      </c>
      <c r="DV362" s="73">
        <f t="shared" si="504"/>
        <v>1</v>
      </c>
      <c r="DW362" s="73">
        <f t="shared" si="505"/>
        <v>0</v>
      </c>
      <c r="DX362" s="73">
        <f t="shared" si="506"/>
        <v>0</v>
      </c>
      <c r="DY362" s="125">
        <f t="shared" si="507"/>
        <v>0</v>
      </c>
      <c r="DZ362" s="73">
        <f t="shared" si="508"/>
        <v>1</v>
      </c>
      <c r="EA362" s="19">
        <f t="shared" si="509"/>
        <v>0</v>
      </c>
      <c r="EB362" s="50">
        <f t="shared" si="510"/>
        <v>0</v>
      </c>
      <c r="EC362" s="19">
        <f t="shared" si="511"/>
        <v>1</v>
      </c>
      <c r="ED362" s="19">
        <f t="shared" si="512"/>
        <v>0</v>
      </c>
      <c r="EE362" s="19">
        <f t="shared" si="513"/>
        <v>0</v>
      </c>
      <c r="EF362" s="50">
        <f t="shared" si="514"/>
        <v>0</v>
      </c>
      <c r="EG362" s="19">
        <f t="shared" si="515"/>
        <v>0</v>
      </c>
      <c r="EH362" s="19">
        <f t="shared" si="516"/>
        <v>1</v>
      </c>
      <c r="EI362" s="50">
        <f t="shared" si="517"/>
        <v>0</v>
      </c>
      <c r="EJ362" s="125">
        <f t="shared" si="518"/>
        <v>1</v>
      </c>
      <c r="EK362">
        <f t="shared" si="519"/>
        <v>4.0759999999999996</v>
      </c>
      <c r="EL362">
        <f t="shared" si="520"/>
        <v>1.8069999999999999</v>
      </c>
      <c r="EM362">
        <f t="shared" si="521"/>
        <v>52.6</v>
      </c>
      <c r="EN362">
        <f t="shared" si="522"/>
        <v>107.4</v>
      </c>
      <c r="EO362">
        <f t="shared" si="523"/>
        <v>1.9910000000000001</v>
      </c>
      <c r="EP362">
        <f t="shared" si="524"/>
        <v>10.07</v>
      </c>
      <c r="EQ362">
        <f t="shared" si="525"/>
        <v>599.70000000000005</v>
      </c>
      <c r="ER362" t="str">
        <f t="shared" si="526"/>
        <v/>
      </c>
      <c r="ES362" t="str">
        <f t="shared" si="527"/>
        <v/>
      </c>
      <c r="ET362">
        <f t="shared" si="528"/>
        <v>17.350000000000001</v>
      </c>
      <c r="EU362" s="61">
        <f t="shared" si="529"/>
        <v>5.3369999999999997</v>
      </c>
      <c r="EV362" s="53" t="e">
        <f>IF(ISNUMBER(EK362),EK362*#REF!,"")</f>
        <v>#REF!</v>
      </c>
      <c r="EW362" s="53" t="e">
        <f>IF(ISNUMBER(EL362),EL362*#REF!,"")</f>
        <v>#REF!</v>
      </c>
      <c r="EX362" s="53" t="e">
        <f>IF(ISNUMBER(EM362),EM362*#REF!,"")</f>
        <v>#REF!</v>
      </c>
      <c r="EY362" s="53" t="e">
        <f>IF(ISNUMBER(EN362),EN362*#REF!,"")</f>
        <v>#REF!</v>
      </c>
      <c r="EZ362" s="53" t="e">
        <f>IF(ISNUMBER(EO362),EO362*#REF!,"")</f>
        <v>#REF!</v>
      </c>
      <c r="FA362" s="53" t="e">
        <f>IF(ISNUMBER(EP362),EP362*#REF!,"")</f>
        <v>#REF!</v>
      </c>
      <c r="FB362" s="53" t="e">
        <f>IF(ISNUMBER(EQ362),EQ362*#REF!,"")</f>
        <v>#REF!</v>
      </c>
      <c r="FC362" s="53" t="str">
        <f>IF(ISNUMBER(ER362),ER362*#REF!,"")</f>
        <v/>
      </c>
      <c r="FD362" s="53" t="str">
        <f>IF(ISNUMBER(ES362),ES362*#REF!,"")</f>
        <v/>
      </c>
      <c r="FE362" s="53" t="e">
        <f>IF(ISNUMBER(ET362),ET362*#REF!,"")</f>
        <v>#REF!</v>
      </c>
      <c r="FF362" s="52" t="e">
        <f>IF(ISNUMBER(EU362),EU362*#REF!,"")</f>
        <v>#REF!</v>
      </c>
      <c r="FG362" s="55" t="str">
        <f t="shared" si="530"/>
        <v/>
      </c>
      <c r="FH362" s="55" t="str">
        <f t="shared" si="531"/>
        <v/>
      </c>
      <c r="FI362" s="55" t="str">
        <f t="shared" si="532"/>
        <v/>
      </c>
      <c r="FJ362" s="55" t="str">
        <f t="shared" si="533"/>
        <v/>
      </c>
      <c r="FK362" s="55" t="str">
        <f t="shared" si="534"/>
        <v/>
      </c>
      <c r="FL362" s="55" t="str">
        <f t="shared" si="535"/>
        <v/>
      </c>
      <c r="FM362" s="55" t="str">
        <f t="shared" si="536"/>
        <v/>
      </c>
      <c r="FN362" s="55" t="str">
        <f t="shared" si="537"/>
        <v/>
      </c>
      <c r="FO362" s="55" t="str">
        <f t="shared" si="538"/>
        <v/>
      </c>
      <c r="FP362" s="55" t="str">
        <f t="shared" si="539"/>
        <v/>
      </c>
      <c r="FQ362" s="59" t="str">
        <f t="shared" si="540"/>
        <v/>
      </c>
      <c r="FR362" s="53" t="str">
        <f t="shared" si="426"/>
        <v/>
      </c>
      <c r="FS362" s="53" t="e">
        <f t="shared" si="541"/>
        <v>#VALUE!</v>
      </c>
      <c r="FT362" s="19" t="e">
        <f t="shared" si="542"/>
        <v>#VALUE!</v>
      </c>
      <c r="FU362" s="19" t="e">
        <f t="shared" si="543"/>
        <v>#VALUE!</v>
      </c>
      <c r="FV362" s="19" t="e">
        <f t="shared" si="544"/>
        <v>#VALUE!</v>
      </c>
      <c r="FW362" s="50" t="e">
        <f t="shared" si="545"/>
        <v>#VALUE!</v>
      </c>
      <c r="FX362" s="120">
        <f t="shared" si="546"/>
        <v>0</v>
      </c>
      <c r="FY362" s="120">
        <f t="shared" si="547"/>
        <v>0</v>
      </c>
      <c r="FZ362" s="120">
        <f t="shared" si="548"/>
        <v>0</v>
      </c>
      <c r="GA362" s="120">
        <f t="shared" si="549"/>
        <v>0</v>
      </c>
      <c r="GB362" s="120">
        <f t="shared" si="550"/>
        <v>0</v>
      </c>
      <c r="GC362" s="120">
        <f t="shared" si="551"/>
        <v>0</v>
      </c>
      <c r="GD362" s="120">
        <f t="shared" si="552"/>
        <v>0</v>
      </c>
      <c r="GE362" s="120">
        <f t="shared" si="553"/>
        <v>0</v>
      </c>
      <c r="GF362" s="120">
        <f t="shared" si="554"/>
        <v>0</v>
      </c>
      <c r="GG362">
        <f t="shared" si="555"/>
        <v>0</v>
      </c>
      <c r="GH362">
        <f t="shared" si="556"/>
        <v>0</v>
      </c>
      <c r="GI362">
        <v>6</v>
      </c>
      <c r="GJ362" t="str">
        <f t="shared" si="557"/>
        <v/>
      </c>
    </row>
    <row r="363" spans="1:192" ht="15" x14ac:dyDescent="0.25">
      <c r="A363" s="50">
        <f t="shared" si="558"/>
        <v>362</v>
      </c>
      <c r="B363" t="s">
        <v>109</v>
      </c>
      <c r="C363" t="s">
        <v>173</v>
      </c>
      <c r="D363" t="s">
        <v>989</v>
      </c>
      <c r="F363" s="83">
        <v>3506540</v>
      </c>
      <c r="G363" s="83">
        <v>5662420</v>
      </c>
      <c r="H363" s="77">
        <f t="shared" si="493"/>
        <v>506462.95400000003</v>
      </c>
      <c r="I363" s="77">
        <f t="shared" si="494"/>
        <v>5660594.8220000006</v>
      </c>
      <c r="J363" s="83">
        <v>343</v>
      </c>
      <c r="K363" s="19" t="s">
        <v>1334</v>
      </c>
      <c r="L363" s="19">
        <v>32.799999999999997</v>
      </c>
      <c r="Q363" s="58" t="s">
        <v>2821</v>
      </c>
      <c r="R363" s="2" t="s">
        <v>2872</v>
      </c>
      <c r="S363" s="2" t="s">
        <v>2633</v>
      </c>
      <c r="T363" s="241" t="str">
        <f t="shared" si="495"/>
        <v>-</v>
      </c>
      <c r="U363" s="241" t="str">
        <f t="shared" si="496"/>
        <v>-</v>
      </c>
      <c r="V363" s="241" t="str">
        <f t="shared" si="497"/>
        <v>-</v>
      </c>
      <c r="W363" s="241" t="str">
        <f t="shared" si="425"/>
        <v>A</v>
      </c>
      <c r="X363" s="260">
        <f t="shared" si="560"/>
        <v>6</v>
      </c>
      <c r="Y363" s="261" t="str">
        <f t="shared" si="559"/>
        <v/>
      </c>
      <c r="Z363" s="56" t="s">
        <v>1754</v>
      </c>
      <c r="AA363" s="48">
        <v>26603</v>
      </c>
      <c r="AB363" s="73">
        <v>3</v>
      </c>
      <c r="AD363" s="2" t="s">
        <v>1740</v>
      </c>
      <c r="AE363" s="68"/>
      <c r="AF363" s="66">
        <v>10.3</v>
      </c>
      <c r="AI363" s="272"/>
      <c r="AR363">
        <v>649.29999999999995</v>
      </c>
      <c r="AS363" s="193">
        <f t="shared" si="500"/>
        <v>637.20000000000005</v>
      </c>
      <c r="AT363" s="248" t="str">
        <f t="shared" si="501"/>
        <v/>
      </c>
      <c r="AU363">
        <v>4.0999999999999996</v>
      </c>
      <c r="AV363">
        <v>47.5</v>
      </c>
      <c r="AW363">
        <v>80.900000000000006</v>
      </c>
      <c r="AX363">
        <v>9.5</v>
      </c>
      <c r="AY363">
        <v>19.2</v>
      </c>
      <c r="AZ363" s="61">
        <v>476</v>
      </c>
      <c r="BO363" s="90"/>
      <c r="BP363" s="273"/>
      <c r="BQ363" s="90"/>
      <c r="BR363" s="90"/>
      <c r="BS363" s="90"/>
      <c r="BT363" s="90"/>
      <c r="BU363" s="90"/>
      <c r="BV363" s="90"/>
      <c r="BW363" s="90"/>
      <c r="BX363" s="90"/>
      <c r="BY363" s="90"/>
      <c r="BZ363" s="90"/>
      <c r="CA363" s="90"/>
      <c r="CB363" s="90"/>
      <c r="CC363" s="90"/>
      <c r="CD363" s="90"/>
      <c r="CE363" s="90"/>
      <c r="CF363" s="90"/>
      <c r="CG363" s="90"/>
      <c r="CH363" s="90"/>
      <c r="CI363" s="90"/>
      <c r="CJ363" s="90"/>
      <c r="CK363" s="90"/>
      <c r="CL363" s="91"/>
      <c r="CM363" s="90"/>
      <c r="CN363" s="90">
        <v>1100</v>
      </c>
      <c r="CO363" s="90"/>
      <c r="DB363" s="103"/>
      <c r="DC363" s="103"/>
      <c r="DD363" s="103"/>
      <c r="DE363" s="103"/>
      <c r="DF363" s="103"/>
      <c r="DG363" s="103"/>
      <c r="DH363" s="103"/>
      <c r="DI363" s="103"/>
      <c r="DJ363" s="103"/>
      <c r="DK363" s="103"/>
      <c r="DL363" s="103"/>
      <c r="DM363" s="103"/>
      <c r="DN363" s="103"/>
      <c r="DO363" s="103"/>
      <c r="DP363" s="103"/>
      <c r="DQ363" s="103"/>
      <c r="DR363" s="103"/>
      <c r="DS363" s="104"/>
      <c r="DT363" s="50">
        <f t="shared" si="502"/>
        <v>0</v>
      </c>
      <c r="DU363" s="73">
        <f t="shared" si="503"/>
        <v>0</v>
      </c>
      <c r="DV363" s="73">
        <f t="shared" si="504"/>
        <v>1</v>
      </c>
      <c r="DW363" s="73">
        <f t="shared" si="505"/>
        <v>0</v>
      </c>
      <c r="DX363" s="73">
        <f t="shared" si="506"/>
        <v>0</v>
      </c>
      <c r="DY363" s="125">
        <f t="shared" si="507"/>
        <v>0</v>
      </c>
      <c r="DZ363" s="73">
        <f t="shared" si="508"/>
        <v>1</v>
      </c>
      <c r="EA363" s="19">
        <f t="shared" si="509"/>
        <v>0</v>
      </c>
      <c r="EB363" s="50">
        <f t="shared" si="510"/>
        <v>0</v>
      </c>
      <c r="EC363" s="19">
        <f t="shared" si="511"/>
        <v>1</v>
      </c>
      <c r="ED363" s="19">
        <f t="shared" si="512"/>
        <v>0</v>
      </c>
      <c r="EE363" s="19">
        <f t="shared" si="513"/>
        <v>0</v>
      </c>
      <c r="EF363" s="50">
        <f t="shared" si="514"/>
        <v>0</v>
      </c>
      <c r="EG363" s="19">
        <f t="shared" si="515"/>
        <v>0</v>
      </c>
      <c r="EH363" s="19">
        <f t="shared" si="516"/>
        <v>1</v>
      </c>
      <c r="EI363" s="50">
        <f t="shared" si="517"/>
        <v>0</v>
      </c>
      <c r="EJ363" s="125">
        <f t="shared" si="518"/>
        <v>1</v>
      </c>
      <c r="EK363">
        <f t="shared" si="519"/>
        <v>4.0999999999999996</v>
      </c>
      <c r="EL363" t="str">
        <f t="shared" si="520"/>
        <v/>
      </c>
      <c r="EM363">
        <f t="shared" si="521"/>
        <v>47.5</v>
      </c>
      <c r="EN363">
        <f t="shared" si="522"/>
        <v>80.900000000000006</v>
      </c>
      <c r="EO363" t="str">
        <f t="shared" si="523"/>
        <v/>
      </c>
      <c r="EP363" t="str">
        <f t="shared" si="524"/>
        <v/>
      </c>
      <c r="EQ363">
        <f t="shared" si="525"/>
        <v>476</v>
      </c>
      <c r="ER363" t="str">
        <f t="shared" si="526"/>
        <v/>
      </c>
      <c r="ES363" t="str">
        <f t="shared" si="527"/>
        <v/>
      </c>
      <c r="ET363">
        <f t="shared" si="528"/>
        <v>19.2</v>
      </c>
      <c r="EU363" s="61">
        <f t="shared" si="529"/>
        <v>9.5</v>
      </c>
      <c r="EV363" s="53" t="e">
        <f>IF(ISNUMBER(EK363),EK363*#REF!,"")</f>
        <v>#REF!</v>
      </c>
      <c r="EW363" s="53" t="str">
        <f>IF(ISNUMBER(EL363),EL363*#REF!,"")</f>
        <v/>
      </c>
      <c r="EX363" s="53" t="e">
        <f>IF(ISNUMBER(EM363),EM363*#REF!,"")</f>
        <v>#REF!</v>
      </c>
      <c r="EY363" s="53" t="e">
        <f>IF(ISNUMBER(EN363),EN363*#REF!,"")</f>
        <v>#REF!</v>
      </c>
      <c r="EZ363" s="53" t="str">
        <f>IF(ISNUMBER(EO363),EO363*#REF!,"")</f>
        <v/>
      </c>
      <c r="FA363" s="53" t="str">
        <f>IF(ISNUMBER(EP363),EP363*#REF!,"")</f>
        <v/>
      </c>
      <c r="FB363" s="53" t="e">
        <f>IF(ISNUMBER(EQ363),EQ363*#REF!,"")</f>
        <v>#REF!</v>
      </c>
      <c r="FC363" s="53" t="str">
        <f>IF(ISNUMBER(ER363),ER363*#REF!,"")</f>
        <v/>
      </c>
      <c r="FD363" s="53" t="str">
        <f>IF(ISNUMBER(ES363),ES363*#REF!,"")</f>
        <v/>
      </c>
      <c r="FE363" s="53" t="e">
        <f>IF(ISNUMBER(ET363),ET363*#REF!,"")</f>
        <v>#REF!</v>
      </c>
      <c r="FF363" s="52" t="e">
        <f>IF(ISNUMBER(EU363),EU363*#REF!,"")</f>
        <v>#REF!</v>
      </c>
      <c r="FG363" s="55" t="str">
        <f t="shared" si="530"/>
        <v/>
      </c>
      <c r="FH363" s="55" t="str">
        <f t="shared" si="531"/>
        <v/>
      </c>
      <c r="FI363" s="55" t="str">
        <f t="shared" si="532"/>
        <v/>
      </c>
      <c r="FJ363" s="55" t="str">
        <f t="shared" si="533"/>
        <v/>
      </c>
      <c r="FK363" s="55" t="str">
        <f t="shared" si="534"/>
        <v/>
      </c>
      <c r="FL363" s="55" t="str">
        <f t="shared" si="535"/>
        <v/>
      </c>
      <c r="FM363" s="55" t="str">
        <f t="shared" si="536"/>
        <v/>
      </c>
      <c r="FN363" s="55" t="str">
        <f t="shared" si="537"/>
        <v/>
      </c>
      <c r="FO363" s="55" t="str">
        <f t="shared" si="538"/>
        <v/>
      </c>
      <c r="FP363" s="55" t="str">
        <f t="shared" si="539"/>
        <v/>
      </c>
      <c r="FQ363" s="59" t="str">
        <f t="shared" si="540"/>
        <v/>
      </c>
      <c r="FR363" s="53" t="str">
        <f t="shared" si="426"/>
        <v/>
      </c>
      <c r="FS363" s="53" t="e">
        <f t="shared" si="541"/>
        <v>#VALUE!</v>
      </c>
      <c r="FT363" s="19" t="e">
        <f t="shared" si="542"/>
        <v>#VALUE!</v>
      </c>
      <c r="FU363" s="19" t="e">
        <f t="shared" si="543"/>
        <v>#VALUE!</v>
      </c>
      <c r="FV363" s="19" t="e">
        <f t="shared" si="544"/>
        <v>#VALUE!</v>
      </c>
      <c r="FW363" s="50" t="e">
        <f t="shared" si="545"/>
        <v>#VALUE!</v>
      </c>
      <c r="FX363" s="120">
        <f t="shared" si="546"/>
        <v>0</v>
      </c>
      <c r="FY363" s="120">
        <f t="shared" si="547"/>
        <v>0</v>
      </c>
      <c r="FZ363" s="120">
        <f t="shared" si="548"/>
        <v>0</v>
      </c>
      <c r="GA363" s="120">
        <f t="shared" si="549"/>
        <v>0</v>
      </c>
      <c r="GB363" s="120">
        <f t="shared" si="550"/>
        <v>0</v>
      </c>
      <c r="GC363" s="120">
        <f t="shared" si="551"/>
        <v>0</v>
      </c>
      <c r="GD363" s="120">
        <f t="shared" si="552"/>
        <v>0</v>
      </c>
      <c r="GE363" s="120">
        <f t="shared" si="553"/>
        <v>0</v>
      </c>
      <c r="GF363" s="120">
        <f t="shared" si="554"/>
        <v>0</v>
      </c>
      <c r="GG363">
        <f t="shared" si="555"/>
        <v>0</v>
      </c>
      <c r="GH363">
        <f t="shared" si="556"/>
        <v>0</v>
      </c>
      <c r="GI363">
        <v>6</v>
      </c>
      <c r="GJ363" t="str">
        <f t="shared" si="557"/>
        <v/>
      </c>
    </row>
    <row r="364" spans="1:192" x14ac:dyDescent="0.2">
      <c r="A364" s="50">
        <f t="shared" si="558"/>
        <v>363</v>
      </c>
      <c r="B364" t="s">
        <v>109</v>
      </c>
      <c r="C364" s="58" t="s">
        <v>173</v>
      </c>
      <c r="D364" s="58" t="s">
        <v>989</v>
      </c>
      <c r="E364" s="58"/>
      <c r="F364" s="83">
        <v>3506540</v>
      </c>
      <c r="G364" s="83">
        <v>5662420</v>
      </c>
      <c r="H364" s="77">
        <f t="shared" si="493"/>
        <v>506462.95400000003</v>
      </c>
      <c r="I364" s="77">
        <f t="shared" si="494"/>
        <v>5660594.8220000006</v>
      </c>
      <c r="J364" s="83">
        <v>343</v>
      </c>
      <c r="K364" s="83" t="s">
        <v>1334</v>
      </c>
      <c r="L364" s="19">
        <v>32.799999999999997</v>
      </c>
      <c r="M364" s="83">
        <v>10.3</v>
      </c>
      <c r="N364" s="19">
        <v>29.3</v>
      </c>
      <c r="O364" s="83">
        <v>343</v>
      </c>
      <c r="P364" s="83"/>
      <c r="Q364" s="58" t="s">
        <v>2821</v>
      </c>
      <c r="R364" s="2" t="s">
        <v>2872</v>
      </c>
      <c r="S364" s="2" t="s">
        <v>2633</v>
      </c>
      <c r="T364" s="241" t="str">
        <f t="shared" si="495"/>
        <v>-</v>
      </c>
      <c r="U364" s="241" t="str">
        <f t="shared" si="496"/>
        <v>-</v>
      </c>
      <c r="V364" s="241" t="str">
        <f t="shared" si="497"/>
        <v>-</v>
      </c>
      <c r="W364" s="241" t="str">
        <f t="shared" si="425"/>
        <v>A</v>
      </c>
      <c r="X364" s="260">
        <f t="shared" si="560"/>
        <v>6</v>
      </c>
      <c r="Y364" s="261" t="str">
        <f t="shared" si="559"/>
        <v/>
      </c>
      <c r="Z364" s="56" t="s">
        <v>1754</v>
      </c>
      <c r="AA364" s="69">
        <v>34142</v>
      </c>
      <c r="AB364" s="77">
        <v>4</v>
      </c>
      <c r="AC364" s="2" t="s">
        <v>374</v>
      </c>
      <c r="AD364" s="58" t="s">
        <v>3013</v>
      </c>
      <c r="AE364" s="68"/>
      <c r="AF364" s="83">
        <v>10.4</v>
      </c>
      <c r="AG364" s="83">
        <v>780</v>
      </c>
      <c r="AH364" s="83">
        <v>5.71</v>
      </c>
      <c r="AI364" s="83">
        <v>438</v>
      </c>
      <c r="AJ364" s="83"/>
      <c r="AK364" s="83"/>
      <c r="AL364" s="83"/>
      <c r="AM364" s="83">
        <v>0.3</v>
      </c>
      <c r="AN364" s="58"/>
      <c r="AO364" s="58"/>
      <c r="AP364" s="83"/>
      <c r="AQ364" s="58"/>
      <c r="AR364" s="58">
        <v>773</v>
      </c>
      <c r="AS364" s="193">
        <f t="shared" si="500"/>
        <v>773.01</v>
      </c>
      <c r="AT364" s="248" t="str">
        <f t="shared" si="501"/>
        <v/>
      </c>
      <c r="AU364" s="58">
        <v>4.3</v>
      </c>
      <c r="AV364" s="58">
        <v>55.3</v>
      </c>
      <c r="AW364" s="58">
        <v>102</v>
      </c>
      <c r="AX364" s="58">
        <v>8.51</v>
      </c>
      <c r="AY364" s="58">
        <v>20.2</v>
      </c>
      <c r="AZ364" s="68">
        <v>570</v>
      </c>
      <c r="BA364" s="58"/>
      <c r="BB364" s="58">
        <v>1.24</v>
      </c>
      <c r="BC364" s="58"/>
      <c r="BD364" s="58"/>
      <c r="BE364" s="58">
        <v>9.6300000000000008</v>
      </c>
      <c r="BF364" s="58">
        <v>1.83</v>
      </c>
      <c r="BG364" s="58"/>
      <c r="BH364" s="58"/>
      <c r="BI364" s="58"/>
      <c r="BJ364" s="58">
        <v>0</v>
      </c>
      <c r="BK364" s="58"/>
      <c r="BL364" s="58"/>
      <c r="BM364" s="58"/>
      <c r="BN364" s="68"/>
      <c r="BO364" s="81"/>
      <c r="BP364" s="81"/>
      <c r="BQ364" s="81"/>
      <c r="BR364" s="81"/>
      <c r="BS364" s="81"/>
      <c r="BT364" s="81"/>
      <c r="BU364" s="81"/>
      <c r="BV364" s="81"/>
      <c r="BW364" s="81"/>
      <c r="BX364" s="81"/>
      <c r="BY364" s="81"/>
      <c r="BZ364" s="81"/>
      <c r="CA364" s="81"/>
      <c r="CB364" s="81"/>
      <c r="CC364" s="81"/>
      <c r="CD364" s="81"/>
      <c r="CE364" s="81"/>
      <c r="CF364" s="81"/>
      <c r="CG364" s="81"/>
      <c r="CH364" s="81"/>
      <c r="CI364" s="81"/>
      <c r="CJ364" s="81"/>
      <c r="CK364" s="81"/>
      <c r="CL364" s="82"/>
      <c r="CM364" s="81"/>
      <c r="CN364" s="81">
        <v>2570</v>
      </c>
      <c r="CO364" s="90"/>
      <c r="DB364" s="103"/>
      <c r="DC364" s="103"/>
      <c r="DD364" s="103"/>
      <c r="DE364" s="103"/>
      <c r="DF364" s="103"/>
      <c r="DG364" s="103"/>
      <c r="DH364" s="103"/>
      <c r="DI364" s="103"/>
      <c r="DJ364" s="103"/>
      <c r="DK364" s="103"/>
      <c r="DL364" s="103"/>
      <c r="DM364" s="103"/>
      <c r="DN364" s="103"/>
      <c r="DO364" s="103"/>
      <c r="DP364" s="103"/>
      <c r="DQ364" s="103"/>
      <c r="DR364" s="103"/>
      <c r="DS364" s="104"/>
      <c r="DT364" s="50">
        <f t="shared" si="502"/>
        <v>0</v>
      </c>
      <c r="DU364" s="73">
        <f t="shared" si="503"/>
        <v>0</v>
      </c>
      <c r="DV364" s="73">
        <f t="shared" si="504"/>
        <v>1</v>
      </c>
      <c r="DW364" s="73">
        <f t="shared" si="505"/>
        <v>0</v>
      </c>
      <c r="DX364" s="73">
        <f t="shared" si="506"/>
        <v>0</v>
      </c>
      <c r="DY364" s="125">
        <f t="shared" si="507"/>
        <v>0</v>
      </c>
      <c r="DZ364" s="73">
        <f t="shared" si="508"/>
        <v>1</v>
      </c>
      <c r="EA364" s="19">
        <f t="shared" si="509"/>
        <v>0</v>
      </c>
      <c r="EB364" s="50">
        <f t="shared" si="510"/>
        <v>0</v>
      </c>
      <c r="EC364" s="19">
        <f t="shared" si="511"/>
        <v>1</v>
      </c>
      <c r="ED364" s="19">
        <f t="shared" si="512"/>
        <v>0</v>
      </c>
      <c r="EE364" s="19">
        <f t="shared" si="513"/>
        <v>0</v>
      </c>
      <c r="EF364" s="50">
        <f t="shared" si="514"/>
        <v>0</v>
      </c>
      <c r="EG364" s="19">
        <f t="shared" si="515"/>
        <v>0</v>
      </c>
      <c r="EH364" s="19">
        <f t="shared" si="516"/>
        <v>1</v>
      </c>
      <c r="EI364" s="50">
        <f t="shared" si="517"/>
        <v>0</v>
      </c>
      <c r="EJ364" s="125">
        <f t="shared" si="518"/>
        <v>1</v>
      </c>
      <c r="EK364">
        <f t="shared" si="519"/>
        <v>4.3</v>
      </c>
      <c r="EL364">
        <f t="shared" si="520"/>
        <v>1.24</v>
      </c>
      <c r="EM364">
        <f t="shared" si="521"/>
        <v>55.3</v>
      </c>
      <c r="EN364">
        <f t="shared" si="522"/>
        <v>102</v>
      </c>
      <c r="EO364">
        <f t="shared" si="523"/>
        <v>1.83</v>
      </c>
      <c r="EP364">
        <f t="shared" si="524"/>
        <v>9.6300000000000008</v>
      </c>
      <c r="EQ364">
        <f t="shared" si="525"/>
        <v>570</v>
      </c>
      <c r="ER364" t="str">
        <f t="shared" si="526"/>
        <v/>
      </c>
      <c r="ES364">
        <f t="shared" si="527"/>
        <v>0</v>
      </c>
      <c r="ET364">
        <f t="shared" si="528"/>
        <v>20.2</v>
      </c>
      <c r="EU364" s="61">
        <f t="shared" si="529"/>
        <v>8.51</v>
      </c>
      <c r="EV364" s="53" t="e">
        <f>IF(ISNUMBER(EK364),EK364*#REF!,"")</f>
        <v>#REF!</v>
      </c>
      <c r="EW364" s="53" t="e">
        <f>IF(ISNUMBER(EL364),EL364*#REF!,"")</f>
        <v>#REF!</v>
      </c>
      <c r="EX364" s="53" t="e">
        <f>IF(ISNUMBER(EM364),EM364*#REF!,"")</f>
        <v>#REF!</v>
      </c>
      <c r="EY364" s="53" t="e">
        <f>IF(ISNUMBER(EN364),EN364*#REF!,"")</f>
        <v>#REF!</v>
      </c>
      <c r="EZ364" s="53" t="e">
        <f>IF(ISNUMBER(EO364),EO364*#REF!,"")</f>
        <v>#REF!</v>
      </c>
      <c r="FA364" s="53" t="e">
        <f>IF(ISNUMBER(EP364),EP364*#REF!,"")</f>
        <v>#REF!</v>
      </c>
      <c r="FB364" s="53" t="e">
        <f>IF(ISNUMBER(EQ364),EQ364*#REF!,"")</f>
        <v>#REF!</v>
      </c>
      <c r="FC364" s="53" t="str">
        <f>IF(ISNUMBER(ER364),ER364*#REF!,"")</f>
        <v/>
      </c>
      <c r="FD364" s="53" t="e">
        <f>IF(ISNUMBER(ES364),ES364*#REF!,"")</f>
        <v>#REF!</v>
      </c>
      <c r="FE364" s="53" t="e">
        <f>IF(ISNUMBER(ET364),ET364*#REF!,"")</f>
        <v>#REF!</v>
      </c>
      <c r="FF364" s="52" t="e">
        <f>IF(ISNUMBER(EU364),EU364*#REF!,"")</f>
        <v>#REF!</v>
      </c>
      <c r="FG364" s="55" t="str">
        <f t="shared" si="530"/>
        <v/>
      </c>
      <c r="FH364" s="55" t="str">
        <f t="shared" si="531"/>
        <v/>
      </c>
      <c r="FI364" s="55" t="str">
        <f t="shared" si="532"/>
        <v/>
      </c>
      <c r="FJ364" s="55" t="str">
        <f t="shared" si="533"/>
        <v/>
      </c>
      <c r="FK364" s="55" t="str">
        <f t="shared" si="534"/>
        <v/>
      </c>
      <c r="FL364" s="55" t="str">
        <f t="shared" si="535"/>
        <v/>
      </c>
      <c r="FM364" s="55" t="str">
        <f t="shared" si="536"/>
        <v/>
      </c>
      <c r="FN364" s="55" t="str">
        <f t="shared" si="537"/>
        <v/>
      </c>
      <c r="FO364" s="55" t="str">
        <f t="shared" si="538"/>
        <v/>
      </c>
      <c r="FP364" s="55" t="str">
        <f t="shared" si="539"/>
        <v/>
      </c>
      <c r="FQ364" s="59" t="str">
        <f t="shared" si="540"/>
        <v/>
      </c>
      <c r="FR364" s="53" t="str">
        <f t="shared" si="426"/>
        <v/>
      </c>
      <c r="FS364" s="53" t="e">
        <f t="shared" si="541"/>
        <v>#VALUE!</v>
      </c>
      <c r="FT364" s="19" t="e">
        <f t="shared" si="542"/>
        <v>#VALUE!</v>
      </c>
      <c r="FU364" s="19" t="e">
        <f t="shared" si="543"/>
        <v>#VALUE!</v>
      </c>
      <c r="FV364" s="19" t="e">
        <f t="shared" si="544"/>
        <v>#VALUE!</v>
      </c>
      <c r="FW364" s="50" t="e">
        <f t="shared" si="545"/>
        <v>#VALUE!</v>
      </c>
      <c r="FX364" s="120">
        <f t="shared" si="546"/>
        <v>0</v>
      </c>
      <c r="FY364" s="120">
        <f t="shared" si="547"/>
        <v>0</v>
      </c>
      <c r="FZ364" s="120">
        <f t="shared" si="548"/>
        <v>0</v>
      </c>
      <c r="GA364" s="120">
        <f t="shared" si="549"/>
        <v>0</v>
      </c>
      <c r="GB364" s="120">
        <f t="shared" si="550"/>
        <v>0</v>
      </c>
      <c r="GC364" s="120">
        <f t="shared" si="551"/>
        <v>0</v>
      </c>
      <c r="GD364" s="120">
        <f t="shared" si="552"/>
        <v>0</v>
      </c>
      <c r="GE364" s="120">
        <f t="shared" si="553"/>
        <v>0</v>
      </c>
      <c r="GF364" s="120">
        <f t="shared" si="554"/>
        <v>0</v>
      </c>
      <c r="GG364">
        <f t="shared" si="555"/>
        <v>0</v>
      </c>
      <c r="GH364">
        <f t="shared" si="556"/>
        <v>0</v>
      </c>
      <c r="GI364">
        <v>6</v>
      </c>
      <c r="GJ364" t="str">
        <f t="shared" si="557"/>
        <v/>
      </c>
    </row>
    <row r="365" spans="1:192" x14ac:dyDescent="0.2">
      <c r="A365" s="50">
        <f t="shared" si="558"/>
        <v>364</v>
      </c>
      <c r="B365" t="s">
        <v>110</v>
      </c>
      <c r="C365" t="s">
        <v>266</v>
      </c>
      <c r="D365" t="s">
        <v>991</v>
      </c>
      <c r="F365" s="83">
        <v>3505090</v>
      </c>
      <c r="G365" s="83">
        <v>5667390</v>
      </c>
      <c r="H365" s="77">
        <f t="shared" si="493"/>
        <v>505013.53400000004</v>
      </c>
      <c r="I365" s="77">
        <f t="shared" si="494"/>
        <v>5665562.8340000007</v>
      </c>
      <c r="J365" s="19">
        <v>233.4</v>
      </c>
      <c r="K365" s="19" t="s">
        <v>1335</v>
      </c>
      <c r="L365" s="19">
        <v>2.1</v>
      </c>
      <c r="O365" s="19">
        <v>234</v>
      </c>
      <c r="Q365" t="s">
        <v>2822</v>
      </c>
      <c r="R365" s="2" t="s">
        <v>1484</v>
      </c>
      <c r="S365" s="2" t="s">
        <v>1323</v>
      </c>
      <c r="T365" s="241" t="str">
        <f t="shared" si="495"/>
        <v>-</v>
      </c>
      <c r="U365" s="241" t="str">
        <f t="shared" si="496"/>
        <v>M</v>
      </c>
      <c r="V365" s="241" t="str">
        <f t="shared" si="497"/>
        <v>-</v>
      </c>
      <c r="W365" s="241" t="str">
        <f t="shared" si="425"/>
        <v>A</v>
      </c>
      <c r="X365" s="260">
        <f t="shared" si="560"/>
        <v>6</v>
      </c>
      <c r="Y365" s="261" t="str">
        <f t="shared" si="559"/>
        <v/>
      </c>
      <c r="Z365" s="56" t="s">
        <v>1587</v>
      </c>
      <c r="AA365" s="48">
        <v>15033</v>
      </c>
      <c r="AB365" s="73">
        <v>1</v>
      </c>
      <c r="AC365" s="2" t="s">
        <v>531</v>
      </c>
      <c r="AD365" s="2" t="s">
        <v>1755</v>
      </c>
      <c r="AE365" s="57" t="s">
        <v>1744</v>
      </c>
      <c r="AF365" s="45">
        <v>9.6</v>
      </c>
      <c r="AM365" s="66">
        <v>0.12</v>
      </c>
      <c r="AR365">
        <v>3478.3</v>
      </c>
      <c r="AS365" s="193">
        <f t="shared" si="500"/>
        <v>1525.7810000000002</v>
      </c>
      <c r="AT365" s="248" t="str">
        <f t="shared" si="501"/>
        <v/>
      </c>
      <c r="AU365">
        <v>73.77</v>
      </c>
      <c r="AV365">
        <v>95.576999999999998</v>
      </c>
      <c r="AW365">
        <v>167.292</v>
      </c>
      <c r="AX365">
        <v>53.363999999999997</v>
      </c>
      <c r="AY365">
        <v>16.899999999999999</v>
      </c>
      <c r="AZ365" s="61">
        <v>1097.4000000000001</v>
      </c>
      <c r="BB365">
        <v>3.44</v>
      </c>
      <c r="BE365">
        <v>5.5</v>
      </c>
      <c r="BF365">
        <v>0.92</v>
      </c>
      <c r="BM365" s="53">
        <v>11.618</v>
      </c>
      <c r="BO365" s="90"/>
      <c r="BP365" s="90"/>
      <c r="BQ365" s="90"/>
      <c r="BR365" s="90"/>
      <c r="BS365" s="90"/>
      <c r="BT365" s="90"/>
      <c r="BU365" s="90"/>
      <c r="BV365" s="90"/>
      <c r="BW365" s="90"/>
      <c r="BX365" s="90"/>
      <c r="BY365" s="90"/>
      <c r="BZ365" s="90"/>
      <c r="CA365" s="90"/>
      <c r="CB365" s="90"/>
      <c r="CC365" s="90"/>
      <c r="CD365" s="90"/>
      <c r="CE365" s="90"/>
      <c r="CF365" s="90"/>
      <c r="CG365" s="90"/>
      <c r="CH365" s="90"/>
      <c r="CI365" s="90"/>
      <c r="CJ365" s="90"/>
      <c r="CK365" s="90"/>
      <c r="CL365" s="91"/>
      <c r="CM365" s="90"/>
      <c r="CN365" s="90">
        <v>1952.5</v>
      </c>
      <c r="CO365" s="90"/>
      <c r="DB365" s="103"/>
      <c r="DC365" s="103"/>
      <c r="DD365" s="103"/>
      <c r="DE365" s="103"/>
      <c r="DF365" s="103"/>
      <c r="DG365" s="103"/>
      <c r="DH365" s="103"/>
      <c r="DI365" s="103"/>
      <c r="DJ365" s="103"/>
      <c r="DK365" s="103"/>
      <c r="DL365" s="103"/>
      <c r="DM365" s="103"/>
      <c r="DN365" s="103"/>
      <c r="DO365" s="103"/>
      <c r="DP365" s="103"/>
      <c r="DQ365" s="103"/>
      <c r="DR365" s="103"/>
      <c r="DS365" s="104"/>
      <c r="DT365" s="50">
        <f t="shared" si="502"/>
        <v>1</v>
      </c>
      <c r="DU365" s="73">
        <f t="shared" si="503"/>
        <v>1</v>
      </c>
      <c r="DV365" s="73">
        <f t="shared" si="504"/>
        <v>0</v>
      </c>
      <c r="DW365" s="73">
        <f t="shared" si="505"/>
        <v>0</v>
      </c>
      <c r="DX365" s="73">
        <f t="shared" si="506"/>
        <v>0</v>
      </c>
      <c r="DY365" s="125">
        <f t="shared" si="507"/>
        <v>0</v>
      </c>
      <c r="DZ365" s="73">
        <f t="shared" si="508"/>
        <v>1</v>
      </c>
      <c r="EA365" s="19">
        <f t="shared" si="509"/>
        <v>0</v>
      </c>
      <c r="EB365" s="50">
        <f t="shared" si="510"/>
        <v>0</v>
      </c>
      <c r="EC365" s="19">
        <f t="shared" si="511"/>
        <v>0</v>
      </c>
      <c r="ED365" s="19">
        <f t="shared" si="512"/>
        <v>1</v>
      </c>
      <c r="EE365" s="19">
        <f t="shared" si="513"/>
        <v>0</v>
      </c>
      <c r="EF365" s="50">
        <f t="shared" si="514"/>
        <v>0</v>
      </c>
      <c r="EG365" s="19">
        <f t="shared" si="515"/>
        <v>0</v>
      </c>
      <c r="EH365" s="19">
        <f t="shared" si="516"/>
        <v>1</v>
      </c>
      <c r="EI365" s="50">
        <f t="shared" si="517"/>
        <v>0</v>
      </c>
      <c r="EJ365" s="125">
        <f t="shared" si="518"/>
        <v>2</v>
      </c>
      <c r="EK365">
        <f t="shared" si="519"/>
        <v>73.77</v>
      </c>
      <c r="EL365">
        <f t="shared" si="520"/>
        <v>3.44</v>
      </c>
      <c r="EM365">
        <f t="shared" si="521"/>
        <v>95.576999999999998</v>
      </c>
      <c r="EN365">
        <f t="shared" si="522"/>
        <v>167.292</v>
      </c>
      <c r="EO365">
        <f t="shared" si="523"/>
        <v>0.92</v>
      </c>
      <c r="EP365">
        <f t="shared" si="524"/>
        <v>5.5</v>
      </c>
      <c r="EQ365">
        <f t="shared" si="525"/>
        <v>1097.4000000000001</v>
      </c>
      <c r="ER365" t="str">
        <f t="shared" si="526"/>
        <v/>
      </c>
      <c r="ES365" t="str">
        <f t="shared" si="527"/>
        <v/>
      </c>
      <c r="ET365">
        <f t="shared" si="528"/>
        <v>16.899999999999999</v>
      </c>
      <c r="EU365" s="61">
        <f t="shared" si="529"/>
        <v>53.363999999999997</v>
      </c>
      <c r="EV365" s="53" t="e">
        <f>IF(ISNUMBER(EK365),EK365*#REF!,"")</f>
        <v>#REF!</v>
      </c>
      <c r="EW365" s="53" t="e">
        <f>IF(ISNUMBER(EL365),EL365*#REF!,"")</f>
        <v>#REF!</v>
      </c>
      <c r="EX365" s="53" t="e">
        <f>IF(ISNUMBER(EM365),EM365*#REF!,"")</f>
        <v>#REF!</v>
      </c>
      <c r="EY365" s="53" t="e">
        <f>IF(ISNUMBER(EN365),EN365*#REF!,"")</f>
        <v>#REF!</v>
      </c>
      <c r="EZ365" s="53" t="e">
        <f>IF(ISNUMBER(EO365),EO365*#REF!,"")</f>
        <v>#REF!</v>
      </c>
      <c r="FA365" s="53" t="e">
        <f>IF(ISNUMBER(EP365),EP365*#REF!,"")</f>
        <v>#REF!</v>
      </c>
      <c r="FB365" s="53" t="e">
        <f>IF(ISNUMBER(EQ365),EQ365*#REF!,"")</f>
        <v>#REF!</v>
      </c>
      <c r="FC365" s="53" t="str">
        <f>IF(ISNUMBER(ER365),ER365*#REF!,"")</f>
        <v/>
      </c>
      <c r="FD365" s="53" t="str">
        <f>IF(ISNUMBER(ES365),ES365*#REF!,"")</f>
        <v/>
      </c>
      <c r="FE365" s="53" t="e">
        <f>IF(ISNUMBER(ET365),ET365*#REF!,"")</f>
        <v>#REF!</v>
      </c>
      <c r="FF365" s="52" t="e">
        <f>IF(ISNUMBER(EU365),EU365*#REF!,"")</f>
        <v>#REF!</v>
      </c>
      <c r="FG365" s="55" t="str">
        <f t="shared" si="530"/>
        <v/>
      </c>
      <c r="FH365" s="55" t="str">
        <f t="shared" si="531"/>
        <v/>
      </c>
      <c r="FI365" s="55" t="str">
        <f t="shared" si="532"/>
        <v/>
      </c>
      <c r="FJ365" s="55" t="str">
        <f t="shared" si="533"/>
        <v/>
      </c>
      <c r="FK365" s="55" t="str">
        <f t="shared" si="534"/>
        <v/>
      </c>
      <c r="FL365" s="55" t="str">
        <f t="shared" si="535"/>
        <v/>
      </c>
      <c r="FM365" s="55" t="str">
        <f t="shared" si="536"/>
        <v/>
      </c>
      <c r="FN365" s="55" t="str">
        <f t="shared" si="537"/>
        <v/>
      </c>
      <c r="FO365" s="55" t="str">
        <f t="shared" si="538"/>
        <v/>
      </c>
      <c r="FP365" s="55" t="str">
        <f t="shared" si="539"/>
        <v/>
      </c>
      <c r="FQ365" s="59" t="str">
        <f t="shared" si="540"/>
        <v/>
      </c>
      <c r="FR365" s="53" t="str">
        <f t="shared" si="426"/>
        <v/>
      </c>
      <c r="FS365" s="53" t="e">
        <f t="shared" si="541"/>
        <v>#VALUE!</v>
      </c>
      <c r="FT365" s="19" t="e">
        <f t="shared" si="542"/>
        <v>#VALUE!</v>
      </c>
      <c r="FU365" s="19" t="e">
        <f t="shared" si="543"/>
        <v>#VALUE!</v>
      </c>
      <c r="FV365" s="19" t="e">
        <f t="shared" si="544"/>
        <v>#VALUE!</v>
      </c>
      <c r="FW365" s="50" t="e">
        <f t="shared" si="545"/>
        <v>#VALUE!</v>
      </c>
      <c r="FX365" s="120">
        <f t="shared" si="546"/>
        <v>0</v>
      </c>
      <c r="FY365" s="120">
        <f t="shared" si="547"/>
        <v>0</v>
      </c>
      <c r="FZ365" s="120">
        <f t="shared" si="548"/>
        <v>0</v>
      </c>
      <c r="GA365" s="120">
        <f t="shared" si="549"/>
        <v>0</v>
      </c>
      <c r="GB365" s="120">
        <f t="shared" si="550"/>
        <v>0</v>
      </c>
      <c r="GC365" s="120">
        <f t="shared" si="551"/>
        <v>0</v>
      </c>
      <c r="GD365" s="120">
        <f t="shared" si="552"/>
        <v>0</v>
      </c>
      <c r="GE365" s="120">
        <f t="shared" si="553"/>
        <v>0</v>
      </c>
      <c r="GF365" s="120">
        <f t="shared" si="554"/>
        <v>0</v>
      </c>
      <c r="GG365">
        <f t="shared" si="555"/>
        <v>0</v>
      </c>
      <c r="GH365">
        <f t="shared" si="556"/>
        <v>0</v>
      </c>
      <c r="GI365">
        <v>6</v>
      </c>
      <c r="GJ365" t="str">
        <f t="shared" si="557"/>
        <v/>
      </c>
    </row>
    <row r="366" spans="1:192" x14ac:dyDescent="0.2">
      <c r="A366" s="50">
        <f t="shared" si="558"/>
        <v>365</v>
      </c>
      <c r="B366" s="2" t="s">
        <v>110</v>
      </c>
      <c r="C366" s="58" t="s">
        <v>266</v>
      </c>
      <c r="D366" s="58" t="s">
        <v>991</v>
      </c>
      <c r="E366" s="58"/>
      <c r="F366" s="83">
        <v>3505090</v>
      </c>
      <c r="G366" s="83">
        <v>5667390</v>
      </c>
      <c r="H366" s="77">
        <f t="shared" si="493"/>
        <v>505013.53400000004</v>
      </c>
      <c r="I366" s="77">
        <f t="shared" si="494"/>
        <v>5665562.8340000007</v>
      </c>
      <c r="J366" s="83">
        <v>233.4</v>
      </c>
      <c r="K366" s="83" t="s">
        <v>1335</v>
      </c>
      <c r="L366" s="83">
        <v>2.1</v>
      </c>
      <c r="M366" s="83"/>
      <c r="O366" s="83"/>
      <c r="P366" s="83"/>
      <c r="Q366" s="58" t="s">
        <v>2822</v>
      </c>
      <c r="R366" s="2" t="s">
        <v>1484</v>
      </c>
      <c r="S366" s="2" t="s">
        <v>1323</v>
      </c>
      <c r="T366" s="241" t="str">
        <f t="shared" si="495"/>
        <v>-</v>
      </c>
      <c r="U366" s="241" t="str">
        <f t="shared" si="496"/>
        <v>M</v>
      </c>
      <c r="V366" s="241" t="str">
        <f t="shared" si="497"/>
        <v>-</v>
      </c>
      <c r="W366" s="241" t="str">
        <f t="shared" si="425"/>
        <v>A</v>
      </c>
      <c r="X366" s="260">
        <f t="shared" si="560"/>
        <v>6</v>
      </c>
      <c r="Y366" s="261" t="str">
        <f t="shared" si="559"/>
        <v/>
      </c>
      <c r="Z366" s="56" t="s">
        <v>1587</v>
      </c>
      <c r="AA366" s="69">
        <v>34124</v>
      </c>
      <c r="AB366" s="77">
        <v>2</v>
      </c>
      <c r="AC366" s="2" t="s">
        <v>374</v>
      </c>
      <c r="AD366" s="58" t="s">
        <v>3029</v>
      </c>
      <c r="AE366" s="68"/>
      <c r="AF366" s="83">
        <v>10.199999999999999</v>
      </c>
      <c r="AG366" s="83">
        <v>1330</v>
      </c>
      <c r="AH366" s="83">
        <v>5.86</v>
      </c>
      <c r="AI366" s="83">
        <v>389</v>
      </c>
      <c r="AJ366" s="83"/>
      <c r="AK366" s="83"/>
      <c r="AL366" s="83"/>
      <c r="AM366" s="83">
        <v>0.11</v>
      </c>
      <c r="AN366" s="58"/>
      <c r="AO366" s="58"/>
      <c r="AP366" s="83"/>
      <c r="AQ366" s="58"/>
      <c r="AR366" s="58">
        <v>1400</v>
      </c>
      <c r="AS366" s="193">
        <f t="shared" si="500"/>
        <v>1402.836</v>
      </c>
      <c r="AT366" s="248" t="str">
        <f t="shared" si="501"/>
        <v/>
      </c>
      <c r="AU366" s="58">
        <v>65.2</v>
      </c>
      <c r="AV366" s="58">
        <v>95.4</v>
      </c>
      <c r="AW366" s="58">
        <v>157</v>
      </c>
      <c r="AX366" s="58">
        <v>57</v>
      </c>
      <c r="AY366" s="58">
        <v>53.3</v>
      </c>
      <c r="AZ366" s="68">
        <v>961</v>
      </c>
      <c r="BA366" s="58"/>
      <c r="BB366" s="58">
        <v>3.53</v>
      </c>
      <c r="BC366" s="58"/>
      <c r="BD366" s="58"/>
      <c r="BE366" s="58">
        <v>4.0599999999999996</v>
      </c>
      <c r="BF366" s="58">
        <v>0.58599999999999997</v>
      </c>
      <c r="BG366" s="58"/>
      <c r="BH366" s="58"/>
      <c r="BI366" s="58"/>
      <c r="BJ366" s="58">
        <v>5.76</v>
      </c>
      <c r="BK366" s="58"/>
      <c r="BL366" s="58"/>
      <c r="BM366" s="58"/>
      <c r="BN366" s="68"/>
      <c r="BO366" s="81"/>
      <c r="BP366" s="81"/>
      <c r="BQ366" s="81"/>
      <c r="BR366" s="81"/>
      <c r="BS366" s="81"/>
      <c r="BT366" s="81"/>
      <c r="BU366" s="81"/>
      <c r="BV366" s="81"/>
      <c r="BW366" s="81"/>
      <c r="BX366" s="81"/>
      <c r="BY366" s="81"/>
      <c r="BZ366" s="81"/>
      <c r="CA366" s="81"/>
      <c r="CB366" s="81"/>
      <c r="CC366" s="81"/>
      <c r="CD366" s="81"/>
      <c r="CE366" s="81"/>
      <c r="CF366" s="81"/>
      <c r="CG366" s="81"/>
      <c r="CH366" s="81"/>
      <c r="CI366" s="81"/>
      <c r="CJ366" s="81"/>
      <c r="CK366" s="81"/>
      <c r="CL366" s="82"/>
      <c r="CM366" s="81"/>
      <c r="CN366" s="81">
        <v>3150</v>
      </c>
      <c r="CO366" s="90"/>
      <c r="DB366" s="103"/>
      <c r="DC366" s="103"/>
      <c r="DD366" s="103"/>
      <c r="DE366" s="103"/>
      <c r="DF366" s="103"/>
      <c r="DG366" s="103"/>
      <c r="DH366" s="103"/>
      <c r="DI366" s="103"/>
      <c r="DJ366" s="103"/>
      <c r="DK366" s="103"/>
      <c r="DL366" s="103"/>
      <c r="DM366" s="103"/>
      <c r="DN366" s="103"/>
      <c r="DO366" s="103"/>
      <c r="DP366" s="103"/>
      <c r="DQ366" s="103"/>
      <c r="DR366" s="103"/>
      <c r="DS366" s="104"/>
      <c r="DT366" s="50">
        <f t="shared" si="502"/>
        <v>0</v>
      </c>
      <c r="DU366" s="73">
        <f t="shared" si="503"/>
        <v>1</v>
      </c>
      <c r="DV366" s="73">
        <f t="shared" si="504"/>
        <v>0</v>
      </c>
      <c r="DW366" s="73">
        <f t="shared" si="505"/>
        <v>0</v>
      </c>
      <c r="DX366" s="73">
        <f t="shared" si="506"/>
        <v>0</v>
      </c>
      <c r="DY366" s="125">
        <f t="shared" si="507"/>
        <v>0</v>
      </c>
      <c r="DZ366" s="73">
        <f t="shared" si="508"/>
        <v>1</v>
      </c>
      <c r="EA366" s="19">
        <f t="shared" si="509"/>
        <v>0</v>
      </c>
      <c r="EB366" s="50">
        <f t="shared" si="510"/>
        <v>0</v>
      </c>
      <c r="EC366" s="19">
        <f t="shared" si="511"/>
        <v>0</v>
      </c>
      <c r="ED366" s="19">
        <f t="shared" si="512"/>
        <v>1</v>
      </c>
      <c r="EE366" s="19">
        <f t="shared" si="513"/>
        <v>0</v>
      </c>
      <c r="EF366" s="50">
        <f t="shared" si="514"/>
        <v>0</v>
      </c>
      <c r="EG366" s="19">
        <f t="shared" si="515"/>
        <v>0</v>
      </c>
      <c r="EH366" s="19">
        <f t="shared" si="516"/>
        <v>1</v>
      </c>
      <c r="EI366" s="50">
        <f t="shared" si="517"/>
        <v>0</v>
      </c>
      <c r="EJ366" s="125">
        <f t="shared" si="518"/>
        <v>2</v>
      </c>
      <c r="EK366">
        <f t="shared" si="519"/>
        <v>65.2</v>
      </c>
      <c r="EL366">
        <f t="shared" si="520"/>
        <v>3.53</v>
      </c>
      <c r="EM366">
        <f t="shared" si="521"/>
        <v>95.4</v>
      </c>
      <c r="EN366">
        <f t="shared" si="522"/>
        <v>157</v>
      </c>
      <c r="EO366">
        <f t="shared" si="523"/>
        <v>0.58599999999999997</v>
      </c>
      <c r="EP366">
        <f t="shared" si="524"/>
        <v>4.0599999999999996</v>
      </c>
      <c r="EQ366">
        <f t="shared" si="525"/>
        <v>961</v>
      </c>
      <c r="ER366" t="str">
        <f t="shared" si="526"/>
        <v/>
      </c>
      <c r="ES366">
        <f t="shared" si="527"/>
        <v>5.76</v>
      </c>
      <c r="ET366">
        <f t="shared" si="528"/>
        <v>53.3</v>
      </c>
      <c r="EU366" s="61">
        <f t="shared" si="529"/>
        <v>57</v>
      </c>
      <c r="EV366" s="53" t="e">
        <f>IF(ISNUMBER(EK366),EK366*#REF!,"")</f>
        <v>#REF!</v>
      </c>
      <c r="EW366" s="53" t="e">
        <f>IF(ISNUMBER(EL366),EL366*#REF!,"")</f>
        <v>#REF!</v>
      </c>
      <c r="EX366" s="53" t="e">
        <f>IF(ISNUMBER(EM366),EM366*#REF!,"")</f>
        <v>#REF!</v>
      </c>
      <c r="EY366" s="53" t="e">
        <f>IF(ISNUMBER(EN366),EN366*#REF!,"")</f>
        <v>#REF!</v>
      </c>
      <c r="EZ366" s="53" t="e">
        <f>IF(ISNUMBER(EO366),EO366*#REF!,"")</f>
        <v>#REF!</v>
      </c>
      <c r="FA366" s="53" t="e">
        <f>IF(ISNUMBER(EP366),EP366*#REF!,"")</f>
        <v>#REF!</v>
      </c>
      <c r="FB366" s="53" t="e">
        <f>IF(ISNUMBER(EQ366),EQ366*#REF!,"")</f>
        <v>#REF!</v>
      </c>
      <c r="FC366" s="53" t="str">
        <f>IF(ISNUMBER(ER366),ER366*#REF!,"")</f>
        <v/>
      </c>
      <c r="FD366" s="53" t="e">
        <f>IF(ISNUMBER(ES366),ES366*#REF!,"")</f>
        <v>#REF!</v>
      </c>
      <c r="FE366" s="53" t="e">
        <f>IF(ISNUMBER(ET366),ET366*#REF!,"")</f>
        <v>#REF!</v>
      </c>
      <c r="FF366" s="52" t="e">
        <f>IF(ISNUMBER(EU366),EU366*#REF!,"")</f>
        <v>#REF!</v>
      </c>
      <c r="FG366" s="55" t="str">
        <f t="shared" si="530"/>
        <v/>
      </c>
      <c r="FH366" s="55" t="str">
        <f t="shared" si="531"/>
        <v/>
      </c>
      <c r="FI366" s="55" t="str">
        <f t="shared" si="532"/>
        <v/>
      </c>
      <c r="FJ366" s="55" t="str">
        <f t="shared" si="533"/>
        <v/>
      </c>
      <c r="FK366" s="55" t="str">
        <f t="shared" si="534"/>
        <v/>
      </c>
      <c r="FL366" s="55" t="str">
        <f t="shared" si="535"/>
        <v/>
      </c>
      <c r="FM366" s="55" t="str">
        <f t="shared" si="536"/>
        <v/>
      </c>
      <c r="FN366" s="55" t="str">
        <f t="shared" si="537"/>
        <v/>
      </c>
      <c r="FO366" s="55" t="str">
        <f t="shared" si="538"/>
        <v/>
      </c>
      <c r="FP366" s="55" t="str">
        <f t="shared" si="539"/>
        <v/>
      </c>
      <c r="FQ366" s="59" t="str">
        <f t="shared" si="540"/>
        <v/>
      </c>
      <c r="FR366" s="53" t="str">
        <f t="shared" si="426"/>
        <v/>
      </c>
      <c r="FS366" s="53" t="e">
        <f t="shared" si="541"/>
        <v>#VALUE!</v>
      </c>
      <c r="FT366" s="19" t="e">
        <f t="shared" si="542"/>
        <v>#VALUE!</v>
      </c>
      <c r="FU366" s="19" t="e">
        <f t="shared" si="543"/>
        <v>#VALUE!</v>
      </c>
      <c r="FV366" s="19" t="e">
        <f t="shared" si="544"/>
        <v>#VALUE!</v>
      </c>
      <c r="FW366" s="50" t="e">
        <f t="shared" si="545"/>
        <v>#VALUE!</v>
      </c>
      <c r="FX366" s="120">
        <f t="shared" si="546"/>
        <v>0</v>
      </c>
      <c r="FY366" s="120">
        <f t="shared" si="547"/>
        <v>0</v>
      </c>
      <c r="FZ366" s="120">
        <f t="shared" si="548"/>
        <v>0</v>
      </c>
      <c r="GA366" s="120">
        <f t="shared" si="549"/>
        <v>0</v>
      </c>
      <c r="GB366" s="120">
        <f t="shared" si="550"/>
        <v>0</v>
      </c>
      <c r="GC366" s="120">
        <f t="shared" si="551"/>
        <v>0</v>
      </c>
      <c r="GD366" s="120">
        <f t="shared" si="552"/>
        <v>0</v>
      </c>
      <c r="GE366" s="120">
        <f t="shared" si="553"/>
        <v>0</v>
      </c>
      <c r="GF366" s="120">
        <f t="shared" si="554"/>
        <v>0</v>
      </c>
      <c r="GG366">
        <f t="shared" si="555"/>
        <v>0</v>
      </c>
      <c r="GH366">
        <f t="shared" si="556"/>
        <v>0</v>
      </c>
      <c r="GI366">
        <v>6</v>
      </c>
      <c r="GJ366" t="str">
        <f t="shared" si="557"/>
        <v/>
      </c>
    </row>
    <row r="367" spans="1:192" x14ac:dyDescent="0.2">
      <c r="A367" s="50">
        <f t="shared" si="558"/>
        <v>366</v>
      </c>
      <c r="B367" t="s">
        <v>110</v>
      </c>
      <c r="C367" t="s">
        <v>268</v>
      </c>
      <c r="F367" s="19">
        <v>3506235</v>
      </c>
      <c r="G367" s="19">
        <v>5668055</v>
      </c>
      <c r="H367" s="77">
        <f t="shared" si="493"/>
        <v>506158.076</v>
      </c>
      <c r="I367" s="77">
        <f t="shared" si="494"/>
        <v>5666227.568</v>
      </c>
      <c r="J367" s="19">
        <v>222</v>
      </c>
      <c r="K367" s="19" t="s">
        <v>1335</v>
      </c>
      <c r="L367" s="110">
        <v>4</v>
      </c>
      <c r="O367" s="19">
        <v>222</v>
      </c>
      <c r="Q367" t="s">
        <v>2822</v>
      </c>
      <c r="R367" t="s">
        <v>1484</v>
      </c>
      <c r="S367" t="s">
        <v>1323</v>
      </c>
      <c r="T367" s="241" t="str">
        <f t="shared" si="495"/>
        <v>-</v>
      </c>
      <c r="U367" s="241" t="str">
        <f t="shared" si="496"/>
        <v>M</v>
      </c>
      <c r="V367" s="241" t="str">
        <f t="shared" si="497"/>
        <v>-</v>
      </c>
      <c r="W367" s="241" t="str">
        <f t="shared" si="425"/>
        <v>-</v>
      </c>
      <c r="X367" s="260">
        <f t="shared" si="560"/>
        <v>6</v>
      </c>
      <c r="Y367" s="261" t="str">
        <f t="shared" si="559"/>
        <v/>
      </c>
      <c r="Z367" s="56" t="s">
        <v>1587</v>
      </c>
      <c r="AA367" s="48">
        <v>24111</v>
      </c>
      <c r="AB367" s="73">
        <v>1</v>
      </c>
      <c r="AC367" s="58" t="s">
        <v>2963</v>
      </c>
      <c r="AD367" s="2" t="s">
        <v>1756</v>
      </c>
      <c r="AE367" s="57" t="s">
        <v>2708</v>
      </c>
      <c r="AF367" s="66">
        <v>9.5</v>
      </c>
      <c r="AM367" s="66">
        <v>0.03</v>
      </c>
      <c r="AR367">
        <v>1449.1</v>
      </c>
      <c r="AS367" s="193">
        <f t="shared" si="500"/>
        <v>1031.1299999999999</v>
      </c>
      <c r="AT367" s="248" t="str">
        <f t="shared" si="501"/>
        <v/>
      </c>
      <c r="AU367">
        <v>37.799999999999997</v>
      </c>
      <c r="AV367">
        <v>51.34</v>
      </c>
      <c r="AW367">
        <v>151.1</v>
      </c>
      <c r="AX367">
        <v>27.9</v>
      </c>
      <c r="AY367">
        <v>50.74</v>
      </c>
      <c r="AZ367" s="61">
        <v>704.55</v>
      </c>
      <c r="BB367">
        <v>4</v>
      </c>
      <c r="BE367">
        <v>3.27</v>
      </c>
      <c r="BF367">
        <v>0.43</v>
      </c>
      <c r="BO367" s="90"/>
      <c r="BP367" s="90"/>
      <c r="BQ367" s="90"/>
      <c r="BR367" s="90"/>
      <c r="BS367" s="90"/>
      <c r="BT367" s="90"/>
      <c r="BU367" s="90"/>
      <c r="BV367" s="90"/>
      <c r="BW367" s="90"/>
      <c r="BX367" s="90"/>
      <c r="BY367" s="90"/>
      <c r="BZ367" s="90"/>
      <c r="CA367" s="90"/>
      <c r="CB367" s="90"/>
      <c r="CC367" s="90"/>
      <c r="CD367" s="90"/>
      <c r="CE367" s="90"/>
      <c r="CF367" s="90"/>
      <c r="CG367" s="90"/>
      <c r="CH367" s="90"/>
      <c r="CI367" s="90"/>
      <c r="CJ367" s="90"/>
      <c r="CK367" s="90"/>
      <c r="CL367" s="91"/>
      <c r="CM367" s="90"/>
      <c r="CN367" s="103">
        <v>418</v>
      </c>
      <c r="CO367" s="90"/>
      <c r="DB367" s="103"/>
      <c r="DC367" s="103"/>
      <c r="DD367" s="103"/>
      <c r="DE367" s="103"/>
      <c r="DF367" s="103"/>
      <c r="DG367" s="103"/>
      <c r="DH367" s="103"/>
      <c r="DI367" s="103"/>
      <c r="DJ367" s="103"/>
      <c r="DK367" s="103"/>
      <c r="DL367" s="103"/>
      <c r="DM367" s="103"/>
      <c r="DN367" s="103"/>
      <c r="DO367" s="103"/>
      <c r="DP367" s="103"/>
      <c r="DQ367" s="103"/>
      <c r="DR367" s="103"/>
      <c r="DS367" s="104"/>
      <c r="DT367" s="50">
        <f t="shared" si="502"/>
        <v>1</v>
      </c>
      <c r="DU367" s="73">
        <f t="shared" si="503"/>
        <v>1</v>
      </c>
      <c r="DV367" s="73">
        <f t="shared" si="504"/>
        <v>0</v>
      </c>
      <c r="DW367" s="73">
        <f t="shared" si="505"/>
        <v>0</v>
      </c>
      <c r="DX367" s="73">
        <f t="shared" si="506"/>
        <v>0</v>
      </c>
      <c r="DY367" s="125">
        <f t="shared" si="507"/>
        <v>0</v>
      </c>
      <c r="DZ367" s="73">
        <f t="shared" si="508"/>
        <v>1</v>
      </c>
      <c r="EA367" s="19">
        <f t="shared" si="509"/>
        <v>0</v>
      </c>
      <c r="EB367" s="50">
        <f t="shared" si="510"/>
        <v>0</v>
      </c>
      <c r="EC367" s="19">
        <f t="shared" si="511"/>
        <v>0</v>
      </c>
      <c r="ED367" s="19">
        <f t="shared" si="512"/>
        <v>1</v>
      </c>
      <c r="EE367" s="19">
        <f t="shared" si="513"/>
        <v>0</v>
      </c>
      <c r="EF367" s="50">
        <f t="shared" si="514"/>
        <v>0</v>
      </c>
      <c r="EG367" s="19">
        <f t="shared" si="515"/>
        <v>1</v>
      </c>
      <c r="EH367" s="19">
        <f t="shared" si="516"/>
        <v>0</v>
      </c>
      <c r="EI367" s="50">
        <f t="shared" si="517"/>
        <v>0</v>
      </c>
      <c r="EJ367" s="125">
        <f t="shared" si="518"/>
        <v>1</v>
      </c>
      <c r="EK367">
        <f t="shared" si="519"/>
        <v>37.799999999999997</v>
      </c>
      <c r="EL367">
        <f t="shared" si="520"/>
        <v>4</v>
      </c>
      <c r="EM367">
        <f t="shared" si="521"/>
        <v>51.34</v>
      </c>
      <c r="EN367">
        <f t="shared" si="522"/>
        <v>151.1</v>
      </c>
      <c r="EO367">
        <f t="shared" si="523"/>
        <v>0.43</v>
      </c>
      <c r="EP367">
        <f t="shared" si="524"/>
        <v>3.27</v>
      </c>
      <c r="EQ367">
        <f t="shared" si="525"/>
        <v>704.55</v>
      </c>
      <c r="ER367" t="str">
        <f t="shared" si="526"/>
        <v/>
      </c>
      <c r="ES367" t="str">
        <f t="shared" si="527"/>
        <v/>
      </c>
      <c r="ET367">
        <f t="shared" si="528"/>
        <v>50.74</v>
      </c>
      <c r="EU367" s="61">
        <f t="shared" si="529"/>
        <v>27.9</v>
      </c>
      <c r="EV367" s="53" t="e">
        <f>IF(ISNUMBER(EK367),EK367*#REF!,"")</f>
        <v>#REF!</v>
      </c>
      <c r="EW367" s="53" t="e">
        <f>IF(ISNUMBER(EL367),EL367*#REF!,"")</f>
        <v>#REF!</v>
      </c>
      <c r="EX367" s="53" t="e">
        <f>IF(ISNUMBER(EM367),EM367*#REF!,"")</f>
        <v>#REF!</v>
      </c>
      <c r="EY367" s="53" t="e">
        <f>IF(ISNUMBER(EN367),EN367*#REF!,"")</f>
        <v>#REF!</v>
      </c>
      <c r="EZ367" s="53" t="e">
        <f>IF(ISNUMBER(EO367),EO367*#REF!,"")</f>
        <v>#REF!</v>
      </c>
      <c r="FA367" s="53" t="e">
        <f>IF(ISNUMBER(EP367),EP367*#REF!,"")</f>
        <v>#REF!</v>
      </c>
      <c r="FB367" s="53" t="e">
        <f>IF(ISNUMBER(EQ367),EQ367*#REF!,"")</f>
        <v>#REF!</v>
      </c>
      <c r="FC367" s="53" t="str">
        <f>IF(ISNUMBER(ER367),ER367*#REF!,"")</f>
        <v/>
      </c>
      <c r="FD367" s="53" t="str">
        <f>IF(ISNUMBER(ES367),ES367*#REF!,"")</f>
        <v/>
      </c>
      <c r="FE367" s="53" t="e">
        <f>IF(ISNUMBER(ET367),ET367*#REF!,"")</f>
        <v>#REF!</v>
      </c>
      <c r="FF367" s="52" t="e">
        <f>IF(ISNUMBER(EU367),EU367*#REF!,"")</f>
        <v>#REF!</v>
      </c>
      <c r="FG367" s="55" t="str">
        <f t="shared" si="530"/>
        <v/>
      </c>
      <c r="FH367" s="55" t="str">
        <f t="shared" si="531"/>
        <v/>
      </c>
      <c r="FI367" s="55" t="str">
        <f t="shared" si="532"/>
        <v/>
      </c>
      <c r="FJ367" s="55" t="str">
        <f t="shared" si="533"/>
        <v/>
      </c>
      <c r="FK367" s="55" t="str">
        <f t="shared" si="534"/>
        <v/>
      </c>
      <c r="FL367" s="55" t="str">
        <f t="shared" si="535"/>
        <v/>
      </c>
      <c r="FM367" s="55" t="str">
        <f t="shared" si="536"/>
        <v/>
      </c>
      <c r="FN367" s="55" t="str">
        <f t="shared" si="537"/>
        <v/>
      </c>
      <c r="FO367" s="55" t="str">
        <f t="shared" si="538"/>
        <v/>
      </c>
      <c r="FP367" s="55" t="str">
        <f t="shared" si="539"/>
        <v/>
      </c>
      <c r="FQ367" s="59" t="str">
        <f t="shared" si="540"/>
        <v/>
      </c>
      <c r="FR367" s="53" t="str">
        <f t="shared" si="426"/>
        <v/>
      </c>
      <c r="FS367" s="53" t="e">
        <f t="shared" si="541"/>
        <v>#VALUE!</v>
      </c>
      <c r="FT367" s="19" t="e">
        <f t="shared" si="542"/>
        <v>#VALUE!</v>
      </c>
      <c r="FU367" s="19" t="e">
        <f t="shared" si="543"/>
        <v>#VALUE!</v>
      </c>
      <c r="FV367" s="19" t="e">
        <f t="shared" si="544"/>
        <v>#VALUE!</v>
      </c>
      <c r="FW367" s="50" t="e">
        <f t="shared" si="545"/>
        <v>#VALUE!</v>
      </c>
      <c r="FX367" s="120">
        <f t="shared" si="546"/>
        <v>0</v>
      </c>
      <c r="FY367" s="120">
        <f t="shared" si="547"/>
        <v>0</v>
      </c>
      <c r="FZ367" s="120">
        <f t="shared" si="548"/>
        <v>0</v>
      </c>
      <c r="GA367" s="120">
        <f t="shared" si="549"/>
        <v>0</v>
      </c>
      <c r="GB367" s="120">
        <f t="shared" si="550"/>
        <v>0</v>
      </c>
      <c r="GC367" s="120">
        <f t="shared" si="551"/>
        <v>0</v>
      </c>
      <c r="GD367" s="120">
        <f t="shared" si="552"/>
        <v>0</v>
      </c>
      <c r="GE367" s="120">
        <f t="shared" si="553"/>
        <v>0</v>
      </c>
      <c r="GF367" s="120">
        <f t="shared" si="554"/>
        <v>0</v>
      </c>
      <c r="GG367">
        <f t="shared" si="555"/>
        <v>0</v>
      </c>
      <c r="GH367">
        <f t="shared" si="556"/>
        <v>0</v>
      </c>
      <c r="GI367">
        <v>6</v>
      </c>
      <c r="GJ367" t="str">
        <f t="shared" si="557"/>
        <v/>
      </c>
    </row>
    <row r="368" spans="1:192" x14ac:dyDescent="0.2">
      <c r="A368" s="50">
        <f t="shared" si="558"/>
        <v>367</v>
      </c>
      <c r="B368" s="2" t="s">
        <v>110</v>
      </c>
      <c r="C368" s="58" t="s">
        <v>268</v>
      </c>
      <c r="D368" s="58"/>
      <c r="E368" s="58"/>
      <c r="F368" s="19">
        <v>3506235</v>
      </c>
      <c r="G368" s="19">
        <v>5668055</v>
      </c>
      <c r="H368" s="77">
        <f t="shared" si="493"/>
        <v>506158.076</v>
      </c>
      <c r="I368" s="77">
        <f t="shared" si="494"/>
        <v>5666227.568</v>
      </c>
      <c r="J368" s="83">
        <v>223</v>
      </c>
      <c r="K368" s="83" t="s">
        <v>1335</v>
      </c>
      <c r="L368" s="83">
        <v>4</v>
      </c>
      <c r="M368" s="83"/>
      <c r="O368" s="83"/>
      <c r="P368" s="83"/>
      <c r="Q368" t="s">
        <v>2822</v>
      </c>
      <c r="R368" t="s">
        <v>1484</v>
      </c>
      <c r="S368" t="s">
        <v>1323</v>
      </c>
      <c r="T368" s="241" t="str">
        <f t="shared" si="495"/>
        <v>-</v>
      </c>
      <c r="U368" s="241" t="str">
        <f t="shared" si="496"/>
        <v>M</v>
      </c>
      <c r="V368" s="241" t="str">
        <f t="shared" si="497"/>
        <v>-</v>
      </c>
      <c r="W368" s="241" t="str">
        <f t="shared" si="425"/>
        <v>A</v>
      </c>
      <c r="X368" s="260">
        <f t="shared" si="560"/>
        <v>6</v>
      </c>
      <c r="Y368" s="261" t="str">
        <f t="shared" si="559"/>
        <v/>
      </c>
      <c r="Z368" s="56" t="s">
        <v>1587</v>
      </c>
      <c r="AA368" s="69">
        <v>34130</v>
      </c>
      <c r="AB368" s="77">
        <v>2</v>
      </c>
      <c r="AC368" s="2" t="s">
        <v>374</v>
      </c>
      <c r="AD368" s="58" t="s">
        <v>3032</v>
      </c>
      <c r="AE368" s="68"/>
      <c r="AF368" s="83">
        <v>13.5</v>
      </c>
      <c r="AG368" s="83">
        <v>1310</v>
      </c>
      <c r="AH368" s="83">
        <v>6.03</v>
      </c>
      <c r="AI368" s="83">
        <v>332</v>
      </c>
      <c r="AJ368" s="83"/>
      <c r="AK368" s="83"/>
      <c r="AL368" s="83"/>
      <c r="AM368" s="83">
        <v>3.0000000000000001E-3</v>
      </c>
      <c r="AN368" s="58"/>
      <c r="AO368" s="58"/>
      <c r="AP368" s="83"/>
      <c r="AQ368" s="58"/>
      <c r="AR368" s="58">
        <v>1350</v>
      </c>
      <c r="AS368" s="193">
        <f t="shared" si="500"/>
        <v>1349.876</v>
      </c>
      <c r="AT368" s="248" t="str">
        <f t="shared" si="501"/>
        <v/>
      </c>
      <c r="AU368" s="58">
        <v>57.4</v>
      </c>
      <c r="AV368" s="58">
        <v>83.7</v>
      </c>
      <c r="AW368" s="58">
        <v>157</v>
      </c>
      <c r="AX368" s="58">
        <v>40.799999999999997</v>
      </c>
      <c r="AY368" s="58">
        <v>77.8</v>
      </c>
      <c r="AZ368" s="68">
        <v>912</v>
      </c>
      <c r="BA368" s="58"/>
      <c r="BB368" s="58">
        <v>3.11</v>
      </c>
      <c r="BC368" s="58"/>
      <c r="BD368" s="58"/>
      <c r="BE368" s="58">
        <v>7.47</v>
      </c>
      <c r="BF368" s="58">
        <v>0.79600000000000004</v>
      </c>
      <c r="BG368" s="58"/>
      <c r="BH368" s="58"/>
      <c r="BI368" s="58"/>
      <c r="BJ368" s="58">
        <v>9.8000000000000007</v>
      </c>
      <c r="BK368" s="58"/>
      <c r="BL368" s="58"/>
      <c r="BM368" s="58"/>
      <c r="BN368" s="68"/>
      <c r="BO368" s="81"/>
      <c r="BP368" s="81"/>
      <c r="BQ368" s="81"/>
      <c r="BR368" s="81"/>
      <c r="BS368" s="81"/>
      <c r="BT368" s="81"/>
      <c r="BU368" s="81"/>
      <c r="BV368" s="81"/>
      <c r="BW368" s="81"/>
      <c r="BX368" s="81"/>
      <c r="BY368" s="81"/>
      <c r="BZ368" s="81"/>
      <c r="CA368" s="81"/>
      <c r="CB368" s="81"/>
      <c r="CC368" s="81"/>
      <c r="CD368" s="81"/>
      <c r="CE368" s="81"/>
      <c r="CF368" s="81"/>
      <c r="CG368" s="81"/>
      <c r="CH368" s="81"/>
      <c r="CI368" s="81"/>
      <c r="CJ368" s="81"/>
      <c r="CK368" s="81"/>
      <c r="CL368" s="82"/>
      <c r="CM368" s="81"/>
      <c r="CN368" s="81">
        <v>1890</v>
      </c>
      <c r="CO368" s="90"/>
      <c r="DB368" s="103"/>
      <c r="DC368" s="103"/>
      <c r="DD368" s="103"/>
      <c r="DE368" s="103"/>
      <c r="DF368" s="103"/>
      <c r="DG368" s="103"/>
      <c r="DH368" s="103"/>
      <c r="DI368" s="103"/>
      <c r="DJ368" s="103"/>
      <c r="DK368" s="103"/>
      <c r="DL368" s="103"/>
      <c r="DM368" s="103"/>
      <c r="DN368" s="103"/>
      <c r="DO368" s="103"/>
      <c r="DP368" s="103"/>
      <c r="DQ368" s="103"/>
      <c r="DR368" s="103"/>
      <c r="DS368" s="104"/>
      <c r="DT368" s="50">
        <f t="shared" si="502"/>
        <v>0</v>
      </c>
      <c r="DU368" s="73">
        <f t="shared" si="503"/>
        <v>1</v>
      </c>
      <c r="DV368" s="73">
        <f t="shared" si="504"/>
        <v>0</v>
      </c>
      <c r="DW368" s="73">
        <f t="shared" si="505"/>
        <v>0</v>
      </c>
      <c r="DX368" s="73">
        <f t="shared" si="506"/>
        <v>0</v>
      </c>
      <c r="DY368" s="125">
        <f t="shared" si="507"/>
        <v>0</v>
      </c>
      <c r="DZ368" s="73">
        <f t="shared" si="508"/>
        <v>1</v>
      </c>
      <c r="EA368" s="19">
        <f t="shared" si="509"/>
        <v>0</v>
      </c>
      <c r="EB368" s="50">
        <f t="shared" si="510"/>
        <v>0</v>
      </c>
      <c r="EC368" s="19">
        <f t="shared" si="511"/>
        <v>0</v>
      </c>
      <c r="ED368" s="19">
        <f t="shared" si="512"/>
        <v>1</v>
      </c>
      <c r="EE368" s="19">
        <f t="shared" si="513"/>
        <v>0</v>
      </c>
      <c r="EF368" s="50">
        <f t="shared" si="514"/>
        <v>0</v>
      </c>
      <c r="EG368" s="19">
        <f t="shared" si="515"/>
        <v>0</v>
      </c>
      <c r="EH368" s="19">
        <f t="shared" si="516"/>
        <v>1</v>
      </c>
      <c r="EI368" s="50">
        <f t="shared" si="517"/>
        <v>0</v>
      </c>
      <c r="EJ368" s="125">
        <f t="shared" si="518"/>
        <v>2</v>
      </c>
      <c r="EK368">
        <f t="shared" si="519"/>
        <v>57.4</v>
      </c>
      <c r="EL368">
        <f t="shared" si="520"/>
        <v>3.11</v>
      </c>
      <c r="EM368">
        <f t="shared" si="521"/>
        <v>83.7</v>
      </c>
      <c r="EN368">
        <f t="shared" si="522"/>
        <v>157</v>
      </c>
      <c r="EO368">
        <f t="shared" si="523"/>
        <v>0.79600000000000004</v>
      </c>
      <c r="EP368">
        <f t="shared" si="524"/>
        <v>7.47</v>
      </c>
      <c r="EQ368">
        <f t="shared" si="525"/>
        <v>912</v>
      </c>
      <c r="ER368" t="str">
        <f t="shared" si="526"/>
        <v/>
      </c>
      <c r="ES368">
        <f t="shared" si="527"/>
        <v>9.8000000000000007</v>
      </c>
      <c r="ET368">
        <f t="shared" si="528"/>
        <v>77.8</v>
      </c>
      <c r="EU368" s="61">
        <f t="shared" si="529"/>
        <v>40.799999999999997</v>
      </c>
      <c r="EV368" s="53" t="e">
        <f>IF(ISNUMBER(EK368),EK368*#REF!,"")</f>
        <v>#REF!</v>
      </c>
      <c r="EW368" s="53" t="e">
        <f>IF(ISNUMBER(EL368),EL368*#REF!,"")</f>
        <v>#REF!</v>
      </c>
      <c r="EX368" s="53" t="e">
        <f>IF(ISNUMBER(EM368),EM368*#REF!,"")</f>
        <v>#REF!</v>
      </c>
      <c r="EY368" s="53" t="e">
        <f>IF(ISNUMBER(EN368),EN368*#REF!,"")</f>
        <v>#REF!</v>
      </c>
      <c r="EZ368" s="53" t="e">
        <f>IF(ISNUMBER(EO368),EO368*#REF!,"")</f>
        <v>#REF!</v>
      </c>
      <c r="FA368" s="53" t="e">
        <f>IF(ISNUMBER(EP368),EP368*#REF!,"")</f>
        <v>#REF!</v>
      </c>
      <c r="FB368" s="53" t="e">
        <f>IF(ISNUMBER(EQ368),EQ368*#REF!,"")</f>
        <v>#REF!</v>
      </c>
      <c r="FC368" s="53" t="str">
        <f>IF(ISNUMBER(ER368),ER368*#REF!,"")</f>
        <v/>
      </c>
      <c r="FD368" s="53" t="e">
        <f>IF(ISNUMBER(ES368),ES368*#REF!,"")</f>
        <v>#REF!</v>
      </c>
      <c r="FE368" s="53" t="e">
        <f>IF(ISNUMBER(ET368),ET368*#REF!,"")</f>
        <v>#REF!</v>
      </c>
      <c r="FF368" s="52" t="e">
        <f>IF(ISNUMBER(EU368),EU368*#REF!,"")</f>
        <v>#REF!</v>
      </c>
      <c r="FG368" s="55" t="str">
        <f t="shared" si="530"/>
        <v/>
      </c>
      <c r="FH368" s="55" t="str">
        <f t="shared" si="531"/>
        <v/>
      </c>
      <c r="FI368" s="55" t="str">
        <f t="shared" si="532"/>
        <v/>
      </c>
      <c r="FJ368" s="55" t="str">
        <f t="shared" si="533"/>
        <v/>
      </c>
      <c r="FK368" s="55" t="str">
        <f t="shared" si="534"/>
        <v/>
      </c>
      <c r="FL368" s="55" t="str">
        <f t="shared" si="535"/>
        <v/>
      </c>
      <c r="FM368" s="55" t="str">
        <f t="shared" si="536"/>
        <v/>
      </c>
      <c r="FN368" s="55" t="str">
        <f t="shared" si="537"/>
        <v/>
      </c>
      <c r="FO368" s="55" t="str">
        <f t="shared" si="538"/>
        <v/>
      </c>
      <c r="FP368" s="55" t="str">
        <f t="shared" si="539"/>
        <v/>
      </c>
      <c r="FQ368" s="59" t="str">
        <f t="shared" si="540"/>
        <v/>
      </c>
      <c r="FR368" s="53" t="str">
        <f t="shared" si="426"/>
        <v/>
      </c>
      <c r="FS368" s="53" t="e">
        <f t="shared" si="541"/>
        <v>#VALUE!</v>
      </c>
      <c r="FT368" s="19" t="e">
        <f t="shared" si="542"/>
        <v>#VALUE!</v>
      </c>
      <c r="FU368" s="19" t="e">
        <f t="shared" si="543"/>
        <v>#VALUE!</v>
      </c>
      <c r="FV368" s="19" t="e">
        <f t="shared" si="544"/>
        <v>#VALUE!</v>
      </c>
      <c r="FW368" s="50" t="e">
        <f t="shared" si="545"/>
        <v>#VALUE!</v>
      </c>
      <c r="FX368" s="120">
        <f t="shared" si="546"/>
        <v>0</v>
      </c>
      <c r="FY368" s="120">
        <f t="shared" si="547"/>
        <v>0</v>
      </c>
      <c r="FZ368" s="120">
        <f t="shared" si="548"/>
        <v>0</v>
      </c>
      <c r="GA368" s="120">
        <f t="shared" si="549"/>
        <v>0</v>
      </c>
      <c r="GB368" s="120">
        <f t="shared" si="550"/>
        <v>0</v>
      </c>
      <c r="GC368" s="120">
        <f t="shared" si="551"/>
        <v>0</v>
      </c>
      <c r="GD368" s="120">
        <f t="shared" si="552"/>
        <v>0</v>
      </c>
      <c r="GE368" s="120">
        <f t="shared" si="553"/>
        <v>0</v>
      </c>
      <c r="GF368" s="120">
        <f t="shared" si="554"/>
        <v>0</v>
      </c>
      <c r="GG368">
        <f t="shared" si="555"/>
        <v>0</v>
      </c>
      <c r="GH368">
        <f t="shared" si="556"/>
        <v>0</v>
      </c>
      <c r="GI368">
        <v>6</v>
      </c>
      <c r="GJ368" t="str">
        <f t="shared" si="557"/>
        <v/>
      </c>
    </row>
    <row r="369" spans="1:192" x14ac:dyDescent="0.2">
      <c r="A369" s="50">
        <f t="shared" si="558"/>
        <v>368</v>
      </c>
      <c r="B369" t="s">
        <v>110</v>
      </c>
      <c r="C369" t="s">
        <v>175</v>
      </c>
      <c r="D369" t="s">
        <v>992</v>
      </c>
      <c r="F369" s="19">
        <v>3504620</v>
      </c>
      <c r="G369" s="19">
        <v>5667085</v>
      </c>
      <c r="H369" s="77">
        <f t="shared" si="493"/>
        <v>504543.72200000001</v>
      </c>
      <c r="I369" s="77">
        <f t="shared" si="494"/>
        <v>5665257.9560000002</v>
      </c>
      <c r="J369" s="19">
        <v>238.6</v>
      </c>
      <c r="K369" s="19" t="s">
        <v>1335</v>
      </c>
      <c r="L369" s="19">
        <v>1.8</v>
      </c>
      <c r="O369" s="19">
        <v>239</v>
      </c>
      <c r="Q369" t="s">
        <v>2822</v>
      </c>
      <c r="R369" t="s">
        <v>1484</v>
      </c>
      <c r="S369" t="s">
        <v>1323</v>
      </c>
      <c r="T369" s="241" t="str">
        <f t="shared" si="495"/>
        <v>-</v>
      </c>
      <c r="U369" s="241" t="str">
        <f t="shared" si="496"/>
        <v>M</v>
      </c>
      <c r="V369" s="241" t="str">
        <f t="shared" si="497"/>
        <v>-</v>
      </c>
      <c r="W369" s="241" t="str">
        <f t="shared" si="425"/>
        <v>A</v>
      </c>
      <c r="X369" s="260">
        <f t="shared" si="560"/>
        <v>6</v>
      </c>
      <c r="Y369" s="261" t="str">
        <f t="shared" si="559"/>
        <v/>
      </c>
      <c r="Z369" s="56" t="s">
        <v>1732</v>
      </c>
      <c r="AA369" s="48">
        <v>15033</v>
      </c>
      <c r="AB369" s="73">
        <v>1</v>
      </c>
      <c r="AC369" s="2" t="s">
        <v>531</v>
      </c>
      <c r="AD369" s="2" t="s">
        <v>1755</v>
      </c>
      <c r="AE369" s="57" t="s">
        <v>1744</v>
      </c>
      <c r="AF369" s="45">
        <v>9.4</v>
      </c>
      <c r="AM369" s="66">
        <v>7.0000000000000007E-2</v>
      </c>
      <c r="AR369">
        <v>3350.2</v>
      </c>
      <c r="AS369" s="193">
        <f t="shared" si="500"/>
        <v>1727.69</v>
      </c>
      <c r="AT369" s="248" t="str">
        <f t="shared" si="501"/>
        <v/>
      </c>
      <c r="AU369">
        <v>106.3</v>
      </c>
      <c r="AV369">
        <v>63.393999999999998</v>
      </c>
      <c r="AW369">
        <v>235.077</v>
      </c>
      <c r="AX369">
        <v>49.64</v>
      </c>
      <c r="AY369">
        <v>8.3190000000000008</v>
      </c>
      <c r="AZ369" s="61">
        <v>1240.8</v>
      </c>
      <c r="BB369">
        <v>3.28</v>
      </c>
      <c r="BE369">
        <v>6</v>
      </c>
      <c r="BF369">
        <v>1.23</v>
      </c>
      <c r="BM369">
        <v>13.65</v>
      </c>
      <c r="BO369" s="90"/>
      <c r="BP369" s="90"/>
      <c r="BQ369" s="90"/>
      <c r="BR369" s="90"/>
      <c r="BS369" s="90"/>
      <c r="BT369" s="90"/>
      <c r="BU369" s="90"/>
      <c r="BV369" s="90"/>
      <c r="BW369" s="90"/>
      <c r="BX369" s="90"/>
      <c r="BY369" s="90"/>
      <c r="BZ369" s="90"/>
      <c r="CA369" s="90"/>
      <c r="CB369" s="90"/>
      <c r="CC369" s="90"/>
      <c r="CD369" s="90"/>
      <c r="CE369" s="90"/>
      <c r="CF369" s="90"/>
      <c r="CG369" s="90"/>
      <c r="CH369" s="90"/>
      <c r="CI369" s="90"/>
      <c r="CJ369" s="90"/>
      <c r="CK369" s="90"/>
      <c r="CL369" s="91"/>
      <c r="CM369" s="90"/>
      <c r="CN369" s="90">
        <v>1622.5</v>
      </c>
      <c r="CO369" s="90"/>
      <c r="DB369" s="103"/>
      <c r="DC369" s="103"/>
      <c r="DD369" s="103"/>
      <c r="DE369" s="103"/>
      <c r="DF369" s="103"/>
      <c r="DG369" s="103"/>
      <c r="DH369" s="103"/>
      <c r="DI369" s="103"/>
      <c r="DJ369" s="103"/>
      <c r="DK369" s="103"/>
      <c r="DL369" s="103"/>
      <c r="DM369" s="103"/>
      <c r="DN369" s="103"/>
      <c r="DO369" s="103"/>
      <c r="DP369" s="103"/>
      <c r="DQ369" s="103"/>
      <c r="DR369" s="103"/>
      <c r="DS369" s="104"/>
      <c r="DT369" s="50">
        <f t="shared" si="502"/>
        <v>1</v>
      </c>
      <c r="DU369" s="73">
        <f t="shared" si="503"/>
        <v>1</v>
      </c>
      <c r="DV369" s="73">
        <f t="shared" si="504"/>
        <v>0</v>
      </c>
      <c r="DW369" s="73">
        <f t="shared" si="505"/>
        <v>0</v>
      </c>
      <c r="DX369" s="73">
        <f t="shared" si="506"/>
        <v>0</v>
      </c>
      <c r="DY369" s="125">
        <f t="shared" si="507"/>
        <v>0</v>
      </c>
      <c r="DZ369" s="73">
        <f t="shared" si="508"/>
        <v>1</v>
      </c>
      <c r="EA369" s="19">
        <f t="shared" si="509"/>
        <v>0</v>
      </c>
      <c r="EB369" s="50">
        <f t="shared" si="510"/>
        <v>0</v>
      </c>
      <c r="EC369" s="19">
        <f t="shared" si="511"/>
        <v>0</v>
      </c>
      <c r="ED369" s="19">
        <f t="shared" si="512"/>
        <v>1</v>
      </c>
      <c r="EE369" s="19">
        <f t="shared" si="513"/>
        <v>0</v>
      </c>
      <c r="EF369" s="50">
        <f t="shared" si="514"/>
        <v>0</v>
      </c>
      <c r="EG369" s="19">
        <f t="shared" si="515"/>
        <v>0</v>
      </c>
      <c r="EH369" s="19">
        <f t="shared" si="516"/>
        <v>1</v>
      </c>
      <c r="EI369" s="50">
        <f t="shared" si="517"/>
        <v>0</v>
      </c>
      <c r="EJ369" s="125">
        <f t="shared" si="518"/>
        <v>2</v>
      </c>
      <c r="EK369">
        <f t="shared" si="519"/>
        <v>106.3</v>
      </c>
      <c r="EL369">
        <f t="shared" si="520"/>
        <v>3.28</v>
      </c>
      <c r="EM369">
        <f t="shared" si="521"/>
        <v>63.393999999999998</v>
      </c>
      <c r="EN369">
        <f t="shared" si="522"/>
        <v>235.077</v>
      </c>
      <c r="EO369">
        <f t="shared" si="523"/>
        <v>1.23</v>
      </c>
      <c r="EP369">
        <f t="shared" si="524"/>
        <v>6</v>
      </c>
      <c r="EQ369">
        <f t="shared" si="525"/>
        <v>1240.8</v>
      </c>
      <c r="ER369" t="str">
        <f t="shared" si="526"/>
        <v/>
      </c>
      <c r="ES369" t="str">
        <f t="shared" si="527"/>
        <v/>
      </c>
      <c r="ET369">
        <f t="shared" si="528"/>
        <v>8.3190000000000008</v>
      </c>
      <c r="EU369" s="61">
        <f t="shared" si="529"/>
        <v>49.64</v>
      </c>
      <c r="EV369" s="53" t="e">
        <f>IF(ISNUMBER(EK369),EK369*#REF!,"")</f>
        <v>#REF!</v>
      </c>
      <c r="EW369" s="53" t="e">
        <f>IF(ISNUMBER(EL369),EL369*#REF!,"")</f>
        <v>#REF!</v>
      </c>
      <c r="EX369" s="53" t="e">
        <f>IF(ISNUMBER(EM369),EM369*#REF!,"")</f>
        <v>#REF!</v>
      </c>
      <c r="EY369" s="53" t="e">
        <f>IF(ISNUMBER(EN369),EN369*#REF!,"")</f>
        <v>#REF!</v>
      </c>
      <c r="EZ369" s="53" t="e">
        <f>IF(ISNUMBER(EO369),EO369*#REF!,"")</f>
        <v>#REF!</v>
      </c>
      <c r="FA369" s="53" t="e">
        <f>IF(ISNUMBER(EP369),EP369*#REF!,"")</f>
        <v>#REF!</v>
      </c>
      <c r="FB369" s="53" t="e">
        <f>IF(ISNUMBER(EQ369),EQ369*#REF!,"")</f>
        <v>#REF!</v>
      </c>
      <c r="FC369" s="53" t="str">
        <f>IF(ISNUMBER(ER369),ER369*#REF!,"")</f>
        <v/>
      </c>
      <c r="FD369" s="53" t="str">
        <f>IF(ISNUMBER(ES369),ES369*#REF!,"")</f>
        <v/>
      </c>
      <c r="FE369" s="53" t="e">
        <f>IF(ISNUMBER(ET369),ET369*#REF!,"")</f>
        <v>#REF!</v>
      </c>
      <c r="FF369" s="52" t="e">
        <f>IF(ISNUMBER(EU369),EU369*#REF!,"")</f>
        <v>#REF!</v>
      </c>
      <c r="FG369" s="55" t="str">
        <f t="shared" si="530"/>
        <v/>
      </c>
      <c r="FH369" s="55" t="str">
        <f t="shared" si="531"/>
        <v/>
      </c>
      <c r="FI369" s="55" t="str">
        <f t="shared" si="532"/>
        <v/>
      </c>
      <c r="FJ369" s="55" t="str">
        <f t="shared" si="533"/>
        <v/>
      </c>
      <c r="FK369" s="55" t="str">
        <f t="shared" si="534"/>
        <v/>
      </c>
      <c r="FL369" s="55" t="str">
        <f t="shared" si="535"/>
        <v/>
      </c>
      <c r="FM369" s="55" t="str">
        <f t="shared" si="536"/>
        <v/>
      </c>
      <c r="FN369" s="55" t="str">
        <f t="shared" si="537"/>
        <v/>
      </c>
      <c r="FO369" s="55" t="str">
        <f t="shared" si="538"/>
        <v/>
      </c>
      <c r="FP369" s="55" t="str">
        <f t="shared" si="539"/>
        <v/>
      </c>
      <c r="FQ369" s="59" t="str">
        <f t="shared" si="540"/>
        <v/>
      </c>
      <c r="FR369" s="53" t="str">
        <f t="shared" si="426"/>
        <v/>
      </c>
      <c r="FS369" s="53" t="e">
        <f t="shared" si="541"/>
        <v>#VALUE!</v>
      </c>
      <c r="FT369" s="19" t="e">
        <f t="shared" si="542"/>
        <v>#VALUE!</v>
      </c>
      <c r="FU369" s="19" t="e">
        <f t="shared" si="543"/>
        <v>#VALUE!</v>
      </c>
      <c r="FV369" s="19" t="e">
        <f t="shared" si="544"/>
        <v>#VALUE!</v>
      </c>
      <c r="FW369" s="50" t="e">
        <f t="shared" si="545"/>
        <v>#VALUE!</v>
      </c>
      <c r="FX369" s="120">
        <f t="shared" si="546"/>
        <v>0</v>
      </c>
      <c r="FY369" s="120">
        <f t="shared" si="547"/>
        <v>0</v>
      </c>
      <c r="FZ369" s="120">
        <f t="shared" si="548"/>
        <v>0</v>
      </c>
      <c r="GA369" s="120">
        <f t="shared" si="549"/>
        <v>0</v>
      </c>
      <c r="GB369" s="120">
        <f t="shared" si="550"/>
        <v>0</v>
      </c>
      <c r="GC369" s="120">
        <f t="shared" si="551"/>
        <v>0</v>
      </c>
      <c r="GD369" s="120">
        <f t="shared" si="552"/>
        <v>0</v>
      </c>
      <c r="GE369" s="120">
        <f t="shared" si="553"/>
        <v>0</v>
      </c>
      <c r="GF369" s="120">
        <f t="shared" si="554"/>
        <v>0</v>
      </c>
      <c r="GG369">
        <f t="shared" si="555"/>
        <v>0</v>
      </c>
      <c r="GH369">
        <f t="shared" si="556"/>
        <v>0</v>
      </c>
      <c r="GI369">
        <v>6</v>
      </c>
      <c r="GJ369" t="str">
        <f t="shared" si="557"/>
        <v/>
      </c>
    </row>
    <row r="370" spans="1:192" ht="15" x14ac:dyDescent="0.25">
      <c r="A370" s="50">
        <f t="shared" si="558"/>
        <v>369</v>
      </c>
      <c r="B370" t="s">
        <v>110</v>
      </c>
      <c r="C370" t="s">
        <v>175</v>
      </c>
      <c r="D370" t="s">
        <v>992</v>
      </c>
      <c r="F370" s="83">
        <v>3544620</v>
      </c>
      <c r="G370" s="83">
        <v>5667085</v>
      </c>
      <c r="H370" s="77">
        <f t="shared" si="493"/>
        <v>544527.72199999995</v>
      </c>
      <c r="I370" s="77">
        <f t="shared" si="494"/>
        <v>5665257.9560000002</v>
      </c>
      <c r="J370" s="19">
        <v>238.6</v>
      </c>
      <c r="K370" s="66" t="s">
        <v>1335</v>
      </c>
      <c r="L370" s="19">
        <v>1.8</v>
      </c>
      <c r="Q370" t="s">
        <v>2822</v>
      </c>
      <c r="R370" t="s">
        <v>1484</v>
      </c>
      <c r="S370" t="s">
        <v>1323</v>
      </c>
      <c r="T370" s="241" t="str">
        <f t="shared" si="495"/>
        <v>-</v>
      </c>
      <c r="U370" s="241" t="str">
        <f t="shared" si="496"/>
        <v>M</v>
      </c>
      <c r="V370" s="241" t="str">
        <f t="shared" si="497"/>
        <v>-</v>
      </c>
      <c r="W370" s="241" t="str">
        <f t="shared" si="425"/>
        <v>A</v>
      </c>
      <c r="X370" s="260">
        <f t="shared" si="560"/>
        <v>6</v>
      </c>
      <c r="Y370" s="261" t="str">
        <f t="shared" si="559"/>
        <v/>
      </c>
      <c r="Z370" s="56" t="s">
        <v>1587</v>
      </c>
      <c r="AA370" s="48">
        <v>24859</v>
      </c>
      <c r="AB370" s="73">
        <v>2</v>
      </c>
      <c r="AD370" s="2" t="s">
        <v>1740</v>
      </c>
      <c r="AF370" s="66">
        <v>8.5</v>
      </c>
      <c r="AI370" s="272"/>
      <c r="AR370">
        <v>1757</v>
      </c>
      <c r="AS370" s="193">
        <f t="shared" si="500"/>
        <v>1753.3</v>
      </c>
      <c r="AT370" s="248" t="str">
        <f t="shared" si="501"/>
        <v/>
      </c>
      <c r="AU370">
        <v>83.6</v>
      </c>
      <c r="AV370">
        <v>105.3</v>
      </c>
      <c r="AW370">
        <v>195.1</v>
      </c>
      <c r="AX370">
        <v>42.6</v>
      </c>
      <c r="AY370">
        <v>69.7</v>
      </c>
      <c r="AZ370" s="61">
        <v>1257</v>
      </c>
      <c r="BO370" s="90"/>
      <c r="BP370" s="273"/>
      <c r="BQ370" s="90"/>
      <c r="BR370" s="90"/>
      <c r="BS370" s="90"/>
      <c r="BT370" s="90"/>
      <c r="BU370" s="90"/>
      <c r="BV370" s="90"/>
      <c r="BW370" s="90"/>
      <c r="BX370" s="90"/>
      <c r="BY370" s="90"/>
      <c r="BZ370" s="90"/>
      <c r="CA370" s="90"/>
      <c r="CB370" s="90"/>
      <c r="CC370" s="90"/>
      <c r="CD370" s="90"/>
      <c r="CE370" s="90"/>
      <c r="CF370" s="90"/>
      <c r="CG370" s="90"/>
      <c r="CH370" s="90"/>
      <c r="CI370" s="90"/>
      <c r="CJ370" s="90"/>
      <c r="CK370" s="90"/>
      <c r="CL370" s="91"/>
      <c r="CM370" s="90"/>
      <c r="CN370" s="90">
        <v>1925</v>
      </c>
      <c r="CO370" s="90"/>
      <c r="DB370" s="103"/>
      <c r="DC370" s="103"/>
      <c r="DD370" s="103"/>
      <c r="DE370" s="103"/>
      <c r="DF370" s="103"/>
      <c r="DG370" s="103"/>
      <c r="DH370" s="103"/>
      <c r="DI370" s="103"/>
      <c r="DJ370" s="103"/>
      <c r="DK370" s="103"/>
      <c r="DL370" s="103"/>
      <c r="DM370" s="103"/>
      <c r="DN370" s="103"/>
      <c r="DO370" s="103"/>
      <c r="DP370" s="103"/>
      <c r="DQ370" s="103"/>
      <c r="DR370" s="103"/>
      <c r="DS370" s="104"/>
      <c r="DT370" s="50">
        <f t="shared" si="502"/>
        <v>0</v>
      </c>
      <c r="DU370" s="73">
        <f t="shared" si="503"/>
        <v>1</v>
      </c>
      <c r="DV370" s="73">
        <f t="shared" si="504"/>
        <v>0</v>
      </c>
      <c r="DW370" s="73">
        <f t="shared" si="505"/>
        <v>0</v>
      </c>
      <c r="DX370" s="73">
        <f t="shared" si="506"/>
        <v>0</v>
      </c>
      <c r="DY370" s="125">
        <f t="shared" si="507"/>
        <v>0</v>
      </c>
      <c r="DZ370" s="73">
        <f t="shared" si="508"/>
        <v>1</v>
      </c>
      <c r="EA370" s="19">
        <f t="shared" si="509"/>
        <v>0</v>
      </c>
      <c r="EB370" s="50">
        <f t="shared" si="510"/>
        <v>0</v>
      </c>
      <c r="EC370" s="19">
        <f t="shared" si="511"/>
        <v>0</v>
      </c>
      <c r="ED370" s="19">
        <f t="shared" si="512"/>
        <v>1</v>
      </c>
      <c r="EE370" s="19">
        <f t="shared" si="513"/>
        <v>0</v>
      </c>
      <c r="EF370" s="50">
        <f t="shared" si="514"/>
        <v>0</v>
      </c>
      <c r="EG370" s="19">
        <f t="shared" si="515"/>
        <v>0</v>
      </c>
      <c r="EH370" s="19">
        <f t="shared" si="516"/>
        <v>1</v>
      </c>
      <c r="EI370" s="50">
        <f t="shared" si="517"/>
        <v>0</v>
      </c>
      <c r="EJ370" s="125">
        <f t="shared" si="518"/>
        <v>2</v>
      </c>
      <c r="EK370">
        <f t="shared" si="519"/>
        <v>83.6</v>
      </c>
      <c r="EL370" t="str">
        <f t="shared" si="520"/>
        <v/>
      </c>
      <c r="EM370">
        <f t="shared" si="521"/>
        <v>105.3</v>
      </c>
      <c r="EN370">
        <f t="shared" si="522"/>
        <v>195.1</v>
      </c>
      <c r="EO370" t="str">
        <f t="shared" si="523"/>
        <v/>
      </c>
      <c r="EP370" t="str">
        <f t="shared" si="524"/>
        <v/>
      </c>
      <c r="EQ370">
        <f t="shared" si="525"/>
        <v>1257</v>
      </c>
      <c r="ER370" t="str">
        <f t="shared" si="526"/>
        <v/>
      </c>
      <c r="ES370" t="str">
        <f t="shared" si="527"/>
        <v/>
      </c>
      <c r="ET370">
        <f t="shared" si="528"/>
        <v>69.7</v>
      </c>
      <c r="EU370" s="61">
        <f t="shared" si="529"/>
        <v>42.6</v>
      </c>
      <c r="EV370" s="53" t="e">
        <f>IF(ISNUMBER(EK370),EK370*#REF!,"")</f>
        <v>#REF!</v>
      </c>
      <c r="EW370" s="53" t="str">
        <f>IF(ISNUMBER(EL370),EL370*#REF!,"")</f>
        <v/>
      </c>
      <c r="EX370" s="53" t="e">
        <f>IF(ISNUMBER(EM370),EM370*#REF!,"")</f>
        <v>#REF!</v>
      </c>
      <c r="EY370" s="53" t="e">
        <f>IF(ISNUMBER(EN370),EN370*#REF!,"")</f>
        <v>#REF!</v>
      </c>
      <c r="EZ370" s="53" t="str">
        <f>IF(ISNUMBER(EO370),EO370*#REF!,"")</f>
        <v/>
      </c>
      <c r="FA370" s="53" t="str">
        <f>IF(ISNUMBER(EP370),EP370*#REF!,"")</f>
        <v/>
      </c>
      <c r="FB370" s="53" t="e">
        <f>IF(ISNUMBER(EQ370),EQ370*#REF!,"")</f>
        <v>#REF!</v>
      </c>
      <c r="FC370" s="53" t="str">
        <f>IF(ISNUMBER(ER370),ER370*#REF!,"")</f>
        <v/>
      </c>
      <c r="FD370" s="53" t="str">
        <f>IF(ISNUMBER(ES370),ES370*#REF!,"")</f>
        <v/>
      </c>
      <c r="FE370" s="53" t="e">
        <f>IF(ISNUMBER(ET370),ET370*#REF!,"")</f>
        <v>#REF!</v>
      </c>
      <c r="FF370" s="52" t="e">
        <f>IF(ISNUMBER(EU370),EU370*#REF!,"")</f>
        <v>#REF!</v>
      </c>
      <c r="FG370" s="55" t="str">
        <f t="shared" si="530"/>
        <v/>
      </c>
      <c r="FH370" s="55" t="str">
        <f t="shared" si="531"/>
        <v/>
      </c>
      <c r="FI370" s="55" t="str">
        <f t="shared" si="532"/>
        <v/>
      </c>
      <c r="FJ370" s="55" t="str">
        <f t="shared" si="533"/>
        <v/>
      </c>
      <c r="FK370" s="55" t="str">
        <f t="shared" si="534"/>
        <v/>
      </c>
      <c r="FL370" s="55" t="str">
        <f t="shared" si="535"/>
        <v/>
      </c>
      <c r="FM370" s="55" t="str">
        <f t="shared" si="536"/>
        <v/>
      </c>
      <c r="FN370" s="55" t="str">
        <f t="shared" si="537"/>
        <v/>
      </c>
      <c r="FO370" s="55" t="str">
        <f t="shared" si="538"/>
        <v/>
      </c>
      <c r="FP370" s="55" t="str">
        <f t="shared" si="539"/>
        <v/>
      </c>
      <c r="FQ370" s="59" t="str">
        <f t="shared" si="540"/>
        <v/>
      </c>
      <c r="FR370" s="53" t="str">
        <f t="shared" si="426"/>
        <v/>
      </c>
      <c r="FS370" s="53" t="e">
        <f t="shared" si="541"/>
        <v>#VALUE!</v>
      </c>
      <c r="FT370" s="19" t="e">
        <f t="shared" si="542"/>
        <v>#VALUE!</v>
      </c>
      <c r="FU370" s="19" t="e">
        <f t="shared" si="543"/>
        <v>#VALUE!</v>
      </c>
      <c r="FV370" s="19" t="e">
        <f t="shared" si="544"/>
        <v>#VALUE!</v>
      </c>
      <c r="FW370" s="50" t="e">
        <f t="shared" si="545"/>
        <v>#VALUE!</v>
      </c>
      <c r="FX370" s="120">
        <f t="shared" si="546"/>
        <v>0</v>
      </c>
      <c r="FY370" s="120">
        <f t="shared" si="547"/>
        <v>0</v>
      </c>
      <c r="FZ370" s="120">
        <f t="shared" si="548"/>
        <v>0</v>
      </c>
      <c r="GA370" s="120">
        <f t="shared" si="549"/>
        <v>0</v>
      </c>
      <c r="GB370" s="120">
        <f t="shared" si="550"/>
        <v>0</v>
      </c>
      <c r="GC370" s="120">
        <f t="shared" si="551"/>
        <v>0</v>
      </c>
      <c r="GD370" s="120">
        <f t="shared" si="552"/>
        <v>0</v>
      </c>
      <c r="GE370" s="120">
        <f t="shared" si="553"/>
        <v>0</v>
      </c>
      <c r="GF370" s="120">
        <f t="shared" si="554"/>
        <v>0</v>
      </c>
      <c r="GG370">
        <f t="shared" si="555"/>
        <v>0</v>
      </c>
      <c r="GH370">
        <f t="shared" si="556"/>
        <v>0</v>
      </c>
      <c r="GI370">
        <v>6</v>
      </c>
      <c r="GJ370" t="str">
        <f t="shared" si="557"/>
        <v/>
      </c>
    </row>
    <row r="371" spans="1:192" x14ac:dyDescent="0.2">
      <c r="A371" s="50">
        <f t="shared" si="558"/>
        <v>370</v>
      </c>
      <c r="B371" s="2" t="s">
        <v>110</v>
      </c>
      <c r="C371" s="58" t="s">
        <v>175</v>
      </c>
      <c r="D371" s="58" t="s">
        <v>992</v>
      </c>
      <c r="E371" s="58"/>
      <c r="F371" s="83">
        <v>3544620</v>
      </c>
      <c r="G371" s="83">
        <v>5667085</v>
      </c>
      <c r="H371" s="77">
        <f t="shared" si="493"/>
        <v>544527.72199999995</v>
      </c>
      <c r="I371" s="77">
        <f t="shared" si="494"/>
        <v>5665257.9560000002</v>
      </c>
      <c r="J371" s="19">
        <v>238.6</v>
      </c>
      <c r="K371" s="83" t="s">
        <v>1335</v>
      </c>
      <c r="L371" s="19">
        <v>1.8</v>
      </c>
      <c r="M371" s="83"/>
      <c r="O371" s="83"/>
      <c r="P371" s="83"/>
      <c r="Q371" t="s">
        <v>2822</v>
      </c>
      <c r="R371" t="s">
        <v>1484</v>
      </c>
      <c r="S371" t="s">
        <v>1323</v>
      </c>
      <c r="T371" s="241" t="str">
        <f t="shared" si="495"/>
        <v>-</v>
      </c>
      <c r="U371" s="241" t="str">
        <f t="shared" si="496"/>
        <v>M</v>
      </c>
      <c r="V371" s="241" t="str">
        <f t="shared" si="497"/>
        <v>-</v>
      </c>
      <c r="W371" s="241" t="str">
        <f t="shared" si="425"/>
        <v>A</v>
      </c>
      <c r="X371" s="260">
        <f t="shared" si="560"/>
        <v>6</v>
      </c>
      <c r="Y371" s="261" t="str">
        <f t="shared" si="559"/>
        <v/>
      </c>
      <c r="Z371" s="56" t="s">
        <v>1587</v>
      </c>
      <c r="AA371" s="69">
        <v>34124</v>
      </c>
      <c r="AB371" s="77">
        <v>3</v>
      </c>
      <c r="AC371" s="2" t="s">
        <v>374</v>
      </c>
      <c r="AD371" s="58" t="s">
        <v>3030</v>
      </c>
      <c r="AE371" s="68"/>
      <c r="AF371" s="83">
        <v>10.1</v>
      </c>
      <c r="AG371" s="83">
        <v>1730</v>
      </c>
      <c r="AH371" s="83">
        <v>5.96</v>
      </c>
      <c r="AI371" s="83">
        <v>391</v>
      </c>
      <c r="AJ371" s="83"/>
      <c r="AK371" s="83"/>
      <c r="AL371" s="83"/>
      <c r="AM371" s="83">
        <v>0.08</v>
      </c>
      <c r="AN371" s="58"/>
      <c r="AO371" s="58"/>
      <c r="AP371" s="83"/>
      <c r="AQ371" s="58"/>
      <c r="AR371" s="58">
        <v>2020</v>
      </c>
      <c r="AS371" s="193">
        <f t="shared" si="500"/>
        <v>2016.4400000000003</v>
      </c>
      <c r="AT371" s="248" t="str">
        <f t="shared" si="501"/>
        <v/>
      </c>
      <c r="AU371" s="58">
        <v>103</v>
      </c>
      <c r="AV371" s="58">
        <v>120</v>
      </c>
      <c r="AW371" s="58">
        <v>228</v>
      </c>
      <c r="AX371" s="58">
        <v>50.4</v>
      </c>
      <c r="AY371" s="58">
        <v>62</v>
      </c>
      <c r="AZ371" s="68">
        <v>1440</v>
      </c>
      <c r="BA371" s="58"/>
      <c r="BB371" s="58">
        <v>3.71</v>
      </c>
      <c r="BC371" s="58"/>
      <c r="BD371" s="58"/>
      <c r="BE371" s="58">
        <v>8.3800000000000008</v>
      </c>
      <c r="BF371" s="58">
        <v>0.95</v>
      </c>
      <c r="BG371" s="58"/>
      <c r="BH371" s="58"/>
      <c r="BI371" s="58"/>
      <c r="BJ371" s="58">
        <v>0</v>
      </c>
      <c r="BK371" s="58"/>
      <c r="BL371" s="58"/>
      <c r="BM371" s="58"/>
      <c r="BN371" s="68"/>
      <c r="BO371" s="81"/>
      <c r="BP371" s="81"/>
      <c r="BQ371" s="81"/>
      <c r="BR371" s="81"/>
      <c r="BS371" s="81"/>
      <c r="BT371" s="81"/>
      <c r="BU371" s="81"/>
      <c r="BV371" s="81"/>
      <c r="BW371" s="81"/>
      <c r="BX371" s="81"/>
      <c r="BY371" s="81"/>
      <c r="BZ371" s="81"/>
      <c r="CA371" s="81"/>
      <c r="CB371" s="81"/>
      <c r="CC371" s="81"/>
      <c r="CD371" s="81"/>
      <c r="CE371" s="81"/>
      <c r="CF371" s="81"/>
      <c r="CG371" s="81"/>
      <c r="CH371" s="81"/>
      <c r="CI371" s="81"/>
      <c r="CJ371" s="81"/>
      <c r="CK371" s="81"/>
      <c r="CL371" s="82"/>
      <c r="CM371" s="81"/>
      <c r="CN371" s="81">
        <v>3810</v>
      </c>
      <c r="CO371" s="81"/>
      <c r="CP371" s="58"/>
      <c r="CQ371" s="68"/>
      <c r="CR371" s="58"/>
      <c r="CS371" s="58"/>
      <c r="CT371" s="58"/>
      <c r="CU371" s="58"/>
      <c r="CV371" s="58"/>
      <c r="CW371" s="58"/>
      <c r="CX371" s="58"/>
      <c r="CY371" s="58"/>
      <c r="CZ371" s="58"/>
      <c r="DA371" s="68"/>
      <c r="DB371" s="81"/>
      <c r="DC371" s="81"/>
      <c r="DD371" s="81"/>
      <c r="DE371" s="81"/>
      <c r="DF371" s="81"/>
      <c r="DG371" s="81"/>
      <c r="DH371" s="81"/>
      <c r="DI371" s="103"/>
      <c r="DJ371" s="103"/>
      <c r="DK371" s="103"/>
      <c r="DL371" s="103"/>
      <c r="DM371" s="103"/>
      <c r="DN371" s="103"/>
      <c r="DO371" s="103"/>
      <c r="DP371" s="103"/>
      <c r="DQ371" s="103"/>
      <c r="DR371" s="103"/>
      <c r="DS371" s="104"/>
      <c r="DT371" s="50">
        <f t="shared" si="502"/>
        <v>0</v>
      </c>
      <c r="DU371" s="73">
        <f t="shared" si="503"/>
        <v>1</v>
      </c>
      <c r="DV371" s="73">
        <f t="shared" si="504"/>
        <v>0</v>
      </c>
      <c r="DW371" s="73">
        <f t="shared" si="505"/>
        <v>0</v>
      </c>
      <c r="DX371" s="73">
        <f t="shared" si="506"/>
        <v>0</v>
      </c>
      <c r="DY371" s="125">
        <f t="shared" si="507"/>
        <v>0</v>
      </c>
      <c r="DZ371" s="73">
        <f t="shared" si="508"/>
        <v>1</v>
      </c>
      <c r="EA371" s="19">
        <f t="shared" si="509"/>
        <v>0</v>
      </c>
      <c r="EB371" s="50">
        <f t="shared" si="510"/>
        <v>0</v>
      </c>
      <c r="EC371" s="19">
        <f t="shared" si="511"/>
        <v>0</v>
      </c>
      <c r="ED371" s="19">
        <f t="shared" si="512"/>
        <v>1</v>
      </c>
      <c r="EE371" s="19">
        <f t="shared" si="513"/>
        <v>0</v>
      </c>
      <c r="EF371" s="50">
        <f t="shared" si="514"/>
        <v>0</v>
      </c>
      <c r="EG371" s="19">
        <f t="shared" si="515"/>
        <v>0</v>
      </c>
      <c r="EH371" s="19">
        <f t="shared" si="516"/>
        <v>1</v>
      </c>
      <c r="EI371" s="50">
        <f t="shared" si="517"/>
        <v>0</v>
      </c>
      <c r="EJ371" s="125">
        <f t="shared" si="518"/>
        <v>2</v>
      </c>
      <c r="EK371">
        <f t="shared" si="519"/>
        <v>103</v>
      </c>
      <c r="EL371">
        <f t="shared" si="520"/>
        <v>3.71</v>
      </c>
      <c r="EM371">
        <f t="shared" si="521"/>
        <v>120</v>
      </c>
      <c r="EN371">
        <f t="shared" si="522"/>
        <v>228</v>
      </c>
      <c r="EO371">
        <f t="shared" si="523"/>
        <v>0.95</v>
      </c>
      <c r="EP371">
        <f t="shared" si="524"/>
        <v>8.3800000000000008</v>
      </c>
      <c r="EQ371">
        <f t="shared" si="525"/>
        <v>1440</v>
      </c>
      <c r="ER371" t="str">
        <f t="shared" si="526"/>
        <v/>
      </c>
      <c r="ES371">
        <f t="shared" si="527"/>
        <v>0</v>
      </c>
      <c r="ET371">
        <f t="shared" si="528"/>
        <v>62</v>
      </c>
      <c r="EU371" s="61">
        <f t="shared" si="529"/>
        <v>50.4</v>
      </c>
      <c r="EV371" s="53" t="e">
        <f>IF(ISNUMBER(EK371),EK371*#REF!,"")</f>
        <v>#REF!</v>
      </c>
      <c r="EW371" s="53" t="e">
        <f>IF(ISNUMBER(EL371),EL371*#REF!,"")</f>
        <v>#REF!</v>
      </c>
      <c r="EX371" s="53" t="e">
        <f>IF(ISNUMBER(EM371),EM371*#REF!,"")</f>
        <v>#REF!</v>
      </c>
      <c r="EY371" s="53" t="e">
        <f>IF(ISNUMBER(EN371),EN371*#REF!,"")</f>
        <v>#REF!</v>
      </c>
      <c r="EZ371" s="53" t="e">
        <f>IF(ISNUMBER(EO371),EO371*#REF!,"")</f>
        <v>#REF!</v>
      </c>
      <c r="FA371" s="53" t="e">
        <f>IF(ISNUMBER(EP371),EP371*#REF!,"")</f>
        <v>#REF!</v>
      </c>
      <c r="FB371" s="53" t="e">
        <f>IF(ISNUMBER(EQ371),EQ371*#REF!,"")</f>
        <v>#REF!</v>
      </c>
      <c r="FC371" s="53" t="str">
        <f>IF(ISNUMBER(ER371),ER371*#REF!,"")</f>
        <v/>
      </c>
      <c r="FD371" s="53" t="e">
        <f>IF(ISNUMBER(ES371),ES371*#REF!,"")</f>
        <v>#REF!</v>
      </c>
      <c r="FE371" s="53" t="e">
        <f>IF(ISNUMBER(ET371),ET371*#REF!,"")</f>
        <v>#REF!</v>
      </c>
      <c r="FF371" s="52" t="e">
        <f>IF(ISNUMBER(EU371),EU371*#REF!,"")</f>
        <v>#REF!</v>
      </c>
      <c r="FG371" s="55" t="str">
        <f t="shared" si="530"/>
        <v/>
      </c>
      <c r="FH371" s="55" t="str">
        <f t="shared" si="531"/>
        <v/>
      </c>
      <c r="FI371" s="55" t="str">
        <f t="shared" si="532"/>
        <v/>
      </c>
      <c r="FJ371" s="55" t="str">
        <f t="shared" si="533"/>
        <v/>
      </c>
      <c r="FK371" s="55" t="str">
        <f t="shared" si="534"/>
        <v/>
      </c>
      <c r="FL371" s="55" t="str">
        <f t="shared" si="535"/>
        <v/>
      </c>
      <c r="FM371" s="55" t="str">
        <f t="shared" si="536"/>
        <v/>
      </c>
      <c r="FN371" s="55" t="str">
        <f t="shared" si="537"/>
        <v/>
      </c>
      <c r="FO371" s="55" t="str">
        <f t="shared" si="538"/>
        <v/>
      </c>
      <c r="FP371" s="55" t="str">
        <f t="shared" si="539"/>
        <v/>
      </c>
      <c r="FQ371" s="59" t="str">
        <f t="shared" si="540"/>
        <v/>
      </c>
      <c r="FR371" s="53" t="str">
        <f t="shared" si="426"/>
        <v/>
      </c>
      <c r="FS371" s="53" t="e">
        <f t="shared" si="541"/>
        <v>#VALUE!</v>
      </c>
      <c r="FT371" s="19" t="e">
        <f t="shared" si="542"/>
        <v>#VALUE!</v>
      </c>
      <c r="FU371" s="19" t="e">
        <f t="shared" si="543"/>
        <v>#VALUE!</v>
      </c>
      <c r="FV371" s="19" t="e">
        <f t="shared" si="544"/>
        <v>#VALUE!</v>
      </c>
      <c r="FW371" s="50" t="e">
        <f t="shared" si="545"/>
        <v>#VALUE!</v>
      </c>
      <c r="FX371" s="120">
        <f t="shared" si="546"/>
        <v>0</v>
      </c>
      <c r="FY371" s="120">
        <f t="shared" si="547"/>
        <v>0</v>
      </c>
      <c r="FZ371" s="120">
        <f t="shared" si="548"/>
        <v>0</v>
      </c>
      <c r="GA371" s="120">
        <f t="shared" si="549"/>
        <v>0</v>
      </c>
      <c r="GB371" s="120">
        <f t="shared" si="550"/>
        <v>0</v>
      </c>
      <c r="GC371" s="120">
        <f t="shared" si="551"/>
        <v>0</v>
      </c>
      <c r="GD371" s="120">
        <f t="shared" si="552"/>
        <v>0</v>
      </c>
      <c r="GE371" s="120">
        <f t="shared" si="553"/>
        <v>0</v>
      </c>
      <c r="GF371" s="120">
        <f t="shared" si="554"/>
        <v>0</v>
      </c>
      <c r="GG371">
        <f t="shared" si="555"/>
        <v>0</v>
      </c>
      <c r="GH371">
        <f t="shared" si="556"/>
        <v>0</v>
      </c>
      <c r="GI371">
        <v>6</v>
      </c>
      <c r="GJ371" t="str">
        <f t="shared" si="557"/>
        <v/>
      </c>
    </row>
    <row r="372" spans="1:192" x14ac:dyDescent="0.2">
      <c r="A372" s="50">
        <f t="shared" si="558"/>
        <v>371</v>
      </c>
      <c r="B372" t="s">
        <v>110</v>
      </c>
      <c r="C372" t="s">
        <v>267</v>
      </c>
      <c r="F372" s="19">
        <v>3504500</v>
      </c>
      <c r="G372" s="19">
        <v>5666925</v>
      </c>
      <c r="H372" s="77">
        <f t="shared" si="493"/>
        <v>504423.77</v>
      </c>
      <c r="I372" s="77">
        <f t="shared" si="494"/>
        <v>5665098.0200000005</v>
      </c>
      <c r="J372" s="19">
        <v>239.6</v>
      </c>
      <c r="K372" s="66" t="s">
        <v>1332</v>
      </c>
      <c r="L372" s="19">
        <v>4</v>
      </c>
      <c r="O372" s="19">
        <v>239</v>
      </c>
      <c r="Q372" t="s">
        <v>2821</v>
      </c>
      <c r="R372" s="2" t="s">
        <v>2874</v>
      </c>
      <c r="S372" s="2" t="s">
        <v>2640</v>
      </c>
      <c r="T372" s="241" t="str">
        <f t="shared" si="495"/>
        <v>-</v>
      </c>
      <c r="U372" s="241" t="str">
        <f t="shared" si="496"/>
        <v>M</v>
      </c>
      <c r="V372" s="241" t="str">
        <f t="shared" si="497"/>
        <v>-</v>
      </c>
      <c r="W372" s="241" t="str">
        <f t="shared" si="425"/>
        <v>A</v>
      </c>
      <c r="X372" s="260">
        <f t="shared" si="560"/>
        <v>6</v>
      </c>
      <c r="Y372" s="261" t="str">
        <f t="shared" si="559"/>
        <v/>
      </c>
      <c r="Z372" s="56" t="s">
        <v>1587</v>
      </c>
      <c r="AA372" s="48">
        <v>15033</v>
      </c>
      <c r="AB372" s="73">
        <v>1</v>
      </c>
      <c r="AC372" s="2" t="s">
        <v>531</v>
      </c>
      <c r="AD372" s="2" t="s">
        <v>1757</v>
      </c>
      <c r="AE372" s="49" t="s">
        <v>1741</v>
      </c>
      <c r="AF372" s="45">
        <v>10.1</v>
      </c>
      <c r="AM372" s="66">
        <v>0.57999999999999996</v>
      </c>
      <c r="AR372">
        <v>3150.6</v>
      </c>
      <c r="AS372" s="193">
        <f t="shared" si="500"/>
        <v>1544.5999999999997</v>
      </c>
      <c r="AT372" s="248" t="str">
        <f t="shared" si="501"/>
        <v/>
      </c>
      <c r="AU372">
        <v>70.5</v>
      </c>
      <c r="AV372">
        <v>91.2</v>
      </c>
      <c r="AW372">
        <v>177.643</v>
      </c>
      <c r="AX372">
        <v>36.343000000000004</v>
      </c>
      <c r="AY372">
        <v>16.905999999999999</v>
      </c>
      <c r="AZ372" s="61">
        <v>1123.8</v>
      </c>
      <c r="BB372">
        <v>1.56</v>
      </c>
      <c r="BE372">
        <v>8</v>
      </c>
      <c r="BF372">
        <v>1.0980000000000001</v>
      </c>
      <c r="BM372">
        <v>17.55</v>
      </c>
      <c r="BO372" s="90"/>
      <c r="BP372" s="90"/>
      <c r="BQ372" s="90"/>
      <c r="BR372" s="90"/>
      <c r="BS372" s="90"/>
      <c r="BT372" s="90"/>
      <c r="BU372" s="90"/>
      <c r="BV372" s="90"/>
      <c r="BW372" s="90"/>
      <c r="BX372" s="90"/>
      <c r="BY372" s="90"/>
      <c r="BZ372" s="90"/>
      <c r="CA372" s="90"/>
      <c r="CB372" s="90"/>
      <c r="CC372" s="90"/>
      <c r="CD372" s="90"/>
      <c r="CE372" s="90"/>
      <c r="CF372" s="90"/>
      <c r="CG372" s="90"/>
      <c r="CH372" s="90"/>
      <c r="CI372" s="90"/>
      <c r="CJ372" s="90"/>
      <c r="CK372" s="90"/>
      <c r="CL372" s="91"/>
      <c r="CM372" s="90"/>
      <c r="CN372" s="90">
        <v>1606</v>
      </c>
      <c r="CO372" s="90"/>
      <c r="DB372" s="103"/>
      <c r="DC372" s="103"/>
      <c r="DD372" s="103"/>
      <c r="DE372" s="103"/>
      <c r="DF372" s="103"/>
      <c r="DG372" s="103"/>
      <c r="DH372" s="103"/>
      <c r="DI372" s="103"/>
      <c r="DJ372" s="103"/>
      <c r="DK372" s="103"/>
      <c r="DL372" s="103"/>
      <c r="DM372" s="103"/>
      <c r="DN372" s="103"/>
      <c r="DO372" s="103"/>
      <c r="DP372" s="103"/>
      <c r="DQ372" s="103"/>
      <c r="DR372" s="103"/>
      <c r="DS372" s="104"/>
      <c r="DT372" s="50">
        <f t="shared" si="502"/>
        <v>1</v>
      </c>
      <c r="DU372" s="73">
        <f t="shared" si="503"/>
        <v>1</v>
      </c>
      <c r="DV372" s="73">
        <f t="shared" si="504"/>
        <v>0</v>
      </c>
      <c r="DW372" s="73">
        <f t="shared" si="505"/>
        <v>0</v>
      </c>
      <c r="DX372" s="73">
        <f t="shared" si="506"/>
        <v>0</v>
      </c>
      <c r="DY372" s="125">
        <f t="shared" si="507"/>
        <v>0</v>
      </c>
      <c r="DZ372" s="73">
        <f t="shared" si="508"/>
        <v>1</v>
      </c>
      <c r="EA372" s="19">
        <f t="shared" si="509"/>
        <v>0</v>
      </c>
      <c r="EB372" s="50">
        <f t="shared" si="510"/>
        <v>0</v>
      </c>
      <c r="EC372" s="19">
        <f t="shared" si="511"/>
        <v>0</v>
      </c>
      <c r="ED372" s="19">
        <f t="shared" si="512"/>
        <v>1</v>
      </c>
      <c r="EE372" s="19">
        <f t="shared" si="513"/>
        <v>0</v>
      </c>
      <c r="EF372" s="50">
        <f t="shared" si="514"/>
        <v>0</v>
      </c>
      <c r="EG372" s="19">
        <f t="shared" si="515"/>
        <v>0</v>
      </c>
      <c r="EH372" s="19">
        <f t="shared" si="516"/>
        <v>1</v>
      </c>
      <c r="EI372" s="50">
        <f t="shared" si="517"/>
        <v>0</v>
      </c>
      <c r="EJ372" s="125">
        <f t="shared" si="518"/>
        <v>2</v>
      </c>
      <c r="EK372">
        <f t="shared" si="519"/>
        <v>70.5</v>
      </c>
      <c r="EL372">
        <f t="shared" si="520"/>
        <v>1.56</v>
      </c>
      <c r="EM372">
        <f t="shared" si="521"/>
        <v>91.2</v>
      </c>
      <c r="EN372">
        <f t="shared" si="522"/>
        <v>177.643</v>
      </c>
      <c r="EO372">
        <f t="shared" si="523"/>
        <v>1.0980000000000001</v>
      </c>
      <c r="EP372">
        <f t="shared" si="524"/>
        <v>8</v>
      </c>
      <c r="EQ372">
        <f t="shared" si="525"/>
        <v>1123.8</v>
      </c>
      <c r="ER372" t="str">
        <f t="shared" si="526"/>
        <v/>
      </c>
      <c r="ES372" t="str">
        <f t="shared" si="527"/>
        <v/>
      </c>
      <c r="ET372">
        <f t="shared" si="528"/>
        <v>16.905999999999999</v>
      </c>
      <c r="EU372" s="61">
        <f t="shared" si="529"/>
        <v>36.343000000000004</v>
      </c>
      <c r="EV372" s="53" t="e">
        <f>IF(ISNUMBER(EK372),EK372*#REF!,"")</f>
        <v>#REF!</v>
      </c>
      <c r="EW372" s="53" t="e">
        <f>IF(ISNUMBER(EL372),EL372*#REF!,"")</f>
        <v>#REF!</v>
      </c>
      <c r="EX372" s="53" t="e">
        <f>IF(ISNUMBER(EM372),EM372*#REF!,"")</f>
        <v>#REF!</v>
      </c>
      <c r="EY372" s="53" t="e">
        <f>IF(ISNUMBER(EN372),EN372*#REF!,"")</f>
        <v>#REF!</v>
      </c>
      <c r="EZ372" s="53" t="e">
        <f>IF(ISNUMBER(EO372),EO372*#REF!,"")</f>
        <v>#REF!</v>
      </c>
      <c r="FA372" s="53" t="e">
        <f>IF(ISNUMBER(EP372),EP372*#REF!,"")</f>
        <v>#REF!</v>
      </c>
      <c r="FB372" s="53" t="e">
        <f>IF(ISNUMBER(EQ372),EQ372*#REF!,"")</f>
        <v>#REF!</v>
      </c>
      <c r="FC372" s="53" t="str">
        <f>IF(ISNUMBER(ER372),ER372*#REF!,"")</f>
        <v/>
      </c>
      <c r="FD372" s="53" t="str">
        <f>IF(ISNUMBER(ES372),ES372*#REF!,"")</f>
        <v/>
      </c>
      <c r="FE372" s="53" t="e">
        <f>IF(ISNUMBER(ET372),ET372*#REF!,"")</f>
        <v>#REF!</v>
      </c>
      <c r="FF372" s="52" t="e">
        <f>IF(ISNUMBER(EU372),EU372*#REF!,"")</f>
        <v>#REF!</v>
      </c>
      <c r="FG372" s="55" t="str">
        <f t="shared" si="530"/>
        <v/>
      </c>
      <c r="FH372" s="55" t="str">
        <f t="shared" si="531"/>
        <v/>
      </c>
      <c r="FI372" s="55" t="str">
        <f t="shared" si="532"/>
        <v/>
      </c>
      <c r="FJ372" s="55" t="str">
        <f t="shared" si="533"/>
        <v/>
      </c>
      <c r="FK372" s="55" t="str">
        <f t="shared" si="534"/>
        <v/>
      </c>
      <c r="FL372" s="55" t="str">
        <f t="shared" si="535"/>
        <v/>
      </c>
      <c r="FM372" s="55" t="str">
        <f t="shared" si="536"/>
        <v/>
      </c>
      <c r="FN372" s="55" t="str">
        <f t="shared" si="537"/>
        <v/>
      </c>
      <c r="FO372" s="55" t="str">
        <f t="shared" si="538"/>
        <v/>
      </c>
      <c r="FP372" s="55" t="str">
        <f t="shared" si="539"/>
        <v/>
      </c>
      <c r="FQ372" s="59" t="str">
        <f t="shared" si="540"/>
        <v/>
      </c>
      <c r="FR372" s="53" t="str">
        <f t="shared" si="426"/>
        <v/>
      </c>
      <c r="FS372" s="53" t="e">
        <f t="shared" si="541"/>
        <v>#VALUE!</v>
      </c>
      <c r="FT372" s="19" t="e">
        <f t="shared" si="542"/>
        <v>#VALUE!</v>
      </c>
      <c r="FU372" s="19" t="e">
        <f t="shared" si="543"/>
        <v>#VALUE!</v>
      </c>
      <c r="FV372" s="19" t="e">
        <f t="shared" si="544"/>
        <v>#VALUE!</v>
      </c>
      <c r="FW372" s="50" t="e">
        <f t="shared" si="545"/>
        <v>#VALUE!</v>
      </c>
      <c r="FX372" s="120">
        <f t="shared" si="546"/>
        <v>0</v>
      </c>
      <c r="FY372" s="120">
        <f t="shared" si="547"/>
        <v>0</v>
      </c>
      <c r="FZ372" s="120">
        <f t="shared" si="548"/>
        <v>0</v>
      </c>
      <c r="GA372" s="120">
        <f t="shared" si="549"/>
        <v>0</v>
      </c>
      <c r="GB372" s="120">
        <f t="shared" si="550"/>
        <v>0</v>
      </c>
      <c r="GC372" s="120">
        <f t="shared" si="551"/>
        <v>0</v>
      </c>
      <c r="GD372" s="120">
        <f t="shared" si="552"/>
        <v>0</v>
      </c>
      <c r="GE372" s="120">
        <f t="shared" si="553"/>
        <v>0</v>
      </c>
      <c r="GF372" s="120">
        <f t="shared" si="554"/>
        <v>0</v>
      </c>
      <c r="GG372">
        <f t="shared" si="555"/>
        <v>0</v>
      </c>
      <c r="GH372">
        <f t="shared" si="556"/>
        <v>0</v>
      </c>
      <c r="GI372">
        <v>6</v>
      </c>
      <c r="GJ372" t="str">
        <f t="shared" si="557"/>
        <v/>
      </c>
    </row>
    <row r="373" spans="1:192" x14ac:dyDescent="0.2">
      <c r="A373" s="50">
        <f t="shared" si="558"/>
        <v>372</v>
      </c>
      <c r="B373" s="2" t="s">
        <v>110</v>
      </c>
      <c r="C373" s="58" t="s">
        <v>267</v>
      </c>
      <c r="D373" s="58"/>
      <c r="E373" s="58"/>
      <c r="F373" s="83">
        <v>3504500</v>
      </c>
      <c r="G373" s="83">
        <v>5666925</v>
      </c>
      <c r="H373" s="77">
        <f t="shared" si="493"/>
        <v>504423.77</v>
      </c>
      <c r="I373" s="77">
        <f t="shared" si="494"/>
        <v>5665098.0200000005</v>
      </c>
      <c r="J373" s="19">
        <v>239.6</v>
      </c>
      <c r="K373" s="66" t="s">
        <v>1332</v>
      </c>
      <c r="L373" s="83">
        <v>4</v>
      </c>
      <c r="M373" s="83"/>
      <c r="O373" s="83"/>
      <c r="P373" s="83"/>
      <c r="Q373" t="s">
        <v>2821</v>
      </c>
      <c r="R373" s="2" t="s">
        <v>2874</v>
      </c>
      <c r="S373" s="2" t="s">
        <v>2640</v>
      </c>
      <c r="T373" s="241" t="str">
        <f t="shared" si="495"/>
        <v>-</v>
      </c>
      <c r="U373" s="241" t="str">
        <f t="shared" si="496"/>
        <v>M</v>
      </c>
      <c r="V373" s="241" t="str">
        <f t="shared" si="497"/>
        <v>-</v>
      </c>
      <c r="W373" s="241" t="str">
        <f t="shared" si="425"/>
        <v>A</v>
      </c>
      <c r="X373" s="260">
        <f t="shared" si="560"/>
        <v>6</v>
      </c>
      <c r="Y373" s="261" t="str">
        <f t="shared" si="559"/>
        <v/>
      </c>
      <c r="Z373" s="56" t="s">
        <v>1587</v>
      </c>
      <c r="AA373" s="69">
        <v>34124</v>
      </c>
      <c r="AB373" s="77">
        <v>2</v>
      </c>
      <c r="AC373" s="2" t="s">
        <v>374</v>
      </c>
      <c r="AD373" s="58" t="s">
        <v>3031</v>
      </c>
      <c r="AE373" s="68"/>
      <c r="AF373" s="83">
        <v>10.4</v>
      </c>
      <c r="AG373" s="83">
        <v>1320</v>
      </c>
      <c r="AH373" s="83">
        <v>5.83</v>
      </c>
      <c r="AI373" s="83">
        <v>386</v>
      </c>
      <c r="AJ373" s="83"/>
      <c r="AK373" s="83"/>
      <c r="AL373" s="83"/>
      <c r="AM373" s="83">
        <v>0.6</v>
      </c>
      <c r="AN373" s="58"/>
      <c r="AO373" s="58"/>
      <c r="AP373" s="83"/>
      <c r="AQ373" s="58"/>
      <c r="AR373" s="58">
        <v>1410</v>
      </c>
      <c r="AS373" s="193">
        <f t="shared" si="500"/>
        <v>1412.269</v>
      </c>
      <c r="AT373" s="248" t="str">
        <f t="shared" si="501"/>
        <v/>
      </c>
      <c r="AU373" s="58">
        <v>60.7</v>
      </c>
      <c r="AV373" s="58">
        <v>85.3</v>
      </c>
      <c r="AW373" s="58">
        <v>170</v>
      </c>
      <c r="AX373" s="58">
        <v>34.200000000000003</v>
      </c>
      <c r="AY373" s="58">
        <v>99.9</v>
      </c>
      <c r="AZ373" s="68">
        <v>949</v>
      </c>
      <c r="BA373" s="58"/>
      <c r="BB373" s="58">
        <v>3.08</v>
      </c>
      <c r="BC373" s="58"/>
      <c r="BD373" s="58"/>
      <c r="BE373" s="58">
        <v>9.1300000000000008</v>
      </c>
      <c r="BF373" s="58">
        <v>0.95899999999999996</v>
      </c>
      <c r="BG373" s="58"/>
      <c r="BH373" s="58"/>
      <c r="BI373" s="58"/>
      <c r="BJ373" s="58">
        <v>0</v>
      </c>
      <c r="BK373" s="58"/>
      <c r="BL373" s="58"/>
      <c r="BM373" s="58"/>
      <c r="BN373" s="68"/>
      <c r="BO373" s="81"/>
      <c r="BP373" s="81"/>
      <c r="BQ373" s="81"/>
      <c r="BR373" s="81"/>
      <c r="BS373" s="81"/>
      <c r="BT373" s="81"/>
      <c r="BU373" s="81"/>
      <c r="BV373" s="81"/>
      <c r="BW373" s="81"/>
      <c r="BX373" s="81"/>
      <c r="BY373" s="81"/>
      <c r="BZ373" s="81"/>
      <c r="CA373" s="81"/>
      <c r="CB373" s="81"/>
      <c r="CC373" s="81"/>
      <c r="CD373" s="81"/>
      <c r="CE373" s="81"/>
      <c r="CF373" s="81"/>
      <c r="CG373" s="81"/>
      <c r="CH373" s="81"/>
      <c r="CI373" s="81"/>
      <c r="CJ373" s="81"/>
      <c r="CK373" s="81"/>
      <c r="CL373" s="82"/>
      <c r="CM373" s="81"/>
      <c r="CN373" s="81">
        <v>3320</v>
      </c>
      <c r="CO373" s="81"/>
      <c r="CP373" s="58"/>
      <c r="CQ373" s="68"/>
      <c r="CR373" s="58"/>
      <c r="CS373" s="58"/>
      <c r="CT373" s="58"/>
      <c r="CU373" s="58"/>
      <c r="CV373" s="58"/>
      <c r="CW373" s="58"/>
      <c r="CX373" s="58"/>
      <c r="CY373" s="58"/>
      <c r="CZ373" s="58"/>
      <c r="DA373" s="68"/>
      <c r="DB373" s="81"/>
      <c r="DC373" s="81"/>
      <c r="DD373" s="81"/>
      <c r="DE373" s="81"/>
      <c r="DF373" s="81"/>
      <c r="DG373" s="81"/>
      <c r="DH373" s="81"/>
      <c r="DI373" s="103"/>
      <c r="DJ373" s="103"/>
      <c r="DK373" s="103"/>
      <c r="DL373" s="103"/>
      <c r="DM373" s="103"/>
      <c r="DN373" s="103"/>
      <c r="DO373" s="103"/>
      <c r="DP373" s="103"/>
      <c r="DQ373" s="103"/>
      <c r="DR373" s="103"/>
      <c r="DS373" s="104"/>
      <c r="DT373" s="50">
        <f t="shared" si="502"/>
        <v>0</v>
      </c>
      <c r="DU373" s="73">
        <f t="shared" si="503"/>
        <v>1</v>
      </c>
      <c r="DV373" s="73">
        <f t="shared" si="504"/>
        <v>0</v>
      </c>
      <c r="DW373" s="73">
        <f t="shared" si="505"/>
        <v>0</v>
      </c>
      <c r="DX373" s="73">
        <f t="shared" si="506"/>
        <v>0</v>
      </c>
      <c r="DY373" s="125">
        <f t="shared" si="507"/>
        <v>0</v>
      </c>
      <c r="DZ373" s="73">
        <f t="shared" si="508"/>
        <v>1</v>
      </c>
      <c r="EA373" s="19">
        <f t="shared" si="509"/>
        <v>0</v>
      </c>
      <c r="EB373" s="50">
        <f t="shared" si="510"/>
        <v>0</v>
      </c>
      <c r="EC373" s="19">
        <f t="shared" si="511"/>
        <v>0</v>
      </c>
      <c r="ED373" s="19">
        <f t="shared" si="512"/>
        <v>1</v>
      </c>
      <c r="EE373" s="19">
        <f t="shared" si="513"/>
        <v>0</v>
      </c>
      <c r="EF373" s="50">
        <f t="shared" si="514"/>
        <v>0</v>
      </c>
      <c r="EG373" s="19">
        <f t="shared" si="515"/>
        <v>0</v>
      </c>
      <c r="EH373" s="19">
        <f t="shared" si="516"/>
        <v>1</v>
      </c>
      <c r="EI373" s="50">
        <f t="shared" si="517"/>
        <v>0</v>
      </c>
      <c r="EJ373" s="125">
        <f t="shared" si="518"/>
        <v>2</v>
      </c>
      <c r="EK373">
        <f t="shared" si="519"/>
        <v>60.7</v>
      </c>
      <c r="EL373">
        <f t="shared" si="520"/>
        <v>3.08</v>
      </c>
      <c r="EM373">
        <f t="shared" si="521"/>
        <v>85.3</v>
      </c>
      <c r="EN373">
        <f t="shared" si="522"/>
        <v>170</v>
      </c>
      <c r="EO373">
        <f t="shared" si="523"/>
        <v>0.95899999999999996</v>
      </c>
      <c r="EP373">
        <f t="shared" si="524"/>
        <v>9.1300000000000008</v>
      </c>
      <c r="EQ373">
        <f t="shared" si="525"/>
        <v>949</v>
      </c>
      <c r="ER373" t="str">
        <f t="shared" si="526"/>
        <v/>
      </c>
      <c r="ES373">
        <f t="shared" si="527"/>
        <v>0</v>
      </c>
      <c r="ET373">
        <f t="shared" si="528"/>
        <v>99.9</v>
      </c>
      <c r="EU373" s="61">
        <f t="shared" si="529"/>
        <v>34.200000000000003</v>
      </c>
      <c r="EV373" s="53" t="e">
        <f>IF(ISNUMBER(EK373),EK373*#REF!,"")</f>
        <v>#REF!</v>
      </c>
      <c r="EW373" s="53" t="e">
        <f>IF(ISNUMBER(EL373),EL373*#REF!,"")</f>
        <v>#REF!</v>
      </c>
      <c r="EX373" s="53" t="e">
        <f>IF(ISNUMBER(EM373),EM373*#REF!,"")</f>
        <v>#REF!</v>
      </c>
      <c r="EY373" s="53" t="e">
        <f>IF(ISNUMBER(EN373),EN373*#REF!,"")</f>
        <v>#REF!</v>
      </c>
      <c r="EZ373" s="53" t="e">
        <f>IF(ISNUMBER(EO373),EO373*#REF!,"")</f>
        <v>#REF!</v>
      </c>
      <c r="FA373" s="53" t="e">
        <f>IF(ISNUMBER(EP373),EP373*#REF!,"")</f>
        <v>#REF!</v>
      </c>
      <c r="FB373" s="53" t="e">
        <f>IF(ISNUMBER(EQ373),EQ373*#REF!,"")</f>
        <v>#REF!</v>
      </c>
      <c r="FC373" s="53" t="str">
        <f>IF(ISNUMBER(ER373),ER373*#REF!,"")</f>
        <v/>
      </c>
      <c r="FD373" s="53" t="e">
        <f>IF(ISNUMBER(ES373),ES373*#REF!,"")</f>
        <v>#REF!</v>
      </c>
      <c r="FE373" s="53" t="e">
        <f>IF(ISNUMBER(ET373),ET373*#REF!,"")</f>
        <v>#REF!</v>
      </c>
      <c r="FF373" s="52" t="e">
        <f>IF(ISNUMBER(EU373),EU373*#REF!,"")</f>
        <v>#REF!</v>
      </c>
      <c r="FG373" s="55" t="str">
        <f t="shared" si="530"/>
        <v/>
      </c>
      <c r="FH373" s="55" t="str">
        <f t="shared" si="531"/>
        <v/>
      </c>
      <c r="FI373" s="55" t="str">
        <f t="shared" si="532"/>
        <v/>
      </c>
      <c r="FJ373" s="55" t="str">
        <f t="shared" si="533"/>
        <v/>
      </c>
      <c r="FK373" s="55" t="str">
        <f t="shared" si="534"/>
        <v/>
      </c>
      <c r="FL373" s="55" t="str">
        <f t="shared" si="535"/>
        <v/>
      </c>
      <c r="FM373" s="55" t="str">
        <f t="shared" si="536"/>
        <v/>
      </c>
      <c r="FN373" s="55" t="str">
        <f t="shared" si="537"/>
        <v/>
      </c>
      <c r="FO373" s="55" t="str">
        <f t="shared" si="538"/>
        <v/>
      </c>
      <c r="FP373" s="55" t="str">
        <f t="shared" si="539"/>
        <v/>
      </c>
      <c r="FQ373" s="59" t="str">
        <f t="shared" si="540"/>
        <v/>
      </c>
      <c r="FR373" s="53" t="str">
        <f t="shared" si="426"/>
        <v/>
      </c>
      <c r="FS373" s="53" t="e">
        <f t="shared" si="541"/>
        <v>#VALUE!</v>
      </c>
      <c r="FT373" s="19" t="e">
        <f t="shared" si="542"/>
        <v>#VALUE!</v>
      </c>
      <c r="FU373" s="19" t="e">
        <f t="shared" si="543"/>
        <v>#VALUE!</v>
      </c>
      <c r="FV373" s="19" t="e">
        <f t="shared" si="544"/>
        <v>#VALUE!</v>
      </c>
      <c r="FW373" s="50" t="e">
        <f t="shared" si="545"/>
        <v>#VALUE!</v>
      </c>
      <c r="FX373" s="120">
        <f t="shared" si="546"/>
        <v>0</v>
      </c>
      <c r="FY373" s="120">
        <f t="shared" si="547"/>
        <v>0</v>
      </c>
      <c r="FZ373" s="120">
        <f t="shared" si="548"/>
        <v>0</v>
      </c>
      <c r="GA373" s="120">
        <f t="shared" si="549"/>
        <v>0</v>
      </c>
      <c r="GB373" s="120">
        <f t="shared" si="550"/>
        <v>0</v>
      </c>
      <c r="GC373" s="120">
        <f t="shared" si="551"/>
        <v>0</v>
      </c>
      <c r="GD373" s="120">
        <f t="shared" si="552"/>
        <v>0</v>
      </c>
      <c r="GE373" s="120">
        <f t="shared" si="553"/>
        <v>0</v>
      </c>
      <c r="GF373" s="120">
        <f t="shared" si="554"/>
        <v>0</v>
      </c>
      <c r="GG373">
        <f t="shared" si="555"/>
        <v>0</v>
      </c>
      <c r="GH373">
        <f t="shared" si="556"/>
        <v>0</v>
      </c>
      <c r="GI373">
        <v>6</v>
      </c>
      <c r="GJ373" t="str">
        <f t="shared" si="557"/>
        <v/>
      </c>
    </row>
    <row r="374" spans="1:192" x14ac:dyDescent="0.2">
      <c r="A374" s="50">
        <f t="shared" si="558"/>
        <v>373</v>
      </c>
      <c r="B374" t="s">
        <v>110</v>
      </c>
      <c r="C374" s="58" t="s">
        <v>363</v>
      </c>
      <c r="D374" s="58"/>
      <c r="E374" s="58"/>
      <c r="F374" s="83">
        <v>3504515</v>
      </c>
      <c r="G374" s="83">
        <v>5666930</v>
      </c>
      <c r="H374" s="77">
        <f t="shared" si="493"/>
        <v>504438.76400000002</v>
      </c>
      <c r="I374" s="77">
        <f t="shared" si="494"/>
        <v>5665103.0180000002</v>
      </c>
      <c r="J374" s="83">
        <v>238</v>
      </c>
      <c r="K374" s="83" t="s">
        <v>1335</v>
      </c>
      <c r="L374" s="83">
        <v>0</v>
      </c>
      <c r="M374" s="83"/>
      <c r="O374" s="83"/>
      <c r="P374" s="83"/>
      <c r="Q374" t="s">
        <v>2822</v>
      </c>
      <c r="R374" s="2" t="s">
        <v>1484</v>
      </c>
      <c r="S374" s="2" t="s">
        <v>1323</v>
      </c>
      <c r="T374" s="241" t="str">
        <f t="shared" si="495"/>
        <v>-</v>
      </c>
      <c r="U374" s="241" t="str">
        <f t="shared" si="496"/>
        <v>M</v>
      </c>
      <c r="V374" s="241" t="str">
        <f t="shared" si="497"/>
        <v>-</v>
      </c>
      <c r="W374" s="241" t="str">
        <f t="shared" si="425"/>
        <v>A</v>
      </c>
      <c r="X374" s="260">
        <f t="shared" si="560"/>
        <v>6</v>
      </c>
      <c r="Y374" s="261" t="str">
        <f t="shared" si="559"/>
        <v/>
      </c>
      <c r="Z374" s="56" t="s">
        <v>1587</v>
      </c>
      <c r="AA374" s="69">
        <v>34130</v>
      </c>
      <c r="AB374" s="77">
        <v>1</v>
      </c>
      <c r="AC374" s="2" t="s">
        <v>374</v>
      </c>
      <c r="AD374" s="58" t="s">
        <v>3033</v>
      </c>
      <c r="AE374" s="68"/>
      <c r="AF374" s="63">
        <v>10</v>
      </c>
      <c r="AG374" s="83">
        <v>1290</v>
      </c>
      <c r="AH374" s="83">
        <v>5.72</v>
      </c>
      <c r="AI374" s="83">
        <v>325</v>
      </c>
      <c r="AJ374" s="83"/>
      <c r="AK374" s="83"/>
      <c r="AL374" s="83"/>
      <c r="AM374" s="83">
        <v>0.02</v>
      </c>
      <c r="AN374" s="58"/>
      <c r="AO374" s="58"/>
      <c r="AP374" s="83"/>
      <c r="AQ374" s="58"/>
      <c r="AR374" s="58">
        <v>1370</v>
      </c>
      <c r="AS374" s="193">
        <f t="shared" si="500"/>
        <v>1367.1649999999997</v>
      </c>
      <c r="AT374" s="248" t="str">
        <f t="shared" si="501"/>
        <v/>
      </c>
      <c r="AU374" s="58">
        <v>62.9</v>
      </c>
      <c r="AV374" s="58">
        <v>83.4</v>
      </c>
      <c r="AW374" s="58">
        <v>153</v>
      </c>
      <c r="AX374" s="58">
        <v>33.700000000000003</v>
      </c>
      <c r="AY374" s="58">
        <v>46.1</v>
      </c>
      <c r="AZ374" s="68">
        <v>973</v>
      </c>
      <c r="BA374" s="58"/>
      <c r="BB374" s="58">
        <v>3.32</v>
      </c>
      <c r="BC374" s="58"/>
      <c r="BD374" s="58"/>
      <c r="BE374" s="64">
        <v>11</v>
      </c>
      <c r="BF374" s="58">
        <v>0.745</v>
      </c>
      <c r="BG374" s="58"/>
      <c r="BH374" s="58"/>
      <c r="BI374" s="58"/>
      <c r="BJ374" s="58">
        <v>0</v>
      </c>
      <c r="BK374" s="58"/>
      <c r="BL374" s="58"/>
      <c r="BM374" s="58"/>
      <c r="BN374" s="68"/>
      <c r="BO374" s="81"/>
      <c r="BP374" s="81"/>
      <c r="BQ374" s="81"/>
      <c r="BR374" s="81"/>
      <c r="BS374" s="81"/>
      <c r="BT374" s="81"/>
      <c r="BU374" s="81"/>
      <c r="BV374" s="81"/>
      <c r="BW374" s="81"/>
      <c r="BX374" s="81"/>
      <c r="BY374" s="81"/>
      <c r="BZ374" s="81"/>
      <c r="CA374" s="81"/>
      <c r="CB374" s="81"/>
      <c r="CC374" s="81"/>
      <c r="CD374" s="81"/>
      <c r="CE374" s="81"/>
      <c r="CF374" s="81"/>
      <c r="CG374" s="81"/>
      <c r="CH374" s="81"/>
      <c r="CI374" s="81"/>
      <c r="CJ374" s="81"/>
      <c r="CK374" s="81"/>
      <c r="CL374" s="82"/>
      <c r="CM374" s="81"/>
      <c r="CN374" s="81">
        <v>4430</v>
      </c>
      <c r="CO374" s="81"/>
      <c r="CP374" s="58"/>
      <c r="CQ374" s="68"/>
      <c r="CR374" s="58"/>
      <c r="CS374" s="58"/>
      <c r="CT374" s="58"/>
      <c r="CU374" s="58"/>
      <c r="CV374" s="58"/>
      <c r="CW374" s="58"/>
      <c r="CX374" s="58"/>
      <c r="CY374" s="58"/>
      <c r="CZ374" s="58"/>
      <c r="DA374" s="68"/>
      <c r="DB374" s="81"/>
      <c r="DC374" s="81"/>
      <c r="DD374" s="81"/>
      <c r="DE374" s="81"/>
      <c r="DF374" s="81"/>
      <c r="DG374" s="81"/>
      <c r="DH374" s="81"/>
      <c r="DI374" s="103"/>
      <c r="DJ374" s="103"/>
      <c r="DK374" s="103"/>
      <c r="DL374" s="103"/>
      <c r="DM374" s="103"/>
      <c r="DN374" s="103"/>
      <c r="DO374" s="103"/>
      <c r="DP374" s="103"/>
      <c r="DQ374" s="103"/>
      <c r="DR374" s="103"/>
      <c r="DS374" s="104"/>
      <c r="DT374" s="50">
        <f t="shared" si="502"/>
        <v>1</v>
      </c>
      <c r="DU374" s="73">
        <f t="shared" si="503"/>
        <v>1</v>
      </c>
      <c r="DV374" s="73">
        <f t="shared" si="504"/>
        <v>0</v>
      </c>
      <c r="DW374" s="73">
        <f t="shared" si="505"/>
        <v>0</v>
      </c>
      <c r="DX374" s="73">
        <f t="shared" si="506"/>
        <v>0</v>
      </c>
      <c r="DY374" s="125">
        <f t="shared" si="507"/>
        <v>0</v>
      </c>
      <c r="DZ374" s="73">
        <f t="shared" si="508"/>
        <v>1</v>
      </c>
      <c r="EA374" s="19">
        <f t="shared" si="509"/>
        <v>0</v>
      </c>
      <c r="EB374" s="50">
        <f t="shared" si="510"/>
        <v>0</v>
      </c>
      <c r="EC374" s="19">
        <f t="shared" si="511"/>
        <v>0</v>
      </c>
      <c r="ED374" s="19">
        <f t="shared" si="512"/>
        <v>1</v>
      </c>
      <c r="EE374" s="19">
        <f t="shared" si="513"/>
        <v>0</v>
      </c>
      <c r="EF374" s="50">
        <f t="shared" si="514"/>
        <v>0</v>
      </c>
      <c r="EG374" s="19">
        <f t="shared" si="515"/>
        <v>0</v>
      </c>
      <c r="EH374" s="19">
        <f t="shared" si="516"/>
        <v>1</v>
      </c>
      <c r="EI374" s="50">
        <f t="shared" si="517"/>
        <v>0</v>
      </c>
      <c r="EJ374" s="125">
        <f t="shared" si="518"/>
        <v>2</v>
      </c>
      <c r="EK374">
        <f t="shared" si="519"/>
        <v>62.9</v>
      </c>
      <c r="EL374">
        <f t="shared" si="520"/>
        <v>3.32</v>
      </c>
      <c r="EM374">
        <f t="shared" si="521"/>
        <v>83.4</v>
      </c>
      <c r="EN374">
        <f t="shared" si="522"/>
        <v>153</v>
      </c>
      <c r="EO374">
        <f t="shared" si="523"/>
        <v>0.745</v>
      </c>
      <c r="EP374">
        <f t="shared" si="524"/>
        <v>11</v>
      </c>
      <c r="EQ374">
        <f t="shared" si="525"/>
        <v>973</v>
      </c>
      <c r="ER374" t="str">
        <f t="shared" si="526"/>
        <v/>
      </c>
      <c r="ES374">
        <f t="shared" si="527"/>
        <v>0</v>
      </c>
      <c r="ET374">
        <f t="shared" si="528"/>
        <v>46.1</v>
      </c>
      <c r="EU374" s="61">
        <f t="shared" si="529"/>
        <v>33.700000000000003</v>
      </c>
      <c r="EV374" s="53" t="e">
        <f>IF(ISNUMBER(EK374),EK374*#REF!,"")</f>
        <v>#REF!</v>
      </c>
      <c r="EW374" s="53" t="e">
        <f>IF(ISNUMBER(EL374),EL374*#REF!,"")</f>
        <v>#REF!</v>
      </c>
      <c r="EX374" s="53" t="e">
        <f>IF(ISNUMBER(EM374),EM374*#REF!,"")</f>
        <v>#REF!</v>
      </c>
      <c r="EY374" s="53" t="e">
        <f>IF(ISNUMBER(EN374),EN374*#REF!,"")</f>
        <v>#REF!</v>
      </c>
      <c r="EZ374" s="53" t="e">
        <f>IF(ISNUMBER(EO374),EO374*#REF!,"")</f>
        <v>#REF!</v>
      </c>
      <c r="FA374" s="53" t="e">
        <f>IF(ISNUMBER(EP374),EP374*#REF!,"")</f>
        <v>#REF!</v>
      </c>
      <c r="FB374" s="53" t="e">
        <f>IF(ISNUMBER(EQ374),EQ374*#REF!,"")</f>
        <v>#REF!</v>
      </c>
      <c r="FC374" s="53" t="str">
        <f>IF(ISNUMBER(ER374),ER374*#REF!,"")</f>
        <v/>
      </c>
      <c r="FD374" s="53" t="e">
        <f>IF(ISNUMBER(ES374),ES374*#REF!,"")</f>
        <v>#REF!</v>
      </c>
      <c r="FE374" s="53" t="e">
        <f>IF(ISNUMBER(ET374),ET374*#REF!,"")</f>
        <v>#REF!</v>
      </c>
      <c r="FF374" s="52" t="e">
        <f>IF(ISNUMBER(EU374),EU374*#REF!,"")</f>
        <v>#REF!</v>
      </c>
      <c r="FG374" s="55" t="str">
        <f t="shared" si="530"/>
        <v/>
      </c>
      <c r="FH374" s="55" t="str">
        <f t="shared" si="531"/>
        <v/>
      </c>
      <c r="FI374" s="55" t="str">
        <f t="shared" si="532"/>
        <v/>
      </c>
      <c r="FJ374" s="55" t="str">
        <f t="shared" si="533"/>
        <v/>
      </c>
      <c r="FK374" s="55" t="str">
        <f t="shared" si="534"/>
        <v/>
      </c>
      <c r="FL374" s="55" t="str">
        <f t="shared" si="535"/>
        <v/>
      </c>
      <c r="FM374" s="55" t="str">
        <f t="shared" si="536"/>
        <v/>
      </c>
      <c r="FN374" s="55" t="str">
        <f t="shared" si="537"/>
        <v/>
      </c>
      <c r="FO374" s="55" t="str">
        <f t="shared" si="538"/>
        <v/>
      </c>
      <c r="FP374" s="55" t="str">
        <f t="shared" si="539"/>
        <v/>
      </c>
      <c r="FQ374" s="59" t="str">
        <f t="shared" si="540"/>
        <v/>
      </c>
      <c r="FR374" s="53" t="str">
        <f t="shared" si="426"/>
        <v/>
      </c>
      <c r="FS374" s="53" t="e">
        <f t="shared" si="541"/>
        <v>#VALUE!</v>
      </c>
      <c r="FT374" s="19" t="e">
        <f t="shared" si="542"/>
        <v>#VALUE!</v>
      </c>
      <c r="FU374" s="19" t="e">
        <f t="shared" si="543"/>
        <v>#VALUE!</v>
      </c>
      <c r="FV374" s="19" t="e">
        <f t="shared" si="544"/>
        <v>#VALUE!</v>
      </c>
      <c r="FW374" s="50" t="e">
        <f t="shared" si="545"/>
        <v>#VALUE!</v>
      </c>
      <c r="FX374" s="120">
        <f t="shared" si="546"/>
        <v>0</v>
      </c>
      <c r="FY374" s="120">
        <f t="shared" si="547"/>
        <v>0</v>
      </c>
      <c r="FZ374" s="120">
        <f t="shared" si="548"/>
        <v>0</v>
      </c>
      <c r="GA374" s="120">
        <f t="shared" si="549"/>
        <v>0</v>
      </c>
      <c r="GB374" s="120">
        <f t="shared" si="550"/>
        <v>0</v>
      </c>
      <c r="GC374" s="120">
        <f t="shared" si="551"/>
        <v>0</v>
      </c>
      <c r="GD374" s="120">
        <f t="shared" si="552"/>
        <v>0</v>
      </c>
      <c r="GE374" s="120">
        <f t="shared" si="553"/>
        <v>0</v>
      </c>
      <c r="GF374" s="120">
        <f t="shared" si="554"/>
        <v>0</v>
      </c>
      <c r="GG374">
        <f t="shared" si="555"/>
        <v>0</v>
      </c>
      <c r="GH374">
        <f t="shared" si="556"/>
        <v>0</v>
      </c>
      <c r="GI374">
        <v>6</v>
      </c>
      <c r="GJ374" t="str">
        <f t="shared" si="557"/>
        <v/>
      </c>
    </row>
    <row r="375" spans="1:192" x14ac:dyDescent="0.2">
      <c r="A375" s="50">
        <f t="shared" si="558"/>
        <v>374</v>
      </c>
      <c r="B375" t="s">
        <v>110</v>
      </c>
      <c r="C375" s="58" t="s">
        <v>3034</v>
      </c>
      <c r="D375" s="58"/>
      <c r="E375" s="58"/>
      <c r="F375" s="83">
        <v>3505780</v>
      </c>
      <c r="G375" s="83">
        <v>5667665</v>
      </c>
      <c r="H375" s="77">
        <f t="shared" si="493"/>
        <v>505703.25800000003</v>
      </c>
      <c r="I375" s="77">
        <f t="shared" si="494"/>
        <v>5665837.7240000004</v>
      </c>
      <c r="J375" s="83">
        <v>230</v>
      </c>
      <c r="K375" s="83" t="s">
        <v>1335</v>
      </c>
      <c r="L375" s="83">
        <v>0</v>
      </c>
      <c r="M375" s="83"/>
      <c r="O375" s="83"/>
      <c r="P375" s="83"/>
      <c r="Q375" s="58" t="s">
        <v>2822</v>
      </c>
      <c r="R375" s="2" t="s">
        <v>1484</v>
      </c>
      <c r="S375" s="2" t="s">
        <v>1323</v>
      </c>
      <c r="T375" s="241" t="str">
        <f t="shared" si="495"/>
        <v>-</v>
      </c>
      <c r="U375" s="241" t="str">
        <f t="shared" si="496"/>
        <v>-</v>
      </c>
      <c r="V375" s="241" t="str">
        <f t="shared" si="497"/>
        <v>-</v>
      </c>
      <c r="W375" s="241" t="str">
        <f t="shared" si="425"/>
        <v>A</v>
      </c>
      <c r="X375" s="260">
        <f t="shared" si="560"/>
        <v>6</v>
      </c>
      <c r="Y375" s="261" t="str">
        <f t="shared" si="559"/>
        <v/>
      </c>
      <c r="Z375" s="68" t="s">
        <v>1754</v>
      </c>
      <c r="AA375" s="69">
        <v>34130</v>
      </c>
      <c r="AB375" s="77">
        <v>1</v>
      </c>
      <c r="AC375" s="2" t="s">
        <v>374</v>
      </c>
      <c r="AD375" s="58" t="s">
        <v>3035</v>
      </c>
      <c r="AE375" s="70" t="s">
        <v>3036</v>
      </c>
      <c r="AF375" s="83">
        <v>10.5</v>
      </c>
      <c r="AG375" s="83">
        <v>820</v>
      </c>
      <c r="AH375" s="83">
        <v>5.87</v>
      </c>
      <c r="AI375" s="83">
        <v>572</v>
      </c>
      <c r="AJ375" s="83"/>
      <c r="AK375" s="83"/>
      <c r="AL375" s="83"/>
      <c r="AM375" s="83">
        <v>0.02</v>
      </c>
      <c r="AN375" s="58"/>
      <c r="AO375" s="58"/>
      <c r="AP375" s="83"/>
      <c r="AQ375" s="58"/>
      <c r="AR375" s="58">
        <v>789</v>
      </c>
      <c r="AS375" s="193">
        <f t="shared" si="500"/>
        <v>788.89300000000003</v>
      </c>
      <c r="AT375" s="248" t="str">
        <f t="shared" si="501"/>
        <v/>
      </c>
      <c r="AU375" s="58">
        <v>20.5</v>
      </c>
      <c r="AV375" s="58">
        <v>57.3</v>
      </c>
      <c r="AW375" s="58">
        <v>91.7</v>
      </c>
      <c r="AX375" s="64">
        <v>11</v>
      </c>
      <c r="AY375" s="65">
        <v>71.099999999999994</v>
      </c>
      <c r="AZ375" s="68">
        <v>531</v>
      </c>
      <c r="BA375" s="58"/>
      <c r="BB375" s="58">
        <v>2.4300000000000002</v>
      </c>
      <c r="BC375" s="58"/>
      <c r="BD375" s="58"/>
      <c r="BE375" s="58">
        <v>2.23</v>
      </c>
      <c r="BF375" s="58">
        <v>0.63300000000000001</v>
      </c>
      <c r="BG375" s="58"/>
      <c r="BH375" s="58"/>
      <c r="BI375" s="58"/>
      <c r="BJ375" s="65">
        <v>1</v>
      </c>
      <c r="BK375" s="58"/>
      <c r="BL375" s="58"/>
      <c r="BM375" s="58"/>
      <c r="BN375" s="68"/>
      <c r="BO375" s="81"/>
      <c r="BP375" s="81"/>
      <c r="BQ375" s="81"/>
      <c r="BR375" s="81"/>
      <c r="BS375" s="81"/>
      <c r="BT375" s="81"/>
      <c r="BU375" s="81"/>
      <c r="BV375" s="81"/>
      <c r="BW375" s="81"/>
      <c r="BX375" s="81"/>
      <c r="BY375" s="81"/>
      <c r="BZ375" s="81"/>
      <c r="CA375" s="81"/>
      <c r="CB375" s="81"/>
      <c r="CC375" s="81"/>
      <c r="CD375" s="81"/>
      <c r="CE375" s="81"/>
      <c r="CF375" s="81"/>
      <c r="CG375" s="81"/>
      <c r="CH375" s="81"/>
      <c r="CI375" s="81"/>
      <c r="CJ375" s="81"/>
      <c r="CK375" s="81"/>
      <c r="CL375" s="82"/>
      <c r="CM375" s="81"/>
      <c r="CN375" s="81">
        <v>1650</v>
      </c>
      <c r="CO375" s="90"/>
      <c r="DB375" s="103"/>
      <c r="DC375" s="103"/>
      <c r="DD375" s="103"/>
      <c r="DE375" s="103"/>
      <c r="DF375" s="103"/>
      <c r="DG375" s="103"/>
      <c r="DH375" s="103"/>
      <c r="DI375" s="103"/>
      <c r="DJ375" s="103"/>
      <c r="DK375" s="103"/>
      <c r="DL375" s="103"/>
      <c r="DM375" s="103"/>
      <c r="DN375" s="103"/>
      <c r="DO375" s="103"/>
      <c r="DP375" s="103"/>
      <c r="DQ375" s="103"/>
      <c r="DR375" s="103"/>
      <c r="DS375" s="104"/>
      <c r="DT375" s="50">
        <f t="shared" si="502"/>
        <v>1</v>
      </c>
      <c r="DU375" s="73">
        <f t="shared" si="503"/>
        <v>1</v>
      </c>
      <c r="DV375" s="73">
        <f t="shared" si="504"/>
        <v>0</v>
      </c>
      <c r="DW375" s="73">
        <f t="shared" si="505"/>
        <v>0</v>
      </c>
      <c r="DX375" s="73">
        <f t="shared" si="506"/>
        <v>0</v>
      </c>
      <c r="DY375" s="125">
        <f t="shared" si="507"/>
        <v>0</v>
      </c>
      <c r="DZ375" s="73">
        <f t="shared" si="508"/>
        <v>1</v>
      </c>
      <c r="EA375" s="19">
        <f t="shared" si="509"/>
        <v>0</v>
      </c>
      <c r="EB375" s="50">
        <f t="shared" si="510"/>
        <v>0</v>
      </c>
      <c r="EC375" s="19">
        <f t="shared" si="511"/>
        <v>1</v>
      </c>
      <c r="ED375" s="19">
        <f t="shared" si="512"/>
        <v>0</v>
      </c>
      <c r="EE375" s="19">
        <f t="shared" si="513"/>
        <v>0</v>
      </c>
      <c r="EF375" s="50">
        <f t="shared" si="514"/>
        <v>0</v>
      </c>
      <c r="EG375" s="19">
        <f t="shared" si="515"/>
        <v>0</v>
      </c>
      <c r="EH375" s="19">
        <f t="shared" si="516"/>
        <v>1</v>
      </c>
      <c r="EI375" s="50">
        <f t="shared" si="517"/>
        <v>0</v>
      </c>
      <c r="EJ375" s="125">
        <f t="shared" si="518"/>
        <v>1</v>
      </c>
      <c r="EK375">
        <f t="shared" si="519"/>
        <v>20.5</v>
      </c>
      <c r="EL375">
        <f t="shared" si="520"/>
        <v>2.4300000000000002</v>
      </c>
      <c r="EM375">
        <f t="shared" si="521"/>
        <v>57.3</v>
      </c>
      <c r="EN375">
        <f t="shared" si="522"/>
        <v>91.7</v>
      </c>
      <c r="EO375">
        <f t="shared" si="523"/>
        <v>0.63300000000000001</v>
      </c>
      <c r="EP375">
        <f t="shared" si="524"/>
        <v>2.23</v>
      </c>
      <c r="EQ375">
        <f t="shared" si="525"/>
        <v>531</v>
      </c>
      <c r="ER375" t="str">
        <f t="shared" si="526"/>
        <v/>
      </c>
      <c r="ES375">
        <f t="shared" si="527"/>
        <v>1</v>
      </c>
      <c r="ET375">
        <f t="shared" si="528"/>
        <v>71.099999999999994</v>
      </c>
      <c r="EU375" s="61">
        <f t="shared" si="529"/>
        <v>11</v>
      </c>
      <c r="EV375" s="53" t="e">
        <f>IF(ISNUMBER(EK375),EK375*#REF!,"")</f>
        <v>#REF!</v>
      </c>
      <c r="EW375" s="53" t="e">
        <f>IF(ISNUMBER(EL375),EL375*#REF!,"")</f>
        <v>#REF!</v>
      </c>
      <c r="EX375" s="53" t="e">
        <f>IF(ISNUMBER(EM375),EM375*#REF!,"")</f>
        <v>#REF!</v>
      </c>
      <c r="EY375" s="53" t="e">
        <f>IF(ISNUMBER(EN375),EN375*#REF!,"")</f>
        <v>#REF!</v>
      </c>
      <c r="EZ375" s="53" t="e">
        <f>IF(ISNUMBER(EO375),EO375*#REF!,"")</f>
        <v>#REF!</v>
      </c>
      <c r="FA375" s="53" t="e">
        <f>IF(ISNUMBER(EP375),EP375*#REF!,"")</f>
        <v>#REF!</v>
      </c>
      <c r="FB375" s="53" t="e">
        <f>IF(ISNUMBER(EQ375),EQ375*#REF!,"")</f>
        <v>#REF!</v>
      </c>
      <c r="FC375" s="53" t="str">
        <f>IF(ISNUMBER(ER375),ER375*#REF!,"")</f>
        <v/>
      </c>
      <c r="FD375" s="53" t="e">
        <f>IF(ISNUMBER(ES375),ES375*#REF!,"")</f>
        <v>#REF!</v>
      </c>
      <c r="FE375" s="53" t="e">
        <f>IF(ISNUMBER(ET375),ET375*#REF!,"")</f>
        <v>#REF!</v>
      </c>
      <c r="FF375" s="52" t="e">
        <f>IF(ISNUMBER(EU375),EU375*#REF!,"")</f>
        <v>#REF!</v>
      </c>
      <c r="FG375" s="55" t="str">
        <f t="shared" si="530"/>
        <v/>
      </c>
      <c r="FH375" s="55" t="str">
        <f t="shared" si="531"/>
        <v/>
      </c>
      <c r="FI375" s="55" t="str">
        <f t="shared" si="532"/>
        <v/>
      </c>
      <c r="FJ375" s="55" t="str">
        <f t="shared" si="533"/>
        <v/>
      </c>
      <c r="FK375" s="55" t="str">
        <f t="shared" si="534"/>
        <v/>
      </c>
      <c r="FL375" s="55" t="str">
        <f t="shared" si="535"/>
        <v/>
      </c>
      <c r="FM375" s="55" t="str">
        <f t="shared" si="536"/>
        <v/>
      </c>
      <c r="FN375" s="55" t="str">
        <f t="shared" si="537"/>
        <v/>
      </c>
      <c r="FO375" s="55" t="str">
        <f t="shared" si="538"/>
        <v/>
      </c>
      <c r="FP375" s="55" t="str">
        <f t="shared" si="539"/>
        <v/>
      </c>
      <c r="FQ375" s="59" t="str">
        <f t="shared" si="540"/>
        <v/>
      </c>
      <c r="FR375" s="53" t="str">
        <f t="shared" si="426"/>
        <v/>
      </c>
      <c r="FS375" s="53" t="e">
        <f t="shared" si="541"/>
        <v>#VALUE!</v>
      </c>
      <c r="FT375" s="19" t="e">
        <f t="shared" si="542"/>
        <v>#VALUE!</v>
      </c>
      <c r="FU375" s="19" t="e">
        <f t="shared" si="543"/>
        <v>#VALUE!</v>
      </c>
      <c r="FV375" s="19" t="e">
        <f t="shared" si="544"/>
        <v>#VALUE!</v>
      </c>
      <c r="FW375" s="50" t="e">
        <f t="shared" si="545"/>
        <v>#VALUE!</v>
      </c>
      <c r="FX375" s="120">
        <f t="shared" si="546"/>
        <v>0</v>
      </c>
      <c r="FY375" s="120">
        <f t="shared" si="547"/>
        <v>0</v>
      </c>
      <c r="FZ375" s="120">
        <f t="shared" si="548"/>
        <v>0</v>
      </c>
      <c r="GA375" s="120">
        <f t="shared" si="549"/>
        <v>0</v>
      </c>
      <c r="GB375" s="120">
        <f t="shared" si="550"/>
        <v>0</v>
      </c>
      <c r="GC375" s="120">
        <f t="shared" si="551"/>
        <v>0</v>
      </c>
      <c r="GD375" s="120">
        <f t="shared" si="552"/>
        <v>0</v>
      </c>
      <c r="GE375" s="120">
        <f t="shared" si="553"/>
        <v>0</v>
      </c>
      <c r="GF375" s="120">
        <f t="shared" si="554"/>
        <v>0</v>
      </c>
      <c r="GG375">
        <f t="shared" si="555"/>
        <v>0</v>
      </c>
      <c r="GH375">
        <f t="shared" si="556"/>
        <v>0</v>
      </c>
      <c r="GI375">
        <v>6</v>
      </c>
      <c r="GJ375" t="str">
        <f t="shared" si="557"/>
        <v/>
      </c>
    </row>
    <row r="376" spans="1:192" x14ac:dyDescent="0.2">
      <c r="A376" s="50">
        <f t="shared" si="558"/>
        <v>375</v>
      </c>
      <c r="B376" t="s">
        <v>108</v>
      </c>
      <c r="C376" s="58" t="s">
        <v>365</v>
      </c>
      <c r="D376" s="58"/>
      <c r="E376" s="58"/>
      <c r="F376" s="83">
        <v>3505800</v>
      </c>
      <c r="G376" s="83">
        <v>5663810</v>
      </c>
      <c r="H376" s="77">
        <f t="shared" si="493"/>
        <v>505723.25000000006</v>
      </c>
      <c r="I376" s="77">
        <f t="shared" si="494"/>
        <v>5661984.2659999998</v>
      </c>
      <c r="J376" s="83">
        <v>328</v>
      </c>
      <c r="K376" s="83" t="s">
        <v>1333</v>
      </c>
      <c r="L376" s="83">
        <v>116</v>
      </c>
      <c r="M376" s="83">
        <v>110</v>
      </c>
      <c r="N376" s="19">
        <v>115</v>
      </c>
      <c r="O376" s="83"/>
      <c r="P376" s="83"/>
      <c r="Q376" t="s">
        <v>2821</v>
      </c>
      <c r="R376" s="2" t="s">
        <v>2874</v>
      </c>
      <c r="S376" s="2" t="s">
        <v>2640</v>
      </c>
      <c r="T376" s="241" t="str">
        <f t="shared" si="495"/>
        <v>-</v>
      </c>
      <c r="U376" s="241" t="str">
        <f t="shared" si="496"/>
        <v>M</v>
      </c>
      <c r="V376" s="241" t="str">
        <f t="shared" si="497"/>
        <v>-</v>
      </c>
      <c r="W376" s="241" t="str">
        <f t="shared" si="425"/>
        <v>A</v>
      </c>
      <c r="X376" s="260">
        <f t="shared" si="560"/>
        <v>6</v>
      </c>
      <c r="Y376" s="261" t="str">
        <f t="shared" si="559"/>
        <v/>
      </c>
      <c r="Z376" s="56" t="s">
        <v>1732</v>
      </c>
      <c r="AA376" s="69">
        <v>34149</v>
      </c>
      <c r="AB376" s="77">
        <v>1</v>
      </c>
      <c r="AC376" s="2" t="s">
        <v>374</v>
      </c>
      <c r="AD376" s="58" t="s">
        <v>3018</v>
      </c>
      <c r="AE376" s="70" t="s">
        <v>3019</v>
      </c>
      <c r="AF376" s="83">
        <v>12.6</v>
      </c>
      <c r="AG376" s="83">
        <v>1380</v>
      </c>
      <c r="AH376" s="72">
        <v>5.7</v>
      </c>
      <c r="AI376" s="83">
        <v>378</v>
      </c>
      <c r="AJ376" s="83"/>
      <c r="AK376" s="83"/>
      <c r="AL376" s="83"/>
      <c r="AM376" s="83">
        <v>0.16</v>
      </c>
      <c r="AN376" s="58"/>
      <c r="AO376" s="58"/>
      <c r="AP376" s="83"/>
      <c r="AQ376" s="58"/>
      <c r="AR376" s="58">
        <v>1300</v>
      </c>
      <c r="AS376" s="193">
        <f t="shared" si="500"/>
        <v>1299.8829999999998</v>
      </c>
      <c r="AT376" s="248" t="str">
        <f t="shared" si="501"/>
        <v/>
      </c>
      <c r="AU376" s="58">
        <v>10.199999999999999</v>
      </c>
      <c r="AV376" s="58">
        <v>78.8</v>
      </c>
      <c r="AW376" s="65">
        <v>195</v>
      </c>
      <c r="AX376" s="58">
        <v>6.83</v>
      </c>
      <c r="AY376" s="58">
        <v>11</v>
      </c>
      <c r="AZ376" s="68">
        <v>991</v>
      </c>
      <c r="BA376" s="58"/>
      <c r="BB376" s="58">
        <v>2.0299999999999998</v>
      </c>
      <c r="BC376" s="58"/>
      <c r="BD376" s="58"/>
      <c r="BE376" s="58">
        <v>4.04</v>
      </c>
      <c r="BF376" s="58">
        <v>0.46300000000000002</v>
      </c>
      <c r="BG376" s="58"/>
      <c r="BH376" s="58"/>
      <c r="BI376" s="58"/>
      <c r="BJ376" s="58">
        <v>0.52</v>
      </c>
      <c r="BK376" s="58"/>
      <c r="BL376" s="58"/>
      <c r="BM376" s="58"/>
      <c r="BN376" s="68"/>
      <c r="BO376" s="81"/>
      <c r="BP376" s="81"/>
      <c r="BQ376" s="81"/>
      <c r="BR376" s="81"/>
      <c r="BS376" s="81"/>
      <c r="BT376" s="81"/>
      <c r="BU376" s="81"/>
      <c r="BV376" s="81"/>
      <c r="BW376" s="81"/>
      <c r="BX376" s="81"/>
      <c r="BY376" s="81"/>
      <c r="BZ376" s="81"/>
      <c r="CA376" s="81"/>
      <c r="CB376" s="81"/>
      <c r="CC376" s="81"/>
      <c r="CD376" s="81"/>
      <c r="CE376" s="81"/>
      <c r="CF376" s="81"/>
      <c r="CG376" s="81"/>
      <c r="CH376" s="81"/>
      <c r="CI376" s="81"/>
      <c r="CJ376" s="81"/>
      <c r="CK376" s="81"/>
      <c r="CL376" s="82"/>
      <c r="CM376" s="81"/>
      <c r="CN376" s="81">
        <v>3630</v>
      </c>
      <c r="CO376" s="90"/>
      <c r="DB376" s="103"/>
      <c r="DC376" s="103"/>
      <c r="DD376" s="103"/>
      <c r="DE376" s="103"/>
      <c r="DF376" s="103"/>
      <c r="DG376" s="103"/>
      <c r="DH376" s="103"/>
      <c r="DI376" s="103"/>
      <c r="DJ376" s="103"/>
      <c r="DK376" s="103"/>
      <c r="DL376" s="103"/>
      <c r="DM376" s="103"/>
      <c r="DN376" s="103"/>
      <c r="DO376" s="103"/>
      <c r="DP376" s="103"/>
      <c r="DQ376" s="103"/>
      <c r="DR376" s="103"/>
      <c r="DS376" s="104"/>
      <c r="DT376" s="50">
        <f t="shared" si="502"/>
        <v>1</v>
      </c>
      <c r="DU376" s="73">
        <f t="shared" si="503"/>
        <v>0</v>
      </c>
      <c r="DV376" s="73">
        <f t="shared" si="504"/>
        <v>0</v>
      </c>
      <c r="DW376" s="73">
        <f t="shared" si="505"/>
        <v>1</v>
      </c>
      <c r="DX376" s="73">
        <f t="shared" si="506"/>
        <v>0</v>
      </c>
      <c r="DY376" s="125">
        <f t="shared" si="507"/>
        <v>0</v>
      </c>
      <c r="DZ376" s="73">
        <f t="shared" si="508"/>
        <v>1</v>
      </c>
      <c r="EA376" s="19">
        <f t="shared" si="509"/>
        <v>0</v>
      </c>
      <c r="EB376" s="50">
        <f t="shared" si="510"/>
        <v>0</v>
      </c>
      <c r="EC376" s="19">
        <f t="shared" si="511"/>
        <v>0</v>
      </c>
      <c r="ED376" s="19">
        <f t="shared" si="512"/>
        <v>1</v>
      </c>
      <c r="EE376" s="19">
        <f t="shared" si="513"/>
        <v>0</v>
      </c>
      <c r="EF376" s="50">
        <f t="shared" si="514"/>
        <v>0</v>
      </c>
      <c r="EG376" s="19">
        <f t="shared" si="515"/>
        <v>0</v>
      </c>
      <c r="EH376" s="19">
        <f t="shared" si="516"/>
        <v>1</v>
      </c>
      <c r="EI376" s="50">
        <f t="shared" si="517"/>
        <v>0</v>
      </c>
      <c r="EJ376" s="125">
        <f t="shared" si="518"/>
        <v>3</v>
      </c>
      <c r="EK376">
        <f t="shared" si="519"/>
        <v>10.199999999999999</v>
      </c>
      <c r="EL376">
        <f t="shared" si="520"/>
        <v>2.0299999999999998</v>
      </c>
      <c r="EM376">
        <f t="shared" si="521"/>
        <v>78.8</v>
      </c>
      <c r="EN376">
        <f t="shared" si="522"/>
        <v>195</v>
      </c>
      <c r="EO376">
        <f t="shared" si="523"/>
        <v>0.46300000000000002</v>
      </c>
      <c r="EP376">
        <f t="shared" si="524"/>
        <v>4.04</v>
      </c>
      <c r="EQ376">
        <f t="shared" si="525"/>
        <v>991</v>
      </c>
      <c r="ER376" t="str">
        <f t="shared" si="526"/>
        <v/>
      </c>
      <c r="ES376">
        <f t="shared" si="527"/>
        <v>0.52</v>
      </c>
      <c r="ET376">
        <f t="shared" si="528"/>
        <v>11</v>
      </c>
      <c r="EU376" s="61">
        <f t="shared" si="529"/>
        <v>6.83</v>
      </c>
      <c r="EV376" s="53" t="e">
        <f>IF(ISNUMBER(EK376),EK376*#REF!,"")</f>
        <v>#REF!</v>
      </c>
      <c r="EW376" s="53" t="e">
        <f>IF(ISNUMBER(EL376),EL376*#REF!,"")</f>
        <v>#REF!</v>
      </c>
      <c r="EX376" s="53" t="e">
        <f>IF(ISNUMBER(EM376),EM376*#REF!,"")</f>
        <v>#REF!</v>
      </c>
      <c r="EY376" s="53" t="e">
        <f>IF(ISNUMBER(EN376),EN376*#REF!,"")</f>
        <v>#REF!</v>
      </c>
      <c r="EZ376" s="53" t="e">
        <f>IF(ISNUMBER(EO376),EO376*#REF!,"")</f>
        <v>#REF!</v>
      </c>
      <c r="FA376" s="53" t="e">
        <f>IF(ISNUMBER(EP376),EP376*#REF!,"")</f>
        <v>#REF!</v>
      </c>
      <c r="FB376" s="53" t="e">
        <f>IF(ISNUMBER(EQ376),EQ376*#REF!,"")</f>
        <v>#REF!</v>
      </c>
      <c r="FC376" s="53" t="str">
        <f>IF(ISNUMBER(ER376),ER376*#REF!,"")</f>
        <v/>
      </c>
      <c r="FD376" s="53" t="e">
        <f>IF(ISNUMBER(ES376),ES376*#REF!,"")</f>
        <v>#REF!</v>
      </c>
      <c r="FE376" s="53" t="e">
        <f>IF(ISNUMBER(ET376),ET376*#REF!,"")</f>
        <v>#REF!</v>
      </c>
      <c r="FF376" s="52" t="e">
        <f>IF(ISNUMBER(EU376),EU376*#REF!,"")</f>
        <v>#REF!</v>
      </c>
      <c r="FG376" s="55" t="str">
        <f t="shared" si="530"/>
        <v/>
      </c>
      <c r="FH376" s="55" t="str">
        <f t="shared" si="531"/>
        <v/>
      </c>
      <c r="FI376" s="55" t="str">
        <f t="shared" si="532"/>
        <v/>
      </c>
      <c r="FJ376" s="55" t="str">
        <f t="shared" si="533"/>
        <v/>
      </c>
      <c r="FK376" s="55" t="str">
        <f t="shared" si="534"/>
        <v/>
      </c>
      <c r="FL376" s="55" t="str">
        <f t="shared" si="535"/>
        <v/>
      </c>
      <c r="FM376" s="55" t="str">
        <f t="shared" si="536"/>
        <v/>
      </c>
      <c r="FN376" s="55" t="str">
        <f t="shared" si="537"/>
        <v/>
      </c>
      <c r="FO376" s="55" t="str">
        <f t="shared" si="538"/>
        <v/>
      </c>
      <c r="FP376" s="55" t="str">
        <f t="shared" si="539"/>
        <v/>
      </c>
      <c r="FQ376" s="59" t="str">
        <f t="shared" si="540"/>
        <v/>
      </c>
      <c r="FR376" s="53" t="str">
        <f t="shared" si="426"/>
        <v/>
      </c>
      <c r="FS376" s="53" t="e">
        <f t="shared" si="541"/>
        <v>#VALUE!</v>
      </c>
      <c r="FT376" s="19" t="e">
        <f t="shared" si="542"/>
        <v>#VALUE!</v>
      </c>
      <c r="FU376" s="19" t="e">
        <f t="shared" si="543"/>
        <v>#VALUE!</v>
      </c>
      <c r="FV376" s="19" t="e">
        <f t="shared" si="544"/>
        <v>#VALUE!</v>
      </c>
      <c r="FW376" s="50" t="e">
        <f t="shared" si="545"/>
        <v>#VALUE!</v>
      </c>
      <c r="FX376" s="120">
        <f t="shared" si="546"/>
        <v>0</v>
      </c>
      <c r="FY376" s="120">
        <f t="shared" si="547"/>
        <v>0</v>
      </c>
      <c r="FZ376" s="120">
        <f t="shared" si="548"/>
        <v>0</v>
      </c>
      <c r="GA376" s="120">
        <f t="shared" si="549"/>
        <v>0</v>
      </c>
      <c r="GB376" s="120">
        <f t="shared" si="550"/>
        <v>0</v>
      </c>
      <c r="GC376" s="120">
        <f t="shared" si="551"/>
        <v>0</v>
      </c>
      <c r="GD376" s="120">
        <f t="shared" si="552"/>
        <v>0</v>
      </c>
      <c r="GE376" s="120">
        <f t="shared" si="553"/>
        <v>0</v>
      </c>
      <c r="GF376" s="120">
        <f t="shared" si="554"/>
        <v>0</v>
      </c>
      <c r="GG376">
        <f t="shared" si="555"/>
        <v>0</v>
      </c>
      <c r="GH376">
        <f t="shared" si="556"/>
        <v>0</v>
      </c>
      <c r="GI376">
        <v>6</v>
      </c>
      <c r="GJ376" t="str">
        <f t="shared" si="557"/>
        <v/>
      </c>
    </row>
    <row r="377" spans="1:192" x14ac:dyDescent="0.2">
      <c r="A377" s="50">
        <f t="shared" si="558"/>
        <v>376</v>
      </c>
      <c r="B377" s="2" t="s">
        <v>108</v>
      </c>
      <c r="C377" t="s">
        <v>373</v>
      </c>
      <c r="D377" s="2"/>
      <c r="E377" s="2"/>
      <c r="F377" s="19">
        <v>3505250</v>
      </c>
      <c r="G377" s="19">
        <v>5664610</v>
      </c>
      <c r="H377" s="77">
        <f t="shared" si="493"/>
        <v>505173.47000000003</v>
      </c>
      <c r="I377" s="77">
        <f t="shared" si="494"/>
        <v>5662783.9460000005</v>
      </c>
      <c r="J377" s="19">
        <v>304.35000000000002</v>
      </c>
      <c r="K377" s="19" t="s">
        <v>1335</v>
      </c>
      <c r="L377" s="87">
        <v>2.4500000000000002</v>
      </c>
      <c r="Q377" t="s">
        <v>2822</v>
      </c>
      <c r="R377" t="s">
        <v>1484</v>
      </c>
      <c r="S377" t="s">
        <v>1323</v>
      </c>
      <c r="T377" s="241" t="str">
        <f t="shared" si="495"/>
        <v>-</v>
      </c>
      <c r="U377" s="241" t="str">
        <f t="shared" si="496"/>
        <v>-</v>
      </c>
      <c r="V377" s="241" t="str">
        <f t="shared" si="497"/>
        <v>-</v>
      </c>
      <c r="W377" s="241" t="str">
        <f t="shared" si="425"/>
        <v>A</v>
      </c>
      <c r="X377" s="260">
        <f t="shared" si="560"/>
        <v>6</v>
      </c>
      <c r="Y377" s="261" t="str">
        <f t="shared" si="559"/>
        <v/>
      </c>
      <c r="Z377" s="56" t="s">
        <v>1587</v>
      </c>
      <c r="AA377" s="48">
        <v>14950</v>
      </c>
      <c r="AB377" s="73">
        <v>1</v>
      </c>
      <c r="AC377" s="2" t="s">
        <v>411</v>
      </c>
      <c r="AD377" s="2" t="s">
        <v>1759</v>
      </c>
      <c r="AE377" s="57" t="s">
        <v>2709</v>
      </c>
      <c r="AF377" s="66">
        <v>9.9</v>
      </c>
      <c r="AM377" s="66">
        <v>0.41</v>
      </c>
      <c r="AR377" s="58">
        <v>908</v>
      </c>
      <c r="AS377" s="193">
        <f t="shared" si="500"/>
        <v>887.67400000000009</v>
      </c>
      <c r="AT377" s="248" t="str">
        <f t="shared" si="501"/>
        <v/>
      </c>
      <c r="AU377">
        <v>13.51</v>
      </c>
      <c r="AV377">
        <v>59.41</v>
      </c>
      <c r="AW377">
        <v>113.8</v>
      </c>
      <c r="AX377">
        <v>10.18</v>
      </c>
      <c r="AY377">
        <v>25.6</v>
      </c>
      <c r="AZ377" s="61">
        <v>636.4</v>
      </c>
      <c r="BB377" s="53">
        <v>2.6379999999999999</v>
      </c>
      <c r="BE377" s="53">
        <v>7.7489999999999997</v>
      </c>
      <c r="BF377">
        <v>1.427</v>
      </c>
      <c r="BM377">
        <v>16.96</v>
      </c>
      <c r="BO377" s="90"/>
      <c r="BP377" s="90"/>
      <c r="BQ377" s="90"/>
      <c r="BR377" s="90"/>
      <c r="BS377" s="90"/>
      <c r="BT377" s="90"/>
      <c r="BU377" s="90"/>
      <c r="BV377" s="90"/>
      <c r="BW377" s="90"/>
      <c r="BX377" s="90"/>
      <c r="BY377" s="90"/>
      <c r="BZ377" s="90"/>
      <c r="CA377" s="90"/>
      <c r="CB377" s="90"/>
      <c r="CC377" s="90"/>
      <c r="CD377" s="90"/>
      <c r="CE377" s="90"/>
      <c r="CF377" s="90"/>
      <c r="CG377" s="90"/>
      <c r="CH377" s="90"/>
      <c r="CI377" s="90"/>
      <c r="CJ377" s="90"/>
      <c r="CK377" s="90"/>
      <c r="CL377" s="91"/>
      <c r="CM377" s="90"/>
      <c r="CN377" s="90">
        <v>1309</v>
      </c>
      <c r="CO377" s="90"/>
      <c r="DB377" s="103"/>
      <c r="DC377" s="103"/>
      <c r="DD377" s="103"/>
      <c r="DE377" s="103"/>
      <c r="DF377" s="103"/>
      <c r="DG377" s="103"/>
      <c r="DH377" s="103">
        <v>-15.8</v>
      </c>
      <c r="DI377" s="103"/>
      <c r="DJ377" s="103"/>
      <c r="DK377" s="103"/>
      <c r="DL377" s="103"/>
      <c r="DM377" s="103"/>
      <c r="DN377" s="103"/>
      <c r="DO377" s="103"/>
      <c r="DP377" s="103"/>
      <c r="DQ377" s="103"/>
      <c r="DR377" s="103"/>
      <c r="DS377" s="104"/>
      <c r="DT377" s="50">
        <f t="shared" si="502"/>
        <v>1</v>
      </c>
      <c r="DU377" s="73">
        <f t="shared" si="503"/>
        <v>1</v>
      </c>
      <c r="DV377" s="73">
        <f t="shared" si="504"/>
        <v>0</v>
      </c>
      <c r="DW377" s="73">
        <f t="shared" si="505"/>
        <v>0</v>
      </c>
      <c r="DX377" s="73">
        <f t="shared" si="506"/>
        <v>0</v>
      </c>
      <c r="DY377" s="125">
        <f t="shared" si="507"/>
        <v>0</v>
      </c>
      <c r="DZ377" s="73">
        <f t="shared" si="508"/>
        <v>1</v>
      </c>
      <c r="EA377" s="19">
        <f t="shared" si="509"/>
        <v>0</v>
      </c>
      <c r="EB377" s="50">
        <f t="shared" si="510"/>
        <v>0</v>
      </c>
      <c r="EC377" s="19">
        <f t="shared" si="511"/>
        <v>1</v>
      </c>
      <c r="ED377" s="19">
        <f t="shared" si="512"/>
        <v>0</v>
      </c>
      <c r="EE377" s="19">
        <f t="shared" si="513"/>
        <v>0</v>
      </c>
      <c r="EF377" s="50">
        <f t="shared" si="514"/>
        <v>0</v>
      </c>
      <c r="EG377" s="19">
        <f t="shared" si="515"/>
        <v>0</v>
      </c>
      <c r="EH377" s="19">
        <f t="shared" si="516"/>
        <v>1</v>
      </c>
      <c r="EI377" s="50">
        <f t="shared" si="517"/>
        <v>0</v>
      </c>
      <c r="EJ377" s="125">
        <f t="shared" si="518"/>
        <v>1</v>
      </c>
      <c r="EK377">
        <f t="shared" si="519"/>
        <v>13.51</v>
      </c>
      <c r="EL377">
        <f t="shared" si="520"/>
        <v>2.6379999999999999</v>
      </c>
      <c r="EM377">
        <f t="shared" si="521"/>
        <v>59.41</v>
      </c>
      <c r="EN377">
        <f t="shared" si="522"/>
        <v>113.8</v>
      </c>
      <c r="EO377">
        <f t="shared" si="523"/>
        <v>1.427</v>
      </c>
      <c r="EP377">
        <f t="shared" si="524"/>
        <v>7.7489999999999997</v>
      </c>
      <c r="EQ377">
        <f t="shared" si="525"/>
        <v>636.4</v>
      </c>
      <c r="ER377" t="str">
        <f t="shared" si="526"/>
        <v/>
      </c>
      <c r="ES377" t="str">
        <f t="shared" si="527"/>
        <v/>
      </c>
      <c r="ET377">
        <f t="shared" si="528"/>
        <v>25.6</v>
      </c>
      <c r="EU377" s="61">
        <f t="shared" si="529"/>
        <v>10.18</v>
      </c>
      <c r="EV377" s="53" t="e">
        <f>IF(ISNUMBER(EK377),EK377*#REF!,"")</f>
        <v>#REF!</v>
      </c>
      <c r="EW377" s="53" t="e">
        <f>IF(ISNUMBER(EL377),EL377*#REF!,"")</f>
        <v>#REF!</v>
      </c>
      <c r="EX377" s="53" t="e">
        <f>IF(ISNUMBER(EM377),EM377*#REF!,"")</f>
        <v>#REF!</v>
      </c>
      <c r="EY377" s="53" t="e">
        <f>IF(ISNUMBER(EN377),EN377*#REF!,"")</f>
        <v>#REF!</v>
      </c>
      <c r="EZ377" s="53" t="e">
        <f>IF(ISNUMBER(EO377),EO377*#REF!,"")</f>
        <v>#REF!</v>
      </c>
      <c r="FA377" s="53" t="e">
        <f>IF(ISNUMBER(EP377),EP377*#REF!,"")</f>
        <v>#REF!</v>
      </c>
      <c r="FB377" s="53" t="e">
        <f>IF(ISNUMBER(EQ377),EQ377*#REF!,"")</f>
        <v>#REF!</v>
      </c>
      <c r="FC377" s="53" t="str">
        <f>IF(ISNUMBER(ER377),ER377*#REF!,"")</f>
        <v/>
      </c>
      <c r="FD377" s="53" t="str">
        <f>IF(ISNUMBER(ES377),ES377*#REF!,"")</f>
        <v/>
      </c>
      <c r="FE377" s="53" t="e">
        <f>IF(ISNUMBER(ET377),ET377*#REF!,"")</f>
        <v>#REF!</v>
      </c>
      <c r="FF377" s="52" t="e">
        <f>IF(ISNUMBER(EU377),EU377*#REF!,"")</f>
        <v>#REF!</v>
      </c>
      <c r="FG377" s="55" t="str">
        <f t="shared" si="530"/>
        <v/>
      </c>
      <c r="FH377" s="55" t="str">
        <f t="shared" si="531"/>
        <v/>
      </c>
      <c r="FI377" s="55" t="str">
        <f t="shared" si="532"/>
        <v/>
      </c>
      <c r="FJ377" s="55" t="str">
        <f t="shared" si="533"/>
        <v/>
      </c>
      <c r="FK377" s="55" t="str">
        <f t="shared" si="534"/>
        <v/>
      </c>
      <c r="FL377" s="55" t="str">
        <f t="shared" si="535"/>
        <v/>
      </c>
      <c r="FM377" s="55" t="str">
        <f t="shared" si="536"/>
        <v/>
      </c>
      <c r="FN377" s="55" t="str">
        <f t="shared" si="537"/>
        <v/>
      </c>
      <c r="FO377" s="55" t="str">
        <f t="shared" si="538"/>
        <v/>
      </c>
      <c r="FP377" s="55" t="str">
        <f t="shared" si="539"/>
        <v/>
      </c>
      <c r="FQ377" s="59" t="str">
        <f t="shared" si="540"/>
        <v/>
      </c>
      <c r="FR377" s="53" t="str">
        <f t="shared" si="426"/>
        <v/>
      </c>
      <c r="FS377" s="53" t="e">
        <f t="shared" si="541"/>
        <v>#VALUE!</v>
      </c>
      <c r="FT377" s="19" t="e">
        <f t="shared" si="542"/>
        <v>#VALUE!</v>
      </c>
      <c r="FU377" s="19" t="e">
        <f t="shared" si="543"/>
        <v>#VALUE!</v>
      </c>
      <c r="FV377" s="19" t="e">
        <f t="shared" si="544"/>
        <v>#VALUE!</v>
      </c>
      <c r="FW377" s="50" t="e">
        <f t="shared" si="545"/>
        <v>#VALUE!</v>
      </c>
      <c r="FX377" s="120">
        <f t="shared" si="546"/>
        <v>0</v>
      </c>
      <c r="FY377" s="120">
        <f t="shared" si="547"/>
        <v>0</v>
      </c>
      <c r="FZ377" s="120">
        <f t="shared" si="548"/>
        <v>0</v>
      </c>
      <c r="GA377" s="120">
        <f t="shared" si="549"/>
        <v>0</v>
      </c>
      <c r="GB377" s="120">
        <f t="shared" si="550"/>
        <v>0</v>
      </c>
      <c r="GC377" s="120">
        <f t="shared" si="551"/>
        <v>0</v>
      </c>
      <c r="GD377" s="120">
        <f t="shared" si="552"/>
        <v>0</v>
      </c>
      <c r="GE377" s="120">
        <f t="shared" si="553"/>
        <v>0</v>
      </c>
      <c r="GF377" s="120">
        <f t="shared" si="554"/>
        <v>0</v>
      </c>
      <c r="GG377">
        <f t="shared" si="555"/>
        <v>0</v>
      </c>
      <c r="GH377">
        <f t="shared" si="556"/>
        <v>0</v>
      </c>
      <c r="GI377">
        <v>6</v>
      </c>
      <c r="GJ377" t="str">
        <f t="shared" si="557"/>
        <v/>
      </c>
    </row>
    <row r="378" spans="1:192" x14ac:dyDescent="0.2">
      <c r="A378" s="50">
        <f t="shared" si="558"/>
        <v>377</v>
      </c>
      <c r="B378" s="2" t="s">
        <v>108</v>
      </c>
      <c r="C378" t="s">
        <v>373</v>
      </c>
      <c r="F378" s="19">
        <v>3505250</v>
      </c>
      <c r="G378" s="19">
        <v>5664610</v>
      </c>
      <c r="H378" s="77">
        <f t="shared" si="493"/>
        <v>505173.47000000003</v>
      </c>
      <c r="I378" s="77">
        <f t="shared" si="494"/>
        <v>5662783.9460000005</v>
      </c>
      <c r="J378" s="19">
        <v>304.60000000000002</v>
      </c>
      <c r="K378" s="66" t="s">
        <v>1335</v>
      </c>
      <c r="L378" s="19">
        <v>2.4500000000000002</v>
      </c>
      <c r="Q378" t="s">
        <v>2822</v>
      </c>
      <c r="R378" t="s">
        <v>1484</v>
      </c>
      <c r="S378" t="s">
        <v>1323</v>
      </c>
      <c r="T378" s="241" t="str">
        <f t="shared" si="495"/>
        <v>-</v>
      </c>
      <c r="U378" s="241" t="str">
        <f t="shared" si="496"/>
        <v>-</v>
      </c>
      <c r="V378" s="241" t="str">
        <f t="shared" si="497"/>
        <v>-</v>
      </c>
      <c r="W378" s="241" t="str">
        <f t="shared" si="425"/>
        <v>A</v>
      </c>
      <c r="X378" s="260">
        <f t="shared" si="560"/>
        <v>6</v>
      </c>
      <c r="Y378" s="261" t="str">
        <f t="shared" si="559"/>
        <v/>
      </c>
      <c r="Z378" s="56" t="s">
        <v>1587</v>
      </c>
      <c r="AA378" s="48">
        <v>24393</v>
      </c>
      <c r="AB378" s="73">
        <v>2</v>
      </c>
      <c r="AC378" s="2" t="s">
        <v>529</v>
      </c>
      <c r="AD378" s="2" t="s">
        <v>1758</v>
      </c>
      <c r="AE378" s="57" t="s">
        <v>2677</v>
      </c>
      <c r="AF378" s="66">
        <v>9.1999999999999993</v>
      </c>
      <c r="AM378" s="66">
        <v>0.38</v>
      </c>
      <c r="AR378">
        <v>2230</v>
      </c>
      <c r="AS378" s="193">
        <f t="shared" ref="AS378:AS403" si="561">SUM(AU378:BN378)+SUM(BO378:CL378)/1000</f>
        <v>896.34000000000015</v>
      </c>
      <c r="AT378" s="248" t="str">
        <f t="shared" ref="AT378:AT403" si="562">FR378</f>
        <v/>
      </c>
      <c r="AU378">
        <v>9.85</v>
      </c>
      <c r="AV378">
        <v>59.13</v>
      </c>
      <c r="AW378">
        <v>115.7</v>
      </c>
      <c r="AX378">
        <v>6.36</v>
      </c>
      <c r="AY378">
        <v>27.9</v>
      </c>
      <c r="AZ378" s="49">
        <v>651</v>
      </c>
      <c r="BB378">
        <v>2.08</v>
      </c>
      <c r="BC378">
        <v>0.24</v>
      </c>
      <c r="BD378">
        <v>0.38</v>
      </c>
      <c r="BE378">
        <v>7.57</v>
      </c>
      <c r="BF378">
        <v>0.4</v>
      </c>
      <c r="BM378">
        <v>15.73</v>
      </c>
      <c r="CN378" s="103">
        <v>1334</v>
      </c>
      <c r="DB378" s="103"/>
      <c r="DC378" s="103"/>
      <c r="DD378" s="103"/>
      <c r="DE378" s="103"/>
      <c r="DF378" s="103"/>
      <c r="DG378" s="103"/>
      <c r="DH378" s="103"/>
      <c r="DI378" s="103"/>
      <c r="DJ378" s="103"/>
      <c r="DK378" s="103"/>
      <c r="DL378" s="103"/>
      <c r="DM378" s="103"/>
      <c r="DN378" s="103"/>
      <c r="DO378" s="103"/>
      <c r="DP378" s="103"/>
      <c r="DQ378" s="103"/>
      <c r="DR378" s="103"/>
      <c r="DS378" s="104"/>
      <c r="DT378" s="50">
        <f t="shared" si="502"/>
        <v>0</v>
      </c>
      <c r="DU378" s="73">
        <f t="shared" si="503"/>
        <v>1</v>
      </c>
      <c r="DV378" s="73">
        <f t="shared" si="504"/>
        <v>0</v>
      </c>
      <c r="DW378" s="73">
        <f t="shared" si="505"/>
        <v>0</v>
      </c>
      <c r="DX378" s="73">
        <f t="shared" si="506"/>
        <v>0</v>
      </c>
      <c r="DY378" s="125">
        <f t="shared" si="507"/>
        <v>0</v>
      </c>
      <c r="DZ378" s="73">
        <f t="shared" si="508"/>
        <v>1</v>
      </c>
      <c r="EA378" s="19">
        <f t="shared" si="509"/>
        <v>0</v>
      </c>
      <c r="EB378" s="50">
        <f t="shared" si="510"/>
        <v>0</v>
      </c>
      <c r="EC378" s="19">
        <f t="shared" si="511"/>
        <v>1</v>
      </c>
      <c r="ED378" s="19">
        <f t="shared" si="512"/>
        <v>0</v>
      </c>
      <c r="EE378" s="19">
        <f t="shared" si="513"/>
        <v>0</v>
      </c>
      <c r="EF378" s="50">
        <f t="shared" si="514"/>
        <v>0</v>
      </c>
      <c r="EG378" s="19">
        <f t="shared" si="515"/>
        <v>0</v>
      </c>
      <c r="EH378" s="19">
        <f t="shared" si="516"/>
        <v>1</v>
      </c>
      <c r="EI378" s="50">
        <f t="shared" si="517"/>
        <v>0</v>
      </c>
      <c r="EJ378" s="125">
        <f t="shared" si="518"/>
        <v>1</v>
      </c>
      <c r="EK378">
        <f t="shared" si="519"/>
        <v>9.85</v>
      </c>
      <c r="EL378">
        <f t="shared" si="520"/>
        <v>2.08</v>
      </c>
      <c r="EM378">
        <f t="shared" si="521"/>
        <v>59.13</v>
      </c>
      <c r="EN378">
        <f t="shared" si="522"/>
        <v>115.7</v>
      </c>
      <c r="EO378">
        <f t="shared" si="523"/>
        <v>0.4</v>
      </c>
      <c r="EP378">
        <f t="shared" si="524"/>
        <v>7.57</v>
      </c>
      <c r="EQ378">
        <f t="shared" si="525"/>
        <v>651</v>
      </c>
      <c r="ER378" t="str">
        <f t="shared" si="526"/>
        <v/>
      </c>
      <c r="ES378" t="str">
        <f t="shared" si="527"/>
        <v/>
      </c>
      <c r="ET378">
        <f t="shared" si="528"/>
        <v>27.9</v>
      </c>
      <c r="EU378" s="61">
        <f t="shared" si="529"/>
        <v>6.36</v>
      </c>
      <c r="EV378" s="53" t="e">
        <f>IF(ISNUMBER(EK378),EK378*#REF!,"")</f>
        <v>#REF!</v>
      </c>
      <c r="EW378" s="53" t="e">
        <f>IF(ISNUMBER(EL378),EL378*#REF!,"")</f>
        <v>#REF!</v>
      </c>
      <c r="EX378" s="53" t="e">
        <f>IF(ISNUMBER(EM378),EM378*#REF!,"")</f>
        <v>#REF!</v>
      </c>
      <c r="EY378" s="53" t="e">
        <f>IF(ISNUMBER(EN378),EN378*#REF!,"")</f>
        <v>#REF!</v>
      </c>
      <c r="EZ378" s="53" t="e">
        <f>IF(ISNUMBER(EO378),EO378*#REF!,"")</f>
        <v>#REF!</v>
      </c>
      <c r="FA378" s="53" t="e">
        <f>IF(ISNUMBER(EP378),EP378*#REF!,"")</f>
        <v>#REF!</v>
      </c>
      <c r="FB378" s="53" t="e">
        <f>IF(ISNUMBER(EQ378),EQ378*#REF!,"")</f>
        <v>#REF!</v>
      </c>
      <c r="FC378" s="53" t="str">
        <f>IF(ISNUMBER(ER378),ER378*#REF!,"")</f>
        <v/>
      </c>
      <c r="FD378" s="53" t="str">
        <f>IF(ISNUMBER(ES378),ES378*#REF!,"")</f>
        <v/>
      </c>
      <c r="FE378" s="53" t="e">
        <f>IF(ISNUMBER(ET378),ET378*#REF!,"")</f>
        <v>#REF!</v>
      </c>
      <c r="FF378" s="52" t="e">
        <f>IF(ISNUMBER(EU378),EU378*#REF!,"")</f>
        <v>#REF!</v>
      </c>
      <c r="FG378" s="55" t="str">
        <f t="shared" si="530"/>
        <v/>
      </c>
      <c r="FH378" s="55" t="str">
        <f t="shared" si="531"/>
        <v/>
      </c>
      <c r="FI378" s="55" t="str">
        <f t="shared" si="532"/>
        <v/>
      </c>
      <c r="FJ378" s="55" t="str">
        <f t="shared" si="533"/>
        <v/>
      </c>
      <c r="FK378" s="55" t="str">
        <f t="shared" si="534"/>
        <v/>
      </c>
      <c r="FL378" s="55" t="str">
        <f t="shared" si="535"/>
        <v/>
      </c>
      <c r="FM378" s="55" t="str">
        <f t="shared" si="536"/>
        <v/>
      </c>
      <c r="FN378" s="55" t="str">
        <f t="shared" si="537"/>
        <v/>
      </c>
      <c r="FO378" s="55" t="str">
        <f t="shared" si="538"/>
        <v/>
      </c>
      <c r="FP378" s="55" t="str">
        <f t="shared" si="539"/>
        <v/>
      </c>
      <c r="FQ378" s="59" t="str">
        <f t="shared" si="540"/>
        <v/>
      </c>
      <c r="FR378" s="53" t="str">
        <f t="shared" si="426"/>
        <v/>
      </c>
      <c r="FS378" s="53" t="e">
        <f t="shared" si="541"/>
        <v>#VALUE!</v>
      </c>
      <c r="FT378" s="19" t="e">
        <f t="shared" si="542"/>
        <v>#VALUE!</v>
      </c>
      <c r="FU378" s="19" t="e">
        <f t="shared" si="543"/>
        <v>#VALUE!</v>
      </c>
      <c r="FV378" s="19" t="e">
        <f t="shared" si="544"/>
        <v>#VALUE!</v>
      </c>
      <c r="FW378" s="50" t="e">
        <f t="shared" si="545"/>
        <v>#VALUE!</v>
      </c>
      <c r="FX378" s="120">
        <f t="shared" si="546"/>
        <v>0</v>
      </c>
      <c r="FY378" s="120">
        <f t="shared" si="547"/>
        <v>0</v>
      </c>
      <c r="FZ378" s="120">
        <f t="shared" si="548"/>
        <v>0</v>
      </c>
      <c r="GA378" s="120">
        <f t="shared" si="549"/>
        <v>0</v>
      </c>
      <c r="GB378" s="120">
        <f t="shared" si="550"/>
        <v>0</v>
      </c>
      <c r="GC378" s="120">
        <f t="shared" si="551"/>
        <v>0</v>
      </c>
      <c r="GD378" s="120">
        <f t="shared" si="552"/>
        <v>0</v>
      </c>
      <c r="GE378" s="120">
        <f t="shared" si="553"/>
        <v>0</v>
      </c>
      <c r="GF378" s="120">
        <f t="shared" si="554"/>
        <v>0</v>
      </c>
      <c r="GG378">
        <f t="shared" si="555"/>
        <v>0</v>
      </c>
      <c r="GH378">
        <f t="shared" si="556"/>
        <v>0</v>
      </c>
      <c r="GI378">
        <v>6</v>
      </c>
      <c r="GJ378" t="str">
        <f t="shared" si="557"/>
        <v/>
      </c>
    </row>
    <row r="379" spans="1:192" x14ac:dyDescent="0.2">
      <c r="A379" s="50">
        <f t="shared" si="558"/>
        <v>378</v>
      </c>
      <c r="B379" s="2" t="s">
        <v>108</v>
      </c>
      <c r="C379" t="s">
        <v>373</v>
      </c>
      <c r="D379" s="58"/>
      <c r="E379" s="58"/>
      <c r="F379" s="83">
        <v>3505250</v>
      </c>
      <c r="G379" s="83">
        <v>5664610</v>
      </c>
      <c r="H379" s="77">
        <f t="shared" si="493"/>
        <v>505173.47000000003</v>
      </c>
      <c r="I379" s="77">
        <f t="shared" si="494"/>
        <v>5662783.9460000005</v>
      </c>
      <c r="J379" s="19">
        <v>304.35000000000002</v>
      </c>
      <c r="K379" s="83" t="s">
        <v>1335</v>
      </c>
      <c r="L379" s="83">
        <v>2.4500000000000002</v>
      </c>
      <c r="M379" s="83"/>
      <c r="O379" s="83"/>
      <c r="P379" s="83"/>
      <c r="Q379" t="s">
        <v>2822</v>
      </c>
      <c r="R379" t="s">
        <v>1484</v>
      </c>
      <c r="S379" t="s">
        <v>1323</v>
      </c>
      <c r="T379" s="241" t="str">
        <f t="shared" si="495"/>
        <v>-</v>
      </c>
      <c r="U379" s="241" t="str">
        <f t="shared" si="496"/>
        <v>-</v>
      </c>
      <c r="V379" s="241" t="str">
        <f t="shared" si="497"/>
        <v>-</v>
      </c>
      <c r="W379" s="241" t="str">
        <f t="shared" si="425"/>
        <v>A</v>
      </c>
      <c r="X379" s="260">
        <f t="shared" si="560"/>
        <v>6</v>
      </c>
      <c r="Y379" s="261" t="str">
        <f t="shared" si="559"/>
        <v/>
      </c>
      <c r="Z379" s="56" t="s">
        <v>1587</v>
      </c>
      <c r="AA379" s="69">
        <v>34142</v>
      </c>
      <c r="AB379" s="77">
        <v>3</v>
      </c>
      <c r="AC379" s="2" t="s">
        <v>374</v>
      </c>
      <c r="AD379" s="58" t="s">
        <v>3020</v>
      </c>
      <c r="AE379" s="68"/>
      <c r="AF379" s="83">
        <v>11.4</v>
      </c>
      <c r="AG379" s="83">
        <v>950</v>
      </c>
      <c r="AH379" s="83">
        <v>5.86</v>
      </c>
      <c r="AI379" s="83">
        <v>405</v>
      </c>
      <c r="AJ379" s="83"/>
      <c r="AK379" s="83"/>
      <c r="AL379" s="83"/>
      <c r="AM379" s="83">
        <v>0.15</v>
      </c>
      <c r="AN379" s="58"/>
      <c r="AO379" s="58"/>
      <c r="AP379" s="83"/>
      <c r="AQ379" s="58"/>
      <c r="AR379" s="58">
        <v>968</v>
      </c>
      <c r="AS379" s="193">
        <f t="shared" si="561"/>
        <v>962.30599999999993</v>
      </c>
      <c r="AT379" s="248" t="str">
        <f t="shared" si="562"/>
        <v/>
      </c>
      <c r="AU379" s="58">
        <v>11.7</v>
      </c>
      <c r="AV379" s="58">
        <v>68.400000000000006</v>
      </c>
      <c r="AW379" s="58">
        <v>128</v>
      </c>
      <c r="AX379" s="58">
        <v>10.6</v>
      </c>
      <c r="AY379" s="58">
        <v>29.8</v>
      </c>
      <c r="AZ379" s="68">
        <v>711</v>
      </c>
      <c r="BA379" s="58"/>
      <c r="BB379" s="58">
        <v>2.15</v>
      </c>
      <c r="BC379" s="58"/>
      <c r="BD379" s="58"/>
      <c r="BE379" s="58">
        <v>0.28999999999999998</v>
      </c>
      <c r="BF379" s="58">
        <v>0.36599999999999999</v>
      </c>
      <c r="BG379" s="58"/>
      <c r="BH379" s="58"/>
      <c r="BI379" s="58"/>
      <c r="BJ379" s="58">
        <v>0</v>
      </c>
      <c r="BK379" s="58"/>
      <c r="BL379" s="58"/>
      <c r="BM379" s="58"/>
      <c r="BN379" s="68"/>
      <c r="BO379" s="81"/>
      <c r="BP379" s="81"/>
      <c r="BQ379" s="81"/>
      <c r="BR379" s="81"/>
      <c r="BS379" s="81"/>
      <c r="BT379" s="81"/>
      <c r="BU379" s="81"/>
      <c r="BV379" s="81"/>
      <c r="BW379" s="81"/>
      <c r="BX379" s="81"/>
      <c r="BY379" s="81"/>
      <c r="BZ379" s="81"/>
      <c r="CA379" s="81"/>
      <c r="CB379" s="81"/>
      <c r="CC379" s="81"/>
      <c r="CD379" s="81"/>
      <c r="CE379" s="81"/>
      <c r="CF379" s="81"/>
      <c r="CG379" s="81"/>
      <c r="CH379" s="81"/>
      <c r="CI379" s="81"/>
      <c r="CJ379" s="81"/>
      <c r="CK379" s="81"/>
      <c r="CL379" s="82"/>
      <c r="CM379" s="81"/>
      <c r="CN379" s="81">
        <v>2220</v>
      </c>
      <c r="CO379" s="90"/>
      <c r="DB379" s="103"/>
      <c r="DC379" s="103"/>
      <c r="DD379" s="103"/>
      <c r="DE379" s="103"/>
      <c r="DF379" s="103"/>
      <c r="DG379" s="103"/>
      <c r="DH379" s="103"/>
      <c r="DI379" s="103"/>
      <c r="DJ379" s="103"/>
      <c r="DK379" s="103"/>
      <c r="DL379" s="103"/>
      <c r="DM379" s="103"/>
      <c r="DN379" s="103"/>
      <c r="DO379" s="103"/>
      <c r="DP379" s="103"/>
      <c r="DQ379" s="103"/>
      <c r="DR379" s="103"/>
      <c r="DS379" s="104"/>
      <c r="DT379" s="50">
        <f t="shared" si="502"/>
        <v>0</v>
      </c>
      <c r="DU379" s="73">
        <f t="shared" si="503"/>
        <v>1</v>
      </c>
      <c r="DV379" s="73">
        <f t="shared" si="504"/>
        <v>0</v>
      </c>
      <c r="DW379" s="73">
        <f t="shared" si="505"/>
        <v>0</v>
      </c>
      <c r="DX379" s="73">
        <f t="shared" si="506"/>
        <v>0</v>
      </c>
      <c r="DY379" s="125">
        <f t="shared" si="507"/>
        <v>0</v>
      </c>
      <c r="DZ379" s="73">
        <f t="shared" si="508"/>
        <v>1</v>
      </c>
      <c r="EA379" s="19">
        <f t="shared" si="509"/>
        <v>0</v>
      </c>
      <c r="EB379" s="50">
        <f t="shared" si="510"/>
        <v>0</v>
      </c>
      <c r="EC379" s="19">
        <f t="shared" si="511"/>
        <v>1</v>
      </c>
      <c r="ED379" s="19">
        <f t="shared" si="512"/>
        <v>0</v>
      </c>
      <c r="EE379" s="19">
        <f t="shared" si="513"/>
        <v>0</v>
      </c>
      <c r="EF379" s="50">
        <f t="shared" si="514"/>
        <v>0</v>
      </c>
      <c r="EG379" s="19">
        <f t="shared" si="515"/>
        <v>0</v>
      </c>
      <c r="EH379" s="19">
        <f t="shared" si="516"/>
        <v>1</v>
      </c>
      <c r="EI379" s="50">
        <f t="shared" si="517"/>
        <v>0</v>
      </c>
      <c r="EJ379" s="125">
        <f t="shared" si="518"/>
        <v>1</v>
      </c>
      <c r="EK379">
        <f t="shared" si="519"/>
        <v>11.7</v>
      </c>
      <c r="EL379">
        <f t="shared" si="520"/>
        <v>2.15</v>
      </c>
      <c r="EM379">
        <f t="shared" si="521"/>
        <v>68.400000000000006</v>
      </c>
      <c r="EN379">
        <f t="shared" si="522"/>
        <v>128</v>
      </c>
      <c r="EO379">
        <f t="shared" si="523"/>
        <v>0.36599999999999999</v>
      </c>
      <c r="EP379">
        <f t="shared" si="524"/>
        <v>0.28999999999999998</v>
      </c>
      <c r="EQ379">
        <f t="shared" si="525"/>
        <v>711</v>
      </c>
      <c r="ER379" t="str">
        <f t="shared" si="526"/>
        <v/>
      </c>
      <c r="ES379">
        <f t="shared" si="527"/>
        <v>0</v>
      </c>
      <c r="ET379">
        <f t="shared" si="528"/>
        <v>29.8</v>
      </c>
      <c r="EU379" s="61">
        <f t="shared" si="529"/>
        <v>10.6</v>
      </c>
      <c r="EV379" s="53" t="e">
        <f>IF(ISNUMBER(EK379),EK379*#REF!,"")</f>
        <v>#REF!</v>
      </c>
      <c r="EW379" s="53" t="e">
        <f>IF(ISNUMBER(EL379),EL379*#REF!,"")</f>
        <v>#REF!</v>
      </c>
      <c r="EX379" s="53" t="e">
        <f>IF(ISNUMBER(EM379),EM379*#REF!,"")</f>
        <v>#REF!</v>
      </c>
      <c r="EY379" s="53" t="e">
        <f>IF(ISNUMBER(EN379),EN379*#REF!,"")</f>
        <v>#REF!</v>
      </c>
      <c r="EZ379" s="53" t="e">
        <f>IF(ISNUMBER(EO379),EO379*#REF!,"")</f>
        <v>#REF!</v>
      </c>
      <c r="FA379" s="53" t="e">
        <f>IF(ISNUMBER(EP379),EP379*#REF!,"")</f>
        <v>#REF!</v>
      </c>
      <c r="FB379" s="53" t="e">
        <f>IF(ISNUMBER(EQ379),EQ379*#REF!,"")</f>
        <v>#REF!</v>
      </c>
      <c r="FC379" s="53" t="str">
        <f>IF(ISNUMBER(ER379),ER379*#REF!,"")</f>
        <v/>
      </c>
      <c r="FD379" s="53" t="e">
        <f>IF(ISNUMBER(ES379),ES379*#REF!,"")</f>
        <v>#REF!</v>
      </c>
      <c r="FE379" s="53" t="e">
        <f>IF(ISNUMBER(ET379),ET379*#REF!,"")</f>
        <v>#REF!</v>
      </c>
      <c r="FF379" s="52" t="e">
        <f>IF(ISNUMBER(EU379),EU379*#REF!,"")</f>
        <v>#REF!</v>
      </c>
      <c r="FG379" s="55" t="str">
        <f t="shared" si="530"/>
        <v/>
      </c>
      <c r="FH379" s="55" t="str">
        <f t="shared" si="531"/>
        <v/>
      </c>
      <c r="FI379" s="55" t="str">
        <f t="shared" si="532"/>
        <v/>
      </c>
      <c r="FJ379" s="55" t="str">
        <f t="shared" si="533"/>
        <v/>
      </c>
      <c r="FK379" s="55" t="str">
        <f t="shared" si="534"/>
        <v/>
      </c>
      <c r="FL379" s="55" t="str">
        <f t="shared" si="535"/>
        <v/>
      </c>
      <c r="FM379" s="55" t="str">
        <f t="shared" si="536"/>
        <v/>
      </c>
      <c r="FN379" s="55" t="str">
        <f t="shared" si="537"/>
        <v/>
      </c>
      <c r="FO379" s="55" t="str">
        <f t="shared" si="538"/>
        <v/>
      </c>
      <c r="FP379" s="55" t="str">
        <f t="shared" si="539"/>
        <v/>
      </c>
      <c r="FQ379" s="59" t="str">
        <f t="shared" si="540"/>
        <v/>
      </c>
      <c r="FR379" s="53" t="str">
        <f t="shared" si="426"/>
        <v/>
      </c>
      <c r="FS379" s="53" t="e">
        <f t="shared" si="541"/>
        <v>#VALUE!</v>
      </c>
      <c r="FT379" s="19" t="e">
        <f t="shared" si="542"/>
        <v>#VALUE!</v>
      </c>
      <c r="FU379" s="19" t="e">
        <f t="shared" si="543"/>
        <v>#VALUE!</v>
      </c>
      <c r="FV379" s="19" t="e">
        <f t="shared" si="544"/>
        <v>#VALUE!</v>
      </c>
      <c r="FW379" s="50" t="e">
        <f t="shared" si="545"/>
        <v>#VALUE!</v>
      </c>
      <c r="FX379" s="120">
        <f t="shared" si="546"/>
        <v>0</v>
      </c>
      <c r="FY379" s="120">
        <f t="shared" si="547"/>
        <v>0</v>
      </c>
      <c r="FZ379" s="120">
        <f t="shared" si="548"/>
        <v>0</v>
      </c>
      <c r="GA379" s="120">
        <f t="shared" si="549"/>
        <v>0</v>
      </c>
      <c r="GB379" s="120">
        <f t="shared" si="550"/>
        <v>0</v>
      </c>
      <c r="GC379" s="120">
        <f t="shared" si="551"/>
        <v>0</v>
      </c>
      <c r="GD379" s="120">
        <f t="shared" si="552"/>
        <v>0</v>
      </c>
      <c r="GE379" s="120">
        <f t="shared" si="553"/>
        <v>0</v>
      </c>
      <c r="GF379" s="120">
        <f t="shared" si="554"/>
        <v>0</v>
      </c>
      <c r="GG379">
        <f t="shared" si="555"/>
        <v>0</v>
      </c>
      <c r="GH379">
        <f t="shared" si="556"/>
        <v>0</v>
      </c>
      <c r="GI379">
        <v>6</v>
      </c>
      <c r="GJ379" t="str">
        <f t="shared" si="557"/>
        <v/>
      </c>
    </row>
    <row r="380" spans="1:192" x14ac:dyDescent="0.2">
      <c r="A380" s="50">
        <f t="shared" si="558"/>
        <v>379</v>
      </c>
      <c r="B380" s="2" t="s">
        <v>108</v>
      </c>
      <c r="C380" s="2" t="s">
        <v>599</v>
      </c>
      <c r="D380" s="2" t="s">
        <v>372</v>
      </c>
      <c r="E380" s="2"/>
      <c r="F380" s="19">
        <v>3505870</v>
      </c>
      <c r="G380" s="110">
        <v>5663970</v>
      </c>
      <c r="H380" s="77">
        <f t="shared" si="493"/>
        <v>505793.22200000001</v>
      </c>
      <c r="I380" s="78">
        <f t="shared" si="494"/>
        <v>5662144.2020000005</v>
      </c>
      <c r="J380" s="19">
        <v>325</v>
      </c>
      <c r="K380" s="66" t="s">
        <v>1334</v>
      </c>
      <c r="L380" s="19">
        <v>50.7</v>
      </c>
      <c r="Q380" t="s">
        <v>2821</v>
      </c>
      <c r="R380" s="2" t="s">
        <v>2874</v>
      </c>
      <c r="S380" s="2" t="s">
        <v>2640</v>
      </c>
      <c r="T380" s="241" t="str">
        <f t="shared" si="495"/>
        <v>-</v>
      </c>
      <c r="U380" s="241" t="str">
        <f t="shared" si="496"/>
        <v>M</v>
      </c>
      <c r="V380" s="241" t="str">
        <f t="shared" si="497"/>
        <v>-</v>
      </c>
      <c r="W380" s="241" t="str">
        <f t="shared" si="425"/>
        <v>A</v>
      </c>
      <c r="X380" s="260">
        <f t="shared" si="560"/>
        <v>6</v>
      </c>
      <c r="Y380" s="261" t="str">
        <f t="shared" si="559"/>
        <v/>
      </c>
      <c r="Z380" s="56" t="s">
        <v>1587</v>
      </c>
      <c r="AA380" s="48">
        <v>25262</v>
      </c>
      <c r="AB380" s="73">
        <v>1</v>
      </c>
      <c r="AC380" t="s">
        <v>530</v>
      </c>
      <c r="AD380" s="2" t="s">
        <v>1727</v>
      </c>
      <c r="AE380" s="57" t="s">
        <v>990</v>
      </c>
      <c r="AF380" s="66">
        <v>10.4</v>
      </c>
      <c r="AM380" s="66">
        <v>0.83</v>
      </c>
      <c r="AR380">
        <v>2519</v>
      </c>
      <c r="AS380" s="193">
        <f t="shared" si="561"/>
        <v>1248.8100000000002</v>
      </c>
      <c r="AT380" s="248" t="str">
        <f t="shared" si="562"/>
        <v/>
      </c>
      <c r="AU380">
        <v>19.7</v>
      </c>
      <c r="AV380">
        <v>74.599999999999994</v>
      </c>
      <c r="AW380">
        <v>170.3</v>
      </c>
      <c r="AX380">
        <v>5.04</v>
      </c>
      <c r="AY380">
        <v>12.9</v>
      </c>
      <c r="AZ380" s="61">
        <v>942.7</v>
      </c>
      <c r="BB380">
        <v>2.13</v>
      </c>
      <c r="BD380">
        <v>1.06</v>
      </c>
      <c r="BE380">
        <v>7.41</v>
      </c>
      <c r="BF380">
        <v>0.89</v>
      </c>
      <c r="BM380">
        <v>12.08</v>
      </c>
      <c r="CN380" s="103">
        <v>1269</v>
      </c>
      <c r="DB380" s="103"/>
      <c r="DC380" s="103"/>
      <c r="DD380" s="103"/>
      <c r="DE380" s="103"/>
      <c r="DF380" s="103"/>
      <c r="DG380" s="103"/>
      <c r="DH380" s="103"/>
      <c r="DI380" s="103"/>
      <c r="DJ380" s="103"/>
      <c r="DK380" s="103"/>
      <c r="DL380" s="103"/>
      <c r="DM380" s="103"/>
      <c r="DN380" s="103"/>
      <c r="DO380" s="103"/>
      <c r="DP380" s="103"/>
      <c r="DQ380" s="103"/>
      <c r="DR380" s="103"/>
      <c r="DS380" s="104"/>
      <c r="DT380" s="50">
        <f t="shared" si="502"/>
        <v>1</v>
      </c>
      <c r="DU380" s="73">
        <f t="shared" si="503"/>
        <v>0</v>
      </c>
      <c r="DV380" s="73">
        <f t="shared" si="504"/>
        <v>1</v>
      </c>
      <c r="DW380" s="73">
        <f t="shared" si="505"/>
        <v>0</v>
      </c>
      <c r="DX380" s="73">
        <f t="shared" si="506"/>
        <v>0</v>
      </c>
      <c r="DY380" s="125">
        <f t="shared" si="507"/>
        <v>0</v>
      </c>
      <c r="DZ380" s="73">
        <f t="shared" si="508"/>
        <v>1</v>
      </c>
      <c r="EA380" s="19">
        <f t="shared" si="509"/>
        <v>0</v>
      </c>
      <c r="EB380" s="50">
        <f t="shared" si="510"/>
        <v>0</v>
      </c>
      <c r="EC380" s="19">
        <f t="shared" si="511"/>
        <v>0</v>
      </c>
      <c r="ED380" s="19">
        <f t="shared" si="512"/>
        <v>1</v>
      </c>
      <c r="EE380" s="19">
        <f t="shared" si="513"/>
        <v>0</v>
      </c>
      <c r="EF380" s="50">
        <f t="shared" si="514"/>
        <v>0</v>
      </c>
      <c r="EG380" s="19">
        <f t="shared" si="515"/>
        <v>0</v>
      </c>
      <c r="EH380" s="19">
        <f t="shared" si="516"/>
        <v>1</v>
      </c>
      <c r="EI380" s="50">
        <f t="shared" si="517"/>
        <v>0</v>
      </c>
      <c r="EJ380" s="125">
        <f t="shared" si="518"/>
        <v>2</v>
      </c>
      <c r="EK380">
        <f t="shared" si="519"/>
        <v>19.7</v>
      </c>
      <c r="EL380">
        <f t="shared" si="520"/>
        <v>2.13</v>
      </c>
      <c r="EM380">
        <f t="shared" si="521"/>
        <v>74.599999999999994</v>
      </c>
      <c r="EN380">
        <f t="shared" si="522"/>
        <v>170.3</v>
      </c>
      <c r="EO380">
        <f t="shared" si="523"/>
        <v>0.89</v>
      </c>
      <c r="EP380">
        <f t="shared" si="524"/>
        <v>7.41</v>
      </c>
      <c r="EQ380">
        <f t="shared" si="525"/>
        <v>942.7</v>
      </c>
      <c r="ER380" t="str">
        <f t="shared" si="526"/>
        <v/>
      </c>
      <c r="ES380" t="str">
        <f t="shared" si="527"/>
        <v/>
      </c>
      <c r="ET380">
        <f t="shared" si="528"/>
        <v>12.9</v>
      </c>
      <c r="EU380" s="61">
        <f t="shared" si="529"/>
        <v>5.04</v>
      </c>
      <c r="EV380" s="53" t="e">
        <f>IF(ISNUMBER(EK380),EK380*#REF!,"")</f>
        <v>#REF!</v>
      </c>
      <c r="EW380" s="53" t="e">
        <f>IF(ISNUMBER(EL380),EL380*#REF!,"")</f>
        <v>#REF!</v>
      </c>
      <c r="EX380" s="53" t="e">
        <f>IF(ISNUMBER(EM380),EM380*#REF!,"")</f>
        <v>#REF!</v>
      </c>
      <c r="EY380" s="53" t="e">
        <f>IF(ISNUMBER(EN380),EN380*#REF!,"")</f>
        <v>#REF!</v>
      </c>
      <c r="EZ380" s="53" t="e">
        <f>IF(ISNUMBER(EO380),EO380*#REF!,"")</f>
        <v>#REF!</v>
      </c>
      <c r="FA380" s="53" t="e">
        <f>IF(ISNUMBER(EP380),EP380*#REF!,"")</f>
        <v>#REF!</v>
      </c>
      <c r="FB380" s="53" t="e">
        <f>IF(ISNUMBER(EQ380),EQ380*#REF!,"")</f>
        <v>#REF!</v>
      </c>
      <c r="FC380" s="53" t="str">
        <f>IF(ISNUMBER(ER380),ER380*#REF!,"")</f>
        <v/>
      </c>
      <c r="FD380" s="53" t="str">
        <f>IF(ISNUMBER(ES380),ES380*#REF!,"")</f>
        <v/>
      </c>
      <c r="FE380" s="53" t="e">
        <f>IF(ISNUMBER(ET380),ET380*#REF!,"")</f>
        <v>#REF!</v>
      </c>
      <c r="FF380" s="52" t="e">
        <f>IF(ISNUMBER(EU380),EU380*#REF!,"")</f>
        <v>#REF!</v>
      </c>
      <c r="FG380" s="55" t="str">
        <f t="shared" si="530"/>
        <v/>
      </c>
      <c r="FH380" s="55" t="str">
        <f t="shared" si="531"/>
        <v/>
      </c>
      <c r="FI380" s="55" t="str">
        <f t="shared" si="532"/>
        <v/>
      </c>
      <c r="FJ380" s="55" t="str">
        <f t="shared" si="533"/>
        <v/>
      </c>
      <c r="FK380" s="55" t="str">
        <f t="shared" si="534"/>
        <v/>
      </c>
      <c r="FL380" s="55" t="str">
        <f t="shared" si="535"/>
        <v/>
      </c>
      <c r="FM380" s="55" t="str">
        <f t="shared" si="536"/>
        <v/>
      </c>
      <c r="FN380" s="55" t="str">
        <f t="shared" si="537"/>
        <v/>
      </c>
      <c r="FO380" s="55" t="str">
        <f t="shared" si="538"/>
        <v/>
      </c>
      <c r="FP380" s="55" t="str">
        <f t="shared" si="539"/>
        <v/>
      </c>
      <c r="FQ380" s="59" t="str">
        <f t="shared" si="540"/>
        <v/>
      </c>
      <c r="FR380" s="53" t="str">
        <f t="shared" si="426"/>
        <v/>
      </c>
      <c r="FS380" s="53" t="e">
        <f t="shared" si="541"/>
        <v>#VALUE!</v>
      </c>
      <c r="FT380" s="19" t="e">
        <f t="shared" si="542"/>
        <v>#VALUE!</v>
      </c>
      <c r="FU380" s="19" t="e">
        <f t="shared" si="543"/>
        <v>#VALUE!</v>
      </c>
      <c r="FV380" s="19" t="e">
        <f t="shared" si="544"/>
        <v>#VALUE!</v>
      </c>
      <c r="FW380" s="50" t="e">
        <f t="shared" si="545"/>
        <v>#VALUE!</v>
      </c>
      <c r="FX380" s="120">
        <f t="shared" si="546"/>
        <v>0</v>
      </c>
      <c r="FY380" s="120">
        <f t="shared" si="547"/>
        <v>0</v>
      </c>
      <c r="FZ380" s="120">
        <f t="shared" si="548"/>
        <v>0</v>
      </c>
      <c r="GA380" s="120">
        <f t="shared" si="549"/>
        <v>0</v>
      </c>
      <c r="GB380" s="120">
        <f t="shared" si="550"/>
        <v>0</v>
      </c>
      <c r="GC380" s="120">
        <f t="shared" si="551"/>
        <v>0</v>
      </c>
      <c r="GD380" s="120">
        <f t="shared" si="552"/>
        <v>0</v>
      </c>
      <c r="GE380" s="120">
        <f t="shared" si="553"/>
        <v>0</v>
      </c>
      <c r="GF380" s="120">
        <f t="shared" si="554"/>
        <v>0</v>
      </c>
      <c r="GG380">
        <f t="shared" si="555"/>
        <v>0</v>
      </c>
      <c r="GH380">
        <f t="shared" si="556"/>
        <v>0</v>
      </c>
      <c r="GI380">
        <v>6</v>
      </c>
      <c r="GJ380" t="str">
        <f t="shared" si="557"/>
        <v/>
      </c>
    </row>
    <row r="381" spans="1:192" x14ac:dyDescent="0.2">
      <c r="A381" s="50">
        <f t="shared" si="558"/>
        <v>380</v>
      </c>
      <c r="B381" t="s">
        <v>108</v>
      </c>
      <c r="C381" s="2" t="s">
        <v>599</v>
      </c>
      <c r="D381" s="58" t="s">
        <v>372</v>
      </c>
      <c r="E381" s="58"/>
      <c r="F381" s="83">
        <v>3505870</v>
      </c>
      <c r="G381" s="83">
        <v>5663970</v>
      </c>
      <c r="H381" s="77">
        <f t="shared" si="493"/>
        <v>505793.22200000001</v>
      </c>
      <c r="I381" s="77">
        <f t="shared" si="494"/>
        <v>5662144.2020000005</v>
      </c>
      <c r="J381" s="83">
        <v>325</v>
      </c>
      <c r="K381" s="83" t="s">
        <v>1334</v>
      </c>
      <c r="L381" s="83">
        <v>50.7</v>
      </c>
      <c r="M381" s="83">
        <v>33</v>
      </c>
      <c r="N381" s="19">
        <v>50.7</v>
      </c>
      <c r="O381" s="83"/>
      <c r="P381" s="83"/>
      <c r="Q381" t="s">
        <v>2821</v>
      </c>
      <c r="R381" s="2" t="s">
        <v>2874</v>
      </c>
      <c r="S381" s="2" t="s">
        <v>2640</v>
      </c>
      <c r="T381" s="241" t="str">
        <f t="shared" si="495"/>
        <v>-</v>
      </c>
      <c r="U381" s="241" t="str">
        <f t="shared" si="496"/>
        <v>M</v>
      </c>
      <c r="V381" s="241" t="str">
        <f t="shared" si="497"/>
        <v>-</v>
      </c>
      <c r="W381" s="241" t="str">
        <f t="shared" si="425"/>
        <v>A</v>
      </c>
      <c r="X381" s="260">
        <f t="shared" si="560"/>
        <v>6</v>
      </c>
      <c r="Y381" s="261" t="str">
        <f t="shared" si="559"/>
        <v/>
      </c>
      <c r="Z381" s="56" t="s">
        <v>1587</v>
      </c>
      <c r="AA381" s="69">
        <v>34149</v>
      </c>
      <c r="AB381" s="77">
        <v>2</v>
      </c>
      <c r="AC381" s="2" t="s">
        <v>374</v>
      </c>
      <c r="AD381" s="58" t="s">
        <v>3028</v>
      </c>
      <c r="AE381" s="68"/>
      <c r="AF381" s="83">
        <v>11.5</v>
      </c>
      <c r="AG381" s="83">
        <v>1020</v>
      </c>
      <c r="AH381" s="83">
        <v>6.09</v>
      </c>
      <c r="AI381" s="83">
        <v>405</v>
      </c>
      <c r="AJ381" s="83"/>
      <c r="AK381" s="83"/>
      <c r="AL381" s="83"/>
      <c r="AM381" s="83">
        <v>0.27</v>
      </c>
      <c r="AN381" s="58"/>
      <c r="AO381" s="58"/>
      <c r="AP381" s="83"/>
      <c r="AQ381" s="58"/>
      <c r="AR381" s="58">
        <v>1050</v>
      </c>
      <c r="AS381" s="193">
        <f t="shared" si="561"/>
        <v>1051.4879999999998</v>
      </c>
      <c r="AT381" s="248" t="str">
        <f t="shared" si="562"/>
        <v/>
      </c>
      <c r="AU381" s="58">
        <v>16.8</v>
      </c>
      <c r="AV381" s="58">
        <v>64.400000000000006</v>
      </c>
      <c r="AW381" s="58">
        <v>153</v>
      </c>
      <c r="AX381" s="58">
        <v>16.3</v>
      </c>
      <c r="AY381" s="58">
        <v>22.1</v>
      </c>
      <c r="AZ381" s="68">
        <v>772</v>
      </c>
      <c r="BA381" s="58"/>
      <c r="BB381" s="58">
        <v>1.98</v>
      </c>
      <c r="BC381" s="58"/>
      <c r="BD381" s="58"/>
      <c r="BE381" s="58">
        <v>3.85</v>
      </c>
      <c r="BF381" s="58">
        <v>0.83799999999999997</v>
      </c>
      <c r="BG381" s="58"/>
      <c r="BH381" s="58"/>
      <c r="BI381" s="58"/>
      <c r="BJ381" s="58">
        <v>0.22</v>
      </c>
      <c r="BK381" s="58"/>
      <c r="BL381" s="58"/>
      <c r="BM381" s="58"/>
      <c r="BN381" s="68"/>
      <c r="BO381" s="81"/>
      <c r="BP381" s="81"/>
      <c r="BQ381" s="81"/>
      <c r="BR381" s="81"/>
      <c r="BS381" s="81"/>
      <c r="BT381" s="81"/>
      <c r="BU381" s="81"/>
      <c r="BV381" s="81"/>
      <c r="BW381" s="81"/>
      <c r="BX381" s="81"/>
      <c r="BY381" s="81"/>
      <c r="BZ381" s="81"/>
      <c r="CA381" s="81"/>
      <c r="CB381" s="81"/>
      <c r="CC381" s="81"/>
      <c r="CD381" s="81"/>
      <c r="CE381" s="81"/>
      <c r="CF381" s="81"/>
      <c r="CG381" s="81"/>
      <c r="CH381" s="81"/>
      <c r="CI381" s="81"/>
      <c r="CJ381" s="81"/>
      <c r="CK381" s="81"/>
      <c r="CL381" s="82"/>
      <c r="CM381" s="81"/>
      <c r="CN381" s="81">
        <v>1430</v>
      </c>
      <c r="CO381" s="90"/>
      <c r="DB381" s="103"/>
      <c r="DC381" s="103"/>
      <c r="DD381" s="103"/>
      <c r="DE381" s="103"/>
      <c r="DF381" s="103"/>
      <c r="DG381" s="103"/>
      <c r="DH381" s="103"/>
      <c r="DI381" s="103"/>
      <c r="DJ381" s="103"/>
      <c r="DK381" s="103"/>
      <c r="DL381" s="103"/>
      <c r="DM381" s="103"/>
      <c r="DN381" s="103"/>
      <c r="DO381" s="103"/>
      <c r="DP381" s="103"/>
      <c r="DQ381" s="103"/>
      <c r="DR381" s="103"/>
      <c r="DS381" s="104"/>
      <c r="DT381" s="50">
        <f t="shared" si="502"/>
        <v>0</v>
      </c>
      <c r="DU381" s="73">
        <f t="shared" si="503"/>
        <v>0</v>
      </c>
      <c r="DV381" s="73">
        <f t="shared" si="504"/>
        <v>1</v>
      </c>
      <c r="DW381" s="73">
        <f t="shared" si="505"/>
        <v>0</v>
      </c>
      <c r="DX381" s="73">
        <f t="shared" si="506"/>
        <v>0</v>
      </c>
      <c r="DY381" s="125">
        <f t="shared" si="507"/>
        <v>0</v>
      </c>
      <c r="DZ381" s="73">
        <f t="shared" si="508"/>
        <v>1</v>
      </c>
      <c r="EA381" s="19">
        <f t="shared" si="509"/>
        <v>0</v>
      </c>
      <c r="EB381" s="50">
        <f t="shared" si="510"/>
        <v>0</v>
      </c>
      <c r="EC381" s="19">
        <f t="shared" si="511"/>
        <v>0</v>
      </c>
      <c r="ED381" s="19">
        <f t="shared" si="512"/>
        <v>1</v>
      </c>
      <c r="EE381" s="19">
        <f t="shared" si="513"/>
        <v>0</v>
      </c>
      <c r="EF381" s="50">
        <f t="shared" si="514"/>
        <v>0</v>
      </c>
      <c r="EG381" s="19">
        <f t="shared" si="515"/>
        <v>0</v>
      </c>
      <c r="EH381" s="19">
        <f t="shared" si="516"/>
        <v>1</v>
      </c>
      <c r="EI381" s="50">
        <f t="shared" si="517"/>
        <v>0</v>
      </c>
      <c r="EJ381" s="125">
        <f t="shared" si="518"/>
        <v>2</v>
      </c>
      <c r="EK381">
        <f t="shared" si="519"/>
        <v>16.8</v>
      </c>
      <c r="EL381">
        <f t="shared" si="520"/>
        <v>1.98</v>
      </c>
      <c r="EM381">
        <f t="shared" si="521"/>
        <v>64.400000000000006</v>
      </c>
      <c r="EN381">
        <f t="shared" si="522"/>
        <v>153</v>
      </c>
      <c r="EO381">
        <f t="shared" si="523"/>
        <v>0.83799999999999997</v>
      </c>
      <c r="EP381">
        <f t="shared" si="524"/>
        <v>3.85</v>
      </c>
      <c r="EQ381">
        <f t="shared" si="525"/>
        <v>772</v>
      </c>
      <c r="ER381" t="str">
        <f t="shared" si="526"/>
        <v/>
      </c>
      <c r="ES381">
        <f t="shared" si="527"/>
        <v>0.22</v>
      </c>
      <c r="ET381">
        <f t="shared" si="528"/>
        <v>22.1</v>
      </c>
      <c r="EU381" s="61">
        <f t="shared" si="529"/>
        <v>16.3</v>
      </c>
      <c r="EV381" s="53" t="e">
        <f>IF(ISNUMBER(EK381),EK381*#REF!,"")</f>
        <v>#REF!</v>
      </c>
      <c r="EW381" s="53" t="e">
        <f>IF(ISNUMBER(EL381),EL381*#REF!,"")</f>
        <v>#REF!</v>
      </c>
      <c r="EX381" s="53" t="e">
        <f>IF(ISNUMBER(EM381),EM381*#REF!,"")</f>
        <v>#REF!</v>
      </c>
      <c r="EY381" s="53" t="e">
        <f>IF(ISNUMBER(EN381),EN381*#REF!,"")</f>
        <v>#REF!</v>
      </c>
      <c r="EZ381" s="53" t="e">
        <f>IF(ISNUMBER(EO381),EO381*#REF!,"")</f>
        <v>#REF!</v>
      </c>
      <c r="FA381" s="53" t="e">
        <f>IF(ISNUMBER(EP381),EP381*#REF!,"")</f>
        <v>#REF!</v>
      </c>
      <c r="FB381" s="53" t="e">
        <f>IF(ISNUMBER(EQ381),EQ381*#REF!,"")</f>
        <v>#REF!</v>
      </c>
      <c r="FC381" s="53" t="str">
        <f>IF(ISNUMBER(ER381),ER381*#REF!,"")</f>
        <v/>
      </c>
      <c r="FD381" s="53" t="e">
        <f>IF(ISNUMBER(ES381),ES381*#REF!,"")</f>
        <v>#REF!</v>
      </c>
      <c r="FE381" s="53" t="e">
        <f>IF(ISNUMBER(ET381),ET381*#REF!,"")</f>
        <v>#REF!</v>
      </c>
      <c r="FF381" s="52" t="e">
        <f>IF(ISNUMBER(EU381),EU381*#REF!,"")</f>
        <v>#REF!</v>
      </c>
      <c r="FG381" s="55" t="str">
        <f t="shared" si="530"/>
        <v/>
      </c>
      <c r="FH381" s="55" t="str">
        <f t="shared" si="531"/>
        <v/>
      </c>
      <c r="FI381" s="55" t="str">
        <f t="shared" si="532"/>
        <v/>
      </c>
      <c r="FJ381" s="55" t="str">
        <f t="shared" si="533"/>
        <v/>
      </c>
      <c r="FK381" s="55" t="str">
        <f t="shared" si="534"/>
        <v/>
      </c>
      <c r="FL381" s="55" t="str">
        <f t="shared" si="535"/>
        <v/>
      </c>
      <c r="FM381" s="55" t="str">
        <f t="shared" si="536"/>
        <v/>
      </c>
      <c r="FN381" s="55" t="str">
        <f t="shared" si="537"/>
        <v/>
      </c>
      <c r="FO381" s="55" t="str">
        <f t="shared" si="538"/>
        <v/>
      </c>
      <c r="FP381" s="55" t="str">
        <f t="shared" si="539"/>
        <v/>
      </c>
      <c r="FQ381" s="59" t="str">
        <f t="shared" si="540"/>
        <v/>
      </c>
      <c r="FR381" s="53" t="str">
        <f t="shared" si="426"/>
        <v/>
      </c>
      <c r="FS381" s="53" t="e">
        <f t="shared" si="541"/>
        <v>#VALUE!</v>
      </c>
      <c r="FT381" s="19" t="e">
        <f t="shared" si="542"/>
        <v>#VALUE!</v>
      </c>
      <c r="FU381" s="19" t="e">
        <f t="shared" si="543"/>
        <v>#VALUE!</v>
      </c>
      <c r="FV381" s="19" t="e">
        <f t="shared" si="544"/>
        <v>#VALUE!</v>
      </c>
      <c r="FW381" s="50" t="e">
        <f t="shared" si="545"/>
        <v>#VALUE!</v>
      </c>
      <c r="FX381" s="120">
        <f t="shared" si="546"/>
        <v>0</v>
      </c>
      <c r="FY381" s="120">
        <f t="shared" si="547"/>
        <v>0</v>
      </c>
      <c r="FZ381" s="120">
        <f t="shared" si="548"/>
        <v>0</v>
      </c>
      <c r="GA381" s="120">
        <f t="shared" si="549"/>
        <v>0</v>
      </c>
      <c r="GB381" s="120">
        <f t="shared" si="550"/>
        <v>0</v>
      </c>
      <c r="GC381" s="120">
        <f t="shared" si="551"/>
        <v>0</v>
      </c>
      <c r="GD381" s="120">
        <f t="shared" si="552"/>
        <v>0</v>
      </c>
      <c r="GE381" s="120">
        <f t="shared" si="553"/>
        <v>0</v>
      </c>
      <c r="GF381" s="120">
        <f t="shared" si="554"/>
        <v>0</v>
      </c>
      <c r="GG381">
        <f t="shared" si="555"/>
        <v>0</v>
      </c>
      <c r="GH381">
        <f t="shared" si="556"/>
        <v>0</v>
      </c>
      <c r="GI381">
        <v>6</v>
      </c>
      <c r="GJ381" t="str">
        <f t="shared" si="557"/>
        <v/>
      </c>
    </row>
    <row r="382" spans="1:192" x14ac:dyDescent="0.2">
      <c r="A382" s="50">
        <f t="shared" si="558"/>
        <v>381</v>
      </c>
      <c r="B382" s="2" t="s">
        <v>108</v>
      </c>
      <c r="C382" s="2" t="s">
        <v>3021</v>
      </c>
      <c r="D382" s="58" t="s">
        <v>371</v>
      </c>
      <c r="E382" s="58"/>
      <c r="F382" s="83">
        <v>3505970</v>
      </c>
      <c r="G382" s="83">
        <v>5663930</v>
      </c>
      <c r="H382" s="77">
        <f t="shared" si="493"/>
        <v>505893.18200000003</v>
      </c>
      <c r="I382" s="77">
        <f t="shared" si="494"/>
        <v>5662104.2180000003</v>
      </c>
      <c r="J382" s="83">
        <v>330</v>
      </c>
      <c r="K382" s="83" t="s">
        <v>1335</v>
      </c>
      <c r="L382" s="83">
        <v>155</v>
      </c>
      <c r="M382" s="83">
        <v>91</v>
      </c>
      <c r="N382" s="19">
        <v>155</v>
      </c>
      <c r="O382" s="83"/>
      <c r="P382" s="83"/>
      <c r="Q382" t="s">
        <v>2821</v>
      </c>
      <c r="R382" s="2" t="s">
        <v>2874</v>
      </c>
      <c r="S382" s="2" t="s">
        <v>2640</v>
      </c>
      <c r="T382" s="241" t="str">
        <f t="shared" si="495"/>
        <v>-</v>
      </c>
      <c r="U382" s="241" t="str">
        <f t="shared" si="496"/>
        <v>M</v>
      </c>
      <c r="V382" s="241" t="str">
        <f t="shared" si="497"/>
        <v>-</v>
      </c>
      <c r="W382" s="241" t="str">
        <f t="shared" si="425"/>
        <v>A</v>
      </c>
      <c r="X382" s="260">
        <f t="shared" si="560"/>
        <v>6</v>
      </c>
      <c r="Y382" s="261" t="str">
        <f t="shared" si="559"/>
        <v/>
      </c>
      <c r="Z382" s="56" t="s">
        <v>1587</v>
      </c>
      <c r="AA382" s="69">
        <v>34149</v>
      </c>
      <c r="AB382" s="77">
        <v>1</v>
      </c>
      <c r="AC382" s="2" t="s">
        <v>374</v>
      </c>
      <c r="AD382" s="58" t="s">
        <v>3022</v>
      </c>
      <c r="AE382" s="70" t="s">
        <v>2710</v>
      </c>
      <c r="AF382" s="83">
        <v>12.1</v>
      </c>
      <c r="AG382" s="83">
        <v>2300</v>
      </c>
      <c r="AH382" s="83">
        <v>6.01</v>
      </c>
      <c r="AI382" s="83">
        <v>321</v>
      </c>
      <c r="AJ382" s="83"/>
      <c r="AK382" s="83"/>
      <c r="AL382" s="83"/>
      <c r="AM382" s="83">
        <v>0.96</v>
      </c>
      <c r="AN382" s="58"/>
      <c r="AO382" s="58"/>
      <c r="AP382" s="83"/>
      <c r="AQ382" s="58"/>
      <c r="AR382" s="58">
        <v>2580</v>
      </c>
      <c r="AS382" s="193">
        <f t="shared" si="561"/>
        <v>2580.5139999999997</v>
      </c>
      <c r="AT382" s="248" t="str">
        <f t="shared" si="562"/>
        <v/>
      </c>
      <c r="AU382" s="58">
        <v>27</v>
      </c>
      <c r="AV382" s="58">
        <v>152</v>
      </c>
      <c r="AW382" s="65">
        <v>374</v>
      </c>
      <c r="AX382" s="58">
        <v>4.25</v>
      </c>
      <c r="AY382" s="58">
        <v>12.5</v>
      </c>
      <c r="AZ382" s="68">
        <v>2000</v>
      </c>
      <c r="BA382" s="58"/>
      <c r="BB382" s="58">
        <v>3.89</v>
      </c>
      <c r="BC382" s="58"/>
      <c r="BD382" s="58"/>
      <c r="BE382" s="58">
        <v>5.98</v>
      </c>
      <c r="BF382" s="58">
        <v>0.54400000000000004</v>
      </c>
      <c r="BG382" s="58"/>
      <c r="BH382" s="58"/>
      <c r="BI382" s="58"/>
      <c r="BJ382" s="58">
        <v>0.35</v>
      </c>
      <c r="BK382" s="58"/>
      <c r="BL382" s="58"/>
      <c r="BM382" s="58"/>
      <c r="BN382" s="68"/>
      <c r="BO382" s="81"/>
      <c r="BP382" s="81"/>
      <c r="BQ382" s="81"/>
      <c r="BR382" s="81"/>
      <c r="BS382" s="81"/>
      <c r="BT382" s="81"/>
      <c r="BU382" s="81"/>
      <c r="BV382" s="81"/>
      <c r="BW382" s="81"/>
      <c r="BX382" s="81"/>
      <c r="BY382" s="81"/>
      <c r="BZ382" s="81"/>
      <c r="CA382" s="81"/>
      <c r="CB382" s="81"/>
      <c r="CC382" s="81"/>
      <c r="CD382" s="81"/>
      <c r="CE382" s="81"/>
      <c r="CF382" s="81"/>
      <c r="CG382" s="81"/>
      <c r="CH382" s="81"/>
      <c r="CI382" s="81"/>
      <c r="CJ382" s="81"/>
      <c r="CK382" s="81"/>
      <c r="CL382" s="82"/>
      <c r="CM382" s="81"/>
      <c r="CN382" s="81">
        <v>4570</v>
      </c>
      <c r="CO382" s="90"/>
      <c r="DB382" s="103"/>
      <c r="DC382" s="103"/>
      <c r="DD382" s="103"/>
      <c r="DE382" s="103"/>
      <c r="DF382" s="103"/>
      <c r="DG382" s="103"/>
      <c r="DH382" s="103"/>
      <c r="DI382" s="103"/>
      <c r="DJ382" s="103"/>
      <c r="DK382" s="103"/>
      <c r="DL382" s="103"/>
      <c r="DM382" s="103"/>
      <c r="DN382" s="103"/>
      <c r="DO382" s="103"/>
      <c r="DP382" s="103"/>
      <c r="DQ382" s="103"/>
      <c r="DR382" s="103"/>
      <c r="DS382" s="104"/>
      <c r="DT382" s="50">
        <f t="shared" si="502"/>
        <v>1</v>
      </c>
      <c r="DU382" s="73">
        <f t="shared" si="503"/>
        <v>0</v>
      </c>
      <c r="DV382" s="73">
        <f t="shared" si="504"/>
        <v>0</v>
      </c>
      <c r="DW382" s="73">
        <f t="shared" si="505"/>
        <v>1</v>
      </c>
      <c r="DX382" s="73">
        <f t="shared" si="506"/>
        <v>0</v>
      </c>
      <c r="DY382" s="125">
        <f t="shared" si="507"/>
        <v>0</v>
      </c>
      <c r="DZ382" s="73">
        <f t="shared" si="508"/>
        <v>1</v>
      </c>
      <c r="EA382" s="19">
        <f t="shared" si="509"/>
        <v>0</v>
      </c>
      <c r="EB382" s="50">
        <f t="shared" si="510"/>
        <v>0</v>
      </c>
      <c r="EC382" s="19">
        <f t="shared" si="511"/>
        <v>0</v>
      </c>
      <c r="ED382" s="19">
        <f t="shared" si="512"/>
        <v>1</v>
      </c>
      <c r="EE382" s="19">
        <f t="shared" si="513"/>
        <v>0</v>
      </c>
      <c r="EF382" s="50">
        <f t="shared" si="514"/>
        <v>0</v>
      </c>
      <c r="EG382" s="19">
        <f t="shared" si="515"/>
        <v>0</v>
      </c>
      <c r="EH382" s="19">
        <f t="shared" si="516"/>
        <v>1</v>
      </c>
      <c r="EI382" s="50">
        <f t="shared" si="517"/>
        <v>0</v>
      </c>
      <c r="EJ382" s="125">
        <f t="shared" si="518"/>
        <v>3</v>
      </c>
      <c r="EK382">
        <f t="shared" si="519"/>
        <v>27</v>
      </c>
      <c r="EL382">
        <f t="shared" si="520"/>
        <v>3.89</v>
      </c>
      <c r="EM382">
        <f t="shared" si="521"/>
        <v>152</v>
      </c>
      <c r="EN382">
        <f t="shared" si="522"/>
        <v>374</v>
      </c>
      <c r="EO382">
        <f t="shared" si="523"/>
        <v>0.54400000000000004</v>
      </c>
      <c r="EP382">
        <f t="shared" si="524"/>
        <v>5.98</v>
      </c>
      <c r="EQ382">
        <f t="shared" si="525"/>
        <v>2000</v>
      </c>
      <c r="ER382" t="str">
        <f t="shared" si="526"/>
        <v/>
      </c>
      <c r="ES382">
        <f t="shared" si="527"/>
        <v>0.35</v>
      </c>
      <c r="ET382">
        <f t="shared" si="528"/>
        <v>12.5</v>
      </c>
      <c r="EU382" s="61">
        <f t="shared" si="529"/>
        <v>4.25</v>
      </c>
      <c r="EV382" s="53" t="e">
        <f>IF(ISNUMBER(EK382),EK382*#REF!,"")</f>
        <v>#REF!</v>
      </c>
      <c r="EW382" s="53" t="e">
        <f>IF(ISNUMBER(EL382),EL382*#REF!,"")</f>
        <v>#REF!</v>
      </c>
      <c r="EX382" s="53" t="e">
        <f>IF(ISNUMBER(EM382),EM382*#REF!,"")</f>
        <v>#REF!</v>
      </c>
      <c r="EY382" s="53" t="e">
        <f>IF(ISNUMBER(EN382),EN382*#REF!,"")</f>
        <v>#REF!</v>
      </c>
      <c r="EZ382" s="53" t="e">
        <f>IF(ISNUMBER(EO382),EO382*#REF!,"")</f>
        <v>#REF!</v>
      </c>
      <c r="FA382" s="53" t="e">
        <f>IF(ISNUMBER(EP382),EP382*#REF!,"")</f>
        <v>#REF!</v>
      </c>
      <c r="FB382" s="53" t="e">
        <f>IF(ISNUMBER(EQ382),EQ382*#REF!,"")</f>
        <v>#REF!</v>
      </c>
      <c r="FC382" s="53" t="str">
        <f>IF(ISNUMBER(ER382),ER382*#REF!,"")</f>
        <v/>
      </c>
      <c r="FD382" s="53" t="e">
        <f>IF(ISNUMBER(ES382),ES382*#REF!,"")</f>
        <v>#REF!</v>
      </c>
      <c r="FE382" s="53" t="e">
        <f>IF(ISNUMBER(ET382),ET382*#REF!,"")</f>
        <v>#REF!</v>
      </c>
      <c r="FF382" s="52" t="e">
        <f>IF(ISNUMBER(EU382),EU382*#REF!,"")</f>
        <v>#REF!</v>
      </c>
      <c r="FG382" s="55" t="str">
        <f t="shared" si="530"/>
        <v/>
      </c>
      <c r="FH382" s="55" t="str">
        <f t="shared" si="531"/>
        <v/>
      </c>
      <c r="FI382" s="55" t="str">
        <f t="shared" si="532"/>
        <v/>
      </c>
      <c r="FJ382" s="55" t="str">
        <f t="shared" si="533"/>
        <v/>
      </c>
      <c r="FK382" s="55" t="str">
        <f t="shared" si="534"/>
        <v/>
      </c>
      <c r="FL382" s="55" t="str">
        <f t="shared" si="535"/>
        <v/>
      </c>
      <c r="FM382" s="55" t="str">
        <f t="shared" si="536"/>
        <v/>
      </c>
      <c r="FN382" s="55" t="str">
        <f t="shared" si="537"/>
        <v/>
      </c>
      <c r="FO382" s="55" t="str">
        <f t="shared" si="538"/>
        <v/>
      </c>
      <c r="FP382" s="55" t="str">
        <f t="shared" si="539"/>
        <v/>
      </c>
      <c r="FQ382" s="59" t="str">
        <f t="shared" si="540"/>
        <v/>
      </c>
      <c r="FR382" s="53" t="str">
        <f t="shared" si="426"/>
        <v/>
      </c>
      <c r="FS382" s="53" t="e">
        <f t="shared" si="541"/>
        <v>#VALUE!</v>
      </c>
      <c r="FT382" s="19" t="e">
        <f t="shared" si="542"/>
        <v>#VALUE!</v>
      </c>
      <c r="FU382" s="19" t="e">
        <f t="shared" si="543"/>
        <v>#VALUE!</v>
      </c>
      <c r="FV382" s="19" t="e">
        <f t="shared" si="544"/>
        <v>#VALUE!</v>
      </c>
      <c r="FW382" s="50" t="e">
        <f t="shared" si="545"/>
        <v>#VALUE!</v>
      </c>
      <c r="FX382" s="120">
        <f t="shared" si="546"/>
        <v>0</v>
      </c>
      <c r="FY382" s="120">
        <f t="shared" si="547"/>
        <v>0</v>
      </c>
      <c r="FZ382" s="120">
        <f t="shared" si="548"/>
        <v>0</v>
      </c>
      <c r="GA382" s="120">
        <f t="shared" si="549"/>
        <v>0</v>
      </c>
      <c r="GB382" s="120">
        <f t="shared" si="550"/>
        <v>0</v>
      </c>
      <c r="GC382" s="120">
        <f t="shared" si="551"/>
        <v>0</v>
      </c>
      <c r="GD382" s="120">
        <f t="shared" si="552"/>
        <v>0</v>
      </c>
      <c r="GE382" s="120">
        <f t="shared" si="553"/>
        <v>0</v>
      </c>
      <c r="GF382" s="120">
        <f t="shared" si="554"/>
        <v>0</v>
      </c>
      <c r="GG382">
        <f t="shared" si="555"/>
        <v>0</v>
      </c>
      <c r="GH382">
        <f t="shared" si="556"/>
        <v>0</v>
      </c>
      <c r="GI382">
        <v>6</v>
      </c>
      <c r="GJ382" t="str">
        <f t="shared" si="557"/>
        <v/>
      </c>
    </row>
    <row r="383" spans="1:192" x14ac:dyDescent="0.2">
      <c r="A383" s="50">
        <f t="shared" si="558"/>
        <v>382</v>
      </c>
      <c r="B383" t="s">
        <v>108</v>
      </c>
      <c r="C383" s="58" t="s">
        <v>1760</v>
      </c>
      <c r="D383" s="58"/>
      <c r="E383" s="58"/>
      <c r="F383" s="19">
        <v>3505260</v>
      </c>
      <c r="G383" s="19">
        <v>5664565</v>
      </c>
      <c r="H383" s="77">
        <f t="shared" si="493"/>
        <v>505183.46600000001</v>
      </c>
      <c r="I383" s="77">
        <f t="shared" si="494"/>
        <v>5662738.9640000006</v>
      </c>
      <c r="J383" s="19">
        <v>305</v>
      </c>
      <c r="K383" s="19" t="s">
        <v>1335</v>
      </c>
      <c r="L383" s="110">
        <v>3.75</v>
      </c>
      <c r="Q383" t="s">
        <v>2822</v>
      </c>
      <c r="R383" t="s">
        <v>1484</v>
      </c>
      <c r="S383" t="s">
        <v>1323</v>
      </c>
      <c r="T383" s="241" t="str">
        <f t="shared" si="495"/>
        <v>-</v>
      </c>
      <c r="U383" s="241" t="str">
        <f t="shared" si="496"/>
        <v>M</v>
      </c>
      <c r="V383" s="241" t="str">
        <f t="shared" si="497"/>
        <v>-</v>
      </c>
      <c r="W383" s="241" t="str">
        <f t="shared" si="425"/>
        <v>A</v>
      </c>
      <c r="X383" s="260">
        <f t="shared" si="560"/>
        <v>6</v>
      </c>
      <c r="Y383" s="261" t="str">
        <f t="shared" si="559"/>
        <v/>
      </c>
      <c r="Z383" s="56" t="s">
        <v>1587</v>
      </c>
      <c r="AA383" s="48">
        <v>14951</v>
      </c>
      <c r="AB383" s="73">
        <v>1</v>
      </c>
      <c r="AC383" s="2" t="s">
        <v>411</v>
      </c>
      <c r="AD383" s="2" t="s">
        <v>3024</v>
      </c>
      <c r="AE383" s="57" t="s">
        <v>2711</v>
      </c>
      <c r="AF383" s="66">
        <v>9.9</v>
      </c>
      <c r="AM383" s="66">
        <v>0.21</v>
      </c>
      <c r="AR383">
        <v>2852</v>
      </c>
      <c r="AS383" s="193">
        <f t="shared" si="561"/>
        <v>1086.365</v>
      </c>
      <c r="AT383" s="248" t="str">
        <f t="shared" si="562"/>
        <v/>
      </c>
      <c r="AU383">
        <v>8.2170000000000005</v>
      </c>
      <c r="AV383">
        <v>71.42</v>
      </c>
      <c r="AW383">
        <v>143.80000000000001</v>
      </c>
      <c r="AX383">
        <v>5.61</v>
      </c>
      <c r="AY383">
        <v>20.73</v>
      </c>
      <c r="AZ383" s="61">
        <v>806.6</v>
      </c>
      <c r="BB383" s="53">
        <v>2.6339999999999999</v>
      </c>
      <c r="BE383">
        <v>8.57</v>
      </c>
      <c r="BF383">
        <v>0.36399999999999999</v>
      </c>
      <c r="BM383">
        <v>18.420000000000002</v>
      </c>
      <c r="BO383" s="90"/>
      <c r="BP383" s="90"/>
      <c r="BQ383" s="90"/>
      <c r="BR383" s="90"/>
      <c r="BS383" s="90"/>
      <c r="BT383" s="90"/>
      <c r="BU383" s="90"/>
      <c r="BV383" s="90"/>
      <c r="BW383" s="90"/>
      <c r="BX383" s="90"/>
      <c r="BY383" s="90"/>
      <c r="BZ383" s="90"/>
      <c r="CA383" s="90"/>
      <c r="CB383" s="90"/>
      <c r="CC383" s="90"/>
      <c r="CD383" s="90"/>
      <c r="CE383" s="90"/>
      <c r="CF383" s="90"/>
      <c r="CG383" s="90"/>
      <c r="CH383" s="90"/>
      <c r="CI383" s="90"/>
      <c r="CJ383" s="90"/>
      <c r="CK383" s="90"/>
      <c r="CL383" s="91"/>
      <c r="CM383" s="90"/>
      <c r="CN383" s="90">
        <v>1767</v>
      </c>
      <c r="CO383" s="90"/>
      <c r="DB383" s="103"/>
      <c r="DC383" s="103"/>
      <c r="DD383" s="103"/>
      <c r="DE383" s="103"/>
      <c r="DF383" s="103"/>
      <c r="DG383" s="103"/>
      <c r="DH383" s="103"/>
      <c r="DI383" s="103"/>
      <c r="DJ383" s="103"/>
      <c r="DK383" s="103"/>
      <c r="DL383" s="103"/>
      <c r="DM383" s="103"/>
      <c r="DN383" s="103"/>
      <c r="DO383" s="103"/>
      <c r="DP383" s="103"/>
      <c r="DQ383" s="103"/>
      <c r="DR383" s="103"/>
      <c r="DS383" s="104"/>
      <c r="DT383" s="50">
        <f t="shared" si="502"/>
        <v>1</v>
      </c>
      <c r="DU383" s="73">
        <f t="shared" si="503"/>
        <v>1</v>
      </c>
      <c r="DV383" s="73">
        <f t="shared" si="504"/>
        <v>0</v>
      </c>
      <c r="DW383" s="73">
        <f t="shared" si="505"/>
        <v>0</v>
      </c>
      <c r="DX383" s="73">
        <f t="shared" si="506"/>
        <v>0</v>
      </c>
      <c r="DY383" s="125">
        <f t="shared" si="507"/>
        <v>0</v>
      </c>
      <c r="DZ383" s="73">
        <f t="shared" si="508"/>
        <v>1</v>
      </c>
      <c r="EA383" s="19">
        <f t="shared" si="509"/>
        <v>0</v>
      </c>
      <c r="EB383" s="50">
        <f t="shared" si="510"/>
        <v>0</v>
      </c>
      <c r="EC383" s="19">
        <f t="shared" si="511"/>
        <v>0</v>
      </c>
      <c r="ED383" s="19">
        <f t="shared" si="512"/>
        <v>1</v>
      </c>
      <c r="EE383" s="19">
        <f t="shared" si="513"/>
        <v>0</v>
      </c>
      <c r="EF383" s="50">
        <f t="shared" si="514"/>
        <v>0</v>
      </c>
      <c r="EG383" s="19">
        <f t="shared" si="515"/>
        <v>0</v>
      </c>
      <c r="EH383" s="19">
        <f t="shared" si="516"/>
        <v>1</v>
      </c>
      <c r="EI383" s="50">
        <f t="shared" si="517"/>
        <v>0</v>
      </c>
      <c r="EJ383" s="125">
        <f t="shared" si="518"/>
        <v>2</v>
      </c>
      <c r="EK383">
        <f t="shared" si="519"/>
        <v>8.2170000000000005</v>
      </c>
      <c r="EL383">
        <f t="shared" si="520"/>
        <v>2.6339999999999999</v>
      </c>
      <c r="EM383">
        <f t="shared" si="521"/>
        <v>71.42</v>
      </c>
      <c r="EN383">
        <f t="shared" si="522"/>
        <v>143.80000000000001</v>
      </c>
      <c r="EO383">
        <f t="shared" si="523"/>
        <v>0.36399999999999999</v>
      </c>
      <c r="EP383">
        <f t="shared" si="524"/>
        <v>8.57</v>
      </c>
      <c r="EQ383">
        <f t="shared" si="525"/>
        <v>806.6</v>
      </c>
      <c r="ER383" t="str">
        <f t="shared" si="526"/>
        <v/>
      </c>
      <c r="ES383" t="str">
        <f t="shared" si="527"/>
        <v/>
      </c>
      <c r="ET383">
        <f t="shared" si="528"/>
        <v>20.73</v>
      </c>
      <c r="EU383" s="61">
        <f t="shared" si="529"/>
        <v>5.61</v>
      </c>
      <c r="EV383" s="53" t="e">
        <f>IF(ISNUMBER(EK383),EK383*#REF!,"")</f>
        <v>#REF!</v>
      </c>
      <c r="EW383" s="53" t="e">
        <f>IF(ISNUMBER(EL383),EL383*#REF!,"")</f>
        <v>#REF!</v>
      </c>
      <c r="EX383" s="53" t="e">
        <f>IF(ISNUMBER(EM383),EM383*#REF!,"")</f>
        <v>#REF!</v>
      </c>
      <c r="EY383" s="53" t="e">
        <f>IF(ISNUMBER(EN383),EN383*#REF!,"")</f>
        <v>#REF!</v>
      </c>
      <c r="EZ383" s="53" t="e">
        <f>IF(ISNUMBER(EO383),EO383*#REF!,"")</f>
        <v>#REF!</v>
      </c>
      <c r="FA383" s="53" t="e">
        <f>IF(ISNUMBER(EP383),EP383*#REF!,"")</f>
        <v>#REF!</v>
      </c>
      <c r="FB383" s="53" t="e">
        <f>IF(ISNUMBER(EQ383),EQ383*#REF!,"")</f>
        <v>#REF!</v>
      </c>
      <c r="FC383" s="53" t="str">
        <f>IF(ISNUMBER(ER383),ER383*#REF!,"")</f>
        <v/>
      </c>
      <c r="FD383" s="53" t="str">
        <f>IF(ISNUMBER(ES383),ES383*#REF!,"")</f>
        <v/>
      </c>
      <c r="FE383" s="53" t="e">
        <f>IF(ISNUMBER(ET383),ET383*#REF!,"")</f>
        <v>#REF!</v>
      </c>
      <c r="FF383" s="52" t="e">
        <f>IF(ISNUMBER(EU383),EU383*#REF!,"")</f>
        <v>#REF!</v>
      </c>
      <c r="FG383" s="55" t="str">
        <f t="shared" si="530"/>
        <v/>
      </c>
      <c r="FH383" s="55" t="str">
        <f t="shared" si="531"/>
        <v/>
      </c>
      <c r="FI383" s="55" t="str">
        <f t="shared" si="532"/>
        <v/>
      </c>
      <c r="FJ383" s="55" t="str">
        <f t="shared" si="533"/>
        <v/>
      </c>
      <c r="FK383" s="55" t="str">
        <f t="shared" si="534"/>
        <v/>
      </c>
      <c r="FL383" s="55" t="str">
        <f t="shared" si="535"/>
        <v/>
      </c>
      <c r="FM383" s="55" t="str">
        <f t="shared" si="536"/>
        <v/>
      </c>
      <c r="FN383" s="55" t="str">
        <f t="shared" si="537"/>
        <v/>
      </c>
      <c r="FO383" s="55" t="str">
        <f t="shared" si="538"/>
        <v/>
      </c>
      <c r="FP383" s="55" t="str">
        <f t="shared" si="539"/>
        <v/>
      </c>
      <c r="FQ383" s="59" t="str">
        <f t="shared" si="540"/>
        <v/>
      </c>
      <c r="FR383" s="53" t="str">
        <f t="shared" si="426"/>
        <v/>
      </c>
      <c r="FS383" s="53" t="e">
        <f t="shared" si="541"/>
        <v>#VALUE!</v>
      </c>
      <c r="FT383" s="19" t="e">
        <f t="shared" si="542"/>
        <v>#VALUE!</v>
      </c>
      <c r="FU383" s="19" t="e">
        <f t="shared" si="543"/>
        <v>#VALUE!</v>
      </c>
      <c r="FV383" s="19" t="e">
        <f t="shared" si="544"/>
        <v>#VALUE!</v>
      </c>
      <c r="FW383" s="50" t="e">
        <f t="shared" si="545"/>
        <v>#VALUE!</v>
      </c>
      <c r="FX383" s="120">
        <f t="shared" si="546"/>
        <v>0</v>
      </c>
      <c r="FY383" s="120">
        <f t="shared" si="547"/>
        <v>0</v>
      </c>
      <c r="FZ383" s="120">
        <f t="shared" si="548"/>
        <v>0</v>
      </c>
      <c r="GA383" s="120">
        <f t="shared" si="549"/>
        <v>0</v>
      </c>
      <c r="GB383" s="120">
        <f t="shared" si="550"/>
        <v>0</v>
      </c>
      <c r="GC383" s="120">
        <f t="shared" si="551"/>
        <v>0</v>
      </c>
      <c r="GD383" s="120">
        <f t="shared" si="552"/>
        <v>0</v>
      </c>
      <c r="GE383" s="120">
        <f t="shared" si="553"/>
        <v>0</v>
      </c>
      <c r="GF383" s="120">
        <f t="shared" si="554"/>
        <v>0</v>
      </c>
      <c r="GG383">
        <f t="shared" si="555"/>
        <v>0</v>
      </c>
      <c r="GH383">
        <f t="shared" si="556"/>
        <v>0</v>
      </c>
      <c r="GI383">
        <v>6</v>
      </c>
      <c r="GJ383" t="str">
        <f t="shared" si="557"/>
        <v/>
      </c>
    </row>
    <row r="384" spans="1:192" x14ac:dyDescent="0.2">
      <c r="A384" s="50">
        <f t="shared" si="558"/>
        <v>383</v>
      </c>
      <c r="B384" s="2" t="s">
        <v>108</v>
      </c>
      <c r="C384" s="58" t="s">
        <v>1760</v>
      </c>
      <c r="D384" s="58"/>
      <c r="E384" s="58"/>
      <c r="F384" s="83">
        <v>3505260</v>
      </c>
      <c r="G384" s="83">
        <v>5664565</v>
      </c>
      <c r="H384" s="77">
        <f t="shared" si="493"/>
        <v>505183.46600000001</v>
      </c>
      <c r="I384" s="77">
        <f t="shared" si="494"/>
        <v>5662738.9640000006</v>
      </c>
      <c r="J384" s="83">
        <v>305</v>
      </c>
      <c r="K384" s="83" t="s">
        <v>1335</v>
      </c>
      <c r="L384" s="83">
        <v>3.75</v>
      </c>
      <c r="M384" s="83"/>
      <c r="O384" s="83"/>
      <c r="P384" s="83"/>
      <c r="Q384" t="s">
        <v>2822</v>
      </c>
      <c r="R384" t="s">
        <v>1484</v>
      </c>
      <c r="S384" t="s">
        <v>1323</v>
      </c>
      <c r="T384" s="241" t="str">
        <f t="shared" si="495"/>
        <v>-</v>
      </c>
      <c r="U384" s="241" t="str">
        <f t="shared" si="496"/>
        <v>M</v>
      </c>
      <c r="V384" s="241" t="str">
        <f t="shared" si="497"/>
        <v>-</v>
      </c>
      <c r="W384" s="241" t="str">
        <f t="shared" si="425"/>
        <v>A</v>
      </c>
      <c r="X384" s="260">
        <f t="shared" si="560"/>
        <v>6</v>
      </c>
      <c r="Y384" s="261" t="str">
        <f t="shared" si="559"/>
        <v/>
      </c>
      <c r="Z384" s="56" t="s">
        <v>1587</v>
      </c>
      <c r="AA384" s="69">
        <v>34149</v>
      </c>
      <c r="AB384" s="77">
        <v>2</v>
      </c>
      <c r="AC384" s="2" t="s">
        <v>374</v>
      </c>
      <c r="AD384" s="58" t="s">
        <v>1728</v>
      </c>
      <c r="AE384" s="68"/>
      <c r="AF384" s="83">
        <v>11.7</v>
      </c>
      <c r="AG384" s="83">
        <v>970</v>
      </c>
      <c r="AH384" s="83">
        <v>5.98</v>
      </c>
      <c r="AI384" s="83">
        <v>465</v>
      </c>
      <c r="AJ384" s="83"/>
      <c r="AK384" s="83"/>
      <c r="AL384" s="83"/>
      <c r="AM384" s="83">
        <v>0.16</v>
      </c>
      <c r="AN384" s="58"/>
      <c r="AO384" s="58"/>
      <c r="AP384" s="83"/>
      <c r="AQ384" s="58"/>
      <c r="AR384" s="58">
        <v>1010</v>
      </c>
      <c r="AS384" s="193">
        <f t="shared" si="561"/>
        <v>1010.796</v>
      </c>
      <c r="AT384" s="248" t="str">
        <f t="shared" si="562"/>
        <v/>
      </c>
      <c r="AU384" s="58">
        <v>10.8</v>
      </c>
      <c r="AV384" s="58">
        <v>66.2</v>
      </c>
      <c r="AW384" s="58">
        <v>140</v>
      </c>
      <c r="AX384" s="58">
        <v>6.38</v>
      </c>
      <c r="AY384" s="58">
        <v>25</v>
      </c>
      <c r="AZ384" s="68">
        <v>753</v>
      </c>
      <c r="BA384" s="58"/>
      <c r="BB384" s="58">
        <v>2.4500000000000002</v>
      </c>
      <c r="BC384" s="58"/>
      <c r="BD384" s="58"/>
      <c r="BE384" s="58">
        <v>5.96</v>
      </c>
      <c r="BF384" s="58">
        <v>0.34599999999999997</v>
      </c>
      <c r="BG384" s="58"/>
      <c r="BH384" s="58"/>
      <c r="BI384" s="58"/>
      <c r="BJ384" s="58">
        <v>0.66</v>
      </c>
      <c r="BK384" s="58"/>
      <c r="BL384" s="58"/>
      <c r="BM384" s="58"/>
      <c r="BN384" s="68"/>
      <c r="BO384" s="81"/>
      <c r="BP384" s="81"/>
      <c r="BQ384" s="81"/>
      <c r="BR384" s="81"/>
      <c r="BS384" s="81"/>
      <c r="BT384" s="81"/>
      <c r="BU384" s="81"/>
      <c r="BV384" s="81"/>
      <c r="BW384" s="81"/>
      <c r="BX384" s="81"/>
      <c r="BY384" s="81"/>
      <c r="BZ384" s="81"/>
      <c r="CA384" s="81"/>
      <c r="CB384" s="81"/>
      <c r="CC384" s="81"/>
      <c r="CD384" s="81"/>
      <c r="CE384" s="81"/>
      <c r="CF384" s="81"/>
      <c r="CG384" s="81"/>
      <c r="CH384" s="81"/>
      <c r="CI384" s="81"/>
      <c r="CJ384" s="81"/>
      <c r="CK384" s="81"/>
      <c r="CL384" s="82"/>
      <c r="CM384" s="81"/>
      <c r="CN384" s="81">
        <v>1790</v>
      </c>
      <c r="CO384" s="90"/>
      <c r="DB384" s="103"/>
      <c r="DC384" s="103"/>
      <c r="DD384" s="103"/>
      <c r="DE384" s="103"/>
      <c r="DF384" s="103"/>
      <c r="DG384" s="103"/>
      <c r="DH384" s="103"/>
      <c r="DI384" s="103"/>
      <c r="DJ384" s="103"/>
      <c r="DK384" s="103"/>
      <c r="DL384" s="103"/>
      <c r="DM384" s="103"/>
      <c r="DN384" s="103"/>
      <c r="DO384" s="103"/>
      <c r="DP384" s="103"/>
      <c r="DQ384" s="103"/>
      <c r="DR384" s="103"/>
      <c r="DS384" s="104"/>
      <c r="DT384" s="50">
        <f t="shared" si="502"/>
        <v>0</v>
      </c>
      <c r="DU384" s="73">
        <f t="shared" si="503"/>
        <v>1</v>
      </c>
      <c r="DV384" s="73">
        <f t="shared" si="504"/>
        <v>0</v>
      </c>
      <c r="DW384" s="73">
        <f t="shared" si="505"/>
        <v>0</v>
      </c>
      <c r="DX384" s="73">
        <f t="shared" si="506"/>
        <v>0</v>
      </c>
      <c r="DY384" s="125">
        <f t="shared" si="507"/>
        <v>0</v>
      </c>
      <c r="DZ384" s="73">
        <f t="shared" si="508"/>
        <v>1</v>
      </c>
      <c r="EA384" s="19">
        <f t="shared" si="509"/>
        <v>0</v>
      </c>
      <c r="EB384" s="50">
        <f t="shared" si="510"/>
        <v>0</v>
      </c>
      <c r="EC384" s="19">
        <f t="shared" si="511"/>
        <v>0</v>
      </c>
      <c r="ED384" s="19">
        <f t="shared" si="512"/>
        <v>1</v>
      </c>
      <c r="EE384" s="19">
        <f t="shared" si="513"/>
        <v>0</v>
      </c>
      <c r="EF384" s="50">
        <f t="shared" si="514"/>
        <v>0</v>
      </c>
      <c r="EG384" s="19">
        <f t="shared" si="515"/>
        <v>0</v>
      </c>
      <c r="EH384" s="19">
        <f t="shared" si="516"/>
        <v>1</v>
      </c>
      <c r="EI384" s="50">
        <f t="shared" si="517"/>
        <v>0</v>
      </c>
      <c r="EJ384" s="125">
        <f t="shared" si="518"/>
        <v>2</v>
      </c>
      <c r="EK384">
        <f t="shared" si="519"/>
        <v>10.8</v>
      </c>
      <c r="EL384">
        <f t="shared" si="520"/>
        <v>2.4500000000000002</v>
      </c>
      <c r="EM384">
        <f t="shared" si="521"/>
        <v>66.2</v>
      </c>
      <c r="EN384">
        <f t="shared" si="522"/>
        <v>140</v>
      </c>
      <c r="EO384">
        <f t="shared" si="523"/>
        <v>0.34599999999999997</v>
      </c>
      <c r="EP384">
        <f t="shared" si="524"/>
        <v>5.96</v>
      </c>
      <c r="EQ384">
        <f t="shared" si="525"/>
        <v>753</v>
      </c>
      <c r="ER384" t="str">
        <f t="shared" si="526"/>
        <v/>
      </c>
      <c r="ES384">
        <f t="shared" si="527"/>
        <v>0.66</v>
      </c>
      <c r="ET384">
        <f t="shared" si="528"/>
        <v>25</v>
      </c>
      <c r="EU384" s="61">
        <f t="shared" si="529"/>
        <v>6.38</v>
      </c>
      <c r="EV384" s="53" t="e">
        <f>IF(ISNUMBER(EK384),EK384*#REF!,"")</f>
        <v>#REF!</v>
      </c>
      <c r="EW384" s="53" t="e">
        <f>IF(ISNUMBER(EL384),EL384*#REF!,"")</f>
        <v>#REF!</v>
      </c>
      <c r="EX384" s="53" t="e">
        <f>IF(ISNUMBER(EM384),EM384*#REF!,"")</f>
        <v>#REF!</v>
      </c>
      <c r="EY384" s="53" t="e">
        <f>IF(ISNUMBER(EN384),EN384*#REF!,"")</f>
        <v>#REF!</v>
      </c>
      <c r="EZ384" s="53" t="e">
        <f>IF(ISNUMBER(EO384),EO384*#REF!,"")</f>
        <v>#REF!</v>
      </c>
      <c r="FA384" s="53" t="e">
        <f>IF(ISNUMBER(EP384),EP384*#REF!,"")</f>
        <v>#REF!</v>
      </c>
      <c r="FB384" s="53" t="e">
        <f>IF(ISNUMBER(EQ384),EQ384*#REF!,"")</f>
        <v>#REF!</v>
      </c>
      <c r="FC384" s="53" t="str">
        <f>IF(ISNUMBER(ER384),ER384*#REF!,"")</f>
        <v/>
      </c>
      <c r="FD384" s="53" t="e">
        <f>IF(ISNUMBER(ES384),ES384*#REF!,"")</f>
        <v>#REF!</v>
      </c>
      <c r="FE384" s="53" t="e">
        <f>IF(ISNUMBER(ET384),ET384*#REF!,"")</f>
        <v>#REF!</v>
      </c>
      <c r="FF384" s="52" t="e">
        <f>IF(ISNUMBER(EU384),EU384*#REF!,"")</f>
        <v>#REF!</v>
      </c>
      <c r="FG384" s="55" t="str">
        <f t="shared" si="530"/>
        <v/>
      </c>
      <c r="FH384" s="55" t="str">
        <f t="shared" si="531"/>
        <v/>
      </c>
      <c r="FI384" s="55" t="str">
        <f t="shared" si="532"/>
        <v/>
      </c>
      <c r="FJ384" s="55" t="str">
        <f t="shared" si="533"/>
        <v/>
      </c>
      <c r="FK384" s="55" t="str">
        <f t="shared" si="534"/>
        <v/>
      </c>
      <c r="FL384" s="55" t="str">
        <f t="shared" si="535"/>
        <v/>
      </c>
      <c r="FM384" s="55" t="str">
        <f t="shared" si="536"/>
        <v/>
      </c>
      <c r="FN384" s="55" t="str">
        <f t="shared" si="537"/>
        <v/>
      </c>
      <c r="FO384" s="55" t="str">
        <f t="shared" si="538"/>
        <v/>
      </c>
      <c r="FP384" s="55" t="str">
        <f t="shared" si="539"/>
        <v/>
      </c>
      <c r="FQ384" s="59" t="str">
        <f t="shared" si="540"/>
        <v/>
      </c>
      <c r="FR384" s="53" t="str">
        <f t="shared" si="426"/>
        <v/>
      </c>
      <c r="FS384" s="53" t="e">
        <f t="shared" si="541"/>
        <v>#VALUE!</v>
      </c>
      <c r="FT384" s="19" t="e">
        <f t="shared" si="542"/>
        <v>#VALUE!</v>
      </c>
      <c r="FU384" s="19" t="e">
        <f t="shared" si="543"/>
        <v>#VALUE!</v>
      </c>
      <c r="FV384" s="19" t="e">
        <f t="shared" si="544"/>
        <v>#VALUE!</v>
      </c>
      <c r="FW384" s="50" t="e">
        <f t="shared" si="545"/>
        <v>#VALUE!</v>
      </c>
      <c r="FX384" s="120">
        <f t="shared" si="546"/>
        <v>0</v>
      </c>
      <c r="FY384" s="120">
        <f t="shared" si="547"/>
        <v>0</v>
      </c>
      <c r="FZ384" s="120">
        <f t="shared" si="548"/>
        <v>0</v>
      </c>
      <c r="GA384" s="120">
        <f t="shared" si="549"/>
        <v>0</v>
      </c>
      <c r="GB384" s="120">
        <f t="shared" si="550"/>
        <v>0</v>
      </c>
      <c r="GC384" s="120">
        <f t="shared" si="551"/>
        <v>0</v>
      </c>
      <c r="GD384" s="120">
        <f t="shared" si="552"/>
        <v>0</v>
      </c>
      <c r="GE384" s="120">
        <f t="shared" si="553"/>
        <v>0</v>
      </c>
      <c r="GF384" s="120">
        <f t="shared" si="554"/>
        <v>0</v>
      </c>
      <c r="GG384">
        <f t="shared" si="555"/>
        <v>0</v>
      </c>
      <c r="GH384">
        <f t="shared" si="556"/>
        <v>0</v>
      </c>
      <c r="GI384">
        <v>6</v>
      </c>
      <c r="GJ384" t="str">
        <f t="shared" si="557"/>
        <v/>
      </c>
    </row>
    <row r="385" spans="1:192" x14ac:dyDescent="0.2">
      <c r="A385" s="50">
        <f t="shared" si="558"/>
        <v>384</v>
      </c>
      <c r="B385" t="s">
        <v>108</v>
      </c>
      <c r="C385" s="2" t="s">
        <v>1761</v>
      </c>
      <c r="D385" s="2"/>
      <c r="E385" s="2"/>
      <c r="F385" s="19">
        <v>3505260</v>
      </c>
      <c r="G385" s="19">
        <v>5664565</v>
      </c>
      <c r="H385" s="77">
        <f t="shared" si="493"/>
        <v>505183.46600000001</v>
      </c>
      <c r="I385" s="77">
        <f t="shared" si="494"/>
        <v>5662738.9640000006</v>
      </c>
      <c r="J385" s="19">
        <v>305</v>
      </c>
      <c r="K385" s="19" t="s">
        <v>1335</v>
      </c>
      <c r="L385" s="19">
        <v>2.71</v>
      </c>
      <c r="Q385" t="s">
        <v>2822</v>
      </c>
      <c r="R385" t="s">
        <v>1484</v>
      </c>
      <c r="S385" t="s">
        <v>1323</v>
      </c>
      <c r="T385" s="241" t="str">
        <f t="shared" si="495"/>
        <v>-</v>
      </c>
      <c r="U385" s="241" t="str">
        <f t="shared" si="496"/>
        <v>M</v>
      </c>
      <c r="V385" s="241" t="str">
        <f t="shared" si="497"/>
        <v>-</v>
      </c>
      <c r="W385" s="241" t="str">
        <f t="shared" si="425"/>
        <v>A</v>
      </c>
      <c r="X385" s="260">
        <f t="shared" si="560"/>
        <v>6</v>
      </c>
      <c r="Y385" s="261" t="str">
        <f t="shared" si="559"/>
        <v/>
      </c>
      <c r="Z385" s="56" t="s">
        <v>1587</v>
      </c>
      <c r="AA385" s="48">
        <v>14951</v>
      </c>
      <c r="AB385" s="73">
        <v>1</v>
      </c>
      <c r="AC385" s="2" t="s">
        <v>411</v>
      </c>
      <c r="AD385" s="2" t="s">
        <v>3023</v>
      </c>
      <c r="AF385" s="66">
        <v>9.9</v>
      </c>
      <c r="AM385" s="66">
        <v>0.23</v>
      </c>
      <c r="AS385" s="193">
        <f t="shared" si="561"/>
        <v>1017.5549999999998</v>
      </c>
      <c r="AT385" s="248" t="str">
        <f t="shared" si="562"/>
        <v/>
      </c>
      <c r="AU385">
        <v>8.0429999999999993</v>
      </c>
      <c r="AV385">
        <v>68.209999999999994</v>
      </c>
      <c r="AW385">
        <v>135</v>
      </c>
      <c r="AX385">
        <v>5.048</v>
      </c>
      <c r="AY385">
        <v>20.59</v>
      </c>
      <c r="AZ385" s="61">
        <v>757.8</v>
      </c>
      <c r="BB385" s="53">
        <v>1.7569999999999999</v>
      </c>
      <c r="BE385" s="53">
        <v>4.9779999999999998</v>
      </c>
      <c r="BF385">
        <v>0.35899999999999999</v>
      </c>
      <c r="BM385">
        <v>15.77</v>
      </c>
      <c r="BO385" s="90"/>
      <c r="BP385" s="90"/>
      <c r="BQ385" s="90"/>
      <c r="BR385" s="90"/>
      <c r="BS385" s="90"/>
      <c r="BT385" s="90"/>
      <c r="BU385" s="90"/>
      <c r="BV385" s="90"/>
      <c r="BW385" s="90"/>
      <c r="BX385" s="90"/>
      <c r="BY385" s="90"/>
      <c r="BZ385" s="90"/>
      <c r="CA385" s="90"/>
      <c r="CB385" s="90"/>
      <c r="CC385" s="90"/>
      <c r="CD385" s="90"/>
      <c r="CE385" s="90"/>
      <c r="CF385" s="90"/>
      <c r="CG385" s="90"/>
      <c r="CH385" s="90"/>
      <c r="CI385" s="90"/>
      <c r="CJ385" s="90"/>
      <c r="CK385" s="90"/>
      <c r="CL385" s="91"/>
      <c r="CM385" s="90"/>
      <c r="CN385" s="90">
        <v>1550</v>
      </c>
      <c r="CO385" s="90"/>
      <c r="DB385" s="103"/>
      <c r="DC385" s="103"/>
      <c r="DD385" s="103"/>
      <c r="DE385" s="103"/>
      <c r="DF385" s="103"/>
      <c r="DG385" s="103"/>
      <c r="DH385" s="103"/>
      <c r="DI385" s="103"/>
      <c r="DJ385" s="103"/>
      <c r="DK385" s="103"/>
      <c r="DL385" s="103"/>
      <c r="DM385" s="103"/>
      <c r="DN385" s="103"/>
      <c r="DO385" s="103"/>
      <c r="DP385" s="103"/>
      <c r="DQ385" s="103"/>
      <c r="DR385" s="103"/>
      <c r="DS385" s="104"/>
      <c r="DT385" s="50">
        <f t="shared" si="502"/>
        <v>1</v>
      </c>
      <c r="DU385" s="73">
        <f t="shared" si="503"/>
        <v>1</v>
      </c>
      <c r="DV385" s="73">
        <f t="shared" si="504"/>
        <v>0</v>
      </c>
      <c r="DW385" s="73">
        <f t="shared" si="505"/>
        <v>0</v>
      </c>
      <c r="DX385" s="73">
        <f t="shared" si="506"/>
        <v>0</v>
      </c>
      <c r="DY385" s="125">
        <f t="shared" si="507"/>
        <v>0</v>
      </c>
      <c r="DZ385" s="73">
        <f t="shared" si="508"/>
        <v>1</v>
      </c>
      <c r="EA385" s="19">
        <f t="shared" si="509"/>
        <v>0</v>
      </c>
      <c r="EB385" s="50">
        <f t="shared" si="510"/>
        <v>0</v>
      </c>
      <c r="EC385" s="19">
        <f t="shared" si="511"/>
        <v>0</v>
      </c>
      <c r="ED385" s="19">
        <f t="shared" si="512"/>
        <v>1</v>
      </c>
      <c r="EE385" s="19">
        <f t="shared" si="513"/>
        <v>0</v>
      </c>
      <c r="EF385" s="50">
        <f t="shared" si="514"/>
        <v>0</v>
      </c>
      <c r="EG385" s="19">
        <f t="shared" si="515"/>
        <v>0</v>
      </c>
      <c r="EH385" s="19">
        <f t="shared" si="516"/>
        <v>1</v>
      </c>
      <c r="EI385" s="50">
        <f t="shared" si="517"/>
        <v>0</v>
      </c>
      <c r="EJ385" s="125">
        <f t="shared" si="518"/>
        <v>2</v>
      </c>
      <c r="EK385">
        <f t="shared" si="519"/>
        <v>8.0429999999999993</v>
      </c>
      <c r="EL385">
        <f t="shared" si="520"/>
        <v>1.7569999999999999</v>
      </c>
      <c r="EM385">
        <f t="shared" si="521"/>
        <v>68.209999999999994</v>
      </c>
      <c r="EN385">
        <f t="shared" si="522"/>
        <v>135</v>
      </c>
      <c r="EO385">
        <f t="shared" si="523"/>
        <v>0.35899999999999999</v>
      </c>
      <c r="EP385">
        <f t="shared" si="524"/>
        <v>4.9779999999999998</v>
      </c>
      <c r="EQ385">
        <f t="shared" si="525"/>
        <v>757.8</v>
      </c>
      <c r="ER385" t="str">
        <f t="shared" si="526"/>
        <v/>
      </c>
      <c r="ES385" t="str">
        <f t="shared" si="527"/>
        <v/>
      </c>
      <c r="ET385">
        <f t="shared" si="528"/>
        <v>20.59</v>
      </c>
      <c r="EU385" s="61">
        <f t="shared" si="529"/>
        <v>5.048</v>
      </c>
      <c r="EV385" s="53" t="e">
        <f>IF(ISNUMBER(EK385),EK385*#REF!,"")</f>
        <v>#REF!</v>
      </c>
      <c r="EW385" s="53" t="e">
        <f>IF(ISNUMBER(EL385),EL385*#REF!,"")</f>
        <v>#REF!</v>
      </c>
      <c r="EX385" s="53" t="e">
        <f>IF(ISNUMBER(EM385),EM385*#REF!,"")</f>
        <v>#REF!</v>
      </c>
      <c r="EY385" s="53" t="e">
        <f>IF(ISNUMBER(EN385),EN385*#REF!,"")</f>
        <v>#REF!</v>
      </c>
      <c r="EZ385" s="53" t="e">
        <f>IF(ISNUMBER(EO385),EO385*#REF!,"")</f>
        <v>#REF!</v>
      </c>
      <c r="FA385" s="53" t="e">
        <f>IF(ISNUMBER(EP385),EP385*#REF!,"")</f>
        <v>#REF!</v>
      </c>
      <c r="FB385" s="53" t="e">
        <f>IF(ISNUMBER(EQ385),EQ385*#REF!,"")</f>
        <v>#REF!</v>
      </c>
      <c r="FC385" s="53" t="str">
        <f>IF(ISNUMBER(ER385),ER385*#REF!,"")</f>
        <v/>
      </c>
      <c r="FD385" s="53" t="str">
        <f>IF(ISNUMBER(ES385),ES385*#REF!,"")</f>
        <v/>
      </c>
      <c r="FE385" s="53" t="e">
        <f>IF(ISNUMBER(ET385),ET385*#REF!,"")</f>
        <v>#REF!</v>
      </c>
      <c r="FF385" s="52" t="e">
        <f>IF(ISNUMBER(EU385),EU385*#REF!,"")</f>
        <v>#REF!</v>
      </c>
      <c r="FG385" s="55" t="str">
        <f t="shared" si="530"/>
        <v/>
      </c>
      <c r="FH385" s="55" t="str">
        <f t="shared" si="531"/>
        <v/>
      </c>
      <c r="FI385" s="55" t="str">
        <f t="shared" si="532"/>
        <v/>
      </c>
      <c r="FJ385" s="55" t="str">
        <f t="shared" si="533"/>
        <v/>
      </c>
      <c r="FK385" s="55" t="str">
        <f t="shared" si="534"/>
        <v/>
      </c>
      <c r="FL385" s="55" t="str">
        <f t="shared" si="535"/>
        <v/>
      </c>
      <c r="FM385" s="55" t="str">
        <f t="shared" si="536"/>
        <v/>
      </c>
      <c r="FN385" s="55" t="str">
        <f t="shared" si="537"/>
        <v/>
      </c>
      <c r="FO385" s="55" t="str">
        <f t="shared" si="538"/>
        <v/>
      </c>
      <c r="FP385" s="55" t="str">
        <f t="shared" si="539"/>
        <v/>
      </c>
      <c r="FQ385" s="59" t="str">
        <f t="shared" si="540"/>
        <v/>
      </c>
      <c r="FR385" s="53" t="str">
        <f t="shared" si="426"/>
        <v/>
      </c>
      <c r="FS385" s="53" t="e">
        <f t="shared" si="541"/>
        <v>#VALUE!</v>
      </c>
      <c r="FT385" s="19" t="e">
        <f t="shared" si="542"/>
        <v>#VALUE!</v>
      </c>
      <c r="FU385" s="19" t="e">
        <f t="shared" si="543"/>
        <v>#VALUE!</v>
      </c>
      <c r="FV385" s="19" t="e">
        <f t="shared" si="544"/>
        <v>#VALUE!</v>
      </c>
      <c r="FW385" s="50" t="e">
        <f t="shared" si="545"/>
        <v>#VALUE!</v>
      </c>
      <c r="FX385" s="120">
        <f t="shared" si="546"/>
        <v>0</v>
      </c>
      <c r="FY385" s="120">
        <f t="shared" si="547"/>
        <v>0</v>
      </c>
      <c r="FZ385" s="120">
        <f t="shared" si="548"/>
        <v>0</v>
      </c>
      <c r="GA385" s="120">
        <f t="shared" si="549"/>
        <v>0</v>
      </c>
      <c r="GB385" s="120">
        <f t="shared" si="550"/>
        <v>0</v>
      </c>
      <c r="GC385" s="120">
        <f t="shared" si="551"/>
        <v>0</v>
      </c>
      <c r="GD385" s="120">
        <f t="shared" si="552"/>
        <v>0</v>
      </c>
      <c r="GE385" s="120">
        <f t="shared" si="553"/>
        <v>0</v>
      </c>
      <c r="GF385" s="120">
        <f t="shared" si="554"/>
        <v>0</v>
      </c>
      <c r="GG385">
        <f t="shared" si="555"/>
        <v>0</v>
      </c>
      <c r="GH385">
        <f t="shared" si="556"/>
        <v>0</v>
      </c>
      <c r="GI385">
        <v>6</v>
      </c>
      <c r="GJ385" t="str">
        <f t="shared" si="557"/>
        <v/>
      </c>
    </row>
    <row r="386" spans="1:192" x14ac:dyDescent="0.2">
      <c r="A386" s="50">
        <f t="shared" si="558"/>
        <v>385</v>
      </c>
      <c r="B386" t="s">
        <v>108</v>
      </c>
      <c r="C386" s="2" t="s">
        <v>171</v>
      </c>
      <c r="D386" s="2" t="s">
        <v>993</v>
      </c>
      <c r="E386" s="2"/>
      <c r="F386" s="83">
        <v>3505785</v>
      </c>
      <c r="G386" s="83">
        <v>5663960</v>
      </c>
      <c r="H386" s="77">
        <f t="shared" si="493"/>
        <v>505708.25600000005</v>
      </c>
      <c r="I386" s="77">
        <f t="shared" si="494"/>
        <v>5662134.2060000002</v>
      </c>
      <c r="J386" s="19">
        <v>322.04000000000002</v>
      </c>
      <c r="K386" s="66" t="s">
        <v>1332</v>
      </c>
      <c r="L386" s="19">
        <v>5.5</v>
      </c>
      <c r="Q386" t="s">
        <v>2821</v>
      </c>
      <c r="R386" s="2" t="s">
        <v>2874</v>
      </c>
      <c r="S386" s="2" t="s">
        <v>2640</v>
      </c>
      <c r="T386" s="241" t="str">
        <f t="shared" si="495"/>
        <v>-</v>
      </c>
      <c r="U386" s="241" t="str">
        <f t="shared" si="496"/>
        <v>M</v>
      </c>
      <c r="V386" s="241" t="str">
        <f t="shared" si="497"/>
        <v>-</v>
      </c>
      <c r="W386" s="241" t="str">
        <f t="shared" si="425"/>
        <v>A</v>
      </c>
      <c r="X386" s="260">
        <f t="shared" si="560"/>
        <v>6</v>
      </c>
      <c r="Y386" s="261" t="str">
        <f t="shared" si="559"/>
        <v/>
      </c>
      <c r="Z386" s="56"/>
      <c r="AA386" s="48" t="s">
        <v>1762</v>
      </c>
      <c r="AB386" s="73">
        <v>1</v>
      </c>
      <c r="AC386" s="2" t="s">
        <v>869</v>
      </c>
      <c r="AD386" s="2" t="s">
        <v>1763</v>
      </c>
      <c r="AF386" s="66">
        <v>9.6</v>
      </c>
      <c r="AM386" s="66">
        <v>0.125</v>
      </c>
      <c r="AS386" s="193">
        <f t="shared" si="561"/>
        <v>1521.49</v>
      </c>
      <c r="AT386" s="248" t="str">
        <f t="shared" si="562"/>
        <v/>
      </c>
      <c r="AU386">
        <v>16.47</v>
      </c>
      <c r="AV386">
        <v>99.86</v>
      </c>
      <c r="AW386">
        <v>206.1</v>
      </c>
      <c r="AX386">
        <v>3.048</v>
      </c>
      <c r="AY386">
        <v>19.489999999999998</v>
      </c>
      <c r="AZ386" s="61">
        <v>1159</v>
      </c>
      <c r="BA386">
        <v>7.4999999999999997E-2</v>
      </c>
      <c r="BB386" s="53">
        <v>3.3079999999999998</v>
      </c>
      <c r="BE386" s="53">
        <v>4.8280000000000003</v>
      </c>
      <c r="BF386">
        <v>1.014</v>
      </c>
      <c r="BM386">
        <v>8.2439999999999998</v>
      </c>
      <c r="BO386" s="90"/>
      <c r="BP386" s="90">
        <v>53</v>
      </c>
      <c r="BQ386" s="90"/>
      <c r="BR386" s="90"/>
      <c r="BS386" s="90"/>
      <c r="BT386" s="90"/>
      <c r="BU386" s="90"/>
      <c r="BV386" s="90"/>
      <c r="BW386" s="90"/>
      <c r="BX386" s="90"/>
      <c r="BY386" s="90"/>
      <c r="BZ386" s="90"/>
      <c r="CA386" s="90"/>
      <c r="CB386" s="90"/>
      <c r="CC386" s="90"/>
      <c r="CD386" s="90"/>
      <c r="CE386" s="90"/>
      <c r="CF386" s="90"/>
      <c r="CG386" s="90"/>
      <c r="CH386" s="90"/>
      <c r="CI386" s="90"/>
      <c r="CJ386" s="90"/>
      <c r="CK386" s="90"/>
      <c r="CL386" s="91"/>
      <c r="CM386" s="90"/>
      <c r="CN386" s="90">
        <v>2597</v>
      </c>
      <c r="CO386" s="90"/>
      <c r="DB386" s="103"/>
      <c r="DC386" s="103"/>
      <c r="DD386" s="103"/>
      <c r="DE386" s="103"/>
      <c r="DF386" s="103"/>
      <c r="DG386" s="103"/>
      <c r="DH386" s="103"/>
      <c r="DI386" s="103"/>
      <c r="DJ386" s="103"/>
      <c r="DK386" s="103"/>
      <c r="DL386" s="103"/>
      <c r="DM386" s="103"/>
      <c r="DN386" s="103"/>
      <c r="DO386" s="103"/>
      <c r="DP386" s="103"/>
      <c r="DQ386" s="103"/>
      <c r="DR386" s="103"/>
      <c r="DS386" s="104"/>
      <c r="DT386" s="50">
        <f t="shared" si="502"/>
        <v>1</v>
      </c>
      <c r="DU386" s="73">
        <f t="shared" si="503"/>
        <v>1</v>
      </c>
      <c r="DV386" s="73">
        <f t="shared" si="504"/>
        <v>0</v>
      </c>
      <c r="DW386" s="73">
        <f t="shared" si="505"/>
        <v>0</v>
      </c>
      <c r="DX386" s="73">
        <f t="shared" si="506"/>
        <v>0</v>
      </c>
      <c r="DY386" s="125">
        <f t="shared" si="507"/>
        <v>0</v>
      </c>
      <c r="DZ386" s="73">
        <f t="shared" si="508"/>
        <v>1</v>
      </c>
      <c r="EA386" s="19">
        <f t="shared" si="509"/>
        <v>0</v>
      </c>
      <c r="EB386" s="50">
        <f t="shared" si="510"/>
        <v>0</v>
      </c>
      <c r="EC386" s="19">
        <f t="shared" si="511"/>
        <v>0</v>
      </c>
      <c r="ED386" s="19">
        <f t="shared" si="512"/>
        <v>1</v>
      </c>
      <c r="EE386" s="19">
        <f t="shared" si="513"/>
        <v>0</v>
      </c>
      <c r="EF386" s="50">
        <f t="shared" si="514"/>
        <v>0</v>
      </c>
      <c r="EG386" s="19">
        <f t="shared" si="515"/>
        <v>0</v>
      </c>
      <c r="EH386" s="19">
        <f t="shared" si="516"/>
        <v>1</v>
      </c>
      <c r="EI386" s="50">
        <f t="shared" si="517"/>
        <v>0</v>
      </c>
      <c r="EJ386" s="125">
        <f t="shared" si="518"/>
        <v>2</v>
      </c>
      <c r="EK386">
        <f t="shared" si="519"/>
        <v>16.47</v>
      </c>
      <c r="EL386">
        <f t="shared" si="520"/>
        <v>3.3079999999999998</v>
      </c>
      <c r="EM386">
        <f t="shared" si="521"/>
        <v>99.86</v>
      </c>
      <c r="EN386">
        <f t="shared" si="522"/>
        <v>206.1</v>
      </c>
      <c r="EO386">
        <f t="shared" si="523"/>
        <v>1.014</v>
      </c>
      <c r="EP386">
        <f t="shared" si="524"/>
        <v>4.8280000000000003</v>
      </c>
      <c r="EQ386">
        <f t="shared" si="525"/>
        <v>1159</v>
      </c>
      <c r="ER386" t="str">
        <f t="shared" si="526"/>
        <v/>
      </c>
      <c r="ES386" t="str">
        <f t="shared" si="527"/>
        <v/>
      </c>
      <c r="ET386">
        <f t="shared" si="528"/>
        <v>19.489999999999998</v>
      </c>
      <c r="EU386" s="61">
        <f t="shared" si="529"/>
        <v>3.048</v>
      </c>
      <c r="EV386" s="53" t="e">
        <f>IF(ISNUMBER(EK386),EK386*#REF!,"")</f>
        <v>#REF!</v>
      </c>
      <c r="EW386" s="53" t="e">
        <f>IF(ISNUMBER(EL386),EL386*#REF!,"")</f>
        <v>#REF!</v>
      </c>
      <c r="EX386" s="53" t="e">
        <f>IF(ISNUMBER(EM386),EM386*#REF!,"")</f>
        <v>#REF!</v>
      </c>
      <c r="EY386" s="53" t="e">
        <f>IF(ISNUMBER(EN386),EN386*#REF!,"")</f>
        <v>#REF!</v>
      </c>
      <c r="EZ386" s="53" t="e">
        <f>IF(ISNUMBER(EO386),EO386*#REF!,"")</f>
        <v>#REF!</v>
      </c>
      <c r="FA386" s="53" t="e">
        <f>IF(ISNUMBER(EP386),EP386*#REF!,"")</f>
        <v>#REF!</v>
      </c>
      <c r="FB386" s="53" t="e">
        <f>IF(ISNUMBER(EQ386),EQ386*#REF!,"")</f>
        <v>#REF!</v>
      </c>
      <c r="FC386" s="53" t="str">
        <f>IF(ISNUMBER(ER386),ER386*#REF!,"")</f>
        <v/>
      </c>
      <c r="FD386" s="53" t="str">
        <f>IF(ISNUMBER(ES386),ES386*#REF!,"")</f>
        <v/>
      </c>
      <c r="FE386" s="53" t="e">
        <f>IF(ISNUMBER(ET386),ET386*#REF!,"")</f>
        <v>#REF!</v>
      </c>
      <c r="FF386" s="52" t="e">
        <f>IF(ISNUMBER(EU386),EU386*#REF!,"")</f>
        <v>#REF!</v>
      </c>
      <c r="FG386" s="55" t="str">
        <f t="shared" si="530"/>
        <v/>
      </c>
      <c r="FH386" s="55" t="str">
        <f t="shared" si="531"/>
        <v/>
      </c>
      <c r="FI386" s="55" t="str">
        <f t="shared" si="532"/>
        <v/>
      </c>
      <c r="FJ386" s="55" t="str">
        <f t="shared" si="533"/>
        <v/>
      </c>
      <c r="FK386" s="55" t="str">
        <f t="shared" si="534"/>
        <v/>
      </c>
      <c r="FL386" s="55" t="str">
        <f t="shared" si="535"/>
        <v/>
      </c>
      <c r="FM386" s="55" t="str">
        <f t="shared" si="536"/>
        <v/>
      </c>
      <c r="FN386" s="55" t="str">
        <f t="shared" si="537"/>
        <v/>
      </c>
      <c r="FO386" s="55" t="str">
        <f t="shared" si="538"/>
        <v/>
      </c>
      <c r="FP386" s="55" t="str">
        <f t="shared" si="539"/>
        <v/>
      </c>
      <c r="FQ386" s="59" t="str">
        <f t="shared" si="540"/>
        <v/>
      </c>
      <c r="FR386" s="53" t="str">
        <f t="shared" si="426"/>
        <v/>
      </c>
      <c r="FS386" s="53" t="e">
        <f t="shared" si="541"/>
        <v>#VALUE!</v>
      </c>
      <c r="FT386" s="19" t="e">
        <f t="shared" si="542"/>
        <v>#VALUE!</v>
      </c>
      <c r="FU386" s="19" t="e">
        <f t="shared" si="543"/>
        <v>#VALUE!</v>
      </c>
      <c r="FV386" s="19" t="e">
        <f t="shared" si="544"/>
        <v>#VALUE!</v>
      </c>
      <c r="FW386" s="50" t="e">
        <f t="shared" si="545"/>
        <v>#VALUE!</v>
      </c>
      <c r="FX386" s="120">
        <f t="shared" si="546"/>
        <v>0</v>
      </c>
      <c r="FY386" s="120">
        <f t="shared" si="547"/>
        <v>0</v>
      </c>
      <c r="FZ386" s="120">
        <f t="shared" si="548"/>
        <v>0</v>
      </c>
      <c r="GA386" s="120">
        <f t="shared" si="549"/>
        <v>0</v>
      </c>
      <c r="GB386" s="120">
        <f t="shared" si="550"/>
        <v>0</v>
      </c>
      <c r="GC386" s="120">
        <f t="shared" si="551"/>
        <v>0</v>
      </c>
      <c r="GD386" s="120">
        <f t="shared" si="552"/>
        <v>0</v>
      </c>
      <c r="GE386" s="120">
        <f t="shared" si="553"/>
        <v>0</v>
      </c>
      <c r="GF386" s="120">
        <f t="shared" si="554"/>
        <v>0</v>
      </c>
      <c r="GG386">
        <f t="shared" si="555"/>
        <v>0</v>
      </c>
      <c r="GH386">
        <f t="shared" si="556"/>
        <v>0</v>
      </c>
      <c r="GI386">
        <v>6</v>
      </c>
      <c r="GJ386" t="str">
        <f t="shared" si="557"/>
        <v/>
      </c>
    </row>
    <row r="387" spans="1:192" x14ac:dyDescent="0.2">
      <c r="A387" s="50">
        <f t="shared" si="558"/>
        <v>386</v>
      </c>
      <c r="B387" t="s">
        <v>108</v>
      </c>
      <c r="C387" s="2" t="s">
        <v>171</v>
      </c>
      <c r="D387" s="2" t="s">
        <v>993</v>
      </c>
      <c r="E387" s="2"/>
      <c r="F387" s="19">
        <v>3505785</v>
      </c>
      <c r="G387" s="19">
        <v>5663960</v>
      </c>
      <c r="H387" s="77">
        <f t="shared" si="493"/>
        <v>505708.25600000005</v>
      </c>
      <c r="I387" s="77">
        <f t="shared" si="494"/>
        <v>5662134.2060000002</v>
      </c>
      <c r="J387" s="19">
        <v>322.04000000000002</v>
      </c>
      <c r="K387" s="66" t="s">
        <v>1332</v>
      </c>
      <c r="L387" s="19">
        <v>5.5</v>
      </c>
      <c r="Q387" t="s">
        <v>2821</v>
      </c>
      <c r="R387" s="2" t="s">
        <v>2874</v>
      </c>
      <c r="S387" s="2" t="s">
        <v>2640</v>
      </c>
      <c r="T387" s="241" t="str">
        <f t="shared" si="495"/>
        <v>-</v>
      </c>
      <c r="U387" s="241" t="str">
        <f t="shared" si="496"/>
        <v>M</v>
      </c>
      <c r="V387" s="241" t="str">
        <f t="shared" si="497"/>
        <v>-</v>
      </c>
      <c r="W387" s="241" t="str">
        <f t="shared" ref="W387:W450" si="563">IF(EH387=1,"A","-")</f>
        <v>A</v>
      </c>
      <c r="X387" s="260">
        <f t="shared" si="560"/>
        <v>6</v>
      </c>
      <c r="Y387" s="261" t="str">
        <f t="shared" si="559"/>
        <v/>
      </c>
      <c r="Z387" s="56" t="s">
        <v>1587</v>
      </c>
      <c r="AA387" s="48">
        <v>14952</v>
      </c>
      <c r="AB387" s="73">
        <v>2</v>
      </c>
      <c r="AC387" s="2" t="s">
        <v>411</v>
      </c>
      <c r="AD387" s="2" t="s">
        <v>3025</v>
      </c>
      <c r="AE387" s="57" t="s">
        <v>1744</v>
      </c>
      <c r="AF387" s="45">
        <v>11</v>
      </c>
      <c r="AM387" s="83">
        <v>0.12</v>
      </c>
      <c r="AN387">
        <v>41.8</v>
      </c>
      <c r="AO387">
        <v>39.799999999999997</v>
      </c>
      <c r="AR387" s="58">
        <v>1225</v>
      </c>
      <c r="AS387" s="193">
        <f t="shared" si="561"/>
        <v>1213.7</v>
      </c>
      <c r="AT387" s="248" t="str">
        <f t="shared" si="562"/>
        <v/>
      </c>
      <c r="AU387">
        <v>15.1</v>
      </c>
      <c r="AV387">
        <v>73.099999999999994</v>
      </c>
      <c r="AW387">
        <v>176.6</v>
      </c>
      <c r="AX387">
        <v>12.8</v>
      </c>
      <c r="AY387">
        <v>59.2</v>
      </c>
      <c r="AZ387" s="61">
        <v>868</v>
      </c>
      <c r="BB387">
        <v>3.3</v>
      </c>
      <c r="BE387">
        <v>4.9000000000000004</v>
      </c>
      <c r="BF387">
        <v>0.7</v>
      </c>
      <c r="BH387" s="2"/>
      <c r="BO387" s="90"/>
      <c r="BP387" s="90"/>
      <c r="BQ387" s="90"/>
      <c r="BR387" s="90"/>
      <c r="BS387" s="90"/>
      <c r="BT387" s="90"/>
      <c r="BU387" s="90"/>
      <c r="BV387" s="90"/>
      <c r="BW387" s="90"/>
      <c r="BX387" s="90"/>
      <c r="BY387" s="90"/>
      <c r="BZ387" s="90"/>
      <c r="CA387" s="90"/>
      <c r="CB387" s="90"/>
      <c r="CC387" s="90"/>
      <c r="CD387" s="90"/>
      <c r="CE387" s="90"/>
      <c r="CF387" s="90"/>
      <c r="CG387" s="90"/>
      <c r="CH387" s="90"/>
      <c r="CI387" s="90"/>
      <c r="CJ387" s="90"/>
      <c r="CK387" s="90"/>
      <c r="CL387" s="91"/>
      <c r="CM387" s="90"/>
      <c r="CN387" s="90">
        <v>1807</v>
      </c>
      <c r="CO387" s="90"/>
      <c r="DB387" s="103"/>
      <c r="DC387" s="103"/>
      <c r="DD387" s="103"/>
      <c r="DE387" s="103"/>
      <c r="DF387" s="103"/>
      <c r="DG387" s="103"/>
      <c r="DH387" s="103"/>
      <c r="DI387" s="103"/>
      <c r="DJ387" s="103"/>
      <c r="DK387" s="103"/>
      <c r="DL387" s="103"/>
      <c r="DM387" s="103"/>
      <c r="DN387" s="103"/>
      <c r="DO387" s="103"/>
      <c r="DP387" s="103"/>
      <c r="DQ387" s="103"/>
      <c r="DR387" s="103"/>
      <c r="DS387" s="104"/>
      <c r="DT387" s="50">
        <f t="shared" si="502"/>
        <v>0</v>
      </c>
      <c r="DU387" s="73">
        <f t="shared" si="503"/>
        <v>1</v>
      </c>
      <c r="DV387" s="73">
        <f t="shared" si="504"/>
        <v>0</v>
      </c>
      <c r="DW387" s="73">
        <f t="shared" si="505"/>
        <v>0</v>
      </c>
      <c r="DX387" s="73">
        <f t="shared" si="506"/>
        <v>0</v>
      </c>
      <c r="DY387" s="125">
        <f t="shared" si="507"/>
        <v>0</v>
      </c>
      <c r="DZ387" s="73">
        <f t="shared" si="508"/>
        <v>1</v>
      </c>
      <c r="EA387" s="19">
        <f t="shared" si="509"/>
        <v>0</v>
      </c>
      <c r="EB387" s="50">
        <f t="shared" si="510"/>
        <v>0</v>
      </c>
      <c r="EC387" s="19">
        <f t="shared" si="511"/>
        <v>0</v>
      </c>
      <c r="ED387" s="19">
        <f t="shared" si="512"/>
        <v>1</v>
      </c>
      <c r="EE387" s="19">
        <f t="shared" si="513"/>
        <v>0</v>
      </c>
      <c r="EF387" s="50">
        <f t="shared" si="514"/>
        <v>0</v>
      </c>
      <c r="EG387" s="19">
        <f t="shared" si="515"/>
        <v>0</v>
      </c>
      <c r="EH387" s="19">
        <f t="shared" si="516"/>
        <v>1</v>
      </c>
      <c r="EI387" s="50">
        <f t="shared" si="517"/>
        <v>0</v>
      </c>
      <c r="EJ387" s="125">
        <f t="shared" si="518"/>
        <v>2</v>
      </c>
      <c r="EK387">
        <f t="shared" si="519"/>
        <v>15.1</v>
      </c>
      <c r="EL387">
        <f t="shared" si="520"/>
        <v>3.3</v>
      </c>
      <c r="EM387">
        <f t="shared" si="521"/>
        <v>73.099999999999994</v>
      </c>
      <c r="EN387">
        <f t="shared" si="522"/>
        <v>176.6</v>
      </c>
      <c r="EO387">
        <f t="shared" si="523"/>
        <v>0.7</v>
      </c>
      <c r="EP387">
        <f t="shared" si="524"/>
        <v>4.9000000000000004</v>
      </c>
      <c r="EQ387">
        <f t="shared" si="525"/>
        <v>868</v>
      </c>
      <c r="ER387" t="str">
        <f t="shared" si="526"/>
        <v/>
      </c>
      <c r="ES387" t="str">
        <f t="shared" si="527"/>
        <v/>
      </c>
      <c r="ET387">
        <f t="shared" si="528"/>
        <v>59.2</v>
      </c>
      <c r="EU387" s="61">
        <f t="shared" si="529"/>
        <v>12.8</v>
      </c>
      <c r="EV387" s="53" t="e">
        <f>IF(ISNUMBER(EK387),EK387*#REF!,"")</f>
        <v>#REF!</v>
      </c>
      <c r="EW387" s="53" t="e">
        <f>IF(ISNUMBER(EL387),EL387*#REF!,"")</f>
        <v>#REF!</v>
      </c>
      <c r="EX387" s="53" t="e">
        <f>IF(ISNUMBER(EM387),EM387*#REF!,"")</f>
        <v>#REF!</v>
      </c>
      <c r="EY387" s="53" t="e">
        <f>IF(ISNUMBER(EN387),EN387*#REF!,"")</f>
        <v>#REF!</v>
      </c>
      <c r="EZ387" s="53" t="e">
        <f>IF(ISNUMBER(EO387),EO387*#REF!,"")</f>
        <v>#REF!</v>
      </c>
      <c r="FA387" s="53" t="e">
        <f>IF(ISNUMBER(EP387),EP387*#REF!,"")</f>
        <v>#REF!</v>
      </c>
      <c r="FB387" s="53" t="e">
        <f>IF(ISNUMBER(EQ387),EQ387*#REF!,"")</f>
        <v>#REF!</v>
      </c>
      <c r="FC387" s="53" t="str">
        <f>IF(ISNUMBER(ER387),ER387*#REF!,"")</f>
        <v/>
      </c>
      <c r="FD387" s="53" t="str">
        <f>IF(ISNUMBER(ES387),ES387*#REF!,"")</f>
        <v/>
      </c>
      <c r="FE387" s="53" t="e">
        <f>IF(ISNUMBER(ET387),ET387*#REF!,"")</f>
        <v>#REF!</v>
      </c>
      <c r="FF387" s="52" t="e">
        <f>IF(ISNUMBER(EU387),EU387*#REF!,"")</f>
        <v>#REF!</v>
      </c>
      <c r="FG387" s="55" t="str">
        <f t="shared" si="530"/>
        <v/>
      </c>
      <c r="FH387" s="55" t="str">
        <f t="shared" si="531"/>
        <v/>
      </c>
      <c r="FI387" s="55" t="str">
        <f t="shared" si="532"/>
        <v/>
      </c>
      <c r="FJ387" s="55" t="str">
        <f t="shared" si="533"/>
        <v/>
      </c>
      <c r="FK387" s="55" t="str">
        <f t="shared" si="534"/>
        <v/>
      </c>
      <c r="FL387" s="55" t="str">
        <f t="shared" si="535"/>
        <v/>
      </c>
      <c r="FM387" s="55" t="str">
        <f t="shared" si="536"/>
        <v/>
      </c>
      <c r="FN387" s="55" t="str">
        <f t="shared" si="537"/>
        <v/>
      </c>
      <c r="FO387" s="55" t="str">
        <f t="shared" si="538"/>
        <v/>
      </c>
      <c r="FP387" s="55" t="str">
        <f t="shared" si="539"/>
        <v/>
      </c>
      <c r="FQ387" s="59" t="str">
        <f t="shared" si="540"/>
        <v/>
      </c>
      <c r="FR387" s="53" t="str">
        <f t="shared" ref="FR387:FR450" si="564">IFERROR((SUM(EV387:FA387)-SUM(FB387:FF387))/SUM(EV387:FF387)*100,"")</f>
        <v/>
      </c>
      <c r="FS387" s="53" t="e">
        <f t="shared" si="541"/>
        <v>#VALUE!</v>
      </c>
      <c r="FT387" s="19" t="e">
        <f t="shared" si="542"/>
        <v>#VALUE!</v>
      </c>
      <c r="FU387" s="19" t="e">
        <f t="shared" si="543"/>
        <v>#VALUE!</v>
      </c>
      <c r="FV387" s="19" t="e">
        <f t="shared" si="544"/>
        <v>#VALUE!</v>
      </c>
      <c r="FW387" s="50" t="e">
        <f t="shared" si="545"/>
        <v>#VALUE!</v>
      </c>
      <c r="FX387" s="120">
        <f t="shared" si="546"/>
        <v>0</v>
      </c>
      <c r="FY387" s="120">
        <f t="shared" si="547"/>
        <v>0</v>
      </c>
      <c r="FZ387" s="120">
        <f t="shared" si="548"/>
        <v>0</v>
      </c>
      <c r="GA387" s="120">
        <f t="shared" si="549"/>
        <v>0</v>
      </c>
      <c r="GB387" s="120">
        <f t="shared" si="550"/>
        <v>0</v>
      </c>
      <c r="GC387" s="120">
        <f t="shared" si="551"/>
        <v>0</v>
      </c>
      <c r="GD387" s="120">
        <f t="shared" si="552"/>
        <v>0</v>
      </c>
      <c r="GE387" s="120">
        <f t="shared" si="553"/>
        <v>0</v>
      </c>
      <c r="GF387" s="120">
        <f t="shared" si="554"/>
        <v>0</v>
      </c>
      <c r="GG387">
        <f t="shared" si="555"/>
        <v>0</v>
      </c>
      <c r="GH387">
        <f t="shared" si="556"/>
        <v>0</v>
      </c>
      <c r="GI387">
        <v>6</v>
      </c>
      <c r="GJ387" t="str">
        <f t="shared" si="557"/>
        <v/>
      </c>
    </row>
    <row r="388" spans="1:192" ht="15" x14ac:dyDescent="0.25">
      <c r="A388" s="50">
        <f t="shared" si="558"/>
        <v>387</v>
      </c>
      <c r="B388" t="s">
        <v>108</v>
      </c>
      <c r="C388" s="2" t="s">
        <v>171</v>
      </c>
      <c r="D388" s="2" t="s">
        <v>993</v>
      </c>
      <c r="E388" s="2"/>
      <c r="F388" s="83">
        <v>3505785</v>
      </c>
      <c r="G388" s="83">
        <v>5663960</v>
      </c>
      <c r="H388" s="77">
        <f t="shared" si="493"/>
        <v>505708.25600000005</v>
      </c>
      <c r="I388" s="77">
        <f t="shared" si="494"/>
        <v>5662134.2060000002</v>
      </c>
      <c r="J388" s="19">
        <v>322.04000000000002</v>
      </c>
      <c r="K388" s="66" t="s">
        <v>1335</v>
      </c>
      <c r="L388" s="19">
        <v>5.5</v>
      </c>
      <c r="Q388" t="s">
        <v>2821</v>
      </c>
      <c r="R388" s="2" t="s">
        <v>2874</v>
      </c>
      <c r="S388" s="2" t="s">
        <v>2640</v>
      </c>
      <c r="T388" s="241" t="str">
        <f t="shared" si="495"/>
        <v>-</v>
      </c>
      <c r="U388" s="241" t="str">
        <f t="shared" si="496"/>
        <v>M</v>
      </c>
      <c r="V388" s="241" t="str">
        <f t="shared" si="497"/>
        <v>-</v>
      </c>
      <c r="W388" s="241" t="str">
        <f t="shared" si="563"/>
        <v>A</v>
      </c>
      <c r="X388" s="260">
        <f t="shared" si="560"/>
        <v>6</v>
      </c>
      <c r="Y388" s="261" t="str">
        <f t="shared" si="559"/>
        <v/>
      </c>
      <c r="Z388" s="56" t="s">
        <v>1587</v>
      </c>
      <c r="AA388" s="48">
        <v>22780</v>
      </c>
      <c r="AB388" s="73">
        <v>3</v>
      </c>
      <c r="AC388" t="s">
        <v>530</v>
      </c>
      <c r="AD388" s="2" t="s">
        <v>2985</v>
      </c>
      <c r="AF388" s="66">
        <v>11.3</v>
      </c>
      <c r="AI388" s="272"/>
      <c r="AM388" s="66">
        <v>7.0000000000000007E-2</v>
      </c>
      <c r="AR388">
        <v>2901.1</v>
      </c>
      <c r="AS388" s="193">
        <f t="shared" si="561"/>
        <v>1083.4600000000003</v>
      </c>
      <c r="AT388" s="248" t="str">
        <f t="shared" si="562"/>
        <v/>
      </c>
      <c r="AU388">
        <v>13.4</v>
      </c>
      <c r="AV388">
        <v>67.099999999999994</v>
      </c>
      <c r="AW388">
        <v>152.19999999999999</v>
      </c>
      <c r="AX388">
        <v>11</v>
      </c>
      <c r="AY388">
        <v>33.9</v>
      </c>
      <c r="AZ388" s="61">
        <v>787.8</v>
      </c>
      <c r="BB388">
        <v>2.64</v>
      </c>
      <c r="BC388">
        <v>0.38</v>
      </c>
      <c r="BE388">
        <v>4.4400000000000004</v>
      </c>
      <c r="BF388">
        <v>0.9</v>
      </c>
      <c r="BM388">
        <v>9.6999999999999993</v>
      </c>
      <c r="BO388" s="90"/>
      <c r="BP388" s="273"/>
      <c r="BQ388" s="90"/>
      <c r="BR388" s="90"/>
      <c r="BS388" s="90"/>
      <c r="BT388" s="90"/>
      <c r="BU388" s="90"/>
      <c r="BV388" s="90"/>
      <c r="BW388" s="90"/>
      <c r="BX388" s="90"/>
      <c r="BY388" s="90"/>
      <c r="BZ388" s="90"/>
      <c r="CA388" s="90"/>
      <c r="CB388" s="90"/>
      <c r="CC388" s="90"/>
      <c r="CD388" s="90"/>
      <c r="CE388" s="90"/>
      <c r="CF388" s="90"/>
      <c r="CG388" s="90"/>
      <c r="CH388" s="90"/>
      <c r="CI388" s="90"/>
      <c r="CJ388" s="90"/>
      <c r="CK388" s="90"/>
      <c r="CL388" s="91"/>
      <c r="CM388" s="90"/>
      <c r="CN388" s="90">
        <v>1818</v>
      </c>
      <c r="CO388" s="90"/>
      <c r="DB388" s="103"/>
      <c r="DC388" s="103"/>
      <c r="DD388" s="103"/>
      <c r="DE388" s="103"/>
      <c r="DF388" s="103"/>
      <c r="DG388" s="103"/>
      <c r="DH388" s="103"/>
      <c r="DI388" s="103"/>
      <c r="DJ388" s="103"/>
      <c r="DK388" s="103"/>
      <c r="DL388" s="103"/>
      <c r="DM388" s="103"/>
      <c r="DN388" s="103"/>
      <c r="DO388" s="103"/>
      <c r="DP388" s="103"/>
      <c r="DQ388" s="103"/>
      <c r="DR388" s="103"/>
      <c r="DS388" s="104"/>
      <c r="DT388" s="50">
        <f t="shared" si="502"/>
        <v>0</v>
      </c>
      <c r="DU388" s="73">
        <f t="shared" si="503"/>
        <v>1</v>
      </c>
      <c r="DV388" s="73">
        <f t="shared" si="504"/>
        <v>0</v>
      </c>
      <c r="DW388" s="73">
        <f t="shared" si="505"/>
        <v>0</v>
      </c>
      <c r="DX388" s="73">
        <f t="shared" si="506"/>
        <v>0</v>
      </c>
      <c r="DY388" s="125">
        <f t="shared" si="507"/>
        <v>0</v>
      </c>
      <c r="DZ388" s="73">
        <f t="shared" si="508"/>
        <v>1</v>
      </c>
      <c r="EA388" s="19">
        <f t="shared" si="509"/>
        <v>0</v>
      </c>
      <c r="EB388" s="50">
        <f t="shared" si="510"/>
        <v>0</v>
      </c>
      <c r="EC388" s="19">
        <f t="shared" si="511"/>
        <v>0</v>
      </c>
      <c r="ED388" s="19">
        <f t="shared" si="512"/>
        <v>1</v>
      </c>
      <c r="EE388" s="19">
        <f t="shared" si="513"/>
        <v>0</v>
      </c>
      <c r="EF388" s="50">
        <f t="shared" si="514"/>
        <v>0</v>
      </c>
      <c r="EG388" s="19">
        <f t="shared" si="515"/>
        <v>0</v>
      </c>
      <c r="EH388" s="19">
        <f t="shared" si="516"/>
        <v>1</v>
      </c>
      <c r="EI388" s="50">
        <f t="shared" si="517"/>
        <v>0</v>
      </c>
      <c r="EJ388" s="125">
        <f t="shared" si="518"/>
        <v>2</v>
      </c>
      <c r="EK388">
        <f t="shared" si="519"/>
        <v>13.4</v>
      </c>
      <c r="EL388">
        <f t="shared" si="520"/>
        <v>2.64</v>
      </c>
      <c r="EM388">
        <f t="shared" si="521"/>
        <v>67.099999999999994</v>
      </c>
      <c r="EN388">
        <f t="shared" si="522"/>
        <v>152.19999999999999</v>
      </c>
      <c r="EO388">
        <f t="shared" si="523"/>
        <v>0.9</v>
      </c>
      <c r="EP388">
        <f t="shared" si="524"/>
        <v>4.4400000000000004</v>
      </c>
      <c r="EQ388">
        <f t="shared" si="525"/>
        <v>787.8</v>
      </c>
      <c r="ER388" t="str">
        <f t="shared" si="526"/>
        <v/>
      </c>
      <c r="ES388" t="str">
        <f t="shared" si="527"/>
        <v/>
      </c>
      <c r="ET388">
        <f t="shared" si="528"/>
        <v>33.9</v>
      </c>
      <c r="EU388" s="61">
        <f t="shared" si="529"/>
        <v>11</v>
      </c>
      <c r="EV388" s="53" t="e">
        <f>IF(ISNUMBER(EK388),EK388*#REF!,"")</f>
        <v>#REF!</v>
      </c>
      <c r="EW388" s="53" t="e">
        <f>IF(ISNUMBER(EL388),EL388*#REF!,"")</f>
        <v>#REF!</v>
      </c>
      <c r="EX388" s="53" t="e">
        <f>IF(ISNUMBER(EM388),EM388*#REF!,"")</f>
        <v>#REF!</v>
      </c>
      <c r="EY388" s="53" t="e">
        <f>IF(ISNUMBER(EN388),EN388*#REF!,"")</f>
        <v>#REF!</v>
      </c>
      <c r="EZ388" s="53" t="e">
        <f>IF(ISNUMBER(EO388),EO388*#REF!,"")</f>
        <v>#REF!</v>
      </c>
      <c r="FA388" s="53" t="e">
        <f>IF(ISNUMBER(EP388),EP388*#REF!,"")</f>
        <v>#REF!</v>
      </c>
      <c r="FB388" s="53" t="e">
        <f>IF(ISNUMBER(EQ388),EQ388*#REF!,"")</f>
        <v>#REF!</v>
      </c>
      <c r="FC388" s="53" t="str">
        <f>IF(ISNUMBER(ER388),ER388*#REF!,"")</f>
        <v/>
      </c>
      <c r="FD388" s="53" t="str">
        <f>IF(ISNUMBER(ES388),ES388*#REF!,"")</f>
        <v/>
      </c>
      <c r="FE388" s="53" t="e">
        <f>IF(ISNUMBER(ET388),ET388*#REF!,"")</f>
        <v>#REF!</v>
      </c>
      <c r="FF388" s="52" t="e">
        <f>IF(ISNUMBER(EU388),EU388*#REF!,"")</f>
        <v>#REF!</v>
      </c>
      <c r="FG388" s="55" t="str">
        <f t="shared" si="530"/>
        <v/>
      </c>
      <c r="FH388" s="55" t="str">
        <f t="shared" si="531"/>
        <v/>
      </c>
      <c r="FI388" s="55" t="str">
        <f t="shared" si="532"/>
        <v/>
      </c>
      <c r="FJ388" s="55" t="str">
        <f t="shared" si="533"/>
        <v/>
      </c>
      <c r="FK388" s="55" t="str">
        <f t="shared" si="534"/>
        <v/>
      </c>
      <c r="FL388" s="55" t="str">
        <f t="shared" si="535"/>
        <v/>
      </c>
      <c r="FM388" s="55" t="str">
        <f t="shared" si="536"/>
        <v/>
      </c>
      <c r="FN388" s="55" t="str">
        <f t="shared" si="537"/>
        <v/>
      </c>
      <c r="FO388" s="55" t="str">
        <f t="shared" si="538"/>
        <v/>
      </c>
      <c r="FP388" s="55" t="str">
        <f t="shared" si="539"/>
        <v/>
      </c>
      <c r="FQ388" s="59" t="str">
        <f t="shared" si="540"/>
        <v/>
      </c>
      <c r="FR388" s="53" t="str">
        <f t="shared" si="564"/>
        <v/>
      </c>
      <c r="FS388" s="53" t="e">
        <f t="shared" si="541"/>
        <v>#VALUE!</v>
      </c>
      <c r="FT388" s="19" t="e">
        <f t="shared" si="542"/>
        <v>#VALUE!</v>
      </c>
      <c r="FU388" s="19" t="e">
        <f t="shared" si="543"/>
        <v>#VALUE!</v>
      </c>
      <c r="FV388" s="19" t="e">
        <f t="shared" si="544"/>
        <v>#VALUE!</v>
      </c>
      <c r="FW388" s="50" t="e">
        <f t="shared" si="545"/>
        <v>#VALUE!</v>
      </c>
      <c r="FX388" s="120">
        <f t="shared" si="546"/>
        <v>0</v>
      </c>
      <c r="FY388" s="120">
        <f t="shared" si="547"/>
        <v>0</v>
      </c>
      <c r="FZ388" s="120">
        <f t="shared" si="548"/>
        <v>0</v>
      </c>
      <c r="GA388" s="120">
        <f t="shared" si="549"/>
        <v>0</v>
      </c>
      <c r="GB388" s="120">
        <f t="shared" si="550"/>
        <v>0</v>
      </c>
      <c r="GC388" s="120">
        <f t="shared" si="551"/>
        <v>0</v>
      </c>
      <c r="GD388" s="120">
        <f t="shared" si="552"/>
        <v>0</v>
      </c>
      <c r="GE388" s="120">
        <f t="shared" si="553"/>
        <v>0</v>
      </c>
      <c r="GF388" s="120">
        <f t="shared" si="554"/>
        <v>0</v>
      </c>
      <c r="GG388">
        <f t="shared" si="555"/>
        <v>0</v>
      </c>
      <c r="GH388">
        <f t="shared" si="556"/>
        <v>0</v>
      </c>
      <c r="GI388">
        <v>6</v>
      </c>
      <c r="GJ388" t="str">
        <f t="shared" si="557"/>
        <v/>
      </c>
    </row>
    <row r="389" spans="1:192" x14ac:dyDescent="0.2">
      <c r="A389" s="50">
        <f t="shared" si="558"/>
        <v>388</v>
      </c>
      <c r="B389" s="2" t="s">
        <v>108</v>
      </c>
      <c r="C389" s="58" t="s">
        <v>171</v>
      </c>
      <c r="D389" s="58" t="s">
        <v>993</v>
      </c>
      <c r="E389" s="58"/>
      <c r="F389" s="83">
        <v>3505785</v>
      </c>
      <c r="G389" s="83">
        <v>5663960</v>
      </c>
      <c r="H389" s="77">
        <f t="shared" si="493"/>
        <v>505708.25600000005</v>
      </c>
      <c r="I389" s="77">
        <f t="shared" si="494"/>
        <v>5662134.2060000002</v>
      </c>
      <c r="J389" s="19">
        <v>322.04000000000002</v>
      </c>
      <c r="K389" s="83" t="s">
        <v>1335</v>
      </c>
      <c r="L389" s="83">
        <v>5.5</v>
      </c>
      <c r="M389" s="83"/>
      <c r="O389" s="83"/>
      <c r="P389" s="83"/>
      <c r="Q389" t="s">
        <v>2821</v>
      </c>
      <c r="R389" s="2" t="s">
        <v>2874</v>
      </c>
      <c r="S389" s="2" t="s">
        <v>2640</v>
      </c>
      <c r="T389" s="241" t="str">
        <f t="shared" si="495"/>
        <v>-</v>
      </c>
      <c r="U389" s="241" t="str">
        <f t="shared" si="496"/>
        <v>-</v>
      </c>
      <c r="V389" s="241" t="str">
        <f t="shared" si="497"/>
        <v>-</v>
      </c>
      <c r="W389" s="241" t="str">
        <f t="shared" si="563"/>
        <v>A</v>
      </c>
      <c r="X389" s="260">
        <f t="shared" si="560"/>
        <v>6</v>
      </c>
      <c r="Y389" s="261" t="str">
        <f t="shared" si="559"/>
        <v/>
      </c>
      <c r="Z389" s="56"/>
      <c r="AA389" s="69">
        <v>34149</v>
      </c>
      <c r="AB389" s="77">
        <v>4</v>
      </c>
      <c r="AC389" s="2" t="s">
        <v>374</v>
      </c>
      <c r="AD389" s="58" t="s">
        <v>1728</v>
      </c>
      <c r="AE389" s="68"/>
      <c r="AF389" s="83">
        <v>13</v>
      </c>
      <c r="AG389" s="83">
        <v>950</v>
      </c>
      <c r="AH389" s="83">
        <v>5.94</v>
      </c>
      <c r="AI389" s="83">
        <v>441</v>
      </c>
      <c r="AJ389" s="83"/>
      <c r="AK389" s="83"/>
      <c r="AL389" s="83"/>
      <c r="AM389" s="83">
        <v>0.03</v>
      </c>
      <c r="AN389" s="58"/>
      <c r="AO389" s="58"/>
      <c r="AP389" s="83"/>
      <c r="AQ389" s="58"/>
      <c r="AR389" s="58">
        <v>943</v>
      </c>
      <c r="AS389" s="193">
        <f t="shared" si="561"/>
        <v>943.81299999999999</v>
      </c>
      <c r="AT389" s="248" t="str">
        <f t="shared" si="562"/>
        <v/>
      </c>
      <c r="AU389" s="58">
        <v>15.7</v>
      </c>
      <c r="AV389" s="58">
        <v>56</v>
      </c>
      <c r="AW389" s="58">
        <v>142</v>
      </c>
      <c r="AX389" s="58">
        <v>20.9</v>
      </c>
      <c r="AY389" s="58">
        <v>34.6</v>
      </c>
      <c r="AZ389" s="68">
        <v>668</v>
      </c>
      <c r="BA389" s="58"/>
      <c r="BB389" s="58">
        <v>2.1800000000000002</v>
      </c>
      <c r="BC389" s="58"/>
      <c r="BD389" s="58"/>
      <c r="BE389" s="58">
        <v>3.16</v>
      </c>
      <c r="BF389" s="58">
        <v>0.83299999999999996</v>
      </c>
      <c r="BG389" s="58"/>
      <c r="BH389" s="58"/>
      <c r="BI389" s="58"/>
      <c r="BJ389" s="58">
        <v>0.44</v>
      </c>
      <c r="BK389" s="58"/>
      <c r="BL389" s="58"/>
      <c r="BM389" s="58"/>
      <c r="BN389" s="68"/>
      <c r="BO389" s="81"/>
      <c r="BP389" s="81"/>
      <c r="BQ389" s="81"/>
      <c r="BR389" s="81"/>
      <c r="BS389" s="81"/>
      <c r="BT389" s="81"/>
      <c r="BU389" s="81"/>
      <c r="BV389" s="81"/>
      <c r="BW389" s="81"/>
      <c r="BX389" s="81"/>
      <c r="BY389" s="81"/>
      <c r="BZ389" s="81"/>
      <c r="CA389" s="81"/>
      <c r="CB389" s="81"/>
      <c r="CC389" s="81"/>
      <c r="CD389" s="81"/>
      <c r="CE389" s="81"/>
      <c r="CF389" s="81"/>
      <c r="CG389" s="81"/>
      <c r="CH389" s="81"/>
      <c r="CI389" s="81"/>
      <c r="CJ389" s="81"/>
      <c r="CK389" s="81"/>
      <c r="CL389" s="82"/>
      <c r="CM389" s="81"/>
      <c r="CN389" s="81">
        <v>1700</v>
      </c>
      <c r="CO389" s="90"/>
      <c r="DB389" s="103"/>
      <c r="DC389" s="103"/>
      <c r="DD389" s="103"/>
      <c r="DE389" s="103"/>
      <c r="DF389" s="103"/>
      <c r="DG389" s="103"/>
      <c r="DH389" s="103"/>
      <c r="DI389" s="103"/>
      <c r="DJ389" s="103"/>
      <c r="DK389" s="103"/>
      <c r="DL389" s="103"/>
      <c r="DM389" s="103"/>
      <c r="DN389" s="103"/>
      <c r="DO389" s="103"/>
      <c r="DP389" s="103"/>
      <c r="DQ389" s="103"/>
      <c r="DR389" s="103"/>
      <c r="DS389" s="104"/>
      <c r="DT389" s="50">
        <f t="shared" si="502"/>
        <v>0</v>
      </c>
      <c r="DU389" s="73">
        <f t="shared" si="503"/>
        <v>1</v>
      </c>
      <c r="DV389" s="73">
        <f t="shared" si="504"/>
        <v>0</v>
      </c>
      <c r="DW389" s="73">
        <f t="shared" si="505"/>
        <v>0</v>
      </c>
      <c r="DX389" s="73">
        <f t="shared" si="506"/>
        <v>0</v>
      </c>
      <c r="DY389" s="125">
        <f t="shared" si="507"/>
        <v>0</v>
      </c>
      <c r="DZ389" s="73">
        <f t="shared" si="508"/>
        <v>1</v>
      </c>
      <c r="EA389" s="19">
        <f t="shared" si="509"/>
        <v>0</v>
      </c>
      <c r="EB389" s="50">
        <f t="shared" si="510"/>
        <v>0</v>
      </c>
      <c r="EC389" s="19">
        <f t="shared" si="511"/>
        <v>1</v>
      </c>
      <c r="ED389" s="19">
        <f t="shared" si="512"/>
        <v>0</v>
      </c>
      <c r="EE389" s="19">
        <f t="shared" si="513"/>
        <v>0</v>
      </c>
      <c r="EF389" s="50">
        <f t="shared" si="514"/>
        <v>0</v>
      </c>
      <c r="EG389" s="19">
        <f t="shared" si="515"/>
        <v>0</v>
      </c>
      <c r="EH389" s="19">
        <f t="shared" si="516"/>
        <v>1</v>
      </c>
      <c r="EI389" s="50">
        <f t="shared" si="517"/>
        <v>0</v>
      </c>
      <c r="EJ389" s="125">
        <f t="shared" si="518"/>
        <v>1</v>
      </c>
      <c r="EK389">
        <f t="shared" si="519"/>
        <v>15.7</v>
      </c>
      <c r="EL389">
        <f t="shared" si="520"/>
        <v>2.1800000000000002</v>
      </c>
      <c r="EM389">
        <f t="shared" si="521"/>
        <v>56</v>
      </c>
      <c r="EN389">
        <f t="shared" si="522"/>
        <v>142</v>
      </c>
      <c r="EO389">
        <f t="shared" si="523"/>
        <v>0.83299999999999996</v>
      </c>
      <c r="EP389">
        <f t="shared" si="524"/>
        <v>3.16</v>
      </c>
      <c r="EQ389">
        <f t="shared" si="525"/>
        <v>668</v>
      </c>
      <c r="ER389" t="str">
        <f t="shared" si="526"/>
        <v/>
      </c>
      <c r="ES389">
        <f t="shared" si="527"/>
        <v>0.44</v>
      </c>
      <c r="ET389">
        <f t="shared" si="528"/>
        <v>34.6</v>
      </c>
      <c r="EU389" s="61">
        <f t="shared" si="529"/>
        <v>20.9</v>
      </c>
      <c r="EV389" s="53" t="e">
        <f>IF(ISNUMBER(EK389),EK389*#REF!,"")</f>
        <v>#REF!</v>
      </c>
      <c r="EW389" s="53" t="e">
        <f>IF(ISNUMBER(EL389),EL389*#REF!,"")</f>
        <v>#REF!</v>
      </c>
      <c r="EX389" s="53" t="e">
        <f>IF(ISNUMBER(EM389),EM389*#REF!,"")</f>
        <v>#REF!</v>
      </c>
      <c r="EY389" s="53" t="e">
        <f>IF(ISNUMBER(EN389),EN389*#REF!,"")</f>
        <v>#REF!</v>
      </c>
      <c r="EZ389" s="53" t="e">
        <f>IF(ISNUMBER(EO389),EO389*#REF!,"")</f>
        <v>#REF!</v>
      </c>
      <c r="FA389" s="53" t="e">
        <f>IF(ISNUMBER(EP389),EP389*#REF!,"")</f>
        <v>#REF!</v>
      </c>
      <c r="FB389" s="53" t="e">
        <f>IF(ISNUMBER(EQ389),EQ389*#REF!,"")</f>
        <v>#REF!</v>
      </c>
      <c r="FC389" s="53" t="str">
        <f>IF(ISNUMBER(ER389),ER389*#REF!,"")</f>
        <v/>
      </c>
      <c r="FD389" s="53" t="e">
        <f>IF(ISNUMBER(ES389),ES389*#REF!,"")</f>
        <v>#REF!</v>
      </c>
      <c r="FE389" s="53" t="e">
        <f>IF(ISNUMBER(ET389),ET389*#REF!,"")</f>
        <v>#REF!</v>
      </c>
      <c r="FF389" s="52" t="e">
        <f>IF(ISNUMBER(EU389),EU389*#REF!,"")</f>
        <v>#REF!</v>
      </c>
      <c r="FG389" s="55" t="str">
        <f t="shared" si="530"/>
        <v/>
      </c>
      <c r="FH389" s="55" t="str">
        <f t="shared" si="531"/>
        <v/>
      </c>
      <c r="FI389" s="55" t="str">
        <f t="shared" si="532"/>
        <v/>
      </c>
      <c r="FJ389" s="55" t="str">
        <f t="shared" si="533"/>
        <v/>
      </c>
      <c r="FK389" s="55" t="str">
        <f t="shared" si="534"/>
        <v/>
      </c>
      <c r="FL389" s="55" t="str">
        <f t="shared" si="535"/>
        <v/>
      </c>
      <c r="FM389" s="55" t="str">
        <f t="shared" si="536"/>
        <v/>
      </c>
      <c r="FN389" s="55" t="str">
        <f t="shared" si="537"/>
        <v/>
      </c>
      <c r="FO389" s="55" t="str">
        <f t="shared" si="538"/>
        <v/>
      </c>
      <c r="FP389" s="55" t="str">
        <f t="shared" si="539"/>
        <v/>
      </c>
      <c r="FQ389" s="59" t="str">
        <f t="shared" si="540"/>
        <v/>
      </c>
      <c r="FR389" s="53" t="str">
        <f t="shared" si="564"/>
        <v/>
      </c>
      <c r="FS389" s="53" t="e">
        <f t="shared" si="541"/>
        <v>#VALUE!</v>
      </c>
      <c r="FT389" s="19" t="e">
        <f t="shared" si="542"/>
        <v>#VALUE!</v>
      </c>
      <c r="FU389" s="19" t="e">
        <f t="shared" si="543"/>
        <v>#VALUE!</v>
      </c>
      <c r="FV389" s="19" t="e">
        <f t="shared" si="544"/>
        <v>#VALUE!</v>
      </c>
      <c r="FW389" s="50" t="e">
        <f t="shared" si="545"/>
        <v>#VALUE!</v>
      </c>
      <c r="FX389" s="120">
        <f t="shared" si="546"/>
        <v>0</v>
      </c>
      <c r="FY389" s="120">
        <f t="shared" si="547"/>
        <v>0</v>
      </c>
      <c r="FZ389" s="120">
        <f t="shared" si="548"/>
        <v>0</v>
      </c>
      <c r="GA389" s="120">
        <f t="shared" si="549"/>
        <v>0</v>
      </c>
      <c r="GB389" s="120">
        <f t="shared" si="550"/>
        <v>0</v>
      </c>
      <c r="GC389" s="120">
        <f t="shared" si="551"/>
        <v>0</v>
      </c>
      <c r="GD389" s="120">
        <f t="shared" si="552"/>
        <v>0</v>
      </c>
      <c r="GE389" s="120">
        <f t="shared" si="553"/>
        <v>0</v>
      </c>
      <c r="GF389" s="120">
        <f t="shared" si="554"/>
        <v>0</v>
      </c>
      <c r="GG389">
        <f t="shared" si="555"/>
        <v>0</v>
      </c>
      <c r="GH389">
        <f t="shared" si="556"/>
        <v>0</v>
      </c>
      <c r="GI389">
        <v>6</v>
      </c>
      <c r="GJ389" t="str">
        <f t="shared" si="557"/>
        <v/>
      </c>
    </row>
    <row r="390" spans="1:192" x14ac:dyDescent="0.2">
      <c r="A390" s="50">
        <f t="shared" si="558"/>
        <v>389</v>
      </c>
      <c r="B390" s="2" t="s">
        <v>108</v>
      </c>
      <c r="C390" t="s">
        <v>171</v>
      </c>
      <c r="D390" t="s">
        <v>993</v>
      </c>
      <c r="F390" s="19">
        <v>3505785</v>
      </c>
      <c r="G390" s="19">
        <v>5663960</v>
      </c>
      <c r="H390" s="77">
        <f t="shared" si="493"/>
        <v>505708.25600000005</v>
      </c>
      <c r="I390" s="77">
        <f t="shared" si="494"/>
        <v>5662134.2060000002</v>
      </c>
      <c r="J390" s="19">
        <v>322.04000000000002</v>
      </c>
      <c r="K390" s="66" t="s">
        <v>1335</v>
      </c>
      <c r="L390" s="19">
        <v>5.5</v>
      </c>
      <c r="Q390" t="s">
        <v>2821</v>
      </c>
      <c r="R390" s="2" t="s">
        <v>2874</v>
      </c>
      <c r="S390" s="2" t="s">
        <v>2640</v>
      </c>
      <c r="T390" s="241" t="str">
        <f t="shared" si="495"/>
        <v>-</v>
      </c>
      <c r="U390" s="241" t="str">
        <f t="shared" si="496"/>
        <v>M</v>
      </c>
      <c r="V390" s="241" t="str">
        <f t="shared" si="497"/>
        <v>-</v>
      </c>
      <c r="W390" s="241" t="str">
        <f t="shared" si="563"/>
        <v>A</v>
      </c>
      <c r="X390" s="260">
        <f t="shared" si="560"/>
        <v>6</v>
      </c>
      <c r="Y390" s="261" t="str">
        <f t="shared" si="559"/>
        <v/>
      </c>
      <c r="Z390" s="56" t="s">
        <v>1587</v>
      </c>
      <c r="AA390" s="48">
        <v>38075</v>
      </c>
      <c r="AB390" s="73">
        <v>5</v>
      </c>
      <c r="AC390" t="s">
        <v>455</v>
      </c>
      <c r="AD390" s="2" t="s">
        <v>1737</v>
      </c>
      <c r="AE390" s="56"/>
      <c r="AF390" s="66">
        <v>12.7</v>
      </c>
      <c r="AG390" s="19">
        <v>1280</v>
      </c>
      <c r="AH390" s="19">
        <v>5.77</v>
      </c>
      <c r="AI390" s="66">
        <v>40</v>
      </c>
      <c r="AJ390" s="19">
        <v>0.99929999999999997</v>
      </c>
      <c r="AK390" s="19">
        <v>20</v>
      </c>
      <c r="AM390" s="66">
        <v>0.75</v>
      </c>
      <c r="AR390">
        <v>1207.3109999999999</v>
      </c>
      <c r="AS390" s="193">
        <f t="shared" si="561"/>
        <v>1207.2309999999998</v>
      </c>
      <c r="AT390" s="248" t="str">
        <f t="shared" si="562"/>
        <v/>
      </c>
      <c r="AU390">
        <v>22.4</v>
      </c>
      <c r="AV390">
        <v>71.900000000000006</v>
      </c>
      <c r="AW390">
        <v>170</v>
      </c>
      <c r="AX390">
        <v>32.799999999999997</v>
      </c>
      <c r="AY390">
        <v>25</v>
      </c>
      <c r="AZ390" s="61">
        <v>867</v>
      </c>
      <c r="BA390">
        <v>5.2999999999999999E-2</v>
      </c>
      <c r="BB390">
        <v>0.05</v>
      </c>
      <c r="BC390">
        <v>0.3</v>
      </c>
      <c r="BD390">
        <v>2.5</v>
      </c>
      <c r="BE390">
        <v>4.3</v>
      </c>
      <c r="BF390">
        <v>0.81</v>
      </c>
      <c r="BG390">
        <v>0.17</v>
      </c>
      <c r="BH390" s="2" t="s">
        <v>1380</v>
      </c>
      <c r="BI390" s="2" t="s">
        <v>1370</v>
      </c>
      <c r="BJ390" s="2" t="s">
        <v>1381</v>
      </c>
      <c r="BK390" s="2" t="s">
        <v>1370</v>
      </c>
      <c r="BM390">
        <v>9.73</v>
      </c>
      <c r="BN390" s="61">
        <v>0.12</v>
      </c>
      <c r="BO390" s="90"/>
      <c r="BP390" s="90">
        <v>14</v>
      </c>
      <c r="BQ390" s="90" t="s">
        <v>456</v>
      </c>
      <c r="BR390" s="90">
        <v>84</v>
      </c>
      <c r="BS390" s="90"/>
      <c r="BT390" s="90" t="s">
        <v>1383</v>
      </c>
      <c r="BU390" s="90"/>
      <c r="BV390" s="90" t="s">
        <v>285</v>
      </c>
      <c r="BW390" s="90"/>
      <c r="BX390" s="90"/>
      <c r="BY390" s="90" t="s">
        <v>1384</v>
      </c>
      <c r="BZ390" s="90"/>
      <c r="CA390" s="90" t="s">
        <v>285</v>
      </c>
      <c r="CB390" s="90" t="s">
        <v>456</v>
      </c>
      <c r="CC390" s="90"/>
      <c r="CD390" s="90" t="s">
        <v>456</v>
      </c>
      <c r="CE390" s="90" t="s">
        <v>456</v>
      </c>
      <c r="CF390" s="90"/>
      <c r="CG390" s="90"/>
      <c r="CH390" s="90"/>
      <c r="CI390" s="90"/>
      <c r="CJ390" s="90"/>
      <c r="CK390" s="90"/>
      <c r="CL390" s="91"/>
      <c r="CM390" s="90">
        <v>1.55</v>
      </c>
      <c r="CN390" s="90">
        <v>1530</v>
      </c>
      <c r="CO390" s="90" t="s">
        <v>1370</v>
      </c>
      <c r="DB390" s="103"/>
      <c r="DC390" s="103"/>
      <c r="DD390" s="103"/>
      <c r="DE390" s="103"/>
      <c r="DF390" s="103"/>
      <c r="DG390" s="103"/>
      <c r="DH390" s="103"/>
      <c r="DI390" s="103"/>
      <c r="DJ390" s="103"/>
      <c r="DK390" s="103"/>
      <c r="DL390" s="103"/>
      <c r="DM390" s="103"/>
      <c r="DN390" s="103"/>
      <c r="DO390" s="103"/>
      <c r="DP390" s="103"/>
      <c r="DQ390" s="103"/>
      <c r="DR390" s="103"/>
      <c r="DS390" s="104"/>
      <c r="DT390" s="50">
        <f t="shared" si="502"/>
        <v>0</v>
      </c>
      <c r="DU390" s="73">
        <f t="shared" si="503"/>
        <v>1</v>
      </c>
      <c r="DV390" s="73">
        <f t="shared" si="504"/>
        <v>0</v>
      </c>
      <c r="DW390" s="73">
        <f t="shared" si="505"/>
        <v>0</v>
      </c>
      <c r="DX390" s="73">
        <f t="shared" si="506"/>
        <v>0</v>
      </c>
      <c r="DY390" s="125">
        <f t="shared" si="507"/>
        <v>0</v>
      </c>
      <c r="DZ390" s="73">
        <f t="shared" si="508"/>
        <v>1</v>
      </c>
      <c r="EA390" s="19">
        <f t="shared" si="509"/>
        <v>0</v>
      </c>
      <c r="EB390" s="50">
        <f t="shared" si="510"/>
        <v>0</v>
      </c>
      <c r="EC390" s="19">
        <f t="shared" si="511"/>
        <v>0</v>
      </c>
      <c r="ED390" s="19">
        <f t="shared" si="512"/>
        <v>1</v>
      </c>
      <c r="EE390" s="19">
        <f t="shared" si="513"/>
        <v>0</v>
      </c>
      <c r="EF390" s="50">
        <f t="shared" si="514"/>
        <v>0</v>
      </c>
      <c r="EG390" s="19">
        <f t="shared" si="515"/>
        <v>0</v>
      </c>
      <c r="EH390" s="19">
        <f t="shared" si="516"/>
        <v>1</v>
      </c>
      <c r="EI390" s="50">
        <f t="shared" si="517"/>
        <v>0</v>
      </c>
      <c r="EJ390" s="125">
        <f t="shared" si="518"/>
        <v>2</v>
      </c>
      <c r="EK390">
        <f t="shared" si="519"/>
        <v>22.4</v>
      </c>
      <c r="EL390">
        <f t="shared" si="520"/>
        <v>0.05</v>
      </c>
      <c r="EM390">
        <f t="shared" si="521"/>
        <v>71.900000000000006</v>
      </c>
      <c r="EN390">
        <f t="shared" si="522"/>
        <v>170</v>
      </c>
      <c r="EO390">
        <f t="shared" si="523"/>
        <v>0.81</v>
      </c>
      <c r="EP390">
        <f t="shared" si="524"/>
        <v>4.3</v>
      </c>
      <c r="EQ390">
        <f t="shared" si="525"/>
        <v>867</v>
      </c>
      <c r="ER390" t="str">
        <f t="shared" si="526"/>
        <v/>
      </c>
      <c r="ES390" t="str">
        <f t="shared" si="527"/>
        <v/>
      </c>
      <c r="ET390">
        <f t="shared" si="528"/>
        <v>25</v>
      </c>
      <c r="EU390" s="61">
        <f t="shared" si="529"/>
        <v>32.799999999999997</v>
      </c>
      <c r="EV390" s="53" t="e">
        <f>IF(ISNUMBER(EK390),EK390*#REF!,"")</f>
        <v>#REF!</v>
      </c>
      <c r="EW390" s="53" t="e">
        <f>IF(ISNUMBER(EL390),EL390*#REF!,"")</f>
        <v>#REF!</v>
      </c>
      <c r="EX390" s="53" t="e">
        <f>IF(ISNUMBER(EM390),EM390*#REF!,"")</f>
        <v>#REF!</v>
      </c>
      <c r="EY390" s="53" t="e">
        <f>IF(ISNUMBER(EN390),EN390*#REF!,"")</f>
        <v>#REF!</v>
      </c>
      <c r="EZ390" s="53" t="e">
        <f>IF(ISNUMBER(EO390),EO390*#REF!,"")</f>
        <v>#REF!</v>
      </c>
      <c r="FA390" s="53" t="e">
        <f>IF(ISNUMBER(EP390),EP390*#REF!,"")</f>
        <v>#REF!</v>
      </c>
      <c r="FB390" s="53" t="e">
        <f>IF(ISNUMBER(EQ390),EQ390*#REF!,"")</f>
        <v>#REF!</v>
      </c>
      <c r="FC390" s="53" t="str">
        <f>IF(ISNUMBER(ER390),ER390*#REF!,"")</f>
        <v/>
      </c>
      <c r="FD390" s="53" t="str">
        <f>IF(ISNUMBER(ES390),ES390*#REF!,"")</f>
        <v/>
      </c>
      <c r="FE390" s="53" t="e">
        <f>IF(ISNUMBER(ET390),ET390*#REF!,"")</f>
        <v>#REF!</v>
      </c>
      <c r="FF390" s="52" t="e">
        <f>IF(ISNUMBER(EU390),EU390*#REF!,"")</f>
        <v>#REF!</v>
      </c>
      <c r="FG390" s="55" t="str">
        <f t="shared" si="530"/>
        <v/>
      </c>
      <c r="FH390" s="55" t="str">
        <f t="shared" si="531"/>
        <v/>
      </c>
      <c r="FI390" s="55" t="str">
        <f t="shared" si="532"/>
        <v/>
      </c>
      <c r="FJ390" s="55" t="str">
        <f t="shared" si="533"/>
        <v/>
      </c>
      <c r="FK390" s="55" t="str">
        <f t="shared" si="534"/>
        <v/>
      </c>
      <c r="FL390" s="55" t="str">
        <f t="shared" si="535"/>
        <v/>
      </c>
      <c r="FM390" s="55" t="str">
        <f t="shared" si="536"/>
        <v/>
      </c>
      <c r="FN390" s="55" t="str">
        <f t="shared" si="537"/>
        <v/>
      </c>
      <c r="FO390" s="55" t="str">
        <f t="shared" si="538"/>
        <v/>
      </c>
      <c r="FP390" s="55" t="str">
        <f t="shared" si="539"/>
        <v/>
      </c>
      <c r="FQ390" s="59" t="str">
        <f t="shared" si="540"/>
        <v/>
      </c>
      <c r="FR390" s="53" t="str">
        <f t="shared" si="564"/>
        <v/>
      </c>
      <c r="FS390" s="53" t="e">
        <f t="shared" si="541"/>
        <v>#VALUE!</v>
      </c>
      <c r="FT390" s="19" t="e">
        <f t="shared" si="542"/>
        <v>#VALUE!</v>
      </c>
      <c r="FU390" s="19" t="e">
        <f t="shared" si="543"/>
        <v>#VALUE!</v>
      </c>
      <c r="FV390" s="19" t="e">
        <f t="shared" si="544"/>
        <v>#VALUE!</v>
      </c>
      <c r="FW390" s="50" t="e">
        <f t="shared" si="545"/>
        <v>#VALUE!</v>
      </c>
      <c r="FX390" s="120">
        <f t="shared" si="546"/>
        <v>0</v>
      </c>
      <c r="FY390" s="120">
        <f t="shared" si="547"/>
        <v>0</v>
      </c>
      <c r="FZ390" s="120">
        <f t="shared" si="548"/>
        <v>0</v>
      </c>
      <c r="GA390" s="120">
        <f t="shared" si="549"/>
        <v>0</v>
      </c>
      <c r="GB390" s="120">
        <f t="shared" si="550"/>
        <v>0</v>
      </c>
      <c r="GC390" s="120">
        <f t="shared" si="551"/>
        <v>0</v>
      </c>
      <c r="GD390" s="120">
        <f t="shared" si="552"/>
        <v>0</v>
      </c>
      <c r="GE390" s="120">
        <f t="shared" si="553"/>
        <v>0</v>
      </c>
      <c r="GF390" s="120">
        <f t="shared" si="554"/>
        <v>0</v>
      </c>
      <c r="GG390">
        <f t="shared" si="555"/>
        <v>0</v>
      </c>
      <c r="GH390">
        <f t="shared" si="556"/>
        <v>0</v>
      </c>
      <c r="GI390">
        <v>6</v>
      </c>
      <c r="GJ390" t="str">
        <f t="shared" si="557"/>
        <v/>
      </c>
    </row>
    <row r="391" spans="1:192" x14ac:dyDescent="0.2">
      <c r="A391" s="50">
        <f t="shared" si="558"/>
        <v>390</v>
      </c>
      <c r="B391" s="2" t="s">
        <v>108</v>
      </c>
      <c r="C391" t="s">
        <v>264</v>
      </c>
      <c r="F391" s="19">
        <v>3505585</v>
      </c>
      <c r="G391" s="19">
        <v>5664220</v>
      </c>
      <c r="H391" s="77">
        <f t="shared" si="493"/>
        <v>505508.33600000001</v>
      </c>
      <c r="I391" s="77">
        <f t="shared" si="494"/>
        <v>5662394.102</v>
      </c>
      <c r="J391" s="19">
        <v>313.89999999999998</v>
      </c>
      <c r="K391" s="19" t="s">
        <v>1334</v>
      </c>
      <c r="L391" s="19">
        <v>150.5</v>
      </c>
      <c r="O391" s="19">
        <v>313.87</v>
      </c>
      <c r="Q391" t="s">
        <v>2821</v>
      </c>
      <c r="R391" s="2" t="s">
        <v>2874</v>
      </c>
      <c r="S391" s="2" t="s">
        <v>2640</v>
      </c>
      <c r="T391" s="241" t="str">
        <f t="shared" si="495"/>
        <v>-</v>
      </c>
      <c r="U391" s="241" t="str">
        <f t="shared" si="496"/>
        <v>-</v>
      </c>
      <c r="V391" s="241" t="str">
        <f t="shared" si="497"/>
        <v>-</v>
      </c>
      <c r="W391" s="241" t="str">
        <f t="shared" si="563"/>
        <v>-</v>
      </c>
      <c r="X391" s="260">
        <f t="shared" si="560"/>
        <v>6</v>
      </c>
      <c r="Y391" s="261" t="str">
        <f t="shared" si="559"/>
        <v/>
      </c>
      <c r="Z391" s="56" t="s">
        <v>1765</v>
      </c>
      <c r="AA391" s="48">
        <v>14952</v>
      </c>
      <c r="AB391" s="73">
        <v>1</v>
      </c>
      <c r="AC391" t="s">
        <v>530</v>
      </c>
      <c r="AD391" s="2" t="s">
        <v>3026</v>
      </c>
      <c r="AF391" s="66">
        <v>9.6</v>
      </c>
      <c r="AM391" s="66">
        <v>0.38</v>
      </c>
      <c r="AR391">
        <v>1247.0999999999999</v>
      </c>
      <c r="AS391" s="193">
        <f t="shared" si="561"/>
        <v>565.94600000000003</v>
      </c>
      <c r="AT391" s="248" t="str">
        <f t="shared" si="562"/>
        <v/>
      </c>
      <c r="AU391">
        <v>8.2539999999999996</v>
      </c>
      <c r="AV391">
        <v>35.22</v>
      </c>
      <c r="AW391">
        <v>69.67</v>
      </c>
      <c r="AX391">
        <v>10.52</v>
      </c>
      <c r="AY391">
        <v>19.920000000000002</v>
      </c>
      <c r="AZ391" s="61">
        <v>394.6</v>
      </c>
      <c r="BB391">
        <v>1.7030000000000001</v>
      </c>
      <c r="BD391">
        <v>1.0900000000000001</v>
      </c>
      <c r="BE391" s="53">
        <v>9.3789999999999996</v>
      </c>
      <c r="BF391">
        <v>0.2</v>
      </c>
      <c r="BM391">
        <v>15.39</v>
      </c>
      <c r="CN391" s="103">
        <v>681.1</v>
      </c>
      <c r="DB391" s="103"/>
      <c r="DC391" s="103"/>
      <c r="DD391" s="103"/>
      <c r="DE391" s="103"/>
      <c r="DF391" s="103"/>
      <c r="DG391" s="103"/>
      <c r="DH391" s="103"/>
      <c r="DI391" s="103"/>
      <c r="DJ391" s="103"/>
      <c r="DK391" s="103"/>
      <c r="DL391" s="103"/>
      <c r="DM391" s="103"/>
      <c r="DN391" s="103"/>
      <c r="DO391" s="103"/>
      <c r="DP391" s="103"/>
      <c r="DQ391" s="103"/>
      <c r="DR391" s="103"/>
      <c r="DS391" s="104"/>
      <c r="DT391" s="50">
        <f t="shared" si="502"/>
        <v>1</v>
      </c>
      <c r="DU391" s="73">
        <f t="shared" si="503"/>
        <v>0</v>
      </c>
      <c r="DV391" s="73">
        <f t="shared" si="504"/>
        <v>0</v>
      </c>
      <c r="DW391" s="73">
        <f t="shared" si="505"/>
        <v>1</v>
      </c>
      <c r="DX391" s="73">
        <f t="shared" si="506"/>
        <v>0</v>
      </c>
      <c r="DY391" s="125">
        <f t="shared" si="507"/>
        <v>0</v>
      </c>
      <c r="DZ391" s="73">
        <f t="shared" si="508"/>
        <v>1</v>
      </c>
      <c r="EA391" s="19">
        <f t="shared" si="509"/>
        <v>0</v>
      </c>
      <c r="EB391" s="50">
        <f t="shared" si="510"/>
        <v>0</v>
      </c>
      <c r="EC391" s="19">
        <f t="shared" si="511"/>
        <v>1</v>
      </c>
      <c r="ED391" s="19">
        <f t="shared" si="512"/>
        <v>0</v>
      </c>
      <c r="EE391" s="19">
        <f t="shared" si="513"/>
        <v>0</v>
      </c>
      <c r="EF391" s="50">
        <f t="shared" si="514"/>
        <v>0</v>
      </c>
      <c r="EG391" s="19">
        <f t="shared" si="515"/>
        <v>1</v>
      </c>
      <c r="EH391" s="19">
        <f t="shared" si="516"/>
        <v>0</v>
      </c>
      <c r="EI391" s="50">
        <f t="shared" si="517"/>
        <v>0</v>
      </c>
      <c r="EJ391" s="125">
        <f t="shared" si="518"/>
        <v>1</v>
      </c>
      <c r="EK391">
        <f t="shared" si="519"/>
        <v>8.2539999999999996</v>
      </c>
      <c r="EL391">
        <f t="shared" si="520"/>
        <v>1.7030000000000001</v>
      </c>
      <c r="EM391">
        <f t="shared" si="521"/>
        <v>35.22</v>
      </c>
      <c r="EN391">
        <f t="shared" si="522"/>
        <v>69.67</v>
      </c>
      <c r="EO391">
        <f t="shared" si="523"/>
        <v>0.2</v>
      </c>
      <c r="EP391">
        <f t="shared" si="524"/>
        <v>9.3789999999999996</v>
      </c>
      <c r="EQ391">
        <f t="shared" si="525"/>
        <v>394.6</v>
      </c>
      <c r="ER391" t="str">
        <f t="shared" si="526"/>
        <v/>
      </c>
      <c r="ES391" t="str">
        <f t="shared" si="527"/>
        <v/>
      </c>
      <c r="ET391">
        <f t="shared" si="528"/>
        <v>19.920000000000002</v>
      </c>
      <c r="EU391" s="61">
        <f t="shared" si="529"/>
        <v>10.52</v>
      </c>
      <c r="EV391" s="53" t="e">
        <f>IF(ISNUMBER(EK391),EK391*#REF!,"")</f>
        <v>#REF!</v>
      </c>
      <c r="EW391" s="53" t="e">
        <f>IF(ISNUMBER(EL391),EL391*#REF!,"")</f>
        <v>#REF!</v>
      </c>
      <c r="EX391" s="53" t="e">
        <f>IF(ISNUMBER(EM391),EM391*#REF!,"")</f>
        <v>#REF!</v>
      </c>
      <c r="EY391" s="53" t="e">
        <f>IF(ISNUMBER(EN391),EN391*#REF!,"")</f>
        <v>#REF!</v>
      </c>
      <c r="EZ391" s="53" t="e">
        <f>IF(ISNUMBER(EO391),EO391*#REF!,"")</f>
        <v>#REF!</v>
      </c>
      <c r="FA391" s="53" t="e">
        <f>IF(ISNUMBER(EP391),EP391*#REF!,"")</f>
        <v>#REF!</v>
      </c>
      <c r="FB391" s="53" t="e">
        <f>IF(ISNUMBER(EQ391),EQ391*#REF!,"")</f>
        <v>#REF!</v>
      </c>
      <c r="FC391" s="53" t="str">
        <f>IF(ISNUMBER(ER391),ER391*#REF!,"")</f>
        <v/>
      </c>
      <c r="FD391" s="53" t="str">
        <f>IF(ISNUMBER(ES391),ES391*#REF!,"")</f>
        <v/>
      </c>
      <c r="FE391" s="53" t="e">
        <f>IF(ISNUMBER(ET391),ET391*#REF!,"")</f>
        <v>#REF!</v>
      </c>
      <c r="FF391" s="52" t="e">
        <f>IF(ISNUMBER(EU391),EU391*#REF!,"")</f>
        <v>#REF!</v>
      </c>
      <c r="FG391" s="55" t="str">
        <f t="shared" si="530"/>
        <v/>
      </c>
      <c r="FH391" s="55" t="str">
        <f t="shared" si="531"/>
        <v/>
      </c>
      <c r="FI391" s="55" t="str">
        <f t="shared" si="532"/>
        <v/>
      </c>
      <c r="FJ391" s="55" t="str">
        <f t="shared" si="533"/>
        <v/>
      </c>
      <c r="FK391" s="55" t="str">
        <f t="shared" si="534"/>
        <v/>
      </c>
      <c r="FL391" s="55" t="str">
        <f t="shared" si="535"/>
        <v/>
      </c>
      <c r="FM391" s="55" t="str">
        <f t="shared" si="536"/>
        <v/>
      </c>
      <c r="FN391" s="55" t="str">
        <f t="shared" si="537"/>
        <v/>
      </c>
      <c r="FO391" s="55" t="str">
        <f t="shared" si="538"/>
        <v/>
      </c>
      <c r="FP391" s="55" t="str">
        <f t="shared" si="539"/>
        <v/>
      </c>
      <c r="FQ391" s="59" t="str">
        <f t="shared" si="540"/>
        <v/>
      </c>
      <c r="FR391" s="53" t="str">
        <f t="shared" si="564"/>
        <v/>
      </c>
      <c r="FS391" s="53" t="e">
        <f t="shared" si="541"/>
        <v>#VALUE!</v>
      </c>
      <c r="FT391" s="19" t="e">
        <f t="shared" si="542"/>
        <v>#VALUE!</v>
      </c>
      <c r="FU391" s="19" t="e">
        <f t="shared" si="543"/>
        <v>#VALUE!</v>
      </c>
      <c r="FV391" s="19" t="e">
        <f t="shared" si="544"/>
        <v>#VALUE!</v>
      </c>
      <c r="FW391" s="50" t="e">
        <f t="shared" si="545"/>
        <v>#VALUE!</v>
      </c>
      <c r="FX391" s="120">
        <f t="shared" si="546"/>
        <v>0</v>
      </c>
      <c r="FY391" s="120">
        <f t="shared" si="547"/>
        <v>0</v>
      </c>
      <c r="FZ391" s="120">
        <f t="shared" si="548"/>
        <v>0</v>
      </c>
      <c r="GA391" s="120">
        <f t="shared" si="549"/>
        <v>0</v>
      </c>
      <c r="GB391" s="120">
        <f t="shared" si="550"/>
        <v>0</v>
      </c>
      <c r="GC391" s="120">
        <f t="shared" si="551"/>
        <v>0</v>
      </c>
      <c r="GD391" s="120">
        <f t="shared" si="552"/>
        <v>0</v>
      </c>
      <c r="GE391" s="120">
        <f t="shared" si="553"/>
        <v>0</v>
      </c>
      <c r="GF391" s="120">
        <f t="shared" si="554"/>
        <v>0</v>
      </c>
      <c r="GG391">
        <f t="shared" si="555"/>
        <v>0</v>
      </c>
      <c r="GH391">
        <f t="shared" si="556"/>
        <v>0</v>
      </c>
      <c r="GI391">
        <v>6</v>
      </c>
      <c r="GJ391" t="str">
        <f t="shared" si="557"/>
        <v/>
      </c>
    </row>
    <row r="392" spans="1:192" x14ac:dyDescent="0.2">
      <c r="A392" s="50">
        <f t="shared" si="558"/>
        <v>391</v>
      </c>
      <c r="B392" t="s">
        <v>108</v>
      </c>
      <c r="C392" t="s">
        <v>263</v>
      </c>
      <c r="D392" t="s">
        <v>236</v>
      </c>
      <c r="E392" t="s">
        <v>1764</v>
      </c>
      <c r="F392" s="19">
        <v>3505575</v>
      </c>
      <c r="G392" s="19">
        <v>5664205</v>
      </c>
      <c r="H392" s="77">
        <f t="shared" si="493"/>
        <v>505498.34</v>
      </c>
      <c r="I392" s="77">
        <f t="shared" si="494"/>
        <v>5662379.108</v>
      </c>
      <c r="J392" s="19">
        <v>313.7</v>
      </c>
      <c r="K392" s="19" t="s">
        <v>1334</v>
      </c>
      <c r="L392" s="19">
        <v>149.5</v>
      </c>
      <c r="O392" s="19" t="s">
        <v>288</v>
      </c>
      <c r="Q392" t="s">
        <v>2821</v>
      </c>
      <c r="R392" s="2" t="s">
        <v>2874</v>
      </c>
      <c r="S392" s="2" t="s">
        <v>2640</v>
      </c>
      <c r="T392" s="241" t="str">
        <f t="shared" si="495"/>
        <v>-</v>
      </c>
      <c r="U392" s="241" t="str">
        <f t="shared" si="496"/>
        <v>-</v>
      </c>
      <c r="V392" s="241" t="str">
        <f t="shared" si="497"/>
        <v>-</v>
      </c>
      <c r="W392" s="241" t="str">
        <f t="shared" si="563"/>
        <v>-</v>
      </c>
      <c r="X392" s="260">
        <f t="shared" si="560"/>
        <v>6</v>
      </c>
      <c r="Y392" s="261" t="str">
        <f t="shared" si="559"/>
        <v/>
      </c>
      <c r="Z392" s="56" t="s">
        <v>1765</v>
      </c>
      <c r="AA392" s="48">
        <v>14953</v>
      </c>
      <c r="AB392" s="73">
        <v>1</v>
      </c>
      <c r="AC392" t="s">
        <v>530</v>
      </c>
      <c r="AD392" s="2" t="s">
        <v>1766</v>
      </c>
      <c r="AE392" s="56"/>
      <c r="AF392" s="66">
        <v>9.4</v>
      </c>
      <c r="AM392" s="66">
        <v>0.12</v>
      </c>
      <c r="AR392">
        <v>1388</v>
      </c>
      <c r="AS392" s="193">
        <f t="shared" si="561"/>
        <v>618.84800000000007</v>
      </c>
      <c r="AT392" s="248" t="str">
        <f t="shared" si="562"/>
        <v/>
      </c>
      <c r="AU392">
        <v>10.95</v>
      </c>
      <c r="AV392">
        <v>36.53</v>
      </c>
      <c r="AW392">
        <v>75.77</v>
      </c>
      <c r="AX392">
        <v>4.5970000000000004</v>
      </c>
      <c r="AY392">
        <v>16.7</v>
      </c>
      <c r="AZ392" s="61">
        <v>439.8</v>
      </c>
      <c r="BB392">
        <v>5.09</v>
      </c>
      <c r="BE392" s="53">
        <v>8.3309999999999995</v>
      </c>
      <c r="BF392">
        <v>0.26</v>
      </c>
      <c r="BM392">
        <v>20.82</v>
      </c>
      <c r="BO392" s="90"/>
      <c r="BP392" s="90"/>
      <c r="BQ392" s="90"/>
      <c r="BR392" s="90"/>
      <c r="BS392" s="90"/>
      <c r="BT392" s="90"/>
      <c r="BU392" s="90"/>
      <c r="BV392" s="90"/>
      <c r="BW392" s="90"/>
      <c r="BX392" s="90"/>
      <c r="BY392" s="90"/>
      <c r="BZ392" s="90"/>
      <c r="CA392" s="90"/>
      <c r="CB392" s="90"/>
      <c r="CC392" s="90"/>
      <c r="CD392" s="90"/>
      <c r="CE392" s="90"/>
      <c r="CF392" s="90"/>
      <c r="CG392" s="90"/>
      <c r="CH392" s="90"/>
      <c r="CI392" s="90"/>
      <c r="CJ392" s="90"/>
      <c r="CK392" s="90"/>
      <c r="CL392" s="91"/>
      <c r="CM392" s="90"/>
      <c r="CN392" s="90">
        <v>770.9</v>
      </c>
      <c r="CO392" s="90"/>
      <c r="DB392" s="103"/>
      <c r="DC392" s="103"/>
      <c r="DD392" s="103"/>
      <c r="DE392" s="103"/>
      <c r="DF392" s="103"/>
      <c r="DG392" s="103"/>
      <c r="DH392" s="103"/>
      <c r="DI392" s="103"/>
      <c r="DJ392" s="103"/>
      <c r="DK392" s="103"/>
      <c r="DL392" s="103"/>
      <c r="DM392" s="103"/>
      <c r="DN392" s="103"/>
      <c r="DO392" s="103"/>
      <c r="DP392" s="103"/>
      <c r="DQ392" s="103"/>
      <c r="DR392" s="103"/>
      <c r="DS392" s="104"/>
      <c r="DT392" s="50">
        <f t="shared" si="502"/>
        <v>1</v>
      </c>
      <c r="DU392" s="73">
        <f t="shared" si="503"/>
        <v>0</v>
      </c>
      <c r="DV392" s="73">
        <f t="shared" si="504"/>
        <v>0</v>
      </c>
      <c r="DW392" s="73">
        <f t="shared" si="505"/>
        <v>1</v>
      </c>
      <c r="DX392" s="73">
        <f t="shared" si="506"/>
        <v>0</v>
      </c>
      <c r="DY392" s="125">
        <f t="shared" si="507"/>
        <v>0</v>
      </c>
      <c r="DZ392" s="73">
        <f t="shared" si="508"/>
        <v>1</v>
      </c>
      <c r="EA392" s="19">
        <f t="shared" si="509"/>
        <v>0</v>
      </c>
      <c r="EB392" s="50">
        <f t="shared" si="510"/>
        <v>0</v>
      </c>
      <c r="EC392" s="19">
        <f t="shared" si="511"/>
        <v>1</v>
      </c>
      <c r="ED392" s="19">
        <f t="shared" si="512"/>
        <v>0</v>
      </c>
      <c r="EE392" s="19">
        <f t="shared" si="513"/>
        <v>0</v>
      </c>
      <c r="EF392" s="50">
        <f t="shared" si="514"/>
        <v>0</v>
      </c>
      <c r="EG392" s="19">
        <f t="shared" si="515"/>
        <v>1</v>
      </c>
      <c r="EH392" s="19">
        <f t="shared" si="516"/>
        <v>0</v>
      </c>
      <c r="EI392" s="50">
        <f t="shared" si="517"/>
        <v>0</v>
      </c>
      <c r="EJ392" s="125">
        <f t="shared" si="518"/>
        <v>1</v>
      </c>
      <c r="EK392">
        <f t="shared" si="519"/>
        <v>10.95</v>
      </c>
      <c r="EL392">
        <f t="shared" si="520"/>
        <v>5.09</v>
      </c>
      <c r="EM392">
        <f t="shared" si="521"/>
        <v>36.53</v>
      </c>
      <c r="EN392">
        <f t="shared" si="522"/>
        <v>75.77</v>
      </c>
      <c r="EO392">
        <f t="shared" si="523"/>
        <v>0.26</v>
      </c>
      <c r="EP392">
        <f t="shared" si="524"/>
        <v>8.3309999999999995</v>
      </c>
      <c r="EQ392">
        <f t="shared" si="525"/>
        <v>439.8</v>
      </c>
      <c r="ER392" t="str">
        <f t="shared" si="526"/>
        <v/>
      </c>
      <c r="ES392" t="str">
        <f t="shared" si="527"/>
        <v/>
      </c>
      <c r="ET392">
        <f t="shared" si="528"/>
        <v>16.7</v>
      </c>
      <c r="EU392" s="61">
        <f t="shared" si="529"/>
        <v>4.5970000000000004</v>
      </c>
      <c r="EV392" s="53" t="e">
        <f>IF(ISNUMBER(EK392),EK392*#REF!,"")</f>
        <v>#REF!</v>
      </c>
      <c r="EW392" s="53" t="e">
        <f>IF(ISNUMBER(EL392),EL392*#REF!,"")</f>
        <v>#REF!</v>
      </c>
      <c r="EX392" s="53" t="e">
        <f>IF(ISNUMBER(EM392),EM392*#REF!,"")</f>
        <v>#REF!</v>
      </c>
      <c r="EY392" s="53" t="e">
        <f>IF(ISNUMBER(EN392),EN392*#REF!,"")</f>
        <v>#REF!</v>
      </c>
      <c r="EZ392" s="53" t="e">
        <f>IF(ISNUMBER(EO392),EO392*#REF!,"")</f>
        <v>#REF!</v>
      </c>
      <c r="FA392" s="53" t="e">
        <f>IF(ISNUMBER(EP392),EP392*#REF!,"")</f>
        <v>#REF!</v>
      </c>
      <c r="FB392" s="53" t="e">
        <f>IF(ISNUMBER(EQ392),EQ392*#REF!,"")</f>
        <v>#REF!</v>
      </c>
      <c r="FC392" s="53" t="str">
        <f>IF(ISNUMBER(ER392),ER392*#REF!,"")</f>
        <v/>
      </c>
      <c r="FD392" s="53" t="str">
        <f>IF(ISNUMBER(ES392),ES392*#REF!,"")</f>
        <v/>
      </c>
      <c r="FE392" s="53" t="e">
        <f>IF(ISNUMBER(ET392),ET392*#REF!,"")</f>
        <v>#REF!</v>
      </c>
      <c r="FF392" s="52" t="e">
        <f>IF(ISNUMBER(EU392),EU392*#REF!,"")</f>
        <v>#REF!</v>
      </c>
      <c r="FG392" s="55" t="str">
        <f t="shared" si="530"/>
        <v/>
      </c>
      <c r="FH392" s="55" t="str">
        <f t="shared" si="531"/>
        <v/>
      </c>
      <c r="FI392" s="55" t="str">
        <f t="shared" si="532"/>
        <v/>
      </c>
      <c r="FJ392" s="55" t="str">
        <f t="shared" si="533"/>
        <v/>
      </c>
      <c r="FK392" s="55" t="str">
        <f t="shared" si="534"/>
        <v/>
      </c>
      <c r="FL392" s="55" t="str">
        <f t="shared" si="535"/>
        <v/>
      </c>
      <c r="FM392" s="55" t="str">
        <f t="shared" si="536"/>
        <v/>
      </c>
      <c r="FN392" s="55" t="str">
        <f t="shared" si="537"/>
        <v/>
      </c>
      <c r="FO392" s="55" t="str">
        <f t="shared" si="538"/>
        <v/>
      </c>
      <c r="FP392" s="55" t="str">
        <f t="shared" si="539"/>
        <v/>
      </c>
      <c r="FQ392" s="59" t="str">
        <f t="shared" si="540"/>
        <v/>
      </c>
      <c r="FR392" s="53" t="str">
        <f t="shared" si="564"/>
        <v/>
      </c>
      <c r="FS392" s="53" t="e">
        <f t="shared" si="541"/>
        <v>#VALUE!</v>
      </c>
      <c r="FT392" s="19" t="e">
        <f t="shared" si="542"/>
        <v>#VALUE!</v>
      </c>
      <c r="FU392" s="19" t="e">
        <f t="shared" si="543"/>
        <v>#VALUE!</v>
      </c>
      <c r="FV392" s="19" t="e">
        <f t="shared" si="544"/>
        <v>#VALUE!</v>
      </c>
      <c r="FW392" s="50" t="e">
        <f t="shared" si="545"/>
        <v>#VALUE!</v>
      </c>
      <c r="FX392" s="120">
        <f t="shared" si="546"/>
        <v>0</v>
      </c>
      <c r="FY392" s="120">
        <f t="shared" si="547"/>
        <v>0</v>
      </c>
      <c r="FZ392" s="120">
        <f t="shared" si="548"/>
        <v>0</v>
      </c>
      <c r="GA392" s="120">
        <f t="shared" si="549"/>
        <v>0</v>
      </c>
      <c r="GB392" s="120">
        <f t="shared" si="550"/>
        <v>0</v>
      </c>
      <c r="GC392" s="120">
        <f t="shared" si="551"/>
        <v>0</v>
      </c>
      <c r="GD392" s="120">
        <f t="shared" si="552"/>
        <v>0</v>
      </c>
      <c r="GE392" s="120">
        <f t="shared" si="553"/>
        <v>0</v>
      </c>
      <c r="GF392" s="120">
        <f t="shared" si="554"/>
        <v>0</v>
      </c>
      <c r="GG392">
        <f t="shared" si="555"/>
        <v>0</v>
      </c>
      <c r="GH392">
        <f t="shared" si="556"/>
        <v>0</v>
      </c>
      <c r="GI392">
        <v>6</v>
      </c>
      <c r="GJ392" t="str">
        <f t="shared" si="557"/>
        <v/>
      </c>
    </row>
    <row r="393" spans="1:192" x14ac:dyDescent="0.2">
      <c r="A393" s="50">
        <f t="shared" si="558"/>
        <v>392</v>
      </c>
      <c r="B393" s="2" t="s">
        <v>108</v>
      </c>
      <c r="C393" s="58" t="s">
        <v>263</v>
      </c>
      <c r="D393" s="58" t="s">
        <v>236</v>
      </c>
      <c r="E393" s="58"/>
      <c r="F393" s="83">
        <v>3505575</v>
      </c>
      <c r="G393" s="83">
        <v>5664205</v>
      </c>
      <c r="H393" s="77">
        <f t="shared" si="493"/>
        <v>505498.34</v>
      </c>
      <c r="I393" s="77">
        <f t="shared" si="494"/>
        <v>5662379.108</v>
      </c>
      <c r="J393" s="83">
        <v>314</v>
      </c>
      <c r="K393" s="19" t="s">
        <v>1334</v>
      </c>
      <c r="L393" s="83">
        <v>153</v>
      </c>
      <c r="M393" s="83">
        <v>82.5</v>
      </c>
      <c r="N393" s="19">
        <v>153</v>
      </c>
      <c r="O393" s="83"/>
      <c r="P393" s="83"/>
      <c r="Q393" t="s">
        <v>2821</v>
      </c>
      <c r="R393" s="2" t="s">
        <v>2874</v>
      </c>
      <c r="S393" s="2" t="s">
        <v>2640</v>
      </c>
      <c r="T393" s="241" t="str">
        <f t="shared" si="495"/>
        <v>-</v>
      </c>
      <c r="U393" s="241" t="str">
        <f t="shared" si="496"/>
        <v>-</v>
      </c>
      <c r="V393" s="241" t="str">
        <f t="shared" si="497"/>
        <v>-</v>
      </c>
      <c r="W393" s="241" t="str">
        <f t="shared" si="563"/>
        <v>A</v>
      </c>
      <c r="X393" s="260">
        <f t="shared" si="560"/>
        <v>6</v>
      </c>
      <c r="Y393" s="261" t="str">
        <f t="shared" si="559"/>
        <v/>
      </c>
      <c r="Z393" s="56" t="s">
        <v>1587</v>
      </c>
      <c r="AA393" s="69">
        <v>34149</v>
      </c>
      <c r="AB393" s="77">
        <v>2</v>
      </c>
      <c r="AC393" s="2" t="s">
        <v>374</v>
      </c>
      <c r="AD393" s="58" t="s">
        <v>3027</v>
      </c>
      <c r="AE393" s="68"/>
      <c r="AF393" s="83">
        <v>12.3</v>
      </c>
      <c r="AG393" s="83">
        <v>800</v>
      </c>
      <c r="AH393" s="83">
        <v>6.05</v>
      </c>
      <c r="AI393" s="83">
        <v>422</v>
      </c>
      <c r="AJ393" s="83"/>
      <c r="AK393" s="83"/>
      <c r="AL393" s="83"/>
      <c r="AM393" s="83">
        <v>0.71</v>
      </c>
      <c r="AN393" s="58"/>
      <c r="AO393" s="58"/>
      <c r="AP393" s="83"/>
      <c r="AQ393" s="58"/>
      <c r="AR393" s="58">
        <v>785</v>
      </c>
      <c r="AS393" s="193">
        <f t="shared" si="561"/>
        <v>785.0089999999999</v>
      </c>
      <c r="AT393" s="248" t="str">
        <f t="shared" si="562"/>
        <v/>
      </c>
      <c r="AU393" s="58">
        <v>11.6</v>
      </c>
      <c r="AV393" s="58">
        <v>49.8</v>
      </c>
      <c r="AW393" s="58">
        <v>107</v>
      </c>
      <c r="AX393" s="58">
        <v>14.2</v>
      </c>
      <c r="AY393" s="58">
        <v>39.9</v>
      </c>
      <c r="AZ393" s="68">
        <v>554</v>
      </c>
      <c r="BA393" s="58"/>
      <c r="BB393" s="58">
        <v>1.92</v>
      </c>
      <c r="BC393" s="58"/>
      <c r="BD393" s="58"/>
      <c r="BE393" s="58">
        <v>6.15</v>
      </c>
      <c r="BF393" s="58">
        <v>0.309</v>
      </c>
      <c r="BG393" s="58"/>
      <c r="BH393" s="58"/>
      <c r="BI393" s="58"/>
      <c r="BJ393" s="58">
        <v>0.13</v>
      </c>
      <c r="BK393" s="58"/>
      <c r="BL393" s="58"/>
      <c r="BM393" s="58"/>
      <c r="BN393" s="68"/>
      <c r="BO393" s="81"/>
      <c r="BP393" s="81"/>
      <c r="BQ393" s="81"/>
      <c r="BR393" s="81"/>
      <c r="BS393" s="81"/>
      <c r="BT393" s="81"/>
      <c r="BU393" s="81"/>
      <c r="BV393" s="81"/>
      <c r="BW393" s="81"/>
      <c r="BX393" s="81"/>
      <c r="BY393" s="81"/>
      <c r="BZ393" s="81"/>
      <c r="CA393" s="81"/>
      <c r="CB393" s="81"/>
      <c r="CC393" s="81"/>
      <c r="CD393" s="81"/>
      <c r="CE393" s="81"/>
      <c r="CF393" s="81"/>
      <c r="CG393" s="81"/>
      <c r="CH393" s="81"/>
      <c r="CI393" s="81"/>
      <c r="CJ393" s="81"/>
      <c r="CK393" s="81"/>
      <c r="CL393" s="82"/>
      <c r="CM393" s="81"/>
      <c r="CN393" s="81">
        <v>1100</v>
      </c>
      <c r="CO393" s="90"/>
      <c r="DB393" s="103"/>
      <c r="DC393" s="103"/>
      <c r="DD393" s="103"/>
      <c r="DE393" s="103"/>
      <c r="DF393" s="103"/>
      <c r="DG393" s="103"/>
      <c r="DH393" s="103"/>
      <c r="DI393" s="103"/>
      <c r="DJ393" s="103"/>
      <c r="DK393" s="103"/>
      <c r="DL393" s="103"/>
      <c r="DM393" s="103"/>
      <c r="DN393" s="103"/>
      <c r="DO393" s="103"/>
      <c r="DP393" s="103"/>
      <c r="DQ393" s="103"/>
      <c r="DR393" s="103"/>
      <c r="DS393" s="104"/>
      <c r="DT393" s="50">
        <f t="shared" si="502"/>
        <v>0</v>
      </c>
      <c r="DU393" s="73">
        <f t="shared" si="503"/>
        <v>0</v>
      </c>
      <c r="DV393" s="73">
        <f t="shared" si="504"/>
        <v>0</v>
      </c>
      <c r="DW393" s="73">
        <f t="shared" si="505"/>
        <v>1</v>
      </c>
      <c r="DX393" s="73">
        <f t="shared" si="506"/>
        <v>0</v>
      </c>
      <c r="DY393" s="125">
        <f t="shared" si="507"/>
        <v>0</v>
      </c>
      <c r="DZ393" s="73">
        <f t="shared" si="508"/>
        <v>1</v>
      </c>
      <c r="EA393" s="19">
        <f t="shared" si="509"/>
        <v>0</v>
      </c>
      <c r="EB393" s="50">
        <f t="shared" si="510"/>
        <v>0</v>
      </c>
      <c r="EC393" s="19">
        <f t="shared" si="511"/>
        <v>1</v>
      </c>
      <c r="ED393" s="19">
        <f t="shared" si="512"/>
        <v>0</v>
      </c>
      <c r="EE393" s="19">
        <f t="shared" si="513"/>
        <v>0</v>
      </c>
      <c r="EF393" s="50">
        <f t="shared" si="514"/>
        <v>0</v>
      </c>
      <c r="EG393" s="19">
        <f t="shared" si="515"/>
        <v>0</v>
      </c>
      <c r="EH393" s="19">
        <f t="shared" si="516"/>
        <v>1</v>
      </c>
      <c r="EI393" s="50">
        <f t="shared" si="517"/>
        <v>0</v>
      </c>
      <c r="EJ393" s="125">
        <f t="shared" si="518"/>
        <v>2</v>
      </c>
      <c r="EK393">
        <f t="shared" si="519"/>
        <v>11.6</v>
      </c>
      <c r="EL393">
        <f t="shared" si="520"/>
        <v>1.92</v>
      </c>
      <c r="EM393">
        <f t="shared" si="521"/>
        <v>49.8</v>
      </c>
      <c r="EN393">
        <f t="shared" si="522"/>
        <v>107</v>
      </c>
      <c r="EO393">
        <f t="shared" si="523"/>
        <v>0.309</v>
      </c>
      <c r="EP393">
        <f t="shared" si="524"/>
        <v>6.15</v>
      </c>
      <c r="EQ393">
        <f t="shared" si="525"/>
        <v>554</v>
      </c>
      <c r="ER393" t="str">
        <f t="shared" si="526"/>
        <v/>
      </c>
      <c r="ES393">
        <f t="shared" si="527"/>
        <v>0.13</v>
      </c>
      <c r="ET393">
        <f t="shared" si="528"/>
        <v>39.9</v>
      </c>
      <c r="EU393" s="61">
        <f t="shared" si="529"/>
        <v>14.2</v>
      </c>
      <c r="EV393" s="53" t="e">
        <f>IF(ISNUMBER(EK393),EK393*#REF!,"")</f>
        <v>#REF!</v>
      </c>
      <c r="EW393" s="53" t="e">
        <f>IF(ISNUMBER(EL393),EL393*#REF!,"")</f>
        <v>#REF!</v>
      </c>
      <c r="EX393" s="53" t="e">
        <f>IF(ISNUMBER(EM393),EM393*#REF!,"")</f>
        <v>#REF!</v>
      </c>
      <c r="EY393" s="53" t="e">
        <f>IF(ISNUMBER(EN393),EN393*#REF!,"")</f>
        <v>#REF!</v>
      </c>
      <c r="EZ393" s="53" t="e">
        <f>IF(ISNUMBER(EO393),EO393*#REF!,"")</f>
        <v>#REF!</v>
      </c>
      <c r="FA393" s="53" t="e">
        <f>IF(ISNUMBER(EP393),EP393*#REF!,"")</f>
        <v>#REF!</v>
      </c>
      <c r="FB393" s="53" t="e">
        <f>IF(ISNUMBER(EQ393),EQ393*#REF!,"")</f>
        <v>#REF!</v>
      </c>
      <c r="FC393" s="53" t="str">
        <f>IF(ISNUMBER(ER393),ER393*#REF!,"")</f>
        <v/>
      </c>
      <c r="FD393" s="53" t="e">
        <f>IF(ISNUMBER(ES393),ES393*#REF!,"")</f>
        <v>#REF!</v>
      </c>
      <c r="FE393" s="53" t="e">
        <f>IF(ISNUMBER(ET393),ET393*#REF!,"")</f>
        <v>#REF!</v>
      </c>
      <c r="FF393" s="52" t="e">
        <f>IF(ISNUMBER(EU393),EU393*#REF!,"")</f>
        <v>#REF!</v>
      </c>
      <c r="FG393" s="55" t="str">
        <f t="shared" si="530"/>
        <v/>
      </c>
      <c r="FH393" s="55" t="str">
        <f t="shared" si="531"/>
        <v/>
      </c>
      <c r="FI393" s="55" t="str">
        <f t="shared" si="532"/>
        <v/>
      </c>
      <c r="FJ393" s="55" t="str">
        <f t="shared" si="533"/>
        <v/>
      </c>
      <c r="FK393" s="55" t="str">
        <f t="shared" si="534"/>
        <v/>
      </c>
      <c r="FL393" s="55" t="str">
        <f t="shared" si="535"/>
        <v/>
      </c>
      <c r="FM393" s="55" t="str">
        <f t="shared" si="536"/>
        <v/>
      </c>
      <c r="FN393" s="55" t="str">
        <f t="shared" si="537"/>
        <v/>
      </c>
      <c r="FO393" s="55" t="str">
        <f t="shared" si="538"/>
        <v/>
      </c>
      <c r="FP393" s="55" t="str">
        <f t="shared" si="539"/>
        <v/>
      </c>
      <c r="FQ393" s="59" t="str">
        <f t="shared" si="540"/>
        <v/>
      </c>
      <c r="FR393" s="53" t="str">
        <f t="shared" si="564"/>
        <v/>
      </c>
      <c r="FS393" s="53" t="e">
        <f t="shared" si="541"/>
        <v>#VALUE!</v>
      </c>
      <c r="FT393" s="19" t="e">
        <f t="shared" si="542"/>
        <v>#VALUE!</v>
      </c>
      <c r="FU393" s="19" t="e">
        <f t="shared" si="543"/>
        <v>#VALUE!</v>
      </c>
      <c r="FV393" s="19" t="e">
        <f t="shared" si="544"/>
        <v>#VALUE!</v>
      </c>
      <c r="FW393" s="50" t="e">
        <f t="shared" si="545"/>
        <v>#VALUE!</v>
      </c>
      <c r="FX393" s="120">
        <f t="shared" si="546"/>
        <v>0</v>
      </c>
      <c r="FY393" s="120">
        <f t="shared" si="547"/>
        <v>0</v>
      </c>
      <c r="FZ393" s="120">
        <f t="shared" si="548"/>
        <v>0</v>
      </c>
      <c r="GA393" s="120">
        <f t="shared" si="549"/>
        <v>0</v>
      </c>
      <c r="GB393" s="120">
        <f t="shared" si="550"/>
        <v>0</v>
      </c>
      <c r="GC393" s="120">
        <f t="shared" si="551"/>
        <v>0</v>
      </c>
      <c r="GD393" s="120">
        <f t="shared" si="552"/>
        <v>0</v>
      </c>
      <c r="GE393" s="120">
        <f t="shared" si="553"/>
        <v>0</v>
      </c>
      <c r="GF393" s="120">
        <f t="shared" si="554"/>
        <v>0</v>
      </c>
      <c r="GG393">
        <f t="shared" si="555"/>
        <v>0</v>
      </c>
      <c r="GH393">
        <f t="shared" si="556"/>
        <v>0</v>
      </c>
      <c r="GI393">
        <v>6</v>
      </c>
      <c r="GJ393" t="str">
        <f t="shared" si="557"/>
        <v/>
      </c>
    </row>
    <row r="394" spans="1:192" x14ac:dyDescent="0.2">
      <c r="A394" s="50">
        <f t="shared" si="558"/>
        <v>393</v>
      </c>
      <c r="B394" s="58" t="s">
        <v>151</v>
      </c>
      <c r="C394" s="58" t="s">
        <v>174</v>
      </c>
      <c r="D394" s="58" t="s">
        <v>3002</v>
      </c>
      <c r="E394" s="58" t="s">
        <v>3005</v>
      </c>
      <c r="F394" s="19">
        <v>3507060</v>
      </c>
      <c r="G394" s="19">
        <v>5665725</v>
      </c>
      <c r="H394" s="77">
        <f t="shared" si="493"/>
        <v>506982.74600000004</v>
      </c>
      <c r="I394" s="77">
        <f t="shared" si="494"/>
        <v>5663898.5</v>
      </c>
      <c r="J394" s="19">
        <v>260</v>
      </c>
      <c r="K394" s="83" t="s">
        <v>1334</v>
      </c>
      <c r="L394" s="83">
        <v>29.6</v>
      </c>
      <c r="M394" s="83"/>
      <c r="O394" s="83"/>
      <c r="P394" s="83"/>
      <c r="Q394" t="s">
        <v>1352</v>
      </c>
      <c r="R394" s="2" t="s">
        <v>2871</v>
      </c>
      <c r="S394" s="2" t="s">
        <v>2633</v>
      </c>
      <c r="T394" s="241" t="str">
        <f t="shared" si="495"/>
        <v>-</v>
      </c>
      <c r="U394" s="241" t="str">
        <f t="shared" si="496"/>
        <v>M</v>
      </c>
      <c r="V394" s="241" t="str">
        <f t="shared" si="497"/>
        <v>-</v>
      </c>
      <c r="W394" s="241" t="str">
        <f t="shared" si="563"/>
        <v>A</v>
      </c>
      <c r="X394" s="260">
        <f t="shared" si="560"/>
        <v>6</v>
      </c>
      <c r="Y394" s="261" t="str">
        <f t="shared" si="559"/>
        <v/>
      </c>
      <c r="Z394" s="56" t="s">
        <v>1587</v>
      </c>
      <c r="AA394" s="83" t="s">
        <v>1444</v>
      </c>
      <c r="AB394" s="77">
        <v>1</v>
      </c>
      <c r="AC394" s="58"/>
      <c r="AD394" s="58" t="s">
        <v>3004</v>
      </c>
      <c r="AE394" s="68"/>
      <c r="AF394" s="83">
        <v>8</v>
      </c>
      <c r="AG394" s="83"/>
      <c r="AH394" s="83"/>
      <c r="AI394" s="83"/>
      <c r="AJ394" s="83"/>
      <c r="AK394" s="83"/>
      <c r="AL394" s="83"/>
      <c r="AM394" s="83">
        <v>0.77</v>
      </c>
      <c r="AN394" s="58"/>
      <c r="AO394" s="58"/>
      <c r="AP394" s="83"/>
      <c r="AQ394" s="58"/>
      <c r="AR394" s="58">
        <v>1535</v>
      </c>
      <c r="AS394" s="193">
        <f t="shared" si="561"/>
        <v>1503</v>
      </c>
      <c r="AT394" s="248" t="str">
        <f t="shared" si="562"/>
        <v/>
      </c>
      <c r="AU394" s="58">
        <v>57</v>
      </c>
      <c r="AV394" s="58">
        <v>81</v>
      </c>
      <c r="AW394" s="58">
        <v>194</v>
      </c>
      <c r="AX394" s="58">
        <v>10</v>
      </c>
      <c r="AY394" s="58">
        <v>40</v>
      </c>
      <c r="AZ394" s="68">
        <v>1108</v>
      </c>
      <c r="BA394" s="58"/>
      <c r="BB394" s="58">
        <v>5</v>
      </c>
      <c r="BC394" s="58"/>
      <c r="BD394" s="58"/>
      <c r="BE394" s="58">
        <v>8</v>
      </c>
      <c r="BF394" s="58"/>
      <c r="BG394" s="58"/>
      <c r="BH394" s="58"/>
      <c r="BI394" s="58"/>
      <c r="BJ394" s="58"/>
      <c r="BK394" s="58"/>
      <c r="BL394" s="58"/>
      <c r="BM394" s="58"/>
      <c r="BN394" s="68"/>
      <c r="BO394" s="81"/>
      <c r="BP394" s="81"/>
      <c r="BQ394" s="81"/>
      <c r="BR394" s="81"/>
      <c r="BS394" s="81"/>
      <c r="BT394" s="81"/>
      <c r="BU394" s="81"/>
      <c r="BV394" s="81"/>
      <c r="BW394" s="81"/>
      <c r="BX394" s="81"/>
      <c r="BY394" s="81"/>
      <c r="BZ394" s="81"/>
      <c r="CA394" s="81"/>
      <c r="CB394" s="81"/>
      <c r="CC394" s="81"/>
      <c r="CD394" s="81"/>
      <c r="CE394" s="81"/>
      <c r="CF394" s="81"/>
      <c r="CG394" s="81"/>
      <c r="CH394" s="81"/>
      <c r="CI394" s="81"/>
      <c r="CJ394" s="81"/>
      <c r="CK394" s="81"/>
      <c r="CL394" s="82"/>
      <c r="CM394" s="81"/>
      <c r="CN394" s="81">
        <v>2367</v>
      </c>
      <c r="CO394" s="81"/>
      <c r="CP394" s="58"/>
      <c r="CQ394" s="68"/>
      <c r="CR394" s="58"/>
      <c r="CS394" s="58"/>
      <c r="CT394" s="58"/>
      <c r="CU394" s="58"/>
      <c r="CV394" s="58"/>
      <c r="CW394" s="58"/>
      <c r="CX394" s="58"/>
      <c r="CY394" s="58"/>
      <c r="CZ394" s="58"/>
      <c r="DA394" s="68"/>
      <c r="DB394" s="81"/>
      <c r="DC394" s="81"/>
      <c r="DD394" s="81"/>
      <c r="DE394" s="81"/>
      <c r="DF394" s="81"/>
      <c r="DG394" s="81"/>
      <c r="DH394" s="81"/>
      <c r="DI394" s="81"/>
      <c r="DJ394" s="81"/>
      <c r="DK394" s="103"/>
      <c r="DL394" s="103"/>
      <c r="DM394" s="103"/>
      <c r="DN394" s="81"/>
      <c r="DO394" s="81"/>
      <c r="DP394" s="103"/>
      <c r="DQ394" s="103"/>
      <c r="DR394" s="103"/>
      <c r="DS394" s="104"/>
      <c r="DT394" s="50">
        <f t="shared" si="502"/>
        <v>1</v>
      </c>
      <c r="DU394" s="73">
        <f t="shared" si="503"/>
        <v>0</v>
      </c>
      <c r="DV394" s="73">
        <f t="shared" si="504"/>
        <v>1</v>
      </c>
      <c r="DW394" s="73">
        <f t="shared" si="505"/>
        <v>0</v>
      </c>
      <c r="DX394" s="73">
        <f t="shared" si="506"/>
        <v>0</v>
      </c>
      <c r="DY394" s="125">
        <f t="shared" si="507"/>
        <v>0</v>
      </c>
      <c r="DZ394" s="73">
        <f t="shared" si="508"/>
        <v>1</v>
      </c>
      <c r="EA394" s="19">
        <f t="shared" si="509"/>
        <v>0</v>
      </c>
      <c r="EB394" s="50">
        <f t="shared" si="510"/>
        <v>0</v>
      </c>
      <c r="EC394" s="19">
        <f t="shared" si="511"/>
        <v>0</v>
      </c>
      <c r="ED394" s="19">
        <f t="shared" si="512"/>
        <v>1</v>
      </c>
      <c r="EE394" s="19">
        <f t="shared" si="513"/>
        <v>0</v>
      </c>
      <c r="EF394" s="50">
        <f t="shared" si="514"/>
        <v>0</v>
      </c>
      <c r="EG394" s="19">
        <f t="shared" si="515"/>
        <v>0</v>
      </c>
      <c r="EH394" s="19">
        <f t="shared" si="516"/>
        <v>1</v>
      </c>
      <c r="EI394" s="50">
        <f t="shared" si="517"/>
        <v>0</v>
      </c>
      <c r="EJ394" s="125">
        <f t="shared" si="518"/>
        <v>2</v>
      </c>
      <c r="EK394">
        <f t="shared" si="519"/>
        <v>57</v>
      </c>
      <c r="EL394">
        <f t="shared" si="520"/>
        <v>5</v>
      </c>
      <c r="EM394">
        <f t="shared" si="521"/>
        <v>81</v>
      </c>
      <c r="EN394">
        <f t="shared" si="522"/>
        <v>194</v>
      </c>
      <c r="EO394" t="str">
        <f t="shared" si="523"/>
        <v/>
      </c>
      <c r="EP394">
        <f t="shared" si="524"/>
        <v>8</v>
      </c>
      <c r="EQ394">
        <f t="shared" si="525"/>
        <v>1108</v>
      </c>
      <c r="ER394" t="str">
        <f t="shared" si="526"/>
        <v/>
      </c>
      <c r="ES394" t="str">
        <f t="shared" si="527"/>
        <v/>
      </c>
      <c r="ET394">
        <f t="shared" si="528"/>
        <v>40</v>
      </c>
      <c r="EU394" s="61">
        <f t="shared" si="529"/>
        <v>10</v>
      </c>
      <c r="EV394" s="53" t="e">
        <f>IF(ISNUMBER(EK394),EK394*#REF!,"")</f>
        <v>#REF!</v>
      </c>
      <c r="EW394" s="53" t="e">
        <f>IF(ISNUMBER(EL394),EL394*#REF!,"")</f>
        <v>#REF!</v>
      </c>
      <c r="EX394" s="53" t="e">
        <f>IF(ISNUMBER(EM394),EM394*#REF!,"")</f>
        <v>#REF!</v>
      </c>
      <c r="EY394" s="53" t="e">
        <f>IF(ISNUMBER(EN394),EN394*#REF!,"")</f>
        <v>#REF!</v>
      </c>
      <c r="EZ394" s="53" t="str">
        <f>IF(ISNUMBER(EO394),EO394*#REF!,"")</f>
        <v/>
      </c>
      <c r="FA394" s="53" t="e">
        <f>IF(ISNUMBER(EP394),EP394*#REF!,"")</f>
        <v>#REF!</v>
      </c>
      <c r="FB394" s="53" t="e">
        <f>IF(ISNUMBER(EQ394),EQ394*#REF!,"")</f>
        <v>#REF!</v>
      </c>
      <c r="FC394" s="53" t="str">
        <f>IF(ISNUMBER(ER394),ER394*#REF!,"")</f>
        <v/>
      </c>
      <c r="FD394" s="53" t="str">
        <f>IF(ISNUMBER(ES394),ES394*#REF!,"")</f>
        <v/>
      </c>
      <c r="FE394" s="53" t="e">
        <f>IF(ISNUMBER(ET394),ET394*#REF!,"")</f>
        <v>#REF!</v>
      </c>
      <c r="FF394" s="52" t="e">
        <f>IF(ISNUMBER(EU394),EU394*#REF!,"")</f>
        <v>#REF!</v>
      </c>
      <c r="FG394" s="55" t="str">
        <f t="shared" si="530"/>
        <v/>
      </c>
      <c r="FH394" s="55" t="str">
        <f t="shared" si="531"/>
        <v/>
      </c>
      <c r="FI394" s="55" t="str">
        <f t="shared" si="532"/>
        <v/>
      </c>
      <c r="FJ394" s="55" t="str">
        <f t="shared" si="533"/>
        <v/>
      </c>
      <c r="FK394" s="55" t="str">
        <f t="shared" si="534"/>
        <v/>
      </c>
      <c r="FL394" s="55" t="str">
        <f t="shared" si="535"/>
        <v/>
      </c>
      <c r="FM394" s="55" t="str">
        <f t="shared" si="536"/>
        <v/>
      </c>
      <c r="FN394" s="55" t="str">
        <f t="shared" si="537"/>
        <v/>
      </c>
      <c r="FO394" s="55" t="str">
        <f t="shared" si="538"/>
        <v/>
      </c>
      <c r="FP394" s="55" t="str">
        <f t="shared" si="539"/>
        <v/>
      </c>
      <c r="FQ394" s="59" t="str">
        <f t="shared" si="540"/>
        <v/>
      </c>
      <c r="FR394" s="53" t="str">
        <f t="shared" si="564"/>
        <v/>
      </c>
      <c r="FS394" s="53" t="e">
        <f t="shared" si="541"/>
        <v>#VALUE!</v>
      </c>
      <c r="FT394" s="19" t="e">
        <f t="shared" si="542"/>
        <v>#VALUE!</v>
      </c>
      <c r="FU394" s="19" t="e">
        <f t="shared" si="543"/>
        <v>#VALUE!</v>
      </c>
      <c r="FV394" s="19" t="e">
        <f t="shared" si="544"/>
        <v>#VALUE!</v>
      </c>
      <c r="FW394" s="50" t="e">
        <f t="shared" si="545"/>
        <v>#VALUE!</v>
      </c>
      <c r="FX394" s="120">
        <f t="shared" si="546"/>
        <v>0</v>
      </c>
      <c r="FY394" s="120">
        <f t="shared" si="547"/>
        <v>0</v>
      </c>
      <c r="FZ394" s="120">
        <f t="shared" si="548"/>
        <v>0</v>
      </c>
      <c r="GA394" s="120">
        <f t="shared" si="549"/>
        <v>0</v>
      </c>
      <c r="GB394" s="120">
        <f t="shared" si="550"/>
        <v>0</v>
      </c>
      <c r="GC394" s="120">
        <f t="shared" si="551"/>
        <v>0</v>
      </c>
      <c r="GD394" s="120">
        <f t="shared" si="552"/>
        <v>0</v>
      </c>
      <c r="GE394" s="120">
        <f t="shared" si="553"/>
        <v>0</v>
      </c>
      <c r="GF394" s="120">
        <f t="shared" si="554"/>
        <v>0</v>
      </c>
      <c r="GG394">
        <f t="shared" si="555"/>
        <v>0</v>
      </c>
      <c r="GH394">
        <f t="shared" si="556"/>
        <v>0</v>
      </c>
      <c r="GI394">
        <v>6</v>
      </c>
      <c r="GJ394" t="str">
        <f t="shared" si="557"/>
        <v/>
      </c>
    </row>
    <row r="395" spans="1:192" x14ac:dyDescent="0.2">
      <c r="A395" s="50">
        <f t="shared" si="558"/>
        <v>394</v>
      </c>
      <c r="B395" t="s">
        <v>151</v>
      </c>
      <c r="C395" t="s">
        <v>174</v>
      </c>
      <c r="D395" s="58" t="s">
        <v>3002</v>
      </c>
      <c r="E395" s="58"/>
      <c r="F395" s="19">
        <v>3507060</v>
      </c>
      <c r="G395" s="19">
        <v>5665725</v>
      </c>
      <c r="H395" s="77">
        <f t="shared" si="493"/>
        <v>506982.74600000004</v>
      </c>
      <c r="I395" s="77">
        <f t="shared" si="494"/>
        <v>5663898.5</v>
      </c>
      <c r="J395" s="19">
        <v>260</v>
      </c>
      <c r="K395" s="19" t="s">
        <v>1334</v>
      </c>
      <c r="L395" s="19">
        <v>29.6</v>
      </c>
      <c r="O395" s="19">
        <v>260</v>
      </c>
      <c r="Q395" t="s">
        <v>1352</v>
      </c>
      <c r="R395" s="2" t="s">
        <v>2871</v>
      </c>
      <c r="S395" s="2" t="s">
        <v>2633</v>
      </c>
      <c r="T395" s="241" t="str">
        <f t="shared" si="495"/>
        <v>-</v>
      </c>
      <c r="U395" s="241" t="str">
        <f t="shared" si="496"/>
        <v>-</v>
      </c>
      <c r="V395" s="241" t="str">
        <f t="shared" si="497"/>
        <v>-</v>
      </c>
      <c r="W395" s="241" t="str">
        <f t="shared" si="563"/>
        <v>A</v>
      </c>
      <c r="X395" s="260">
        <f t="shared" si="560"/>
        <v>6</v>
      </c>
      <c r="Y395" s="261" t="str">
        <f t="shared" si="559"/>
        <v/>
      </c>
      <c r="Z395" s="56"/>
      <c r="AA395" s="48">
        <v>15035</v>
      </c>
      <c r="AB395" s="73">
        <v>2</v>
      </c>
      <c r="AC395" s="2" t="s">
        <v>531</v>
      </c>
      <c r="AD395" t="s">
        <v>1767</v>
      </c>
      <c r="AE395" s="56"/>
      <c r="AF395" s="66">
        <v>7.8</v>
      </c>
      <c r="AM395" s="66">
        <v>0.77</v>
      </c>
      <c r="AS395" s="193">
        <f t="shared" si="561"/>
        <v>905.428</v>
      </c>
      <c r="AT395" s="248" t="str">
        <f t="shared" si="562"/>
        <v/>
      </c>
      <c r="AU395">
        <v>29.48</v>
      </c>
      <c r="AV395">
        <v>51.07</v>
      </c>
      <c r="AW395">
        <v>109.8</v>
      </c>
      <c r="AX395">
        <v>7.11</v>
      </c>
      <c r="AY395">
        <v>41.25</v>
      </c>
      <c r="AZ395" s="61">
        <v>631.9</v>
      </c>
      <c r="BB395" s="53">
        <v>4.4669999999999996</v>
      </c>
      <c r="BE395" s="53">
        <v>7.2110000000000003</v>
      </c>
      <c r="BF395">
        <v>0.5</v>
      </c>
      <c r="BM395">
        <v>22.64</v>
      </c>
      <c r="BO395" s="90"/>
      <c r="BP395" s="90"/>
      <c r="BQ395" s="90"/>
      <c r="BR395" s="90"/>
      <c r="BS395" s="90"/>
      <c r="BT395" s="90"/>
      <c r="BU395" s="90"/>
      <c r="BV395" s="90"/>
      <c r="BW395" s="90"/>
      <c r="BX395" s="90"/>
      <c r="BY395" s="90"/>
      <c r="BZ395" s="90"/>
      <c r="CA395" s="90"/>
      <c r="CB395" s="90"/>
      <c r="CC395" s="90"/>
      <c r="CD395" s="90"/>
      <c r="CE395" s="90"/>
      <c r="CF395" s="90"/>
      <c r="CG395" s="90"/>
      <c r="CH395" s="90"/>
      <c r="CI395" s="90"/>
      <c r="CJ395" s="90"/>
      <c r="CK395" s="90"/>
      <c r="CL395" s="91"/>
      <c r="CM395" s="90"/>
      <c r="CN395" s="90">
        <v>1312</v>
      </c>
      <c r="CO395" s="90"/>
      <c r="DB395" s="103"/>
      <c r="DC395" s="103"/>
      <c r="DD395" s="103"/>
      <c r="DE395" s="103"/>
      <c r="DF395" s="103"/>
      <c r="DG395" s="103"/>
      <c r="DH395" s="103"/>
      <c r="DI395" s="103"/>
      <c r="DJ395" s="103"/>
      <c r="DK395" s="103"/>
      <c r="DL395" s="103"/>
      <c r="DM395" s="103"/>
      <c r="DN395" s="103"/>
      <c r="DO395" s="103"/>
      <c r="DP395" s="103"/>
      <c r="DQ395" s="103"/>
      <c r="DR395" s="103"/>
      <c r="DS395" s="104"/>
      <c r="DT395" s="50">
        <f t="shared" si="502"/>
        <v>0</v>
      </c>
      <c r="DU395" s="73">
        <f t="shared" si="503"/>
        <v>0</v>
      </c>
      <c r="DV395" s="73">
        <f t="shared" si="504"/>
        <v>1</v>
      </c>
      <c r="DW395" s="73">
        <f t="shared" si="505"/>
        <v>0</v>
      </c>
      <c r="DX395" s="73">
        <f t="shared" si="506"/>
        <v>0</v>
      </c>
      <c r="DY395" s="125">
        <f t="shared" si="507"/>
        <v>0</v>
      </c>
      <c r="DZ395" s="73">
        <f t="shared" si="508"/>
        <v>1</v>
      </c>
      <c r="EA395" s="19">
        <f t="shared" si="509"/>
        <v>0</v>
      </c>
      <c r="EB395" s="50">
        <f t="shared" si="510"/>
        <v>0</v>
      </c>
      <c r="EC395" s="19">
        <f t="shared" si="511"/>
        <v>1</v>
      </c>
      <c r="ED395" s="19">
        <f t="shared" si="512"/>
        <v>0</v>
      </c>
      <c r="EE395" s="19">
        <f t="shared" si="513"/>
        <v>0</v>
      </c>
      <c r="EF395" s="50">
        <f t="shared" si="514"/>
        <v>0</v>
      </c>
      <c r="EG395" s="19">
        <f t="shared" si="515"/>
        <v>0</v>
      </c>
      <c r="EH395" s="19">
        <f t="shared" si="516"/>
        <v>1</v>
      </c>
      <c r="EI395" s="50">
        <f t="shared" si="517"/>
        <v>0</v>
      </c>
      <c r="EJ395" s="125">
        <f t="shared" si="518"/>
        <v>1</v>
      </c>
      <c r="EK395">
        <f t="shared" si="519"/>
        <v>29.48</v>
      </c>
      <c r="EL395">
        <f t="shared" si="520"/>
        <v>4.4669999999999996</v>
      </c>
      <c r="EM395">
        <f t="shared" si="521"/>
        <v>51.07</v>
      </c>
      <c r="EN395">
        <f t="shared" si="522"/>
        <v>109.8</v>
      </c>
      <c r="EO395">
        <f t="shared" si="523"/>
        <v>0.5</v>
      </c>
      <c r="EP395">
        <f t="shared" si="524"/>
        <v>7.2110000000000003</v>
      </c>
      <c r="EQ395">
        <f t="shared" si="525"/>
        <v>631.9</v>
      </c>
      <c r="ER395" t="str">
        <f t="shared" si="526"/>
        <v/>
      </c>
      <c r="ES395" t="str">
        <f t="shared" si="527"/>
        <v/>
      </c>
      <c r="ET395">
        <f t="shared" si="528"/>
        <v>41.25</v>
      </c>
      <c r="EU395" s="61">
        <f t="shared" si="529"/>
        <v>7.11</v>
      </c>
      <c r="EV395" s="53" t="e">
        <f>IF(ISNUMBER(EK395),EK395*#REF!,"")</f>
        <v>#REF!</v>
      </c>
      <c r="EW395" s="53" t="e">
        <f>IF(ISNUMBER(EL395),EL395*#REF!,"")</f>
        <v>#REF!</v>
      </c>
      <c r="EX395" s="53" t="e">
        <f>IF(ISNUMBER(EM395),EM395*#REF!,"")</f>
        <v>#REF!</v>
      </c>
      <c r="EY395" s="53" t="e">
        <f>IF(ISNUMBER(EN395),EN395*#REF!,"")</f>
        <v>#REF!</v>
      </c>
      <c r="EZ395" s="53" t="e">
        <f>IF(ISNUMBER(EO395),EO395*#REF!,"")</f>
        <v>#REF!</v>
      </c>
      <c r="FA395" s="53" t="e">
        <f>IF(ISNUMBER(EP395),EP395*#REF!,"")</f>
        <v>#REF!</v>
      </c>
      <c r="FB395" s="53" t="e">
        <f>IF(ISNUMBER(EQ395),EQ395*#REF!,"")</f>
        <v>#REF!</v>
      </c>
      <c r="FC395" s="53" t="str">
        <f>IF(ISNUMBER(ER395),ER395*#REF!,"")</f>
        <v/>
      </c>
      <c r="FD395" s="53" t="str">
        <f>IF(ISNUMBER(ES395),ES395*#REF!,"")</f>
        <v/>
      </c>
      <c r="FE395" s="53" t="e">
        <f>IF(ISNUMBER(ET395),ET395*#REF!,"")</f>
        <v>#REF!</v>
      </c>
      <c r="FF395" s="52" t="e">
        <f>IF(ISNUMBER(EU395),EU395*#REF!,"")</f>
        <v>#REF!</v>
      </c>
      <c r="FG395" s="55" t="str">
        <f t="shared" si="530"/>
        <v/>
      </c>
      <c r="FH395" s="55" t="str">
        <f t="shared" si="531"/>
        <v/>
      </c>
      <c r="FI395" s="55" t="str">
        <f t="shared" si="532"/>
        <v/>
      </c>
      <c r="FJ395" s="55" t="str">
        <f t="shared" si="533"/>
        <v/>
      </c>
      <c r="FK395" s="55" t="str">
        <f t="shared" si="534"/>
        <v/>
      </c>
      <c r="FL395" s="55" t="str">
        <f t="shared" si="535"/>
        <v/>
      </c>
      <c r="FM395" s="55" t="str">
        <f t="shared" si="536"/>
        <v/>
      </c>
      <c r="FN395" s="55" t="str">
        <f t="shared" si="537"/>
        <v/>
      </c>
      <c r="FO395" s="55" t="str">
        <f t="shared" si="538"/>
        <v/>
      </c>
      <c r="FP395" s="55" t="str">
        <f t="shared" si="539"/>
        <v/>
      </c>
      <c r="FQ395" s="59" t="str">
        <f t="shared" si="540"/>
        <v/>
      </c>
      <c r="FR395" s="53" t="str">
        <f t="shared" si="564"/>
        <v/>
      </c>
      <c r="FS395" s="53" t="e">
        <f t="shared" si="541"/>
        <v>#VALUE!</v>
      </c>
      <c r="FT395" s="19" t="e">
        <f t="shared" si="542"/>
        <v>#VALUE!</v>
      </c>
      <c r="FU395" s="19" t="e">
        <f t="shared" si="543"/>
        <v>#VALUE!</v>
      </c>
      <c r="FV395" s="19" t="e">
        <f t="shared" si="544"/>
        <v>#VALUE!</v>
      </c>
      <c r="FW395" s="50" t="e">
        <f t="shared" si="545"/>
        <v>#VALUE!</v>
      </c>
      <c r="FX395" s="120">
        <f t="shared" si="546"/>
        <v>0</v>
      </c>
      <c r="FY395" s="120">
        <f t="shared" si="547"/>
        <v>0</v>
      </c>
      <c r="FZ395" s="120">
        <f t="shared" si="548"/>
        <v>0</v>
      </c>
      <c r="GA395" s="120">
        <f t="shared" si="549"/>
        <v>0</v>
      </c>
      <c r="GB395" s="120">
        <f t="shared" si="550"/>
        <v>0</v>
      </c>
      <c r="GC395" s="120">
        <f t="shared" si="551"/>
        <v>0</v>
      </c>
      <c r="GD395" s="120">
        <f t="shared" si="552"/>
        <v>0</v>
      </c>
      <c r="GE395" s="120">
        <f t="shared" si="553"/>
        <v>0</v>
      </c>
      <c r="GF395" s="120">
        <f t="shared" si="554"/>
        <v>0</v>
      </c>
      <c r="GG395">
        <f t="shared" si="555"/>
        <v>0</v>
      </c>
      <c r="GH395">
        <f t="shared" si="556"/>
        <v>0</v>
      </c>
      <c r="GI395">
        <v>6</v>
      </c>
      <c r="GJ395" t="str">
        <f t="shared" si="557"/>
        <v/>
      </c>
    </row>
    <row r="396" spans="1:192" ht="15" x14ac:dyDescent="0.25">
      <c r="A396" s="50">
        <f t="shared" si="558"/>
        <v>395</v>
      </c>
      <c r="B396" s="2" t="s">
        <v>151</v>
      </c>
      <c r="C396" s="2" t="s">
        <v>174</v>
      </c>
      <c r="D396" s="58" t="s">
        <v>3002</v>
      </c>
      <c r="E396" s="58"/>
      <c r="F396" s="19">
        <v>3507060</v>
      </c>
      <c r="G396" s="19">
        <v>5665725</v>
      </c>
      <c r="H396" s="77">
        <f t="shared" si="493"/>
        <v>506982.74600000004</v>
      </c>
      <c r="I396" s="77">
        <f t="shared" si="494"/>
        <v>5663898.5</v>
      </c>
      <c r="J396" s="19">
        <v>260</v>
      </c>
      <c r="K396" s="19" t="s">
        <v>1334</v>
      </c>
      <c r="L396" s="19">
        <v>29.6</v>
      </c>
      <c r="Q396" t="s">
        <v>1352</v>
      </c>
      <c r="R396" s="2" t="s">
        <v>2871</v>
      </c>
      <c r="S396" s="2" t="s">
        <v>2633</v>
      </c>
      <c r="T396" s="241" t="str">
        <f t="shared" si="495"/>
        <v>-</v>
      </c>
      <c r="U396" s="241" t="str">
        <f t="shared" si="496"/>
        <v>M</v>
      </c>
      <c r="V396" s="241" t="str">
        <f t="shared" si="497"/>
        <v>-</v>
      </c>
      <c r="W396" s="241" t="str">
        <f t="shared" si="563"/>
        <v>A</v>
      </c>
      <c r="X396" s="260">
        <f t="shared" si="560"/>
        <v>6</v>
      </c>
      <c r="Y396" s="261" t="str">
        <f t="shared" si="559"/>
        <v/>
      </c>
      <c r="Z396" s="56" t="s">
        <v>1754</v>
      </c>
      <c r="AA396" s="48">
        <v>23964</v>
      </c>
      <c r="AB396" s="73">
        <v>3</v>
      </c>
      <c r="AC396" t="s">
        <v>530</v>
      </c>
      <c r="AD396" s="2" t="s">
        <v>1758</v>
      </c>
      <c r="AE396" s="56"/>
      <c r="AF396" s="66">
        <v>12.5</v>
      </c>
      <c r="AI396" s="272"/>
      <c r="AM396" s="66">
        <v>1.3</v>
      </c>
      <c r="AR396">
        <v>2320</v>
      </c>
      <c r="AS396" s="193">
        <f t="shared" si="561"/>
        <v>1011.5699999999999</v>
      </c>
      <c r="AT396" s="248" t="str">
        <f t="shared" si="562"/>
        <v/>
      </c>
      <c r="AU396">
        <v>32.799999999999997</v>
      </c>
      <c r="AV396">
        <v>57.7</v>
      </c>
      <c r="AW396">
        <v>125.4</v>
      </c>
      <c r="AX396">
        <v>10.3</v>
      </c>
      <c r="AY396">
        <v>52.9</v>
      </c>
      <c r="AZ396" s="61">
        <v>693.8</v>
      </c>
      <c r="BB396">
        <v>3.21</v>
      </c>
      <c r="BE396">
        <v>6.6</v>
      </c>
      <c r="BF396">
        <v>0.56000000000000005</v>
      </c>
      <c r="BM396">
        <v>28.3</v>
      </c>
      <c r="BO396" s="90"/>
      <c r="BP396" s="273"/>
      <c r="BQ396" s="90"/>
      <c r="BR396" s="90"/>
      <c r="BS396" s="90"/>
      <c r="BT396" s="90"/>
      <c r="BU396" s="90"/>
      <c r="BV396" s="90"/>
      <c r="BW396" s="90"/>
      <c r="BX396" s="90"/>
      <c r="BY396" s="90"/>
      <c r="BZ396" s="90"/>
      <c r="CA396" s="90"/>
      <c r="CB396" s="90"/>
      <c r="CC396" s="90"/>
      <c r="CD396" s="90"/>
      <c r="CE396" s="90"/>
      <c r="CF396" s="90"/>
      <c r="CG396" s="90"/>
      <c r="CH396" s="90"/>
      <c r="CI396" s="90"/>
      <c r="CJ396" s="90"/>
      <c r="CK396" s="90"/>
      <c r="CL396" s="91"/>
      <c r="CM396" s="90"/>
      <c r="CN396" s="90">
        <v>1308</v>
      </c>
      <c r="CO396" s="90"/>
      <c r="DB396" s="103"/>
      <c r="DC396" s="103"/>
      <c r="DD396" s="103"/>
      <c r="DE396" s="103"/>
      <c r="DF396" s="103"/>
      <c r="DG396" s="103"/>
      <c r="DH396" s="103"/>
      <c r="DI396" s="103"/>
      <c r="DJ396" s="103"/>
      <c r="DK396" s="103"/>
      <c r="DL396" s="103"/>
      <c r="DM396" s="103"/>
      <c r="DN396" s="103"/>
      <c r="DO396" s="103"/>
      <c r="DP396" s="103"/>
      <c r="DQ396" s="103"/>
      <c r="DR396" s="103"/>
      <c r="DS396" s="104"/>
      <c r="DT396" s="50">
        <f t="shared" si="502"/>
        <v>0</v>
      </c>
      <c r="DU396" s="73">
        <f t="shared" si="503"/>
        <v>0</v>
      </c>
      <c r="DV396" s="73">
        <f t="shared" si="504"/>
        <v>1</v>
      </c>
      <c r="DW396" s="73">
        <f t="shared" si="505"/>
        <v>0</v>
      </c>
      <c r="DX396" s="73">
        <f t="shared" si="506"/>
        <v>0</v>
      </c>
      <c r="DY396" s="125">
        <f t="shared" si="507"/>
        <v>0</v>
      </c>
      <c r="DZ396" s="73">
        <f t="shared" si="508"/>
        <v>1</v>
      </c>
      <c r="EA396" s="19">
        <f t="shared" si="509"/>
        <v>0</v>
      </c>
      <c r="EB396" s="50">
        <f t="shared" si="510"/>
        <v>0</v>
      </c>
      <c r="EC396" s="19">
        <f t="shared" si="511"/>
        <v>0</v>
      </c>
      <c r="ED396" s="19">
        <f t="shared" si="512"/>
        <v>1</v>
      </c>
      <c r="EE396" s="19">
        <f t="shared" si="513"/>
        <v>0</v>
      </c>
      <c r="EF396" s="50">
        <f t="shared" si="514"/>
        <v>0</v>
      </c>
      <c r="EG396" s="19">
        <f t="shared" si="515"/>
        <v>0</v>
      </c>
      <c r="EH396" s="19">
        <f t="shared" si="516"/>
        <v>1</v>
      </c>
      <c r="EI396" s="50">
        <f t="shared" si="517"/>
        <v>0</v>
      </c>
      <c r="EJ396" s="125">
        <f t="shared" si="518"/>
        <v>2</v>
      </c>
      <c r="EK396">
        <f t="shared" si="519"/>
        <v>32.799999999999997</v>
      </c>
      <c r="EL396">
        <f t="shared" si="520"/>
        <v>3.21</v>
      </c>
      <c r="EM396">
        <f t="shared" si="521"/>
        <v>57.7</v>
      </c>
      <c r="EN396">
        <f t="shared" si="522"/>
        <v>125.4</v>
      </c>
      <c r="EO396">
        <f t="shared" si="523"/>
        <v>0.56000000000000005</v>
      </c>
      <c r="EP396">
        <f t="shared" si="524"/>
        <v>6.6</v>
      </c>
      <c r="EQ396">
        <f t="shared" si="525"/>
        <v>693.8</v>
      </c>
      <c r="ER396" t="str">
        <f t="shared" si="526"/>
        <v/>
      </c>
      <c r="ES396" t="str">
        <f t="shared" si="527"/>
        <v/>
      </c>
      <c r="ET396">
        <f t="shared" si="528"/>
        <v>52.9</v>
      </c>
      <c r="EU396" s="61">
        <f t="shared" si="529"/>
        <v>10.3</v>
      </c>
      <c r="EV396" s="53" t="e">
        <f>IF(ISNUMBER(EK396),EK396*#REF!,"")</f>
        <v>#REF!</v>
      </c>
      <c r="EW396" s="53" t="e">
        <f>IF(ISNUMBER(EL396),EL396*#REF!,"")</f>
        <v>#REF!</v>
      </c>
      <c r="EX396" s="53" t="e">
        <f>IF(ISNUMBER(EM396),EM396*#REF!,"")</f>
        <v>#REF!</v>
      </c>
      <c r="EY396" s="53" t="e">
        <f>IF(ISNUMBER(EN396),EN396*#REF!,"")</f>
        <v>#REF!</v>
      </c>
      <c r="EZ396" s="53" t="e">
        <f>IF(ISNUMBER(EO396),EO396*#REF!,"")</f>
        <v>#REF!</v>
      </c>
      <c r="FA396" s="53" t="e">
        <f>IF(ISNUMBER(EP396),EP396*#REF!,"")</f>
        <v>#REF!</v>
      </c>
      <c r="FB396" s="53" t="e">
        <f>IF(ISNUMBER(EQ396),EQ396*#REF!,"")</f>
        <v>#REF!</v>
      </c>
      <c r="FC396" s="53" t="str">
        <f>IF(ISNUMBER(ER396),ER396*#REF!,"")</f>
        <v/>
      </c>
      <c r="FD396" s="53" t="str">
        <f>IF(ISNUMBER(ES396),ES396*#REF!,"")</f>
        <v/>
      </c>
      <c r="FE396" s="53" t="e">
        <f>IF(ISNUMBER(ET396),ET396*#REF!,"")</f>
        <v>#REF!</v>
      </c>
      <c r="FF396" s="52" t="e">
        <f>IF(ISNUMBER(EU396),EU396*#REF!,"")</f>
        <v>#REF!</v>
      </c>
      <c r="FG396" s="55" t="str">
        <f t="shared" si="530"/>
        <v/>
      </c>
      <c r="FH396" s="55" t="str">
        <f t="shared" si="531"/>
        <v/>
      </c>
      <c r="FI396" s="55" t="str">
        <f t="shared" si="532"/>
        <v/>
      </c>
      <c r="FJ396" s="55" t="str">
        <f t="shared" si="533"/>
        <v/>
      </c>
      <c r="FK396" s="55" t="str">
        <f t="shared" si="534"/>
        <v/>
      </c>
      <c r="FL396" s="55" t="str">
        <f t="shared" si="535"/>
        <v/>
      </c>
      <c r="FM396" s="55" t="str">
        <f t="shared" si="536"/>
        <v/>
      </c>
      <c r="FN396" s="55" t="str">
        <f t="shared" si="537"/>
        <v/>
      </c>
      <c r="FO396" s="55" t="str">
        <f t="shared" si="538"/>
        <v/>
      </c>
      <c r="FP396" s="55" t="str">
        <f t="shared" si="539"/>
        <v/>
      </c>
      <c r="FQ396" s="59" t="str">
        <f t="shared" si="540"/>
        <v/>
      </c>
      <c r="FR396" s="53" t="str">
        <f t="shared" si="564"/>
        <v/>
      </c>
      <c r="FS396" s="53" t="e">
        <f t="shared" si="541"/>
        <v>#VALUE!</v>
      </c>
      <c r="FT396" s="19" t="e">
        <f t="shared" si="542"/>
        <v>#VALUE!</v>
      </c>
      <c r="FU396" s="19" t="e">
        <f t="shared" si="543"/>
        <v>#VALUE!</v>
      </c>
      <c r="FV396" s="19" t="e">
        <f t="shared" si="544"/>
        <v>#VALUE!</v>
      </c>
      <c r="FW396" s="50" t="e">
        <f t="shared" si="545"/>
        <v>#VALUE!</v>
      </c>
      <c r="FX396" s="120">
        <f t="shared" si="546"/>
        <v>0</v>
      </c>
      <c r="FY396" s="120">
        <f t="shared" si="547"/>
        <v>0</v>
      </c>
      <c r="FZ396" s="120">
        <f t="shared" si="548"/>
        <v>0</v>
      </c>
      <c r="GA396" s="120">
        <f t="shared" si="549"/>
        <v>0</v>
      </c>
      <c r="GB396" s="120">
        <f t="shared" si="550"/>
        <v>0</v>
      </c>
      <c r="GC396" s="120">
        <f t="shared" si="551"/>
        <v>0</v>
      </c>
      <c r="GD396" s="120">
        <f t="shared" si="552"/>
        <v>0</v>
      </c>
      <c r="GE396" s="120">
        <f t="shared" si="553"/>
        <v>0</v>
      </c>
      <c r="GF396" s="120">
        <f t="shared" si="554"/>
        <v>0</v>
      </c>
      <c r="GG396">
        <f t="shared" si="555"/>
        <v>0</v>
      </c>
      <c r="GH396">
        <f t="shared" si="556"/>
        <v>0</v>
      </c>
      <c r="GI396">
        <v>6</v>
      </c>
      <c r="GJ396" t="str">
        <f t="shared" si="557"/>
        <v/>
      </c>
    </row>
    <row r="397" spans="1:192" x14ac:dyDescent="0.2">
      <c r="A397" s="50">
        <f t="shared" si="558"/>
        <v>396</v>
      </c>
      <c r="B397" s="2" t="s">
        <v>151</v>
      </c>
      <c r="C397" s="58" t="s">
        <v>174</v>
      </c>
      <c r="D397" s="58" t="s">
        <v>3002</v>
      </c>
      <c r="E397" s="58"/>
      <c r="F397" s="83">
        <v>3507060</v>
      </c>
      <c r="G397" s="83">
        <v>5665725</v>
      </c>
      <c r="H397" s="77">
        <f t="shared" si="493"/>
        <v>506982.74600000004</v>
      </c>
      <c r="I397" s="77">
        <f t="shared" si="494"/>
        <v>5663898.5</v>
      </c>
      <c r="J397" s="83">
        <v>260</v>
      </c>
      <c r="K397" s="19" t="s">
        <v>1334</v>
      </c>
      <c r="L397" s="83">
        <v>29.6</v>
      </c>
      <c r="M397" s="83">
        <v>8.6</v>
      </c>
      <c r="N397" s="19">
        <v>29.6</v>
      </c>
      <c r="O397" s="83">
        <v>260</v>
      </c>
      <c r="P397" s="83"/>
      <c r="Q397" t="s">
        <v>1352</v>
      </c>
      <c r="R397" s="2" t="s">
        <v>2871</v>
      </c>
      <c r="S397" s="2" t="s">
        <v>2633</v>
      </c>
      <c r="T397" s="241" t="str">
        <f t="shared" si="495"/>
        <v>-</v>
      </c>
      <c r="U397" s="241" t="str">
        <f t="shared" si="496"/>
        <v>M</v>
      </c>
      <c r="V397" s="241" t="str">
        <f t="shared" si="497"/>
        <v>-</v>
      </c>
      <c r="W397" s="241" t="str">
        <f t="shared" si="563"/>
        <v>A</v>
      </c>
      <c r="X397" s="260">
        <f t="shared" si="560"/>
        <v>6</v>
      </c>
      <c r="Y397" s="261" t="str">
        <f t="shared" si="559"/>
        <v/>
      </c>
      <c r="Z397" s="56" t="s">
        <v>1732</v>
      </c>
      <c r="AA397" s="69">
        <v>34142</v>
      </c>
      <c r="AB397" s="77">
        <v>4</v>
      </c>
      <c r="AC397" s="2" t="s">
        <v>374</v>
      </c>
      <c r="AD397" s="58" t="s">
        <v>3003</v>
      </c>
      <c r="AE397" s="70" t="s">
        <v>1768</v>
      </c>
      <c r="AF397" s="83">
        <v>10.9</v>
      </c>
      <c r="AG397" s="83">
        <v>950</v>
      </c>
      <c r="AH397" s="83">
        <v>5.93</v>
      </c>
      <c r="AI397" s="83">
        <v>375</v>
      </c>
      <c r="AJ397" s="83"/>
      <c r="AK397" s="83"/>
      <c r="AL397" s="83"/>
      <c r="AM397" s="83">
        <v>0.25</v>
      </c>
      <c r="AN397" s="58"/>
      <c r="AO397" s="58"/>
      <c r="AP397" s="83"/>
      <c r="AQ397" s="58"/>
      <c r="AR397" s="58">
        <v>1430</v>
      </c>
      <c r="AS397" s="193">
        <f t="shared" si="561"/>
        <v>1430.1610000000001</v>
      </c>
      <c r="AT397" s="248" t="str">
        <f t="shared" si="562"/>
        <v/>
      </c>
      <c r="AU397" s="58">
        <v>51.6</v>
      </c>
      <c r="AV397" s="58">
        <v>84.8</v>
      </c>
      <c r="AW397" s="58">
        <v>184</v>
      </c>
      <c r="AX397" s="58">
        <v>10.6</v>
      </c>
      <c r="AY397" s="58">
        <v>58.6</v>
      </c>
      <c r="AZ397" s="68">
        <v>1030</v>
      </c>
      <c r="BA397" s="58"/>
      <c r="BB397" s="58">
        <v>3.95</v>
      </c>
      <c r="BC397" s="58"/>
      <c r="BD397" s="58"/>
      <c r="BE397" s="65">
        <v>6.0380000000000003</v>
      </c>
      <c r="BF397" s="58">
        <v>0.57299999999999995</v>
      </c>
      <c r="BG397" s="58"/>
      <c r="BH397" s="58"/>
      <c r="BI397" s="58"/>
      <c r="BJ397" s="58">
        <v>0</v>
      </c>
      <c r="BK397" s="58"/>
      <c r="BL397" s="58"/>
      <c r="BM397" s="58"/>
      <c r="BN397" s="68"/>
      <c r="BO397" s="81"/>
      <c r="BP397" s="81"/>
      <c r="BQ397" s="81"/>
      <c r="BR397" s="81"/>
      <c r="BS397" s="81"/>
      <c r="BT397" s="81"/>
      <c r="BU397" s="81"/>
      <c r="BV397" s="81"/>
      <c r="BW397" s="81"/>
      <c r="BX397" s="81"/>
      <c r="BY397" s="81"/>
      <c r="BZ397" s="81"/>
      <c r="CA397" s="81"/>
      <c r="CB397" s="81"/>
      <c r="CC397" s="81"/>
      <c r="CD397" s="81"/>
      <c r="CE397" s="81"/>
      <c r="CF397" s="81"/>
      <c r="CG397" s="81"/>
      <c r="CH397" s="81"/>
      <c r="CI397" s="81"/>
      <c r="CJ397" s="81"/>
      <c r="CK397" s="81"/>
      <c r="CL397" s="82"/>
      <c r="CM397" s="81"/>
      <c r="CN397" s="81">
        <v>2840</v>
      </c>
      <c r="CO397" s="90"/>
      <c r="DB397" s="103"/>
      <c r="DC397" s="103"/>
      <c r="DD397" s="103"/>
      <c r="DE397" s="103"/>
      <c r="DF397" s="103"/>
      <c r="DG397" s="103"/>
      <c r="DH397" s="103"/>
      <c r="DI397" s="103"/>
      <c r="DJ397" s="103"/>
      <c r="DK397" s="103"/>
      <c r="DL397" s="103"/>
      <c r="DM397" s="103"/>
      <c r="DN397" s="103"/>
      <c r="DO397" s="103"/>
      <c r="DP397" s="103"/>
      <c r="DQ397" s="103"/>
      <c r="DR397" s="103"/>
      <c r="DS397" s="104"/>
      <c r="DT397" s="50">
        <f t="shared" si="502"/>
        <v>0</v>
      </c>
      <c r="DU397" s="73">
        <f t="shared" si="503"/>
        <v>0</v>
      </c>
      <c r="DV397" s="73">
        <f t="shared" si="504"/>
        <v>1</v>
      </c>
      <c r="DW397" s="73">
        <f t="shared" si="505"/>
        <v>0</v>
      </c>
      <c r="DX397" s="73">
        <f t="shared" si="506"/>
        <v>0</v>
      </c>
      <c r="DY397" s="125">
        <f t="shared" si="507"/>
        <v>0</v>
      </c>
      <c r="DZ397" s="73">
        <f t="shared" si="508"/>
        <v>1</v>
      </c>
      <c r="EA397" s="19">
        <f t="shared" si="509"/>
        <v>0</v>
      </c>
      <c r="EB397" s="50">
        <f t="shared" si="510"/>
        <v>0</v>
      </c>
      <c r="EC397" s="19">
        <f t="shared" si="511"/>
        <v>0</v>
      </c>
      <c r="ED397" s="19">
        <f t="shared" si="512"/>
        <v>1</v>
      </c>
      <c r="EE397" s="19">
        <f t="shared" si="513"/>
        <v>0</v>
      </c>
      <c r="EF397" s="50">
        <f t="shared" si="514"/>
        <v>0</v>
      </c>
      <c r="EG397" s="19">
        <f t="shared" si="515"/>
        <v>0</v>
      </c>
      <c r="EH397" s="19">
        <f t="shared" si="516"/>
        <v>1</v>
      </c>
      <c r="EI397" s="50">
        <f t="shared" si="517"/>
        <v>0</v>
      </c>
      <c r="EJ397" s="125">
        <f t="shared" si="518"/>
        <v>2</v>
      </c>
      <c r="EK397">
        <f t="shared" si="519"/>
        <v>51.6</v>
      </c>
      <c r="EL397">
        <f t="shared" si="520"/>
        <v>3.95</v>
      </c>
      <c r="EM397">
        <f t="shared" si="521"/>
        <v>84.8</v>
      </c>
      <c r="EN397">
        <f t="shared" si="522"/>
        <v>184</v>
      </c>
      <c r="EO397">
        <f t="shared" si="523"/>
        <v>0.57299999999999995</v>
      </c>
      <c r="EP397">
        <f t="shared" si="524"/>
        <v>6.0380000000000003</v>
      </c>
      <c r="EQ397">
        <f t="shared" si="525"/>
        <v>1030</v>
      </c>
      <c r="ER397" t="str">
        <f t="shared" si="526"/>
        <v/>
      </c>
      <c r="ES397">
        <f t="shared" si="527"/>
        <v>0</v>
      </c>
      <c r="ET397">
        <f t="shared" si="528"/>
        <v>58.6</v>
      </c>
      <c r="EU397" s="61">
        <f t="shared" si="529"/>
        <v>10.6</v>
      </c>
      <c r="EV397" s="53" t="e">
        <f>IF(ISNUMBER(EK397),EK397*#REF!,"")</f>
        <v>#REF!</v>
      </c>
      <c r="EW397" s="53" t="e">
        <f>IF(ISNUMBER(EL397),EL397*#REF!,"")</f>
        <v>#REF!</v>
      </c>
      <c r="EX397" s="53" t="e">
        <f>IF(ISNUMBER(EM397),EM397*#REF!,"")</f>
        <v>#REF!</v>
      </c>
      <c r="EY397" s="53" t="e">
        <f>IF(ISNUMBER(EN397),EN397*#REF!,"")</f>
        <v>#REF!</v>
      </c>
      <c r="EZ397" s="53" t="e">
        <f>IF(ISNUMBER(EO397),EO397*#REF!,"")</f>
        <v>#REF!</v>
      </c>
      <c r="FA397" s="53" t="e">
        <f>IF(ISNUMBER(EP397),EP397*#REF!,"")</f>
        <v>#REF!</v>
      </c>
      <c r="FB397" s="53" t="e">
        <f>IF(ISNUMBER(EQ397),EQ397*#REF!,"")</f>
        <v>#REF!</v>
      </c>
      <c r="FC397" s="53" t="str">
        <f>IF(ISNUMBER(ER397),ER397*#REF!,"")</f>
        <v/>
      </c>
      <c r="FD397" s="53" t="e">
        <f>IF(ISNUMBER(ES397),ES397*#REF!,"")</f>
        <v>#REF!</v>
      </c>
      <c r="FE397" s="53" t="e">
        <f>IF(ISNUMBER(ET397),ET397*#REF!,"")</f>
        <v>#REF!</v>
      </c>
      <c r="FF397" s="52" t="e">
        <f>IF(ISNUMBER(EU397),EU397*#REF!,"")</f>
        <v>#REF!</v>
      </c>
      <c r="FG397" s="55" t="str">
        <f t="shared" si="530"/>
        <v/>
      </c>
      <c r="FH397" s="55" t="str">
        <f t="shared" si="531"/>
        <v/>
      </c>
      <c r="FI397" s="55" t="str">
        <f t="shared" si="532"/>
        <v/>
      </c>
      <c r="FJ397" s="55" t="str">
        <f t="shared" si="533"/>
        <v/>
      </c>
      <c r="FK397" s="55" t="str">
        <f t="shared" si="534"/>
        <v/>
      </c>
      <c r="FL397" s="55" t="str">
        <f t="shared" si="535"/>
        <v/>
      </c>
      <c r="FM397" s="55" t="str">
        <f t="shared" si="536"/>
        <v/>
      </c>
      <c r="FN397" s="55" t="str">
        <f t="shared" si="537"/>
        <v/>
      </c>
      <c r="FO397" s="55" t="str">
        <f t="shared" si="538"/>
        <v/>
      </c>
      <c r="FP397" s="55" t="str">
        <f t="shared" si="539"/>
        <v/>
      </c>
      <c r="FQ397" s="59" t="str">
        <f t="shared" si="540"/>
        <v/>
      </c>
      <c r="FR397" s="53" t="str">
        <f t="shared" si="564"/>
        <v/>
      </c>
      <c r="FS397" s="53" t="e">
        <f t="shared" si="541"/>
        <v>#VALUE!</v>
      </c>
      <c r="FT397" s="19" t="e">
        <f t="shared" si="542"/>
        <v>#VALUE!</v>
      </c>
      <c r="FU397" s="19" t="e">
        <f t="shared" si="543"/>
        <v>#VALUE!</v>
      </c>
      <c r="FV397" s="19" t="e">
        <f t="shared" si="544"/>
        <v>#VALUE!</v>
      </c>
      <c r="FW397" s="50" t="e">
        <f t="shared" si="545"/>
        <v>#VALUE!</v>
      </c>
      <c r="FX397" s="120">
        <f t="shared" si="546"/>
        <v>0</v>
      </c>
      <c r="FY397" s="120">
        <f t="shared" si="547"/>
        <v>0</v>
      </c>
      <c r="FZ397" s="120">
        <f t="shared" si="548"/>
        <v>0</v>
      </c>
      <c r="GA397" s="120">
        <f t="shared" si="549"/>
        <v>0</v>
      </c>
      <c r="GB397" s="120">
        <f t="shared" si="550"/>
        <v>0</v>
      </c>
      <c r="GC397" s="120">
        <f t="shared" si="551"/>
        <v>0</v>
      </c>
      <c r="GD397" s="120">
        <f t="shared" si="552"/>
        <v>0</v>
      </c>
      <c r="GE397" s="120">
        <f t="shared" si="553"/>
        <v>0</v>
      </c>
      <c r="GF397" s="120">
        <f t="shared" si="554"/>
        <v>0</v>
      </c>
      <c r="GG397">
        <f t="shared" si="555"/>
        <v>0</v>
      </c>
      <c r="GH397">
        <f t="shared" si="556"/>
        <v>0</v>
      </c>
      <c r="GI397">
        <v>6</v>
      </c>
      <c r="GJ397" t="str">
        <f t="shared" si="557"/>
        <v/>
      </c>
    </row>
    <row r="398" spans="1:192" x14ac:dyDescent="0.2">
      <c r="A398" s="50">
        <f t="shared" si="558"/>
        <v>397</v>
      </c>
      <c r="B398" s="2" t="s">
        <v>151</v>
      </c>
      <c r="C398" t="s">
        <v>265</v>
      </c>
      <c r="F398" s="19">
        <v>3508090</v>
      </c>
      <c r="G398" s="19">
        <v>5665455</v>
      </c>
      <c r="H398" s="77">
        <f t="shared" si="493"/>
        <v>508012.33400000003</v>
      </c>
      <c r="I398" s="77">
        <f t="shared" si="494"/>
        <v>5663628.608</v>
      </c>
      <c r="J398" s="19">
        <v>245</v>
      </c>
      <c r="K398" s="66" t="s">
        <v>1335</v>
      </c>
      <c r="L398" s="19">
        <v>5.8</v>
      </c>
      <c r="Q398" t="s">
        <v>1352</v>
      </c>
      <c r="R398" s="2" t="s">
        <v>2871</v>
      </c>
      <c r="S398" s="2" t="s">
        <v>2633</v>
      </c>
      <c r="T398" s="241" t="str">
        <f t="shared" si="495"/>
        <v>-</v>
      </c>
      <c r="U398" s="241" t="str">
        <f t="shared" si="496"/>
        <v>M</v>
      </c>
      <c r="V398" s="241" t="str">
        <f t="shared" si="497"/>
        <v>-</v>
      </c>
      <c r="W398" s="241" t="str">
        <f t="shared" si="563"/>
        <v>-</v>
      </c>
      <c r="X398" s="260">
        <f t="shared" si="560"/>
        <v>6</v>
      </c>
      <c r="Y398" s="261" t="str">
        <f t="shared" si="559"/>
        <v/>
      </c>
      <c r="Z398" s="56" t="s">
        <v>1769</v>
      </c>
      <c r="AA398" s="48">
        <v>16950</v>
      </c>
      <c r="AB398" s="73">
        <v>1</v>
      </c>
      <c r="AC398" t="s">
        <v>530</v>
      </c>
      <c r="AD398" s="2" t="s">
        <v>3016</v>
      </c>
      <c r="AE398" s="57" t="s">
        <v>1733</v>
      </c>
      <c r="AF398" s="66">
        <v>8</v>
      </c>
      <c r="AM398" s="66">
        <v>0.14000000000000001</v>
      </c>
      <c r="AR398">
        <v>2104.1</v>
      </c>
      <c r="AS398" s="193">
        <f t="shared" si="561"/>
        <v>1328.654</v>
      </c>
      <c r="AT398" s="248" t="str">
        <f t="shared" si="562"/>
        <v/>
      </c>
      <c r="AU398">
        <v>129.4</v>
      </c>
      <c r="AV398">
        <v>55.39</v>
      </c>
      <c r="AW398">
        <v>118.7</v>
      </c>
      <c r="AX398">
        <v>14.66</v>
      </c>
      <c r="AY398">
        <v>32.83</v>
      </c>
      <c r="AZ398" s="61">
        <v>920.1</v>
      </c>
      <c r="BB398">
        <v>4.53</v>
      </c>
      <c r="BE398">
        <v>1.2070000000000001</v>
      </c>
      <c r="BF398">
        <v>0.23699999999999999</v>
      </c>
      <c r="BM398">
        <v>51.6</v>
      </c>
      <c r="CN398" s="103">
        <v>769.4</v>
      </c>
      <c r="DB398" s="103"/>
      <c r="DC398" s="103"/>
      <c r="DD398" s="103"/>
      <c r="DE398" s="103"/>
      <c r="DF398" s="103"/>
      <c r="DG398" s="103"/>
      <c r="DH398" s="107">
        <v>-1</v>
      </c>
      <c r="DI398" s="103"/>
      <c r="DJ398" s="103"/>
      <c r="DK398" s="103"/>
      <c r="DL398" s="103"/>
      <c r="DM398" s="103"/>
      <c r="DN398" s="103"/>
      <c r="DO398" s="103"/>
      <c r="DP398" s="103"/>
      <c r="DQ398" s="103"/>
      <c r="DR398" s="103"/>
      <c r="DS398" s="104"/>
      <c r="DT398" s="50">
        <f t="shared" si="502"/>
        <v>1</v>
      </c>
      <c r="DU398" s="73">
        <f t="shared" si="503"/>
        <v>1</v>
      </c>
      <c r="DV398" s="73">
        <f t="shared" si="504"/>
        <v>0</v>
      </c>
      <c r="DW398" s="73">
        <f t="shared" si="505"/>
        <v>0</v>
      </c>
      <c r="DX398" s="73">
        <f t="shared" si="506"/>
        <v>0</v>
      </c>
      <c r="DY398" s="125">
        <f t="shared" si="507"/>
        <v>0</v>
      </c>
      <c r="DZ398" s="73">
        <f t="shared" si="508"/>
        <v>1</v>
      </c>
      <c r="EA398" s="19">
        <f t="shared" si="509"/>
        <v>0</v>
      </c>
      <c r="EB398" s="50">
        <f t="shared" si="510"/>
        <v>0</v>
      </c>
      <c r="EC398" s="19">
        <f t="shared" si="511"/>
        <v>0</v>
      </c>
      <c r="ED398" s="19">
        <f t="shared" si="512"/>
        <v>1</v>
      </c>
      <c r="EE398" s="19">
        <f t="shared" si="513"/>
        <v>0</v>
      </c>
      <c r="EF398" s="50">
        <f t="shared" si="514"/>
        <v>0</v>
      </c>
      <c r="EG398" s="19">
        <f t="shared" si="515"/>
        <v>1</v>
      </c>
      <c r="EH398" s="19">
        <f t="shared" si="516"/>
        <v>0</v>
      </c>
      <c r="EI398" s="50">
        <f t="shared" si="517"/>
        <v>0</v>
      </c>
      <c r="EJ398" s="125">
        <f t="shared" si="518"/>
        <v>1</v>
      </c>
      <c r="EK398">
        <f t="shared" si="519"/>
        <v>129.4</v>
      </c>
      <c r="EL398">
        <f t="shared" si="520"/>
        <v>4.53</v>
      </c>
      <c r="EM398">
        <f t="shared" si="521"/>
        <v>55.39</v>
      </c>
      <c r="EN398">
        <f t="shared" si="522"/>
        <v>118.7</v>
      </c>
      <c r="EO398">
        <f t="shared" si="523"/>
        <v>0.23699999999999999</v>
      </c>
      <c r="EP398">
        <f t="shared" si="524"/>
        <v>1.2070000000000001</v>
      </c>
      <c r="EQ398">
        <f t="shared" si="525"/>
        <v>920.1</v>
      </c>
      <c r="ER398" t="str">
        <f t="shared" si="526"/>
        <v/>
      </c>
      <c r="ES398" t="str">
        <f t="shared" si="527"/>
        <v/>
      </c>
      <c r="ET398">
        <f t="shared" si="528"/>
        <v>32.83</v>
      </c>
      <c r="EU398" s="61">
        <f t="shared" si="529"/>
        <v>14.66</v>
      </c>
      <c r="EV398" s="53" t="e">
        <f>IF(ISNUMBER(EK398),EK398*#REF!,"")</f>
        <v>#REF!</v>
      </c>
      <c r="EW398" s="53" t="e">
        <f>IF(ISNUMBER(EL398),EL398*#REF!,"")</f>
        <v>#REF!</v>
      </c>
      <c r="EX398" s="53" t="e">
        <f>IF(ISNUMBER(EM398),EM398*#REF!,"")</f>
        <v>#REF!</v>
      </c>
      <c r="EY398" s="53" t="e">
        <f>IF(ISNUMBER(EN398),EN398*#REF!,"")</f>
        <v>#REF!</v>
      </c>
      <c r="EZ398" s="53" t="e">
        <f>IF(ISNUMBER(EO398),EO398*#REF!,"")</f>
        <v>#REF!</v>
      </c>
      <c r="FA398" s="53" t="e">
        <f>IF(ISNUMBER(EP398),EP398*#REF!,"")</f>
        <v>#REF!</v>
      </c>
      <c r="FB398" s="53" t="e">
        <f>IF(ISNUMBER(EQ398),EQ398*#REF!,"")</f>
        <v>#REF!</v>
      </c>
      <c r="FC398" s="53" t="str">
        <f>IF(ISNUMBER(ER398),ER398*#REF!,"")</f>
        <v/>
      </c>
      <c r="FD398" s="53" t="str">
        <f>IF(ISNUMBER(ES398),ES398*#REF!,"")</f>
        <v/>
      </c>
      <c r="FE398" s="53" t="e">
        <f>IF(ISNUMBER(ET398),ET398*#REF!,"")</f>
        <v>#REF!</v>
      </c>
      <c r="FF398" s="52" t="e">
        <f>IF(ISNUMBER(EU398),EU398*#REF!,"")</f>
        <v>#REF!</v>
      </c>
      <c r="FG398" s="55" t="str">
        <f t="shared" si="530"/>
        <v/>
      </c>
      <c r="FH398" s="55" t="str">
        <f t="shared" si="531"/>
        <v/>
      </c>
      <c r="FI398" s="55" t="str">
        <f t="shared" si="532"/>
        <v/>
      </c>
      <c r="FJ398" s="55" t="str">
        <f t="shared" si="533"/>
        <v/>
      </c>
      <c r="FK398" s="55" t="str">
        <f t="shared" si="534"/>
        <v/>
      </c>
      <c r="FL398" s="55" t="str">
        <f t="shared" si="535"/>
        <v/>
      </c>
      <c r="FM398" s="55" t="str">
        <f t="shared" si="536"/>
        <v/>
      </c>
      <c r="FN398" s="55" t="str">
        <f t="shared" si="537"/>
        <v/>
      </c>
      <c r="FO398" s="55" t="str">
        <f t="shared" si="538"/>
        <v/>
      </c>
      <c r="FP398" s="55" t="str">
        <f t="shared" si="539"/>
        <v/>
      </c>
      <c r="FQ398" s="59" t="str">
        <f t="shared" si="540"/>
        <v/>
      </c>
      <c r="FR398" s="53" t="str">
        <f t="shared" si="564"/>
        <v/>
      </c>
      <c r="FS398" s="53" t="e">
        <f t="shared" si="541"/>
        <v>#VALUE!</v>
      </c>
      <c r="FT398" s="19" t="e">
        <f t="shared" si="542"/>
        <v>#VALUE!</v>
      </c>
      <c r="FU398" s="19" t="e">
        <f t="shared" si="543"/>
        <v>#VALUE!</v>
      </c>
      <c r="FV398" s="19" t="e">
        <f t="shared" si="544"/>
        <v>#VALUE!</v>
      </c>
      <c r="FW398" s="50" t="e">
        <f t="shared" si="545"/>
        <v>#VALUE!</v>
      </c>
      <c r="FX398" s="120">
        <f t="shared" si="546"/>
        <v>0</v>
      </c>
      <c r="FY398" s="120">
        <f t="shared" si="547"/>
        <v>0</v>
      </c>
      <c r="FZ398" s="120">
        <f t="shared" si="548"/>
        <v>0</v>
      </c>
      <c r="GA398" s="120">
        <f t="shared" si="549"/>
        <v>0</v>
      </c>
      <c r="GB398" s="120">
        <f t="shared" si="550"/>
        <v>0</v>
      </c>
      <c r="GC398" s="120">
        <f t="shared" si="551"/>
        <v>0</v>
      </c>
      <c r="GD398" s="120">
        <f t="shared" si="552"/>
        <v>0</v>
      </c>
      <c r="GE398" s="120">
        <f t="shared" si="553"/>
        <v>0</v>
      </c>
      <c r="GF398" s="120">
        <f t="shared" si="554"/>
        <v>0</v>
      </c>
      <c r="GG398">
        <f t="shared" si="555"/>
        <v>0</v>
      </c>
      <c r="GH398">
        <f t="shared" si="556"/>
        <v>0</v>
      </c>
      <c r="GI398">
        <v>6</v>
      </c>
      <c r="GJ398" t="str">
        <f t="shared" si="557"/>
        <v/>
      </c>
    </row>
    <row r="399" spans="1:192" x14ac:dyDescent="0.2">
      <c r="A399" s="50">
        <f t="shared" si="558"/>
        <v>398</v>
      </c>
      <c r="B399" s="2" t="s">
        <v>151</v>
      </c>
      <c r="C399" t="s">
        <v>364</v>
      </c>
      <c r="F399" s="19">
        <v>3507620</v>
      </c>
      <c r="G399" s="19">
        <v>5665615</v>
      </c>
      <c r="H399" s="77">
        <f t="shared" si="493"/>
        <v>507542.52200000006</v>
      </c>
      <c r="I399" s="77">
        <f t="shared" si="494"/>
        <v>5663788.5440000007</v>
      </c>
      <c r="J399" s="19">
        <v>254</v>
      </c>
      <c r="K399" s="66" t="s">
        <v>1335</v>
      </c>
      <c r="L399" s="19">
        <v>0.8</v>
      </c>
      <c r="Q399" t="s">
        <v>2822</v>
      </c>
      <c r="R399" t="s">
        <v>1484</v>
      </c>
      <c r="S399" t="s">
        <v>1323</v>
      </c>
      <c r="T399" s="241" t="str">
        <f t="shared" si="495"/>
        <v>-</v>
      </c>
      <c r="U399" s="241" t="str">
        <f t="shared" si="496"/>
        <v>M</v>
      </c>
      <c r="V399" s="241" t="str">
        <f t="shared" si="497"/>
        <v>-</v>
      </c>
      <c r="W399" s="241" t="str">
        <f t="shared" si="563"/>
        <v>-</v>
      </c>
      <c r="X399" s="260">
        <f t="shared" si="560"/>
        <v>6</v>
      </c>
      <c r="Y399" s="261" t="str">
        <f t="shared" si="559"/>
        <v/>
      </c>
      <c r="Z399" s="56" t="s">
        <v>1769</v>
      </c>
      <c r="AA399" s="48">
        <v>24110</v>
      </c>
      <c r="AB399" s="73">
        <v>1</v>
      </c>
      <c r="AC399" s="2" t="s">
        <v>2963</v>
      </c>
      <c r="AD399" s="2" t="s">
        <v>3017</v>
      </c>
      <c r="AE399" s="57" t="s">
        <v>2712</v>
      </c>
      <c r="AF399" s="66">
        <v>6.2</v>
      </c>
      <c r="AM399" s="66">
        <v>1.7000000000000001E-2</v>
      </c>
      <c r="AR399">
        <v>2312.5</v>
      </c>
      <c r="AS399" s="193">
        <f t="shared" si="561"/>
        <v>1388.4300000000003</v>
      </c>
      <c r="AT399" s="248" t="str">
        <f t="shared" si="562"/>
        <v/>
      </c>
      <c r="AU399">
        <v>88.3</v>
      </c>
      <c r="AV399">
        <v>88.04</v>
      </c>
      <c r="AW399">
        <v>147.28</v>
      </c>
      <c r="AX399">
        <v>25.5</v>
      </c>
      <c r="AY399">
        <v>66.25</v>
      </c>
      <c r="AZ399" s="61">
        <v>963.8</v>
      </c>
      <c r="BB399">
        <v>7.7</v>
      </c>
      <c r="BE399">
        <v>1.17</v>
      </c>
      <c r="BF399">
        <v>0.39</v>
      </c>
      <c r="CN399" s="103">
        <v>924</v>
      </c>
      <c r="DB399" s="103"/>
      <c r="DC399" s="103"/>
      <c r="DD399" s="103"/>
      <c r="DE399" s="103"/>
      <c r="DF399" s="103"/>
      <c r="DG399" s="103"/>
      <c r="DH399" s="103"/>
      <c r="DI399" s="103"/>
      <c r="DJ399" s="103"/>
      <c r="DK399" s="103"/>
      <c r="DL399" s="103"/>
      <c r="DM399" s="103"/>
      <c r="DN399" s="103"/>
      <c r="DO399" s="103"/>
      <c r="DP399" s="103"/>
      <c r="DQ399" s="103"/>
      <c r="DR399" s="103"/>
      <c r="DS399" s="104"/>
      <c r="DT399" s="50">
        <f t="shared" si="502"/>
        <v>1</v>
      </c>
      <c r="DU399" s="73">
        <f t="shared" si="503"/>
        <v>1</v>
      </c>
      <c r="DV399" s="73">
        <f t="shared" si="504"/>
        <v>0</v>
      </c>
      <c r="DW399" s="73">
        <f t="shared" si="505"/>
        <v>0</v>
      </c>
      <c r="DX399" s="73">
        <f t="shared" si="506"/>
        <v>0</v>
      </c>
      <c r="DY399" s="125">
        <f t="shared" si="507"/>
        <v>0</v>
      </c>
      <c r="DZ399" s="73">
        <f t="shared" si="508"/>
        <v>1</v>
      </c>
      <c r="EA399" s="19">
        <f t="shared" si="509"/>
        <v>0</v>
      </c>
      <c r="EB399" s="50">
        <f t="shared" si="510"/>
        <v>0</v>
      </c>
      <c r="EC399" s="19">
        <f t="shared" si="511"/>
        <v>0</v>
      </c>
      <c r="ED399" s="19">
        <f t="shared" si="512"/>
        <v>1</v>
      </c>
      <c r="EE399" s="19">
        <f t="shared" si="513"/>
        <v>0</v>
      </c>
      <c r="EF399" s="50">
        <f t="shared" si="514"/>
        <v>0</v>
      </c>
      <c r="EG399" s="19">
        <f t="shared" si="515"/>
        <v>1</v>
      </c>
      <c r="EH399" s="19">
        <f t="shared" si="516"/>
        <v>0</v>
      </c>
      <c r="EI399" s="50">
        <f t="shared" si="517"/>
        <v>0</v>
      </c>
      <c r="EJ399" s="125">
        <f t="shared" si="518"/>
        <v>1</v>
      </c>
      <c r="EK399">
        <f t="shared" si="519"/>
        <v>88.3</v>
      </c>
      <c r="EL399">
        <f t="shared" si="520"/>
        <v>7.7</v>
      </c>
      <c r="EM399">
        <f t="shared" si="521"/>
        <v>88.04</v>
      </c>
      <c r="EN399">
        <f t="shared" si="522"/>
        <v>147.28</v>
      </c>
      <c r="EO399">
        <f t="shared" si="523"/>
        <v>0.39</v>
      </c>
      <c r="EP399">
        <f t="shared" si="524"/>
        <v>1.17</v>
      </c>
      <c r="EQ399">
        <f t="shared" si="525"/>
        <v>963.8</v>
      </c>
      <c r="ER399" t="str">
        <f t="shared" si="526"/>
        <v/>
      </c>
      <c r="ES399" t="str">
        <f t="shared" si="527"/>
        <v/>
      </c>
      <c r="ET399">
        <f t="shared" si="528"/>
        <v>66.25</v>
      </c>
      <c r="EU399" s="61">
        <f t="shared" si="529"/>
        <v>25.5</v>
      </c>
      <c r="EV399" s="53" t="e">
        <f>IF(ISNUMBER(EK399),EK399*#REF!,"")</f>
        <v>#REF!</v>
      </c>
      <c r="EW399" s="53" t="e">
        <f>IF(ISNUMBER(EL399),EL399*#REF!,"")</f>
        <v>#REF!</v>
      </c>
      <c r="EX399" s="53" t="e">
        <f>IF(ISNUMBER(EM399),EM399*#REF!,"")</f>
        <v>#REF!</v>
      </c>
      <c r="EY399" s="53" t="e">
        <f>IF(ISNUMBER(EN399),EN399*#REF!,"")</f>
        <v>#REF!</v>
      </c>
      <c r="EZ399" s="53" t="e">
        <f>IF(ISNUMBER(EO399),EO399*#REF!,"")</f>
        <v>#REF!</v>
      </c>
      <c r="FA399" s="53" t="e">
        <f>IF(ISNUMBER(EP399),EP399*#REF!,"")</f>
        <v>#REF!</v>
      </c>
      <c r="FB399" s="53" t="e">
        <f>IF(ISNUMBER(EQ399),EQ399*#REF!,"")</f>
        <v>#REF!</v>
      </c>
      <c r="FC399" s="53" t="str">
        <f>IF(ISNUMBER(ER399),ER399*#REF!,"")</f>
        <v/>
      </c>
      <c r="FD399" s="53" t="str">
        <f>IF(ISNUMBER(ES399),ES399*#REF!,"")</f>
        <v/>
      </c>
      <c r="FE399" s="53" t="e">
        <f>IF(ISNUMBER(ET399),ET399*#REF!,"")</f>
        <v>#REF!</v>
      </c>
      <c r="FF399" s="52" t="e">
        <f>IF(ISNUMBER(EU399),EU399*#REF!,"")</f>
        <v>#REF!</v>
      </c>
      <c r="FG399" s="55" t="str">
        <f t="shared" si="530"/>
        <v/>
      </c>
      <c r="FH399" s="55" t="str">
        <f t="shared" si="531"/>
        <v/>
      </c>
      <c r="FI399" s="55" t="str">
        <f t="shared" si="532"/>
        <v/>
      </c>
      <c r="FJ399" s="55" t="str">
        <f t="shared" si="533"/>
        <v/>
      </c>
      <c r="FK399" s="55" t="str">
        <f t="shared" si="534"/>
        <v/>
      </c>
      <c r="FL399" s="55" t="str">
        <f t="shared" si="535"/>
        <v/>
      </c>
      <c r="FM399" s="55" t="str">
        <f t="shared" si="536"/>
        <v/>
      </c>
      <c r="FN399" s="55" t="str">
        <f t="shared" si="537"/>
        <v/>
      </c>
      <c r="FO399" s="55" t="str">
        <f t="shared" si="538"/>
        <v/>
      </c>
      <c r="FP399" s="55" t="str">
        <f t="shared" si="539"/>
        <v/>
      </c>
      <c r="FQ399" s="59" t="str">
        <f t="shared" si="540"/>
        <v/>
      </c>
      <c r="FR399" s="53" t="str">
        <f t="shared" si="564"/>
        <v/>
      </c>
      <c r="FS399" s="53" t="e">
        <f t="shared" si="541"/>
        <v>#VALUE!</v>
      </c>
      <c r="FT399" s="19" t="e">
        <f t="shared" si="542"/>
        <v>#VALUE!</v>
      </c>
      <c r="FU399" s="19" t="e">
        <f t="shared" si="543"/>
        <v>#VALUE!</v>
      </c>
      <c r="FV399" s="19" t="e">
        <f t="shared" si="544"/>
        <v>#VALUE!</v>
      </c>
      <c r="FW399" s="50" t="e">
        <f t="shared" si="545"/>
        <v>#VALUE!</v>
      </c>
      <c r="FX399" s="120">
        <f t="shared" si="546"/>
        <v>0</v>
      </c>
      <c r="FY399" s="120">
        <f t="shared" si="547"/>
        <v>0</v>
      </c>
      <c r="FZ399" s="120">
        <f t="shared" si="548"/>
        <v>0</v>
      </c>
      <c r="GA399" s="120">
        <f t="shared" si="549"/>
        <v>0</v>
      </c>
      <c r="GB399" s="120">
        <f t="shared" si="550"/>
        <v>0</v>
      </c>
      <c r="GC399" s="120">
        <f t="shared" si="551"/>
        <v>0</v>
      </c>
      <c r="GD399" s="120">
        <f t="shared" si="552"/>
        <v>0</v>
      </c>
      <c r="GE399" s="120">
        <f t="shared" si="553"/>
        <v>0</v>
      </c>
      <c r="GF399" s="120">
        <f t="shared" si="554"/>
        <v>0</v>
      </c>
      <c r="GG399">
        <f t="shared" si="555"/>
        <v>0</v>
      </c>
      <c r="GH399">
        <f t="shared" si="556"/>
        <v>0</v>
      </c>
      <c r="GI399">
        <v>6</v>
      </c>
      <c r="GJ399" t="str">
        <f t="shared" si="557"/>
        <v/>
      </c>
    </row>
    <row r="400" spans="1:192" x14ac:dyDescent="0.2">
      <c r="A400" s="50">
        <f t="shared" si="558"/>
        <v>399</v>
      </c>
      <c r="B400" s="58" t="s">
        <v>309</v>
      </c>
      <c r="C400" s="58" t="s">
        <v>478</v>
      </c>
      <c r="D400" s="58"/>
      <c r="E400" s="58"/>
      <c r="F400" s="19">
        <v>3512800</v>
      </c>
      <c r="G400" s="19">
        <v>5656900</v>
      </c>
      <c r="H400" s="77">
        <f t="shared" si="493"/>
        <v>512720.45</v>
      </c>
      <c r="I400" s="77">
        <f t="shared" si="494"/>
        <v>5655077.0300000003</v>
      </c>
      <c r="J400" s="83">
        <v>195</v>
      </c>
      <c r="K400" s="83" t="s">
        <v>1332</v>
      </c>
      <c r="L400" s="83">
        <v>4</v>
      </c>
      <c r="M400" s="83"/>
      <c r="O400" s="83"/>
      <c r="P400" s="83"/>
      <c r="Q400" t="s">
        <v>2822</v>
      </c>
      <c r="R400" t="s">
        <v>1484</v>
      </c>
      <c r="S400" t="s">
        <v>1323</v>
      </c>
      <c r="T400" s="241" t="str">
        <f t="shared" si="495"/>
        <v>-</v>
      </c>
      <c r="U400" s="241" t="str">
        <f t="shared" si="496"/>
        <v>M</v>
      </c>
      <c r="V400" s="241" t="str">
        <f t="shared" si="497"/>
        <v>-</v>
      </c>
      <c r="W400" s="241" t="str">
        <f t="shared" si="563"/>
        <v>A</v>
      </c>
      <c r="X400" s="260">
        <f t="shared" si="560"/>
        <v>6</v>
      </c>
      <c r="Y400" s="261" t="str">
        <f t="shared" si="559"/>
        <v/>
      </c>
      <c r="Z400" s="56" t="s">
        <v>1774</v>
      </c>
      <c r="AA400" s="83" t="s">
        <v>1775</v>
      </c>
      <c r="AB400" s="77">
        <v>1</v>
      </c>
      <c r="AC400" s="58"/>
      <c r="AD400" s="58" t="s">
        <v>1776</v>
      </c>
      <c r="AE400" s="68"/>
      <c r="AF400" s="83">
        <v>11.2</v>
      </c>
      <c r="AG400" s="83"/>
      <c r="AH400" s="83"/>
      <c r="AI400" s="83"/>
      <c r="AJ400" s="83"/>
      <c r="AK400" s="83"/>
      <c r="AL400" s="83"/>
      <c r="AM400" s="83"/>
      <c r="AN400" s="58">
        <v>46.7</v>
      </c>
      <c r="AO400" s="58">
        <v>16.7</v>
      </c>
      <c r="AP400" s="83"/>
      <c r="AQ400" s="58"/>
      <c r="AR400" s="58"/>
      <c r="AS400" s="193">
        <f t="shared" si="561"/>
        <v>2432.8999999999996</v>
      </c>
      <c r="AT400" s="248" t="str">
        <f t="shared" si="562"/>
        <v/>
      </c>
      <c r="AU400" s="58">
        <v>465.3</v>
      </c>
      <c r="AV400" s="58">
        <v>83.8</v>
      </c>
      <c r="AW400" s="58">
        <v>196.3</v>
      </c>
      <c r="AX400" s="58">
        <v>666.6</v>
      </c>
      <c r="AY400" s="58">
        <v>360.6</v>
      </c>
      <c r="AZ400" s="68">
        <v>647.1</v>
      </c>
      <c r="BA400" s="58"/>
      <c r="BB400" s="58"/>
      <c r="BC400" s="58"/>
      <c r="BD400" s="58"/>
      <c r="BE400" s="58">
        <v>3.2</v>
      </c>
      <c r="BF400" s="58"/>
      <c r="BG400" s="58"/>
      <c r="BH400" s="58"/>
      <c r="BI400" s="58"/>
      <c r="BJ400" s="58"/>
      <c r="BK400" s="58"/>
      <c r="BL400" s="58"/>
      <c r="BM400" s="58">
        <v>10</v>
      </c>
      <c r="BN400" s="68"/>
      <c r="BO400" s="81"/>
      <c r="BP400" s="81"/>
      <c r="BQ400" s="81"/>
      <c r="BR400" s="81"/>
      <c r="BS400" s="81"/>
      <c r="BT400" s="81"/>
      <c r="BU400" s="81"/>
      <c r="BV400" s="81"/>
      <c r="BW400" s="81"/>
      <c r="BX400" s="81"/>
      <c r="BY400" s="81"/>
      <c r="BZ400" s="81"/>
      <c r="CA400" s="81"/>
      <c r="CB400" s="81"/>
      <c r="CC400" s="81"/>
      <c r="CD400" s="81"/>
      <c r="CE400" s="81"/>
      <c r="CF400" s="81"/>
      <c r="CG400" s="81"/>
      <c r="CH400" s="81"/>
      <c r="CI400" s="81"/>
      <c r="CJ400" s="81"/>
      <c r="CK400" s="81"/>
      <c r="CL400" s="82"/>
      <c r="CM400" s="81"/>
      <c r="CN400" s="81">
        <v>1430</v>
      </c>
      <c r="CO400" s="81"/>
      <c r="CP400" s="58"/>
      <c r="CQ400" s="68"/>
      <c r="CR400" s="58"/>
      <c r="CS400" s="58"/>
      <c r="CT400" s="58"/>
      <c r="CU400" s="58"/>
      <c r="CV400" s="58"/>
      <c r="CW400" s="58"/>
      <c r="CX400" s="58"/>
      <c r="CY400" s="58"/>
      <c r="CZ400" s="58"/>
      <c r="DA400" s="68"/>
      <c r="DB400" s="81"/>
      <c r="DC400" s="81"/>
      <c r="DD400" s="81"/>
      <c r="DE400" s="81"/>
      <c r="DF400" s="81"/>
      <c r="DG400" s="81"/>
      <c r="DH400" s="81"/>
      <c r="DI400" s="81"/>
      <c r="DJ400" s="81"/>
      <c r="DK400" s="103"/>
      <c r="DL400" s="103"/>
      <c r="DM400" s="103"/>
      <c r="DN400" s="81"/>
      <c r="DO400" s="81"/>
      <c r="DP400" s="103"/>
      <c r="DQ400" s="103"/>
      <c r="DR400" s="103"/>
      <c r="DS400" s="104"/>
      <c r="DT400" s="50">
        <f t="shared" si="502"/>
        <v>1</v>
      </c>
      <c r="DU400" s="73">
        <f t="shared" si="503"/>
        <v>1</v>
      </c>
      <c r="DV400" s="73">
        <f t="shared" si="504"/>
        <v>0</v>
      </c>
      <c r="DW400" s="73">
        <f t="shared" si="505"/>
        <v>0</v>
      </c>
      <c r="DX400" s="73">
        <f t="shared" si="506"/>
        <v>0</v>
      </c>
      <c r="DY400" s="125">
        <f t="shared" si="507"/>
        <v>0</v>
      </c>
      <c r="DZ400" s="73">
        <f t="shared" si="508"/>
        <v>1</v>
      </c>
      <c r="EA400" s="19">
        <f t="shared" si="509"/>
        <v>0</v>
      </c>
      <c r="EB400" s="50">
        <f t="shared" si="510"/>
        <v>0</v>
      </c>
      <c r="EC400" s="19">
        <f t="shared" si="511"/>
        <v>0</v>
      </c>
      <c r="ED400" s="19">
        <f t="shared" si="512"/>
        <v>1</v>
      </c>
      <c r="EE400" s="19">
        <f t="shared" si="513"/>
        <v>0</v>
      </c>
      <c r="EF400" s="50">
        <f t="shared" si="514"/>
        <v>0</v>
      </c>
      <c r="EG400" s="19">
        <f t="shared" si="515"/>
        <v>0</v>
      </c>
      <c r="EH400" s="19">
        <f t="shared" si="516"/>
        <v>1</v>
      </c>
      <c r="EI400" s="50">
        <f t="shared" si="517"/>
        <v>0</v>
      </c>
      <c r="EJ400" s="125">
        <f t="shared" si="518"/>
        <v>2</v>
      </c>
      <c r="EK400">
        <f t="shared" si="519"/>
        <v>465.3</v>
      </c>
      <c r="EL400" t="str">
        <f t="shared" si="520"/>
        <v/>
      </c>
      <c r="EM400">
        <f t="shared" si="521"/>
        <v>83.8</v>
      </c>
      <c r="EN400">
        <f t="shared" si="522"/>
        <v>196.3</v>
      </c>
      <c r="EO400" t="str">
        <f t="shared" si="523"/>
        <v/>
      </c>
      <c r="EP400">
        <f t="shared" si="524"/>
        <v>3.2</v>
      </c>
      <c r="EQ400">
        <f t="shared" si="525"/>
        <v>647.1</v>
      </c>
      <c r="ER400" t="str">
        <f t="shared" si="526"/>
        <v/>
      </c>
      <c r="ES400" t="str">
        <f t="shared" si="527"/>
        <v/>
      </c>
      <c r="ET400">
        <f t="shared" si="528"/>
        <v>360.6</v>
      </c>
      <c r="EU400" s="61">
        <f t="shared" si="529"/>
        <v>666.6</v>
      </c>
      <c r="EV400" s="53" t="e">
        <f>IF(ISNUMBER(EK400),EK400*#REF!,"")</f>
        <v>#REF!</v>
      </c>
      <c r="EW400" s="53" t="str">
        <f>IF(ISNUMBER(EL400),EL400*#REF!,"")</f>
        <v/>
      </c>
      <c r="EX400" s="53" t="e">
        <f>IF(ISNUMBER(EM400),EM400*#REF!,"")</f>
        <v>#REF!</v>
      </c>
      <c r="EY400" s="53" t="e">
        <f>IF(ISNUMBER(EN400),EN400*#REF!,"")</f>
        <v>#REF!</v>
      </c>
      <c r="EZ400" s="53" t="str">
        <f>IF(ISNUMBER(EO400),EO400*#REF!,"")</f>
        <v/>
      </c>
      <c r="FA400" s="53" t="e">
        <f>IF(ISNUMBER(EP400),EP400*#REF!,"")</f>
        <v>#REF!</v>
      </c>
      <c r="FB400" s="53" t="e">
        <f>IF(ISNUMBER(EQ400),EQ400*#REF!,"")</f>
        <v>#REF!</v>
      </c>
      <c r="FC400" s="53" t="str">
        <f>IF(ISNUMBER(ER400),ER400*#REF!,"")</f>
        <v/>
      </c>
      <c r="FD400" s="53" t="str">
        <f>IF(ISNUMBER(ES400),ES400*#REF!,"")</f>
        <v/>
      </c>
      <c r="FE400" s="53" t="e">
        <f>IF(ISNUMBER(ET400),ET400*#REF!,"")</f>
        <v>#REF!</v>
      </c>
      <c r="FF400" s="52" t="e">
        <f>IF(ISNUMBER(EU400),EU400*#REF!,"")</f>
        <v>#REF!</v>
      </c>
      <c r="FG400" s="55" t="str">
        <f t="shared" si="530"/>
        <v/>
      </c>
      <c r="FH400" s="55" t="str">
        <f t="shared" si="531"/>
        <v/>
      </c>
      <c r="FI400" s="55" t="str">
        <f t="shared" si="532"/>
        <v/>
      </c>
      <c r="FJ400" s="55" t="str">
        <f t="shared" si="533"/>
        <v/>
      </c>
      <c r="FK400" s="55" t="str">
        <f t="shared" si="534"/>
        <v/>
      </c>
      <c r="FL400" s="55" t="str">
        <f t="shared" si="535"/>
        <v/>
      </c>
      <c r="FM400" s="55" t="str">
        <f t="shared" si="536"/>
        <v/>
      </c>
      <c r="FN400" s="55" t="str">
        <f t="shared" si="537"/>
        <v/>
      </c>
      <c r="FO400" s="55" t="str">
        <f t="shared" si="538"/>
        <v/>
      </c>
      <c r="FP400" s="55" t="str">
        <f t="shared" si="539"/>
        <v/>
      </c>
      <c r="FQ400" s="59" t="str">
        <f t="shared" si="540"/>
        <v/>
      </c>
      <c r="FR400" s="53" t="str">
        <f t="shared" si="564"/>
        <v/>
      </c>
      <c r="FS400" s="53" t="e">
        <f t="shared" si="541"/>
        <v>#VALUE!</v>
      </c>
      <c r="FT400" s="19" t="e">
        <f t="shared" si="542"/>
        <v>#VALUE!</v>
      </c>
      <c r="FU400" s="19" t="e">
        <f t="shared" si="543"/>
        <v>#VALUE!</v>
      </c>
      <c r="FV400" s="19" t="e">
        <f t="shared" si="544"/>
        <v>#VALUE!</v>
      </c>
      <c r="FW400" s="50" t="e">
        <f t="shared" si="545"/>
        <v>#VALUE!</v>
      </c>
      <c r="FX400" s="120">
        <f t="shared" si="546"/>
        <v>0</v>
      </c>
      <c r="FY400" s="120">
        <f t="shared" si="547"/>
        <v>0</v>
      </c>
      <c r="FZ400" s="120">
        <f t="shared" si="548"/>
        <v>0</v>
      </c>
      <c r="GA400" s="120">
        <f t="shared" si="549"/>
        <v>0</v>
      </c>
      <c r="GB400" s="120">
        <f t="shared" si="550"/>
        <v>0</v>
      </c>
      <c r="GC400" s="120">
        <f t="shared" si="551"/>
        <v>0</v>
      </c>
      <c r="GD400" s="120">
        <f t="shared" si="552"/>
        <v>0</v>
      </c>
      <c r="GE400" s="120">
        <f t="shared" si="553"/>
        <v>0</v>
      </c>
      <c r="GF400" s="120">
        <f t="shared" si="554"/>
        <v>0</v>
      </c>
      <c r="GG400">
        <f t="shared" si="555"/>
        <v>0</v>
      </c>
      <c r="GH400">
        <f t="shared" si="556"/>
        <v>0</v>
      </c>
      <c r="GI400">
        <v>6</v>
      </c>
      <c r="GJ400" t="str">
        <f t="shared" si="557"/>
        <v/>
      </c>
    </row>
    <row r="401" spans="1:192" x14ac:dyDescent="0.2">
      <c r="A401" s="50">
        <f t="shared" si="558"/>
        <v>400</v>
      </c>
      <c r="B401" s="2" t="s">
        <v>309</v>
      </c>
      <c r="C401" t="s">
        <v>478</v>
      </c>
      <c r="F401" s="19">
        <v>3512800</v>
      </c>
      <c r="G401" s="19">
        <v>5656900</v>
      </c>
      <c r="H401" s="77">
        <f t="shared" si="493"/>
        <v>512720.45</v>
      </c>
      <c r="I401" s="77">
        <f t="shared" si="494"/>
        <v>5655077.0300000003</v>
      </c>
      <c r="J401" s="19">
        <v>195</v>
      </c>
      <c r="K401" s="66" t="s">
        <v>1332</v>
      </c>
      <c r="L401" s="19">
        <v>4</v>
      </c>
      <c r="O401" s="66" t="s">
        <v>1331</v>
      </c>
      <c r="P401" s="66"/>
      <c r="Q401" t="s">
        <v>2822</v>
      </c>
      <c r="R401" t="s">
        <v>1484</v>
      </c>
      <c r="S401" t="s">
        <v>1323</v>
      </c>
      <c r="T401" s="241" t="str">
        <f t="shared" si="495"/>
        <v>-</v>
      </c>
      <c r="U401" s="241" t="str">
        <f t="shared" si="496"/>
        <v>M</v>
      </c>
      <c r="V401" s="241" t="str">
        <f t="shared" si="497"/>
        <v>-</v>
      </c>
      <c r="W401" s="241" t="str">
        <f t="shared" si="563"/>
        <v>-</v>
      </c>
      <c r="X401" s="260">
        <f t="shared" si="560"/>
        <v>6</v>
      </c>
      <c r="Y401" s="261" t="str">
        <f t="shared" si="559"/>
        <v/>
      </c>
      <c r="Z401" s="56" t="s">
        <v>1770</v>
      </c>
      <c r="AA401" s="48">
        <v>36504</v>
      </c>
      <c r="AB401" s="73">
        <v>2</v>
      </c>
      <c r="AC401" s="2" t="s">
        <v>481</v>
      </c>
      <c r="AD401" s="2" t="s">
        <v>1771</v>
      </c>
      <c r="AE401" s="56"/>
      <c r="AF401" s="66">
        <v>11.2</v>
      </c>
      <c r="AG401" s="19">
        <v>4420</v>
      </c>
      <c r="AH401" s="19">
        <v>6.11</v>
      </c>
      <c r="AJ401" s="19">
        <v>1.0005999999999999</v>
      </c>
      <c r="AK401" s="19">
        <v>20</v>
      </c>
      <c r="AM401" s="66">
        <v>1.4</v>
      </c>
      <c r="AR401">
        <v>2956.4520000000002</v>
      </c>
      <c r="AS401" s="193">
        <f t="shared" si="561"/>
        <v>2956.4796000000006</v>
      </c>
      <c r="AT401" s="248" t="str">
        <f t="shared" si="562"/>
        <v/>
      </c>
      <c r="AU401">
        <v>605</v>
      </c>
      <c r="AV401">
        <v>91.3</v>
      </c>
      <c r="AW401">
        <v>212</v>
      </c>
      <c r="AX401">
        <v>887</v>
      </c>
      <c r="AY401">
        <v>383</v>
      </c>
      <c r="AZ401" s="61">
        <v>744</v>
      </c>
      <c r="BA401">
        <v>0.28999999999999998</v>
      </c>
      <c r="BB401">
        <v>9.9</v>
      </c>
      <c r="BC401">
        <v>4.5999999999999996</v>
      </c>
      <c r="BD401">
        <v>0.75</v>
      </c>
      <c r="BE401">
        <v>2.8</v>
      </c>
      <c r="BF401">
        <v>1.3</v>
      </c>
      <c r="BG401">
        <v>1.58</v>
      </c>
      <c r="BH401">
        <v>1.2</v>
      </c>
      <c r="BI401">
        <v>0.01</v>
      </c>
      <c r="BJ401" s="2" t="s">
        <v>285</v>
      </c>
      <c r="BK401" s="2" t="s">
        <v>1370</v>
      </c>
      <c r="BM401">
        <v>11</v>
      </c>
      <c r="BN401" s="61">
        <v>0.73</v>
      </c>
      <c r="BO401" s="90"/>
      <c r="BP401" s="90"/>
      <c r="BQ401" s="90">
        <v>3.6</v>
      </c>
      <c r="BR401" s="90">
        <v>16</v>
      </c>
      <c r="BS401" s="90"/>
      <c r="BT401" s="90" t="s">
        <v>1383</v>
      </c>
      <c r="BU401" s="90"/>
      <c r="BV401" s="90" t="s">
        <v>286</v>
      </c>
      <c r="BW401" s="90"/>
      <c r="BX401" s="90"/>
      <c r="BY401" s="90" t="s">
        <v>1383</v>
      </c>
      <c r="BZ401" s="90"/>
      <c r="CA401" s="90" t="s">
        <v>463</v>
      </c>
      <c r="CB401" s="90" t="s">
        <v>286</v>
      </c>
      <c r="CC401" s="90"/>
      <c r="CD401" s="90" t="s">
        <v>456</v>
      </c>
      <c r="CE401" s="90" t="s">
        <v>286</v>
      </c>
      <c r="CF401" s="90"/>
      <c r="CG401" s="90"/>
      <c r="CH401" s="90"/>
      <c r="CI401" s="90"/>
      <c r="CJ401" s="90"/>
      <c r="CK401" s="90"/>
      <c r="CL401" s="91"/>
      <c r="CM401" s="90" t="s">
        <v>1383</v>
      </c>
      <c r="CN401" s="90">
        <v>561</v>
      </c>
      <c r="CO401" s="90" t="s">
        <v>1383</v>
      </c>
      <c r="DB401" s="103"/>
      <c r="DC401" s="103"/>
      <c r="DD401" s="103"/>
      <c r="DE401" s="103"/>
      <c r="DF401" s="103"/>
      <c r="DG401" s="103"/>
      <c r="DH401" s="103"/>
      <c r="DI401" s="103"/>
      <c r="DJ401" s="103"/>
      <c r="DK401" s="103"/>
      <c r="DL401" s="103"/>
      <c r="DM401" s="103"/>
      <c r="DN401" s="103"/>
      <c r="DO401" s="103"/>
      <c r="DP401" s="103"/>
      <c r="DQ401" s="103"/>
      <c r="DR401" s="103"/>
      <c r="DS401" s="104"/>
      <c r="DT401" s="50">
        <f t="shared" si="502"/>
        <v>0</v>
      </c>
      <c r="DU401" s="73">
        <f t="shared" si="503"/>
        <v>1</v>
      </c>
      <c r="DV401" s="73">
        <f t="shared" si="504"/>
        <v>0</v>
      </c>
      <c r="DW401" s="73">
        <f t="shared" si="505"/>
        <v>0</v>
      </c>
      <c r="DX401" s="73">
        <f t="shared" si="506"/>
        <v>0</v>
      </c>
      <c r="DY401" s="125">
        <f t="shared" si="507"/>
        <v>0</v>
      </c>
      <c r="DZ401" s="73">
        <f t="shared" si="508"/>
        <v>1</v>
      </c>
      <c r="EA401" s="19">
        <f t="shared" si="509"/>
        <v>0</v>
      </c>
      <c r="EB401" s="50">
        <f t="shared" si="510"/>
        <v>0</v>
      </c>
      <c r="EC401" s="19">
        <f t="shared" si="511"/>
        <v>0</v>
      </c>
      <c r="ED401" s="19">
        <f t="shared" si="512"/>
        <v>1</v>
      </c>
      <c r="EE401" s="19">
        <f t="shared" si="513"/>
        <v>0</v>
      </c>
      <c r="EF401" s="50">
        <f t="shared" si="514"/>
        <v>0</v>
      </c>
      <c r="EG401" s="19">
        <f t="shared" si="515"/>
        <v>1</v>
      </c>
      <c r="EH401" s="19">
        <f t="shared" si="516"/>
        <v>0</v>
      </c>
      <c r="EI401" s="50">
        <f t="shared" si="517"/>
        <v>0</v>
      </c>
      <c r="EJ401" s="125">
        <f t="shared" si="518"/>
        <v>1</v>
      </c>
      <c r="EK401">
        <f t="shared" si="519"/>
        <v>605</v>
      </c>
      <c r="EL401">
        <f t="shared" si="520"/>
        <v>9.9</v>
      </c>
      <c r="EM401">
        <f t="shared" si="521"/>
        <v>91.3</v>
      </c>
      <c r="EN401">
        <f t="shared" si="522"/>
        <v>212</v>
      </c>
      <c r="EO401">
        <f t="shared" si="523"/>
        <v>1.3</v>
      </c>
      <c r="EP401">
        <f t="shared" si="524"/>
        <v>2.8</v>
      </c>
      <c r="EQ401">
        <f t="shared" si="525"/>
        <v>744</v>
      </c>
      <c r="ER401" t="str">
        <f t="shared" si="526"/>
        <v/>
      </c>
      <c r="ES401" t="str">
        <f t="shared" si="527"/>
        <v/>
      </c>
      <c r="ET401">
        <f t="shared" si="528"/>
        <v>383</v>
      </c>
      <c r="EU401" s="61">
        <f t="shared" si="529"/>
        <v>887</v>
      </c>
      <c r="EV401" s="53" t="e">
        <f>IF(ISNUMBER(EK401),EK401*#REF!,"")</f>
        <v>#REF!</v>
      </c>
      <c r="EW401" s="53" t="e">
        <f>IF(ISNUMBER(EL401),EL401*#REF!,"")</f>
        <v>#REF!</v>
      </c>
      <c r="EX401" s="53" t="e">
        <f>IF(ISNUMBER(EM401),EM401*#REF!,"")</f>
        <v>#REF!</v>
      </c>
      <c r="EY401" s="53" t="e">
        <f>IF(ISNUMBER(EN401),EN401*#REF!,"")</f>
        <v>#REF!</v>
      </c>
      <c r="EZ401" s="53" t="e">
        <f>IF(ISNUMBER(EO401),EO401*#REF!,"")</f>
        <v>#REF!</v>
      </c>
      <c r="FA401" s="53" t="e">
        <f>IF(ISNUMBER(EP401),EP401*#REF!,"")</f>
        <v>#REF!</v>
      </c>
      <c r="FB401" s="53" t="e">
        <f>IF(ISNUMBER(EQ401),EQ401*#REF!,"")</f>
        <v>#REF!</v>
      </c>
      <c r="FC401" s="53" t="str">
        <f>IF(ISNUMBER(ER401),ER401*#REF!,"")</f>
        <v/>
      </c>
      <c r="FD401" s="53" t="str">
        <f>IF(ISNUMBER(ES401),ES401*#REF!,"")</f>
        <v/>
      </c>
      <c r="FE401" s="53" t="e">
        <f>IF(ISNUMBER(ET401),ET401*#REF!,"")</f>
        <v>#REF!</v>
      </c>
      <c r="FF401" s="52" t="e">
        <f>IF(ISNUMBER(EU401),EU401*#REF!,"")</f>
        <v>#REF!</v>
      </c>
      <c r="FG401" s="55" t="str">
        <f t="shared" si="530"/>
        <v/>
      </c>
      <c r="FH401" s="55" t="str">
        <f t="shared" si="531"/>
        <v/>
      </c>
      <c r="FI401" s="55" t="str">
        <f t="shared" si="532"/>
        <v/>
      </c>
      <c r="FJ401" s="55" t="str">
        <f t="shared" si="533"/>
        <v/>
      </c>
      <c r="FK401" s="55" t="str">
        <f t="shared" si="534"/>
        <v/>
      </c>
      <c r="FL401" s="55" t="str">
        <f t="shared" si="535"/>
        <v/>
      </c>
      <c r="FM401" s="55" t="str">
        <f t="shared" si="536"/>
        <v/>
      </c>
      <c r="FN401" s="55" t="str">
        <f t="shared" si="537"/>
        <v/>
      </c>
      <c r="FO401" s="55" t="str">
        <f t="shared" si="538"/>
        <v/>
      </c>
      <c r="FP401" s="55" t="str">
        <f t="shared" si="539"/>
        <v/>
      </c>
      <c r="FQ401" s="59" t="str">
        <f t="shared" si="540"/>
        <v/>
      </c>
      <c r="FR401" s="53" t="str">
        <f t="shared" si="564"/>
        <v/>
      </c>
      <c r="FS401" s="53" t="e">
        <f t="shared" si="541"/>
        <v>#VALUE!</v>
      </c>
      <c r="FT401" s="19" t="e">
        <f t="shared" si="542"/>
        <v>#VALUE!</v>
      </c>
      <c r="FU401" s="19" t="e">
        <f t="shared" si="543"/>
        <v>#VALUE!</v>
      </c>
      <c r="FV401" s="19" t="e">
        <f t="shared" si="544"/>
        <v>#VALUE!</v>
      </c>
      <c r="FW401" s="50" t="e">
        <f t="shared" si="545"/>
        <v>#VALUE!</v>
      </c>
      <c r="FX401" s="120">
        <f t="shared" si="546"/>
        <v>0</v>
      </c>
      <c r="FY401" s="120">
        <f t="shared" si="547"/>
        <v>0</v>
      </c>
      <c r="FZ401" s="120">
        <f t="shared" si="548"/>
        <v>0</v>
      </c>
      <c r="GA401" s="120">
        <f t="shared" si="549"/>
        <v>0</v>
      </c>
      <c r="GB401" s="120">
        <f t="shared" si="550"/>
        <v>0</v>
      </c>
      <c r="GC401" s="120">
        <f t="shared" si="551"/>
        <v>0</v>
      </c>
      <c r="GD401" s="120">
        <f t="shared" si="552"/>
        <v>0</v>
      </c>
      <c r="GE401" s="120">
        <f t="shared" si="553"/>
        <v>0</v>
      </c>
      <c r="GF401" s="120">
        <f t="shared" si="554"/>
        <v>0</v>
      </c>
      <c r="GG401">
        <f t="shared" si="555"/>
        <v>0</v>
      </c>
      <c r="GH401">
        <f t="shared" si="556"/>
        <v>0</v>
      </c>
      <c r="GI401">
        <v>6</v>
      </c>
      <c r="GJ401" t="str">
        <f t="shared" si="557"/>
        <v/>
      </c>
    </row>
    <row r="402" spans="1:192" ht="15" x14ac:dyDescent="0.25">
      <c r="A402" s="50">
        <f t="shared" si="558"/>
        <v>401</v>
      </c>
      <c r="B402" s="2" t="s">
        <v>309</v>
      </c>
      <c r="C402" s="2" t="s">
        <v>490</v>
      </c>
      <c r="D402" s="2"/>
      <c r="E402" s="2" t="s">
        <v>2967</v>
      </c>
      <c r="F402" s="19">
        <v>3512804</v>
      </c>
      <c r="G402" s="19">
        <v>5656905</v>
      </c>
      <c r="H402" s="77">
        <f t="shared" si="493"/>
        <v>512724.44840000005</v>
      </c>
      <c r="I402" s="77">
        <f t="shared" si="494"/>
        <v>5655082.0279999999</v>
      </c>
      <c r="J402" s="19">
        <v>195</v>
      </c>
      <c r="K402" s="66" t="s">
        <v>1334</v>
      </c>
      <c r="L402" s="19">
        <v>16.5</v>
      </c>
      <c r="O402" s="83" t="s">
        <v>1331</v>
      </c>
      <c r="P402" s="83"/>
      <c r="Q402" t="s">
        <v>1343</v>
      </c>
      <c r="R402" s="2" t="s">
        <v>272</v>
      </c>
      <c r="S402" s="2" t="s">
        <v>1325</v>
      </c>
      <c r="T402" s="241" t="str">
        <f t="shared" si="495"/>
        <v>-</v>
      </c>
      <c r="U402" s="241" t="str">
        <f t="shared" si="496"/>
        <v>M</v>
      </c>
      <c r="V402" s="241" t="str">
        <f t="shared" si="497"/>
        <v>-</v>
      </c>
      <c r="W402" s="241" t="str">
        <f t="shared" si="563"/>
        <v>-</v>
      </c>
      <c r="X402" s="260">
        <f t="shared" si="560"/>
        <v>6</v>
      </c>
      <c r="Y402" s="261" t="str">
        <f t="shared" si="559"/>
        <v/>
      </c>
      <c r="Z402" s="56" t="s">
        <v>1772</v>
      </c>
      <c r="AA402" s="48">
        <v>23517</v>
      </c>
      <c r="AB402" s="73">
        <v>1</v>
      </c>
      <c r="AD402" s="2" t="s">
        <v>1773</v>
      </c>
      <c r="AE402" s="56"/>
      <c r="AF402" s="66">
        <v>11.3</v>
      </c>
      <c r="AI402" s="272"/>
      <c r="AR402">
        <v>2873</v>
      </c>
      <c r="AS402" s="193">
        <f t="shared" si="561"/>
        <v>2856.7</v>
      </c>
      <c r="AT402" s="248" t="str">
        <f t="shared" si="562"/>
        <v/>
      </c>
      <c r="AU402">
        <v>569.4</v>
      </c>
      <c r="AV402">
        <v>91.8</v>
      </c>
      <c r="AW402">
        <v>222.3</v>
      </c>
      <c r="AX402">
        <v>828.8</v>
      </c>
      <c r="AY402">
        <v>381.1</v>
      </c>
      <c r="AZ402" s="61">
        <v>763.3</v>
      </c>
      <c r="BJ402" s="2"/>
      <c r="BO402" s="90"/>
      <c r="BP402" s="273"/>
      <c r="BQ402" s="90"/>
      <c r="BR402" s="90"/>
      <c r="BS402" s="90"/>
      <c r="BT402" s="90"/>
      <c r="BU402" s="90"/>
      <c r="BV402" s="90"/>
      <c r="BW402" s="90"/>
      <c r="BX402" s="90"/>
      <c r="BY402" s="90"/>
      <c r="BZ402" s="90"/>
      <c r="CA402" s="90"/>
      <c r="CB402" s="90"/>
      <c r="CC402" s="90"/>
      <c r="CD402" s="90"/>
      <c r="CE402" s="90"/>
      <c r="CF402" s="90"/>
      <c r="CG402" s="90"/>
      <c r="CH402" s="90"/>
      <c r="CI402" s="90"/>
      <c r="CJ402" s="90"/>
      <c r="CK402" s="90"/>
      <c r="CL402" s="91"/>
      <c r="CM402" s="90"/>
      <c r="CN402" s="90">
        <v>583.6</v>
      </c>
      <c r="CO402" s="90"/>
      <c r="DB402" s="103"/>
      <c r="DC402" s="103"/>
      <c r="DD402" s="103"/>
      <c r="DE402" s="103"/>
      <c r="DF402" s="103"/>
      <c r="DG402" s="103"/>
      <c r="DH402" s="103">
        <v>9.6</v>
      </c>
      <c r="DI402" s="103"/>
      <c r="DJ402" s="103"/>
      <c r="DK402" s="103"/>
      <c r="DL402" s="103"/>
      <c r="DM402" s="103"/>
      <c r="DN402" s="103"/>
      <c r="DO402" s="103"/>
      <c r="DP402" s="103"/>
      <c r="DQ402" s="103"/>
      <c r="DR402" s="103"/>
      <c r="DS402" s="104"/>
      <c r="DT402" s="50">
        <f t="shared" si="502"/>
        <v>1</v>
      </c>
      <c r="DU402" s="73">
        <f t="shared" si="503"/>
        <v>0</v>
      </c>
      <c r="DV402" s="73">
        <f t="shared" si="504"/>
        <v>1</v>
      </c>
      <c r="DW402" s="73">
        <f t="shared" si="505"/>
        <v>0</v>
      </c>
      <c r="DX402" s="73">
        <f t="shared" si="506"/>
        <v>0</v>
      </c>
      <c r="DY402" s="125">
        <f t="shared" si="507"/>
        <v>0</v>
      </c>
      <c r="DZ402" s="73">
        <f t="shared" si="508"/>
        <v>1</v>
      </c>
      <c r="EA402" s="19">
        <f t="shared" si="509"/>
        <v>0</v>
      </c>
      <c r="EB402" s="50">
        <f t="shared" si="510"/>
        <v>0</v>
      </c>
      <c r="EC402" s="19">
        <f t="shared" si="511"/>
        <v>0</v>
      </c>
      <c r="ED402" s="19">
        <f t="shared" si="512"/>
        <v>1</v>
      </c>
      <c r="EE402" s="19">
        <f t="shared" si="513"/>
        <v>0</v>
      </c>
      <c r="EF402" s="50">
        <f t="shared" si="514"/>
        <v>0</v>
      </c>
      <c r="EG402" s="19">
        <f t="shared" si="515"/>
        <v>1</v>
      </c>
      <c r="EH402" s="19">
        <f t="shared" si="516"/>
        <v>0</v>
      </c>
      <c r="EI402" s="50">
        <f t="shared" si="517"/>
        <v>0</v>
      </c>
      <c r="EJ402" s="125">
        <f t="shared" si="518"/>
        <v>1</v>
      </c>
      <c r="EK402">
        <f t="shared" si="519"/>
        <v>569.4</v>
      </c>
      <c r="EL402" t="str">
        <f t="shared" si="520"/>
        <v/>
      </c>
      <c r="EM402">
        <f t="shared" si="521"/>
        <v>91.8</v>
      </c>
      <c r="EN402">
        <f t="shared" si="522"/>
        <v>222.3</v>
      </c>
      <c r="EO402" t="str">
        <f t="shared" si="523"/>
        <v/>
      </c>
      <c r="EP402" t="str">
        <f t="shared" si="524"/>
        <v/>
      </c>
      <c r="EQ402">
        <f t="shared" si="525"/>
        <v>763.3</v>
      </c>
      <c r="ER402" t="str">
        <f t="shared" si="526"/>
        <v/>
      </c>
      <c r="ES402" t="str">
        <f t="shared" si="527"/>
        <v/>
      </c>
      <c r="ET402">
        <f t="shared" si="528"/>
        <v>381.1</v>
      </c>
      <c r="EU402" s="61">
        <f t="shared" si="529"/>
        <v>828.8</v>
      </c>
      <c r="EV402" s="53" t="e">
        <f>IF(ISNUMBER(EK402),EK402*#REF!,"")</f>
        <v>#REF!</v>
      </c>
      <c r="EW402" s="53" t="str">
        <f>IF(ISNUMBER(EL402),EL402*#REF!,"")</f>
        <v/>
      </c>
      <c r="EX402" s="53" t="e">
        <f>IF(ISNUMBER(EM402),EM402*#REF!,"")</f>
        <v>#REF!</v>
      </c>
      <c r="EY402" s="53" t="e">
        <f>IF(ISNUMBER(EN402),EN402*#REF!,"")</f>
        <v>#REF!</v>
      </c>
      <c r="EZ402" s="53" t="str">
        <f>IF(ISNUMBER(EO402),EO402*#REF!,"")</f>
        <v/>
      </c>
      <c r="FA402" s="53" t="str">
        <f>IF(ISNUMBER(EP402),EP402*#REF!,"")</f>
        <v/>
      </c>
      <c r="FB402" s="53" t="e">
        <f>IF(ISNUMBER(EQ402),EQ402*#REF!,"")</f>
        <v>#REF!</v>
      </c>
      <c r="FC402" s="53" t="str">
        <f>IF(ISNUMBER(ER402),ER402*#REF!,"")</f>
        <v/>
      </c>
      <c r="FD402" s="53" t="str">
        <f>IF(ISNUMBER(ES402),ES402*#REF!,"")</f>
        <v/>
      </c>
      <c r="FE402" s="53" t="e">
        <f>IF(ISNUMBER(ET402),ET402*#REF!,"")</f>
        <v>#REF!</v>
      </c>
      <c r="FF402" s="52" t="e">
        <f>IF(ISNUMBER(EU402),EU402*#REF!,"")</f>
        <v>#REF!</v>
      </c>
      <c r="FG402" s="55" t="str">
        <f t="shared" si="530"/>
        <v/>
      </c>
      <c r="FH402" s="55" t="str">
        <f t="shared" si="531"/>
        <v/>
      </c>
      <c r="FI402" s="55" t="str">
        <f t="shared" si="532"/>
        <v/>
      </c>
      <c r="FJ402" s="55" t="str">
        <f t="shared" si="533"/>
        <v/>
      </c>
      <c r="FK402" s="55" t="str">
        <f t="shared" si="534"/>
        <v/>
      </c>
      <c r="FL402" s="55" t="str">
        <f t="shared" si="535"/>
        <v/>
      </c>
      <c r="FM402" s="55" t="str">
        <f t="shared" si="536"/>
        <v/>
      </c>
      <c r="FN402" s="55" t="str">
        <f t="shared" si="537"/>
        <v/>
      </c>
      <c r="FO402" s="55" t="str">
        <f t="shared" si="538"/>
        <v/>
      </c>
      <c r="FP402" s="55" t="str">
        <f t="shared" si="539"/>
        <v/>
      </c>
      <c r="FQ402" s="59" t="str">
        <f t="shared" si="540"/>
        <v/>
      </c>
      <c r="FR402" s="53" t="str">
        <f t="shared" si="564"/>
        <v/>
      </c>
      <c r="FS402" s="53" t="e">
        <f t="shared" si="541"/>
        <v>#VALUE!</v>
      </c>
      <c r="FT402" s="19" t="e">
        <f t="shared" si="542"/>
        <v>#VALUE!</v>
      </c>
      <c r="FU402" s="19" t="e">
        <f t="shared" si="543"/>
        <v>#VALUE!</v>
      </c>
      <c r="FV402" s="19" t="e">
        <f t="shared" si="544"/>
        <v>#VALUE!</v>
      </c>
      <c r="FW402" s="50" t="e">
        <f t="shared" si="545"/>
        <v>#VALUE!</v>
      </c>
      <c r="FX402" s="120">
        <f t="shared" si="546"/>
        <v>0</v>
      </c>
      <c r="FY402" s="120">
        <f t="shared" si="547"/>
        <v>0</v>
      </c>
      <c r="FZ402" s="120">
        <f t="shared" si="548"/>
        <v>0</v>
      </c>
      <c r="GA402" s="120">
        <f t="shared" si="549"/>
        <v>0</v>
      </c>
      <c r="GB402" s="120">
        <f t="shared" si="550"/>
        <v>0</v>
      </c>
      <c r="GC402" s="120">
        <f t="shared" si="551"/>
        <v>0</v>
      </c>
      <c r="GD402" s="120">
        <f t="shared" si="552"/>
        <v>0</v>
      </c>
      <c r="GE402" s="120">
        <f t="shared" si="553"/>
        <v>0</v>
      </c>
      <c r="GF402" s="120">
        <f t="shared" si="554"/>
        <v>0</v>
      </c>
      <c r="GG402">
        <f t="shared" si="555"/>
        <v>0</v>
      </c>
      <c r="GH402">
        <f t="shared" si="556"/>
        <v>0</v>
      </c>
      <c r="GI402">
        <v>6</v>
      </c>
      <c r="GJ402" t="str">
        <f t="shared" si="557"/>
        <v/>
      </c>
    </row>
    <row r="403" spans="1:192" x14ac:dyDescent="0.2">
      <c r="A403" s="50">
        <f t="shared" si="558"/>
        <v>402</v>
      </c>
      <c r="B403" s="2" t="s">
        <v>551</v>
      </c>
      <c r="C403" s="2" t="s">
        <v>552</v>
      </c>
      <c r="D403" s="2"/>
      <c r="E403" s="2" t="s">
        <v>1777</v>
      </c>
      <c r="F403" s="19">
        <v>3475420</v>
      </c>
      <c r="G403" s="19">
        <v>5653280</v>
      </c>
      <c r="H403" s="77">
        <f t="shared" si="493"/>
        <v>475355.402</v>
      </c>
      <c r="I403" s="77">
        <f t="shared" si="494"/>
        <v>5651458.4780000001</v>
      </c>
      <c r="J403" s="19">
        <v>353</v>
      </c>
      <c r="K403" s="66" t="s">
        <v>1333</v>
      </c>
      <c r="L403" s="19">
        <v>155</v>
      </c>
      <c r="O403" s="19">
        <v>339.1</v>
      </c>
      <c r="Q403" t="s">
        <v>1339</v>
      </c>
      <c r="R403" s="58" t="s">
        <v>2873</v>
      </c>
      <c r="S403" s="2" t="s">
        <v>2640</v>
      </c>
      <c r="T403" s="241" t="str">
        <f t="shared" si="495"/>
        <v>-</v>
      </c>
      <c r="U403" s="241" t="str">
        <f t="shared" si="496"/>
        <v>-</v>
      </c>
      <c r="V403" s="241" t="str">
        <f t="shared" si="497"/>
        <v>-</v>
      </c>
      <c r="W403" s="241" t="str">
        <f t="shared" si="563"/>
        <v>-</v>
      </c>
      <c r="X403" s="260">
        <f t="shared" si="560"/>
        <v>6</v>
      </c>
      <c r="Y403" s="261" t="str">
        <f t="shared" si="559"/>
        <v/>
      </c>
      <c r="Z403" s="56"/>
      <c r="AA403" s="48">
        <v>26786</v>
      </c>
      <c r="AB403" s="73">
        <v>1</v>
      </c>
      <c r="AC403" s="2" t="s">
        <v>404</v>
      </c>
      <c r="AD403" s="2" t="s">
        <v>1778</v>
      </c>
      <c r="AE403" s="57" t="s">
        <v>2713</v>
      </c>
      <c r="AF403" s="66">
        <v>11.5</v>
      </c>
      <c r="AH403" s="19">
        <v>8.5</v>
      </c>
      <c r="AM403" s="66">
        <v>1</v>
      </c>
      <c r="AN403">
        <v>6.8</v>
      </c>
      <c r="AO403">
        <v>11.8</v>
      </c>
      <c r="AP403" s="19">
        <v>4.0999999999999996</v>
      </c>
      <c r="AS403" s="193">
        <f t="shared" si="561"/>
        <v>394.41800000000001</v>
      </c>
      <c r="AT403" s="248" t="str">
        <f t="shared" si="562"/>
        <v/>
      </c>
      <c r="AU403">
        <v>62.2</v>
      </c>
      <c r="AV403" s="58"/>
      <c r="AW403" s="65">
        <v>48.55</v>
      </c>
      <c r="AX403">
        <v>11.7</v>
      </c>
      <c r="AY403">
        <v>11.7</v>
      </c>
      <c r="AZ403" s="224">
        <f>AO403*21.76</f>
        <v>256.76800000000003</v>
      </c>
      <c r="BB403">
        <v>3.5</v>
      </c>
      <c r="BE403">
        <v>0</v>
      </c>
      <c r="BF403">
        <v>0</v>
      </c>
      <c r="CM403">
        <v>2.6</v>
      </c>
      <c r="CN403" s="103">
        <v>8</v>
      </c>
      <c r="DB403" s="103"/>
      <c r="DC403" s="103"/>
      <c r="DD403" s="103"/>
      <c r="DE403" s="103"/>
      <c r="DF403" s="103"/>
      <c r="DG403" s="103"/>
      <c r="DH403" s="103"/>
      <c r="DI403" s="103"/>
      <c r="DJ403" s="103"/>
      <c r="DK403" s="103"/>
      <c r="DL403" s="103"/>
      <c r="DM403" s="103"/>
      <c r="DN403" s="103"/>
      <c r="DO403" s="103"/>
      <c r="DP403" s="103"/>
      <c r="DQ403" s="103"/>
      <c r="DR403" s="103"/>
      <c r="DS403" s="104"/>
      <c r="DT403" s="50">
        <f t="shared" si="502"/>
        <v>1</v>
      </c>
      <c r="DU403" s="73">
        <f t="shared" si="503"/>
        <v>0</v>
      </c>
      <c r="DV403" s="73">
        <f t="shared" si="504"/>
        <v>0</v>
      </c>
      <c r="DW403" s="73">
        <f t="shared" si="505"/>
        <v>1</v>
      </c>
      <c r="DX403" s="73">
        <f t="shared" si="506"/>
        <v>0</v>
      </c>
      <c r="DY403" s="125">
        <f t="shared" si="507"/>
        <v>0</v>
      </c>
      <c r="DZ403" s="73">
        <f t="shared" si="508"/>
        <v>1</v>
      </c>
      <c r="EA403" s="19">
        <f t="shared" si="509"/>
        <v>0</v>
      </c>
      <c r="EB403" s="50">
        <f t="shared" si="510"/>
        <v>0</v>
      </c>
      <c r="EC403" s="19">
        <f t="shared" si="511"/>
        <v>1</v>
      </c>
      <c r="ED403" s="19">
        <f t="shared" si="512"/>
        <v>0</v>
      </c>
      <c r="EE403" s="19">
        <f t="shared" si="513"/>
        <v>0</v>
      </c>
      <c r="EF403" s="50">
        <f t="shared" si="514"/>
        <v>0</v>
      </c>
      <c r="EG403" s="19">
        <f t="shared" si="515"/>
        <v>1</v>
      </c>
      <c r="EH403" s="19">
        <f t="shared" si="516"/>
        <v>0</v>
      </c>
      <c r="EI403" s="50">
        <f t="shared" si="517"/>
        <v>0</v>
      </c>
      <c r="EJ403" s="125">
        <f t="shared" si="518"/>
        <v>1</v>
      </c>
      <c r="EK403">
        <f t="shared" si="519"/>
        <v>62.2</v>
      </c>
      <c r="EL403">
        <f t="shared" si="520"/>
        <v>3.5</v>
      </c>
      <c r="EM403" t="str">
        <f t="shared" si="521"/>
        <v/>
      </c>
      <c r="EN403">
        <f t="shared" si="522"/>
        <v>48.55</v>
      </c>
      <c r="EO403">
        <f t="shared" si="523"/>
        <v>0</v>
      </c>
      <c r="EP403">
        <f t="shared" si="524"/>
        <v>0</v>
      </c>
      <c r="EQ403">
        <f t="shared" si="525"/>
        <v>256.76800000000003</v>
      </c>
      <c r="ER403" t="str">
        <f t="shared" si="526"/>
        <v/>
      </c>
      <c r="ES403" t="str">
        <f t="shared" si="527"/>
        <v/>
      </c>
      <c r="ET403">
        <f t="shared" si="528"/>
        <v>11.7</v>
      </c>
      <c r="EU403" s="61">
        <f t="shared" si="529"/>
        <v>11.7</v>
      </c>
      <c r="EV403" s="53" t="e">
        <f>IF(ISNUMBER(EK403),EK403*#REF!,"")</f>
        <v>#REF!</v>
      </c>
      <c r="EW403" s="53" t="e">
        <f>IF(ISNUMBER(EL403),EL403*#REF!,"")</f>
        <v>#REF!</v>
      </c>
      <c r="EX403" s="53" t="str">
        <f>IF(ISNUMBER(EM403),EM403*#REF!,"")</f>
        <v/>
      </c>
      <c r="EY403" s="53" t="e">
        <f>IF(ISNUMBER(EN403),EN403*#REF!,"")</f>
        <v>#REF!</v>
      </c>
      <c r="EZ403" s="53" t="e">
        <f>IF(ISNUMBER(EO403),EO403*#REF!,"")</f>
        <v>#REF!</v>
      </c>
      <c r="FA403" s="53" t="e">
        <f>IF(ISNUMBER(EP403),EP403*#REF!,"")</f>
        <v>#REF!</v>
      </c>
      <c r="FB403" s="53" t="e">
        <f>IF(ISNUMBER(EQ403),EQ403*#REF!,"")</f>
        <v>#REF!</v>
      </c>
      <c r="FC403" s="53" t="str">
        <f>IF(ISNUMBER(ER403),ER403*#REF!,"")</f>
        <v/>
      </c>
      <c r="FD403" s="53" t="str">
        <f>IF(ISNUMBER(ES403),ES403*#REF!,"")</f>
        <v/>
      </c>
      <c r="FE403" s="53" t="e">
        <f>IF(ISNUMBER(ET403),ET403*#REF!,"")</f>
        <v>#REF!</v>
      </c>
      <c r="FF403" s="52" t="e">
        <f>IF(ISNUMBER(EU403),EU403*#REF!,"")</f>
        <v>#REF!</v>
      </c>
      <c r="FG403" s="55" t="str">
        <f t="shared" si="530"/>
        <v/>
      </c>
      <c r="FH403" s="55" t="str">
        <f t="shared" si="531"/>
        <v/>
      </c>
      <c r="FI403" s="55" t="str">
        <f t="shared" si="532"/>
        <v/>
      </c>
      <c r="FJ403" s="55" t="str">
        <f t="shared" si="533"/>
        <v/>
      </c>
      <c r="FK403" s="55" t="str">
        <f t="shared" si="534"/>
        <v/>
      </c>
      <c r="FL403" s="55" t="str">
        <f t="shared" si="535"/>
        <v/>
      </c>
      <c r="FM403" s="55" t="str">
        <f t="shared" si="536"/>
        <v/>
      </c>
      <c r="FN403" s="55" t="str">
        <f t="shared" si="537"/>
        <v/>
      </c>
      <c r="FO403" s="55" t="str">
        <f t="shared" si="538"/>
        <v/>
      </c>
      <c r="FP403" s="55" t="str">
        <f t="shared" si="539"/>
        <v/>
      </c>
      <c r="FQ403" s="59" t="str">
        <f t="shared" si="540"/>
        <v/>
      </c>
      <c r="FR403" s="53" t="str">
        <f t="shared" si="564"/>
        <v/>
      </c>
      <c r="FS403" s="53" t="e">
        <f t="shared" si="541"/>
        <v>#VALUE!</v>
      </c>
      <c r="FT403" s="19" t="e">
        <f t="shared" si="542"/>
        <v>#VALUE!</v>
      </c>
      <c r="FU403" s="19" t="e">
        <f t="shared" si="543"/>
        <v>#VALUE!</v>
      </c>
      <c r="FV403" s="19" t="e">
        <f t="shared" si="544"/>
        <v>#VALUE!</v>
      </c>
      <c r="FW403" s="50" t="e">
        <f t="shared" si="545"/>
        <v>#VALUE!</v>
      </c>
      <c r="FX403" s="120">
        <f t="shared" si="546"/>
        <v>0</v>
      </c>
      <c r="FY403" s="120">
        <f t="shared" si="547"/>
        <v>0</v>
      </c>
      <c r="FZ403" s="120">
        <f t="shared" si="548"/>
        <v>0</v>
      </c>
      <c r="GA403" s="120">
        <f t="shared" si="549"/>
        <v>0</v>
      </c>
      <c r="GB403" s="120">
        <f t="shared" si="550"/>
        <v>0</v>
      </c>
      <c r="GC403" s="120">
        <f t="shared" si="551"/>
        <v>0</v>
      </c>
      <c r="GD403" s="120">
        <f t="shared" si="552"/>
        <v>0</v>
      </c>
      <c r="GE403" s="120">
        <f t="shared" si="553"/>
        <v>0</v>
      </c>
      <c r="GF403" s="120">
        <f t="shared" si="554"/>
        <v>0</v>
      </c>
      <c r="GG403">
        <f t="shared" si="555"/>
        <v>0</v>
      </c>
      <c r="GH403">
        <f t="shared" si="556"/>
        <v>0</v>
      </c>
      <c r="GI403">
        <v>6</v>
      </c>
      <c r="GJ403" t="str">
        <f t="shared" si="557"/>
        <v/>
      </c>
    </row>
    <row r="404" spans="1:192" x14ac:dyDescent="0.2">
      <c r="A404" s="50">
        <f t="shared" si="558"/>
        <v>403</v>
      </c>
      <c r="B404" s="2" t="s">
        <v>1095</v>
      </c>
      <c r="C404" s="2" t="s">
        <v>1096</v>
      </c>
      <c r="D404" s="2"/>
      <c r="E404" s="2"/>
      <c r="F404" s="19">
        <v>3529840</v>
      </c>
      <c r="G404" s="19">
        <v>5680160</v>
      </c>
      <c r="H404" s="77">
        <f t="shared" si="493"/>
        <v>529753.63399999996</v>
      </c>
      <c r="I404" s="77">
        <f t="shared" si="494"/>
        <v>5678327.7260000007</v>
      </c>
      <c r="J404" s="19">
        <v>213.89</v>
      </c>
      <c r="K404" s="66" t="s">
        <v>1333</v>
      </c>
      <c r="L404" s="19">
        <v>206.78</v>
      </c>
      <c r="M404" s="19">
        <v>83.89</v>
      </c>
      <c r="N404" s="19">
        <v>204.58</v>
      </c>
      <c r="O404"/>
      <c r="P404"/>
      <c r="Q404" t="s">
        <v>1339</v>
      </c>
      <c r="R404" s="58" t="s">
        <v>2882</v>
      </c>
      <c r="S404" s="230" t="s">
        <v>1324</v>
      </c>
      <c r="T404" s="241" t="str">
        <f t="shared" si="495"/>
        <v>-</v>
      </c>
      <c r="U404" s="241" t="str">
        <f t="shared" si="496"/>
        <v>-</v>
      </c>
      <c r="V404" s="241" t="str">
        <f t="shared" si="497"/>
        <v>-</v>
      </c>
      <c r="W404" s="241" t="str">
        <f t="shared" si="563"/>
        <v>-</v>
      </c>
      <c r="X404" s="260">
        <f t="shared" si="560"/>
        <v>6</v>
      </c>
      <c r="Y404" s="261" t="str">
        <f t="shared" si="559"/>
        <v/>
      </c>
      <c r="Z404" s="56"/>
      <c r="AA404" s="48" t="s">
        <v>1779</v>
      </c>
      <c r="AB404" s="73">
        <v>1</v>
      </c>
      <c r="AC404" s="2" t="s">
        <v>1038</v>
      </c>
      <c r="AD404" s="2" t="s">
        <v>1780</v>
      </c>
      <c r="AE404" s="57" t="s">
        <v>1431</v>
      </c>
      <c r="AF404" s="66">
        <v>12.2</v>
      </c>
      <c r="AH404" s="19">
        <v>7.2</v>
      </c>
      <c r="AS404" s="204"/>
      <c r="AT404" s="249"/>
      <c r="AU404" s="51"/>
      <c r="AV404" s="51"/>
      <c r="AW404" s="51"/>
      <c r="AX404" s="51"/>
      <c r="AY404" s="51"/>
      <c r="AZ404" s="229">
        <v>244</v>
      </c>
      <c r="CN404" s="103">
        <v>22</v>
      </c>
      <c r="DB404" s="103"/>
      <c r="DC404" s="90" t="s">
        <v>1781</v>
      </c>
      <c r="DD404" s="103"/>
      <c r="DE404" s="103">
        <v>-15.5</v>
      </c>
      <c r="DF404" s="90" t="s">
        <v>1782</v>
      </c>
      <c r="DG404" s="103"/>
      <c r="DH404" s="103"/>
      <c r="DI404" s="103"/>
      <c r="DJ404" s="103"/>
      <c r="DK404" s="103"/>
      <c r="DL404" s="103"/>
      <c r="DM404" s="103"/>
      <c r="DN404" s="103"/>
      <c r="DO404" s="103"/>
      <c r="DP404" s="103"/>
      <c r="DQ404" s="103"/>
      <c r="DR404" s="103"/>
      <c r="DS404" s="104"/>
      <c r="DT404" s="50">
        <f t="shared" si="502"/>
        <v>1</v>
      </c>
      <c r="DU404" s="73">
        <f t="shared" si="503"/>
        <v>0</v>
      </c>
      <c r="DV404" s="73">
        <f t="shared" si="504"/>
        <v>0</v>
      </c>
      <c r="DW404" s="73">
        <f t="shared" si="505"/>
        <v>1</v>
      </c>
      <c r="DX404" s="73">
        <f t="shared" si="506"/>
        <v>0</v>
      </c>
      <c r="DY404" s="125">
        <f t="shared" si="507"/>
        <v>0</v>
      </c>
      <c r="DZ404" s="73">
        <f t="shared" si="508"/>
        <v>1</v>
      </c>
      <c r="EA404" s="19">
        <f t="shared" si="509"/>
        <v>0</v>
      </c>
      <c r="EB404" s="50">
        <f t="shared" si="510"/>
        <v>0</v>
      </c>
      <c r="EC404" s="19">
        <f t="shared" si="511"/>
        <v>0</v>
      </c>
      <c r="ED404" s="19">
        <f t="shared" si="512"/>
        <v>0</v>
      </c>
      <c r="EE404" s="19">
        <f t="shared" si="513"/>
        <v>0</v>
      </c>
      <c r="EF404" s="50">
        <f t="shared" si="514"/>
        <v>1</v>
      </c>
      <c r="EG404" s="19">
        <f t="shared" si="515"/>
        <v>1</v>
      </c>
      <c r="EH404" s="19">
        <f t="shared" si="516"/>
        <v>0</v>
      </c>
      <c r="EI404" s="50">
        <f t="shared" si="517"/>
        <v>0</v>
      </c>
      <c r="EJ404" s="125">
        <f t="shared" si="518"/>
        <v>1</v>
      </c>
      <c r="EK404" t="str">
        <f t="shared" si="519"/>
        <v/>
      </c>
      <c r="EL404" t="str">
        <f t="shared" si="520"/>
        <v/>
      </c>
      <c r="EM404" t="str">
        <f t="shared" si="521"/>
        <v/>
      </c>
      <c r="EN404" t="str">
        <f t="shared" si="522"/>
        <v/>
      </c>
      <c r="EO404" t="str">
        <f t="shared" si="523"/>
        <v/>
      </c>
      <c r="EP404" t="str">
        <f t="shared" si="524"/>
        <v/>
      </c>
      <c r="EQ404">
        <f t="shared" si="525"/>
        <v>244</v>
      </c>
      <c r="ER404" t="str">
        <f t="shared" si="526"/>
        <v/>
      </c>
      <c r="ES404" t="str">
        <f t="shared" si="527"/>
        <v/>
      </c>
      <c r="ET404" t="str">
        <f t="shared" si="528"/>
        <v/>
      </c>
      <c r="EU404" s="61" t="str">
        <f t="shared" si="529"/>
        <v/>
      </c>
      <c r="EV404" s="53" t="str">
        <f>IF(ISNUMBER(EK404),EK404*#REF!,"")</f>
        <v/>
      </c>
      <c r="EW404" s="53" t="str">
        <f>IF(ISNUMBER(EL404),EL404*#REF!,"")</f>
        <v/>
      </c>
      <c r="EX404" s="53" t="str">
        <f>IF(ISNUMBER(EM404),EM404*#REF!,"")</f>
        <v/>
      </c>
      <c r="EY404" s="53" t="str">
        <f>IF(ISNUMBER(EN404),EN404*#REF!,"")</f>
        <v/>
      </c>
      <c r="EZ404" s="53" t="str">
        <f>IF(ISNUMBER(EO404),EO404*#REF!,"")</f>
        <v/>
      </c>
      <c r="FA404" s="53" t="str">
        <f>IF(ISNUMBER(EP404),EP404*#REF!,"")</f>
        <v/>
      </c>
      <c r="FB404" s="53" t="e">
        <f>IF(ISNUMBER(EQ404),EQ404*#REF!,"")</f>
        <v>#REF!</v>
      </c>
      <c r="FC404" s="53" t="str">
        <f>IF(ISNUMBER(ER404),ER404*#REF!,"")</f>
        <v/>
      </c>
      <c r="FD404" s="53" t="str">
        <f>IF(ISNUMBER(ES404),ES404*#REF!,"")</f>
        <v/>
      </c>
      <c r="FE404" s="53" t="str">
        <f>IF(ISNUMBER(ET404),ET404*#REF!,"")</f>
        <v/>
      </c>
      <c r="FF404" s="52" t="str">
        <f>IF(ISNUMBER(EU404),EU404*#REF!,"")</f>
        <v/>
      </c>
      <c r="FG404" s="55" t="str">
        <f t="shared" si="530"/>
        <v/>
      </c>
      <c r="FH404" s="55" t="str">
        <f t="shared" si="531"/>
        <v/>
      </c>
      <c r="FI404" s="55" t="str">
        <f t="shared" si="532"/>
        <v/>
      </c>
      <c r="FJ404" s="55" t="str">
        <f t="shared" si="533"/>
        <v/>
      </c>
      <c r="FK404" s="55" t="str">
        <f t="shared" si="534"/>
        <v/>
      </c>
      <c r="FL404" s="55" t="str">
        <f t="shared" si="535"/>
        <v/>
      </c>
      <c r="FM404" s="55" t="str">
        <f t="shared" si="536"/>
        <v/>
      </c>
      <c r="FN404" s="55" t="str">
        <f t="shared" si="537"/>
        <v/>
      </c>
      <c r="FO404" s="55" t="str">
        <f t="shared" si="538"/>
        <v/>
      </c>
      <c r="FP404" s="55" t="str">
        <f t="shared" si="539"/>
        <v/>
      </c>
      <c r="FQ404" s="59" t="str">
        <f t="shared" si="540"/>
        <v/>
      </c>
      <c r="FR404" s="53" t="str">
        <f t="shared" si="564"/>
        <v/>
      </c>
      <c r="FS404" s="53">
        <f t="shared" si="541"/>
        <v>0</v>
      </c>
      <c r="FT404" s="19">
        <f t="shared" si="542"/>
        <v>1</v>
      </c>
      <c r="FU404" s="19">
        <f t="shared" si="543"/>
        <v>0</v>
      </c>
      <c r="FV404" s="19">
        <f t="shared" si="544"/>
        <v>0</v>
      </c>
      <c r="FW404" s="50">
        <f t="shared" si="545"/>
        <v>0</v>
      </c>
      <c r="FX404" s="120">
        <f t="shared" si="546"/>
        <v>0</v>
      </c>
      <c r="FY404" s="120">
        <f t="shared" si="547"/>
        <v>0</v>
      </c>
      <c r="FZ404" s="120">
        <f t="shared" si="548"/>
        <v>0</v>
      </c>
      <c r="GA404" s="120">
        <f t="shared" si="549"/>
        <v>0</v>
      </c>
      <c r="GB404" s="120">
        <f t="shared" si="550"/>
        <v>0</v>
      </c>
      <c r="GC404" s="120">
        <f t="shared" si="551"/>
        <v>0</v>
      </c>
      <c r="GD404" s="120">
        <f t="shared" si="552"/>
        <v>0</v>
      </c>
      <c r="GE404" s="120">
        <f t="shared" si="553"/>
        <v>0</v>
      </c>
      <c r="GF404" s="120">
        <f t="shared" si="554"/>
        <v>0</v>
      </c>
      <c r="GG404">
        <f t="shared" si="555"/>
        <v>0</v>
      </c>
      <c r="GH404">
        <f t="shared" si="556"/>
        <v>0</v>
      </c>
      <c r="GI404">
        <v>6</v>
      </c>
      <c r="GJ404" t="str">
        <f t="shared" si="557"/>
        <v/>
      </c>
    </row>
    <row r="405" spans="1:192" x14ac:dyDescent="0.2">
      <c r="A405" s="50">
        <f t="shared" si="558"/>
        <v>404</v>
      </c>
      <c r="B405" s="2" t="s">
        <v>1095</v>
      </c>
      <c r="C405" s="2" t="s">
        <v>1096</v>
      </c>
      <c r="D405" s="2"/>
      <c r="E405" s="2"/>
      <c r="F405" s="19">
        <v>3529840</v>
      </c>
      <c r="G405" s="19">
        <v>5680160</v>
      </c>
      <c r="H405" s="77">
        <f t="shared" si="493"/>
        <v>529753.63399999996</v>
      </c>
      <c r="I405" s="77">
        <f t="shared" si="494"/>
        <v>5678327.7260000007</v>
      </c>
      <c r="J405" s="19">
        <v>213.89</v>
      </c>
      <c r="K405" s="66" t="s">
        <v>1333</v>
      </c>
      <c r="L405" s="19">
        <v>206.78</v>
      </c>
      <c r="M405" s="19">
        <v>83.89</v>
      </c>
      <c r="N405" s="19">
        <v>204.58</v>
      </c>
      <c r="O405"/>
      <c r="P405"/>
      <c r="Q405" t="s">
        <v>1339</v>
      </c>
      <c r="R405" s="58" t="s">
        <v>2882</v>
      </c>
      <c r="S405" s="230" t="s">
        <v>1324</v>
      </c>
      <c r="T405" s="241" t="str">
        <f t="shared" si="495"/>
        <v>-</v>
      </c>
      <c r="U405" s="241" t="str">
        <f t="shared" si="496"/>
        <v>-</v>
      </c>
      <c r="V405" s="241" t="str">
        <f t="shared" si="497"/>
        <v>-</v>
      </c>
      <c r="W405" s="241" t="str">
        <f t="shared" si="563"/>
        <v>-</v>
      </c>
      <c r="X405" s="260">
        <f t="shared" si="560"/>
        <v>6</v>
      </c>
      <c r="Y405" s="261" t="str">
        <f t="shared" si="559"/>
        <v/>
      </c>
      <c r="Z405" s="56"/>
      <c r="AA405" s="48" t="s">
        <v>1783</v>
      </c>
      <c r="AB405" s="73">
        <v>2</v>
      </c>
      <c r="AC405" s="2" t="s">
        <v>1038</v>
      </c>
      <c r="AD405" s="2" t="s">
        <v>1780</v>
      </c>
      <c r="AE405" s="57" t="s">
        <v>1431</v>
      </c>
      <c r="AF405" s="66">
        <v>12.9</v>
      </c>
      <c r="AH405" s="19">
        <v>7.2</v>
      </c>
      <c r="AS405" s="204"/>
      <c r="AT405" s="249"/>
      <c r="AU405" s="51"/>
      <c r="AV405" s="51"/>
      <c r="AW405" s="51"/>
      <c r="AX405" s="51"/>
      <c r="AY405" s="51"/>
      <c r="AZ405" s="229">
        <v>305</v>
      </c>
      <c r="CN405" s="103">
        <v>65</v>
      </c>
      <c r="DB405" s="103"/>
      <c r="DC405" s="90" t="s">
        <v>1784</v>
      </c>
      <c r="DD405" s="103"/>
      <c r="DE405" s="103">
        <v>-15.3</v>
      </c>
      <c r="DF405" s="90" t="s">
        <v>1785</v>
      </c>
      <c r="DG405" s="231">
        <v>-8.6</v>
      </c>
      <c r="DH405" s="103"/>
      <c r="DI405" s="103"/>
      <c r="DJ405" s="103"/>
      <c r="DK405" s="103"/>
      <c r="DL405" s="103"/>
      <c r="DM405" s="103"/>
      <c r="DN405" s="103"/>
      <c r="DO405" s="103"/>
      <c r="DP405" s="103"/>
      <c r="DQ405" s="103"/>
      <c r="DR405" s="103"/>
      <c r="DS405" s="104"/>
      <c r="DT405" s="50">
        <f t="shared" si="502"/>
        <v>0</v>
      </c>
      <c r="DU405" s="73">
        <f t="shared" si="503"/>
        <v>0</v>
      </c>
      <c r="DV405" s="73">
        <f t="shared" si="504"/>
        <v>0</v>
      </c>
      <c r="DW405" s="73">
        <f t="shared" si="505"/>
        <v>1</v>
      </c>
      <c r="DX405" s="73">
        <f t="shared" si="506"/>
        <v>0</v>
      </c>
      <c r="DY405" s="125">
        <f t="shared" si="507"/>
        <v>0</v>
      </c>
      <c r="DZ405" s="73">
        <f t="shared" si="508"/>
        <v>1</v>
      </c>
      <c r="EA405" s="19">
        <f t="shared" si="509"/>
        <v>0</v>
      </c>
      <c r="EB405" s="50">
        <f t="shared" si="510"/>
        <v>0</v>
      </c>
      <c r="EC405" s="19">
        <f t="shared" si="511"/>
        <v>0</v>
      </c>
      <c r="ED405" s="19">
        <f t="shared" si="512"/>
        <v>0</v>
      </c>
      <c r="EE405" s="19">
        <f t="shared" si="513"/>
        <v>0</v>
      </c>
      <c r="EF405" s="50">
        <f t="shared" si="514"/>
        <v>1</v>
      </c>
      <c r="EG405" s="19">
        <f t="shared" si="515"/>
        <v>1</v>
      </c>
      <c r="EH405" s="19">
        <f t="shared" si="516"/>
        <v>0</v>
      </c>
      <c r="EI405" s="50">
        <f t="shared" si="517"/>
        <v>0</v>
      </c>
      <c r="EJ405" s="125">
        <f t="shared" si="518"/>
        <v>1</v>
      </c>
      <c r="EK405" t="str">
        <f t="shared" si="519"/>
        <v/>
      </c>
      <c r="EL405" t="str">
        <f t="shared" si="520"/>
        <v/>
      </c>
      <c r="EM405" t="str">
        <f t="shared" si="521"/>
        <v/>
      </c>
      <c r="EN405" t="str">
        <f t="shared" si="522"/>
        <v/>
      </c>
      <c r="EO405" t="str">
        <f t="shared" si="523"/>
        <v/>
      </c>
      <c r="EP405" t="str">
        <f t="shared" si="524"/>
        <v/>
      </c>
      <c r="EQ405">
        <f t="shared" si="525"/>
        <v>305</v>
      </c>
      <c r="ER405" t="str">
        <f t="shared" si="526"/>
        <v/>
      </c>
      <c r="ES405" t="str">
        <f t="shared" si="527"/>
        <v/>
      </c>
      <c r="ET405" t="str">
        <f t="shared" si="528"/>
        <v/>
      </c>
      <c r="EU405" s="61" t="str">
        <f t="shared" si="529"/>
        <v/>
      </c>
      <c r="EV405" s="53" t="str">
        <f>IF(ISNUMBER(EK405),EK405*#REF!,"")</f>
        <v/>
      </c>
      <c r="EW405" s="53" t="str">
        <f>IF(ISNUMBER(EL405),EL405*#REF!,"")</f>
        <v/>
      </c>
      <c r="EX405" s="53" t="str">
        <f>IF(ISNUMBER(EM405),EM405*#REF!,"")</f>
        <v/>
      </c>
      <c r="EY405" s="53" t="str">
        <f>IF(ISNUMBER(EN405),EN405*#REF!,"")</f>
        <v/>
      </c>
      <c r="EZ405" s="53" t="str">
        <f>IF(ISNUMBER(EO405),EO405*#REF!,"")</f>
        <v/>
      </c>
      <c r="FA405" s="53" t="str">
        <f>IF(ISNUMBER(EP405),EP405*#REF!,"")</f>
        <v/>
      </c>
      <c r="FB405" s="53" t="e">
        <f>IF(ISNUMBER(EQ405),EQ405*#REF!,"")</f>
        <v>#REF!</v>
      </c>
      <c r="FC405" s="53" t="str">
        <f>IF(ISNUMBER(ER405),ER405*#REF!,"")</f>
        <v/>
      </c>
      <c r="FD405" s="53" t="str">
        <f>IF(ISNUMBER(ES405),ES405*#REF!,"")</f>
        <v/>
      </c>
      <c r="FE405" s="53" t="str">
        <f>IF(ISNUMBER(ET405),ET405*#REF!,"")</f>
        <v/>
      </c>
      <c r="FF405" s="52" t="str">
        <f>IF(ISNUMBER(EU405),EU405*#REF!,"")</f>
        <v/>
      </c>
      <c r="FG405" s="55" t="str">
        <f t="shared" si="530"/>
        <v/>
      </c>
      <c r="FH405" s="55" t="str">
        <f t="shared" si="531"/>
        <v/>
      </c>
      <c r="FI405" s="55" t="str">
        <f t="shared" si="532"/>
        <v/>
      </c>
      <c r="FJ405" s="55" t="str">
        <f t="shared" si="533"/>
        <v/>
      </c>
      <c r="FK405" s="55" t="str">
        <f t="shared" si="534"/>
        <v/>
      </c>
      <c r="FL405" s="55" t="str">
        <f t="shared" si="535"/>
        <v/>
      </c>
      <c r="FM405" s="55" t="str">
        <f t="shared" si="536"/>
        <v/>
      </c>
      <c r="FN405" s="55" t="str">
        <f t="shared" si="537"/>
        <v/>
      </c>
      <c r="FO405" s="55" t="str">
        <f t="shared" si="538"/>
        <v/>
      </c>
      <c r="FP405" s="55" t="str">
        <f t="shared" si="539"/>
        <v/>
      </c>
      <c r="FQ405" s="59" t="str">
        <f t="shared" si="540"/>
        <v/>
      </c>
      <c r="FR405" s="53" t="str">
        <f t="shared" si="564"/>
        <v/>
      </c>
      <c r="FS405" s="53">
        <f t="shared" si="541"/>
        <v>0</v>
      </c>
      <c r="FT405" s="19">
        <f t="shared" si="542"/>
        <v>1</v>
      </c>
      <c r="FU405" s="19">
        <f t="shared" si="543"/>
        <v>0</v>
      </c>
      <c r="FV405" s="19">
        <f t="shared" si="544"/>
        <v>0</v>
      </c>
      <c r="FW405" s="50">
        <f t="shared" si="545"/>
        <v>0</v>
      </c>
      <c r="FX405" s="120">
        <f t="shared" si="546"/>
        <v>0</v>
      </c>
      <c r="FY405" s="120">
        <f t="shared" si="547"/>
        <v>0</v>
      </c>
      <c r="FZ405" s="120">
        <f t="shared" si="548"/>
        <v>0</v>
      </c>
      <c r="GA405" s="120">
        <f t="shared" si="549"/>
        <v>0</v>
      </c>
      <c r="GB405" s="120">
        <f t="shared" si="550"/>
        <v>0</v>
      </c>
      <c r="GC405" s="120">
        <f t="shared" si="551"/>
        <v>0</v>
      </c>
      <c r="GD405" s="120">
        <f t="shared" si="552"/>
        <v>0</v>
      </c>
      <c r="GE405" s="120">
        <f t="shared" si="553"/>
        <v>0</v>
      </c>
      <c r="GF405" s="120">
        <f t="shared" si="554"/>
        <v>0</v>
      </c>
      <c r="GG405">
        <f t="shared" si="555"/>
        <v>0</v>
      </c>
      <c r="GH405">
        <f t="shared" si="556"/>
        <v>0</v>
      </c>
      <c r="GI405">
        <v>6</v>
      </c>
      <c r="GJ405" t="str">
        <f t="shared" si="557"/>
        <v/>
      </c>
    </row>
    <row r="406" spans="1:192" x14ac:dyDescent="0.2">
      <c r="A406" s="50">
        <f t="shared" si="558"/>
        <v>405</v>
      </c>
      <c r="B406" s="2" t="s">
        <v>1095</v>
      </c>
      <c r="C406" s="2" t="s">
        <v>1096</v>
      </c>
      <c r="D406" s="2"/>
      <c r="E406" s="2"/>
      <c r="F406" s="19">
        <v>3529840</v>
      </c>
      <c r="G406" s="19">
        <v>5680160</v>
      </c>
      <c r="H406" s="77">
        <f t="shared" si="493"/>
        <v>529753.63399999996</v>
      </c>
      <c r="I406" s="77">
        <f t="shared" si="494"/>
        <v>5678327.7260000007</v>
      </c>
      <c r="J406" s="19">
        <v>213.89</v>
      </c>
      <c r="K406" s="66" t="s">
        <v>1333</v>
      </c>
      <c r="L406" s="19">
        <v>206.78</v>
      </c>
      <c r="M406" s="19">
        <v>83.89</v>
      </c>
      <c r="N406" s="19">
        <v>204.58</v>
      </c>
      <c r="O406"/>
      <c r="P406"/>
      <c r="Q406" t="s">
        <v>1339</v>
      </c>
      <c r="R406" s="58" t="s">
        <v>2882</v>
      </c>
      <c r="S406" s="230" t="s">
        <v>1324</v>
      </c>
      <c r="T406" s="241" t="str">
        <f t="shared" si="495"/>
        <v>-</v>
      </c>
      <c r="U406" s="241" t="str">
        <f t="shared" si="496"/>
        <v>-</v>
      </c>
      <c r="V406" s="241" t="str">
        <f t="shared" si="497"/>
        <v>-</v>
      </c>
      <c r="W406" s="241" t="str">
        <f t="shared" si="563"/>
        <v>-</v>
      </c>
      <c r="X406" s="260">
        <f t="shared" si="560"/>
        <v>6</v>
      </c>
      <c r="Y406" s="261" t="str">
        <f t="shared" si="559"/>
        <v/>
      </c>
      <c r="Z406" s="56"/>
      <c r="AA406" s="86">
        <v>33688</v>
      </c>
      <c r="AB406" s="73">
        <v>3</v>
      </c>
      <c r="AC406" s="2" t="s">
        <v>1038</v>
      </c>
      <c r="AD406" s="2" t="s">
        <v>1786</v>
      </c>
      <c r="AE406" s="57" t="s">
        <v>1787</v>
      </c>
      <c r="AF406" s="66">
        <v>11.7</v>
      </c>
      <c r="AG406" s="19">
        <v>1017</v>
      </c>
      <c r="AH406" s="19">
        <v>6.85</v>
      </c>
      <c r="AS406" s="193">
        <f>SUM(AU406:BN406)+SUM(BO406:CL406)/1000</f>
        <v>721.76599999999996</v>
      </c>
      <c r="AT406" s="248" t="str">
        <f>FR406</f>
        <v/>
      </c>
      <c r="AU406">
        <v>32.6</v>
      </c>
      <c r="AV406">
        <v>36.299999999999997</v>
      </c>
      <c r="AW406">
        <v>122.7</v>
      </c>
      <c r="AX406">
        <v>156.9</v>
      </c>
      <c r="AY406">
        <v>48.1</v>
      </c>
      <c r="AZ406" s="217">
        <v>320</v>
      </c>
      <c r="BB406">
        <v>3.7</v>
      </c>
      <c r="BD406">
        <v>0</v>
      </c>
      <c r="BE406">
        <v>0.12</v>
      </c>
      <c r="BF406">
        <v>0.43</v>
      </c>
      <c r="BJ406">
        <v>0.9</v>
      </c>
      <c r="BK406">
        <v>0</v>
      </c>
      <c r="BN406" s="61">
        <v>0</v>
      </c>
      <c r="BP406">
        <v>16</v>
      </c>
      <c r="CM406">
        <v>2.5</v>
      </c>
      <c r="CN406" s="103">
        <v>47.1</v>
      </c>
      <c r="DB406" s="103"/>
      <c r="DC406" s="90" t="s">
        <v>1788</v>
      </c>
      <c r="DD406" s="103"/>
      <c r="DE406" s="103">
        <v>-14.5</v>
      </c>
      <c r="DF406" s="90" t="s">
        <v>1789</v>
      </c>
      <c r="DG406" s="103">
        <v>-8.59</v>
      </c>
      <c r="DH406" s="103"/>
      <c r="DI406" s="103"/>
      <c r="DJ406" s="103"/>
      <c r="DK406" s="103"/>
      <c r="DL406" s="103"/>
      <c r="DM406" s="103"/>
      <c r="DN406" s="103"/>
      <c r="DO406" s="103"/>
      <c r="DP406" s="103"/>
      <c r="DQ406" s="103"/>
      <c r="DR406" s="103"/>
      <c r="DS406" s="104"/>
      <c r="DT406" s="50">
        <f t="shared" si="502"/>
        <v>0</v>
      </c>
      <c r="DU406" s="73">
        <f t="shared" si="503"/>
        <v>0</v>
      </c>
      <c r="DV406" s="73">
        <f t="shared" si="504"/>
        <v>0</v>
      </c>
      <c r="DW406" s="73">
        <f t="shared" si="505"/>
        <v>1</v>
      </c>
      <c r="DX406" s="73">
        <f t="shared" si="506"/>
        <v>0</v>
      </c>
      <c r="DY406" s="125">
        <f t="shared" si="507"/>
        <v>0</v>
      </c>
      <c r="DZ406" s="73">
        <f t="shared" si="508"/>
        <v>1</v>
      </c>
      <c r="EA406" s="19">
        <f t="shared" si="509"/>
        <v>0</v>
      </c>
      <c r="EB406" s="50">
        <f t="shared" si="510"/>
        <v>0</v>
      </c>
      <c r="EC406" s="19">
        <f t="shared" si="511"/>
        <v>1</v>
      </c>
      <c r="ED406" s="19">
        <f t="shared" si="512"/>
        <v>0</v>
      </c>
      <c r="EE406" s="19">
        <f t="shared" si="513"/>
        <v>0</v>
      </c>
      <c r="EF406" s="50">
        <f t="shared" si="514"/>
        <v>0</v>
      </c>
      <c r="EG406" s="19">
        <f t="shared" si="515"/>
        <v>1</v>
      </c>
      <c r="EH406" s="19">
        <f t="shared" si="516"/>
        <v>0</v>
      </c>
      <c r="EI406" s="50">
        <f t="shared" si="517"/>
        <v>0</v>
      </c>
      <c r="EJ406" s="125">
        <f t="shared" si="518"/>
        <v>1</v>
      </c>
      <c r="EK406">
        <f t="shared" si="519"/>
        <v>32.6</v>
      </c>
      <c r="EL406">
        <f t="shared" si="520"/>
        <v>3.7</v>
      </c>
      <c r="EM406">
        <f t="shared" si="521"/>
        <v>36.299999999999997</v>
      </c>
      <c r="EN406">
        <f t="shared" si="522"/>
        <v>122.7</v>
      </c>
      <c r="EO406">
        <f t="shared" si="523"/>
        <v>0.43</v>
      </c>
      <c r="EP406">
        <f t="shared" si="524"/>
        <v>0.12</v>
      </c>
      <c r="EQ406">
        <f t="shared" si="525"/>
        <v>320</v>
      </c>
      <c r="ER406" t="str">
        <f t="shared" si="526"/>
        <v/>
      </c>
      <c r="ES406">
        <f t="shared" si="527"/>
        <v>0.9</v>
      </c>
      <c r="ET406">
        <f t="shared" si="528"/>
        <v>48.1</v>
      </c>
      <c r="EU406" s="61">
        <f t="shared" si="529"/>
        <v>156.9</v>
      </c>
      <c r="EV406" s="53" t="e">
        <f>IF(ISNUMBER(EK406),EK406*#REF!,"")</f>
        <v>#REF!</v>
      </c>
      <c r="EW406" s="53" t="e">
        <f>IF(ISNUMBER(EL406),EL406*#REF!,"")</f>
        <v>#REF!</v>
      </c>
      <c r="EX406" s="53" t="e">
        <f>IF(ISNUMBER(EM406),EM406*#REF!,"")</f>
        <v>#REF!</v>
      </c>
      <c r="EY406" s="53" t="e">
        <f>IF(ISNUMBER(EN406),EN406*#REF!,"")</f>
        <v>#REF!</v>
      </c>
      <c r="EZ406" s="53" t="e">
        <f>IF(ISNUMBER(EO406),EO406*#REF!,"")</f>
        <v>#REF!</v>
      </c>
      <c r="FA406" s="53" t="e">
        <f>IF(ISNUMBER(EP406),EP406*#REF!,"")</f>
        <v>#REF!</v>
      </c>
      <c r="FB406" s="53" t="e">
        <f>IF(ISNUMBER(EQ406),EQ406*#REF!,"")</f>
        <v>#REF!</v>
      </c>
      <c r="FC406" s="53" t="str">
        <f>IF(ISNUMBER(ER406),ER406*#REF!,"")</f>
        <v/>
      </c>
      <c r="FD406" s="53" t="e">
        <f>IF(ISNUMBER(ES406),ES406*#REF!,"")</f>
        <v>#REF!</v>
      </c>
      <c r="FE406" s="53" t="e">
        <f>IF(ISNUMBER(ET406),ET406*#REF!,"")</f>
        <v>#REF!</v>
      </c>
      <c r="FF406" s="52" t="e">
        <f>IF(ISNUMBER(EU406),EU406*#REF!,"")</f>
        <v>#REF!</v>
      </c>
      <c r="FG406" s="55" t="str">
        <f t="shared" si="530"/>
        <v/>
      </c>
      <c r="FH406" s="55" t="str">
        <f t="shared" si="531"/>
        <v/>
      </c>
      <c r="FI406" s="55" t="str">
        <f t="shared" si="532"/>
        <v/>
      </c>
      <c r="FJ406" s="55" t="str">
        <f t="shared" si="533"/>
        <v/>
      </c>
      <c r="FK406" s="55" t="str">
        <f t="shared" si="534"/>
        <v/>
      </c>
      <c r="FL406" s="55" t="str">
        <f t="shared" si="535"/>
        <v/>
      </c>
      <c r="FM406" s="55" t="str">
        <f t="shared" si="536"/>
        <v/>
      </c>
      <c r="FN406" s="55" t="str">
        <f t="shared" si="537"/>
        <v/>
      </c>
      <c r="FO406" s="55" t="str">
        <f t="shared" si="538"/>
        <v/>
      </c>
      <c r="FP406" s="55" t="str">
        <f t="shared" si="539"/>
        <v/>
      </c>
      <c r="FQ406" s="59" t="str">
        <f t="shared" si="540"/>
        <v/>
      </c>
      <c r="FR406" s="53" t="str">
        <f t="shared" si="564"/>
        <v/>
      </c>
      <c r="FS406" s="53" t="e">
        <f t="shared" si="541"/>
        <v>#VALUE!</v>
      </c>
      <c r="FT406" s="19" t="e">
        <f t="shared" si="542"/>
        <v>#VALUE!</v>
      </c>
      <c r="FU406" s="19" t="e">
        <f t="shared" si="543"/>
        <v>#VALUE!</v>
      </c>
      <c r="FV406" s="19" t="e">
        <f t="shared" si="544"/>
        <v>#VALUE!</v>
      </c>
      <c r="FW406" s="50" t="e">
        <f t="shared" si="545"/>
        <v>#VALUE!</v>
      </c>
      <c r="FX406" s="120">
        <f t="shared" si="546"/>
        <v>0</v>
      </c>
      <c r="FY406" s="120">
        <f t="shared" si="547"/>
        <v>0</v>
      </c>
      <c r="FZ406" s="120">
        <f t="shared" si="548"/>
        <v>0</v>
      </c>
      <c r="GA406" s="120">
        <f t="shared" si="549"/>
        <v>0</v>
      </c>
      <c r="GB406" s="120">
        <f t="shared" si="550"/>
        <v>0</v>
      </c>
      <c r="GC406" s="120">
        <f t="shared" si="551"/>
        <v>0</v>
      </c>
      <c r="GD406" s="120">
        <f t="shared" si="552"/>
        <v>0</v>
      </c>
      <c r="GE406" s="120">
        <f t="shared" si="553"/>
        <v>0</v>
      </c>
      <c r="GF406" s="120">
        <f t="shared" si="554"/>
        <v>0</v>
      </c>
      <c r="GG406">
        <f t="shared" si="555"/>
        <v>0</v>
      </c>
      <c r="GH406">
        <f t="shared" si="556"/>
        <v>0</v>
      </c>
      <c r="GI406">
        <v>6</v>
      </c>
      <c r="GJ406" t="str">
        <f t="shared" si="557"/>
        <v/>
      </c>
    </row>
    <row r="407" spans="1:192" x14ac:dyDescent="0.2">
      <c r="A407" s="50">
        <f t="shared" si="558"/>
        <v>406</v>
      </c>
      <c r="B407" s="2" t="s">
        <v>1095</v>
      </c>
      <c r="C407" s="2" t="s">
        <v>1097</v>
      </c>
      <c r="D407" s="2"/>
      <c r="E407" s="2"/>
      <c r="F407" s="19">
        <v>3530150</v>
      </c>
      <c r="G407" s="19">
        <v>5680010</v>
      </c>
      <c r="H407" s="77">
        <f t="shared" si="493"/>
        <v>530063.51</v>
      </c>
      <c r="I407" s="77">
        <f t="shared" si="494"/>
        <v>5678177.7860000003</v>
      </c>
      <c r="J407" s="19">
        <v>219.32</v>
      </c>
      <c r="K407" s="66" t="s">
        <v>1333</v>
      </c>
      <c r="L407" s="19">
        <v>200.19</v>
      </c>
      <c r="M407" s="19">
        <v>85.69</v>
      </c>
      <c r="N407" s="19">
        <v>196.5</v>
      </c>
      <c r="O407"/>
      <c r="P407"/>
      <c r="Q407" t="s">
        <v>1339</v>
      </c>
      <c r="R407" s="58" t="s">
        <v>2882</v>
      </c>
      <c r="S407" s="230" t="s">
        <v>1324</v>
      </c>
      <c r="T407" s="241" t="str">
        <f t="shared" si="495"/>
        <v>-</v>
      </c>
      <c r="U407" s="241" t="str">
        <f t="shared" si="496"/>
        <v>-</v>
      </c>
      <c r="V407" s="241" t="str">
        <f t="shared" si="497"/>
        <v>-</v>
      </c>
      <c r="W407" s="241" t="str">
        <f t="shared" si="563"/>
        <v>-</v>
      </c>
      <c r="X407" s="260">
        <f t="shared" si="560"/>
        <v>6</v>
      </c>
      <c r="Y407" s="261" t="str">
        <f t="shared" si="559"/>
        <v/>
      </c>
      <c r="Z407" s="56"/>
      <c r="AA407" s="48" t="s">
        <v>1783</v>
      </c>
      <c r="AB407" s="73">
        <v>1</v>
      </c>
      <c r="AC407" s="2" t="s">
        <v>1038</v>
      </c>
      <c r="AD407" s="2" t="s">
        <v>1780</v>
      </c>
      <c r="AE407" s="57" t="s">
        <v>1431</v>
      </c>
      <c r="AF407" s="66">
        <v>12.4</v>
      </c>
      <c r="AH407" s="19">
        <v>7.2</v>
      </c>
      <c r="AS407" s="204"/>
      <c r="AT407" s="249"/>
      <c r="AU407" s="51"/>
      <c r="AV407" s="51"/>
      <c r="AW407" s="51"/>
      <c r="AX407" s="51"/>
      <c r="AY407" s="51"/>
      <c r="AZ407" s="229">
        <v>268</v>
      </c>
      <c r="CN407" s="103">
        <v>37</v>
      </c>
      <c r="DB407" s="103"/>
      <c r="DC407" s="90" t="s">
        <v>1790</v>
      </c>
      <c r="DD407" s="103"/>
      <c r="DE407" s="103">
        <v>-15.6</v>
      </c>
      <c r="DF407" s="90" t="s">
        <v>1791</v>
      </c>
      <c r="DG407" s="231">
        <v>-8.6</v>
      </c>
      <c r="DH407" s="103"/>
      <c r="DI407" s="103"/>
      <c r="DJ407" s="103"/>
      <c r="DK407" s="103"/>
      <c r="DL407" s="103"/>
      <c r="DM407" s="103"/>
      <c r="DN407" s="103"/>
      <c r="DO407" s="103"/>
      <c r="DP407" s="103"/>
      <c r="DQ407" s="103"/>
      <c r="DR407" s="103"/>
      <c r="DS407" s="104"/>
      <c r="DT407" s="50">
        <f t="shared" si="502"/>
        <v>1</v>
      </c>
      <c r="DU407" s="73">
        <f t="shared" si="503"/>
        <v>0</v>
      </c>
      <c r="DV407" s="73">
        <f t="shared" si="504"/>
        <v>0</v>
      </c>
      <c r="DW407" s="73">
        <f t="shared" si="505"/>
        <v>1</v>
      </c>
      <c r="DX407" s="73">
        <f t="shared" si="506"/>
        <v>0</v>
      </c>
      <c r="DY407" s="125">
        <f t="shared" si="507"/>
        <v>0</v>
      </c>
      <c r="DZ407" s="73">
        <f t="shared" si="508"/>
        <v>1</v>
      </c>
      <c r="EA407" s="19">
        <f t="shared" si="509"/>
        <v>0</v>
      </c>
      <c r="EB407" s="50">
        <f t="shared" si="510"/>
        <v>0</v>
      </c>
      <c r="EC407" s="19">
        <f t="shared" si="511"/>
        <v>0</v>
      </c>
      <c r="ED407" s="19">
        <f t="shared" si="512"/>
        <v>0</v>
      </c>
      <c r="EE407" s="19">
        <f t="shared" si="513"/>
        <v>0</v>
      </c>
      <c r="EF407" s="50">
        <f t="shared" si="514"/>
        <v>1</v>
      </c>
      <c r="EG407" s="19">
        <f t="shared" si="515"/>
        <v>1</v>
      </c>
      <c r="EH407" s="19">
        <f t="shared" si="516"/>
        <v>0</v>
      </c>
      <c r="EI407" s="50">
        <f t="shared" si="517"/>
        <v>0</v>
      </c>
      <c r="EJ407" s="125">
        <f t="shared" si="518"/>
        <v>1</v>
      </c>
      <c r="EK407" t="str">
        <f t="shared" si="519"/>
        <v/>
      </c>
      <c r="EL407" t="str">
        <f t="shared" si="520"/>
        <v/>
      </c>
      <c r="EM407" t="str">
        <f t="shared" si="521"/>
        <v/>
      </c>
      <c r="EN407" t="str">
        <f t="shared" si="522"/>
        <v/>
      </c>
      <c r="EO407" t="str">
        <f t="shared" si="523"/>
        <v/>
      </c>
      <c r="EP407" t="str">
        <f t="shared" si="524"/>
        <v/>
      </c>
      <c r="EQ407">
        <f t="shared" si="525"/>
        <v>268</v>
      </c>
      <c r="ER407" t="str">
        <f t="shared" si="526"/>
        <v/>
      </c>
      <c r="ES407" t="str">
        <f t="shared" si="527"/>
        <v/>
      </c>
      <c r="ET407" t="str">
        <f t="shared" si="528"/>
        <v/>
      </c>
      <c r="EU407" s="61" t="str">
        <f t="shared" si="529"/>
        <v/>
      </c>
      <c r="EV407" s="53" t="str">
        <f>IF(ISNUMBER(EK407),EK407*#REF!,"")</f>
        <v/>
      </c>
      <c r="EW407" s="53" t="str">
        <f>IF(ISNUMBER(EL407),EL407*#REF!,"")</f>
        <v/>
      </c>
      <c r="EX407" s="53" t="str">
        <f>IF(ISNUMBER(EM407),EM407*#REF!,"")</f>
        <v/>
      </c>
      <c r="EY407" s="53" t="str">
        <f>IF(ISNUMBER(EN407),EN407*#REF!,"")</f>
        <v/>
      </c>
      <c r="EZ407" s="53" t="str">
        <f>IF(ISNUMBER(EO407),EO407*#REF!,"")</f>
        <v/>
      </c>
      <c r="FA407" s="53" t="str">
        <f>IF(ISNUMBER(EP407),EP407*#REF!,"")</f>
        <v/>
      </c>
      <c r="FB407" s="53" t="e">
        <f>IF(ISNUMBER(EQ407),EQ407*#REF!,"")</f>
        <v>#REF!</v>
      </c>
      <c r="FC407" s="53" t="str">
        <f>IF(ISNUMBER(ER407),ER407*#REF!,"")</f>
        <v/>
      </c>
      <c r="FD407" s="53" t="str">
        <f>IF(ISNUMBER(ES407),ES407*#REF!,"")</f>
        <v/>
      </c>
      <c r="FE407" s="53" t="str">
        <f>IF(ISNUMBER(ET407),ET407*#REF!,"")</f>
        <v/>
      </c>
      <c r="FF407" s="52" t="str">
        <f>IF(ISNUMBER(EU407),EU407*#REF!,"")</f>
        <v/>
      </c>
      <c r="FG407" s="55" t="str">
        <f t="shared" si="530"/>
        <v/>
      </c>
      <c r="FH407" s="55" t="str">
        <f t="shared" si="531"/>
        <v/>
      </c>
      <c r="FI407" s="55" t="str">
        <f t="shared" si="532"/>
        <v/>
      </c>
      <c r="FJ407" s="55" t="str">
        <f t="shared" si="533"/>
        <v/>
      </c>
      <c r="FK407" s="55" t="str">
        <f t="shared" si="534"/>
        <v/>
      </c>
      <c r="FL407" s="55" t="str">
        <f t="shared" si="535"/>
        <v/>
      </c>
      <c r="FM407" s="55" t="str">
        <f t="shared" si="536"/>
        <v/>
      </c>
      <c r="FN407" s="55" t="str">
        <f t="shared" si="537"/>
        <v/>
      </c>
      <c r="FO407" s="55" t="str">
        <f t="shared" si="538"/>
        <v/>
      </c>
      <c r="FP407" s="55" t="str">
        <f t="shared" si="539"/>
        <v/>
      </c>
      <c r="FQ407" s="59" t="str">
        <f t="shared" si="540"/>
        <v/>
      </c>
      <c r="FR407" s="53" t="str">
        <f t="shared" si="564"/>
        <v/>
      </c>
      <c r="FS407" s="53">
        <f t="shared" si="541"/>
        <v>0</v>
      </c>
      <c r="FT407" s="19">
        <f t="shared" si="542"/>
        <v>1</v>
      </c>
      <c r="FU407" s="19">
        <f t="shared" si="543"/>
        <v>0</v>
      </c>
      <c r="FV407" s="19">
        <f t="shared" si="544"/>
        <v>0</v>
      </c>
      <c r="FW407" s="50">
        <f t="shared" si="545"/>
        <v>0</v>
      </c>
      <c r="FX407" s="120">
        <f t="shared" si="546"/>
        <v>0</v>
      </c>
      <c r="FY407" s="120">
        <f t="shared" si="547"/>
        <v>0</v>
      </c>
      <c r="FZ407" s="120">
        <f t="shared" si="548"/>
        <v>0</v>
      </c>
      <c r="GA407" s="120">
        <f t="shared" si="549"/>
        <v>0</v>
      </c>
      <c r="GB407" s="120">
        <f t="shared" si="550"/>
        <v>0</v>
      </c>
      <c r="GC407" s="120">
        <f t="shared" si="551"/>
        <v>0</v>
      </c>
      <c r="GD407" s="120">
        <f t="shared" si="552"/>
        <v>0</v>
      </c>
      <c r="GE407" s="120">
        <f t="shared" si="553"/>
        <v>0</v>
      </c>
      <c r="GF407" s="120">
        <f t="shared" si="554"/>
        <v>0</v>
      </c>
      <c r="GG407">
        <f t="shared" si="555"/>
        <v>0</v>
      </c>
      <c r="GH407">
        <f t="shared" si="556"/>
        <v>0</v>
      </c>
      <c r="GI407">
        <v>6</v>
      </c>
      <c r="GJ407" t="str">
        <f t="shared" si="557"/>
        <v/>
      </c>
    </row>
    <row r="408" spans="1:192" x14ac:dyDescent="0.2">
      <c r="A408" s="50">
        <f t="shared" si="558"/>
        <v>407</v>
      </c>
      <c r="B408" s="2" t="s">
        <v>1095</v>
      </c>
      <c r="C408" s="2" t="s">
        <v>1097</v>
      </c>
      <c r="D408" s="2"/>
      <c r="E408" s="2"/>
      <c r="F408" s="19">
        <v>3530150</v>
      </c>
      <c r="G408" s="19">
        <v>5680010</v>
      </c>
      <c r="H408" s="77">
        <f t="shared" si="493"/>
        <v>530063.51</v>
      </c>
      <c r="I408" s="77">
        <f t="shared" si="494"/>
        <v>5678177.7860000003</v>
      </c>
      <c r="J408" s="19">
        <v>219.32</v>
      </c>
      <c r="K408" s="66" t="s">
        <v>1333</v>
      </c>
      <c r="L408" s="19">
        <v>200.19</v>
      </c>
      <c r="M408" s="19">
        <v>85.69</v>
      </c>
      <c r="N408" s="19">
        <v>196.5</v>
      </c>
      <c r="O408"/>
      <c r="P408"/>
      <c r="Q408" t="s">
        <v>1339</v>
      </c>
      <c r="R408" s="58" t="s">
        <v>2882</v>
      </c>
      <c r="S408" s="230" t="s">
        <v>1324</v>
      </c>
      <c r="T408" s="241" t="str">
        <f t="shared" si="495"/>
        <v>-</v>
      </c>
      <c r="U408" s="241" t="str">
        <f t="shared" si="496"/>
        <v>-</v>
      </c>
      <c r="V408" s="241" t="str">
        <f t="shared" si="497"/>
        <v>-</v>
      </c>
      <c r="W408" s="241" t="str">
        <f t="shared" si="563"/>
        <v>-</v>
      </c>
      <c r="X408" s="260">
        <f t="shared" si="560"/>
        <v>6</v>
      </c>
      <c r="Y408" s="261" t="str">
        <f t="shared" si="559"/>
        <v/>
      </c>
      <c r="Z408" s="56"/>
      <c r="AA408" s="86">
        <v>33688</v>
      </c>
      <c r="AB408" s="73">
        <v>2</v>
      </c>
      <c r="AC408" s="2" t="s">
        <v>1038</v>
      </c>
      <c r="AD408" s="2" t="s">
        <v>1786</v>
      </c>
      <c r="AE408" s="57" t="s">
        <v>1787</v>
      </c>
      <c r="AF408" s="66">
        <v>11.7</v>
      </c>
      <c r="AG408" s="19">
        <v>555</v>
      </c>
      <c r="AH408" s="47">
        <v>6.89</v>
      </c>
      <c r="AS408" s="193">
        <f>SUM(AU408:BN408)+SUM(BO408:CL408)/1000</f>
        <v>443.84799999999996</v>
      </c>
      <c r="AT408" s="248" t="str">
        <f>FR408</f>
        <v/>
      </c>
      <c r="AU408">
        <v>19.899999999999999</v>
      </c>
      <c r="AV408">
        <v>25.7</v>
      </c>
      <c r="AW408">
        <v>57.6</v>
      </c>
      <c r="AX408">
        <v>17.8</v>
      </c>
      <c r="AY408">
        <v>42.4</v>
      </c>
      <c r="AZ408" s="217">
        <v>273</v>
      </c>
      <c r="BB408">
        <v>3.2</v>
      </c>
      <c r="BD408">
        <v>0</v>
      </c>
      <c r="BE408">
        <v>8.5999999999999993E-2</v>
      </c>
      <c r="BF408">
        <v>0.53</v>
      </c>
      <c r="BJ408">
        <v>3.6</v>
      </c>
      <c r="BK408">
        <v>0</v>
      </c>
      <c r="BP408">
        <v>32</v>
      </c>
      <c r="CM408">
        <v>2.6</v>
      </c>
      <c r="CN408" s="103">
        <v>30.7</v>
      </c>
      <c r="DB408" s="103"/>
      <c r="DC408" s="90" t="s">
        <v>1792</v>
      </c>
      <c r="DD408" s="103"/>
      <c r="DE408" s="103">
        <v>-15.1</v>
      </c>
      <c r="DF408" s="90" t="s">
        <v>1793</v>
      </c>
      <c r="DG408" s="231">
        <v>-8.8000000000000007</v>
      </c>
      <c r="DH408" s="103"/>
      <c r="DI408" s="103"/>
      <c r="DJ408" s="103"/>
      <c r="DK408" s="103"/>
      <c r="DL408" s="103"/>
      <c r="DM408" s="103"/>
      <c r="DN408" s="103"/>
      <c r="DO408" s="103"/>
      <c r="DP408" s="103"/>
      <c r="DQ408" s="103"/>
      <c r="DR408" s="103"/>
      <c r="DS408" s="104"/>
      <c r="DT408" s="50">
        <f t="shared" si="502"/>
        <v>0</v>
      </c>
      <c r="DU408" s="73">
        <f t="shared" si="503"/>
        <v>0</v>
      </c>
      <c r="DV408" s="73">
        <f t="shared" si="504"/>
        <v>0</v>
      </c>
      <c r="DW408" s="73">
        <f t="shared" si="505"/>
        <v>1</v>
      </c>
      <c r="DX408" s="73">
        <f t="shared" si="506"/>
        <v>0</v>
      </c>
      <c r="DY408" s="125">
        <f t="shared" si="507"/>
        <v>0</v>
      </c>
      <c r="DZ408" s="73">
        <f t="shared" si="508"/>
        <v>1</v>
      </c>
      <c r="EA408" s="19">
        <f t="shared" si="509"/>
        <v>0</v>
      </c>
      <c r="EB408" s="50">
        <f t="shared" si="510"/>
        <v>0</v>
      </c>
      <c r="EC408" s="19">
        <f t="shared" si="511"/>
        <v>1</v>
      </c>
      <c r="ED408" s="19">
        <f t="shared" si="512"/>
        <v>0</v>
      </c>
      <c r="EE408" s="19">
        <f t="shared" si="513"/>
        <v>0</v>
      </c>
      <c r="EF408" s="50">
        <f t="shared" si="514"/>
        <v>0</v>
      </c>
      <c r="EG408" s="19">
        <f t="shared" si="515"/>
        <v>1</v>
      </c>
      <c r="EH408" s="19">
        <f t="shared" si="516"/>
        <v>0</v>
      </c>
      <c r="EI408" s="50">
        <f t="shared" si="517"/>
        <v>0</v>
      </c>
      <c r="EJ408" s="125">
        <f t="shared" si="518"/>
        <v>1</v>
      </c>
      <c r="EK408">
        <f t="shared" si="519"/>
        <v>19.899999999999999</v>
      </c>
      <c r="EL408">
        <f t="shared" si="520"/>
        <v>3.2</v>
      </c>
      <c r="EM408">
        <f t="shared" si="521"/>
        <v>25.7</v>
      </c>
      <c r="EN408">
        <f t="shared" si="522"/>
        <v>57.6</v>
      </c>
      <c r="EO408">
        <f t="shared" si="523"/>
        <v>0.53</v>
      </c>
      <c r="EP408">
        <f t="shared" si="524"/>
        <v>8.5999999999999993E-2</v>
      </c>
      <c r="EQ408">
        <f t="shared" si="525"/>
        <v>273</v>
      </c>
      <c r="ER408" t="str">
        <f t="shared" si="526"/>
        <v/>
      </c>
      <c r="ES408">
        <f t="shared" si="527"/>
        <v>3.6</v>
      </c>
      <c r="ET408">
        <f t="shared" si="528"/>
        <v>42.4</v>
      </c>
      <c r="EU408" s="61">
        <f t="shared" si="529"/>
        <v>17.8</v>
      </c>
      <c r="EV408" s="53" t="e">
        <f>IF(ISNUMBER(EK408),EK408*#REF!,"")</f>
        <v>#REF!</v>
      </c>
      <c r="EW408" s="53" t="e">
        <f>IF(ISNUMBER(EL408),EL408*#REF!,"")</f>
        <v>#REF!</v>
      </c>
      <c r="EX408" s="53" t="e">
        <f>IF(ISNUMBER(EM408),EM408*#REF!,"")</f>
        <v>#REF!</v>
      </c>
      <c r="EY408" s="53" t="e">
        <f>IF(ISNUMBER(EN408),EN408*#REF!,"")</f>
        <v>#REF!</v>
      </c>
      <c r="EZ408" s="53" t="e">
        <f>IF(ISNUMBER(EO408),EO408*#REF!,"")</f>
        <v>#REF!</v>
      </c>
      <c r="FA408" s="53" t="e">
        <f>IF(ISNUMBER(EP408),EP408*#REF!,"")</f>
        <v>#REF!</v>
      </c>
      <c r="FB408" s="53" t="e">
        <f>IF(ISNUMBER(EQ408),EQ408*#REF!,"")</f>
        <v>#REF!</v>
      </c>
      <c r="FC408" s="53" t="str">
        <f>IF(ISNUMBER(ER408),ER408*#REF!,"")</f>
        <v/>
      </c>
      <c r="FD408" s="53" t="e">
        <f>IF(ISNUMBER(ES408),ES408*#REF!,"")</f>
        <v>#REF!</v>
      </c>
      <c r="FE408" s="53" t="e">
        <f>IF(ISNUMBER(ET408),ET408*#REF!,"")</f>
        <v>#REF!</v>
      </c>
      <c r="FF408" s="52" t="e">
        <f>IF(ISNUMBER(EU408),EU408*#REF!,"")</f>
        <v>#REF!</v>
      </c>
      <c r="FG408" s="55" t="str">
        <f t="shared" si="530"/>
        <v/>
      </c>
      <c r="FH408" s="55" t="str">
        <f t="shared" si="531"/>
        <v/>
      </c>
      <c r="FI408" s="55" t="str">
        <f t="shared" si="532"/>
        <v/>
      </c>
      <c r="FJ408" s="55" t="str">
        <f t="shared" si="533"/>
        <v/>
      </c>
      <c r="FK408" s="55" t="str">
        <f t="shared" si="534"/>
        <v/>
      </c>
      <c r="FL408" s="55" t="str">
        <f t="shared" si="535"/>
        <v/>
      </c>
      <c r="FM408" s="55" t="str">
        <f t="shared" si="536"/>
        <v/>
      </c>
      <c r="FN408" s="55" t="str">
        <f t="shared" si="537"/>
        <v/>
      </c>
      <c r="FO408" s="55" t="str">
        <f t="shared" si="538"/>
        <v/>
      </c>
      <c r="FP408" s="55" t="str">
        <f t="shared" si="539"/>
        <v/>
      </c>
      <c r="FQ408" s="59" t="str">
        <f t="shared" si="540"/>
        <v/>
      </c>
      <c r="FR408" s="53" t="str">
        <f t="shared" si="564"/>
        <v/>
      </c>
      <c r="FS408" s="53" t="e">
        <f t="shared" si="541"/>
        <v>#VALUE!</v>
      </c>
      <c r="FT408" s="19" t="e">
        <f t="shared" si="542"/>
        <v>#VALUE!</v>
      </c>
      <c r="FU408" s="19" t="e">
        <f t="shared" si="543"/>
        <v>#VALUE!</v>
      </c>
      <c r="FV408" s="19" t="e">
        <f t="shared" si="544"/>
        <v>#VALUE!</v>
      </c>
      <c r="FW408" s="50" t="e">
        <f t="shared" si="545"/>
        <v>#VALUE!</v>
      </c>
      <c r="FX408" s="120">
        <f t="shared" si="546"/>
        <v>0</v>
      </c>
      <c r="FY408" s="120">
        <f t="shared" si="547"/>
        <v>0</v>
      </c>
      <c r="FZ408" s="120">
        <f t="shared" si="548"/>
        <v>0</v>
      </c>
      <c r="GA408" s="120">
        <f t="shared" si="549"/>
        <v>0</v>
      </c>
      <c r="GB408" s="120">
        <f t="shared" si="550"/>
        <v>0</v>
      </c>
      <c r="GC408" s="120">
        <f t="shared" si="551"/>
        <v>0</v>
      </c>
      <c r="GD408" s="120">
        <f t="shared" si="552"/>
        <v>0</v>
      </c>
      <c r="GE408" s="120">
        <f t="shared" si="553"/>
        <v>0</v>
      </c>
      <c r="GF408" s="120">
        <f t="shared" si="554"/>
        <v>0</v>
      </c>
      <c r="GG408">
        <f t="shared" si="555"/>
        <v>0</v>
      </c>
      <c r="GH408">
        <f t="shared" si="556"/>
        <v>0</v>
      </c>
      <c r="GI408">
        <v>6</v>
      </c>
      <c r="GJ408" t="str">
        <f t="shared" si="557"/>
        <v/>
      </c>
    </row>
    <row r="409" spans="1:192" x14ac:dyDescent="0.2">
      <c r="A409" s="50">
        <f t="shared" si="558"/>
        <v>408</v>
      </c>
      <c r="B409" s="2" t="s">
        <v>1095</v>
      </c>
      <c r="C409" s="2" t="s">
        <v>1098</v>
      </c>
      <c r="D409" s="2"/>
      <c r="E409" s="2"/>
      <c r="F409" s="19">
        <v>3530500</v>
      </c>
      <c r="G409" s="19">
        <v>5679880</v>
      </c>
      <c r="H409" s="77">
        <f t="shared" si="493"/>
        <v>530413.37</v>
      </c>
      <c r="I409" s="77">
        <f t="shared" si="494"/>
        <v>5678047.8380000005</v>
      </c>
      <c r="J409" s="19">
        <v>226.14</v>
      </c>
      <c r="K409" s="66" t="s">
        <v>1333</v>
      </c>
      <c r="L409" s="19">
        <v>169</v>
      </c>
      <c r="M409" s="19">
        <v>84.31</v>
      </c>
      <c r="N409" s="19">
        <v>167.75</v>
      </c>
      <c r="O409"/>
      <c r="P409"/>
      <c r="Q409" t="s">
        <v>1339</v>
      </c>
      <c r="R409" s="58" t="s">
        <v>2882</v>
      </c>
      <c r="S409" s="230" t="s">
        <v>1324</v>
      </c>
      <c r="T409" s="241" t="str">
        <f t="shared" si="495"/>
        <v>-</v>
      </c>
      <c r="U409" s="241" t="str">
        <f t="shared" si="496"/>
        <v>-</v>
      </c>
      <c r="V409" s="241" t="str">
        <f t="shared" si="497"/>
        <v>-</v>
      </c>
      <c r="W409" s="241" t="str">
        <f t="shared" si="563"/>
        <v>-</v>
      </c>
      <c r="X409" s="260">
        <f t="shared" si="560"/>
        <v>6</v>
      </c>
      <c r="Y409" s="261" t="str">
        <f t="shared" si="559"/>
        <v/>
      </c>
      <c r="Z409" s="56"/>
      <c r="AA409" s="48" t="s">
        <v>1779</v>
      </c>
      <c r="AB409" s="73">
        <v>1</v>
      </c>
      <c r="AC409" s="2" t="s">
        <v>1038</v>
      </c>
      <c r="AD409" s="2" t="s">
        <v>1780</v>
      </c>
      <c r="AE409" s="57" t="s">
        <v>1431</v>
      </c>
      <c r="AF409" s="128">
        <v>12</v>
      </c>
      <c r="AH409" s="108">
        <v>7</v>
      </c>
      <c r="AS409" s="204"/>
      <c r="AT409" s="249"/>
      <c r="AU409" s="51"/>
      <c r="AV409" s="51"/>
      <c r="AW409" s="51"/>
      <c r="AX409" s="51"/>
      <c r="AY409" s="51"/>
      <c r="AZ409" s="229">
        <v>280</v>
      </c>
      <c r="CN409" s="103">
        <v>14</v>
      </c>
      <c r="DB409" s="103"/>
      <c r="DC409" s="90" t="s">
        <v>1792</v>
      </c>
      <c r="DD409" s="103"/>
      <c r="DE409" s="129">
        <v>-15</v>
      </c>
      <c r="DF409" s="90" t="s">
        <v>1794</v>
      </c>
      <c r="DG409" s="103"/>
      <c r="DH409" s="103"/>
      <c r="DI409" s="103"/>
      <c r="DJ409" s="103"/>
      <c r="DK409" s="103"/>
      <c r="DL409" s="103"/>
      <c r="DM409" s="103"/>
      <c r="DN409" s="103"/>
      <c r="DO409" s="103"/>
      <c r="DP409" s="103"/>
      <c r="DQ409" s="103"/>
      <c r="DR409" s="103"/>
      <c r="DS409" s="104"/>
      <c r="DT409" s="50">
        <f t="shared" si="502"/>
        <v>1</v>
      </c>
      <c r="DU409" s="73">
        <f t="shared" si="503"/>
        <v>0</v>
      </c>
      <c r="DV409" s="73">
        <f t="shared" si="504"/>
        <v>0</v>
      </c>
      <c r="DW409" s="73">
        <f t="shared" si="505"/>
        <v>1</v>
      </c>
      <c r="DX409" s="73">
        <f t="shared" si="506"/>
        <v>0</v>
      </c>
      <c r="DY409" s="125">
        <f t="shared" si="507"/>
        <v>0</v>
      </c>
      <c r="DZ409" s="73">
        <f t="shared" si="508"/>
        <v>1</v>
      </c>
      <c r="EA409" s="19">
        <f t="shared" si="509"/>
        <v>0</v>
      </c>
      <c r="EB409" s="50">
        <f t="shared" si="510"/>
        <v>0</v>
      </c>
      <c r="EC409" s="19">
        <f t="shared" si="511"/>
        <v>0</v>
      </c>
      <c r="ED409" s="19">
        <f t="shared" si="512"/>
        <v>0</v>
      </c>
      <c r="EE409" s="19">
        <f t="shared" si="513"/>
        <v>0</v>
      </c>
      <c r="EF409" s="50">
        <f t="shared" si="514"/>
        <v>1</v>
      </c>
      <c r="EG409" s="19">
        <f t="shared" si="515"/>
        <v>1</v>
      </c>
      <c r="EH409" s="19">
        <f t="shared" si="516"/>
        <v>0</v>
      </c>
      <c r="EI409" s="50">
        <f t="shared" si="517"/>
        <v>0</v>
      </c>
      <c r="EJ409" s="125">
        <f t="shared" si="518"/>
        <v>1</v>
      </c>
      <c r="EK409" t="str">
        <f t="shared" si="519"/>
        <v/>
      </c>
      <c r="EL409" t="str">
        <f t="shared" si="520"/>
        <v/>
      </c>
      <c r="EM409" t="str">
        <f t="shared" si="521"/>
        <v/>
      </c>
      <c r="EN409" t="str">
        <f t="shared" si="522"/>
        <v/>
      </c>
      <c r="EO409" t="str">
        <f t="shared" si="523"/>
        <v/>
      </c>
      <c r="EP409" t="str">
        <f t="shared" si="524"/>
        <v/>
      </c>
      <c r="EQ409">
        <f t="shared" si="525"/>
        <v>280</v>
      </c>
      <c r="ER409" t="str">
        <f t="shared" si="526"/>
        <v/>
      </c>
      <c r="ES409" t="str">
        <f t="shared" si="527"/>
        <v/>
      </c>
      <c r="ET409" t="str">
        <f t="shared" si="528"/>
        <v/>
      </c>
      <c r="EU409" s="61" t="str">
        <f t="shared" si="529"/>
        <v/>
      </c>
      <c r="EV409" s="53" t="str">
        <f>IF(ISNUMBER(EK409),EK409*#REF!,"")</f>
        <v/>
      </c>
      <c r="EW409" s="53" t="str">
        <f>IF(ISNUMBER(EL409),EL409*#REF!,"")</f>
        <v/>
      </c>
      <c r="EX409" s="53" t="str">
        <f>IF(ISNUMBER(EM409),EM409*#REF!,"")</f>
        <v/>
      </c>
      <c r="EY409" s="53" t="str">
        <f>IF(ISNUMBER(EN409),EN409*#REF!,"")</f>
        <v/>
      </c>
      <c r="EZ409" s="53" t="str">
        <f>IF(ISNUMBER(EO409),EO409*#REF!,"")</f>
        <v/>
      </c>
      <c r="FA409" s="53" t="str">
        <f>IF(ISNUMBER(EP409),EP409*#REF!,"")</f>
        <v/>
      </c>
      <c r="FB409" s="53" t="e">
        <f>IF(ISNUMBER(EQ409),EQ409*#REF!,"")</f>
        <v>#REF!</v>
      </c>
      <c r="FC409" s="53" t="str">
        <f>IF(ISNUMBER(ER409),ER409*#REF!,"")</f>
        <v/>
      </c>
      <c r="FD409" s="53" t="str">
        <f>IF(ISNUMBER(ES409),ES409*#REF!,"")</f>
        <v/>
      </c>
      <c r="FE409" s="53" t="str">
        <f>IF(ISNUMBER(ET409),ET409*#REF!,"")</f>
        <v/>
      </c>
      <c r="FF409" s="52" t="str">
        <f>IF(ISNUMBER(EU409),EU409*#REF!,"")</f>
        <v/>
      </c>
      <c r="FG409" s="55" t="str">
        <f t="shared" si="530"/>
        <v/>
      </c>
      <c r="FH409" s="55" t="str">
        <f t="shared" si="531"/>
        <v/>
      </c>
      <c r="FI409" s="55" t="str">
        <f t="shared" si="532"/>
        <v/>
      </c>
      <c r="FJ409" s="55" t="str">
        <f t="shared" si="533"/>
        <v/>
      </c>
      <c r="FK409" s="55" t="str">
        <f t="shared" si="534"/>
        <v/>
      </c>
      <c r="FL409" s="55" t="str">
        <f t="shared" si="535"/>
        <v/>
      </c>
      <c r="FM409" s="55" t="str">
        <f t="shared" si="536"/>
        <v/>
      </c>
      <c r="FN409" s="55" t="str">
        <f t="shared" si="537"/>
        <v/>
      </c>
      <c r="FO409" s="55" t="str">
        <f t="shared" si="538"/>
        <v/>
      </c>
      <c r="FP409" s="55" t="str">
        <f t="shared" si="539"/>
        <v/>
      </c>
      <c r="FQ409" s="59" t="str">
        <f t="shared" si="540"/>
        <v/>
      </c>
      <c r="FR409" s="53" t="str">
        <f t="shared" si="564"/>
        <v/>
      </c>
      <c r="FS409" s="53">
        <f t="shared" si="541"/>
        <v>0</v>
      </c>
      <c r="FT409" s="19">
        <f t="shared" si="542"/>
        <v>1</v>
      </c>
      <c r="FU409" s="19">
        <f t="shared" si="543"/>
        <v>0</v>
      </c>
      <c r="FV409" s="19">
        <f t="shared" si="544"/>
        <v>0</v>
      </c>
      <c r="FW409" s="50">
        <f t="shared" si="545"/>
        <v>0</v>
      </c>
      <c r="FX409" s="120">
        <f t="shared" si="546"/>
        <v>0</v>
      </c>
      <c r="FY409" s="120">
        <f t="shared" si="547"/>
        <v>0</v>
      </c>
      <c r="FZ409" s="120">
        <f t="shared" si="548"/>
        <v>0</v>
      </c>
      <c r="GA409" s="120">
        <f t="shared" si="549"/>
        <v>0</v>
      </c>
      <c r="GB409" s="120">
        <f t="shared" si="550"/>
        <v>0</v>
      </c>
      <c r="GC409" s="120">
        <f t="shared" si="551"/>
        <v>0</v>
      </c>
      <c r="GD409" s="120">
        <f t="shared" si="552"/>
        <v>0</v>
      </c>
      <c r="GE409" s="120">
        <f t="shared" si="553"/>
        <v>0</v>
      </c>
      <c r="GF409" s="120">
        <f t="shared" si="554"/>
        <v>0</v>
      </c>
      <c r="GG409">
        <f t="shared" si="555"/>
        <v>0</v>
      </c>
      <c r="GH409">
        <f t="shared" si="556"/>
        <v>0</v>
      </c>
      <c r="GI409">
        <v>6</v>
      </c>
      <c r="GJ409" t="str">
        <f t="shared" si="557"/>
        <v/>
      </c>
    </row>
    <row r="410" spans="1:192" x14ac:dyDescent="0.2">
      <c r="A410" s="50">
        <f t="shared" si="558"/>
        <v>409</v>
      </c>
      <c r="B410" s="2" t="s">
        <v>1095</v>
      </c>
      <c r="C410" s="2" t="s">
        <v>1098</v>
      </c>
      <c r="D410" s="2"/>
      <c r="E410" s="2"/>
      <c r="F410" s="19">
        <v>3530500</v>
      </c>
      <c r="G410" s="19">
        <v>5679880</v>
      </c>
      <c r="H410" s="77">
        <f t="shared" ref="H410:H473" si="565">(MOD(F410,1000000)*0.9996)+125.57</f>
        <v>530413.37</v>
      </c>
      <c r="I410" s="77">
        <f t="shared" ref="I410:I473" si="566">G410*0.9996+439.79</f>
        <v>5678047.8380000005</v>
      </c>
      <c r="J410" s="19">
        <v>226.14</v>
      </c>
      <c r="K410" s="66" t="s">
        <v>1333</v>
      </c>
      <c r="L410" s="19">
        <v>169</v>
      </c>
      <c r="M410" s="19">
        <v>84.31</v>
      </c>
      <c r="N410" s="19">
        <v>167.75</v>
      </c>
      <c r="O410"/>
      <c r="P410"/>
      <c r="Q410" t="s">
        <v>1339</v>
      </c>
      <c r="R410" s="58" t="s">
        <v>2882</v>
      </c>
      <c r="S410" s="230" t="s">
        <v>1324</v>
      </c>
      <c r="T410" s="241" t="str">
        <f t="shared" ref="T410:T473" si="567">IF(EA410=1,"T","-")</f>
        <v>-</v>
      </c>
      <c r="U410" s="241" t="str">
        <f t="shared" ref="U410:U473" si="568">IF(ED410=1,"M","-")</f>
        <v>-</v>
      </c>
      <c r="V410" s="241" t="str">
        <f t="shared" ref="V410:V473" si="569">IF(EE410=1,"B","-")</f>
        <v>-</v>
      </c>
      <c r="W410" s="241" t="str">
        <f t="shared" si="563"/>
        <v>-</v>
      </c>
      <c r="X410" s="260">
        <f t="shared" si="560"/>
        <v>6</v>
      </c>
      <c r="Y410" s="261" t="str">
        <f t="shared" si="559"/>
        <v/>
      </c>
      <c r="Z410" s="56"/>
      <c r="AA410" s="48" t="s">
        <v>1783</v>
      </c>
      <c r="AB410" s="73">
        <v>2</v>
      </c>
      <c r="AC410" s="2" t="s">
        <v>1038</v>
      </c>
      <c r="AD410" s="2" t="s">
        <v>1780</v>
      </c>
      <c r="AE410" s="57" t="s">
        <v>1431</v>
      </c>
      <c r="AF410" s="66">
        <v>12.2</v>
      </c>
      <c r="AH410" s="19">
        <v>7.3</v>
      </c>
      <c r="AS410" s="204"/>
      <c r="AT410" s="249"/>
      <c r="AU410" s="51"/>
      <c r="AV410" s="51"/>
      <c r="AW410" s="51"/>
      <c r="AX410" s="51"/>
      <c r="AY410" s="51"/>
      <c r="AZ410" s="229">
        <v>305</v>
      </c>
      <c r="CN410" s="103">
        <v>38</v>
      </c>
      <c r="DB410" s="103"/>
      <c r="DC410" s="90" t="s">
        <v>1795</v>
      </c>
      <c r="DD410" s="103"/>
      <c r="DE410" s="103">
        <v>-15.1</v>
      </c>
      <c r="DF410" s="90" t="s">
        <v>1796</v>
      </c>
      <c r="DG410" s="103">
        <v>-8.66</v>
      </c>
      <c r="DH410" s="103"/>
      <c r="DI410" s="103"/>
      <c r="DJ410" s="103"/>
      <c r="DK410" s="103"/>
      <c r="DL410" s="103"/>
      <c r="DM410" s="103"/>
      <c r="DN410" s="103"/>
      <c r="DO410" s="103"/>
      <c r="DP410" s="103"/>
      <c r="DQ410" s="103"/>
      <c r="DR410" s="103"/>
      <c r="DS410" s="104"/>
      <c r="DT410" s="50">
        <f t="shared" ref="DT410:DT473" si="570">IF(AB410=1,1,0)</f>
        <v>0</v>
      </c>
      <c r="DU410" s="73">
        <f t="shared" ref="DU410:DU473" si="571">IF(L410&lt;10,1,IF(L410=10,1,0))</f>
        <v>0</v>
      </c>
      <c r="DV410" s="73">
        <f t="shared" ref="DV410:DV473" si="572">IF(DU410=1,0,IF(L410&lt;100,1,IF(L410=100,1,0)))</f>
        <v>0</v>
      </c>
      <c r="DW410" s="73">
        <f t="shared" ref="DW410:DW473" si="573">IF(DU410+DV410=1,0,IF(L410&lt;400,1,IF(L410=400,1,0)))</f>
        <v>1</v>
      </c>
      <c r="DX410" s="73">
        <f t="shared" ref="DX410:DX473" si="574">IF(DU410+DV410+DW410=1,0,IF(L410&lt;10000,1,0))</f>
        <v>0</v>
      </c>
      <c r="DY410" s="125">
        <f t="shared" ref="DY410:DY473" si="575">IF(DU410+DV410+DW410+DX410=1,0,1)</f>
        <v>0</v>
      </c>
      <c r="DZ410" s="73">
        <f t="shared" ref="DZ410:DZ473" si="576">IF(AF410&lt;20,1,IF(AF410=20,1,0))</f>
        <v>1</v>
      </c>
      <c r="EA410" s="19">
        <f t="shared" ref="EA410:EA473" si="577">IF(DZ410=1,0,IF(AF410&lt;100,1,0))</f>
        <v>0</v>
      </c>
      <c r="EB410" s="50">
        <f t="shared" ref="EB410:EB473" si="578">IF(DZ410+EA410=1,0,1)</f>
        <v>0</v>
      </c>
      <c r="EC410" s="19">
        <f t="shared" ref="EC410:EC473" si="579">IF(EE410+ED410=1,0,IF(AS410&gt;0,1,0))</f>
        <v>0</v>
      </c>
      <c r="ED410" s="19">
        <f t="shared" ref="ED410:ED473" si="580">IF(EE410=1,0,IF(AS410&gt;1000,1,IF(AS410=1000,1,0)))</f>
        <v>0</v>
      </c>
      <c r="EE410" s="19">
        <f t="shared" ref="EE410:EE473" si="581">IF(AU410+AX410&gt;14000,1,IF(AU410+AX410=14000,1,0))</f>
        <v>0</v>
      </c>
      <c r="EF410" s="50">
        <f t="shared" ref="EF410:EF473" si="582">IF(EE410+ED410+EC410=1,0,1)</f>
        <v>1</v>
      </c>
      <c r="EG410" s="19">
        <f t="shared" ref="EG410:EG473" si="583">IF(CN410&lt;1000,1,0)</f>
        <v>1</v>
      </c>
      <c r="EH410" s="19">
        <f t="shared" ref="EH410:EH473" si="584">IF(EG410=1,0,IF(CN410&lt;100000,1,0))</f>
        <v>0</v>
      </c>
      <c r="EI410" s="50">
        <f t="shared" ref="EI410:EI473" si="585">IF(EG410+EH410=1,0,1)</f>
        <v>0</v>
      </c>
      <c r="EJ410" s="125">
        <f t="shared" ref="EJ410:EJ473" si="586">SUM(DW410:DX410,EA410,EE410,ED410,EH410)</f>
        <v>1</v>
      </c>
      <c r="EK410" t="str">
        <f t="shared" ref="EK410:EK473" si="587">IF(ISNUMBER(AU410),AU410,"")</f>
        <v/>
      </c>
      <c r="EL410" t="str">
        <f t="shared" ref="EL410:EL473" si="588">IF(ISNUMBER(BB410),BB410,"")</f>
        <v/>
      </c>
      <c r="EM410" t="str">
        <f t="shared" ref="EM410:EM473" si="589">IF(ISNUMBER(AV410),AV410,"")</f>
        <v/>
      </c>
      <c r="EN410" t="str">
        <f t="shared" ref="EN410:EN473" si="590">IF(ISNUMBER(AW410),AW410,"")</f>
        <v/>
      </c>
      <c r="EO410" t="str">
        <f t="shared" ref="EO410:EO473" si="591">IF(ISNUMBER(BF410),BF410,"")</f>
        <v/>
      </c>
      <c r="EP410" t="str">
        <f t="shared" ref="EP410:EP473" si="592">IF(ISNUMBER(BE410),BE410,"")</f>
        <v/>
      </c>
      <c r="EQ410">
        <f t="shared" ref="EQ410:EQ473" si="593">IF(ISNUMBER(AZ410),AZ410,"")</f>
        <v>305</v>
      </c>
      <c r="ER410" t="str">
        <f t="shared" ref="ER410:ER473" si="594">IF(ISNUMBER(BL410),BL410,"")</f>
        <v/>
      </c>
      <c r="ES410" t="str">
        <f t="shared" ref="ES410:ES473" si="595">IF(ISNUMBER(BJ410),BJ410,"")</f>
        <v/>
      </c>
      <c r="ET410" t="str">
        <f t="shared" ref="ET410:ET473" si="596">IF(ISNUMBER(AY410),AY410,"")</f>
        <v/>
      </c>
      <c r="EU410" s="61" t="str">
        <f t="shared" ref="EU410:EU473" si="597">IF(ISNUMBER(AX410),AX410,"")</f>
        <v/>
      </c>
      <c r="EV410" s="53" t="str">
        <f>IF(ISNUMBER(EK410),EK410*#REF!,"")</f>
        <v/>
      </c>
      <c r="EW410" s="53" t="str">
        <f>IF(ISNUMBER(EL410),EL410*#REF!,"")</f>
        <v/>
      </c>
      <c r="EX410" s="53" t="str">
        <f>IF(ISNUMBER(EM410),EM410*#REF!,"")</f>
        <v/>
      </c>
      <c r="EY410" s="53" t="str">
        <f>IF(ISNUMBER(EN410),EN410*#REF!,"")</f>
        <v/>
      </c>
      <c r="EZ410" s="53" t="str">
        <f>IF(ISNUMBER(EO410),EO410*#REF!,"")</f>
        <v/>
      </c>
      <c r="FA410" s="53" t="str">
        <f>IF(ISNUMBER(EP410),EP410*#REF!,"")</f>
        <v/>
      </c>
      <c r="FB410" s="53" t="e">
        <f>IF(ISNUMBER(EQ410),EQ410*#REF!,"")</f>
        <v>#REF!</v>
      </c>
      <c r="FC410" s="53" t="str">
        <f>IF(ISNUMBER(ER410),ER410*#REF!,"")</f>
        <v/>
      </c>
      <c r="FD410" s="53" t="str">
        <f>IF(ISNUMBER(ES410),ES410*#REF!,"")</f>
        <v/>
      </c>
      <c r="FE410" s="53" t="str">
        <f>IF(ISNUMBER(ET410),ET410*#REF!,"")</f>
        <v/>
      </c>
      <c r="FF410" s="52" t="str">
        <f>IF(ISNUMBER(EU410),EU410*#REF!,"")</f>
        <v/>
      </c>
      <c r="FG410" s="55" t="str">
        <f t="shared" ref="FG410:FG473" si="598">IF(ISNUMBER(EV410),EV410/SUM($EV410:$FA410)*100,"")</f>
        <v/>
      </c>
      <c r="FH410" s="55" t="str">
        <f t="shared" ref="FH410:FH473" si="599">IF(ISNUMBER(EW410),EW410/SUM($EV410:$FA410)*100,"")</f>
        <v/>
      </c>
      <c r="FI410" s="55" t="str">
        <f t="shared" ref="FI410:FI473" si="600">IF(ISNUMBER(EX410),EX410/SUM($EV410:$FA410)*100,"")</f>
        <v/>
      </c>
      <c r="FJ410" s="55" t="str">
        <f t="shared" ref="FJ410:FJ473" si="601">IF(ISNUMBER(EY410),EY410/SUM($EV410:$FA410)*100,"")</f>
        <v/>
      </c>
      <c r="FK410" s="55" t="str">
        <f t="shared" ref="FK410:FK473" si="602">IF(ISNUMBER(EZ410),EZ410/SUM($EV410:$FA410)*100,"")</f>
        <v/>
      </c>
      <c r="FL410" s="55" t="str">
        <f t="shared" ref="FL410:FL473" si="603">IF(ISNUMBER(FA410),FA410/SUM($EV410:$FA410)*100,"")</f>
        <v/>
      </c>
      <c r="FM410" s="55" t="str">
        <f t="shared" ref="FM410:FM473" si="604">IF(ISNUMBER(FB410),FB410/SUM($FB410:$FF410)*100,"")</f>
        <v/>
      </c>
      <c r="FN410" s="55" t="str">
        <f t="shared" ref="FN410:FN473" si="605">IF(ISNUMBER(FC410),FC410/SUM($FB410:$FF410)*100,"")</f>
        <v/>
      </c>
      <c r="FO410" s="55" t="str">
        <f t="shared" ref="FO410:FO473" si="606">IF(ISNUMBER(FD410),FD410/SUM($FB410:$FF410)*100,"")</f>
        <v/>
      </c>
      <c r="FP410" s="55" t="str">
        <f t="shared" ref="FP410:FP473" si="607">IF(ISNUMBER(FE410),FE410/SUM($FB410:$FF410)*100,"")</f>
        <v/>
      </c>
      <c r="FQ410" s="59" t="str">
        <f t="shared" ref="FQ410:FQ473" si="608">IF(ISNUMBER(FF410),FF410/SUM($FB410:$FF410)*100,"")</f>
        <v/>
      </c>
      <c r="FR410" s="53" t="str">
        <f t="shared" si="564"/>
        <v/>
      </c>
      <c r="FS410" s="53">
        <f t="shared" ref="FS410:FS473" si="609">ABS(AT410)</f>
        <v>0</v>
      </c>
      <c r="FT410" s="19">
        <f t="shared" ref="FT410:FT473" si="610">IF(FS410=0,1,0)</f>
        <v>1</v>
      </c>
      <c r="FU410" s="19">
        <f t="shared" ref="FU410:FU473" si="611">IF(FT410=1,0,IF(FS410&lt;5,1,0))</f>
        <v>0</v>
      </c>
      <c r="FV410" s="19">
        <f t="shared" ref="FV410:FV473" si="612">IF(FT410+FU410=1,0,IF(FS410&lt;10,1,0))</f>
        <v>0</v>
      </c>
      <c r="FW410" s="50">
        <f t="shared" ref="FW410:FW473" si="613">IF(FT410+FU410+FV410=1,0,1)</f>
        <v>0</v>
      </c>
      <c r="FX410" s="120">
        <f t="shared" ref="FX410:FX473" si="614">IF(ISNUMBER(FG410),IF(FG410&gt;20,FG410,0),0)</f>
        <v>0</v>
      </c>
      <c r="FY410" s="120">
        <f t="shared" ref="FY410:FY473" si="615">IF(ISNUMBER(FJ410),IF(FJ410&gt;20,FJ410,0),0)</f>
        <v>0</v>
      </c>
      <c r="FZ410" s="120">
        <f t="shared" ref="FZ410:FZ473" si="616">IF(ISNUMBER(FI410),IF(FI410&gt;20,FI410,0),0)</f>
        <v>0</v>
      </c>
      <c r="GA410" s="120">
        <f t="shared" ref="GA410:GA473" si="617">IF(ISNUMBER(FQ410),IF(FQ410&gt;20,FQ410,0),0)</f>
        <v>0</v>
      </c>
      <c r="GB410" s="120">
        <f t="shared" ref="GB410:GB473" si="618">IF(ISNUMBER(FM410),IF(FM410&gt;20,FM410,0),0)</f>
        <v>0</v>
      </c>
      <c r="GC410" s="120">
        <f t="shared" ref="GC410:GC473" si="619">IF(ISNUMBER(FP410),IF(FP410&gt;20,FP410,0),0)</f>
        <v>0</v>
      </c>
      <c r="GD410" s="120">
        <f t="shared" ref="GD410:GD473" si="620">IF(ISNUMBER(FH410),IF(FH410&gt;20,FH410,0),0)</f>
        <v>0</v>
      </c>
      <c r="GE410" s="120">
        <f t="shared" ref="GE410:GE473" si="621">IF(ISNUMBER(FL410),IF(FL410&gt;20,FL410,0),0)</f>
        <v>0</v>
      </c>
      <c r="GF410" s="120">
        <f t="shared" ref="GF410:GF473" si="622">IF(ISNUMBER(FK410),IF(FK410&gt;20,FK410,0),0)</f>
        <v>0</v>
      </c>
      <c r="GG410">
        <f t="shared" ref="GG410:GG473" si="623">IF(GD410&gt;20,GD410,IF(GE410&gt;20,GE410,IF(GF410&gt;20,GF410,0)))</f>
        <v>0</v>
      </c>
      <c r="GH410">
        <f t="shared" ref="GH410:GH473" si="624">IF(ISNUMBER(FO410),IF(FO410&gt;20,FO410,0),0)</f>
        <v>0</v>
      </c>
      <c r="GI410">
        <v>6</v>
      </c>
      <c r="GJ410" t="str">
        <f t="shared" ref="GJ410:GJ473" si="625">IF(ISNUMBER(FR410),IF(GH410&gt;0,"NO3",IF(GB410+GC410=0,"Cl",IF(GA410+GC410=0,"HCO3",IF(GA410+GB410=0,"SO4",IF(GC410=0,IF(GA410&gt;GB410,"Cl-HCO3","HCO3-Cl"),IF(GB410=0,IF(GA410&gt;GC410,"Cl-SO4","SO4-Cl"),IF(GA410=0,IF(GB410&gt;GC410,"HCO3-SO4","SO4-HCO3"),IF(GA410&gt;GB410,IF(GA410&gt;GC410,IF(GB410&gt;GC410,"Cl-HCO3-SO4","Cl-SO4-HCO3"),"SO4-Cl-HCO3"),IF(GB410&gt;GA410,IF(GB410&gt;GC410,IF(GA410&gt;GC410,"HCO3-Cl-SO4","HCO3-SO4-Cl"),"SO4-HCO3-Cl"),"x"))))))))),"")</f>
        <v/>
      </c>
    </row>
    <row r="411" spans="1:192" x14ac:dyDescent="0.2">
      <c r="A411" s="50">
        <f t="shared" si="558"/>
        <v>410</v>
      </c>
      <c r="B411" s="2" t="s">
        <v>1095</v>
      </c>
      <c r="C411" s="2" t="s">
        <v>1098</v>
      </c>
      <c r="D411" s="2"/>
      <c r="E411" s="2"/>
      <c r="F411" s="19">
        <v>3530500</v>
      </c>
      <c r="G411" s="19">
        <v>5679880</v>
      </c>
      <c r="H411" s="77">
        <f t="shared" si="565"/>
        <v>530413.37</v>
      </c>
      <c r="I411" s="77">
        <f t="shared" si="566"/>
        <v>5678047.8380000005</v>
      </c>
      <c r="J411" s="19">
        <v>226.14</v>
      </c>
      <c r="K411" s="66" t="s">
        <v>1333</v>
      </c>
      <c r="L411" s="19">
        <v>169</v>
      </c>
      <c r="M411" s="19">
        <v>84.31</v>
      </c>
      <c r="N411" s="19">
        <v>167.75</v>
      </c>
      <c r="O411"/>
      <c r="P411"/>
      <c r="Q411" t="s">
        <v>1339</v>
      </c>
      <c r="R411" s="58" t="s">
        <v>2882</v>
      </c>
      <c r="S411" s="230" t="s">
        <v>1324</v>
      </c>
      <c r="T411" s="241" t="str">
        <f t="shared" si="567"/>
        <v>-</v>
      </c>
      <c r="U411" s="241" t="str">
        <f t="shared" si="568"/>
        <v>-</v>
      </c>
      <c r="V411" s="241" t="str">
        <f t="shared" si="569"/>
        <v>-</v>
      </c>
      <c r="W411" s="241" t="str">
        <f t="shared" si="563"/>
        <v>-</v>
      </c>
      <c r="X411" s="260">
        <f t="shared" si="560"/>
        <v>6</v>
      </c>
      <c r="Y411" s="261" t="str">
        <f t="shared" si="559"/>
        <v/>
      </c>
      <c r="Z411" s="56"/>
      <c r="AA411" s="86">
        <v>33688</v>
      </c>
      <c r="AB411" s="73">
        <v>3</v>
      </c>
      <c r="AC411" s="2" t="s">
        <v>1038</v>
      </c>
      <c r="AD411" s="2" t="s">
        <v>1786</v>
      </c>
      <c r="AE411" s="57" t="s">
        <v>1787</v>
      </c>
      <c r="AF411" s="66">
        <v>11.5</v>
      </c>
      <c r="AG411" s="19">
        <v>620</v>
      </c>
      <c r="AH411" s="47">
        <v>6.98</v>
      </c>
      <c r="AS411" s="193">
        <f>SUM(AU411:BN411)+SUM(BO411:CL411)/1000</f>
        <v>502.05700000000002</v>
      </c>
      <c r="AT411" s="248" t="str">
        <f>FR411</f>
        <v/>
      </c>
      <c r="AU411">
        <v>24.7</v>
      </c>
      <c r="AV411">
        <v>32.299999999999997</v>
      </c>
      <c r="AW411">
        <v>59.5</v>
      </c>
      <c r="AX411">
        <v>24.6</v>
      </c>
      <c r="AY411">
        <v>55.9</v>
      </c>
      <c r="AZ411" s="217">
        <v>295</v>
      </c>
      <c r="BB411">
        <v>3.4</v>
      </c>
      <c r="BD411">
        <v>0</v>
      </c>
      <c r="BE411">
        <v>1.6E-2</v>
      </c>
      <c r="BF411">
        <v>0.03</v>
      </c>
      <c r="BJ411">
        <v>6.6</v>
      </c>
      <c r="BK411">
        <v>0</v>
      </c>
      <c r="BN411" s="61">
        <v>0</v>
      </c>
      <c r="BP411">
        <v>11</v>
      </c>
      <c r="CM411">
        <v>5.6</v>
      </c>
      <c r="CN411" s="103">
        <v>33.1</v>
      </c>
      <c r="DB411" s="103"/>
      <c r="DC411" s="90" t="s">
        <v>1795</v>
      </c>
      <c r="DD411" s="103"/>
      <c r="DE411" s="103">
        <v>-14.6</v>
      </c>
      <c r="DF411" s="90" t="s">
        <v>1797</v>
      </c>
      <c r="DG411" s="103">
        <v>-8.82</v>
      </c>
      <c r="DH411" s="103"/>
      <c r="DI411" s="103"/>
      <c r="DJ411" s="103"/>
      <c r="DK411" s="103"/>
      <c r="DL411" s="103"/>
      <c r="DM411" s="103"/>
      <c r="DN411" s="103"/>
      <c r="DO411" s="103"/>
      <c r="DP411" s="103"/>
      <c r="DQ411" s="103"/>
      <c r="DR411" s="103"/>
      <c r="DS411" s="104"/>
      <c r="DT411" s="50">
        <f t="shared" si="570"/>
        <v>0</v>
      </c>
      <c r="DU411" s="73">
        <f t="shared" si="571"/>
        <v>0</v>
      </c>
      <c r="DV411" s="73">
        <f t="shared" si="572"/>
        <v>0</v>
      </c>
      <c r="DW411" s="73">
        <f t="shared" si="573"/>
        <v>1</v>
      </c>
      <c r="DX411" s="73">
        <f t="shared" si="574"/>
        <v>0</v>
      </c>
      <c r="DY411" s="125">
        <f t="shared" si="575"/>
        <v>0</v>
      </c>
      <c r="DZ411" s="73">
        <f t="shared" si="576"/>
        <v>1</v>
      </c>
      <c r="EA411" s="19">
        <f t="shared" si="577"/>
        <v>0</v>
      </c>
      <c r="EB411" s="50">
        <f t="shared" si="578"/>
        <v>0</v>
      </c>
      <c r="EC411" s="19">
        <f t="shared" si="579"/>
        <v>1</v>
      </c>
      <c r="ED411" s="19">
        <f t="shared" si="580"/>
        <v>0</v>
      </c>
      <c r="EE411" s="19">
        <f t="shared" si="581"/>
        <v>0</v>
      </c>
      <c r="EF411" s="50">
        <f t="shared" si="582"/>
        <v>0</v>
      </c>
      <c r="EG411" s="19">
        <f t="shared" si="583"/>
        <v>1</v>
      </c>
      <c r="EH411" s="19">
        <f t="shared" si="584"/>
        <v>0</v>
      </c>
      <c r="EI411" s="50">
        <f t="shared" si="585"/>
        <v>0</v>
      </c>
      <c r="EJ411" s="125">
        <f t="shared" si="586"/>
        <v>1</v>
      </c>
      <c r="EK411">
        <f t="shared" si="587"/>
        <v>24.7</v>
      </c>
      <c r="EL411">
        <f t="shared" si="588"/>
        <v>3.4</v>
      </c>
      <c r="EM411">
        <f t="shared" si="589"/>
        <v>32.299999999999997</v>
      </c>
      <c r="EN411">
        <f t="shared" si="590"/>
        <v>59.5</v>
      </c>
      <c r="EO411">
        <f t="shared" si="591"/>
        <v>0.03</v>
      </c>
      <c r="EP411">
        <f t="shared" si="592"/>
        <v>1.6E-2</v>
      </c>
      <c r="EQ411">
        <f t="shared" si="593"/>
        <v>295</v>
      </c>
      <c r="ER411" t="str">
        <f t="shared" si="594"/>
        <v/>
      </c>
      <c r="ES411">
        <f t="shared" si="595"/>
        <v>6.6</v>
      </c>
      <c r="ET411">
        <f t="shared" si="596"/>
        <v>55.9</v>
      </c>
      <c r="EU411" s="61">
        <f t="shared" si="597"/>
        <v>24.6</v>
      </c>
      <c r="EV411" s="53" t="e">
        <f>IF(ISNUMBER(EK411),EK411*#REF!,"")</f>
        <v>#REF!</v>
      </c>
      <c r="EW411" s="53" t="e">
        <f>IF(ISNUMBER(EL411),EL411*#REF!,"")</f>
        <v>#REF!</v>
      </c>
      <c r="EX411" s="53" t="e">
        <f>IF(ISNUMBER(EM411),EM411*#REF!,"")</f>
        <v>#REF!</v>
      </c>
      <c r="EY411" s="53" t="e">
        <f>IF(ISNUMBER(EN411),EN411*#REF!,"")</f>
        <v>#REF!</v>
      </c>
      <c r="EZ411" s="53" t="e">
        <f>IF(ISNUMBER(EO411),EO411*#REF!,"")</f>
        <v>#REF!</v>
      </c>
      <c r="FA411" s="53" t="e">
        <f>IF(ISNUMBER(EP411),EP411*#REF!,"")</f>
        <v>#REF!</v>
      </c>
      <c r="FB411" s="53" t="e">
        <f>IF(ISNUMBER(EQ411),EQ411*#REF!,"")</f>
        <v>#REF!</v>
      </c>
      <c r="FC411" s="53" t="str">
        <f>IF(ISNUMBER(ER411),ER411*#REF!,"")</f>
        <v/>
      </c>
      <c r="FD411" s="53" t="e">
        <f>IF(ISNUMBER(ES411),ES411*#REF!,"")</f>
        <v>#REF!</v>
      </c>
      <c r="FE411" s="53" t="e">
        <f>IF(ISNUMBER(ET411),ET411*#REF!,"")</f>
        <v>#REF!</v>
      </c>
      <c r="FF411" s="52" t="e">
        <f>IF(ISNUMBER(EU411),EU411*#REF!,"")</f>
        <v>#REF!</v>
      </c>
      <c r="FG411" s="55" t="str">
        <f t="shared" si="598"/>
        <v/>
      </c>
      <c r="FH411" s="55" t="str">
        <f t="shared" si="599"/>
        <v/>
      </c>
      <c r="FI411" s="55" t="str">
        <f t="shared" si="600"/>
        <v/>
      </c>
      <c r="FJ411" s="55" t="str">
        <f t="shared" si="601"/>
        <v/>
      </c>
      <c r="FK411" s="55" t="str">
        <f t="shared" si="602"/>
        <v/>
      </c>
      <c r="FL411" s="55" t="str">
        <f t="shared" si="603"/>
        <v/>
      </c>
      <c r="FM411" s="55" t="str">
        <f t="shared" si="604"/>
        <v/>
      </c>
      <c r="FN411" s="55" t="str">
        <f t="shared" si="605"/>
        <v/>
      </c>
      <c r="FO411" s="55" t="str">
        <f t="shared" si="606"/>
        <v/>
      </c>
      <c r="FP411" s="55" t="str">
        <f t="shared" si="607"/>
        <v/>
      </c>
      <c r="FQ411" s="59" t="str">
        <f t="shared" si="608"/>
        <v/>
      </c>
      <c r="FR411" s="53" t="str">
        <f t="shared" si="564"/>
        <v/>
      </c>
      <c r="FS411" s="53" t="e">
        <f t="shared" si="609"/>
        <v>#VALUE!</v>
      </c>
      <c r="FT411" s="19" t="e">
        <f t="shared" si="610"/>
        <v>#VALUE!</v>
      </c>
      <c r="FU411" s="19" t="e">
        <f t="shared" si="611"/>
        <v>#VALUE!</v>
      </c>
      <c r="FV411" s="19" t="e">
        <f t="shared" si="612"/>
        <v>#VALUE!</v>
      </c>
      <c r="FW411" s="50" t="e">
        <f t="shared" si="613"/>
        <v>#VALUE!</v>
      </c>
      <c r="FX411" s="120">
        <f t="shared" si="614"/>
        <v>0</v>
      </c>
      <c r="FY411" s="120">
        <f t="shared" si="615"/>
        <v>0</v>
      </c>
      <c r="FZ411" s="120">
        <f t="shared" si="616"/>
        <v>0</v>
      </c>
      <c r="GA411" s="120">
        <f t="shared" si="617"/>
        <v>0</v>
      </c>
      <c r="GB411" s="120">
        <f t="shared" si="618"/>
        <v>0</v>
      </c>
      <c r="GC411" s="120">
        <f t="shared" si="619"/>
        <v>0</v>
      </c>
      <c r="GD411" s="120">
        <f t="shared" si="620"/>
        <v>0</v>
      </c>
      <c r="GE411" s="120">
        <f t="shared" si="621"/>
        <v>0</v>
      </c>
      <c r="GF411" s="120">
        <f t="shared" si="622"/>
        <v>0</v>
      </c>
      <c r="GG411">
        <f t="shared" si="623"/>
        <v>0</v>
      </c>
      <c r="GH411">
        <f t="shared" si="624"/>
        <v>0</v>
      </c>
      <c r="GI411">
        <v>6</v>
      </c>
      <c r="GJ411" t="str">
        <f t="shared" si="625"/>
        <v/>
      </c>
    </row>
    <row r="412" spans="1:192" x14ac:dyDescent="0.2">
      <c r="A412" s="50">
        <f t="shared" si="558"/>
        <v>411</v>
      </c>
      <c r="B412" s="2" t="s">
        <v>1095</v>
      </c>
      <c r="C412" s="2" t="s">
        <v>1099</v>
      </c>
      <c r="D412" s="2"/>
      <c r="E412" s="2"/>
      <c r="F412" s="19">
        <v>3530600</v>
      </c>
      <c r="G412" s="19">
        <v>5680310</v>
      </c>
      <c r="H412" s="77">
        <f t="shared" si="565"/>
        <v>530513.32999999996</v>
      </c>
      <c r="I412" s="77">
        <f t="shared" si="566"/>
        <v>5678477.6660000002</v>
      </c>
      <c r="J412" s="19">
        <v>224.19</v>
      </c>
      <c r="K412" s="66" t="s">
        <v>1333</v>
      </c>
      <c r="L412" s="19">
        <v>160</v>
      </c>
      <c r="M412" s="19">
        <v>80</v>
      </c>
      <c r="N412" s="19">
        <v>155</v>
      </c>
      <c r="O412"/>
      <c r="P412"/>
      <c r="Q412" t="s">
        <v>1339</v>
      </c>
      <c r="R412" s="58" t="s">
        <v>2882</v>
      </c>
      <c r="S412" s="179" t="s">
        <v>1324</v>
      </c>
      <c r="T412" s="241" t="str">
        <f t="shared" si="567"/>
        <v>-</v>
      </c>
      <c r="U412" s="241" t="str">
        <f t="shared" si="568"/>
        <v>-</v>
      </c>
      <c r="V412" s="241" t="str">
        <f t="shared" si="569"/>
        <v>-</v>
      </c>
      <c r="W412" s="241" t="str">
        <f t="shared" si="563"/>
        <v>-</v>
      </c>
      <c r="X412" s="260">
        <f t="shared" si="560"/>
        <v>6</v>
      </c>
      <c r="Y412" s="261" t="str">
        <f t="shared" si="559"/>
        <v/>
      </c>
      <c r="Z412" s="56"/>
      <c r="AA412" s="86">
        <v>33688</v>
      </c>
      <c r="AB412" s="73">
        <v>1</v>
      </c>
      <c r="AC412" s="2" t="s">
        <v>1038</v>
      </c>
      <c r="AD412" s="2" t="s">
        <v>1786</v>
      </c>
      <c r="AE412" s="57" t="s">
        <v>1787</v>
      </c>
      <c r="AF412" s="66">
        <v>11.2</v>
      </c>
      <c r="AG412" s="66">
        <v>675</v>
      </c>
      <c r="AH412" s="66">
        <v>6.88</v>
      </c>
      <c r="AS412" s="193">
        <f>SUM(AU412:BN412)+SUM(BO412:CL412)/1000</f>
        <v>545.56000000000006</v>
      </c>
      <c r="AT412" s="248" t="str">
        <f>FR412</f>
        <v/>
      </c>
      <c r="AU412" s="2">
        <v>29.6</v>
      </c>
      <c r="AV412" s="2">
        <v>36.1</v>
      </c>
      <c r="AW412" s="2">
        <v>62.3</v>
      </c>
      <c r="AX412" s="2">
        <v>26.7</v>
      </c>
      <c r="AY412" s="2">
        <v>70.8</v>
      </c>
      <c r="AZ412" s="238">
        <v>315</v>
      </c>
      <c r="BA412" s="2"/>
      <c r="BB412" s="2">
        <v>3.7</v>
      </c>
      <c r="BC412" s="2"/>
      <c r="BD412" s="2">
        <v>0</v>
      </c>
      <c r="BE412" s="2">
        <v>0.06</v>
      </c>
      <c r="BF412" s="2">
        <v>0.1</v>
      </c>
      <c r="BG412" s="2"/>
      <c r="BH412" s="2"/>
      <c r="BI412" s="2"/>
      <c r="BJ412" s="2">
        <v>1.2</v>
      </c>
      <c r="BK412" s="2">
        <v>0</v>
      </c>
      <c r="BL412" s="2"/>
      <c r="BM412" s="2"/>
      <c r="BN412" s="56">
        <v>0</v>
      </c>
      <c r="BP412" s="2">
        <v>0</v>
      </c>
      <c r="CM412">
        <v>2.7</v>
      </c>
      <c r="CN412" s="103">
        <v>27.5</v>
      </c>
      <c r="DB412" s="103"/>
      <c r="DC412" s="90" t="s">
        <v>1792</v>
      </c>
      <c r="DD412" s="103"/>
      <c r="DE412" s="103">
        <v>-14.4</v>
      </c>
      <c r="DF412" s="90" t="s">
        <v>1798</v>
      </c>
      <c r="DG412" s="103">
        <v>-8.7899999999999991</v>
      </c>
      <c r="DH412" s="103"/>
      <c r="DI412" s="103"/>
      <c r="DJ412" s="103"/>
      <c r="DK412" s="103"/>
      <c r="DL412" s="103"/>
      <c r="DM412" s="103"/>
      <c r="DN412" s="103"/>
      <c r="DO412" s="103"/>
      <c r="DP412" s="103"/>
      <c r="DQ412" s="103"/>
      <c r="DR412" s="103"/>
      <c r="DS412" s="104"/>
      <c r="DT412" s="50">
        <f t="shared" si="570"/>
        <v>1</v>
      </c>
      <c r="DU412" s="73">
        <f t="shared" si="571"/>
        <v>0</v>
      </c>
      <c r="DV412" s="73">
        <f t="shared" si="572"/>
        <v>0</v>
      </c>
      <c r="DW412" s="73">
        <f t="shared" si="573"/>
        <v>1</v>
      </c>
      <c r="DX412" s="73">
        <f t="shared" si="574"/>
        <v>0</v>
      </c>
      <c r="DY412" s="125">
        <f t="shared" si="575"/>
        <v>0</v>
      </c>
      <c r="DZ412" s="73">
        <f t="shared" si="576"/>
        <v>1</v>
      </c>
      <c r="EA412" s="19">
        <f t="shared" si="577"/>
        <v>0</v>
      </c>
      <c r="EB412" s="50">
        <f t="shared" si="578"/>
        <v>0</v>
      </c>
      <c r="EC412" s="19">
        <f t="shared" si="579"/>
        <v>1</v>
      </c>
      <c r="ED412" s="19">
        <f t="shared" si="580"/>
        <v>0</v>
      </c>
      <c r="EE412" s="19">
        <f t="shared" si="581"/>
        <v>0</v>
      </c>
      <c r="EF412" s="50">
        <f t="shared" si="582"/>
        <v>0</v>
      </c>
      <c r="EG412" s="19">
        <f t="shared" si="583"/>
        <v>1</v>
      </c>
      <c r="EH412" s="19">
        <f t="shared" si="584"/>
        <v>0</v>
      </c>
      <c r="EI412" s="50">
        <f t="shared" si="585"/>
        <v>0</v>
      </c>
      <c r="EJ412" s="125">
        <f t="shared" si="586"/>
        <v>1</v>
      </c>
      <c r="EK412">
        <f t="shared" si="587"/>
        <v>29.6</v>
      </c>
      <c r="EL412">
        <f t="shared" si="588"/>
        <v>3.7</v>
      </c>
      <c r="EM412">
        <f t="shared" si="589"/>
        <v>36.1</v>
      </c>
      <c r="EN412">
        <f t="shared" si="590"/>
        <v>62.3</v>
      </c>
      <c r="EO412">
        <f t="shared" si="591"/>
        <v>0.1</v>
      </c>
      <c r="EP412">
        <f t="shared" si="592"/>
        <v>0.06</v>
      </c>
      <c r="EQ412">
        <f t="shared" si="593"/>
        <v>315</v>
      </c>
      <c r="ER412" t="str">
        <f t="shared" si="594"/>
        <v/>
      </c>
      <c r="ES412">
        <f t="shared" si="595"/>
        <v>1.2</v>
      </c>
      <c r="ET412">
        <f t="shared" si="596"/>
        <v>70.8</v>
      </c>
      <c r="EU412" s="61">
        <f t="shared" si="597"/>
        <v>26.7</v>
      </c>
      <c r="EV412" s="53" t="e">
        <f>IF(ISNUMBER(EK412),EK412*#REF!,"")</f>
        <v>#REF!</v>
      </c>
      <c r="EW412" s="53" t="e">
        <f>IF(ISNUMBER(EL412),EL412*#REF!,"")</f>
        <v>#REF!</v>
      </c>
      <c r="EX412" s="53" t="e">
        <f>IF(ISNUMBER(EM412),EM412*#REF!,"")</f>
        <v>#REF!</v>
      </c>
      <c r="EY412" s="53" t="e">
        <f>IF(ISNUMBER(EN412),EN412*#REF!,"")</f>
        <v>#REF!</v>
      </c>
      <c r="EZ412" s="53" t="e">
        <f>IF(ISNUMBER(EO412),EO412*#REF!,"")</f>
        <v>#REF!</v>
      </c>
      <c r="FA412" s="53" t="e">
        <f>IF(ISNUMBER(EP412),EP412*#REF!,"")</f>
        <v>#REF!</v>
      </c>
      <c r="FB412" s="53" t="e">
        <f>IF(ISNUMBER(EQ412),EQ412*#REF!,"")</f>
        <v>#REF!</v>
      </c>
      <c r="FC412" s="53" t="str">
        <f>IF(ISNUMBER(ER412),ER412*#REF!,"")</f>
        <v/>
      </c>
      <c r="FD412" s="53" t="e">
        <f>IF(ISNUMBER(ES412),ES412*#REF!,"")</f>
        <v>#REF!</v>
      </c>
      <c r="FE412" s="53" t="e">
        <f>IF(ISNUMBER(ET412),ET412*#REF!,"")</f>
        <v>#REF!</v>
      </c>
      <c r="FF412" s="52" t="e">
        <f>IF(ISNUMBER(EU412),EU412*#REF!,"")</f>
        <v>#REF!</v>
      </c>
      <c r="FG412" s="55" t="str">
        <f t="shared" si="598"/>
        <v/>
      </c>
      <c r="FH412" s="55" t="str">
        <f t="shared" si="599"/>
        <v/>
      </c>
      <c r="FI412" s="55" t="str">
        <f t="shared" si="600"/>
        <v/>
      </c>
      <c r="FJ412" s="55" t="str">
        <f t="shared" si="601"/>
        <v/>
      </c>
      <c r="FK412" s="55" t="str">
        <f t="shared" si="602"/>
        <v/>
      </c>
      <c r="FL412" s="55" t="str">
        <f t="shared" si="603"/>
        <v/>
      </c>
      <c r="FM412" s="55" t="str">
        <f t="shared" si="604"/>
        <v/>
      </c>
      <c r="FN412" s="55" t="str">
        <f t="shared" si="605"/>
        <v/>
      </c>
      <c r="FO412" s="55" t="str">
        <f t="shared" si="606"/>
        <v/>
      </c>
      <c r="FP412" s="55" t="str">
        <f t="shared" si="607"/>
        <v/>
      </c>
      <c r="FQ412" s="59" t="str">
        <f t="shared" si="608"/>
        <v/>
      </c>
      <c r="FR412" s="53" t="str">
        <f t="shared" si="564"/>
        <v/>
      </c>
      <c r="FS412" s="53" t="e">
        <f t="shared" si="609"/>
        <v>#VALUE!</v>
      </c>
      <c r="FT412" s="19" t="e">
        <f t="shared" si="610"/>
        <v>#VALUE!</v>
      </c>
      <c r="FU412" s="19" t="e">
        <f t="shared" si="611"/>
        <v>#VALUE!</v>
      </c>
      <c r="FV412" s="19" t="e">
        <f t="shared" si="612"/>
        <v>#VALUE!</v>
      </c>
      <c r="FW412" s="50" t="e">
        <f t="shared" si="613"/>
        <v>#VALUE!</v>
      </c>
      <c r="FX412" s="120">
        <f t="shared" si="614"/>
        <v>0</v>
      </c>
      <c r="FY412" s="120">
        <f t="shared" si="615"/>
        <v>0</v>
      </c>
      <c r="FZ412" s="120">
        <f t="shared" si="616"/>
        <v>0</v>
      </c>
      <c r="GA412" s="120">
        <f t="shared" si="617"/>
        <v>0</v>
      </c>
      <c r="GB412" s="120">
        <f t="shared" si="618"/>
        <v>0</v>
      </c>
      <c r="GC412" s="120">
        <f t="shared" si="619"/>
        <v>0</v>
      </c>
      <c r="GD412" s="120">
        <f t="shared" si="620"/>
        <v>0</v>
      </c>
      <c r="GE412" s="120">
        <f t="shared" si="621"/>
        <v>0</v>
      </c>
      <c r="GF412" s="120">
        <f t="shared" si="622"/>
        <v>0</v>
      </c>
      <c r="GG412">
        <f t="shared" si="623"/>
        <v>0</v>
      </c>
      <c r="GH412">
        <f t="shared" si="624"/>
        <v>0</v>
      </c>
      <c r="GI412">
        <v>6</v>
      </c>
      <c r="GJ412" t="str">
        <f t="shared" si="625"/>
        <v/>
      </c>
    </row>
    <row r="413" spans="1:192" x14ac:dyDescent="0.2">
      <c r="A413" s="50">
        <f t="shared" si="558"/>
        <v>412</v>
      </c>
      <c r="B413" s="2" t="s">
        <v>1095</v>
      </c>
      <c r="C413" s="2" t="s">
        <v>1100</v>
      </c>
      <c r="D413" s="2"/>
      <c r="E413" s="2"/>
      <c r="F413" s="19">
        <v>3530620</v>
      </c>
      <c r="G413" s="19">
        <v>5680680</v>
      </c>
      <c r="H413" s="77">
        <f t="shared" si="565"/>
        <v>530533.32199999993</v>
      </c>
      <c r="I413" s="77">
        <f t="shared" si="566"/>
        <v>5678847.5180000002</v>
      </c>
      <c r="J413" s="19">
        <v>217.35</v>
      </c>
      <c r="K413" s="66" t="s">
        <v>1333</v>
      </c>
      <c r="L413" s="19">
        <v>210</v>
      </c>
      <c r="M413" s="19">
        <v>65</v>
      </c>
      <c r="N413" s="19">
        <v>208</v>
      </c>
      <c r="O413"/>
      <c r="P413"/>
      <c r="Q413" t="s">
        <v>1339</v>
      </c>
      <c r="R413" s="58" t="s">
        <v>2882</v>
      </c>
      <c r="S413" s="179" t="s">
        <v>1324</v>
      </c>
      <c r="T413" s="241" t="str">
        <f t="shared" si="567"/>
        <v>-</v>
      </c>
      <c r="U413" s="241" t="str">
        <f t="shared" si="568"/>
        <v>-</v>
      </c>
      <c r="V413" s="241" t="str">
        <f t="shared" si="569"/>
        <v>-</v>
      </c>
      <c r="W413" s="241" t="str">
        <f t="shared" si="563"/>
        <v>-</v>
      </c>
      <c r="X413" s="260">
        <f t="shared" si="560"/>
        <v>6</v>
      </c>
      <c r="Y413" s="261" t="str">
        <f t="shared" si="559"/>
        <v/>
      </c>
      <c r="Z413" s="56"/>
      <c r="AA413" s="48" t="s">
        <v>1783</v>
      </c>
      <c r="AB413" s="73">
        <v>1</v>
      </c>
      <c r="AC413" s="2" t="s">
        <v>1038</v>
      </c>
      <c r="AD413" s="2" t="s">
        <v>1780</v>
      </c>
      <c r="AE413" s="57" t="s">
        <v>1431</v>
      </c>
      <c r="AF413" s="66">
        <v>12.2</v>
      </c>
      <c r="AH413" s="19">
        <v>6.9</v>
      </c>
      <c r="AS413" s="204"/>
      <c r="AT413" s="249"/>
      <c r="AU413" s="51"/>
      <c r="AV413" s="51"/>
      <c r="AW413" s="51"/>
      <c r="AX413" s="51"/>
      <c r="AY413" s="51"/>
      <c r="AZ413" s="229">
        <v>323</v>
      </c>
      <c r="CN413" s="103">
        <v>41</v>
      </c>
      <c r="DB413" s="103"/>
      <c r="DC413" s="90" t="s">
        <v>1799</v>
      </c>
      <c r="DD413" s="103"/>
      <c r="DE413" s="103">
        <v>-14.2</v>
      </c>
      <c r="DF413" s="90" t="s">
        <v>1800</v>
      </c>
      <c r="DG413" s="103">
        <v>-8.49</v>
      </c>
      <c r="DH413" s="103"/>
      <c r="DI413" s="103"/>
      <c r="DJ413" s="103"/>
      <c r="DK413" s="103"/>
      <c r="DL413" s="103"/>
      <c r="DM413" s="103"/>
      <c r="DN413" s="103"/>
      <c r="DO413" s="103"/>
      <c r="DP413" s="103"/>
      <c r="DQ413" s="103"/>
      <c r="DR413" s="103"/>
      <c r="DS413" s="104"/>
      <c r="DT413" s="50">
        <f t="shared" si="570"/>
        <v>1</v>
      </c>
      <c r="DU413" s="73">
        <f t="shared" si="571"/>
        <v>0</v>
      </c>
      <c r="DV413" s="73">
        <f t="shared" si="572"/>
        <v>0</v>
      </c>
      <c r="DW413" s="73">
        <f t="shared" si="573"/>
        <v>1</v>
      </c>
      <c r="DX413" s="73">
        <f t="shared" si="574"/>
        <v>0</v>
      </c>
      <c r="DY413" s="125">
        <f t="shared" si="575"/>
        <v>0</v>
      </c>
      <c r="DZ413" s="73">
        <f t="shared" si="576"/>
        <v>1</v>
      </c>
      <c r="EA413" s="19">
        <f t="shared" si="577"/>
        <v>0</v>
      </c>
      <c r="EB413" s="50">
        <f t="shared" si="578"/>
        <v>0</v>
      </c>
      <c r="EC413" s="19">
        <f t="shared" si="579"/>
        <v>0</v>
      </c>
      <c r="ED413" s="19">
        <f t="shared" si="580"/>
        <v>0</v>
      </c>
      <c r="EE413" s="19">
        <f t="shared" si="581"/>
        <v>0</v>
      </c>
      <c r="EF413" s="50">
        <f t="shared" si="582"/>
        <v>1</v>
      </c>
      <c r="EG413" s="19">
        <f t="shared" si="583"/>
        <v>1</v>
      </c>
      <c r="EH413" s="19">
        <f t="shared" si="584"/>
        <v>0</v>
      </c>
      <c r="EI413" s="50">
        <f t="shared" si="585"/>
        <v>0</v>
      </c>
      <c r="EJ413" s="125">
        <f t="shared" si="586"/>
        <v>1</v>
      </c>
      <c r="EK413" t="str">
        <f t="shared" si="587"/>
        <v/>
      </c>
      <c r="EL413" t="str">
        <f t="shared" si="588"/>
        <v/>
      </c>
      <c r="EM413" t="str">
        <f t="shared" si="589"/>
        <v/>
      </c>
      <c r="EN413" t="str">
        <f t="shared" si="590"/>
        <v/>
      </c>
      <c r="EO413" t="str">
        <f t="shared" si="591"/>
        <v/>
      </c>
      <c r="EP413" t="str">
        <f t="shared" si="592"/>
        <v/>
      </c>
      <c r="EQ413">
        <f t="shared" si="593"/>
        <v>323</v>
      </c>
      <c r="ER413" t="str">
        <f t="shared" si="594"/>
        <v/>
      </c>
      <c r="ES413" t="str">
        <f t="shared" si="595"/>
        <v/>
      </c>
      <c r="ET413" t="str">
        <f t="shared" si="596"/>
        <v/>
      </c>
      <c r="EU413" s="61" t="str">
        <f t="shared" si="597"/>
        <v/>
      </c>
      <c r="EV413" s="53" t="str">
        <f>IF(ISNUMBER(EK413),EK413*#REF!,"")</f>
        <v/>
      </c>
      <c r="EW413" s="53" t="str">
        <f>IF(ISNUMBER(EL413),EL413*#REF!,"")</f>
        <v/>
      </c>
      <c r="EX413" s="53" t="str">
        <f>IF(ISNUMBER(EM413),EM413*#REF!,"")</f>
        <v/>
      </c>
      <c r="EY413" s="53" t="str">
        <f>IF(ISNUMBER(EN413),EN413*#REF!,"")</f>
        <v/>
      </c>
      <c r="EZ413" s="53" t="str">
        <f>IF(ISNUMBER(EO413),EO413*#REF!,"")</f>
        <v/>
      </c>
      <c r="FA413" s="53" t="str">
        <f>IF(ISNUMBER(EP413),EP413*#REF!,"")</f>
        <v/>
      </c>
      <c r="FB413" s="53" t="e">
        <f>IF(ISNUMBER(EQ413),EQ413*#REF!,"")</f>
        <v>#REF!</v>
      </c>
      <c r="FC413" s="53" t="str">
        <f>IF(ISNUMBER(ER413),ER413*#REF!,"")</f>
        <v/>
      </c>
      <c r="FD413" s="53" t="str">
        <f>IF(ISNUMBER(ES413),ES413*#REF!,"")</f>
        <v/>
      </c>
      <c r="FE413" s="53" t="str">
        <f>IF(ISNUMBER(ET413),ET413*#REF!,"")</f>
        <v/>
      </c>
      <c r="FF413" s="52" t="str">
        <f>IF(ISNUMBER(EU413),EU413*#REF!,"")</f>
        <v/>
      </c>
      <c r="FG413" s="55" t="str">
        <f t="shared" si="598"/>
        <v/>
      </c>
      <c r="FH413" s="55" t="str">
        <f t="shared" si="599"/>
        <v/>
      </c>
      <c r="FI413" s="55" t="str">
        <f t="shared" si="600"/>
        <v/>
      </c>
      <c r="FJ413" s="55" t="str">
        <f t="shared" si="601"/>
        <v/>
      </c>
      <c r="FK413" s="55" t="str">
        <f t="shared" si="602"/>
        <v/>
      </c>
      <c r="FL413" s="55" t="str">
        <f t="shared" si="603"/>
        <v/>
      </c>
      <c r="FM413" s="55" t="str">
        <f t="shared" si="604"/>
        <v/>
      </c>
      <c r="FN413" s="55" t="str">
        <f t="shared" si="605"/>
        <v/>
      </c>
      <c r="FO413" s="55" t="str">
        <f t="shared" si="606"/>
        <v/>
      </c>
      <c r="FP413" s="55" t="str">
        <f t="shared" si="607"/>
        <v/>
      </c>
      <c r="FQ413" s="59" t="str">
        <f t="shared" si="608"/>
        <v/>
      </c>
      <c r="FR413" s="53" t="str">
        <f t="shared" si="564"/>
        <v/>
      </c>
      <c r="FS413" s="53">
        <f t="shared" si="609"/>
        <v>0</v>
      </c>
      <c r="FT413" s="19">
        <f t="shared" si="610"/>
        <v>1</v>
      </c>
      <c r="FU413" s="19">
        <f t="shared" si="611"/>
        <v>0</v>
      </c>
      <c r="FV413" s="19">
        <f t="shared" si="612"/>
        <v>0</v>
      </c>
      <c r="FW413" s="50">
        <f t="shared" si="613"/>
        <v>0</v>
      </c>
      <c r="FX413" s="120">
        <f t="shared" si="614"/>
        <v>0</v>
      </c>
      <c r="FY413" s="120">
        <f t="shared" si="615"/>
        <v>0</v>
      </c>
      <c r="FZ413" s="120">
        <f t="shared" si="616"/>
        <v>0</v>
      </c>
      <c r="GA413" s="120">
        <f t="shared" si="617"/>
        <v>0</v>
      </c>
      <c r="GB413" s="120">
        <f t="shared" si="618"/>
        <v>0</v>
      </c>
      <c r="GC413" s="120">
        <f t="shared" si="619"/>
        <v>0</v>
      </c>
      <c r="GD413" s="120">
        <f t="shared" si="620"/>
        <v>0</v>
      </c>
      <c r="GE413" s="120">
        <f t="shared" si="621"/>
        <v>0</v>
      </c>
      <c r="GF413" s="120">
        <f t="shared" si="622"/>
        <v>0</v>
      </c>
      <c r="GG413">
        <f t="shared" si="623"/>
        <v>0</v>
      </c>
      <c r="GH413">
        <f t="shared" si="624"/>
        <v>0</v>
      </c>
      <c r="GI413">
        <v>6</v>
      </c>
      <c r="GJ413" t="str">
        <f t="shared" si="625"/>
        <v/>
      </c>
    </row>
    <row r="414" spans="1:192" x14ac:dyDescent="0.2">
      <c r="A414" s="50">
        <f t="shared" ref="A414:A477" si="626">A413+1</f>
        <v>413</v>
      </c>
      <c r="B414" s="2" t="s">
        <v>1095</v>
      </c>
      <c r="C414" s="2" t="s">
        <v>1100</v>
      </c>
      <c r="D414" s="2"/>
      <c r="E414" s="2"/>
      <c r="F414" s="19">
        <v>3530620</v>
      </c>
      <c r="G414" s="19">
        <v>5680680</v>
      </c>
      <c r="H414" s="77">
        <f t="shared" si="565"/>
        <v>530533.32199999993</v>
      </c>
      <c r="I414" s="77">
        <f t="shared" si="566"/>
        <v>5678847.5180000002</v>
      </c>
      <c r="J414" s="19">
        <v>217.35</v>
      </c>
      <c r="K414" s="66" t="s">
        <v>1333</v>
      </c>
      <c r="L414" s="19">
        <v>210</v>
      </c>
      <c r="M414" s="19">
        <v>65</v>
      </c>
      <c r="N414" s="19">
        <v>208</v>
      </c>
      <c r="O414"/>
      <c r="P414"/>
      <c r="Q414" t="s">
        <v>1339</v>
      </c>
      <c r="R414" s="58" t="s">
        <v>2882</v>
      </c>
      <c r="S414" s="179" t="s">
        <v>1324</v>
      </c>
      <c r="T414" s="241" t="str">
        <f t="shared" si="567"/>
        <v>-</v>
      </c>
      <c r="U414" s="241" t="str">
        <f t="shared" si="568"/>
        <v>-</v>
      </c>
      <c r="V414" s="241" t="str">
        <f t="shared" si="569"/>
        <v>-</v>
      </c>
      <c r="W414" s="241" t="str">
        <f t="shared" si="563"/>
        <v>-</v>
      </c>
      <c r="X414" s="260">
        <f t="shared" si="560"/>
        <v>6</v>
      </c>
      <c r="Y414" s="261" t="str">
        <f t="shared" si="559"/>
        <v/>
      </c>
      <c r="Z414" s="56"/>
      <c r="AA414" s="86">
        <v>33688</v>
      </c>
      <c r="AB414" s="73">
        <v>2</v>
      </c>
      <c r="AC414" s="2" t="s">
        <v>1038</v>
      </c>
      <c r="AD414" s="2" t="s">
        <v>1786</v>
      </c>
      <c r="AE414" s="57" t="s">
        <v>1787</v>
      </c>
      <c r="AF414" s="66">
        <v>11.3</v>
      </c>
      <c r="AG414" s="19">
        <v>565</v>
      </c>
      <c r="AH414" s="19">
        <v>6.69</v>
      </c>
      <c r="AS414" s="193">
        <f>SUM(AU414:BN414)+SUM(BO414:CL414)/1000</f>
        <v>457.95400000000006</v>
      </c>
      <c r="AT414" s="248" t="str">
        <f>FR414</f>
        <v/>
      </c>
      <c r="AU414">
        <v>18</v>
      </c>
      <c r="AV414">
        <v>26</v>
      </c>
      <c r="AW414">
        <v>62.7</v>
      </c>
      <c r="AX414">
        <v>21.1</v>
      </c>
      <c r="AY414">
        <v>48.8</v>
      </c>
      <c r="AZ414" s="217">
        <v>276</v>
      </c>
      <c r="BB414">
        <v>3.3</v>
      </c>
      <c r="BD414">
        <v>0</v>
      </c>
      <c r="BE414">
        <v>1</v>
      </c>
      <c r="BF414">
        <v>0.44</v>
      </c>
      <c r="BJ414">
        <v>0.6</v>
      </c>
      <c r="BK414">
        <v>0</v>
      </c>
      <c r="BN414" s="61">
        <v>0</v>
      </c>
      <c r="BP414">
        <v>14</v>
      </c>
      <c r="CM414" s="2">
        <v>1.7</v>
      </c>
      <c r="CN414" s="103">
        <v>50.5</v>
      </c>
      <c r="DB414" s="103"/>
      <c r="DC414" s="90" t="s">
        <v>1801</v>
      </c>
      <c r="DD414" s="103"/>
      <c r="DE414" s="103">
        <v>-14.8</v>
      </c>
      <c r="DF414" s="90" t="s">
        <v>1802</v>
      </c>
      <c r="DG414" s="103">
        <v>-8.7799999999999994</v>
      </c>
      <c r="DH414" s="103"/>
      <c r="DI414" s="103"/>
      <c r="DJ414" s="103"/>
      <c r="DK414" s="103"/>
      <c r="DL414" s="103"/>
      <c r="DM414" s="103"/>
      <c r="DN414" s="103"/>
      <c r="DO414" s="103"/>
      <c r="DP414" s="103"/>
      <c r="DQ414" s="103"/>
      <c r="DR414" s="103"/>
      <c r="DS414" s="104"/>
      <c r="DT414" s="50">
        <f t="shared" si="570"/>
        <v>0</v>
      </c>
      <c r="DU414" s="73">
        <f t="shared" si="571"/>
        <v>0</v>
      </c>
      <c r="DV414" s="73">
        <f t="shared" si="572"/>
        <v>0</v>
      </c>
      <c r="DW414" s="73">
        <f t="shared" si="573"/>
        <v>1</v>
      </c>
      <c r="DX414" s="73">
        <f t="shared" si="574"/>
        <v>0</v>
      </c>
      <c r="DY414" s="125">
        <f t="shared" si="575"/>
        <v>0</v>
      </c>
      <c r="DZ414" s="73">
        <f t="shared" si="576"/>
        <v>1</v>
      </c>
      <c r="EA414" s="19">
        <f t="shared" si="577"/>
        <v>0</v>
      </c>
      <c r="EB414" s="50">
        <f t="shared" si="578"/>
        <v>0</v>
      </c>
      <c r="EC414" s="19">
        <f t="shared" si="579"/>
        <v>1</v>
      </c>
      <c r="ED414" s="19">
        <f t="shared" si="580"/>
        <v>0</v>
      </c>
      <c r="EE414" s="19">
        <f t="shared" si="581"/>
        <v>0</v>
      </c>
      <c r="EF414" s="50">
        <f t="shared" si="582"/>
        <v>0</v>
      </c>
      <c r="EG414" s="19">
        <f t="shared" si="583"/>
        <v>1</v>
      </c>
      <c r="EH414" s="19">
        <f t="shared" si="584"/>
        <v>0</v>
      </c>
      <c r="EI414" s="50">
        <f t="shared" si="585"/>
        <v>0</v>
      </c>
      <c r="EJ414" s="125">
        <f t="shared" si="586"/>
        <v>1</v>
      </c>
      <c r="EK414">
        <f t="shared" si="587"/>
        <v>18</v>
      </c>
      <c r="EL414">
        <f t="shared" si="588"/>
        <v>3.3</v>
      </c>
      <c r="EM414">
        <f t="shared" si="589"/>
        <v>26</v>
      </c>
      <c r="EN414">
        <f t="shared" si="590"/>
        <v>62.7</v>
      </c>
      <c r="EO414">
        <f t="shared" si="591"/>
        <v>0.44</v>
      </c>
      <c r="EP414">
        <f t="shared" si="592"/>
        <v>1</v>
      </c>
      <c r="EQ414">
        <f t="shared" si="593"/>
        <v>276</v>
      </c>
      <c r="ER414" t="str">
        <f t="shared" si="594"/>
        <v/>
      </c>
      <c r="ES414">
        <f t="shared" si="595"/>
        <v>0.6</v>
      </c>
      <c r="ET414">
        <f t="shared" si="596"/>
        <v>48.8</v>
      </c>
      <c r="EU414" s="61">
        <f t="shared" si="597"/>
        <v>21.1</v>
      </c>
      <c r="EV414" s="53" t="e">
        <f>IF(ISNUMBER(EK414),EK414*#REF!,"")</f>
        <v>#REF!</v>
      </c>
      <c r="EW414" s="53" t="e">
        <f>IF(ISNUMBER(EL414),EL414*#REF!,"")</f>
        <v>#REF!</v>
      </c>
      <c r="EX414" s="53" t="e">
        <f>IF(ISNUMBER(EM414),EM414*#REF!,"")</f>
        <v>#REF!</v>
      </c>
      <c r="EY414" s="53" t="e">
        <f>IF(ISNUMBER(EN414),EN414*#REF!,"")</f>
        <v>#REF!</v>
      </c>
      <c r="EZ414" s="53" t="e">
        <f>IF(ISNUMBER(EO414),EO414*#REF!,"")</f>
        <v>#REF!</v>
      </c>
      <c r="FA414" s="53" t="e">
        <f>IF(ISNUMBER(EP414),EP414*#REF!,"")</f>
        <v>#REF!</v>
      </c>
      <c r="FB414" s="53" t="e">
        <f>IF(ISNUMBER(EQ414),EQ414*#REF!,"")</f>
        <v>#REF!</v>
      </c>
      <c r="FC414" s="53" t="str">
        <f>IF(ISNUMBER(ER414),ER414*#REF!,"")</f>
        <v/>
      </c>
      <c r="FD414" s="53" t="e">
        <f>IF(ISNUMBER(ES414),ES414*#REF!,"")</f>
        <v>#REF!</v>
      </c>
      <c r="FE414" s="53" t="e">
        <f>IF(ISNUMBER(ET414),ET414*#REF!,"")</f>
        <v>#REF!</v>
      </c>
      <c r="FF414" s="52" t="e">
        <f>IF(ISNUMBER(EU414),EU414*#REF!,"")</f>
        <v>#REF!</v>
      </c>
      <c r="FG414" s="55" t="str">
        <f t="shared" si="598"/>
        <v/>
      </c>
      <c r="FH414" s="55" t="str">
        <f t="shared" si="599"/>
        <v/>
      </c>
      <c r="FI414" s="55" t="str">
        <f t="shared" si="600"/>
        <v/>
      </c>
      <c r="FJ414" s="55" t="str">
        <f t="shared" si="601"/>
        <v/>
      </c>
      <c r="FK414" s="55" t="str">
        <f t="shared" si="602"/>
        <v/>
      </c>
      <c r="FL414" s="55" t="str">
        <f t="shared" si="603"/>
        <v/>
      </c>
      <c r="FM414" s="55" t="str">
        <f t="shared" si="604"/>
        <v/>
      </c>
      <c r="FN414" s="55" t="str">
        <f t="shared" si="605"/>
        <v/>
      </c>
      <c r="FO414" s="55" t="str">
        <f t="shared" si="606"/>
        <v/>
      </c>
      <c r="FP414" s="55" t="str">
        <f t="shared" si="607"/>
        <v/>
      </c>
      <c r="FQ414" s="59" t="str">
        <f t="shared" si="608"/>
        <v/>
      </c>
      <c r="FR414" s="53" t="str">
        <f t="shared" si="564"/>
        <v/>
      </c>
      <c r="FS414" s="53" t="e">
        <f t="shared" si="609"/>
        <v>#VALUE!</v>
      </c>
      <c r="FT414" s="19" t="e">
        <f t="shared" si="610"/>
        <v>#VALUE!</v>
      </c>
      <c r="FU414" s="19" t="e">
        <f t="shared" si="611"/>
        <v>#VALUE!</v>
      </c>
      <c r="FV414" s="19" t="e">
        <f t="shared" si="612"/>
        <v>#VALUE!</v>
      </c>
      <c r="FW414" s="50" t="e">
        <f t="shared" si="613"/>
        <v>#VALUE!</v>
      </c>
      <c r="FX414" s="120">
        <f t="shared" si="614"/>
        <v>0</v>
      </c>
      <c r="FY414" s="120">
        <f t="shared" si="615"/>
        <v>0</v>
      </c>
      <c r="FZ414" s="120">
        <f t="shared" si="616"/>
        <v>0</v>
      </c>
      <c r="GA414" s="120">
        <f t="shared" si="617"/>
        <v>0</v>
      </c>
      <c r="GB414" s="120">
        <f t="shared" si="618"/>
        <v>0</v>
      </c>
      <c r="GC414" s="120">
        <f t="shared" si="619"/>
        <v>0</v>
      </c>
      <c r="GD414" s="120">
        <f t="shared" si="620"/>
        <v>0</v>
      </c>
      <c r="GE414" s="120">
        <f t="shared" si="621"/>
        <v>0</v>
      </c>
      <c r="GF414" s="120">
        <f t="shared" si="622"/>
        <v>0</v>
      </c>
      <c r="GG414">
        <f t="shared" si="623"/>
        <v>0</v>
      </c>
      <c r="GH414">
        <f t="shared" si="624"/>
        <v>0</v>
      </c>
      <c r="GI414">
        <v>6</v>
      </c>
      <c r="GJ414" t="str">
        <f t="shared" si="625"/>
        <v/>
      </c>
    </row>
    <row r="415" spans="1:192" x14ac:dyDescent="0.2">
      <c r="A415" s="50">
        <f t="shared" si="626"/>
        <v>414</v>
      </c>
      <c r="B415" s="2" t="s">
        <v>922</v>
      </c>
      <c r="C415" s="2" t="s">
        <v>1088</v>
      </c>
      <c r="D415" s="2" t="s">
        <v>1103</v>
      </c>
      <c r="E415" s="2"/>
      <c r="F415" s="19">
        <v>3526150</v>
      </c>
      <c r="G415" s="19">
        <v>5680680</v>
      </c>
      <c r="H415" s="77">
        <f t="shared" si="565"/>
        <v>526065.11</v>
      </c>
      <c r="I415" s="77">
        <f t="shared" si="566"/>
        <v>5678847.5180000002</v>
      </c>
      <c r="J415" s="19">
        <v>256.16000000000003</v>
      </c>
      <c r="K415" s="66" t="s">
        <v>1333</v>
      </c>
      <c r="L415" s="19">
        <v>221</v>
      </c>
      <c r="M415" s="19">
        <v>131</v>
      </c>
      <c r="N415" s="19">
        <v>219</v>
      </c>
      <c r="Q415" t="s">
        <v>1339</v>
      </c>
      <c r="R415" s="58" t="s">
        <v>2862</v>
      </c>
      <c r="S415" s="2" t="s">
        <v>1324</v>
      </c>
      <c r="T415" s="241" t="str">
        <f t="shared" si="567"/>
        <v>-</v>
      </c>
      <c r="U415" s="241" t="str">
        <f t="shared" si="568"/>
        <v>-</v>
      </c>
      <c r="V415" s="241" t="str">
        <f t="shared" si="569"/>
        <v>-</v>
      </c>
      <c r="W415" s="241" t="str">
        <f t="shared" si="563"/>
        <v>-</v>
      </c>
      <c r="X415" s="260">
        <f t="shared" si="560"/>
        <v>6</v>
      </c>
      <c r="Y415" s="261" t="str">
        <f t="shared" si="559"/>
        <v/>
      </c>
      <c r="Z415" s="56"/>
      <c r="AA415" s="48" t="s">
        <v>1783</v>
      </c>
      <c r="AB415" s="73">
        <v>2</v>
      </c>
      <c r="AC415" s="2" t="s">
        <v>1038</v>
      </c>
      <c r="AD415" s="2" t="s">
        <v>1803</v>
      </c>
      <c r="AE415" s="56"/>
      <c r="AF415" s="66">
        <v>14.8</v>
      </c>
      <c r="AH415" s="19">
        <v>7.1</v>
      </c>
      <c r="AS415" s="193">
        <f>SUM(AU415:BN415)+SUM(BO415:CL415)/1000</f>
        <v>496.005</v>
      </c>
      <c r="AT415" s="248" t="str">
        <f>FR415</f>
        <v/>
      </c>
      <c r="AU415">
        <v>29.4</v>
      </c>
      <c r="AV415">
        <v>33.5</v>
      </c>
      <c r="AW415">
        <v>50.4</v>
      </c>
      <c r="AX415">
        <v>15.9</v>
      </c>
      <c r="AY415">
        <v>63.5</v>
      </c>
      <c r="AZ415" s="217">
        <v>298</v>
      </c>
      <c r="BB415">
        <v>3.8</v>
      </c>
      <c r="BD415">
        <v>0</v>
      </c>
      <c r="BE415">
        <v>0</v>
      </c>
      <c r="BF415">
        <v>5.0000000000000001E-3</v>
      </c>
      <c r="BJ415">
        <v>1.5</v>
      </c>
      <c r="BK415">
        <v>0</v>
      </c>
      <c r="BN415" s="61">
        <v>0</v>
      </c>
      <c r="BP415">
        <v>0</v>
      </c>
      <c r="CM415">
        <v>2.2999999999999998</v>
      </c>
      <c r="CN415" s="103">
        <v>14.6</v>
      </c>
      <c r="DB415" s="103"/>
      <c r="DC415" s="90" t="s">
        <v>1795</v>
      </c>
      <c r="DD415" s="103"/>
      <c r="DE415" s="103">
        <v>-14.1</v>
      </c>
      <c r="DF415" s="90" t="s">
        <v>1804</v>
      </c>
      <c r="DG415" s="231">
        <v>-8.99</v>
      </c>
      <c r="DH415" s="103">
        <v>8.1</v>
      </c>
      <c r="DI415" s="103"/>
      <c r="DJ415" s="103"/>
      <c r="DK415" s="103"/>
      <c r="DL415" s="103"/>
      <c r="DM415" s="103"/>
      <c r="DN415" s="103"/>
      <c r="DO415" s="103"/>
      <c r="DP415" s="103"/>
      <c r="DQ415" s="103"/>
      <c r="DR415" s="103"/>
      <c r="DS415" s="104"/>
      <c r="DT415" s="50">
        <f t="shared" si="570"/>
        <v>0</v>
      </c>
      <c r="DU415" s="73">
        <f t="shared" si="571"/>
        <v>0</v>
      </c>
      <c r="DV415" s="73">
        <f t="shared" si="572"/>
        <v>0</v>
      </c>
      <c r="DW415" s="73">
        <f t="shared" si="573"/>
        <v>1</v>
      </c>
      <c r="DX415" s="73">
        <f t="shared" si="574"/>
        <v>0</v>
      </c>
      <c r="DY415" s="125">
        <f t="shared" si="575"/>
        <v>0</v>
      </c>
      <c r="DZ415" s="73">
        <f t="shared" si="576"/>
        <v>1</v>
      </c>
      <c r="EA415" s="19">
        <f t="shared" si="577"/>
        <v>0</v>
      </c>
      <c r="EB415" s="50">
        <f t="shared" si="578"/>
        <v>0</v>
      </c>
      <c r="EC415" s="19">
        <f t="shared" si="579"/>
        <v>1</v>
      </c>
      <c r="ED415" s="19">
        <f t="shared" si="580"/>
        <v>0</v>
      </c>
      <c r="EE415" s="19">
        <f t="shared" si="581"/>
        <v>0</v>
      </c>
      <c r="EF415" s="50">
        <f t="shared" si="582"/>
        <v>0</v>
      </c>
      <c r="EG415" s="19">
        <f t="shared" si="583"/>
        <v>1</v>
      </c>
      <c r="EH415" s="19">
        <f t="shared" si="584"/>
        <v>0</v>
      </c>
      <c r="EI415" s="50">
        <f t="shared" si="585"/>
        <v>0</v>
      </c>
      <c r="EJ415" s="125">
        <f t="shared" si="586"/>
        <v>1</v>
      </c>
      <c r="EK415">
        <f t="shared" si="587"/>
        <v>29.4</v>
      </c>
      <c r="EL415">
        <f t="shared" si="588"/>
        <v>3.8</v>
      </c>
      <c r="EM415">
        <f t="shared" si="589"/>
        <v>33.5</v>
      </c>
      <c r="EN415">
        <f t="shared" si="590"/>
        <v>50.4</v>
      </c>
      <c r="EO415">
        <f t="shared" si="591"/>
        <v>5.0000000000000001E-3</v>
      </c>
      <c r="EP415">
        <f t="shared" si="592"/>
        <v>0</v>
      </c>
      <c r="EQ415">
        <f t="shared" si="593"/>
        <v>298</v>
      </c>
      <c r="ER415" t="str">
        <f t="shared" si="594"/>
        <v/>
      </c>
      <c r="ES415">
        <f t="shared" si="595"/>
        <v>1.5</v>
      </c>
      <c r="ET415">
        <f t="shared" si="596"/>
        <v>63.5</v>
      </c>
      <c r="EU415" s="61">
        <f t="shared" si="597"/>
        <v>15.9</v>
      </c>
      <c r="EV415" s="53" t="e">
        <f>IF(ISNUMBER(EK415),EK415*#REF!,"")</f>
        <v>#REF!</v>
      </c>
      <c r="EW415" s="53" t="e">
        <f>IF(ISNUMBER(EL415),EL415*#REF!,"")</f>
        <v>#REF!</v>
      </c>
      <c r="EX415" s="53" t="e">
        <f>IF(ISNUMBER(EM415),EM415*#REF!,"")</f>
        <v>#REF!</v>
      </c>
      <c r="EY415" s="53" t="e">
        <f>IF(ISNUMBER(EN415),EN415*#REF!,"")</f>
        <v>#REF!</v>
      </c>
      <c r="EZ415" s="53" t="e">
        <f>IF(ISNUMBER(EO415),EO415*#REF!,"")</f>
        <v>#REF!</v>
      </c>
      <c r="FA415" s="53" t="e">
        <f>IF(ISNUMBER(EP415),EP415*#REF!,"")</f>
        <v>#REF!</v>
      </c>
      <c r="FB415" s="53" t="e">
        <f>IF(ISNUMBER(EQ415),EQ415*#REF!,"")</f>
        <v>#REF!</v>
      </c>
      <c r="FC415" s="53" t="str">
        <f>IF(ISNUMBER(ER415),ER415*#REF!,"")</f>
        <v/>
      </c>
      <c r="FD415" s="53" t="e">
        <f>IF(ISNUMBER(ES415),ES415*#REF!,"")</f>
        <v>#REF!</v>
      </c>
      <c r="FE415" s="53" t="e">
        <f>IF(ISNUMBER(ET415),ET415*#REF!,"")</f>
        <v>#REF!</v>
      </c>
      <c r="FF415" s="52" t="e">
        <f>IF(ISNUMBER(EU415),EU415*#REF!,"")</f>
        <v>#REF!</v>
      </c>
      <c r="FG415" s="55" t="str">
        <f t="shared" si="598"/>
        <v/>
      </c>
      <c r="FH415" s="55" t="str">
        <f t="shared" si="599"/>
        <v/>
      </c>
      <c r="FI415" s="55" t="str">
        <f t="shared" si="600"/>
        <v/>
      </c>
      <c r="FJ415" s="55" t="str">
        <f t="shared" si="601"/>
        <v/>
      </c>
      <c r="FK415" s="55" t="str">
        <f t="shared" si="602"/>
        <v/>
      </c>
      <c r="FL415" s="55" t="str">
        <f t="shared" si="603"/>
        <v/>
      </c>
      <c r="FM415" s="55" t="str">
        <f t="shared" si="604"/>
        <v/>
      </c>
      <c r="FN415" s="55" t="str">
        <f t="shared" si="605"/>
        <v/>
      </c>
      <c r="FO415" s="55" t="str">
        <f t="shared" si="606"/>
        <v/>
      </c>
      <c r="FP415" s="55" t="str">
        <f t="shared" si="607"/>
        <v/>
      </c>
      <c r="FQ415" s="59" t="str">
        <f t="shared" si="608"/>
        <v/>
      </c>
      <c r="FR415" s="53" t="str">
        <f t="shared" si="564"/>
        <v/>
      </c>
      <c r="FS415" s="53" t="e">
        <f t="shared" si="609"/>
        <v>#VALUE!</v>
      </c>
      <c r="FT415" s="19" t="e">
        <f t="shared" si="610"/>
        <v>#VALUE!</v>
      </c>
      <c r="FU415" s="19" t="e">
        <f t="shared" si="611"/>
        <v>#VALUE!</v>
      </c>
      <c r="FV415" s="19" t="e">
        <f t="shared" si="612"/>
        <v>#VALUE!</v>
      </c>
      <c r="FW415" s="50" t="e">
        <f t="shared" si="613"/>
        <v>#VALUE!</v>
      </c>
      <c r="FX415" s="120">
        <f t="shared" si="614"/>
        <v>0</v>
      </c>
      <c r="FY415" s="120">
        <f t="shared" si="615"/>
        <v>0</v>
      </c>
      <c r="FZ415" s="120">
        <f t="shared" si="616"/>
        <v>0</v>
      </c>
      <c r="GA415" s="120">
        <f t="shared" si="617"/>
        <v>0</v>
      </c>
      <c r="GB415" s="120">
        <f t="shared" si="618"/>
        <v>0</v>
      </c>
      <c r="GC415" s="120">
        <f t="shared" si="619"/>
        <v>0</v>
      </c>
      <c r="GD415" s="120">
        <f t="shared" si="620"/>
        <v>0</v>
      </c>
      <c r="GE415" s="120">
        <f t="shared" si="621"/>
        <v>0</v>
      </c>
      <c r="GF415" s="120">
        <f t="shared" si="622"/>
        <v>0</v>
      </c>
      <c r="GG415">
        <f t="shared" si="623"/>
        <v>0</v>
      </c>
      <c r="GH415">
        <f t="shared" si="624"/>
        <v>0</v>
      </c>
      <c r="GI415">
        <v>6</v>
      </c>
      <c r="GJ415" t="str">
        <f t="shared" si="625"/>
        <v/>
      </c>
    </row>
    <row r="416" spans="1:192" x14ac:dyDescent="0.2">
      <c r="A416" s="50">
        <f t="shared" si="626"/>
        <v>415</v>
      </c>
      <c r="B416" s="2" t="s">
        <v>922</v>
      </c>
      <c r="C416" s="2" t="s">
        <v>1088</v>
      </c>
      <c r="D416" s="2" t="s">
        <v>1103</v>
      </c>
      <c r="E416" s="2"/>
      <c r="F416" s="19">
        <v>3526150</v>
      </c>
      <c r="G416" s="19">
        <v>5680680</v>
      </c>
      <c r="H416" s="77">
        <f t="shared" si="565"/>
        <v>526065.11</v>
      </c>
      <c r="I416" s="77">
        <f t="shared" si="566"/>
        <v>5678847.5180000002</v>
      </c>
      <c r="J416" s="19">
        <v>256.16000000000003</v>
      </c>
      <c r="K416" s="66" t="s">
        <v>1333</v>
      </c>
      <c r="L416" s="19">
        <v>221</v>
      </c>
      <c r="M416" s="19">
        <v>131</v>
      </c>
      <c r="N416" s="19">
        <v>219</v>
      </c>
      <c r="Q416" t="s">
        <v>1339</v>
      </c>
      <c r="R416" s="58" t="s">
        <v>2862</v>
      </c>
      <c r="S416" s="2" t="s">
        <v>1324</v>
      </c>
      <c r="T416" s="241" t="str">
        <f t="shared" si="567"/>
        <v>-</v>
      </c>
      <c r="U416" s="241" t="str">
        <f t="shared" si="568"/>
        <v>-</v>
      </c>
      <c r="V416" s="241" t="str">
        <f t="shared" si="569"/>
        <v>-</v>
      </c>
      <c r="W416" s="241" t="str">
        <f t="shared" si="563"/>
        <v>-</v>
      </c>
      <c r="X416" s="260">
        <f t="shared" si="560"/>
        <v>6</v>
      </c>
      <c r="Y416" s="261" t="str">
        <f t="shared" si="559"/>
        <v/>
      </c>
      <c r="Z416" s="56"/>
      <c r="AA416" s="48" t="s">
        <v>1805</v>
      </c>
      <c r="AB416" s="73">
        <v>3</v>
      </c>
      <c r="AC416" s="2" t="s">
        <v>1038</v>
      </c>
      <c r="AD416" s="2" t="s">
        <v>1780</v>
      </c>
      <c r="AE416" s="57" t="s">
        <v>1431</v>
      </c>
      <c r="AF416" s="66">
        <v>13.4</v>
      </c>
      <c r="AG416" s="19">
        <v>566</v>
      </c>
      <c r="AH416" s="19">
        <v>7.3</v>
      </c>
      <c r="AS416" s="204"/>
      <c r="AT416" s="249"/>
      <c r="AU416" s="51"/>
      <c r="AV416" s="51"/>
      <c r="AW416" s="51"/>
      <c r="AX416" s="51"/>
      <c r="AY416" s="51"/>
      <c r="AZ416" s="229">
        <v>275</v>
      </c>
      <c r="CN416" s="103">
        <v>18</v>
      </c>
      <c r="DB416" s="103"/>
      <c r="DC416" s="90" t="s">
        <v>1799</v>
      </c>
      <c r="DD416" s="103"/>
      <c r="DE416" s="103">
        <v>-13.6</v>
      </c>
      <c r="DF416" s="90" t="s">
        <v>1806</v>
      </c>
      <c r="DG416" s="103">
        <v>-8.89</v>
      </c>
      <c r="DH416" s="103"/>
      <c r="DI416" s="103"/>
      <c r="DJ416" s="103"/>
      <c r="DK416" s="103"/>
      <c r="DL416" s="103"/>
      <c r="DM416" s="103"/>
      <c r="DN416" s="103"/>
      <c r="DO416" s="103"/>
      <c r="DP416" s="103"/>
      <c r="DQ416" s="103"/>
      <c r="DR416" s="103"/>
      <c r="DS416" s="104"/>
      <c r="DT416" s="50">
        <f t="shared" si="570"/>
        <v>0</v>
      </c>
      <c r="DU416" s="73">
        <f t="shared" si="571"/>
        <v>0</v>
      </c>
      <c r="DV416" s="73">
        <f t="shared" si="572"/>
        <v>0</v>
      </c>
      <c r="DW416" s="73">
        <f t="shared" si="573"/>
        <v>1</v>
      </c>
      <c r="DX416" s="73">
        <f t="shared" si="574"/>
        <v>0</v>
      </c>
      <c r="DY416" s="125">
        <f t="shared" si="575"/>
        <v>0</v>
      </c>
      <c r="DZ416" s="73">
        <f t="shared" si="576"/>
        <v>1</v>
      </c>
      <c r="EA416" s="19">
        <f t="shared" si="577"/>
        <v>0</v>
      </c>
      <c r="EB416" s="50">
        <f t="shared" si="578"/>
        <v>0</v>
      </c>
      <c r="EC416" s="19">
        <f t="shared" si="579"/>
        <v>0</v>
      </c>
      <c r="ED416" s="19">
        <f t="shared" si="580"/>
        <v>0</v>
      </c>
      <c r="EE416" s="19">
        <f t="shared" si="581"/>
        <v>0</v>
      </c>
      <c r="EF416" s="50">
        <f t="shared" si="582"/>
        <v>1</v>
      </c>
      <c r="EG416" s="19">
        <f t="shared" si="583"/>
        <v>1</v>
      </c>
      <c r="EH416" s="19">
        <f t="shared" si="584"/>
        <v>0</v>
      </c>
      <c r="EI416" s="50">
        <f t="shared" si="585"/>
        <v>0</v>
      </c>
      <c r="EJ416" s="125">
        <f t="shared" si="586"/>
        <v>1</v>
      </c>
      <c r="EK416" t="str">
        <f t="shared" si="587"/>
        <v/>
      </c>
      <c r="EL416" t="str">
        <f t="shared" si="588"/>
        <v/>
      </c>
      <c r="EM416" t="str">
        <f t="shared" si="589"/>
        <v/>
      </c>
      <c r="EN416" t="str">
        <f t="shared" si="590"/>
        <v/>
      </c>
      <c r="EO416" t="str">
        <f t="shared" si="591"/>
        <v/>
      </c>
      <c r="EP416" t="str">
        <f t="shared" si="592"/>
        <v/>
      </c>
      <c r="EQ416">
        <f t="shared" si="593"/>
        <v>275</v>
      </c>
      <c r="ER416" t="str">
        <f t="shared" si="594"/>
        <v/>
      </c>
      <c r="ES416" t="str">
        <f t="shared" si="595"/>
        <v/>
      </c>
      <c r="ET416" t="str">
        <f t="shared" si="596"/>
        <v/>
      </c>
      <c r="EU416" s="61" t="str">
        <f t="shared" si="597"/>
        <v/>
      </c>
      <c r="EV416" s="53" t="str">
        <f>IF(ISNUMBER(EK416),EK416*#REF!,"")</f>
        <v/>
      </c>
      <c r="EW416" s="53" t="str">
        <f>IF(ISNUMBER(EL416),EL416*#REF!,"")</f>
        <v/>
      </c>
      <c r="EX416" s="53" t="str">
        <f>IF(ISNUMBER(EM416),EM416*#REF!,"")</f>
        <v/>
      </c>
      <c r="EY416" s="53" t="str">
        <f>IF(ISNUMBER(EN416),EN416*#REF!,"")</f>
        <v/>
      </c>
      <c r="EZ416" s="53" t="str">
        <f>IF(ISNUMBER(EO416),EO416*#REF!,"")</f>
        <v/>
      </c>
      <c r="FA416" s="53" t="str">
        <f>IF(ISNUMBER(EP416),EP416*#REF!,"")</f>
        <v/>
      </c>
      <c r="FB416" s="53" t="e">
        <f>IF(ISNUMBER(EQ416),EQ416*#REF!,"")</f>
        <v>#REF!</v>
      </c>
      <c r="FC416" s="53" t="str">
        <f>IF(ISNUMBER(ER416),ER416*#REF!,"")</f>
        <v/>
      </c>
      <c r="FD416" s="53" t="str">
        <f>IF(ISNUMBER(ES416),ES416*#REF!,"")</f>
        <v/>
      </c>
      <c r="FE416" s="53" t="str">
        <f>IF(ISNUMBER(ET416),ET416*#REF!,"")</f>
        <v/>
      </c>
      <c r="FF416" s="52" t="str">
        <f>IF(ISNUMBER(EU416),EU416*#REF!,"")</f>
        <v/>
      </c>
      <c r="FG416" s="55" t="str">
        <f t="shared" si="598"/>
        <v/>
      </c>
      <c r="FH416" s="55" t="str">
        <f t="shared" si="599"/>
        <v/>
      </c>
      <c r="FI416" s="55" t="str">
        <f t="shared" si="600"/>
        <v/>
      </c>
      <c r="FJ416" s="55" t="str">
        <f t="shared" si="601"/>
        <v/>
      </c>
      <c r="FK416" s="55" t="str">
        <f t="shared" si="602"/>
        <v/>
      </c>
      <c r="FL416" s="55" t="str">
        <f t="shared" si="603"/>
        <v/>
      </c>
      <c r="FM416" s="55" t="str">
        <f t="shared" si="604"/>
        <v/>
      </c>
      <c r="FN416" s="55" t="str">
        <f t="shared" si="605"/>
        <v/>
      </c>
      <c r="FO416" s="55" t="str">
        <f t="shared" si="606"/>
        <v/>
      </c>
      <c r="FP416" s="55" t="str">
        <f t="shared" si="607"/>
        <v/>
      </c>
      <c r="FQ416" s="59" t="str">
        <f t="shared" si="608"/>
        <v/>
      </c>
      <c r="FR416" s="53" t="str">
        <f t="shared" si="564"/>
        <v/>
      </c>
      <c r="FS416" s="53">
        <f t="shared" si="609"/>
        <v>0</v>
      </c>
      <c r="FT416" s="19">
        <f t="shared" si="610"/>
        <v>1</v>
      </c>
      <c r="FU416" s="19">
        <f t="shared" si="611"/>
        <v>0</v>
      </c>
      <c r="FV416" s="19">
        <f t="shared" si="612"/>
        <v>0</v>
      </c>
      <c r="FW416" s="50">
        <f t="shared" si="613"/>
        <v>0</v>
      </c>
      <c r="FX416" s="120">
        <f t="shared" si="614"/>
        <v>0</v>
      </c>
      <c r="FY416" s="120">
        <f t="shared" si="615"/>
        <v>0</v>
      </c>
      <c r="FZ416" s="120">
        <f t="shared" si="616"/>
        <v>0</v>
      </c>
      <c r="GA416" s="120">
        <f t="shared" si="617"/>
        <v>0</v>
      </c>
      <c r="GB416" s="120">
        <f t="shared" si="618"/>
        <v>0</v>
      </c>
      <c r="GC416" s="120">
        <f t="shared" si="619"/>
        <v>0</v>
      </c>
      <c r="GD416" s="120">
        <f t="shared" si="620"/>
        <v>0</v>
      </c>
      <c r="GE416" s="120">
        <f t="shared" si="621"/>
        <v>0</v>
      </c>
      <c r="GF416" s="120">
        <f t="shared" si="622"/>
        <v>0</v>
      </c>
      <c r="GG416">
        <f t="shared" si="623"/>
        <v>0</v>
      </c>
      <c r="GH416">
        <f t="shared" si="624"/>
        <v>0</v>
      </c>
      <c r="GI416">
        <v>6</v>
      </c>
      <c r="GJ416" t="str">
        <f t="shared" si="625"/>
        <v/>
      </c>
    </row>
    <row r="417" spans="1:192" x14ac:dyDescent="0.2">
      <c r="A417" s="50">
        <f t="shared" si="626"/>
        <v>416</v>
      </c>
      <c r="B417" s="2" t="s">
        <v>922</v>
      </c>
      <c r="C417" s="2" t="s">
        <v>1088</v>
      </c>
      <c r="D417" s="2" t="s">
        <v>1103</v>
      </c>
      <c r="E417" s="2"/>
      <c r="F417" s="19">
        <v>3526150</v>
      </c>
      <c r="G417" s="19">
        <v>5680680</v>
      </c>
      <c r="H417" s="77">
        <f t="shared" si="565"/>
        <v>526065.11</v>
      </c>
      <c r="I417" s="77">
        <f t="shared" si="566"/>
        <v>5678847.5180000002</v>
      </c>
      <c r="J417" s="19">
        <v>256.16000000000003</v>
      </c>
      <c r="K417" s="66" t="s">
        <v>1333</v>
      </c>
      <c r="L417" s="19">
        <v>221</v>
      </c>
      <c r="M417" s="19">
        <v>131</v>
      </c>
      <c r="N417" s="19">
        <v>219</v>
      </c>
      <c r="Q417" t="s">
        <v>1339</v>
      </c>
      <c r="R417" s="58" t="s">
        <v>2862</v>
      </c>
      <c r="S417" s="2" t="s">
        <v>1324</v>
      </c>
      <c r="T417" s="241" t="str">
        <f t="shared" si="567"/>
        <v>-</v>
      </c>
      <c r="U417" s="241" t="str">
        <f t="shared" si="568"/>
        <v>-</v>
      </c>
      <c r="V417" s="241" t="str">
        <f t="shared" si="569"/>
        <v>-</v>
      </c>
      <c r="W417" s="241" t="str">
        <f t="shared" si="563"/>
        <v>-</v>
      </c>
      <c r="X417" s="260">
        <f t="shared" si="560"/>
        <v>6</v>
      </c>
      <c r="Y417" s="261" t="str">
        <f t="shared" si="559"/>
        <v/>
      </c>
      <c r="Z417" s="56"/>
      <c r="AA417" s="131">
        <v>34479</v>
      </c>
      <c r="AB417" s="73">
        <v>4</v>
      </c>
      <c r="AC417" s="2" t="s">
        <v>1038</v>
      </c>
      <c r="AD417" s="2" t="s">
        <v>1786</v>
      </c>
      <c r="AE417" s="57" t="s">
        <v>1807</v>
      </c>
      <c r="AF417" s="66">
        <v>14.9</v>
      </c>
      <c r="AG417" s="19">
        <v>600</v>
      </c>
      <c r="AH417" s="19">
        <v>7.42</v>
      </c>
      <c r="AS417" s="204"/>
      <c r="AT417" s="249"/>
      <c r="AU417" s="51"/>
      <c r="AV417" s="51"/>
      <c r="AW417" s="51"/>
      <c r="AX417" s="51"/>
      <c r="AY417" s="51"/>
      <c r="AZ417" s="229">
        <v>305</v>
      </c>
      <c r="CN417" s="103">
        <v>17</v>
      </c>
      <c r="DB417" s="103"/>
      <c r="DC417" s="90" t="s">
        <v>1790</v>
      </c>
      <c r="DD417" s="103"/>
      <c r="DE417" s="103">
        <v>-14.3</v>
      </c>
      <c r="DF417" s="90" t="s">
        <v>1808</v>
      </c>
      <c r="DG417" s="231">
        <v>-8.9499999999999993</v>
      </c>
      <c r="DH417" s="103"/>
      <c r="DI417" s="103"/>
      <c r="DJ417" s="103"/>
      <c r="DK417" s="103"/>
      <c r="DL417" s="103"/>
      <c r="DM417" s="103"/>
      <c r="DN417" s="103"/>
      <c r="DO417" s="103"/>
      <c r="DP417" s="103"/>
      <c r="DQ417" s="103"/>
      <c r="DR417" s="103"/>
      <c r="DS417" s="104"/>
      <c r="DT417" s="50">
        <f t="shared" si="570"/>
        <v>0</v>
      </c>
      <c r="DU417" s="73">
        <f t="shared" si="571"/>
        <v>0</v>
      </c>
      <c r="DV417" s="73">
        <f t="shared" si="572"/>
        <v>0</v>
      </c>
      <c r="DW417" s="73">
        <f t="shared" si="573"/>
        <v>1</v>
      </c>
      <c r="DX417" s="73">
        <f t="shared" si="574"/>
        <v>0</v>
      </c>
      <c r="DY417" s="125">
        <f t="shared" si="575"/>
        <v>0</v>
      </c>
      <c r="DZ417" s="73">
        <f t="shared" si="576"/>
        <v>1</v>
      </c>
      <c r="EA417" s="19">
        <f t="shared" si="577"/>
        <v>0</v>
      </c>
      <c r="EB417" s="50">
        <f t="shared" si="578"/>
        <v>0</v>
      </c>
      <c r="EC417" s="19">
        <f t="shared" si="579"/>
        <v>0</v>
      </c>
      <c r="ED417" s="19">
        <f t="shared" si="580"/>
        <v>0</v>
      </c>
      <c r="EE417" s="19">
        <f t="shared" si="581"/>
        <v>0</v>
      </c>
      <c r="EF417" s="50">
        <f t="shared" si="582"/>
        <v>1</v>
      </c>
      <c r="EG417" s="19">
        <f t="shared" si="583"/>
        <v>1</v>
      </c>
      <c r="EH417" s="19">
        <f t="shared" si="584"/>
        <v>0</v>
      </c>
      <c r="EI417" s="50">
        <f t="shared" si="585"/>
        <v>0</v>
      </c>
      <c r="EJ417" s="125">
        <f t="shared" si="586"/>
        <v>1</v>
      </c>
      <c r="EK417" t="str">
        <f t="shared" si="587"/>
        <v/>
      </c>
      <c r="EL417" t="str">
        <f t="shared" si="588"/>
        <v/>
      </c>
      <c r="EM417" t="str">
        <f t="shared" si="589"/>
        <v/>
      </c>
      <c r="EN417" t="str">
        <f t="shared" si="590"/>
        <v/>
      </c>
      <c r="EO417" t="str">
        <f t="shared" si="591"/>
        <v/>
      </c>
      <c r="EP417" t="str">
        <f t="shared" si="592"/>
        <v/>
      </c>
      <c r="EQ417">
        <f t="shared" si="593"/>
        <v>305</v>
      </c>
      <c r="ER417" t="str">
        <f t="shared" si="594"/>
        <v/>
      </c>
      <c r="ES417" t="str">
        <f t="shared" si="595"/>
        <v/>
      </c>
      <c r="ET417" t="str">
        <f t="shared" si="596"/>
        <v/>
      </c>
      <c r="EU417" s="61" t="str">
        <f t="shared" si="597"/>
        <v/>
      </c>
      <c r="EV417" s="53" t="str">
        <f>IF(ISNUMBER(EK417),EK417*#REF!,"")</f>
        <v/>
      </c>
      <c r="EW417" s="53" t="str">
        <f>IF(ISNUMBER(EL417),EL417*#REF!,"")</f>
        <v/>
      </c>
      <c r="EX417" s="53" t="str">
        <f>IF(ISNUMBER(EM417),EM417*#REF!,"")</f>
        <v/>
      </c>
      <c r="EY417" s="53" t="str">
        <f>IF(ISNUMBER(EN417),EN417*#REF!,"")</f>
        <v/>
      </c>
      <c r="EZ417" s="53" t="str">
        <f>IF(ISNUMBER(EO417),EO417*#REF!,"")</f>
        <v/>
      </c>
      <c r="FA417" s="53" t="str">
        <f>IF(ISNUMBER(EP417),EP417*#REF!,"")</f>
        <v/>
      </c>
      <c r="FB417" s="53" t="e">
        <f>IF(ISNUMBER(EQ417),EQ417*#REF!,"")</f>
        <v>#REF!</v>
      </c>
      <c r="FC417" s="53" t="str">
        <f>IF(ISNUMBER(ER417),ER417*#REF!,"")</f>
        <v/>
      </c>
      <c r="FD417" s="53" t="str">
        <f>IF(ISNUMBER(ES417),ES417*#REF!,"")</f>
        <v/>
      </c>
      <c r="FE417" s="53" t="str">
        <f>IF(ISNUMBER(ET417),ET417*#REF!,"")</f>
        <v/>
      </c>
      <c r="FF417" s="52" t="str">
        <f>IF(ISNUMBER(EU417),EU417*#REF!,"")</f>
        <v/>
      </c>
      <c r="FG417" s="55" t="str">
        <f t="shared" si="598"/>
        <v/>
      </c>
      <c r="FH417" s="55" t="str">
        <f t="shared" si="599"/>
        <v/>
      </c>
      <c r="FI417" s="55" t="str">
        <f t="shared" si="600"/>
        <v/>
      </c>
      <c r="FJ417" s="55" t="str">
        <f t="shared" si="601"/>
        <v/>
      </c>
      <c r="FK417" s="55" t="str">
        <f t="shared" si="602"/>
        <v/>
      </c>
      <c r="FL417" s="55" t="str">
        <f t="shared" si="603"/>
        <v/>
      </c>
      <c r="FM417" s="55" t="str">
        <f t="shared" si="604"/>
        <v/>
      </c>
      <c r="FN417" s="55" t="str">
        <f t="shared" si="605"/>
        <v/>
      </c>
      <c r="FO417" s="55" t="str">
        <f t="shared" si="606"/>
        <v/>
      </c>
      <c r="FP417" s="55" t="str">
        <f t="shared" si="607"/>
        <v/>
      </c>
      <c r="FQ417" s="59" t="str">
        <f t="shared" si="608"/>
        <v/>
      </c>
      <c r="FR417" s="53" t="str">
        <f t="shared" si="564"/>
        <v/>
      </c>
      <c r="FS417" s="53">
        <f t="shared" si="609"/>
        <v>0</v>
      </c>
      <c r="FT417" s="19">
        <f t="shared" si="610"/>
        <v>1</v>
      </c>
      <c r="FU417" s="19">
        <f t="shared" si="611"/>
        <v>0</v>
      </c>
      <c r="FV417" s="19">
        <f t="shared" si="612"/>
        <v>0</v>
      </c>
      <c r="FW417" s="50">
        <f t="shared" si="613"/>
        <v>0</v>
      </c>
      <c r="FX417" s="120">
        <f t="shared" si="614"/>
        <v>0</v>
      </c>
      <c r="FY417" s="120">
        <f t="shared" si="615"/>
        <v>0</v>
      </c>
      <c r="FZ417" s="120">
        <f t="shared" si="616"/>
        <v>0</v>
      </c>
      <c r="GA417" s="120">
        <f t="shared" si="617"/>
        <v>0</v>
      </c>
      <c r="GB417" s="120">
        <f t="shared" si="618"/>
        <v>0</v>
      </c>
      <c r="GC417" s="120">
        <f t="shared" si="619"/>
        <v>0</v>
      </c>
      <c r="GD417" s="120">
        <f t="shared" si="620"/>
        <v>0</v>
      </c>
      <c r="GE417" s="120">
        <f t="shared" si="621"/>
        <v>0</v>
      </c>
      <c r="GF417" s="120">
        <f t="shared" si="622"/>
        <v>0</v>
      </c>
      <c r="GG417">
        <f t="shared" si="623"/>
        <v>0</v>
      </c>
      <c r="GH417">
        <f t="shared" si="624"/>
        <v>0</v>
      </c>
      <c r="GI417">
        <v>6</v>
      </c>
      <c r="GJ417" t="str">
        <f t="shared" si="625"/>
        <v/>
      </c>
    </row>
    <row r="418" spans="1:192" x14ac:dyDescent="0.2">
      <c r="A418" s="50">
        <f t="shared" si="626"/>
        <v>417</v>
      </c>
      <c r="B418" s="2" t="s">
        <v>922</v>
      </c>
      <c r="C418" s="2" t="s">
        <v>1104</v>
      </c>
      <c r="D418" s="2" t="s">
        <v>1105</v>
      </c>
      <c r="E418" s="2"/>
      <c r="F418" s="19">
        <v>3526360</v>
      </c>
      <c r="G418" s="19">
        <v>5679300</v>
      </c>
      <c r="H418" s="77">
        <f t="shared" si="565"/>
        <v>526275.02599999995</v>
      </c>
      <c r="I418" s="77">
        <f t="shared" si="566"/>
        <v>5677468.0700000003</v>
      </c>
      <c r="J418" s="19">
        <v>244.95</v>
      </c>
      <c r="K418" s="66" t="s">
        <v>1333</v>
      </c>
      <c r="L418" s="19">
        <v>150</v>
      </c>
      <c r="M418" s="19">
        <v>99.75</v>
      </c>
      <c r="N418" s="19">
        <v>148.25</v>
      </c>
      <c r="Q418" t="s">
        <v>1339</v>
      </c>
      <c r="R418" s="58" t="s">
        <v>2862</v>
      </c>
      <c r="S418" s="2" t="s">
        <v>1324</v>
      </c>
      <c r="T418" s="241" t="str">
        <f t="shared" si="567"/>
        <v>-</v>
      </c>
      <c r="U418" s="241" t="str">
        <f t="shared" si="568"/>
        <v>-</v>
      </c>
      <c r="V418" s="241" t="str">
        <f t="shared" si="569"/>
        <v>-</v>
      </c>
      <c r="W418" s="241" t="str">
        <f t="shared" si="563"/>
        <v>-</v>
      </c>
      <c r="X418" s="260">
        <f t="shared" si="560"/>
        <v>6</v>
      </c>
      <c r="Y418" s="261" t="str">
        <f t="shared" si="559"/>
        <v/>
      </c>
      <c r="Z418" s="56"/>
      <c r="AA418" s="48" t="s">
        <v>1779</v>
      </c>
      <c r="AB418" s="73">
        <v>1</v>
      </c>
      <c r="AC418" s="2" t="s">
        <v>1038</v>
      </c>
      <c r="AD418" s="2" t="s">
        <v>1780</v>
      </c>
      <c r="AE418" s="57" t="s">
        <v>1431</v>
      </c>
      <c r="AF418" s="66">
        <v>13.6</v>
      </c>
      <c r="AH418" s="19">
        <v>7.3</v>
      </c>
      <c r="AS418" s="204"/>
      <c r="AT418" s="249"/>
      <c r="AU418" s="51"/>
      <c r="AV418" s="51"/>
      <c r="AW418" s="51"/>
      <c r="AX418" s="51"/>
      <c r="AY418" s="51"/>
      <c r="AZ418" s="229">
        <v>304</v>
      </c>
      <c r="CN418" s="103">
        <v>36</v>
      </c>
      <c r="DB418" s="103"/>
      <c r="DC418" s="90" t="s">
        <v>1792</v>
      </c>
      <c r="DD418" s="103"/>
      <c r="DE418" s="103">
        <v>-14.4</v>
      </c>
      <c r="DF418" s="90" t="s">
        <v>1809</v>
      </c>
      <c r="DG418" s="103"/>
      <c r="DH418" s="103"/>
      <c r="DI418" s="103"/>
      <c r="DJ418" s="103"/>
      <c r="DK418" s="103"/>
      <c r="DL418" s="103"/>
      <c r="DM418" s="103"/>
      <c r="DN418" s="103"/>
      <c r="DO418" s="103"/>
      <c r="DP418" s="103"/>
      <c r="DQ418" s="103"/>
      <c r="DR418" s="103"/>
      <c r="DS418" s="104"/>
      <c r="DT418" s="50">
        <f t="shared" si="570"/>
        <v>1</v>
      </c>
      <c r="DU418" s="73">
        <f t="shared" si="571"/>
        <v>0</v>
      </c>
      <c r="DV418" s="73">
        <f t="shared" si="572"/>
        <v>0</v>
      </c>
      <c r="DW418" s="73">
        <f t="shared" si="573"/>
        <v>1</v>
      </c>
      <c r="DX418" s="73">
        <f t="shared" si="574"/>
        <v>0</v>
      </c>
      <c r="DY418" s="125">
        <f t="shared" si="575"/>
        <v>0</v>
      </c>
      <c r="DZ418" s="73">
        <f t="shared" si="576"/>
        <v>1</v>
      </c>
      <c r="EA418" s="19">
        <f t="shared" si="577"/>
        <v>0</v>
      </c>
      <c r="EB418" s="50">
        <f t="shared" si="578"/>
        <v>0</v>
      </c>
      <c r="EC418" s="19">
        <f t="shared" si="579"/>
        <v>0</v>
      </c>
      <c r="ED418" s="19">
        <f t="shared" si="580"/>
        <v>0</v>
      </c>
      <c r="EE418" s="19">
        <f t="shared" si="581"/>
        <v>0</v>
      </c>
      <c r="EF418" s="50">
        <f t="shared" si="582"/>
        <v>1</v>
      </c>
      <c r="EG418" s="19">
        <f t="shared" si="583"/>
        <v>1</v>
      </c>
      <c r="EH418" s="19">
        <f t="shared" si="584"/>
        <v>0</v>
      </c>
      <c r="EI418" s="50">
        <f t="shared" si="585"/>
        <v>0</v>
      </c>
      <c r="EJ418" s="125">
        <f t="shared" si="586"/>
        <v>1</v>
      </c>
      <c r="EK418" t="str">
        <f t="shared" si="587"/>
        <v/>
      </c>
      <c r="EL418" t="str">
        <f t="shared" si="588"/>
        <v/>
      </c>
      <c r="EM418" t="str">
        <f t="shared" si="589"/>
        <v/>
      </c>
      <c r="EN418" t="str">
        <f t="shared" si="590"/>
        <v/>
      </c>
      <c r="EO418" t="str">
        <f t="shared" si="591"/>
        <v/>
      </c>
      <c r="EP418" t="str">
        <f t="shared" si="592"/>
        <v/>
      </c>
      <c r="EQ418">
        <f t="shared" si="593"/>
        <v>304</v>
      </c>
      <c r="ER418" t="str">
        <f t="shared" si="594"/>
        <v/>
      </c>
      <c r="ES418" t="str">
        <f t="shared" si="595"/>
        <v/>
      </c>
      <c r="ET418" t="str">
        <f t="shared" si="596"/>
        <v/>
      </c>
      <c r="EU418" s="61" t="str">
        <f t="shared" si="597"/>
        <v/>
      </c>
      <c r="EV418" s="53" t="str">
        <f>IF(ISNUMBER(EK418),EK418*#REF!,"")</f>
        <v/>
      </c>
      <c r="EW418" s="53" t="str">
        <f>IF(ISNUMBER(EL418),EL418*#REF!,"")</f>
        <v/>
      </c>
      <c r="EX418" s="53" t="str">
        <f>IF(ISNUMBER(EM418),EM418*#REF!,"")</f>
        <v/>
      </c>
      <c r="EY418" s="53" t="str">
        <f>IF(ISNUMBER(EN418),EN418*#REF!,"")</f>
        <v/>
      </c>
      <c r="EZ418" s="53" t="str">
        <f>IF(ISNUMBER(EO418),EO418*#REF!,"")</f>
        <v/>
      </c>
      <c r="FA418" s="53" t="str">
        <f>IF(ISNUMBER(EP418),EP418*#REF!,"")</f>
        <v/>
      </c>
      <c r="FB418" s="53" t="e">
        <f>IF(ISNUMBER(EQ418),EQ418*#REF!,"")</f>
        <v>#REF!</v>
      </c>
      <c r="FC418" s="53" t="str">
        <f>IF(ISNUMBER(ER418),ER418*#REF!,"")</f>
        <v/>
      </c>
      <c r="FD418" s="53" t="str">
        <f>IF(ISNUMBER(ES418),ES418*#REF!,"")</f>
        <v/>
      </c>
      <c r="FE418" s="53" t="str">
        <f>IF(ISNUMBER(ET418),ET418*#REF!,"")</f>
        <v/>
      </c>
      <c r="FF418" s="52" t="str">
        <f>IF(ISNUMBER(EU418),EU418*#REF!,"")</f>
        <v/>
      </c>
      <c r="FG418" s="55" t="str">
        <f t="shared" si="598"/>
        <v/>
      </c>
      <c r="FH418" s="55" t="str">
        <f t="shared" si="599"/>
        <v/>
      </c>
      <c r="FI418" s="55" t="str">
        <f t="shared" si="600"/>
        <v/>
      </c>
      <c r="FJ418" s="55" t="str">
        <f t="shared" si="601"/>
        <v/>
      </c>
      <c r="FK418" s="55" t="str">
        <f t="shared" si="602"/>
        <v/>
      </c>
      <c r="FL418" s="55" t="str">
        <f t="shared" si="603"/>
        <v/>
      </c>
      <c r="FM418" s="55" t="str">
        <f t="shared" si="604"/>
        <v/>
      </c>
      <c r="FN418" s="55" t="str">
        <f t="shared" si="605"/>
        <v/>
      </c>
      <c r="FO418" s="55" t="str">
        <f t="shared" si="606"/>
        <v/>
      </c>
      <c r="FP418" s="55" t="str">
        <f t="shared" si="607"/>
        <v/>
      </c>
      <c r="FQ418" s="59" t="str">
        <f t="shared" si="608"/>
        <v/>
      </c>
      <c r="FR418" s="53" t="str">
        <f t="shared" si="564"/>
        <v/>
      </c>
      <c r="FS418" s="53">
        <f t="shared" si="609"/>
        <v>0</v>
      </c>
      <c r="FT418" s="19">
        <f t="shared" si="610"/>
        <v>1</v>
      </c>
      <c r="FU418" s="19">
        <f t="shared" si="611"/>
        <v>0</v>
      </c>
      <c r="FV418" s="19">
        <f t="shared" si="612"/>
        <v>0</v>
      </c>
      <c r="FW418" s="50">
        <f t="shared" si="613"/>
        <v>0</v>
      </c>
      <c r="FX418" s="120">
        <f t="shared" si="614"/>
        <v>0</v>
      </c>
      <c r="FY418" s="120">
        <f t="shared" si="615"/>
        <v>0</v>
      </c>
      <c r="FZ418" s="120">
        <f t="shared" si="616"/>
        <v>0</v>
      </c>
      <c r="GA418" s="120">
        <f t="shared" si="617"/>
        <v>0</v>
      </c>
      <c r="GB418" s="120">
        <f t="shared" si="618"/>
        <v>0</v>
      </c>
      <c r="GC418" s="120">
        <f t="shared" si="619"/>
        <v>0</v>
      </c>
      <c r="GD418" s="120">
        <f t="shared" si="620"/>
        <v>0</v>
      </c>
      <c r="GE418" s="120">
        <f t="shared" si="621"/>
        <v>0</v>
      </c>
      <c r="GF418" s="120">
        <f t="shared" si="622"/>
        <v>0</v>
      </c>
      <c r="GG418">
        <f t="shared" si="623"/>
        <v>0</v>
      </c>
      <c r="GH418">
        <f t="shared" si="624"/>
        <v>0</v>
      </c>
      <c r="GI418">
        <v>6</v>
      </c>
      <c r="GJ418" t="str">
        <f t="shared" si="625"/>
        <v/>
      </c>
    </row>
    <row r="419" spans="1:192" x14ac:dyDescent="0.2">
      <c r="A419" s="50">
        <f t="shared" si="626"/>
        <v>418</v>
      </c>
      <c r="B419" s="2" t="s">
        <v>922</v>
      </c>
      <c r="C419" s="2" t="s">
        <v>1104</v>
      </c>
      <c r="D419" s="2" t="s">
        <v>1105</v>
      </c>
      <c r="E419" s="2"/>
      <c r="F419" s="19">
        <v>3526360</v>
      </c>
      <c r="G419" s="19">
        <v>5679300</v>
      </c>
      <c r="H419" s="77">
        <f t="shared" si="565"/>
        <v>526275.02599999995</v>
      </c>
      <c r="I419" s="77">
        <f t="shared" si="566"/>
        <v>5677468.0700000003</v>
      </c>
      <c r="J419" s="19">
        <v>244.95</v>
      </c>
      <c r="K419" s="66" t="s">
        <v>1333</v>
      </c>
      <c r="L419" s="19">
        <v>150</v>
      </c>
      <c r="M419" s="19">
        <v>99.75</v>
      </c>
      <c r="N419" s="19">
        <v>148.25</v>
      </c>
      <c r="Q419" t="s">
        <v>1339</v>
      </c>
      <c r="R419" s="58" t="s">
        <v>2862</v>
      </c>
      <c r="S419" s="2" t="s">
        <v>1324</v>
      </c>
      <c r="T419" s="241" t="str">
        <f t="shared" si="567"/>
        <v>-</v>
      </c>
      <c r="U419" s="241" t="str">
        <f t="shared" si="568"/>
        <v>-</v>
      </c>
      <c r="V419" s="241" t="str">
        <f t="shared" si="569"/>
        <v>-</v>
      </c>
      <c r="W419" s="241" t="str">
        <f t="shared" si="563"/>
        <v>-</v>
      </c>
      <c r="X419" s="260">
        <f t="shared" si="560"/>
        <v>6</v>
      </c>
      <c r="Y419" s="261" t="str">
        <f t="shared" si="559"/>
        <v/>
      </c>
      <c r="Z419" s="56"/>
      <c r="AA419" s="48" t="s">
        <v>1783</v>
      </c>
      <c r="AB419" s="73">
        <v>2</v>
      </c>
      <c r="AC419" s="2" t="s">
        <v>1038</v>
      </c>
      <c r="AD419" s="2" t="s">
        <v>1780</v>
      </c>
      <c r="AE419" s="57" t="s">
        <v>1431</v>
      </c>
      <c r="AF419" s="66">
        <v>14.6</v>
      </c>
      <c r="AH419" s="19">
        <v>7.1</v>
      </c>
      <c r="AS419" s="204"/>
      <c r="AT419" s="249"/>
      <c r="AU419" s="51"/>
      <c r="AV419" s="51"/>
      <c r="AW419" s="51"/>
      <c r="AX419" s="51"/>
      <c r="AY419" s="51"/>
      <c r="AZ419" s="229">
        <v>311</v>
      </c>
      <c r="CN419" s="103">
        <v>27</v>
      </c>
      <c r="DB419" s="103"/>
      <c r="DC419" s="90" t="s">
        <v>1810</v>
      </c>
      <c r="DD419" s="103"/>
      <c r="DE419" s="103">
        <v>-13.4</v>
      </c>
      <c r="DF419" s="90" t="s">
        <v>1811</v>
      </c>
      <c r="DG419" s="231">
        <v>-9.16</v>
      </c>
      <c r="DH419" s="103"/>
      <c r="DI419" s="103"/>
      <c r="DJ419" s="103"/>
      <c r="DK419" s="103"/>
      <c r="DL419" s="103"/>
      <c r="DM419" s="103"/>
      <c r="DN419" s="103"/>
      <c r="DO419" s="103"/>
      <c r="DP419" s="103"/>
      <c r="DQ419" s="103"/>
      <c r="DR419" s="103"/>
      <c r="DS419" s="104"/>
      <c r="DT419" s="50">
        <f t="shared" si="570"/>
        <v>0</v>
      </c>
      <c r="DU419" s="73">
        <f t="shared" si="571"/>
        <v>0</v>
      </c>
      <c r="DV419" s="73">
        <f t="shared" si="572"/>
        <v>0</v>
      </c>
      <c r="DW419" s="73">
        <f t="shared" si="573"/>
        <v>1</v>
      </c>
      <c r="DX419" s="73">
        <f t="shared" si="574"/>
        <v>0</v>
      </c>
      <c r="DY419" s="125">
        <f t="shared" si="575"/>
        <v>0</v>
      </c>
      <c r="DZ419" s="73">
        <f t="shared" si="576"/>
        <v>1</v>
      </c>
      <c r="EA419" s="19">
        <f t="shared" si="577"/>
        <v>0</v>
      </c>
      <c r="EB419" s="50">
        <f t="shared" si="578"/>
        <v>0</v>
      </c>
      <c r="EC419" s="19">
        <f t="shared" si="579"/>
        <v>0</v>
      </c>
      <c r="ED419" s="19">
        <f t="shared" si="580"/>
        <v>0</v>
      </c>
      <c r="EE419" s="19">
        <f t="shared" si="581"/>
        <v>0</v>
      </c>
      <c r="EF419" s="50">
        <f t="shared" si="582"/>
        <v>1</v>
      </c>
      <c r="EG419" s="19">
        <f t="shared" si="583"/>
        <v>1</v>
      </c>
      <c r="EH419" s="19">
        <f t="shared" si="584"/>
        <v>0</v>
      </c>
      <c r="EI419" s="50">
        <f t="shared" si="585"/>
        <v>0</v>
      </c>
      <c r="EJ419" s="125">
        <f t="shared" si="586"/>
        <v>1</v>
      </c>
      <c r="EK419" t="str">
        <f t="shared" si="587"/>
        <v/>
      </c>
      <c r="EL419" t="str">
        <f t="shared" si="588"/>
        <v/>
      </c>
      <c r="EM419" t="str">
        <f t="shared" si="589"/>
        <v/>
      </c>
      <c r="EN419" t="str">
        <f t="shared" si="590"/>
        <v/>
      </c>
      <c r="EO419" t="str">
        <f t="shared" si="591"/>
        <v/>
      </c>
      <c r="EP419" t="str">
        <f t="shared" si="592"/>
        <v/>
      </c>
      <c r="EQ419">
        <f t="shared" si="593"/>
        <v>311</v>
      </c>
      <c r="ER419" t="str">
        <f t="shared" si="594"/>
        <v/>
      </c>
      <c r="ES419" t="str">
        <f t="shared" si="595"/>
        <v/>
      </c>
      <c r="ET419" t="str">
        <f t="shared" si="596"/>
        <v/>
      </c>
      <c r="EU419" s="61" t="str">
        <f t="shared" si="597"/>
        <v/>
      </c>
      <c r="EV419" s="53" t="str">
        <f>IF(ISNUMBER(EK419),EK419*#REF!,"")</f>
        <v/>
      </c>
      <c r="EW419" s="53" t="str">
        <f>IF(ISNUMBER(EL419),EL419*#REF!,"")</f>
        <v/>
      </c>
      <c r="EX419" s="53" t="str">
        <f>IF(ISNUMBER(EM419),EM419*#REF!,"")</f>
        <v/>
      </c>
      <c r="EY419" s="53" t="str">
        <f>IF(ISNUMBER(EN419),EN419*#REF!,"")</f>
        <v/>
      </c>
      <c r="EZ419" s="53" t="str">
        <f>IF(ISNUMBER(EO419),EO419*#REF!,"")</f>
        <v/>
      </c>
      <c r="FA419" s="53" t="str">
        <f>IF(ISNUMBER(EP419),EP419*#REF!,"")</f>
        <v/>
      </c>
      <c r="FB419" s="53" t="e">
        <f>IF(ISNUMBER(EQ419),EQ419*#REF!,"")</f>
        <v>#REF!</v>
      </c>
      <c r="FC419" s="53" t="str">
        <f>IF(ISNUMBER(ER419),ER419*#REF!,"")</f>
        <v/>
      </c>
      <c r="FD419" s="53" t="str">
        <f>IF(ISNUMBER(ES419),ES419*#REF!,"")</f>
        <v/>
      </c>
      <c r="FE419" s="53" t="str">
        <f>IF(ISNUMBER(ET419),ET419*#REF!,"")</f>
        <v/>
      </c>
      <c r="FF419" s="52" t="str">
        <f>IF(ISNUMBER(EU419),EU419*#REF!,"")</f>
        <v/>
      </c>
      <c r="FG419" s="55" t="str">
        <f t="shared" si="598"/>
        <v/>
      </c>
      <c r="FH419" s="55" t="str">
        <f t="shared" si="599"/>
        <v/>
      </c>
      <c r="FI419" s="55" t="str">
        <f t="shared" si="600"/>
        <v/>
      </c>
      <c r="FJ419" s="55" t="str">
        <f t="shared" si="601"/>
        <v/>
      </c>
      <c r="FK419" s="55" t="str">
        <f t="shared" si="602"/>
        <v/>
      </c>
      <c r="FL419" s="55" t="str">
        <f t="shared" si="603"/>
        <v/>
      </c>
      <c r="FM419" s="55" t="str">
        <f t="shared" si="604"/>
        <v/>
      </c>
      <c r="FN419" s="55" t="str">
        <f t="shared" si="605"/>
        <v/>
      </c>
      <c r="FO419" s="55" t="str">
        <f t="shared" si="606"/>
        <v/>
      </c>
      <c r="FP419" s="55" t="str">
        <f t="shared" si="607"/>
        <v/>
      </c>
      <c r="FQ419" s="59" t="str">
        <f t="shared" si="608"/>
        <v/>
      </c>
      <c r="FR419" s="53" t="str">
        <f t="shared" si="564"/>
        <v/>
      </c>
      <c r="FS419" s="53">
        <f t="shared" si="609"/>
        <v>0</v>
      </c>
      <c r="FT419" s="19">
        <f t="shared" si="610"/>
        <v>1</v>
      </c>
      <c r="FU419" s="19">
        <f t="shared" si="611"/>
        <v>0</v>
      </c>
      <c r="FV419" s="19">
        <f t="shared" si="612"/>
        <v>0</v>
      </c>
      <c r="FW419" s="50">
        <f t="shared" si="613"/>
        <v>0</v>
      </c>
      <c r="FX419" s="120">
        <f t="shared" si="614"/>
        <v>0</v>
      </c>
      <c r="FY419" s="120">
        <f t="shared" si="615"/>
        <v>0</v>
      </c>
      <c r="FZ419" s="120">
        <f t="shared" si="616"/>
        <v>0</v>
      </c>
      <c r="GA419" s="120">
        <f t="shared" si="617"/>
        <v>0</v>
      </c>
      <c r="GB419" s="120">
        <f t="shared" si="618"/>
        <v>0</v>
      </c>
      <c r="GC419" s="120">
        <f t="shared" si="619"/>
        <v>0</v>
      </c>
      <c r="GD419" s="120">
        <f t="shared" si="620"/>
        <v>0</v>
      </c>
      <c r="GE419" s="120">
        <f t="shared" si="621"/>
        <v>0</v>
      </c>
      <c r="GF419" s="120">
        <f t="shared" si="622"/>
        <v>0</v>
      </c>
      <c r="GG419">
        <f t="shared" si="623"/>
        <v>0</v>
      </c>
      <c r="GH419">
        <f t="shared" si="624"/>
        <v>0</v>
      </c>
      <c r="GI419">
        <v>6</v>
      </c>
      <c r="GJ419" t="str">
        <f t="shared" si="625"/>
        <v/>
      </c>
    </row>
    <row r="420" spans="1:192" x14ac:dyDescent="0.2">
      <c r="A420" s="50">
        <f t="shared" si="626"/>
        <v>419</v>
      </c>
      <c r="B420" s="2" t="s">
        <v>922</v>
      </c>
      <c r="C420" s="2" t="s">
        <v>1104</v>
      </c>
      <c r="D420" s="2" t="s">
        <v>1105</v>
      </c>
      <c r="E420" s="2"/>
      <c r="F420" s="19">
        <v>3526360</v>
      </c>
      <c r="G420" s="19">
        <v>5679300</v>
      </c>
      <c r="H420" s="77">
        <f t="shared" si="565"/>
        <v>526275.02599999995</v>
      </c>
      <c r="I420" s="77">
        <f t="shared" si="566"/>
        <v>5677468.0700000003</v>
      </c>
      <c r="J420" s="19">
        <v>244.95</v>
      </c>
      <c r="K420" s="66" t="s">
        <v>1333</v>
      </c>
      <c r="L420" s="19">
        <v>150</v>
      </c>
      <c r="M420" s="19">
        <v>99.75</v>
      </c>
      <c r="N420" s="19">
        <v>148.25</v>
      </c>
      <c r="Q420" t="s">
        <v>1339</v>
      </c>
      <c r="R420" s="58" t="s">
        <v>2862</v>
      </c>
      <c r="S420" s="2" t="s">
        <v>1324</v>
      </c>
      <c r="T420" s="241" t="str">
        <f t="shared" si="567"/>
        <v>-</v>
      </c>
      <c r="U420" s="241" t="str">
        <f t="shared" si="568"/>
        <v>-</v>
      </c>
      <c r="V420" s="241" t="str">
        <f t="shared" si="569"/>
        <v>-</v>
      </c>
      <c r="W420" s="241" t="str">
        <f t="shared" si="563"/>
        <v>-</v>
      </c>
      <c r="X420" s="260">
        <f t="shared" si="560"/>
        <v>6</v>
      </c>
      <c r="Y420" s="261" t="str">
        <f t="shared" si="559"/>
        <v/>
      </c>
      <c r="Z420" s="56"/>
      <c r="AA420" s="48" t="s">
        <v>1805</v>
      </c>
      <c r="AB420" s="73">
        <v>3</v>
      </c>
      <c r="AC420" s="2" t="s">
        <v>1038</v>
      </c>
      <c r="AD420" s="2" t="s">
        <v>1780</v>
      </c>
      <c r="AE420" s="57" t="s">
        <v>1431</v>
      </c>
      <c r="AF420" s="66">
        <v>12.6</v>
      </c>
      <c r="AG420" s="19">
        <v>520</v>
      </c>
      <c r="AH420" s="19">
        <v>7.5</v>
      </c>
      <c r="AS420" s="204"/>
      <c r="AT420" s="249"/>
      <c r="AU420" s="51"/>
      <c r="AV420" s="51"/>
      <c r="AW420" s="51"/>
      <c r="AX420" s="51"/>
      <c r="AY420" s="51"/>
      <c r="AZ420" s="229">
        <v>293</v>
      </c>
      <c r="CN420" s="103">
        <v>21</v>
      </c>
      <c r="DB420" s="103"/>
      <c r="DC420" s="90" t="s">
        <v>1799</v>
      </c>
      <c r="DD420" s="103"/>
      <c r="DE420" s="103">
        <v>-13.6</v>
      </c>
      <c r="DF420" s="90" t="s">
        <v>1812</v>
      </c>
      <c r="DG420" s="103">
        <v>-9.17</v>
      </c>
      <c r="DH420" s="103"/>
      <c r="DI420" s="103"/>
      <c r="DJ420" s="103"/>
      <c r="DK420" s="103"/>
      <c r="DL420" s="103"/>
      <c r="DM420" s="103"/>
      <c r="DN420" s="103"/>
      <c r="DO420" s="103"/>
      <c r="DP420" s="103"/>
      <c r="DQ420" s="103"/>
      <c r="DR420" s="103"/>
      <c r="DS420" s="104"/>
      <c r="DT420" s="50">
        <f t="shared" si="570"/>
        <v>0</v>
      </c>
      <c r="DU420" s="73">
        <f t="shared" si="571"/>
        <v>0</v>
      </c>
      <c r="DV420" s="73">
        <f t="shared" si="572"/>
        <v>0</v>
      </c>
      <c r="DW420" s="73">
        <f t="shared" si="573"/>
        <v>1</v>
      </c>
      <c r="DX420" s="73">
        <f t="shared" si="574"/>
        <v>0</v>
      </c>
      <c r="DY420" s="125">
        <f t="shared" si="575"/>
        <v>0</v>
      </c>
      <c r="DZ420" s="73">
        <f t="shared" si="576"/>
        <v>1</v>
      </c>
      <c r="EA420" s="19">
        <f t="shared" si="577"/>
        <v>0</v>
      </c>
      <c r="EB420" s="50">
        <f t="shared" si="578"/>
        <v>0</v>
      </c>
      <c r="EC420" s="19">
        <f t="shared" si="579"/>
        <v>0</v>
      </c>
      <c r="ED420" s="19">
        <f t="shared" si="580"/>
        <v>0</v>
      </c>
      <c r="EE420" s="19">
        <f t="shared" si="581"/>
        <v>0</v>
      </c>
      <c r="EF420" s="50">
        <f t="shared" si="582"/>
        <v>1</v>
      </c>
      <c r="EG420" s="19">
        <f t="shared" si="583"/>
        <v>1</v>
      </c>
      <c r="EH420" s="19">
        <f t="shared" si="584"/>
        <v>0</v>
      </c>
      <c r="EI420" s="50">
        <f t="shared" si="585"/>
        <v>0</v>
      </c>
      <c r="EJ420" s="125">
        <f t="shared" si="586"/>
        <v>1</v>
      </c>
      <c r="EK420" t="str">
        <f t="shared" si="587"/>
        <v/>
      </c>
      <c r="EL420" t="str">
        <f t="shared" si="588"/>
        <v/>
      </c>
      <c r="EM420" t="str">
        <f t="shared" si="589"/>
        <v/>
      </c>
      <c r="EN420" t="str">
        <f t="shared" si="590"/>
        <v/>
      </c>
      <c r="EO420" t="str">
        <f t="shared" si="591"/>
        <v/>
      </c>
      <c r="EP420" t="str">
        <f t="shared" si="592"/>
        <v/>
      </c>
      <c r="EQ420">
        <f t="shared" si="593"/>
        <v>293</v>
      </c>
      <c r="ER420" t="str">
        <f t="shared" si="594"/>
        <v/>
      </c>
      <c r="ES420" t="str">
        <f t="shared" si="595"/>
        <v/>
      </c>
      <c r="ET420" t="str">
        <f t="shared" si="596"/>
        <v/>
      </c>
      <c r="EU420" s="61" t="str">
        <f t="shared" si="597"/>
        <v/>
      </c>
      <c r="EV420" s="53" t="str">
        <f>IF(ISNUMBER(EK420),EK420*#REF!,"")</f>
        <v/>
      </c>
      <c r="EW420" s="53" t="str">
        <f>IF(ISNUMBER(EL420),EL420*#REF!,"")</f>
        <v/>
      </c>
      <c r="EX420" s="53" t="str">
        <f>IF(ISNUMBER(EM420),EM420*#REF!,"")</f>
        <v/>
      </c>
      <c r="EY420" s="53" t="str">
        <f>IF(ISNUMBER(EN420),EN420*#REF!,"")</f>
        <v/>
      </c>
      <c r="EZ420" s="53" t="str">
        <f>IF(ISNUMBER(EO420),EO420*#REF!,"")</f>
        <v/>
      </c>
      <c r="FA420" s="53" t="str">
        <f>IF(ISNUMBER(EP420),EP420*#REF!,"")</f>
        <v/>
      </c>
      <c r="FB420" s="53" t="e">
        <f>IF(ISNUMBER(EQ420),EQ420*#REF!,"")</f>
        <v>#REF!</v>
      </c>
      <c r="FC420" s="53" t="str">
        <f>IF(ISNUMBER(ER420),ER420*#REF!,"")</f>
        <v/>
      </c>
      <c r="FD420" s="53" t="str">
        <f>IF(ISNUMBER(ES420),ES420*#REF!,"")</f>
        <v/>
      </c>
      <c r="FE420" s="53" t="str">
        <f>IF(ISNUMBER(ET420),ET420*#REF!,"")</f>
        <v/>
      </c>
      <c r="FF420" s="52" t="str">
        <f>IF(ISNUMBER(EU420),EU420*#REF!,"")</f>
        <v/>
      </c>
      <c r="FG420" s="55" t="str">
        <f t="shared" si="598"/>
        <v/>
      </c>
      <c r="FH420" s="55" t="str">
        <f t="shared" si="599"/>
        <v/>
      </c>
      <c r="FI420" s="55" t="str">
        <f t="shared" si="600"/>
        <v/>
      </c>
      <c r="FJ420" s="55" t="str">
        <f t="shared" si="601"/>
        <v/>
      </c>
      <c r="FK420" s="55" t="str">
        <f t="shared" si="602"/>
        <v/>
      </c>
      <c r="FL420" s="55" t="str">
        <f t="shared" si="603"/>
        <v/>
      </c>
      <c r="FM420" s="55" t="str">
        <f t="shared" si="604"/>
        <v/>
      </c>
      <c r="FN420" s="55" t="str">
        <f t="shared" si="605"/>
        <v/>
      </c>
      <c r="FO420" s="55" t="str">
        <f t="shared" si="606"/>
        <v/>
      </c>
      <c r="FP420" s="55" t="str">
        <f t="shared" si="607"/>
        <v/>
      </c>
      <c r="FQ420" s="59" t="str">
        <f t="shared" si="608"/>
        <v/>
      </c>
      <c r="FR420" s="53" t="str">
        <f t="shared" si="564"/>
        <v/>
      </c>
      <c r="FS420" s="53">
        <f t="shared" si="609"/>
        <v>0</v>
      </c>
      <c r="FT420" s="19">
        <f t="shared" si="610"/>
        <v>1</v>
      </c>
      <c r="FU420" s="19">
        <f t="shared" si="611"/>
        <v>0</v>
      </c>
      <c r="FV420" s="19">
        <f t="shared" si="612"/>
        <v>0</v>
      </c>
      <c r="FW420" s="50">
        <f t="shared" si="613"/>
        <v>0</v>
      </c>
      <c r="FX420" s="120">
        <f t="shared" si="614"/>
        <v>0</v>
      </c>
      <c r="FY420" s="120">
        <f t="shared" si="615"/>
        <v>0</v>
      </c>
      <c r="FZ420" s="120">
        <f t="shared" si="616"/>
        <v>0</v>
      </c>
      <c r="GA420" s="120">
        <f t="shared" si="617"/>
        <v>0</v>
      </c>
      <c r="GB420" s="120">
        <f t="shared" si="618"/>
        <v>0</v>
      </c>
      <c r="GC420" s="120">
        <f t="shared" si="619"/>
        <v>0</v>
      </c>
      <c r="GD420" s="120">
        <f t="shared" si="620"/>
        <v>0</v>
      </c>
      <c r="GE420" s="120">
        <f t="shared" si="621"/>
        <v>0</v>
      </c>
      <c r="GF420" s="120">
        <f t="shared" si="622"/>
        <v>0</v>
      </c>
      <c r="GG420">
        <f t="shared" si="623"/>
        <v>0</v>
      </c>
      <c r="GH420">
        <f t="shared" si="624"/>
        <v>0</v>
      </c>
      <c r="GI420">
        <v>6</v>
      </c>
      <c r="GJ420" t="str">
        <f t="shared" si="625"/>
        <v/>
      </c>
    </row>
    <row r="421" spans="1:192" x14ac:dyDescent="0.2">
      <c r="A421" s="50">
        <f t="shared" si="626"/>
        <v>420</v>
      </c>
      <c r="B421" s="2" t="s">
        <v>922</v>
      </c>
      <c r="C421" s="2" t="s">
        <v>1104</v>
      </c>
      <c r="D421" s="2" t="s">
        <v>1105</v>
      </c>
      <c r="E421" s="2"/>
      <c r="F421" s="19">
        <v>3526360</v>
      </c>
      <c r="G421" s="19">
        <v>5679300</v>
      </c>
      <c r="H421" s="77">
        <f t="shared" si="565"/>
        <v>526275.02599999995</v>
      </c>
      <c r="I421" s="77">
        <f t="shared" si="566"/>
        <v>5677468.0700000003</v>
      </c>
      <c r="J421" s="19">
        <v>244.95</v>
      </c>
      <c r="K421" s="66" t="s">
        <v>1333</v>
      </c>
      <c r="L421" s="19">
        <v>150</v>
      </c>
      <c r="M421" s="19">
        <v>99.75</v>
      </c>
      <c r="N421" s="19">
        <v>148.25</v>
      </c>
      <c r="Q421" t="s">
        <v>1339</v>
      </c>
      <c r="R421" s="58" t="s">
        <v>2862</v>
      </c>
      <c r="S421" s="2" t="s">
        <v>1324</v>
      </c>
      <c r="T421" s="241" t="str">
        <f t="shared" si="567"/>
        <v>-</v>
      </c>
      <c r="U421" s="241" t="str">
        <f t="shared" si="568"/>
        <v>-</v>
      </c>
      <c r="V421" s="241" t="str">
        <f t="shared" si="569"/>
        <v>-</v>
      </c>
      <c r="W421" s="241" t="str">
        <f t="shared" si="563"/>
        <v>-</v>
      </c>
      <c r="X421" s="260">
        <f t="shared" si="560"/>
        <v>6</v>
      </c>
      <c r="Y421" s="261" t="str">
        <f t="shared" si="559"/>
        <v/>
      </c>
      <c r="Z421" s="56"/>
      <c r="AA421" s="131">
        <v>34479</v>
      </c>
      <c r="AB421" s="73">
        <v>4</v>
      </c>
      <c r="AC421" s="2" t="s">
        <v>1038</v>
      </c>
      <c r="AD421" s="2" t="s">
        <v>1786</v>
      </c>
      <c r="AE421" s="57" t="s">
        <v>1807</v>
      </c>
      <c r="AF421" s="66">
        <v>14.2</v>
      </c>
      <c r="AG421" s="19">
        <v>559</v>
      </c>
      <c r="AH421" s="19">
        <v>7.5</v>
      </c>
      <c r="AS421" s="193">
        <f>SUM(AU421:BN421)+SUM(BO421:CL421)/1000</f>
        <v>469.85</v>
      </c>
      <c r="AT421" s="248" t="str">
        <f>FR421</f>
        <v/>
      </c>
      <c r="AU421">
        <v>19.2</v>
      </c>
      <c r="AV421">
        <v>35.799999999999997</v>
      </c>
      <c r="AW421">
        <v>47.5</v>
      </c>
      <c r="AX421">
        <v>8.6999999999999993</v>
      </c>
      <c r="AY421">
        <v>42.4</v>
      </c>
      <c r="AZ421" s="217">
        <v>311</v>
      </c>
      <c r="BB421">
        <v>4.4000000000000004</v>
      </c>
      <c r="BD421">
        <v>0</v>
      </c>
      <c r="BE421">
        <v>0.41</v>
      </c>
      <c r="BF421">
        <v>0.04</v>
      </c>
      <c r="BJ421">
        <v>0.4</v>
      </c>
      <c r="BK421">
        <v>0</v>
      </c>
      <c r="BN421" s="61">
        <v>0</v>
      </c>
      <c r="BP421">
        <v>0</v>
      </c>
      <c r="CM421">
        <v>1.9</v>
      </c>
      <c r="CN421" s="103">
        <v>17.899999999999999</v>
      </c>
      <c r="DB421" s="103"/>
      <c r="DC421" s="90" t="s">
        <v>1813</v>
      </c>
      <c r="DD421" s="103"/>
      <c r="DE421" s="129">
        <v>-14</v>
      </c>
      <c r="DF421" s="90" t="s">
        <v>1814</v>
      </c>
      <c r="DG421" s="231">
        <v>-9.16</v>
      </c>
      <c r="DH421" s="103"/>
      <c r="DI421" s="103"/>
      <c r="DJ421" s="103"/>
      <c r="DK421" s="103"/>
      <c r="DL421" s="103"/>
      <c r="DM421" s="103"/>
      <c r="DN421" s="103"/>
      <c r="DO421" s="103"/>
      <c r="DP421" s="103"/>
      <c r="DQ421" s="103"/>
      <c r="DR421" s="103"/>
      <c r="DS421" s="104"/>
      <c r="DT421" s="50">
        <f t="shared" si="570"/>
        <v>0</v>
      </c>
      <c r="DU421" s="73">
        <f t="shared" si="571"/>
        <v>0</v>
      </c>
      <c r="DV421" s="73">
        <f t="shared" si="572"/>
        <v>0</v>
      </c>
      <c r="DW421" s="73">
        <f t="shared" si="573"/>
        <v>1</v>
      </c>
      <c r="DX421" s="73">
        <f t="shared" si="574"/>
        <v>0</v>
      </c>
      <c r="DY421" s="125">
        <f t="shared" si="575"/>
        <v>0</v>
      </c>
      <c r="DZ421" s="73">
        <f t="shared" si="576"/>
        <v>1</v>
      </c>
      <c r="EA421" s="19">
        <f t="shared" si="577"/>
        <v>0</v>
      </c>
      <c r="EB421" s="50">
        <f t="shared" si="578"/>
        <v>0</v>
      </c>
      <c r="EC421" s="19">
        <f t="shared" si="579"/>
        <v>1</v>
      </c>
      <c r="ED421" s="19">
        <f t="shared" si="580"/>
        <v>0</v>
      </c>
      <c r="EE421" s="19">
        <f t="shared" si="581"/>
        <v>0</v>
      </c>
      <c r="EF421" s="50">
        <f t="shared" si="582"/>
        <v>0</v>
      </c>
      <c r="EG421" s="19">
        <f t="shared" si="583"/>
        <v>1</v>
      </c>
      <c r="EH421" s="19">
        <f t="shared" si="584"/>
        <v>0</v>
      </c>
      <c r="EI421" s="50">
        <f t="shared" si="585"/>
        <v>0</v>
      </c>
      <c r="EJ421" s="125">
        <f t="shared" si="586"/>
        <v>1</v>
      </c>
      <c r="EK421">
        <f t="shared" si="587"/>
        <v>19.2</v>
      </c>
      <c r="EL421">
        <f t="shared" si="588"/>
        <v>4.4000000000000004</v>
      </c>
      <c r="EM421">
        <f t="shared" si="589"/>
        <v>35.799999999999997</v>
      </c>
      <c r="EN421">
        <f t="shared" si="590"/>
        <v>47.5</v>
      </c>
      <c r="EO421">
        <f t="shared" si="591"/>
        <v>0.04</v>
      </c>
      <c r="EP421">
        <f t="shared" si="592"/>
        <v>0.41</v>
      </c>
      <c r="EQ421">
        <f t="shared" si="593"/>
        <v>311</v>
      </c>
      <c r="ER421" t="str">
        <f t="shared" si="594"/>
        <v/>
      </c>
      <c r="ES421">
        <f t="shared" si="595"/>
        <v>0.4</v>
      </c>
      <c r="ET421">
        <f t="shared" si="596"/>
        <v>42.4</v>
      </c>
      <c r="EU421" s="61">
        <f t="shared" si="597"/>
        <v>8.6999999999999993</v>
      </c>
      <c r="EV421" s="53" t="e">
        <f>IF(ISNUMBER(EK421),EK421*#REF!,"")</f>
        <v>#REF!</v>
      </c>
      <c r="EW421" s="53" t="e">
        <f>IF(ISNUMBER(EL421),EL421*#REF!,"")</f>
        <v>#REF!</v>
      </c>
      <c r="EX421" s="53" t="e">
        <f>IF(ISNUMBER(EM421),EM421*#REF!,"")</f>
        <v>#REF!</v>
      </c>
      <c r="EY421" s="53" t="e">
        <f>IF(ISNUMBER(EN421),EN421*#REF!,"")</f>
        <v>#REF!</v>
      </c>
      <c r="EZ421" s="53" t="e">
        <f>IF(ISNUMBER(EO421),EO421*#REF!,"")</f>
        <v>#REF!</v>
      </c>
      <c r="FA421" s="53" t="e">
        <f>IF(ISNUMBER(EP421),EP421*#REF!,"")</f>
        <v>#REF!</v>
      </c>
      <c r="FB421" s="53" t="e">
        <f>IF(ISNUMBER(EQ421),EQ421*#REF!,"")</f>
        <v>#REF!</v>
      </c>
      <c r="FC421" s="53" t="str">
        <f>IF(ISNUMBER(ER421),ER421*#REF!,"")</f>
        <v/>
      </c>
      <c r="FD421" s="53" t="e">
        <f>IF(ISNUMBER(ES421),ES421*#REF!,"")</f>
        <v>#REF!</v>
      </c>
      <c r="FE421" s="53" t="e">
        <f>IF(ISNUMBER(ET421),ET421*#REF!,"")</f>
        <v>#REF!</v>
      </c>
      <c r="FF421" s="52" t="e">
        <f>IF(ISNUMBER(EU421),EU421*#REF!,"")</f>
        <v>#REF!</v>
      </c>
      <c r="FG421" s="55" t="str">
        <f t="shared" si="598"/>
        <v/>
      </c>
      <c r="FH421" s="55" t="str">
        <f t="shared" si="599"/>
        <v/>
      </c>
      <c r="FI421" s="55" t="str">
        <f t="shared" si="600"/>
        <v/>
      </c>
      <c r="FJ421" s="55" t="str">
        <f t="shared" si="601"/>
        <v/>
      </c>
      <c r="FK421" s="55" t="str">
        <f t="shared" si="602"/>
        <v/>
      </c>
      <c r="FL421" s="55" t="str">
        <f t="shared" si="603"/>
        <v/>
      </c>
      <c r="FM421" s="55" t="str">
        <f t="shared" si="604"/>
        <v/>
      </c>
      <c r="FN421" s="55" t="str">
        <f t="shared" si="605"/>
        <v/>
      </c>
      <c r="FO421" s="55" t="str">
        <f t="shared" si="606"/>
        <v/>
      </c>
      <c r="FP421" s="55" t="str">
        <f t="shared" si="607"/>
        <v/>
      </c>
      <c r="FQ421" s="59" t="str">
        <f t="shared" si="608"/>
        <v/>
      </c>
      <c r="FR421" s="53" t="str">
        <f t="shared" si="564"/>
        <v/>
      </c>
      <c r="FS421" s="53" t="e">
        <f t="shared" si="609"/>
        <v>#VALUE!</v>
      </c>
      <c r="FT421" s="19" t="e">
        <f t="shared" si="610"/>
        <v>#VALUE!</v>
      </c>
      <c r="FU421" s="19" t="e">
        <f t="shared" si="611"/>
        <v>#VALUE!</v>
      </c>
      <c r="FV421" s="19" t="e">
        <f t="shared" si="612"/>
        <v>#VALUE!</v>
      </c>
      <c r="FW421" s="50" t="e">
        <f t="shared" si="613"/>
        <v>#VALUE!</v>
      </c>
      <c r="FX421" s="120">
        <f t="shared" si="614"/>
        <v>0</v>
      </c>
      <c r="FY421" s="120">
        <f t="shared" si="615"/>
        <v>0</v>
      </c>
      <c r="FZ421" s="120">
        <f t="shared" si="616"/>
        <v>0</v>
      </c>
      <c r="GA421" s="120">
        <f t="shared" si="617"/>
        <v>0</v>
      </c>
      <c r="GB421" s="120">
        <f t="shared" si="618"/>
        <v>0</v>
      </c>
      <c r="GC421" s="120">
        <f t="shared" si="619"/>
        <v>0</v>
      </c>
      <c r="GD421" s="120">
        <f t="shared" si="620"/>
        <v>0</v>
      </c>
      <c r="GE421" s="120">
        <f t="shared" si="621"/>
        <v>0</v>
      </c>
      <c r="GF421" s="120">
        <f t="shared" si="622"/>
        <v>0</v>
      </c>
      <c r="GG421">
        <f t="shared" si="623"/>
        <v>0</v>
      </c>
      <c r="GH421">
        <f t="shared" si="624"/>
        <v>0</v>
      </c>
      <c r="GI421">
        <v>6</v>
      </c>
      <c r="GJ421" t="str">
        <f t="shared" si="625"/>
        <v/>
      </c>
    </row>
    <row r="422" spans="1:192" x14ac:dyDescent="0.2">
      <c r="A422" s="50">
        <f t="shared" si="626"/>
        <v>421</v>
      </c>
      <c r="B422" s="2" t="s">
        <v>922</v>
      </c>
      <c r="C422" s="2" t="s">
        <v>1106</v>
      </c>
      <c r="D422" s="2" t="s">
        <v>1107</v>
      </c>
      <c r="E422" s="2"/>
      <c r="F422" s="19">
        <v>3525860</v>
      </c>
      <c r="G422" s="19">
        <v>5679910</v>
      </c>
      <c r="H422" s="77">
        <f t="shared" si="565"/>
        <v>525775.22600000002</v>
      </c>
      <c r="I422" s="77">
        <f t="shared" si="566"/>
        <v>5678077.8260000004</v>
      </c>
      <c r="J422" s="19">
        <v>282.24</v>
      </c>
      <c r="K422" s="66" t="s">
        <v>1333</v>
      </c>
      <c r="L422" s="19">
        <v>240</v>
      </c>
      <c r="M422" s="19">
        <v>120</v>
      </c>
      <c r="N422" s="19">
        <v>234</v>
      </c>
      <c r="Q422" t="s">
        <v>1339</v>
      </c>
      <c r="R422" s="58" t="s">
        <v>2862</v>
      </c>
      <c r="S422" s="2" t="s">
        <v>1324</v>
      </c>
      <c r="T422" s="241" t="str">
        <f t="shared" si="567"/>
        <v>-</v>
      </c>
      <c r="U422" s="241" t="str">
        <f t="shared" si="568"/>
        <v>-</v>
      </c>
      <c r="V422" s="241" t="str">
        <f t="shared" si="569"/>
        <v>-</v>
      </c>
      <c r="W422" s="241" t="str">
        <f t="shared" si="563"/>
        <v>-</v>
      </c>
      <c r="X422" s="260">
        <f t="shared" si="560"/>
        <v>6</v>
      </c>
      <c r="Y422" s="261" t="str">
        <f t="shared" ref="Y422:Y485" si="627">GJ422</f>
        <v/>
      </c>
      <c r="Z422" s="56"/>
      <c r="AA422" s="48" t="s">
        <v>1783</v>
      </c>
      <c r="AB422" s="73">
        <v>1</v>
      </c>
      <c r="AC422" s="2" t="s">
        <v>1038</v>
      </c>
      <c r="AD422" s="2" t="s">
        <v>1780</v>
      </c>
      <c r="AE422" s="57" t="s">
        <v>1431</v>
      </c>
      <c r="AF422" s="66">
        <v>15.3</v>
      </c>
      <c r="AH422" s="108">
        <v>7</v>
      </c>
      <c r="AS422" s="204"/>
      <c r="AT422" s="249"/>
      <c r="AU422" s="51"/>
      <c r="AV422" s="51"/>
      <c r="AW422" s="51"/>
      <c r="AX422" s="51"/>
      <c r="AY422" s="51"/>
      <c r="AZ422" s="229">
        <v>305</v>
      </c>
      <c r="CN422" s="103">
        <v>19</v>
      </c>
      <c r="DB422" s="103"/>
      <c r="DC422" s="90" t="s">
        <v>1781</v>
      </c>
      <c r="DD422" s="103"/>
      <c r="DE422" s="103">
        <v>-13.2</v>
      </c>
      <c r="DF422" s="90" t="s">
        <v>1815</v>
      </c>
      <c r="DG422" s="231">
        <v>-8.9</v>
      </c>
      <c r="DH422" s="103"/>
      <c r="DI422" s="103"/>
      <c r="DJ422" s="103"/>
      <c r="DK422" s="103"/>
      <c r="DL422" s="103"/>
      <c r="DM422" s="103"/>
      <c r="DN422" s="103"/>
      <c r="DO422" s="103"/>
      <c r="DP422" s="103"/>
      <c r="DQ422" s="103"/>
      <c r="DR422" s="103"/>
      <c r="DS422" s="104"/>
      <c r="DT422" s="50">
        <f t="shared" si="570"/>
        <v>1</v>
      </c>
      <c r="DU422" s="73">
        <f t="shared" si="571"/>
        <v>0</v>
      </c>
      <c r="DV422" s="73">
        <f t="shared" si="572"/>
        <v>0</v>
      </c>
      <c r="DW422" s="73">
        <f t="shared" si="573"/>
        <v>1</v>
      </c>
      <c r="DX422" s="73">
        <f t="shared" si="574"/>
        <v>0</v>
      </c>
      <c r="DY422" s="125">
        <f t="shared" si="575"/>
        <v>0</v>
      </c>
      <c r="DZ422" s="73">
        <f t="shared" si="576"/>
        <v>1</v>
      </c>
      <c r="EA422" s="19">
        <f t="shared" si="577"/>
        <v>0</v>
      </c>
      <c r="EB422" s="50">
        <f t="shared" si="578"/>
        <v>0</v>
      </c>
      <c r="EC422" s="19">
        <f t="shared" si="579"/>
        <v>0</v>
      </c>
      <c r="ED422" s="19">
        <f t="shared" si="580"/>
        <v>0</v>
      </c>
      <c r="EE422" s="19">
        <f t="shared" si="581"/>
        <v>0</v>
      </c>
      <c r="EF422" s="50">
        <f t="shared" si="582"/>
        <v>1</v>
      </c>
      <c r="EG422" s="19">
        <f t="shared" si="583"/>
        <v>1</v>
      </c>
      <c r="EH422" s="19">
        <f t="shared" si="584"/>
        <v>0</v>
      </c>
      <c r="EI422" s="50">
        <f t="shared" si="585"/>
        <v>0</v>
      </c>
      <c r="EJ422" s="125">
        <f t="shared" si="586"/>
        <v>1</v>
      </c>
      <c r="EK422" t="str">
        <f t="shared" si="587"/>
        <v/>
      </c>
      <c r="EL422" t="str">
        <f t="shared" si="588"/>
        <v/>
      </c>
      <c r="EM422" t="str">
        <f t="shared" si="589"/>
        <v/>
      </c>
      <c r="EN422" t="str">
        <f t="shared" si="590"/>
        <v/>
      </c>
      <c r="EO422" t="str">
        <f t="shared" si="591"/>
        <v/>
      </c>
      <c r="EP422" t="str">
        <f t="shared" si="592"/>
        <v/>
      </c>
      <c r="EQ422">
        <f t="shared" si="593"/>
        <v>305</v>
      </c>
      <c r="ER422" t="str">
        <f t="shared" si="594"/>
        <v/>
      </c>
      <c r="ES422" t="str">
        <f t="shared" si="595"/>
        <v/>
      </c>
      <c r="ET422" t="str">
        <f t="shared" si="596"/>
        <v/>
      </c>
      <c r="EU422" s="61" t="str">
        <f t="shared" si="597"/>
        <v/>
      </c>
      <c r="EV422" s="53" t="str">
        <f>IF(ISNUMBER(EK422),EK422*#REF!,"")</f>
        <v/>
      </c>
      <c r="EW422" s="53" t="str">
        <f>IF(ISNUMBER(EL422),EL422*#REF!,"")</f>
        <v/>
      </c>
      <c r="EX422" s="53" t="str">
        <f>IF(ISNUMBER(EM422),EM422*#REF!,"")</f>
        <v/>
      </c>
      <c r="EY422" s="53" t="str">
        <f>IF(ISNUMBER(EN422),EN422*#REF!,"")</f>
        <v/>
      </c>
      <c r="EZ422" s="53" t="str">
        <f>IF(ISNUMBER(EO422),EO422*#REF!,"")</f>
        <v/>
      </c>
      <c r="FA422" s="53" t="str">
        <f>IF(ISNUMBER(EP422),EP422*#REF!,"")</f>
        <v/>
      </c>
      <c r="FB422" s="53" t="e">
        <f>IF(ISNUMBER(EQ422),EQ422*#REF!,"")</f>
        <v>#REF!</v>
      </c>
      <c r="FC422" s="53" t="str">
        <f>IF(ISNUMBER(ER422),ER422*#REF!,"")</f>
        <v/>
      </c>
      <c r="FD422" s="53" t="str">
        <f>IF(ISNUMBER(ES422),ES422*#REF!,"")</f>
        <v/>
      </c>
      <c r="FE422" s="53" t="str">
        <f>IF(ISNUMBER(ET422),ET422*#REF!,"")</f>
        <v/>
      </c>
      <c r="FF422" s="52" t="str">
        <f>IF(ISNUMBER(EU422),EU422*#REF!,"")</f>
        <v/>
      </c>
      <c r="FG422" s="55" t="str">
        <f t="shared" si="598"/>
        <v/>
      </c>
      <c r="FH422" s="55" t="str">
        <f t="shared" si="599"/>
        <v/>
      </c>
      <c r="FI422" s="55" t="str">
        <f t="shared" si="600"/>
        <v/>
      </c>
      <c r="FJ422" s="55" t="str">
        <f t="shared" si="601"/>
        <v/>
      </c>
      <c r="FK422" s="55" t="str">
        <f t="shared" si="602"/>
        <v/>
      </c>
      <c r="FL422" s="55" t="str">
        <f t="shared" si="603"/>
        <v/>
      </c>
      <c r="FM422" s="55" t="str">
        <f t="shared" si="604"/>
        <v/>
      </c>
      <c r="FN422" s="55" t="str">
        <f t="shared" si="605"/>
        <v/>
      </c>
      <c r="FO422" s="55" t="str">
        <f t="shared" si="606"/>
        <v/>
      </c>
      <c r="FP422" s="55" t="str">
        <f t="shared" si="607"/>
        <v/>
      </c>
      <c r="FQ422" s="59" t="str">
        <f t="shared" si="608"/>
        <v/>
      </c>
      <c r="FR422" s="53" t="str">
        <f t="shared" si="564"/>
        <v/>
      </c>
      <c r="FS422" s="53">
        <f t="shared" si="609"/>
        <v>0</v>
      </c>
      <c r="FT422" s="19">
        <f t="shared" si="610"/>
        <v>1</v>
      </c>
      <c r="FU422" s="19">
        <f t="shared" si="611"/>
        <v>0</v>
      </c>
      <c r="FV422" s="19">
        <f t="shared" si="612"/>
        <v>0</v>
      </c>
      <c r="FW422" s="50">
        <f t="shared" si="613"/>
        <v>0</v>
      </c>
      <c r="FX422" s="120">
        <f t="shared" si="614"/>
        <v>0</v>
      </c>
      <c r="FY422" s="120">
        <f t="shared" si="615"/>
        <v>0</v>
      </c>
      <c r="FZ422" s="120">
        <f t="shared" si="616"/>
        <v>0</v>
      </c>
      <c r="GA422" s="120">
        <f t="shared" si="617"/>
        <v>0</v>
      </c>
      <c r="GB422" s="120">
        <f t="shared" si="618"/>
        <v>0</v>
      </c>
      <c r="GC422" s="120">
        <f t="shared" si="619"/>
        <v>0</v>
      </c>
      <c r="GD422" s="120">
        <f t="shared" si="620"/>
        <v>0</v>
      </c>
      <c r="GE422" s="120">
        <f t="shared" si="621"/>
        <v>0</v>
      </c>
      <c r="GF422" s="120">
        <f t="shared" si="622"/>
        <v>0</v>
      </c>
      <c r="GG422">
        <f t="shared" si="623"/>
        <v>0</v>
      </c>
      <c r="GH422">
        <f t="shared" si="624"/>
        <v>0</v>
      </c>
      <c r="GI422">
        <v>6</v>
      </c>
      <c r="GJ422" t="str">
        <f t="shared" si="625"/>
        <v/>
      </c>
    </row>
    <row r="423" spans="1:192" x14ac:dyDescent="0.2">
      <c r="A423" s="50">
        <f t="shared" si="626"/>
        <v>422</v>
      </c>
      <c r="B423" s="2" t="s">
        <v>922</v>
      </c>
      <c r="C423" s="2" t="s">
        <v>1106</v>
      </c>
      <c r="D423" s="2" t="s">
        <v>1107</v>
      </c>
      <c r="E423" s="2"/>
      <c r="F423" s="19">
        <v>3525860</v>
      </c>
      <c r="G423" s="19">
        <v>5679910</v>
      </c>
      <c r="H423" s="77">
        <f t="shared" si="565"/>
        <v>525775.22600000002</v>
      </c>
      <c r="I423" s="77">
        <f t="shared" si="566"/>
        <v>5678077.8260000004</v>
      </c>
      <c r="J423" s="19">
        <v>282.24</v>
      </c>
      <c r="K423" s="66" t="s">
        <v>1333</v>
      </c>
      <c r="L423" s="19">
        <v>240</v>
      </c>
      <c r="M423" s="19">
        <v>120</v>
      </c>
      <c r="N423" s="19">
        <v>234</v>
      </c>
      <c r="Q423" t="s">
        <v>1339</v>
      </c>
      <c r="R423" s="58" t="s">
        <v>2862</v>
      </c>
      <c r="S423" s="2" t="s">
        <v>1324</v>
      </c>
      <c r="T423" s="241" t="str">
        <f t="shared" si="567"/>
        <v>-</v>
      </c>
      <c r="U423" s="241" t="str">
        <f t="shared" si="568"/>
        <v>-</v>
      </c>
      <c r="V423" s="241" t="str">
        <f t="shared" si="569"/>
        <v>-</v>
      </c>
      <c r="W423" s="241" t="str">
        <f t="shared" si="563"/>
        <v>-</v>
      </c>
      <c r="X423" s="260">
        <f t="shared" si="560"/>
        <v>6</v>
      </c>
      <c r="Y423" s="261" t="str">
        <f t="shared" si="627"/>
        <v/>
      </c>
      <c r="Z423" s="56"/>
      <c r="AA423" s="48" t="s">
        <v>1805</v>
      </c>
      <c r="AB423" s="73">
        <v>2</v>
      </c>
      <c r="AC423" s="2" t="s">
        <v>1038</v>
      </c>
      <c r="AD423" s="2" t="s">
        <v>1780</v>
      </c>
      <c r="AE423" s="57" t="s">
        <v>1431</v>
      </c>
      <c r="AF423" s="66">
        <v>14.2</v>
      </c>
      <c r="AG423" s="19">
        <v>536</v>
      </c>
      <c r="AH423" s="19">
        <v>7.4</v>
      </c>
      <c r="AS423" s="204"/>
      <c r="AT423" s="249"/>
      <c r="AU423" s="51"/>
      <c r="AV423" s="51"/>
      <c r="AW423" s="51"/>
      <c r="AX423" s="51"/>
      <c r="AY423" s="51"/>
      <c r="AZ423" s="229">
        <v>281</v>
      </c>
      <c r="CN423" s="103">
        <v>14</v>
      </c>
      <c r="DB423" s="103"/>
      <c r="DC423" s="90" t="s">
        <v>1792</v>
      </c>
      <c r="DD423" s="103"/>
      <c r="DE423" s="103">
        <v>-12.7</v>
      </c>
      <c r="DF423" s="90" t="s">
        <v>1816</v>
      </c>
      <c r="DG423" s="231">
        <v>-8.99</v>
      </c>
      <c r="DH423" s="103"/>
      <c r="DI423" s="103"/>
      <c r="DJ423" s="103"/>
      <c r="DK423" s="103"/>
      <c r="DL423" s="103"/>
      <c r="DM423" s="103"/>
      <c r="DN423" s="103"/>
      <c r="DO423" s="103"/>
      <c r="DP423" s="103"/>
      <c r="DQ423" s="103"/>
      <c r="DR423" s="103"/>
      <c r="DS423" s="104"/>
      <c r="DT423" s="50">
        <f t="shared" si="570"/>
        <v>0</v>
      </c>
      <c r="DU423" s="73">
        <f t="shared" si="571"/>
        <v>0</v>
      </c>
      <c r="DV423" s="73">
        <f t="shared" si="572"/>
        <v>0</v>
      </c>
      <c r="DW423" s="73">
        <f t="shared" si="573"/>
        <v>1</v>
      </c>
      <c r="DX423" s="73">
        <f t="shared" si="574"/>
        <v>0</v>
      </c>
      <c r="DY423" s="125">
        <f t="shared" si="575"/>
        <v>0</v>
      </c>
      <c r="DZ423" s="73">
        <f t="shared" si="576"/>
        <v>1</v>
      </c>
      <c r="EA423" s="19">
        <f t="shared" si="577"/>
        <v>0</v>
      </c>
      <c r="EB423" s="50">
        <f t="shared" si="578"/>
        <v>0</v>
      </c>
      <c r="EC423" s="19">
        <f t="shared" si="579"/>
        <v>0</v>
      </c>
      <c r="ED423" s="19">
        <f t="shared" si="580"/>
        <v>0</v>
      </c>
      <c r="EE423" s="19">
        <f t="shared" si="581"/>
        <v>0</v>
      </c>
      <c r="EF423" s="50">
        <f t="shared" si="582"/>
        <v>1</v>
      </c>
      <c r="EG423" s="19">
        <f t="shared" si="583"/>
        <v>1</v>
      </c>
      <c r="EH423" s="19">
        <f t="shared" si="584"/>
        <v>0</v>
      </c>
      <c r="EI423" s="50">
        <f t="shared" si="585"/>
        <v>0</v>
      </c>
      <c r="EJ423" s="125">
        <f t="shared" si="586"/>
        <v>1</v>
      </c>
      <c r="EK423" t="str">
        <f t="shared" si="587"/>
        <v/>
      </c>
      <c r="EL423" t="str">
        <f t="shared" si="588"/>
        <v/>
      </c>
      <c r="EM423" t="str">
        <f t="shared" si="589"/>
        <v/>
      </c>
      <c r="EN423" t="str">
        <f t="shared" si="590"/>
        <v/>
      </c>
      <c r="EO423" t="str">
        <f t="shared" si="591"/>
        <v/>
      </c>
      <c r="EP423" t="str">
        <f t="shared" si="592"/>
        <v/>
      </c>
      <c r="EQ423">
        <f t="shared" si="593"/>
        <v>281</v>
      </c>
      <c r="ER423" t="str">
        <f t="shared" si="594"/>
        <v/>
      </c>
      <c r="ES423" t="str">
        <f t="shared" si="595"/>
        <v/>
      </c>
      <c r="ET423" t="str">
        <f t="shared" si="596"/>
        <v/>
      </c>
      <c r="EU423" s="61" t="str">
        <f t="shared" si="597"/>
        <v/>
      </c>
      <c r="EV423" s="53" t="str">
        <f>IF(ISNUMBER(EK423),EK423*#REF!,"")</f>
        <v/>
      </c>
      <c r="EW423" s="53" t="str">
        <f>IF(ISNUMBER(EL423),EL423*#REF!,"")</f>
        <v/>
      </c>
      <c r="EX423" s="53" t="str">
        <f>IF(ISNUMBER(EM423),EM423*#REF!,"")</f>
        <v/>
      </c>
      <c r="EY423" s="53" t="str">
        <f>IF(ISNUMBER(EN423),EN423*#REF!,"")</f>
        <v/>
      </c>
      <c r="EZ423" s="53" t="str">
        <f>IF(ISNUMBER(EO423),EO423*#REF!,"")</f>
        <v/>
      </c>
      <c r="FA423" s="53" t="str">
        <f>IF(ISNUMBER(EP423),EP423*#REF!,"")</f>
        <v/>
      </c>
      <c r="FB423" s="53" t="e">
        <f>IF(ISNUMBER(EQ423),EQ423*#REF!,"")</f>
        <v>#REF!</v>
      </c>
      <c r="FC423" s="53" t="str">
        <f>IF(ISNUMBER(ER423),ER423*#REF!,"")</f>
        <v/>
      </c>
      <c r="FD423" s="53" t="str">
        <f>IF(ISNUMBER(ES423),ES423*#REF!,"")</f>
        <v/>
      </c>
      <c r="FE423" s="53" t="str">
        <f>IF(ISNUMBER(ET423),ET423*#REF!,"")</f>
        <v/>
      </c>
      <c r="FF423" s="52" t="str">
        <f>IF(ISNUMBER(EU423),EU423*#REF!,"")</f>
        <v/>
      </c>
      <c r="FG423" s="55" t="str">
        <f t="shared" si="598"/>
        <v/>
      </c>
      <c r="FH423" s="55" t="str">
        <f t="shared" si="599"/>
        <v/>
      </c>
      <c r="FI423" s="55" t="str">
        <f t="shared" si="600"/>
        <v/>
      </c>
      <c r="FJ423" s="55" t="str">
        <f t="shared" si="601"/>
        <v/>
      </c>
      <c r="FK423" s="55" t="str">
        <f t="shared" si="602"/>
        <v/>
      </c>
      <c r="FL423" s="55" t="str">
        <f t="shared" si="603"/>
        <v/>
      </c>
      <c r="FM423" s="55" t="str">
        <f t="shared" si="604"/>
        <v/>
      </c>
      <c r="FN423" s="55" t="str">
        <f t="shared" si="605"/>
        <v/>
      </c>
      <c r="FO423" s="55" t="str">
        <f t="shared" si="606"/>
        <v/>
      </c>
      <c r="FP423" s="55" t="str">
        <f t="shared" si="607"/>
        <v/>
      </c>
      <c r="FQ423" s="59" t="str">
        <f t="shared" si="608"/>
        <v/>
      </c>
      <c r="FR423" s="53" t="str">
        <f t="shared" si="564"/>
        <v/>
      </c>
      <c r="FS423" s="53">
        <f t="shared" si="609"/>
        <v>0</v>
      </c>
      <c r="FT423" s="19">
        <f t="shared" si="610"/>
        <v>1</v>
      </c>
      <c r="FU423" s="19">
        <f t="shared" si="611"/>
        <v>0</v>
      </c>
      <c r="FV423" s="19">
        <f t="shared" si="612"/>
        <v>0</v>
      </c>
      <c r="FW423" s="50">
        <f t="shared" si="613"/>
        <v>0</v>
      </c>
      <c r="FX423" s="120">
        <f t="shared" si="614"/>
        <v>0</v>
      </c>
      <c r="FY423" s="120">
        <f t="shared" si="615"/>
        <v>0</v>
      </c>
      <c r="FZ423" s="120">
        <f t="shared" si="616"/>
        <v>0</v>
      </c>
      <c r="GA423" s="120">
        <f t="shared" si="617"/>
        <v>0</v>
      </c>
      <c r="GB423" s="120">
        <f t="shared" si="618"/>
        <v>0</v>
      </c>
      <c r="GC423" s="120">
        <f t="shared" si="619"/>
        <v>0</v>
      </c>
      <c r="GD423" s="120">
        <f t="shared" si="620"/>
        <v>0</v>
      </c>
      <c r="GE423" s="120">
        <f t="shared" si="621"/>
        <v>0</v>
      </c>
      <c r="GF423" s="120">
        <f t="shared" si="622"/>
        <v>0</v>
      </c>
      <c r="GG423">
        <f t="shared" si="623"/>
        <v>0</v>
      </c>
      <c r="GH423">
        <f t="shared" si="624"/>
        <v>0</v>
      </c>
      <c r="GI423">
        <v>6</v>
      </c>
      <c r="GJ423" t="str">
        <f t="shared" si="625"/>
        <v/>
      </c>
    </row>
    <row r="424" spans="1:192" x14ac:dyDescent="0.2">
      <c r="A424" s="50">
        <f t="shared" si="626"/>
        <v>423</v>
      </c>
      <c r="B424" s="2" t="s">
        <v>922</v>
      </c>
      <c r="C424" s="2" t="s">
        <v>1106</v>
      </c>
      <c r="D424" s="2" t="s">
        <v>1107</v>
      </c>
      <c r="E424" s="2"/>
      <c r="F424" s="19">
        <v>3525860</v>
      </c>
      <c r="G424" s="19">
        <v>5679910</v>
      </c>
      <c r="H424" s="77">
        <f t="shared" si="565"/>
        <v>525775.22600000002</v>
      </c>
      <c r="I424" s="77">
        <f t="shared" si="566"/>
        <v>5678077.8260000004</v>
      </c>
      <c r="J424" s="19">
        <v>282.24</v>
      </c>
      <c r="K424" s="66" t="s">
        <v>1333</v>
      </c>
      <c r="L424" s="19">
        <v>240</v>
      </c>
      <c r="M424" s="19">
        <v>120</v>
      </c>
      <c r="N424" s="19">
        <v>234</v>
      </c>
      <c r="Q424" t="s">
        <v>1339</v>
      </c>
      <c r="R424" s="58" t="s">
        <v>2862</v>
      </c>
      <c r="S424" s="2" t="s">
        <v>1324</v>
      </c>
      <c r="T424" s="241" t="str">
        <f t="shared" si="567"/>
        <v>-</v>
      </c>
      <c r="U424" s="241" t="str">
        <f t="shared" si="568"/>
        <v>-</v>
      </c>
      <c r="V424" s="241" t="str">
        <f t="shared" si="569"/>
        <v>-</v>
      </c>
      <c r="W424" s="241" t="str">
        <f t="shared" si="563"/>
        <v>-</v>
      </c>
      <c r="X424" s="260">
        <f t="shared" ref="X424:X487" si="628">GI424</f>
        <v>6</v>
      </c>
      <c r="Y424" s="261" t="str">
        <f t="shared" si="627"/>
        <v/>
      </c>
      <c r="Z424" s="56"/>
      <c r="AA424" s="131">
        <v>34479</v>
      </c>
      <c r="AB424" s="73">
        <v>3</v>
      </c>
      <c r="AC424" s="2" t="s">
        <v>1038</v>
      </c>
      <c r="AD424" s="2" t="s">
        <v>1786</v>
      </c>
      <c r="AE424" s="57" t="s">
        <v>1807</v>
      </c>
      <c r="AF424" s="66">
        <v>15.3</v>
      </c>
      <c r="AG424" s="19">
        <v>663</v>
      </c>
      <c r="AH424" s="19">
        <v>7.39</v>
      </c>
      <c r="AS424" s="193">
        <f>SUM(AU424:BN424)+SUM(BO424:CL424)/1000</f>
        <v>478.99999999999994</v>
      </c>
      <c r="AT424" s="248" t="str">
        <f>FR424</f>
        <v/>
      </c>
      <c r="AU424">
        <v>29.6</v>
      </c>
      <c r="AV424">
        <v>30.7</v>
      </c>
      <c r="AW424">
        <v>48.4</v>
      </c>
      <c r="AX424">
        <v>12.5</v>
      </c>
      <c r="AY424">
        <v>48.6</v>
      </c>
      <c r="AZ424" s="217">
        <v>305</v>
      </c>
      <c r="BB424">
        <v>3.8</v>
      </c>
      <c r="BD424">
        <v>0</v>
      </c>
      <c r="BE424">
        <v>0</v>
      </c>
      <c r="BF424">
        <v>0</v>
      </c>
      <c r="BJ424">
        <v>0.4</v>
      </c>
      <c r="BK424">
        <v>0</v>
      </c>
      <c r="BN424" s="61">
        <v>0</v>
      </c>
      <c r="BP424">
        <v>0</v>
      </c>
      <c r="CM424">
        <v>2.8</v>
      </c>
      <c r="CN424" s="103">
        <v>18.100000000000001</v>
      </c>
      <c r="DB424" s="103"/>
      <c r="DC424" s="90" t="s">
        <v>1799</v>
      </c>
      <c r="DD424" s="103"/>
      <c r="DE424" s="103">
        <v>-13.7</v>
      </c>
      <c r="DF424" s="90" t="s">
        <v>1817</v>
      </c>
      <c r="DG424" s="103">
        <v>-8.9600000000000009</v>
      </c>
      <c r="DH424" s="103"/>
      <c r="DI424" s="103"/>
      <c r="DJ424" s="103"/>
      <c r="DK424" s="103"/>
      <c r="DL424" s="103"/>
      <c r="DM424" s="103"/>
      <c r="DN424" s="103"/>
      <c r="DO424" s="103"/>
      <c r="DP424" s="103"/>
      <c r="DQ424" s="103"/>
      <c r="DR424" s="103"/>
      <c r="DS424" s="104"/>
      <c r="DT424" s="50">
        <f t="shared" si="570"/>
        <v>0</v>
      </c>
      <c r="DU424" s="73">
        <f t="shared" si="571"/>
        <v>0</v>
      </c>
      <c r="DV424" s="73">
        <f t="shared" si="572"/>
        <v>0</v>
      </c>
      <c r="DW424" s="73">
        <f t="shared" si="573"/>
        <v>1</v>
      </c>
      <c r="DX424" s="73">
        <f t="shared" si="574"/>
        <v>0</v>
      </c>
      <c r="DY424" s="125">
        <f t="shared" si="575"/>
        <v>0</v>
      </c>
      <c r="DZ424" s="73">
        <f t="shared" si="576"/>
        <v>1</v>
      </c>
      <c r="EA424" s="19">
        <f t="shared" si="577"/>
        <v>0</v>
      </c>
      <c r="EB424" s="50">
        <f t="shared" si="578"/>
        <v>0</v>
      </c>
      <c r="EC424" s="19">
        <f t="shared" si="579"/>
        <v>1</v>
      </c>
      <c r="ED424" s="19">
        <f t="shared" si="580"/>
        <v>0</v>
      </c>
      <c r="EE424" s="19">
        <f t="shared" si="581"/>
        <v>0</v>
      </c>
      <c r="EF424" s="50">
        <f t="shared" si="582"/>
        <v>0</v>
      </c>
      <c r="EG424" s="19">
        <f t="shared" si="583"/>
        <v>1</v>
      </c>
      <c r="EH424" s="19">
        <f t="shared" si="584"/>
        <v>0</v>
      </c>
      <c r="EI424" s="50">
        <f t="shared" si="585"/>
        <v>0</v>
      </c>
      <c r="EJ424" s="125">
        <f t="shared" si="586"/>
        <v>1</v>
      </c>
      <c r="EK424">
        <f t="shared" si="587"/>
        <v>29.6</v>
      </c>
      <c r="EL424">
        <f t="shared" si="588"/>
        <v>3.8</v>
      </c>
      <c r="EM424">
        <f t="shared" si="589"/>
        <v>30.7</v>
      </c>
      <c r="EN424">
        <f t="shared" si="590"/>
        <v>48.4</v>
      </c>
      <c r="EO424">
        <f t="shared" si="591"/>
        <v>0</v>
      </c>
      <c r="EP424">
        <f t="shared" si="592"/>
        <v>0</v>
      </c>
      <c r="EQ424">
        <f t="shared" si="593"/>
        <v>305</v>
      </c>
      <c r="ER424" t="str">
        <f t="shared" si="594"/>
        <v/>
      </c>
      <c r="ES424">
        <f t="shared" si="595"/>
        <v>0.4</v>
      </c>
      <c r="ET424">
        <f t="shared" si="596"/>
        <v>48.6</v>
      </c>
      <c r="EU424" s="61">
        <f t="shared" si="597"/>
        <v>12.5</v>
      </c>
      <c r="EV424" s="53" t="e">
        <f>IF(ISNUMBER(EK424),EK424*#REF!,"")</f>
        <v>#REF!</v>
      </c>
      <c r="EW424" s="53" t="e">
        <f>IF(ISNUMBER(EL424),EL424*#REF!,"")</f>
        <v>#REF!</v>
      </c>
      <c r="EX424" s="53" t="e">
        <f>IF(ISNUMBER(EM424),EM424*#REF!,"")</f>
        <v>#REF!</v>
      </c>
      <c r="EY424" s="53" t="e">
        <f>IF(ISNUMBER(EN424),EN424*#REF!,"")</f>
        <v>#REF!</v>
      </c>
      <c r="EZ424" s="53" t="e">
        <f>IF(ISNUMBER(EO424),EO424*#REF!,"")</f>
        <v>#REF!</v>
      </c>
      <c r="FA424" s="53" t="e">
        <f>IF(ISNUMBER(EP424),EP424*#REF!,"")</f>
        <v>#REF!</v>
      </c>
      <c r="FB424" s="53" t="e">
        <f>IF(ISNUMBER(EQ424),EQ424*#REF!,"")</f>
        <v>#REF!</v>
      </c>
      <c r="FC424" s="53" t="str">
        <f>IF(ISNUMBER(ER424),ER424*#REF!,"")</f>
        <v/>
      </c>
      <c r="FD424" s="53" t="e">
        <f>IF(ISNUMBER(ES424),ES424*#REF!,"")</f>
        <v>#REF!</v>
      </c>
      <c r="FE424" s="53" t="e">
        <f>IF(ISNUMBER(ET424),ET424*#REF!,"")</f>
        <v>#REF!</v>
      </c>
      <c r="FF424" s="52" t="e">
        <f>IF(ISNUMBER(EU424),EU424*#REF!,"")</f>
        <v>#REF!</v>
      </c>
      <c r="FG424" s="55" t="str">
        <f t="shared" si="598"/>
        <v/>
      </c>
      <c r="FH424" s="55" t="str">
        <f t="shared" si="599"/>
        <v/>
      </c>
      <c r="FI424" s="55" t="str">
        <f t="shared" si="600"/>
        <v/>
      </c>
      <c r="FJ424" s="55" t="str">
        <f t="shared" si="601"/>
        <v/>
      </c>
      <c r="FK424" s="55" t="str">
        <f t="shared" si="602"/>
        <v/>
      </c>
      <c r="FL424" s="55" t="str">
        <f t="shared" si="603"/>
        <v/>
      </c>
      <c r="FM424" s="55" t="str">
        <f t="shared" si="604"/>
        <v/>
      </c>
      <c r="FN424" s="55" t="str">
        <f t="shared" si="605"/>
        <v/>
      </c>
      <c r="FO424" s="55" t="str">
        <f t="shared" si="606"/>
        <v/>
      </c>
      <c r="FP424" s="55" t="str">
        <f t="shared" si="607"/>
        <v/>
      </c>
      <c r="FQ424" s="59" t="str">
        <f t="shared" si="608"/>
        <v/>
      </c>
      <c r="FR424" s="53" t="str">
        <f t="shared" si="564"/>
        <v/>
      </c>
      <c r="FS424" s="53" t="e">
        <f t="shared" si="609"/>
        <v>#VALUE!</v>
      </c>
      <c r="FT424" s="19" t="e">
        <f t="shared" si="610"/>
        <v>#VALUE!</v>
      </c>
      <c r="FU424" s="19" t="e">
        <f t="shared" si="611"/>
        <v>#VALUE!</v>
      </c>
      <c r="FV424" s="19" t="e">
        <f t="shared" si="612"/>
        <v>#VALUE!</v>
      </c>
      <c r="FW424" s="50" t="e">
        <f t="shared" si="613"/>
        <v>#VALUE!</v>
      </c>
      <c r="FX424" s="120">
        <f t="shared" si="614"/>
        <v>0</v>
      </c>
      <c r="FY424" s="120">
        <f t="shared" si="615"/>
        <v>0</v>
      </c>
      <c r="FZ424" s="120">
        <f t="shared" si="616"/>
        <v>0</v>
      </c>
      <c r="GA424" s="120">
        <f t="shared" si="617"/>
        <v>0</v>
      </c>
      <c r="GB424" s="120">
        <f t="shared" si="618"/>
        <v>0</v>
      </c>
      <c r="GC424" s="120">
        <f t="shared" si="619"/>
        <v>0</v>
      </c>
      <c r="GD424" s="120">
        <f t="shared" si="620"/>
        <v>0</v>
      </c>
      <c r="GE424" s="120">
        <f t="shared" si="621"/>
        <v>0</v>
      </c>
      <c r="GF424" s="120">
        <f t="shared" si="622"/>
        <v>0</v>
      </c>
      <c r="GG424">
        <f t="shared" si="623"/>
        <v>0</v>
      </c>
      <c r="GH424">
        <f t="shared" si="624"/>
        <v>0</v>
      </c>
      <c r="GI424">
        <v>6</v>
      </c>
      <c r="GJ424" t="str">
        <f t="shared" si="625"/>
        <v/>
      </c>
    </row>
    <row r="425" spans="1:192" x14ac:dyDescent="0.2">
      <c r="A425" s="50">
        <f t="shared" si="626"/>
        <v>424</v>
      </c>
      <c r="B425" s="2" t="s">
        <v>1089</v>
      </c>
      <c r="C425" s="2" t="s">
        <v>1090</v>
      </c>
      <c r="D425" s="2" t="s">
        <v>1091</v>
      </c>
      <c r="E425" s="2"/>
      <c r="F425" s="19">
        <v>3531880</v>
      </c>
      <c r="G425" s="19">
        <v>5677590</v>
      </c>
      <c r="H425" s="77">
        <f t="shared" si="565"/>
        <v>531792.81799999997</v>
      </c>
      <c r="I425" s="77">
        <f t="shared" si="566"/>
        <v>5675758.7540000007</v>
      </c>
      <c r="J425" s="19">
        <v>156.86000000000001</v>
      </c>
      <c r="K425" s="66" t="s">
        <v>1333</v>
      </c>
      <c r="L425" s="19">
        <v>55.2</v>
      </c>
      <c r="M425" s="19">
        <v>17.2</v>
      </c>
      <c r="N425" s="19">
        <v>55.2</v>
      </c>
      <c r="O425"/>
      <c r="P425"/>
      <c r="Q425" t="s">
        <v>1339</v>
      </c>
      <c r="R425" s="58" t="s">
        <v>2867</v>
      </c>
      <c r="S425" s="2" t="s">
        <v>1324</v>
      </c>
      <c r="T425" s="241" t="str">
        <f t="shared" si="567"/>
        <v>-</v>
      </c>
      <c r="U425" s="241" t="str">
        <f t="shared" si="568"/>
        <v>-</v>
      </c>
      <c r="V425" s="241" t="str">
        <f t="shared" si="569"/>
        <v>-</v>
      </c>
      <c r="W425" s="241" t="str">
        <f t="shared" si="563"/>
        <v>-</v>
      </c>
      <c r="X425" s="260">
        <f t="shared" si="628"/>
        <v>6</v>
      </c>
      <c r="Y425" s="261" t="str">
        <f t="shared" si="627"/>
        <v/>
      </c>
      <c r="Z425" s="56"/>
      <c r="AA425" s="131">
        <v>33742</v>
      </c>
      <c r="AB425" s="73">
        <v>1</v>
      </c>
      <c r="AC425" s="2" t="s">
        <v>1038</v>
      </c>
      <c r="AD425" s="2" t="s">
        <v>1786</v>
      </c>
      <c r="AE425" s="57" t="s">
        <v>1787</v>
      </c>
      <c r="AF425" s="66">
        <v>12.2</v>
      </c>
      <c r="AG425" s="19">
        <v>267</v>
      </c>
      <c r="AH425" s="19">
        <v>7.84</v>
      </c>
      <c r="AS425" s="193">
        <f>SUM(AU425:BN425)+SUM(BO425:CL425)/1000</f>
        <v>457.62099999999998</v>
      </c>
      <c r="AT425" s="248" t="str">
        <f>FR425</f>
        <v/>
      </c>
      <c r="AU425">
        <v>17.8</v>
      </c>
      <c r="AV425">
        <v>24.8</v>
      </c>
      <c r="AW425">
        <v>66.5</v>
      </c>
      <c r="AX425">
        <v>30.2</v>
      </c>
      <c r="AY425">
        <v>33.700000000000003</v>
      </c>
      <c r="AZ425" s="217">
        <v>267</v>
      </c>
      <c r="BB425">
        <v>2.7</v>
      </c>
      <c r="BD425">
        <v>0</v>
      </c>
      <c r="BE425">
        <v>9.0999999999999998E-2</v>
      </c>
      <c r="BF425">
        <v>0.03</v>
      </c>
      <c r="BJ425">
        <v>14.8</v>
      </c>
      <c r="BK425">
        <v>0</v>
      </c>
      <c r="BN425" s="61">
        <v>0</v>
      </c>
      <c r="BP425">
        <v>0</v>
      </c>
      <c r="CM425">
        <v>4</v>
      </c>
      <c r="CN425" s="103">
        <v>28.2</v>
      </c>
      <c r="DB425" s="103"/>
      <c r="DC425" s="90" t="s">
        <v>1818</v>
      </c>
      <c r="DD425" s="103"/>
      <c r="DE425" s="103">
        <v>-12.6</v>
      </c>
      <c r="DF425" s="90" t="s">
        <v>1819</v>
      </c>
      <c r="DG425" s="103">
        <v>-8.75</v>
      </c>
      <c r="DH425" s="103"/>
      <c r="DI425" s="103"/>
      <c r="DJ425" s="103"/>
      <c r="DK425" s="103"/>
      <c r="DL425" s="103"/>
      <c r="DM425" s="103"/>
      <c r="DN425" s="103"/>
      <c r="DO425" s="103"/>
      <c r="DP425" s="103"/>
      <c r="DQ425" s="103"/>
      <c r="DR425" s="103"/>
      <c r="DS425" s="104"/>
      <c r="DT425" s="50">
        <f t="shared" si="570"/>
        <v>1</v>
      </c>
      <c r="DU425" s="73">
        <f t="shared" si="571"/>
        <v>0</v>
      </c>
      <c r="DV425" s="73">
        <f t="shared" si="572"/>
        <v>1</v>
      </c>
      <c r="DW425" s="73">
        <f t="shared" si="573"/>
        <v>0</v>
      </c>
      <c r="DX425" s="73">
        <f t="shared" si="574"/>
        <v>0</v>
      </c>
      <c r="DY425" s="125">
        <f t="shared" si="575"/>
        <v>0</v>
      </c>
      <c r="DZ425" s="73">
        <f t="shared" si="576"/>
        <v>1</v>
      </c>
      <c r="EA425" s="19">
        <f t="shared" si="577"/>
        <v>0</v>
      </c>
      <c r="EB425" s="50">
        <f t="shared" si="578"/>
        <v>0</v>
      </c>
      <c r="EC425" s="19">
        <f t="shared" si="579"/>
        <v>1</v>
      </c>
      <c r="ED425" s="19">
        <f t="shared" si="580"/>
        <v>0</v>
      </c>
      <c r="EE425" s="19">
        <f t="shared" si="581"/>
        <v>0</v>
      </c>
      <c r="EF425" s="50">
        <f t="shared" si="582"/>
        <v>0</v>
      </c>
      <c r="EG425" s="19">
        <f t="shared" si="583"/>
        <v>1</v>
      </c>
      <c r="EH425" s="19">
        <f t="shared" si="584"/>
        <v>0</v>
      </c>
      <c r="EI425" s="50">
        <f t="shared" si="585"/>
        <v>0</v>
      </c>
      <c r="EJ425" s="125">
        <f t="shared" si="586"/>
        <v>0</v>
      </c>
      <c r="EK425">
        <f t="shared" si="587"/>
        <v>17.8</v>
      </c>
      <c r="EL425">
        <f t="shared" si="588"/>
        <v>2.7</v>
      </c>
      <c r="EM425">
        <f t="shared" si="589"/>
        <v>24.8</v>
      </c>
      <c r="EN425">
        <f t="shared" si="590"/>
        <v>66.5</v>
      </c>
      <c r="EO425">
        <f t="shared" si="591"/>
        <v>0.03</v>
      </c>
      <c r="EP425">
        <f t="shared" si="592"/>
        <v>9.0999999999999998E-2</v>
      </c>
      <c r="EQ425">
        <f t="shared" si="593"/>
        <v>267</v>
      </c>
      <c r="ER425" t="str">
        <f t="shared" si="594"/>
        <v/>
      </c>
      <c r="ES425">
        <f t="shared" si="595"/>
        <v>14.8</v>
      </c>
      <c r="ET425">
        <f t="shared" si="596"/>
        <v>33.700000000000003</v>
      </c>
      <c r="EU425" s="61">
        <f t="shared" si="597"/>
        <v>30.2</v>
      </c>
      <c r="EV425" s="53" t="e">
        <f>IF(ISNUMBER(EK425),EK425*#REF!,"")</f>
        <v>#REF!</v>
      </c>
      <c r="EW425" s="53" t="e">
        <f>IF(ISNUMBER(EL425),EL425*#REF!,"")</f>
        <v>#REF!</v>
      </c>
      <c r="EX425" s="53" t="e">
        <f>IF(ISNUMBER(EM425),EM425*#REF!,"")</f>
        <v>#REF!</v>
      </c>
      <c r="EY425" s="53" t="e">
        <f>IF(ISNUMBER(EN425),EN425*#REF!,"")</f>
        <v>#REF!</v>
      </c>
      <c r="EZ425" s="53" t="e">
        <f>IF(ISNUMBER(EO425),EO425*#REF!,"")</f>
        <v>#REF!</v>
      </c>
      <c r="FA425" s="53" t="e">
        <f>IF(ISNUMBER(EP425),EP425*#REF!,"")</f>
        <v>#REF!</v>
      </c>
      <c r="FB425" s="53" t="e">
        <f>IF(ISNUMBER(EQ425),EQ425*#REF!,"")</f>
        <v>#REF!</v>
      </c>
      <c r="FC425" s="53" t="str">
        <f>IF(ISNUMBER(ER425),ER425*#REF!,"")</f>
        <v/>
      </c>
      <c r="FD425" s="53" t="e">
        <f>IF(ISNUMBER(ES425),ES425*#REF!,"")</f>
        <v>#REF!</v>
      </c>
      <c r="FE425" s="53" t="e">
        <f>IF(ISNUMBER(ET425),ET425*#REF!,"")</f>
        <v>#REF!</v>
      </c>
      <c r="FF425" s="52" t="e">
        <f>IF(ISNUMBER(EU425),EU425*#REF!,"")</f>
        <v>#REF!</v>
      </c>
      <c r="FG425" s="55" t="str">
        <f t="shared" si="598"/>
        <v/>
      </c>
      <c r="FH425" s="55" t="str">
        <f t="shared" si="599"/>
        <v/>
      </c>
      <c r="FI425" s="55" t="str">
        <f t="shared" si="600"/>
        <v/>
      </c>
      <c r="FJ425" s="55" t="str">
        <f t="shared" si="601"/>
        <v/>
      </c>
      <c r="FK425" s="55" t="str">
        <f t="shared" si="602"/>
        <v/>
      </c>
      <c r="FL425" s="55" t="str">
        <f t="shared" si="603"/>
        <v/>
      </c>
      <c r="FM425" s="55" t="str">
        <f t="shared" si="604"/>
        <v/>
      </c>
      <c r="FN425" s="55" t="str">
        <f t="shared" si="605"/>
        <v/>
      </c>
      <c r="FO425" s="55" t="str">
        <f t="shared" si="606"/>
        <v/>
      </c>
      <c r="FP425" s="55" t="str">
        <f t="shared" si="607"/>
        <v/>
      </c>
      <c r="FQ425" s="59" t="str">
        <f t="shared" si="608"/>
        <v/>
      </c>
      <c r="FR425" s="53" t="str">
        <f t="shared" si="564"/>
        <v/>
      </c>
      <c r="FS425" s="53" t="e">
        <f t="shared" si="609"/>
        <v>#VALUE!</v>
      </c>
      <c r="FT425" s="19" t="e">
        <f t="shared" si="610"/>
        <v>#VALUE!</v>
      </c>
      <c r="FU425" s="19" t="e">
        <f t="shared" si="611"/>
        <v>#VALUE!</v>
      </c>
      <c r="FV425" s="19" t="e">
        <f t="shared" si="612"/>
        <v>#VALUE!</v>
      </c>
      <c r="FW425" s="50" t="e">
        <f t="shared" si="613"/>
        <v>#VALUE!</v>
      </c>
      <c r="FX425" s="120">
        <f t="shared" si="614"/>
        <v>0</v>
      </c>
      <c r="FY425" s="120">
        <f t="shared" si="615"/>
        <v>0</v>
      </c>
      <c r="FZ425" s="120">
        <f t="shared" si="616"/>
        <v>0</v>
      </c>
      <c r="GA425" s="120">
        <f t="shared" si="617"/>
        <v>0</v>
      </c>
      <c r="GB425" s="120">
        <f t="shared" si="618"/>
        <v>0</v>
      </c>
      <c r="GC425" s="120">
        <f t="shared" si="619"/>
        <v>0</v>
      </c>
      <c r="GD425" s="120">
        <f t="shared" si="620"/>
        <v>0</v>
      </c>
      <c r="GE425" s="120">
        <f t="shared" si="621"/>
        <v>0</v>
      </c>
      <c r="GF425" s="120">
        <f t="shared" si="622"/>
        <v>0</v>
      </c>
      <c r="GG425">
        <f t="shared" si="623"/>
        <v>0</v>
      </c>
      <c r="GH425">
        <f t="shared" si="624"/>
        <v>0</v>
      </c>
      <c r="GI425">
        <v>6</v>
      </c>
      <c r="GJ425" t="str">
        <f t="shared" si="625"/>
        <v/>
      </c>
    </row>
    <row r="426" spans="1:192" x14ac:dyDescent="0.2">
      <c r="A426" s="50">
        <f t="shared" si="626"/>
        <v>425</v>
      </c>
      <c r="B426" s="2" t="s">
        <v>1092</v>
      </c>
      <c r="C426" s="2" t="s">
        <v>1093</v>
      </c>
      <c r="D426" s="2" t="s">
        <v>1820</v>
      </c>
      <c r="E426" s="2"/>
      <c r="F426" s="19">
        <v>3531640</v>
      </c>
      <c r="G426" s="19">
        <v>5679680</v>
      </c>
      <c r="H426" s="77">
        <f t="shared" si="565"/>
        <v>531552.91399999999</v>
      </c>
      <c r="I426" s="77">
        <f t="shared" si="566"/>
        <v>5677847.9180000005</v>
      </c>
      <c r="J426" s="211">
        <v>233</v>
      </c>
      <c r="K426" s="66" t="s">
        <v>1333</v>
      </c>
      <c r="L426" s="19">
        <v>115</v>
      </c>
      <c r="O426"/>
      <c r="P426"/>
      <c r="Q426" t="s">
        <v>1339</v>
      </c>
      <c r="R426" s="58" t="s">
        <v>1467</v>
      </c>
      <c r="S426" s="2" t="s">
        <v>1324</v>
      </c>
      <c r="T426" s="241" t="str">
        <f t="shared" si="567"/>
        <v>-</v>
      </c>
      <c r="U426" s="241" t="str">
        <f t="shared" si="568"/>
        <v>-</v>
      </c>
      <c r="V426" s="241" t="str">
        <f t="shared" si="569"/>
        <v>-</v>
      </c>
      <c r="W426" s="241" t="str">
        <f t="shared" si="563"/>
        <v>-</v>
      </c>
      <c r="X426" s="260">
        <f t="shared" si="628"/>
        <v>6</v>
      </c>
      <c r="Y426" s="261" t="str">
        <f t="shared" si="627"/>
        <v/>
      </c>
      <c r="Z426" s="56"/>
      <c r="AA426" s="48" t="s">
        <v>1779</v>
      </c>
      <c r="AB426" s="73">
        <v>1</v>
      </c>
      <c r="AC426" s="2" t="s">
        <v>1038</v>
      </c>
      <c r="AD426" s="2" t="s">
        <v>1780</v>
      </c>
      <c r="AE426" s="57" t="s">
        <v>1431</v>
      </c>
      <c r="AF426" s="128">
        <v>12</v>
      </c>
      <c r="AH426" s="108">
        <v>7</v>
      </c>
      <c r="AS426" s="204"/>
      <c r="AT426" s="249"/>
      <c r="AU426" s="51"/>
      <c r="AV426" s="51"/>
      <c r="AW426" s="51"/>
      <c r="AX426" s="51"/>
      <c r="AY426" s="51"/>
      <c r="AZ426" s="229">
        <v>268</v>
      </c>
      <c r="CN426" s="103">
        <v>22</v>
      </c>
      <c r="DB426" s="103"/>
      <c r="DC426" s="90" t="s">
        <v>1821</v>
      </c>
      <c r="DD426" s="103"/>
      <c r="DE426" s="103">
        <v>-15.3</v>
      </c>
      <c r="DF426" s="90" t="s">
        <v>1822</v>
      </c>
      <c r="DG426" s="103"/>
      <c r="DH426" s="103"/>
      <c r="DI426" s="103"/>
      <c r="DJ426" s="103"/>
      <c r="DK426" s="103"/>
      <c r="DL426" s="103"/>
      <c r="DM426" s="103"/>
      <c r="DN426" s="103"/>
      <c r="DO426" s="103"/>
      <c r="DP426" s="103"/>
      <c r="DQ426" s="103"/>
      <c r="DR426" s="103"/>
      <c r="DS426" s="104"/>
      <c r="DT426" s="50">
        <f t="shared" si="570"/>
        <v>1</v>
      </c>
      <c r="DU426" s="73">
        <f t="shared" si="571"/>
        <v>0</v>
      </c>
      <c r="DV426" s="73">
        <f t="shared" si="572"/>
        <v>0</v>
      </c>
      <c r="DW426" s="73">
        <f t="shared" si="573"/>
        <v>1</v>
      </c>
      <c r="DX426" s="73">
        <f t="shared" si="574"/>
        <v>0</v>
      </c>
      <c r="DY426" s="125">
        <f t="shared" si="575"/>
        <v>0</v>
      </c>
      <c r="DZ426" s="73">
        <f t="shared" si="576"/>
        <v>1</v>
      </c>
      <c r="EA426" s="19">
        <f t="shared" si="577"/>
        <v>0</v>
      </c>
      <c r="EB426" s="50">
        <f t="shared" si="578"/>
        <v>0</v>
      </c>
      <c r="EC426" s="19">
        <f t="shared" si="579"/>
        <v>0</v>
      </c>
      <c r="ED426" s="19">
        <f t="shared" si="580"/>
        <v>0</v>
      </c>
      <c r="EE426" s="19">
        <f t="shared" si="581"/>
        <v>0</v>
      </c>
      <c r="EF426" s="50">
        <f t="shared" si="582"/>
        <v>1</v>
      </c>
      <c r="EG426" s="19">
        <f t="shared" si="583"/>
        <v>1</v>
      </c>
      <c r="EH426" s="19">
        <f t="shared" si="584"/>
        <v>0</v>
      </c>
      <c r="EI426" s="50">
        <f t="shared" si="585"/>
        <v>0</v>
      </c>
      <c r="EJ426" s="125">
        <f t="shared" si="586"/>
        <v>1</v>
      </c>
      <c r="EK426" t="str">
        <f t="shared" si="587"/>
        <v/>
      </c>
      <c r="EL426" t="str">
        <f t="shared" si="588"/>
        <v/>
      </c>
      <c r="EM426" t="str">
        <f t="shared" si="589"/>
        <v/>
      </c>
      <c r="EN426" t="str">
        <f t="shared" si="590"/>
        <v/>
      </c>
      <c r="EO426" t="str">
        <f t="shared" si="591"/>
        <v/>
      </c>
      <c r="EP426" t="str">
        <f t="shared" si="592"/>
        <v/>
      </c>
      <c r="EQ426">
        <f t="shared" si="593"/>
        <v>268</v>
      </c>
      <c r="ER426" t="str">
        <f t="shared" si="594"/>
        <v/>
      </c>
      <c r="ES426" t="str">
        <f t="shared" si="595"/>
        <v/>
      </c>
      <c r="ET426" t="str">
        <f t="shared" si="596"/>
        <v/>
      </c>
      <c r="EU426" s="61" t="str">
        <f t="shared" si="597"/>
        <v/>
      </c>
      <c r="EV426" s="53" t="str">
        <f>IF(ISNUMBER(EK426),EK426*#REF!,"")</f>
        <v/>
      </c>
      <c r="EW426" s="53" t="str">
        <f>IF(ISNUMBER(EL426),EL426*#REF!,"")</f>
        <v/>
      </c>
      <c r="EX426" s="53" t="str">
        <f>IF(ISNUMBER(EM426),EM426*#REF!,"")</f>
        <v/>
      </c>
      <c r="EY426" s="53" t="str">
        <f>IF(ISNUMBER(EN426),EN426*#REF!,"")</f>
        <v/>
      </c>
      <c r="EZ426" s="53" t="str">
        <f>IF(ISNUMBER(EO426),EO426*#REF!,"")</f>
        <v/>
      </c>
      <c r="FA426" s="53" t="str">
        <f>IF(ISNUMBER(EP426),EP426*#REF!,"")</f>
        <v/>
      </c>
      <c r="FB426" s="53" t="e">
        <f>IF(ISNUMBER(EQ426),EQ426*#REF!,"")</f>
        <v>#REF!</v>
      </c>
      <c r="FC426" s="53" t="str">
        <f>IF(ISNUMBER(ER426),ER426*#REF!,"")</f>
        <v/>
      </c>
      <c r="FD426" s="53" t="str">
        <f>IF(ISNUMBER(ES426),ES426*#REF!,"")</f>
        <v/>
      </c>
      <c r="FE426" s="53" t="str">
        <f>IF(ISNUMBER(ET426),ET426*#REF!,"")</f>
        <v/>
      </c>
      <c r="FF426" s="52" t="str">
        <f>IF(ISNUMBER(EU426),EU426*#REF!,"")</f>
        <v/>
      </c>
      <c r="FG426" s="55" t="str">
        <f t="shared" si="598"/>
        <v/>
      </c>
      <c r="FH426" s="55" t="str">
        <f t="shared" si="599"/>
        <v/>
      </c>
      <c r="FI426" s="55" t="str">
        <f t="shared" si="600"/>
        <v/>
      </c>
      <c r="FJ426" s="55" t="str">
        <f t="shared" si="601"/>
        <v/>
      </c>
      <c r="FK426" s="55" t="str">
        <f t="shared" si="602"/>
        <v/>
      </c>
      <c r="FL426" s="55" t="str">
        <f t="shared" si="603"/>
        <v/>
      </c>
      <c r="FM426" s="55" t="str">
        <f t="shared" si="604"/>
        <v/>
      </c>
      <c r="FN426" s="55" t="str">
        <f t="shared" si="605"/>
        <v/>
      </c>
      <c r="FO426" s="55" t="str">
        <f t="shared" si="606"/>
        <v/>
      </c>
      <c r="FP426" s="55" t="str">
        <f t="shared" si="607"/>
        <v/>
      </c>
      <c r="FQ426" s="59" t="str">
        <f t="shared" si="608"/>
        <v/>
      </c>
      <c r="FR426" s="53" t="str">
        <f t="shared" si="564"/>
        <v/>
      </c>
      <c r="FS426" s="53">
        <f t="shared" si="609"/>
        <v>0</v>
      </c>
      <c r="FT426" s="19">
        <f t="shared" si="610"/>
        <v>1</v>
      </c>
      <c r="FU426" s="19">
        <f t="shared" si="611"/>
        <v>0</v>
      </c>
      <c r="FV426" s="19">
        <f t="shared" si="612"/>
        <v>0</v>
      </c>
      <c r="FW426" s="50">
        <f t="shared" si="613"/>
        <v>0</v>
      </c>
      <c r="FX426" s="120">
        <f t="shared" si="614"/>
        <v>0</v>
      </c>
      <c r="FY426" s="120">
        <f t="shared" si="615"/>
        <v>0</v>
      </c>
      <c r="FZ426" s="120">
        <f t="shared" si="616"/>
        <v>0</v>
      </c>
      <c r="GA426" s="120">
        <f t="shared" si="617"/>
        <v>0</v>
      </c>
      <c r="GB426" s="120">
        <f t="shared" si="618"/>
        <v>0</v>
      </c>
      <c r="GC426" s="120">
        <f t="shared" si="619"/>
        <v>0</v>
      </c>
      <c r="GD426" s="120">
        <f t="shared" si="620"/>
        <v>0</v>
      </c>
      <c r="GE426" s="120">
        <f t="shared" si="621"/>
        <v>0</v>
      </c>
      <c r="GF426" s="120">
        <f t="shared" si="622"/>
        <v>0</v>
      </c>
      <c r="GG426">
        <f t="shared" si="623"/>
        <v>0</v>
      </c>
      <c r="GH426">
        <f t="shared" si="624"/>
        <v>0</v>
      </c>
      <c r="GI426">
        <v>6</v>
      </c>
      <c r="GJ426" t="str">
        <f t="shared" si="625"/>
        <v/>
      </c>
    </row>
    <row r="427" spans="1:192" x14ac:dyDescent="0.2">
      <c r="A427" s="50">
        <f t="shared" si="626"/>
        <v>426</v>
      </c>
      <c r="B427" s="2" t="s">
        <v>1092</v>
      </c>
      <c r="C427" s="2" t="s">
        <v>1094</v>
      </c>
      <c r="D427" s="2" t="s">
        <v>1823</v>
      </c>
      <c r="E427" s="2"/>
      <c r="F427" s="19">
        <v>3531970</v>
      </c>
      <c r="G427" s="19">
        <v>5678900</v>
      </c>
      <c r="H427" s="77">
        <f t="shared" si="565"/>
        <v>531882.78200000001</v>
      </c>
      <c r="I427" s="77">
        <f t="shared" si="566"/>
        <v>5677068.2300000004</v>
      </c>
      <c r="J427" s="19">
        <v>236.26</v>
      </c>
      <c r="K427" s="66" t="s">
        <v>1333</v>
      </c>
      <c r="L427" s="19">
        <v>158</v>
      </c>
      <c r="M427" s="19">
        <v>96</v>
      </c>
      <c r="N427" s="19">
        <v>156</v>
      </c>
      <c r="O427"/>
      <c r="P427"/>
      <c r="Q427" t="s">
        <v>1339</v>
      </c>
      <c r="R427" s="58" t="s">
        <v>2867</v>
      </c>
      <c r="S427" s="2" t="s">
        <v>1324</v>
      </c>
      <c r="T427" s="241" t="str">
        <f t="shared" si="567"/>
        <v>-</v>
      </c>
      <c r="U427" s="241" t="str">
        <f t="shared" si="568"/>
        <v>-</v>
      </c>
      <c r="V427" s="241" t="str">
        <f t="shared" si="569"/>
        <v>-</v>
      </c>
      <c r="W427" s="241" t="str">
        <f t="shared" si="563"/>
        <v>-</v>
      </c>
      <c r="X427" s="260">
        <f t="shared" si="628"/>
        <v>6</v>
      </c>
      <c r="Y427" s="261" t="str">
        <f t="shared" si="627"/>
        <v/>
      </c>
      <c r="Z427" s="56"/>
      <c r="AA427" s="48" t="s">
        <v>1779</v>
      </c>
      <c r="AB427" s="73">
        <v>1</v>
      </c>
      <c r="AC427" s="2" t="s">
        <v>1038</v>
      </c>
      <c r="AD427" s="2" t="s">
        <v>1780</v>
      </c>
      <c r="AE427" s="57" t="s">
        <v>1431</v>
      </c>
      <c r="AF427" s="128">
        <v>12</v>
      </c>
      <c r="AH427" s="108">
        <v>7</v>
      </c>
      <c r="AS427" s="204"/>
      <c r="AT427" s="249"/>
      <c r="AU427" s="51"/>
      <c r="AV427" s="51"/>
      <c r="AW427" s="51"/>
      <c r="AX427" s="51"/>
      <c r="AY427" s="51"/>
      <c r="AZ427" s="229">
        <v>244</v>
      </c>
      <c r="CN427" s="103">
        <v>44</v>
      </c>
      <c r="DB427" s="103"/>
      <c r="DC427" s="90" t="s">
        <v>1781</v>
      </c>
      <c r="DD427" s="103"/>
      <c r="DE427" s="103">
        <v>-14.5</v>
      </c>
      <c r="DF427" s="90" t="s">
        <v>1824</v>
      </c>
      <c r="DG427" s="103"/>
      <c r="DH427" s="103"/>
      <c r="DI427" s="103"/>
      <c r="DJ427" s="103"/>
      <c r="DK427" s="103"/>
      <c r="DL427" s="103"/>
      <c r="DM427" s="103"/>
      <c r="DN427" s="103"/>
      <c r="DO427" s="103"/>
      <c r="DP427" s="103"/>
      <c r="DQ427" s="103"/>
      <c r="DR427" s="103"/>
      <c r="DS427" s="104"/>
      <c r="DT427" s="50">
        <f t="shared" si="570"/>
        <v>1</v>
      </c>
      <c r="DU427" s="73">
        <f t="shared" si="571"/>
        <v>0</v>
      </c>
      <c r="DV427" s="73">
        <f t="shared" si="572"/>
        <v>0</v>
      </c>
      <c r="DW427" s="73">
        <f t="shared" si="573"/>
        <v>1</v>
      </c>
      <c r="DX427" s="73">
        <f t="shared" si="574"/>
        <v>0</v>
      </c>
      <c r="DY427" s="125">
        <f t="shared" si="575"/>
        <v>0</v>
      </c>
      <c r="DZ427" s="73">
        <f t="shared" si="576"/>
        <v>1</v>
      </c>
      <c r="EA427" s="19">
        <f t="shared" si="577"/>
        <v>0</v>
      </c>
      <c r="EB427" s="50">
        <f t="shared" si="578"/>
        <v>0</v>
      </c>
      <c r="EC427" s="19">
        <f t="shared" si="579"/>
        <v>0</v>
      </c>
      <c r="ED427" s="19">
        <f t="shared" si="580"/>
        <v>0</v>
      </c>
      <c r="EE427" s="19">
        <f t="shared" si="581"/>
        <v>0</v>
      </c>
      <c r="EF427" s="50">
        <f t="shared" si="582"/>
        <v>1</v>
      </c>
      <c r="EG427" s="19">
        <f t="shared" si="583"/>
        <v>1</v>
      </c>
      <c r="EH427" s="19">
        <f t="shared" si="584"/>
        <v>0</v>
      </c>
      <c r="EI427" s="50">
        <f t="shared" si="585"/>
        <v>0</v>
      </c>
      <c r="EJ427" s="125">
        <f t="shared" si="586"/>
        <v>1</v>
      </c>
      <c r="EK427" t="str">
        <f t="shared" si="587"/>
        <v/>
      </c>
      <c r="EL427" t="str">
        <f t="shared" si="588"/>
        <v/>
      </c>
      <c r="EM427" t="str">
        <f t="shared" si="589"/>
        <v/>
      </c>
      <c r="EN427" t="str">
        <f t="shared" si="590"/>
        <v/>
      </c>
      <c r="EO427" t="str">
        <f t="shared" si="591"/>
        <v/>
      </c>
      <c r="EP427" t="str">
        <f t="shared" si="592"/>
        <v/>
      </c>
      <c r="EQ427">
        <f t="shared" si="593"/>
        <v>244</v>
      </c>
      <c r="ER427" t="str">
        <f t="shared" si="594"/>
        <v/>
      </c>
      <c r="ES427" t="str">
        <f t="shared" si="595"/>
        <v/>
      </c>
      <c r="ET427" t="str">
        <f t="shared" si="596"/>
        <v/>
      </c>
      <c r="EU427" s="61" t="str">
        <f t="shared" si="597"/>
        <v/>
      </c>
      <c r="EV427" s="53" t="str">
        <f>IF(ISNUMBER(EK427),EK427*#REF!,"")</f>
        <v/>
      </c>
      <c r="EW427" s="53" t="str">
        <f>IF(ISNUMBER(EL427),EL427*#REF!,"")</f>
        <v/>
      </c>
      <c r="EX427" s="53" t="str">
        <f>IF(ISNUMBER(EM427),EM427*#REF!,"")</f>
        <v/>
      </c>
      <c r="EY427" s="53" t="str">
        <f>IF(ISNUMBER(EN427),EN427*#REF!,"")</f>
        <v/>
      </c>
      <c r="EZ427" s="53" t="str">
        <f>IF(ISNUMBER(EO427),EO427*#REF!,"")</f>
        <v/>
      </c>
      <c r="FA427" s="53" t="str">
        <f>IF(ISNUMBER(EP427),EP427*#REF!,"")</f>
        <v/>
      </c>
      <c r="FB427" s="53" t="e">
        <f>IF(ISNUMBER(EQ427),EQ427*#REF!,"")</f>
        <v>#REF!</v>
      </c>
      <c r="FC427" s="53" t="str">
        <f>IF(ISNUMBER(ER427),ER427*#REF!,"")</f>
        <v/>
      </c>
      <c r="FD427" s="53" t="str">
        <f>IF(ISNUMBER(ES427),ES427*#REF!,"")</f>
        <v/>
      </c>
      <c r="FE427" s="53" t="str">
        <f>IF(ISNUMBER(ET427),ET427*#REF!,"")</f>
        <v/>
      </c>
      <c r="FF427" s="52" t="str">
        <f>IF(ISNUMBER(EU427),EU427*#REF!,"")</f>
        <v/>
      </c>
      <c r="FG427" s="55" t="str">
        <f t="shared" si="598"/>
        <v/>
      </c>
      <c r="FH427" s="55" t="str">
        <f t="shared" si="599"/>
        <v/>
      </c>
      <c r="FI427" s="55" t="str">
        <f t="shared" si="600"/>
        <v/>
      </c>
      <c r="FJ427" s="55" t="str">
        <f t="shared" si="601"/>
        <v/>
      </c>
      <c r="FK427" s="55" t="str">
        <f t="shared" si="602"/>
        <v/>
      </c>
      <c r="FL427" s="55" t="str">
        <f t="shared" si="603"/>
        <v/>
      </c>
      <c r="FM427" s="55" t="str">
        <f t="shared" si="604"/>
        <v/>
      </c>
      <c r="FN427" s="55" t="str">
        <f t="shared" si="605"/>
        <v/>
      </c>
      <c r="FO427" s="55" t="str">
        <f t="shared" si="606"/>
        <v/>
      </c>
      <c r="FP427" s="55" t="str">
        <f t="shared" si="607"/>
        <v/>
      </c>
      <c r="FQ427" s="59" t="str">
        <f t="shared" si="608"/>
        <v/>
      </c>
      <c r="FR427" s="53" t="str">
        <f t="shared" si="564"/>
        <v/>
      </c>
      <c r="FS427" s="53">
        <f t="shared" si="609"/>
        <v>0</v>
      </c>
      <c r="FT427" s="19">
        <f t="shared" si="610"/>
        <v>1</v>
      </c>
      <c r="FU427" s="19">
        <f t="shared" si="611"/>
        <v>0</v>
      </c>
      <c r="FV427" s="19">
        <f t="shared" si="612"/>
        <v>0</v>
      </c>
      <c r="FW427" s="50">
        <f t="shared" si="613"/>
        <v>0</v>
      </c>
      <c r="FX427" s="120">
        <f t="shared" si="614"/>
        <v>0</v>
      </c>
      <c r="FY427" s="120">
        <f t="shared" si="615"/>
        <v>0</v>
      </c>
      <c r="FZ427" s="120">
        <f t="shared" si="616"/>
        <v>0</v>
      </c>
      <c r="GA427" s="120">
        <f t="shared" si="617"/>
        <v>0</v>
      </c>
      <c r="GB427" s="120">
        <f t="shared" si="618"/>
        <v>0</v>
      </c>
      <c r="GC427" s="120">
        <f t="shared" si="619"/>
        <v>0</v>
      </c>
      <c r="GD427" s="120">
        <f t="shared" si="620"/>
        <v>0</v>
      </c>
      <c r="GE427" s="120">
        <f t="shared" si="621"/>
        <v>0</v>
      </c>
      <c r="GF427" s="120">
        <f t="shared" si="622"/>
        <v>0</v>
      </c>
      <c r="GG427">
        <f t="shared" si="623"/>
        <v>0</v>
      </c>
      <c r="GH427">
        <f t="shared" si="624"/>
        <v>0</v>
      </c>
      <c r="GI427">
        <v>6</v>
      </c>
      <c r="GJ427" t="str">
        <f t="shared" si="625"/>
        <v/>
      </c>
    </row>
    <row r="428" spans="1:192" x14ac:dyDescent="0.2">
      <c r="A428" s="50">
        <f t="shared" si="626"/>
        <v>427</v>
      </c>
      <c r="B428" s="2" t="s">
        <v>1092</v>
      </c>
      <c r="C428" s="2" t="s">
        <v>1094</v>
      </c>
      <c r="D428" s="2" t="s">
        <v>1823</v>
      </c>
      <c r="E428" s="2"/>
      <c r="F428" s="19">
        <v>3531970</v>
      </c>
      <c r="G428" s="19">
        <v>5678900</v>
      </c>
      <c r="H428" s="77">
        <f t="shared" si="565"/>
        <v>531882.78200000001</v>
      </c>
      <c r="I428" s="77">
        <f t="shared" si="566"/>
        <v>5677068.2300000004</v>
      </c>
      <c r="J428" s="19">
        <v>236.26</v>
      </c>
      <c r="K428" s="66" t="s">
        <v>1333</v>
      </c>
      <c r="L428" s="19">
        <v>158</v>
      </c>
      <c r="M428" s="19">
        <v>96</v>
      </c>
      <c r="N428" s="19">
        <v>156</v>
      </c>
      <c r="O428"/>
      <c r="P428"/>
      <c r="Q428" t="s">
        <v>1339</v>
      </c>
      <c r="R428" s="58" t="s">
        <v>2867</v>
      </c>
      <c r="S428" s="2" t="s">
        <v>1324</v>
      </c>
      <c r="T428" s="241" t="str">
        <f t="shared" si="567"/>
        <v>-</v>
      </c>
      <c r="U428" s="241" t="str">
        <f t="shared" si="568"/>
        <v>-</v>
      </c>
      <c r="V428" s="241" t="str">
        <f t="shared" si="569"/>
        <v>-</v>
      </c>
      <c r="W428" s="241" t="str">
        <f t="shared" si="563"/>
        <v>-</v>
      </c>
      <c r="X428" s="260">
        <f t="shared" si="628"/>
        <v>6</v>
      </c>
      <c r="Y428" s="261" t="str">
        <f t="shared" si="627"/>
        <v/>
      </c>
      <c r="Z428" s="56"/>
      <c r="AA428" s="48" t="s">
        <v>1783</v>
      </c>
      <c r="AB428" s="73">
        <v>2</v>
      </c>
      <c r="AC428" s="2" t="s">
        <v>1038</v>
      </c>
      <c r="AD428" s="2" t="s">
        <v>1780</v>
      </c>
      <c r="AE428" s="57" t="s">
        <v>1431</v>
      </c>
      <c r="AF428" s="128">
        <v>13</v>
      </c>
      <c r="AH428" s="19">
        <v>7.1</v>
      </c>
      <c r="AS428" s="204"/>
      <c r="AT428" s="249"/>
      <c r="AU428" s="51"/>
      <c r="AV428" s="51"/>
      <c r="AW428" s="51"/>
      <c r="AX428" s="51"/>
      <c r="AY428" s="51"/>
      <c r="AZ428" s="229">
        <v>256</v>
      </c>
      <c r="CN428" s="103">
        <v>30</v>
      </c>
      <c r="DB428" s="103"/>
      <c r="DC428" s="90" t="s">
        <v>1790</v>
      </c>
      <c r="DD428" s="103"/>
      <c r="DE428" s="103">
        <v>-14.4</v>
      </c>
      <c r="DF428" s="90" t="s">
        <v>1825</v>
      </c>
      <c r="DG428" s="103">
        <v>-8.86</v>
      </c>
      <c r="DH428" s="103"/>
      <c r="DI428" s="103"/>
      <c r="DJ428" s="103"/>
      <c r="DK428" s="103"/>
      <c r="DL428" s="103"/>
      <c r="DM428" s="103"/>
      <c r="DN428" s="103"/>
      <c r="DO428" s="103"/>
      <c r="DP428" s="103"/>
      <c r="DQ428" s="103"/>
      <c r="DR428" s="103"/>
      <c r="DS428" s="104"/>
      <c r="DT428" s="50">
        <f t="shared" si="570"/>
        <v>0</v>
      </c>
      <c r="DU428" s="73">
        <f t="shared" si="571"/>
        <v>0</v>
      </c>
      <c r="DV428" s="73">
        <f t="shared" si="572"/>
        <v>0</v>
      </c>
      <c r="DW428" s="73">
        <f t="shared" si="573"/>
        <v>1</v>
      </c>
      <c r="DX428" s="73">
        <f t="shared" si="574"/>
        <v>0</v>
      </c>
      <c r="DY428" s="125">
        <f t="shared" si="575"/>
        <v>0</v>
      </c>
      <c r="DZ428" s="73">
        <f t="shared" si="576"/>
        <v>1</v>
      </c>
      <c r="EA428" s="19">
        <f t="shared" si="577"/>
        <v>0</v>
      </c>
      <c r="EB428" s="50">
        <f t="shared" si="578"/>
        <v>0</v>
      </c>
      <c r="EC428" s="19">
        <f t="shared" si="579"/>
        <v>0</v>
      </c>
      <c r="ED428" s="19">
        <f t="shared" si="580"/>
        <v>0</v>
      </c>
      <c r="EE428" s="19">
        <f t="shared" si="581"/>
        <v>0</v>
      </c>
      <c r="EF428" s="50">
        <f t="shared" si="582"/>
        <v>1</v>
      </c>
      <c r="EG428" s="19">
        <f t="shared" si="583"/>
        <v>1</v>
      </c>
      <c r="EH428" s="19">
        <f t="shared" si="584"/>
        <v>0</v>
      </c>
      <c r="EI428" s="50">
        <f t="shared" si="585"/>
        <v>0</v>
      </c>
      <c r="EJ428" s="125">
        <f t="shared" si="586"/>
        <v>1</v>
      </c>
      <c r="EK428" t="str">
        <f t="shared" si="587"/>
        <v/>
      </c>
      <c r="EL428" t="str">
        <f t="shared" si="588"/>
        <v/>
      </c>
      <c r="EM428" t="str">
        <f t="shared" si="589"/>
        <v/>
      </c>
      <c r="EN428" t="str">
        <f t="shared" si="590"/>
        <v/>
      </c>
      <c r="EO428" t="str">
        <f t="shared" si="591"/>
        <v/>
      </c>
      <c r="EP428" t="str">
        <f t="shared" si="592"/>
        <v/>
      </c>
      <c r="EQ428">
        <f t="shared" si="593"/>
        <v>256</v>
      </c>
      <c r="ER428" t="str">
        <f t="shared" si="594"/>
        <v/>
      </c>
      <c r="ES428" t="str">
        <f t="shared" si="595"/>
        <v/>
      </c>
      <c r="ET428" t="str">
        <f t="shared" si="596"/>
        <v/>
      </c>
      <c r="EU428" s="61" t="str">
        <f t="shared" si="597"/>
        <v/>
      </c>
      <c r="EV428" s="53" t="str">
        <f>IF(ISNUMBER(EK428),EK428*#REF!,"")</f>
        <v/>
      </c>
      <c r="EW428" s="53" t="str">
        <f>IF(ISNUMBER(EL428),EL428*#REF!,"")</f>
        <v/>
      </c>
      <c r="EX428" s="53" t="str">
        <f>IF(ISNUMBER(EM428),EM428*#REF!,"")</f>
        <v/>
      </c>
      <c r="EY428" s="53" t="str">
        <f>IF(ISNUMBER(EN428),EN428*#REF!,"")</f>
        <v/>
      </c>
      <c r="EZ428" s="53" t="str">
        <f>IF(ISNUMBER(EO428),EO428*#REF!,"")</f>
        <v/>
      </c>
      <c r="FA428" s="53" t="str">
        <f>IF(ISNUMBER(EP428),EP428*#REF!,"")</f>
        <v/>
      </c>
      <c r="FB428" s="53" t="e">
        <f>IF(ISNUMBER(EQ428),EQ428*#REF!,"")</f>
        <v>#REF!</v>
      </c>
      <c r="FC428" s="53" t="str">
        <f>IF(ISNUMBER(ER428),ER428*#REF!,"")</f>
        <v/>
      </c>
      <c r="FD428" s="53" t="str">
        <f>IF(ISNUMBER(ES428),ES428*#REF!,"")</f>
        <v/>
      </c>
      <c r="FE428" s="53" t="str">
        <f>IF(ISNUMBER(ET428),ET428*#REF!,"")</f>
        <v/>
      </c>
      <c r="FF428" s="52" t="str">
        <f>IF(ISNUMBER(EU428),EU428*#REF!,"")</f>
        <v/>
      </c>
      <c r="FG428" s="55" t="str">
        <f t="shared" si="598"/>
        <v/>
      </c>
      <c r="FH428" s="55" t="str">
        <f t="shared" si="599"/>
        <v/>
      </c>
      <c r="FI428" s="55" t="str">
        <f t="shared" si="600"/>
        <v/>
      </c>
      <c r="FJ428" s="55" t="str">
        <f t="shared" si="601"/>
        <v/>
      </c>
      <c r="FK428" s="55" t="str">
        <f t="shared" si="602"/>
        <v/>
      </c>
      <c r="FL428" s="55" t="str">
        <f t="shared" si="603"/>
        <v/>
      </c>
      <c r="FM428" s="55" t="str">
        <f t="shared" si="604"/>
        <v/>
      </c>
      <c r="FN428" s="55" t="str">
        <f t="shared" si="605"/>
        <v/>
      </c>
      <c r="FO428" s="55" t="str">
        <f t="shared" si="606"/>
        <v/>
      </c>
      <c r="FP428" s="55" t="str">
        <f t="shared" si="607"/>
        <v/>
      </c>
      <c r="FQ428" s="59" t="str">
        <f t="shared" si="608"/>
        <v/>
      </c>
      <c r="FR428" s="53" t="str">
        <f t="shared" si="564"/>
        <v/>
      </c>
      <c r="FS428" s="53">
        <f t="shared" si="609"/>
        <v>0</v>
      </c>
      <c r="FT428" s="19">
        <f t="shared" si="610"/>
        <v>1</v>
      </c>
      <c r="FU428" s="19">
        <f t="shared" si="611"/>
        <v>0</v>
      </c>
      <c r="FV428" s="19">
        <f t="shared" si="612"/>
        <v>0</v>
      </c>
      <c r="FW428" s="50">
        <f t="shared" si="613"/>
        <v>0</v>
      </c>
      <c r="FX428" s="120">
        <f t="shared" si="614"/>
        <v>0</v>
      </c>
      <c r="FY428" s="120">
        <f t="shared" si="615"/>
        <v>0</v>
      </c>
      <c r="FZ428" s="120">
        <f t="shared" si="616"/>
        <v>0</v>
      </c>
      <c r="GA428" s="120">
        <f t="shared" si="617"/>
        <v>0</v>
      </c>
      <c r="GB428" s="120">
        <f t="shared" si="618"/>
        <v>0</v>
      </c>
      <c r="GC428" s="120">
        <f t="shared" si="619"/>
        <v>0</v>
      </c>
      <c r="GD428" s="120">
        <f t="shared" si="620"/>
        <v>0</v>
      </c>
      <c r="GE428" s="120">
        <f t="shared" si="621"/>
        <v>0</v>
      </c>
      <c r="GF428" s="120">
        <f t="shared" si="622"/>
        <v>0</v>
      </c>
      <c r="GG428">
        <f t="shared" si="623"/>
        <v>0</v>
      </c>
      <c r="GH428">
        <f t="shared" si="624"/>
        <v>0</v>
      </c>
      <c r="GI428">
        <v>6</v>
      </c>
      <c r="GJ428" t="str">
        <f t="shared" si="625"/>
        <v/>
      </c>
    </row>
    <row r="429" spans="1:192" x14ac:dyDescent="0.2">
      <c r="A429" s="50">
        <f t="shared" si="626"/>
        <v>428</v>
      </c>
      <c r="B429" s="2" t="s">
        <v>1092</v>
      </c>
      <c r="C429" s="2" t="s">
        <v>1094</v>
      </c>
      <c r="D429" s="2" t="s">
        <v>1823</v>
      </c>
      <c r="E429" s="2"/>
      <c r="F429" s="19">
        <v>3531970</v>
      </c>
      <c r="G429" s="19">
        <v>5678900</v>
      </c>
      <c r="H429" s="77">
        <f t="shared" si="565"/>
        <v>531882.78200000001</v>
      </c>
      <c r="I429" s="77">
        <f t="shared" si="566"/>
        <v>5677068.2300000004</v>
      </c>
      <c r="J429" s="19">
        <v>236.26</v>
      </c>
      <c r="K429" s="66" t="s">
        <v>1333</v>
      </c>
      <c r="L429" s="19">
        <v>158</v>
      </c>
      <c r="M429" s="19">
        <v>96</v>
      </c>
      <c r="N429" s="19">
        <v>156</v>
      </c>
      <c r="O429"/>
      <c r="P429"/>
      <c r="Q429" t="s">
        <v>1339</v>
      </c>
      <c r="R429" s="58" t="s">
        <v>2867</v>
      </c>
      <c r="S429" s="2" t="s">
        <v>1324</v>
      </c>
      <c r="T429" s="241" t="str">
        <f t="shared" si="567"/>
        <v>-</v>
      </c>
      <c r="U429" s="241" t="str">
        <f t="shared" si="568"/>
        <v>-</v>
      </c>
      <c r="V429" s="241" t="str">
        <f t="shared" si="569"/>
        <v>-</v>
      </c>
      <c r="W429" s="241" t="str">
        <f t="shared" si="563"/>
        <v>-</v>
      </c>
      <c r="X429" s="260">
        <f t="shared" si="628"/>
        <v>6</v>
      </c>
      <c r="Y429" s="261" t="str">
        <f t="shared" si="627"/>
        <v/>
      </c>
      <c r="Z429" s="56"/>
      <c r="AA429" s="131">
        <v>33742</v>
      </c>
      <c r="AB429" s="73">
        <v>3</v>
      </c>
      <c r="AC429" s="2" t="s">
        <v>1038</v>
      </c>
      <c r="AD429" s="2" t="s">
        <v>1786</v>
      </c>
      <c r="AE429" s="57" t="s">
        <v>1787</v>
      </c>
      <c r="AF429" s="66">
        <v>13.5</v>
      </c>
      <c r="AG429" s="19">
        <v>626</v>
      </c>
      <c r="AH429" s="19">
        <v>6.95</v>
      </c>
      <c r="AS429" s="193">
        <f>SUM(AU429:BN429)+SUM(BO429:CL429)/1000</f>
        <v>488.37900000000002</v>
      </c>
      <c r="AT429" s="248" t="str">
        <f>FR429</f>
        <v/>
      </c>
      <c r="AU429">
        <v>29.8</v>
      </c>
      <c r="AV429">
        <v>25.8</v>
      </c>
      <c r="AW429">
        <v>63.8</v>
      </c>
      <c r="AX429">
        <v>39.700000000000003</v>
      </c>
      <c r="AY429">
        <v>45.3</v>
      </c>
      <c r="AZ429" s="217">
        <v>270.23</v>
      </c>
      <c r="BB429">
        <v>3.2</v>
      </c>
      <c r="BD429">
        <v>0</v>
      </c>
      <c r="BE429">
        <v>4.3999999999999997E-2</v>
      </c>
      <c r="BF429">
        <v>0</v>
      </c>
      <c r="BJ429">
        <v>10.1</v>
      </c>
      <c r="BK429">
        <v>0</v>
      </c>
      <c r="BN429" s="61">
        <v>0.40500000000000003</v>
      </c>
      <c r="BP429">
        <v>0</v>
      </c>
      <c r="CM429">
        <v>4.8</v>
      </c>
      <c r="CN429" s="103">
        <v>23.3</v>
      </c>
      <c r="DB429" s="103"/>
      <c r="DC429" s="90" t="s">
        <v>1826</v>
      </c>
      <c r="DD429" s="103"/>
      <c r="DE429" s="103">
        <v>-13.8</v>
      </c>
      <c r="DF429" s="90" t="s">
        <v>1827</v>
      </c>
      <c r="DG429" s="103"/>
      <c r="DH429" s="103"/>
      <c r="DI429" s="103"/>
      <c r="DJ429" s="103"/>
      <c r="DK429" s="103"/>
      <c r="DL429" s="103"/>
      <c r="DM429" s="103"/>
      <c r="DN429" s="103"/>
      <c r="DO429" s="103"/>
      <c r="DP429" s="103"/>
      <c r="DQ429" s="103"/>
      <c r="DR429" s="103"/>
      <c r="DS429" s="104"/>
      <c r="DT429" s="50">
        <f t="shared" si="570"/>
        <v>0</v>
      </c>
      <c r="DU429" s="73">
        <f t="shared" si="571"/>
        <v>0</v>
      </c>
      <c r="DV429" s="73">
        <f t="shared" si="572"/>
        <v>0</v>
      </c>
      <c r="DW429" s="73">
        <f t="shared" si="573"/>
        <v>1</v>
      </c>
      <c r="DX429" s="73">
        <f t="shared" si="574"/>
        <v>0</v>
      </c>
      <c r="DY429" s="125">
        <f t="shared" si="575"/>
        <v>0</v>
      </c>
      <c r="DZ429" s="73">
        <f t="shared" si="576"/>
        <v>1</v>
      </c>
      <c r="EA429" s="19">
        <f t="shared" si="577"/>
        <v>0</v>
      </c>
      <c r="EB429" s="50">
        <f t="shared" si="578"/>
        <v>0</v>
      </c>
      <c r="EC429" s="19">
        <f t="shared" si="579"/>
        <v>1</v>
      </c>
      <c r="ED429" s="19">
        <f t="shared" si="580"/>
        <v>0</v>
      </c>
      <c r="EE429" s="19">
        <f t="shared" si="581"/>
        <v>0</v>
      </c>
      <c r="EF429" s="50">
        <f t="shared" si="582"/>
        <v>0</v>
      </c>
      <c r="EG429" s="19">
        <f t="shared" si="583"/>
        <v>1</v>
      </c>
      <c r="EH429" s="19">
        <f t="shared" si="584"/>
        <v>0</v>
      </c>
      <c r="EI429" s="50">
        <f t="shared" si="585"/>
        <v>0</v>
      </c>
      <c r="EJ429" s="125">
        <f t="shared" si="586"/>
        <v>1</v>
      </c>
      <c r="EK429">
        <f t="shared" si="587"/>
        <v>29.8</v>
      </c>
      <c r="EL429">
        <f t="shared" si="588"/>
        <v>3.2</v>
      </c>
      <c r="EM429">
        <f t="shared" si="589"/>
        <v>25.8</v>
      </c>
      <c r="EN429">
        <f t="shared" si="590"/>
        <v>63.8</v>
      </c>
      <c r="EO429">
        <f t="shared" si="591"/>
        <v>0</v>
      </c>
      <c r="EP429">
        <f t="shared" si="592"/>
        <v>4.3999999999999997E-2</v>
      </c>
      <c r="EQ429">
        <f t="shared" si="593"/>
        <v>270.23</v>
      </c>
      <c r="ER429" t="str">
        <f t="shared" si="594"/>
        <v/>
      </c>
      <c r="ES429">
        <f t="shared" si="595"/>
        <v>10.1</v>
      </c>
      <c r="ET429">
        <f t="shared" si="596"/>
        <v>45.3</v>
      </c>
      <c r="EU429" s="61">
        <f t="shared" si="597"/>
        <v>39.700000000000003</v>
      </c>
      <c r="EV429" s="53" t="e">
        <f>IF(ISNUMBER(EK429),EK429*#REF!,"")</f>
        <v>#REF!</v>
      </c>
      <c r="EW429" s="53" t="e">
        <f>IF(ISNUMBER(EL429),EL429*#REF!,"")</f>
        <v>#REF!</v>
      </c>
      <c r="EX429" s="53" t="e">
        <f>IF(ISNUMBER(EM429),EM429*#REF!,"")</f>
        <v>#REF!</v>
      </c>
      <c r="EY429" s="53" t="e">
        <f>IF(ISNUMBER(EN429),EN429*#REF!,"")</f>
        <v>#REF!</v>
      </c>
      <c r="EZ429" s="53" t="e">
        <f>IF(ISNUMBER(EO429),EO429*#REF!,"")</f>
        <v>#REF!</v>
      </c>
      <c r="FA429" s="53" t="e">
        <f>IF(ISNUMBER(EP429),EP429*#REF!,"")</f>
        <v>#REF!</v>
      </c>
      <c r="FB429" s="53" t="e">
        <f>IF(ISNUMBER(EQ429),EQ429*#REF!,"")</f>
        <v>#REF!</v>
      </c>
      <c r="FC429" s="53" t="str">
        <f>IF(ISNUMBER(ER429),ER429*#REF!,"")</f>
        <v/>
      </c>
      <c r="FD429" s="53" t="e">
        <f>IF(ISNUMBER(ES429),ES429*#REF!,"")</f>
        <v>#REF!</v>
      </c>
      <c r="FE429" s="53" t="e">
        <f>IF(ISNUMBER(ET429),ET429*#REF!,"")</f>
        <v>#REF!</v>
      </c>
      <c r="FF429" s="52" t="e">
        <f>IF(ISNUMBER(EU429),EU429*#REF!,"")</f>
        <v>#REF!</v>
      </c>
      <c r="FG429" s="55" t="str">
        <f t="shared" si="598"/>
        <v/>
      </c>
      <c r="FH429" s="55" t="str">
        <f t="shared" si="599"/>
        <v/>
      </c>
      <c r="FI429" s="55" t="str">
        <f t="shared" si="600"/>
        <v/>
      </c>
      <c r="FJ429" s="55" t="str">
        <f t="shared" si="601"/>
        <v/>
      </c>
      <c r="FK429" s="55" t="str">
        <f t="shared" si="602"/>
        <v/>
      </c>
      <c r="FL429" s="55" t="str">
        <f t="shared" si="603"/>
        <v/>
      </c>
      <c r="FM429" s="55" t="str">
        <f t="shared" si="604"/>
        <v/>
      </c>
      <c r="FN429" s="55" t="str">
        <f t="shared" si="605"/>
        <v/>
      </c>
      <c r="FO429" s="55" t="str">
        <f t="shared" si="606"/>
        <v/>
      </c>
      <c r="FP429" s="55" t="str">
        <f t="shared" si="607"/>
        <v/>
      </c>
      <c r="FQ429" s="59" t="str">
        <f t="shared" si="608"/>
        <v/>
      </c>
      <c r="FR429" s="53" t="str">
        <f t="shared" si="564"/>
        <v/>
      </c>
      <c r="FS429" s="53" t="e">
        <f t="shared" si="609"/>
        <v>#VALUE!</v>
      </c>
      <c r="FT429" s="19" t="e">
        <f t="shared" si="610"/>
        <v>#VALUE!</v>
      </c>
      <c r="FU429" s="19" t="e">
        <f t="shared" si="611"/>
        <v>#VALUE!</v>
      </c>
      <c r="FV429" s="19" t="e">
        <f t="shared" si="612"/>
        <v>#VALUE!</v>
      </c>
      <c r="FW429" s="50" t="e">
        <f t="shared" si="613"/>
        <v>#VALUE!</v>
      </c>
      <c r="FX429" s="120">
        <f t="shared" si="614"/>
        <v>0</v>
      </c>
      <c r="FY429" s="120">
        <f t="shared" si="615"/>
        <v>0</v>
      </c>
      <c r="FZ429" s="120">
        <f t="shared" si="616"/>
        <v>0</v>
      </c>
      <c r="GA429" s="120">
        <f t="shared" si="617"/>
        <v>0</v>
      </c>
      <c r="GB429" s="120">
        <f t="shared" si="618"/>
        <v>0</v>
      </c>
      <c r="GC429" s="120">
        <f t="shared" si="619"/>
        <v>0</v>
      </c>
      <c r="GD429" s="120">
        <f t="shared" si="620"/>
        <v>0</v>
      </c>
      <c r="GE429" s="120">
        <f t="shared" si="621"/>
        <v>0</v>
      </c>
      <c r="GF429" s="120">
        <f t="shared" si="622"/>
        <v>0</v>
      </c>
      <c r="GG429">
        <f t="shared" si="623"/>
        <v>0</v>
      </c>
      <c r="GH429">
        <f t="shared" si="624"/>
        <v>0</v>
      </c>
      <c r="GI429">
        <v>6</v>
      </c>
      <c r="GJ429" t="str">
        <f t="shared" si="625"/>
        <v/>
      </c>
    </row>
    <row r="430" spans="1:192" x14ac:dyDescent="0.2">
      <c r="A430" s="50">
        <f t="shared" si="626"/>
        <v>429</v>
      </c>
      <c r="B430" s="2" t="s">
        <v>937</v>
      </c>
      <c r="C430" s="2" t="s">
        <v>163</v>
      </c>
      <c r="D430" s="2"/>
      <c r="E430" s="2"/>
      <c r="F430" s="19">
        <v>3555820</v>
      </c>
      <c r="G430" s="19">
        <v>5648740</v>
      </c>
      <c r="H430" s="77">
        <f t="shared" si="565"/>
        <v>555723.24199999997</v>
      </c>
      <c r="I430" s="77">
        <f t="shared" si="566"/>
        <v>5646920.2940000007</v>
      </c>
      <c r="J430" s="211">
        <v>203</v>
      </c>
      <c r="K430" s="66" t="s">
        <v>1334</v>
      </c>
      <c r="L430" s="19">
        <v>100</v>
      </c>
      <c r="Q430" t="s">
        <v>1339</v>
      </c>
      <c r="R430" s="58" t="s">
        <v>1411</v>
      </c>
      <c r="S430" s="2" t="s">
        <v>1324</v>
      </c>
      <c r="T430" s="241" t="str">
        <f t="shared" si="567"/>
        <v>-</v>
      </c>
      <c r="U430" s="241" t="str">
        <f t="shared" si="568"/>
        <v>-</v>
      </c>
      <c r="V430" s="241" t="str">
        <f t="shared" si="569"/>
        <v>-</v>
      </c>
      <c r="W430" s="241" t="str">
        <f t="shared" si="563"/>
        <v>-</v>
      </c>
      <c r="X430" s="260">
        <f t="shared" si="628"/>
        <v>6</v>
      </c>
      <c r="Y430" s="261" t="str">
        <f t="shared" si="627"/>
        <v/>
      </c>
      <c r="Z430" s="56"/>
      <c r="AA430" s="48"/>
      <c r="AB430" s="73">
        <v>1</v>
      </c>
      <c r="AC430" s="2"/>
      <c r="AD430" s="2" t="s">
        <v>1828</v>
      </c>
      <c r="AE430" s="57" t="s">
        <v>1431</v>
      </c>
      <c r="AF430" s="66" t="s">
        <v>3088</v>
      </c>
      <c r="AS430" s="204"/>
      <c r="AT430" s="249"/>
      <c r="AU430" s="51"/>
      <c r="AV430" s="51"/>
      <c r="AW430" s="51"/>
      <c r="AX430" s="51"/>
      <c r="AY430" s="51"/>
      <c r="AZ430" s="216"/>
      <c r="CN430" s="103" t="s">
        <v>3088</v>
      </c>
      <c r="DB430" s="103"/>
      <c r="DC430" s="103"/>
      <c r="DD430" s="103"/>
      <c r="DE430" s="103"/>
      <c r="DF430" s="103"/>
      <c r="DG430" s="103"/>
      <c r="DH430" s="103">
        <v>5.3</v>
      </c>
      <c r="DI430" s="103"/>
      <c r="DJ430" s="103"/>
      <c r="DK430" s="103"/>
      <c r="DL430" s="103"/>
      <c r="DM430" s="103"/>
      <c r="DN430" s="103"/>
      <c r="DO430" s="103"/>
      <c r="DP430" s="103"/>
      <c r="DQ430" s="103"/>
      <c r="DR430" s="103"/>
      <c r="DS430" s="104"/>
      <c r="DT430" s="50">
        <f t="shared" si="570"/>
        <v>1</v>
      </c>
      <c r="DU430" s="73">
        <f t="shared" si="571"/>
        <v>0</v>
      </c>
      <c r="DV430" s="73">
        <f t="shared" si="572"/>
        <v>1</v>
      </c>
      <c r="DW430" s="73">
        <f t="shared" si="573"/>
        <v>0</v>
      </c>
      <c r="DX430" s="73">
        <f t="shared" si="574"/>
        <v>0</v>
      </c>
      <c r="DY430" s="125">
        <f t="shared" si="575"/>
        <v>0</v>
      </c>
      <c r="DZ430" s="73">
        <f t="shared" si="576"/>
        <v>0</v>
      </c>
      <c r="EA430" s="19">
        <f t="shared" si="577"/>
        <v>0</v>
      </c>
      <c r="EB430" s="50">
        <f t="shared" si="578"/>
        <v>1</v>
      </c>
      <c r="EC430" s="19">
        <f t="shared" si="579"/>
        <v>0</v>
      </c>
      <c r="ED430" s="19">
        <f t="shared" si="580"/>
        <v>0</v>
      </c>
      <c r="EE430" s="19">
        <f t="shared" si="581"/>
        <v>0</v>
      </c>
      <c r="EF430" s="50">
        <f t="shared" si="582"/>
        <v>1</v>
      </c>
      <c r="EG430" s="19">
        <f t="shared" si="583"/>
        <v>0</v>
      </c>
      <c r="EH430" s="19">
        <f t="shared" si="584"/>
        <v>0</v>
      </c>
      <c r="EI430" s="50">
        <f t="shared" si="585"/>
        <v>1</v>
      </c>
      <c r="EJ430" s="125">
        <f t="shared" si="586"/>
        <v>0</v>
      </c>
      <c r="EK430" t="str">
        <f t="shared" si="587"/>
        <v/>
      </c>
      <c r="EL430" t="str">
        <f t="shared" si="588"/>
        <v/>
      </c>
      <c r="EM430" t="str">
        <f t="shared" si="589"/>
        <v/>
      </c>
      <c r="EN430" t="str">
        <f t="shared" si="590"/>
        <v/>
      </c>
      <c r="EO430" t="str">
        <f t="shared" si="591"/>
        <v/>
      </c>
      <c r="EP430" t="str">
        <f t="shared" si="592"/>
        <v/>
      </c>
      <c r="EQ430" t="str">
        <f t="shared" si="593"/>
        <v/>
      </c>
      <c r="ER430" t="str">
        <f t="shared" si="594"/>
        <v/>
      </c>
      <c r="ES430" t="str">
        <f t="shared" si="595"/>
        <v/>
      </c>
      <c r="ET430" t="str">
        <f t="shared" si="596"/>
        <v/>
      </c>
      <c r="EU430" s="61" t="str">
        <f t="shared" si="597"/>
        <v/>
      </c>
      <c r="EV430" s="53" t="str">
        <f>IF(ISNUMBER(EK430),EK430*#REF!,"")</f>
        <v/>
      </c>
      <c r="EW430" s="53" t="str">
        <f>IF(ISNUMBER(EL430),EL430*#REF!,"")</f>
        <v/>
      </c>
      <c r="EX430" s="53" t="str">
        <f>IF(ISNUMBER(EM430),EM430*#REF!,"")</f>
        <v/>
      </c>
      <c r="EY430" s="53" t="str">
        <f>IF(ISNUMBER(EN430),EN430*#REF!,"")</f>
        <v/>
      </c>
      <c r="EZ430" s="53" t="str">
        <f>IF(ISNUMBER(EO430),EO430*#REF!,"")</f>
        <v/>
      </c>
      <c r="FA430" s="53" t="str">
        <f>IF(ISNUMBER(EP430),EP430*#REF!,"")</f>
        <v/>
      </c>
      <c r="FB430" s="53" t="str">
        <f>IF(ISNUMBER(EQ430),EQ430*#REF!,"")</f>
        <v/>
      </c>
      <c r="FC430" s="53" t="str">
        <f>IF(ISNUMBER(ER430),ER430*#REF!,"")</f>
        <v/>
      </c>
      <c r="FD430" s="53" t="str">
        <f>IF(ISNUMBER(ES430),ES430*#REF!,"")</f>
        <v/>
      </c>
      <c r="FE430" s="53" t="str">
        <f>IF(ISNUMBER(ET430),ET430*#REF!,"")</f>
        <v/>
      </c>
      <c r="FF430" s="52" t="str">
        <f>IF(ISNUMBER(EU430),EU430*#REF!,"")</f>
        <v/>
      </c>
      <c r="FG430" s="55" t="str">
        <f t="shared" si="598"/>
        <v/>
      </c>
      <c r="FH430" s="55" t="str">
        <f t="shared" si="599"/>
        <v/>
      </c>
      <c r="FI430" s="55" t="str">
        <f t="shared" si="600"/>
        <v/>
      </c>
      <c r="FJ430" s="55" t="str">
        <f t="shared" si="601"/>
        <v/>
      </c>
      <c r="FK430" s="55" t="str">
        <f t="shared" si="602"/>
        <v/>
      </c>
      <c r="FL430" s="55" t="str">
        <f t="shared" si="603"/>
        <v/>
      </c>
      <c r="FM430" s="55" t="str">
        <f t="shared" si="604"/>
        <v/>
      </c>
      <c r="FN430" s="55" t="str">
        <f t="shared" si="605"/>
        <v/>
      </c>
      <c r="FO430" s="55" t="str">
        <f t="shared" si="606"/>
        <v/>
      </c>
      <c r="FP430" s="55" t="str">
        <f t="shared" si="607"/>
        <v/>
      </c>
      <c r="FQ430" s="59" t="str">
        <f t="shared" si="608"/>
        <v/>
      </c>
      <c r="FR430" s="53" t="str">
        <f t="shared" si="564"/>
        <v/>
      </c>
      <c r="FS430" s="53">
        <f t="shared" si="609"/>
        <v>0</v>
      </c>
      <c r="FT430" s="19">
        <f t="shared" si="610"/>
        <v>1</v>
      </c>
      <c r="FU430" s="19">
        <f t="shared" si="611"/>
        <v>0</v>
      </c>
      <c r="FV430" s="19">
        <f t="shared" si="612"/>
        <v>0</v>
      </c>
      <c r="FW430" s="50">
        <f t="shared" si="613"/>
        <v>0</v>
      </c>
      <c r="FX430" s="120">
        <f t="shared" si="614"/>
        <v>0</v>
      </c>
      <c r="FY430" s="120">
        <f t="shared" si="615"/>
        <v>0</v>
      </c>
      <c r="FZ430" s="120">
        <f t="shared" si="616"/>
        <v>0</v>
      </c>
      <c r="GA430" s="120">
        <f t="shared" si="617"/>
        <v>0</v>
      </c>
      <c r="GB430" s="120">
        <f t="shared" si="618"/>
        <v>0</v>
      </c>
      <c r="GC430" s="120">
        <f t="shared" si="619"/>
        <v>0</v>
      </c>
      <c r="GD430" s="120">
        <f t="shared" si="620"/>
        <v>0</v>
      </c>
      <c r="GE430" s="120">
        <f t="shared" si="621"/>
        <v>0</v>
      </c>
      <c r="GF430" s="120">
        <f t="shared" si="622"/>
        <v>0</v>
      </c>
      <c r="GG430">
        <f t="shared" si="623"/>
        <v>0</v>
      </c>
      <c r="GH430">
        <f t="shared" si="624"/>
        <v>0</v>
      </c>
      <c r="GI430">
        <v>6</v>
      </c>
      <c r="GJ430" t="str">
        <f t="shared" si="625"/>
        <v/>
      </c>
    </row>
    <row r="431" spans="1:192" x14ac:dyDescent="0.2">
      <c r="A431" s="50">
        <f t="shared" si="626"/>
        <v>430</v>
      </c>
      <c r="B431" s="2" t="s">
        <v>940</v>
      </c>
      <c r="C431" s="2" t="s">
        <v>181</v>
      </c>
      <c r="D431" s="2"/>
      <c r="E431" s="2"/>
      <c r="F431" s="19">
        <v>3554400</v>
      </c>
      <c r="G431" s="19">
        <v>5647350</v>
      </c>
      <c r="H431" s="77">
        <f t="shared" si="565"/>
        <v>554303.80999999994</v>
      </c>
      <c r="I431" s="77">
        <f t="shared" si="566"/>
        <v>5645530.8500000006</v>
      </c>
      <c r="J431" s="211">
        <v>213</v>
      </c>
      <c r="K431" s="66" t="s">
        <v>1334</v>
      </c>
      <c r="L431" s="19">
        <v>459.2</v>
      </c>
      <c r="Q431" t="s">
        <v>774</v>
      </c>
      <c r="R431" s="58" t="s">
        <v>272</v>
      </c>
      <c r="S431" s="2" t="s">
        <v>1325</v>
      </c>
      <c r="T431" s="241" t="str">
        <f t="shared" si="567"/>
        <v>-</v>
      </c>
      <c r="U431" s="241" t="str">
        <f t="shared" si="568"/>
        <v>-</v>
      </c>
      <c r="V431" s="241" t="str">
        <f t="shared" si="569"/>
        <v>-</v>
      </c>
      <c r="W431" s="241" t="str">
        <f t="shared" si="563"/>
        <v>-</v>
      </c>
      <c r="X431" s="260">
        <f t="shared" si="628"/>
        <v>6</v>
      </c>
      <c r="Y431" s="261" t="str">
        <f t="shared" si="627"/>
        <v/>
      </c>
      <c r="Z431" s="56"/>
      <c r="AA431" s="48"/>
      <c r="AB431" s="73">
        <v>1</v>
      </c>
      <c r="AC431" s="2"/>
      <c r="AD431" s="2" t="s">
        <v>1420</v>
      </c>
      <c r="AE431" s="57" t="s">
        <v>1431</v>
      </c>
      <c r="AF431" s="66" t="s">
        <v>3088</v>
      </c>
      <c r="AS431" s="204"/>
      <c r="AT431" s="249"/>
      <c r="AU431" s="51"/>
      <c r="AV431" s="51"/>
      <c r="AW431" s="51"/>
      <c r="AX431" s="51"/>
      <c r="AY431" s="51"/>
      <c r="AZ431" s="216"/>
      <c r="CN431" s="103" t="s">
        <v>3088</v>
      </c>
      <c r="DB431" s="103"/>
      <c r="DC431" s="103"/>
      <c r="DD431" s="103"/>
      <c r="DE431" s="103"/>
      <c r="DF431" s="103"/>
      <c r="DG431" s="103"/>
      <c r="DH431" s="103">
        <v>11.3</v>
      </c>
      <c r="DI431" s="103"/>
      <c r="DJ431" s="103"/>
      <c r="DK431" s="103"/>
      <c r="DL431" s="103"/>
      <c r="DM431" s="103"/>
      <c r="DN431" s="103"/>
      <c r="DO431" s="103"/>
      <c r="DP431" s="103"/>
      <c r="DQ431" s="103"/>
      <c r="DR431" s="103"/>
      <c r="DS431" s="104"/>
      <c r="DT431" s="50">
        <f t="shared" si="570"/>
        <v>1</v>
      </c>
      <c r="DU431" s="73">
        <f t="shared" si="571"/>
        <v>0</v>
      </c>
      <c r="DV431" s="73">
        <f t="shared" si="572"/>
        <v>0</v>
      </c>
      <c r="DW431" s="73">
        <f t="shared" si="573"/>
        <v>0</v>
      </c>
      <c r="DX431" s="73">
        <f t="shared" si="574"/>
        <v>1</v>
      </c>
      <c r="DY431" s="125">
        <f t="shared" si="575"/>
        <v>0</v>
      </c>
      <c r="DZ431" s="73">
        <f t="shared" si="576"/>
        <v>0</v>
      </c>
      <c r="EA431" s="19">
        <f t="shared" si="577"/>
        <v>0</v>
      </c>
      <c r="EB431" s="50">
        <f t="shared" si="578"/>
        <v>1</v>
      </c>
      <c r="EC431" s="19">
        <f t="shared" si="579"/>
        <v>0</v>
      </c>
      <c r="ED431" s="19">
        <f t="shared" si="580"/>
        <v>0</v>
      </c>
      <c r="EE431" s="19">
        <f t="shared" si="581"/>
        <v>0</v>
      </c>
      <c r="EF431" s="50">
        <f t="shared" si="582"/>
        <v>1</v>
      </c>
      <c r="EG431" s="19">
        <f t="shared" si="583"/>
        <v>0</v>
      </c>
      <c r="EH431" s="19">
        <f t="shared" si="584"/>
        <v>0</v>
      </c>
      <c r="EI431" s="50">
        <f t="shared" si="585"/>
        <v>1</v>
      </c>
      <c r="EJ431" s="125">
        <f t="shared" si="586"/>
        <v>1</v>
      </c>
      <c r="EK431" t="str">
        <f t="shared" si="587"/>
        <v/>
      </c>
      <c r="EL431" t="str">
        <f t="shared" si="588"/>
        <v/>
      </c>
      <c r="EM431" t="str">
        <f t="shared" si="589"/>
        <v/>
      </c>
      <c r="EN431" t="str">
        <f t="shared" si="590"/>
        <v/>
      </c>
      <c r="EO431" t="str">
        <f t="shared" si="591"/>
        <v/>
      </c>
      <c r="EP431" t="str">
        <f t="shared" si="592"/>
        <v/>
      </c>
      <c r="EQ431" t="str">
        <f t="shared" si="593"/>
        <v/>
      </c>
      <c r="ER431" t="str">
        <f t="shared" si="594"/>
        <v/>
      </c>
      <c r="ES431" t="str">
        <f t="shared" si="595"/>
        <v/>
      </c>
      <c r="ET431" t="str">
        <f t="shared" si="596"/>
        <v/>
      </c>
      <c r="EU431" s="61" t="str">
        <f t="shared" si="597"/>
        <v/>
      </c>
      <c r="EV431" s="53" t="str">
        <f>IF(ISNUMBER(EK431),EK431*#REF!,"")</f>
        <v/>
      </c>
      <c r="EW431" s="53" t="str">
        <f>IF(ISNUMBER(EL431),EL431*#REF!,"")</f>
        <v/>
      </c>
      <c r="EX431" s="53" t="str">
        <f>IF(ISNUMBER(EM431),EM431*#REF!,"")</f>
        <v/>
      </c>
      <c r="EY431" s="53" t="str">
        <f>IF(ISNUMBER(EN431),EN431*#REF!,"")</f>
        <v/>
      </c>
      <c r="EZ431" s="53" t="str">
        <f>IF(ISNUMBER(EO431),EO431*#REF!,"")</f>
        <v/>
      </c>
      <c r="FA431" s="53" t="str">
        <f>IF(ISNUMBER(EP431),EP431*#REF!,"")</f>
        <v/>
      </c>
      <c r="FB431" s="53" t="str">
        <f>IF(ISNUMBER(EQ431),EQ431*#REF!,"")</f>
        <v/>
      </c>
      <c r="FC431" s="53" t="str">
        <f>IF(ISNUMBER(ER431),ER431*#REF!,"")</f>
        <v/>
      </c>
      <c r="FD431" s="53" t="str">
        <f>IF(ISNUMBER(ES431),ES431*#REF!,"")</f>
        <v/>
      </c>
      <c r="FE431" s="53" t="str">
        <f>IF(ISNUMBER(ET431),ET431*#REF!,"")</f>
        <v/>
      </c>
      <c r="FF431" s="52" t="str">
        <f>IF(ISNUMBER(EU431),EU431*#REF!,"")</f>
        <v/>
      </c>
      <c r="FG431" s="55" t="str">
        <f t="shared" si="598"/>
        <v/>
      </c>
      <c r="FH431" s="55" t="str">
        <f t="shared" si="599"/>
        <v/>
      </c>
      <c r="FI431" s="55" t="str">
        <f t="shared" si="600"/>
        <v/>
      </c>
      <c r="FJ431" s="55" t="str">
        <f t="shared" si="601"/>
        <v/>
      </c>
      <c r="FK431" s="55" t="str">
        <f t="shared" si="602"/>
        <v/>
      </c>
      <c r="FL431" s="55" t="str">
        <f t="shared" si="603"/>
        <v/>
      </c>
      <c r="FM431" s="55" t="str">
        <f t="shared" si="604"/>
        <v/>
      </c>
      <c r="FN431" s="55" t="str">
        <f t="shared" si="605"/>
        <v/>
      </c>
      <c r="FO431" s="55" t="str">
        <f t="shared" si="606"/>
        <v/>
      </c>
      <c r="FP431" s="55" t="str">
        <f t="shared" si="607"/>
        <v/>
      </c>
      <c r="FQ431" s="59" t="str">
        <f t="shared" si="608"/>
        <v/>
      </c>
      <c r="FR431" s="53" t="str">
        <f t="shared" si="564"/>
        <v/>
      </c>
      <c r="FS431" s="53">
        <f t="shared" si="609"/>
        <v>0</v>
      </c>
      <c r="FT431" s="19">
        <f t="shared" si="610"/>
        <v>1</v>
      </c>
      <c r="FU431" s="19">
        <f t="shared" si="611"/>
        <v>0</v>
      </c>
      <c r="FV431" s="19">
        <f t="shared" si="612"/>
        <v>0</v>
      </c>
      <c r="FW431" s="50">
        <f t="shared" si="613"/>
        <v>0</v>
      </c>
      <c r="FX431" s="120">
        <f t="shared" si="614"/>
        <v>0</v>
      </c>
      <c r="FY431" s="120">
        <f t="shared" si="615"/>
        <v>0</v>
      </c>
      <c r="FZ431" s="120">
        <f t="shared" si="616"/>
        <v>0</v>
      </c>
      <c r="GA431" s="120">
        <f t="shared" si="617"/>
        <v>0</v>
      </c>
      <c r="GB431" s="120">
        <f t="shared" si="618"/>
        <v>0</v>
      </c>
      <c r="GC431" s="120">
        <f t="shared" si="619"/>
        <v>0</v>
      </c>
      <c r="GD431" s="120">
        <f t="shared" si="620"/>
        <v>0</v>
      </c>
      <c r="GE431" s="120">
        <f t="shared" si="621"/>
        <v>0</v>
      </c>
      <c r="GF431" s="120">
        <f t="shared" si="622"/>
        <v>0</v>
      </c>
      <c r="GG431">
        <f t="shared" si="623"/>
        <v>0</v>
      </c>
      <c r="GH431">
        <f t="shared" si="624"/>
        <v>0</v>
      </c>
      <c r="GI431">
        <v>6</v>
      </c>
      <c r="GJ431" t="str">
        <f t="shared" si="625"/>
        <v/>
      </c>
    </row>
    <row r="432" spans="1:192" ht="15" x14ac:dyDescent="0.25">
      <c r="A432" s="50">
        <f t="shared" si="626"/>
        <v>431</v>
      </c>
      <c r="B432" t="s">
        <v>97</v>
      </c>
      <c r="C432" s="2" t="s">
        <v>238</v>
      </c>
      <c r="D432" s="2"/>
      <c r="E432" s="2"/>
      <c r="F432" s="271">
        <v>3472180</v>
      </c>
      <c r="G432" s="271">
        <v>5505990</v>
      </c>
      <c r="H432" s="77">
        <f t="shared" si="565"/>
        <v>472116.69800000003</v>
      </c>
      <c r="I432" s="77">
        <f t="shared" si="566"/>
        <v>5504227.3940000003</v>
      </c>
      <c r="J432" s="266">
        <v>99</v>
      </c>
      <c r="K432" s="19" t="s">
        <v>1334</v>
      </c>
      <c r="L432" s="19">
        <v>180</v>
      </c>
      <c r="Q432" s="58" t="s">
        <v>2822</v>
      </c>
      <c r="R432" s="2" t="s">
        <v>1371</v>
      </c>
      <c r="S432" s="2" t="s">
        <v>2811</v>
      </c>
      <c r="T432" s="241" t="str">
        <f t="shared" si="567"/>
        <v>-</v>
      </c>
      <c r="U432" s="241" t="str">
        <f t="shared" si="568"/>
        <v>M</v>
      </c>
      <c r="V432" s="241" t="str">
        <f t="shared" si="569"/>
        <v>-</v>
      </c>
      <c r="W432" s="241" t="str">
        <f t="shared" si="563"/>
        <v>-</v>
      </c>
      <c r="X432" s="260">
        <f t="shared" si="628"/>
        <v>6</v>
      </c>
      <c r="Y432" s="261" t="str">
        <f t="shared" si="627"/>
        <v/>
      </c>
      <c r="Z432" s="61" t="s">
        <v>1829</v>
      </c>
      <c r="AA432" s="48">
        <v>24253</v>
      </c>
      <c r="AB432" s="73">
        <v>1</v>
      </c>
      <c r="AD432" t="s">
        <v>1705</v>
      </c>
      <c r="AE432" s="56"/>
      <c r="AF432" s="66">
        <v>13.5</v>
      </c>
      <c r="AI432" s="272"/>
      <c r="AR432">
        <v>1107.8</v>
      </c>
      <c r="AS432" s="193">
        <f t="shared" ref="AS432:AS441" si="629">SUM(AU432:BN432)+SUM(BO432:CL432)/1000</f>
        <v>1070.7</v>
      </c>
      <c r="AT432" s="248" t="str">
        <f t="shared" ref="AT432:AT441" si="630">FR432</f>
        <v/>
      </c>
      <c r="AU432">
        <v>54.2</v>
      </c>
      <c r="AV432">
        <v>26.3</v>
      </c>
      <c r="AW432" s="55">
        <v>196</v>
      </c>
      <c r="AX432">
        <v>97.1</v>
      </c>
      <c r="AY432">
        <v>32</v>
      </c>
      <c r="AZ432" s="61">
        <v>665.1</v>
      </c>
      <c r="BO432" s="90"/>
      <c r="BP432" s="273"/>
      <c r="BQ432" s="90"/>
      <c r="BR432" s="90"/>
      <c r="BS432" s="90"/>
      <c r="BT432" s="90"/>
      <c r="BU432" s="90"/>
      <c r="BV432" s="90"/>
      <c r="BW432" s="90"/>
      <c r="BX432" s="90"/>
      <c r="BY432" s="90"/>
      <c r="BZ432" s="90"/>
      <c r="CA432" s="90"/>
      <c r="CB432" s="90"/>
      <c r="CC432" s="90"/>
      <c r="CD432" s="90"/>
      <c r="CE432" s="90"/>
      <c r="CF432" s="90"/>
      <c r="CG432" s="90"/>
      <c r="CH432" s="90"/>
      <c r="CI432" s="90"/>
      <c r="CJ432" s="90"/>
      <c r="CK432" s="90"/>
      <c r="CL432" s="91"/>
      <c r="CM432" s="90"/>
      <c r="CN432" s="90">
        <v>535</v>
      </c>
      <c r="CO432" s="90"/>
      <c r="DB432" s="103"/>
      <c r="DC432" s="103"/>
      <c r="DD432" s="103"/>
      <c r="DE432" s="103"/>
      <c r="DF432" s="103"/>
      <c r="DG432" s="103"/>
      <c r="DH432" s="103"/>
      <c r="DI432" s="103"/>
      <c r="DJ432" s="103"/>
      <c r="DK432" s="103"/>
      <c r="DL432" s="103"/>
      <c r="DM432" s="103"/>
      <c r="DN432" s="103"/>
      <c r="DO432" s="103"/>
      <c r="DP432" s="103"/>
      <c r="DQ432" s="103"/>
      <c r="DR432" s="103"/>
      <c r="DS432" s="104"/>
      <c r="DT432" s="50">
        <f t="shared" si="570"/>
        <v>1</v>
      </c>
      <c r="DU432" s="73">
        <f t="shared" si="571"/>
        <v>0</v>
      </c>
      <c r="DV432" s="73">
        <f t="shared" si="572"/>
        <v>0</v>
      </c>
      <c r="DW432" s="73">
        <f t="shared" si="573"/>
        <v>1</v>
      </c>
      <c r="DX432" s="73">
        <f t="shared" si="574"/>
        <v>0</v>
      </c>
      <c r="DY432" s="125">
        <f t="shared" si="575"/>
        <v>0</v>
      </c>
      <c r="DZ432" s="73">
        <f t="shared" si="576"/>
        <v>1</v>
      </c>
      <c r="EA432" s="19">
        <f t="shared" si="577"/>
        <v>0</v>
      </c>
      <c r="EB432" s="50">
        <f t="shared" si="578"/>
        <v>0</v>
      </c>
      <c r="EC432" s="19">
        <f t="shared" si="579"/>
        <v>0</v>
      </c>
      <c r="ED432" s="19">
        <f t="shared" si="580"/>
        <v>1</v>
      </c>
      <c r="EE432" s="19">
        <f t="shared" si="581"/>
        <v>0</v>
      </c>
      <c r="EF432" s="50">
        <f t="shared" si="582"/>
        <v>0</v>
      </c>
      <c r="EG432" s="19">
        <f t="shared" si="583"/>
        <v>1</v>
      </c>
      <c r="EH432" s="19">
        <f t="shared" si="584"/>
        <v>0</v>
      </c>
      <c r="EI432" s="50">
        <f t="shared" si="585"/>
        <v>0</v>
      </c>
      <c r="EJ432" s="125">
        <f t="shared" si="586"/>
        <v>2</v>
      </c>
      <c r="EK432">
        <f t="shared" si="587"/>
        <v>54.2</v>
      </c>
      <c r="EL432" t="str">
        <f t="shared" si="588"/>
        <v/>
      </c>
      <c r="EM432">
        <f t="shared" si="589"/>
        <v>26.3</v>
      </c>
      <c r="EN432">
        <f t="shared" si="590"/>
        <v>196</v>
      </c>
      <c r="EO432" t="str">
        <f t="shared" si="591"/>
        <v/>
      </c>
      <c r="EP432" t="str">
        <f t="shared" si="592"/>
        <v/>
      </c>
      <c r="EQ432">
        <f t="shared" si="593"/>
        <v>665.1</v>
      </c>
      <c r="ER432" t="str">
        <f t="shared" si="594"/>
        <v/>
      </c>
      <c r="ES432" t="str">
        <f t="shared" si="595"/>
        <v/>
      </c>
      <c r="ET432">
        <f t="shared" si="596"/>
        <v>32</v>
      </c>
      <c r="EU432" s="61">
        <f t="shared" si="597"/>
        <v>97.1</v>
      </c>
      <c r="EV432" s="53" t="e">
        <f>IF(ISNUMBER(EK432),EK432*#REF!,"")</f>
        <v>#REF!</v>
      </c>
      <c r="EW432" s="53" t="str">
        <f>IF(ISNUMBER(EL432),EL432*#REF!,"")</f>
        <v/>
      </c>
      <c r="EX432" s="53" t="e">
        <f>IF(ISNUMBER(EM432),EM432*#REF!,"")</f>
        <v>#REF!</v>
      </c>
      <c r="EY432" s="53" t="e">
        <f>IF(ISNUMBER(EN432),EN432*#REF!,"")</f>
        <v>#REF!</v>
      </c>
      <c r="EZ432" s="53" t="str">
        <f>IF(ISNUMBER(EO432),EO432*#REF!,"")</f>
        <v/>
      </c>
      <c r="FA432" s="53" t="str">
        <f>IF(ISNUMBER(EP432),EP432*#REF!,"")</f>
        <v/>
      </c>
      <c r="FB432" s="53" t="e">
        <f>IF(ISNUMBER(EQ432),EQ432*#REF!,"")</f>
        <v>#REF!</v>
      </c>
      <c r="FC432" s="53" t="str">
        <f>IF(ISNUMBER(ER432),ER432*#REF!,"")</f>
        <v/>
      </c>
      <c r="FD432" s="53" t="str">
        <f>IF(ISNUMBER(ES432),ES432*#REF!,"")</f>
        <v/>
      </c>
      <c r="FE432" s="53" t="e">
        <f>IF(ISNUMBER(ET432),ET432*#REF!,"")</f>
        <v>#REF!</v>
      </c>
      <c r="FF432" s="52" t="e">
        <f>IF(ISNUMBER(EU432),EU432*#REF!,"")</f>
        <v>#REF!</v>
      </c>
      <c r="FG432" s="55" t="str">
        <f t="shared" si="598"/>
        <v/>
      </c>
      <c r="FH432" s="55" t="str">
        <f t="shared" si="599"/>
        <v/>
      </c>
      <c r="FI432" s="55" t="str">
        <f t="shared" si="600"/>
        <v/>
      </c>
      <c r="FJ432" s="55" t="str">
        <f t="shared" si="601"/>
        <v/>
      </c>
      <c r="FK432" s="55" t="str">
        <f t="shared" si="602"/>
        <v/>
      </c>
      <c r="FL432" s="55" t="str">
        <f t="shared" si="603"/>
        <v/>
      </c>
      <c r="FM432" s="55" t="str">
        <f t="shared" si="604"/>
        <v/>
      </c>
      <c r="FN432" s="55" t="str">
        <f t="shared" si="605"/>
        <v/>
      </c>
      <c r="FO432" s="55" t="str">
        <f t="shared" si="606"/>
        <v/>
      </c>
      <c r="FP432" s="55" t="str">
        <f t="shared" si="607"/>
        <v/>
      </c>
      <c r="FQ432" s="59" t="str">
        <f t="shared" si="608"/>
        <v/>
      </c>
      <c r="FR432" s="53" t="str">
        <f t="shared" si="564"/>
        <v/>
      </c>
      <c r="FS432" s="53" t="e">
        <f t="shared" si="609"/>
        <v>#VALUE!</v>
      </c>
      <c r="FT432" s="19" t="e">
        <f t="shared" si="610"/>
        <v>#VALUE!</v>
      </c>
      <c r="FU432" s="19" t="e">
        <f t="shared" si="611"/>
        <v>#VALUE!</v>
      </c>
      <c r="FV432" s="19" t="e">
        <f t="shared" si="612"/>
        <v>#VALUE!</v>
      </c>
      <c r="FW432" s="50" t="e">
        <f t="shared" si="613"/>
        <v>#VALUE!</v>
      </c>
      <c r="FX432" s="120">
        <f t="shared" si="614"/>
        <v>0</v>
      </c>
      <c r="FY432" s="120">
        <f t="shared" si="615"/>
        <v>0</v>
      </c>
      <c r="FZ432" s="120">
        <f t="shared" si="616"/>
        <v>0</v>
      </c>
      <c r="GA432" s="120">
        <f t="shared" si="617"/>
        <v>0</v>
      </c>
      <c r="GB432" s="120">
        <f t="shared" si="618"/>
        <v>0</v>
      </c>
      <c r="GC432" s="120">
        <f t="shared" si="619"/>
        <v>0</v>
      </c>
      <c r="GD432" s="120">
        <f t="shared" si="620"/>
        <v>0</v>
      </c>
      <c r="GE432" s="120">
        <f t="shared" si="621"/>
        <v>0</v>
      </c>
      <c r="GF432" s="120">
        <f t="shared" si="622"/>
        <v>0</v>
      </c>
      <c r="GG432">
        <f t="shared" si="623"/>
        <v>0</v>
      </c>
      <c r="GH432">
        <f t="shared" si="624"/>
        <v>0</v>
      </c>
      <c r="GI432">
        <v>6</v>
      </c>
      <c r="GJ432" t="str">
        <f t="shared" si="625"/>
        <v/>
      </c>
    </row>
    <row r="433" spans="1:192" ht="15" x14ac:dyDescent="0.25">
      <c r="A433" s="50">
        <f t="shared" si="626"/>
        <v>432</v>
      </c>
      <c r="B433" s="2" t="s">
        <v>662</v>
      </c>
      <c r="C433" t="s">
        <v>661</v>
      </c>
      <c r="F433" s="271">
        <v>3471870</v>
      </c>
      <c r="G433" s="271">
        <v>5508310</v>
      </c>
      <c r="H433" s="77">
        <f t="shared" si="565"/>
        <v>471806.82200000004</v>
      </c>
      <c r="I433" s="77">
        <f t="shared" si="566"/>
        <v>5506546.466</v>
      </c>
      <c r="J433" s="128">
        <v>94</v>
      </c>
      <c r="K433" s="66" t="s">
        <v>1334</v>
      </c>
      <c r="L433" s="19">
        <v>1413.5</v>
      </c>
      <c r="M433" s="19">
        <v>1012</v>
      </c>
      <c r="N433" s="19">
        <v>1029.8</v>
      </c>
      <c r="Q433" s="2" t="s">
        <v>1353</v>
      </c>
      <c r="R433" s="2" t="s">
        <v>2896</v>
      </c>
      <c r="S433" s="2" t="s">
        <v>2811</v>
      </c>
      <c r="T433" s="241" t="str">
        <f t="shared" si="567"/>
        <v>-</v>
      </c>
      <c r="U433" s="241" t="str">
        <f t="shared" si="568"/>
        <v>-</v>
      </c>
      <c r="V433" s="241" t="str">
        <f t="shared" si="569"/>
        <v>B</v>
      </c>
      <c r="W433" s="241" t="str">
        <f t="shared" si="563"/>
        <v>-</v>
      </c>
      <c r="X433" s="260">
        <f t="shared" si="628"/>
        <v>6</v>
      </c>
      <c r="Y433" s="261" t="str">
        <f t="shared" si="627"/>
        <v/>
      </c>
      <c r="AA433" s="48">
        <v>18962</v>
      </c>
      <c r="AB433" s="73">
        <v>1</v>
      </c>
      <c r="AC433" s="2" t="s">
        <v>677</v>
      </c>
      <c r="AD433" s="2" t="s">
        <v>663</v>
      </c>
      <c r="AE433" s="49" t="s">
        <v>1830</v>
      </c>
      <c r="AF433" s="66" t="s">
        <v>3088</v>
      </c>
      <c r="AI433" s="272"/>
      <c r="AS433" s="193">
        <f t="shared" si="629"/>
        <v>47633.3</v>
      </c>
      <c r="AT433" s="249" t="str">
        <f t="shared" si="630"/>
        <v/>
      </c>
      <c r="AU433">
        <v>16220</v>
      </c>
      <c r="AV433">
        <v>240</v>
      </c>
      <c r="AW433">
        <v>1315</v>
      </c>
      <c r="AX433">
        <v>25950</v>
      </c>
      <c r="AY433">
        <v>0</v>
      </c>
      <c r="AZ433" s="49">
        <v>3500</v>
      </c>
      <c r="BB433">
        <v>320</v>
      </c>
      <c r="BE433" s="51"/>
      <c r="BI433" s="55">
        <v>1</v>
      </c>
      <c r="BO433" s="90"/>
      <c r="BP433" s="273"/>
      <c r="BQ433" s="90"/>
      <c r="BR433" s="90">
        <v>87300</v>
      </c>
      <c r="BS433" s="90"/>
      <c r="BT433" s="90"/>
      <c r="BU433" s="90"/>
      <c r="BV433" s="90"/>
      <c r="BW433" s="90"/>
      <c r="BX433" s="90"/>
      <c r="BY433" s="90"/>
      <c r="BZ433" s="90"/>
      <c r="CA433" s="90"/>
      <c r="CB433" s="90"/>
      <c r="CC433" s="90"/>
      <c r="CD433" s="90"/>
      <c r="CE433" s="90"/>
      <c r="CF433" s="90"/>
      <c r="CG433" s="90"/>
      <c r="CH433" s="90"/>
      <c r="CI433" s="90"/>
      <c r="CJ433" s="90"/>
      <c r="CK433" s="90"/>
      <c r="CL433" s="91"/>
      <c r="CM433" s="90"/>
      <c r="CN433" s="90" t="s">
        <v>3088</v>
      </c>
      <c r="CO433" s="90"/>
      <c r="DB433" s="103"/>
      <c r="DC433" s="103"/>
      <c r="DD433" s="103"/>
      <c r="DE433" s="103"/>
      <c r="DF433" s="103"/>
      <c r="DG433" s="103"/>
      <c r="DH433" s="103"/>
      <c r="DI433" s="103"/>
      <c r="DJ433" s="103"/>
      <c r="DK433" s="103"/>
      <c r="DL433" s="103"/>
      <c r="DM433" s="103"/>
      <c r="DN433" s="103"/>
      <c r="DO433" s="103"/>
      <c r="DP433" s="103"/>
      <c r="DQ433" s="103"/>
      <c r="DR433" s="103"/>
      <c r="DS433" s="104"/>
      <c r="DT433" s="50">
        <f t="shared" si="570"/>
        <v>1</v>
      </c>
      <c r="DU433" s="73">
        <f t="shared" si="571"/>
        <v>0</v>
      </c>
      <c r="DV433" s="73">
        <f t="shared" si="572"/>
        <v>0</v>
      </c>
      <c r="DW433" s="73">
        <f t="shared" si="573"/>
        <v>0</v>
      </c>
      <c r="DX433" s="73">
        <f t="shared" si="574"/>
        <v>1</v>
      </c>
      <c r="DY433" s="125">
        <f t="shared" si="575"/>
        <v>0</v>
      </c>
      <c r="DZ433" s="73">
        <f t="shared" si="576"/>
        <v>0</v>
      </c>
      <c r="EA433" s="19">
        <f t="shared" si="577"/>
        <v>0</v>
      </c>
      <c r="EB433" s="50">
        <f t="shared" si="578"/>
        <v>1</v>
      </c>
      <c r="EC433" s="19">
        <f t="shared" si="579"/>
        <v>0</v>
      </c>
      <c r="ED433" s="19">
        <f t="shared" si="580"/>
        <v>0</v>
      </c>
      <c r="EE433" s="19">
        <f t="shared" si="581"/>
        <v>1</v>
      </c>
      <c r="EF433" s="50">
        <f t="shared" si="582"/>
        <v>0</v>
      </c>
      <c r="EG433" s="19">
        <f t="shared" si="583"/>
        <v>0</v>
      </c>
      <c r="EH433" s="19">
        <f t="shared" si="584"/>
        <v>0</v>
      </c>
      <c r="EI433" s="50">
        <f t="shared" si="585"/>
        <v>1</v>
      </c>
      <c r="EJ433" s="125">
        <f t="shared" si="586"/>
        <v>2</v>
      </c>
      <c r="EK433">
        <f t="shared" si="587"/>
        <v>16220</v>
      </c>
      <c r="EL433">
        <f t="shared" si="588"/>
        <v>320</v>
      </c>
      <c r="EM433">
        <f t="shared" si="589"/>
        <v>240</v>
      </c>
      <c r="EN433">
        <f t="shared" si="590"/>
        <v>1315</v>
      </c>
      <c r="EO433" t="str">
        <f t="shared" si="591"/>
        <v/>
      </c>
      <c r="EP433" t="str">
        <f t="shared" si="592"/>
        <v/>
      </c>
      <c r="EQ433">
        <f t="shared" si="593"/>
        <v>3500</v>
      </c>
      <c r="ER433" t="str">
        <f t="shared" si="594"/>
        <v/>
      </c>
      <c r="ES433" t="str">
        <f t="shared" si="595"/>
        <v/>
      </c>
      <c r="ET433">
        <f t="shared" si="596"/>
        <v>0</v>
      </c>
      <c r="EU433" s="61">
        <f t="shared" si="597"/>
        <v>25950</v>
      </c>
      <c r="EV433" s="53" t="e">
        <f>IF(ISNUMBER(EK433),EK433*#REF!,"")</f>
        <v>#REF!</v>
      </c>
      <c r="EW433" s="53" t="e">
        <f>IF(ISNUMBER(EL433),EL433*#REF!,"")</f>
        <v>#REF!</v>
      </c>
      <c r="EX433" s="53" t="e">
        <f>IF(ISNUMBER(EM433),EM433*#REF!,"")</f>
        <v>#REF!</v>
      </c>
      <c r="EY433" s="53" t="e">
        <f>IF(ISNUMBER(EN433),EN433*#REF!,"")</f>
        <v>#REF!</v>
      </c>
      <c r="EZ433" s="53" t="str">
        <f>IF(ISNUMBER(EO433),EO433*#REF!,"")</f>
        <v/>
      </c>
      <c r="FA433" s="53" t="str">
        <f>IF(ISNUMBER(EP433),EP433*#REF!,"")</f>
        <v/>
      </c>
      <c r="FB433" s="53" t="e">
        <f>IF(ISNUMBER(EQ433),EQ433*#REF!,"")</f>
        <v>#REF!</v>
      </c>
      <c r="FC433" s="53" t="str">
        <f>IF(ISNUMBER(ER433),ER433*#REF!,"")</f>
        <v/>
      </c>
      <c r="FD433" s="53" t="str">
        <f>IF(ISNUMBER(ES433),ES433*#REF!,"")</f>
        <v/>
      </c>
      <c r="FE433" s="53" t="e">
        <f>IF(ISNUMBER(ET433),ET433*#REF!,"")</f>
        <v>#REF!</v>
      </c>
      <c r="FF433" s="52" t="e">
        <f>IF(ISNUMBER(EU433),EU433*#REF!,"")</f>
        <v>#REF!</v>
      </c>
      <c r="FG433" s="55" t="str">
        <f t="shared" si="598"/>
        <v/>
      </c>
      <c r="FH433" s="55" t="str">
        <f t="shared" si="599"/>
        <v/>
      </c>
      <c r="FI433" s="55" t="str">
        <f t="shared" si="600"/>
        <v/>
      </c>
      <c r="FJ433" s="55" t="str">
        <f t="shared" si="601"/>
        <v/>
      </c>
      <c r="FK433" s="55" t="str">
        <f t="shared" si="602"/>
        <v/>
      </c>
      <c r="FL433" s="55" t="str">
        <f t="shared" si="603"/>
        <v/>
      </c>
      <c r="FM433" s="55" t="str">
        <f t="shared" si="604"/>
        <v/>
      </c>
      <c r="FN433" s="55" t="str">
        <f t="shared" si="605"/>
        <v/>
      </c>
      <c r="FO433" s="55" t="str">
        <f t="shared" si="606"/>
        <v/>
      </c>
      <c r="FP433" s="55" t="str">
        <f t="shared" si="607"/>
        <v/>
      </c>
      <c r="FQ433" s="59" t="str">
        <f t="shared" si="608"/>
        <v/>
      </c>
      <c r="FR433" s="53" t="str">
        <f t="shared" si="564"/>
        <v/>
      </c>
      <c r="FS433" s="53" t="e">
        <f t="shared" si="609"/>
        <v>#VALUE!</v>
      </c>
      <c r="FT433" s="19" t="e">
        <f t="shared" si="610"/>
        <v>#VALUE!</v>
      </c>
      <c r="FU433" s="19" t="e">
        <f t="shared" si="611"/>
        <v>#VALUE!</v>
      </c>
      <c r="FV433" s="19" t="e">
        <f t="shared" si="612"/>
        <v>#VALUE!</v>
      </c>
      <c r="FW433" s="50" t="e">
        <f t="shared" si="613"/>
        <v>#VALUE!</v>
      </c>
      <c r="FX433" s="120">
        <f t="shared" si="614"/>
        <v>0</v>
      </c>
      <c r="FY433" s="120">
        <f t="shared" si="615"/>
        <v>0</v>
      </c>
      <c r="FZ433" s="120">
        <f t="shared" si="616"/>
        <v>0</v>
      </c>
      <c r="GA433" s="120">
        <f t="shared" si="617"/>
        <v>0</v>
      </c>
      <c r="GB433" s="120">
        <f t="shared" si="618"/>
        <v>0</v>
      </c>
      <c r="GC433" s="120">
        <f t="shared" si="619"/>
        <v>0</v>
      </c>
      <c r="GD433" s="120">
        <f t="shared" si="620"/>
        <v>0</v>
      </c>
      <c r="GE433" s="120">
        <f t="shared" si="621"/>
        <v>0</v>
      </c>
      <c r="GF433" s="120">
        <f t="shared" si="622"/>
        <v>0</v>
      </c>
      <c r="GG433">
        <f t="shared" si="623"/>
        <v>0</v>
      </c>
      <c r="GH433">
        <f t="shared" si="624"/>
        <v>0</v>
      </c>
      <c r="GI433">
        <v>6</v>
      </c>
      <c r="GJ433" t="str">
        <f t="shared" si="625"/>
        <v/>
      </c>
    </row>
    <row r="434" spans="1:192" ht="15" x14ac:dyDescent="0.25">
      <c r="A434" s="50">
        <f t="shared" si="626"/>
        <v>433</v>
      </c>
      <c r="B434" s="2" t="s">
        <v>662</v>
      </c>
      <c r="C434" t="s">
        <v>661</v>
      </c>
      <c r="F434" s="271">
        <v>3471870</v>
      </c>
      <c r="G434" s="271">
        <v>5508310</v>
      </c>
      <c r="H434" s="77">
        <f t="shared" si="565"/>
        <v>471806.82200000004</v>
      </c>
      <c r="I434" s="77">
        <f t="shared" si="566"/>
        <v>5506546.466</v>
      </c>
      <c r="J434" s="128">
        <v>94</v>
      </c>
      <c r="K434" s="66" t="s">
        <v>1334</v>
      </c>
      <c r="L434" s="19">
        <v>1413.5</v>
      </c>
      <c r="M434" s="19">
        <v>1402.5</v>
      </c>
      <c r="N434" s="19">
        <v>1406.5</v>
      </c>
      <c r="Q434" s="58" t="s">
        <v>2822</v>
      </c>
      <c r="R434" s="2" t="s">
        <v>1831</v>
      </c>
      <c r="S434" s="2" t="s">
        <v>2811</v>
      </c>
      <c r="T434" s="241" t="str">
        <f t="shared" si="567"/>
        <v>-</v>
      </c>
      <c r="U434" s="241" t="str">
        <f t="shared" si="568"/>
        <v>-</v>
      </c>
      <c r="V434" s="241" t="str">
        <f t="shared" si="569"/>
        <v>B</v>
      </c>
      <c r="W434" s="241" t="str">
        <f t="shared" si="563"/>
        <v>-</v>
      </c>
      <c r="X434" s="260">
        <f t="shared" si="628"/>
        <v>6</v>
      </c>
      <c r="Y434" s="261" t="str">
        <f t="shared" si="627"/>
        <v/>
      </c>
      <c r="AA434" s="48">
        <v>18962</v>
      </c>
      <c r="AB434" s="73">
        <v>2</v>
      </c>
      <c r="AC434" s="2" t="s">
        <v>677</v>
      </c>
      <c r="AD434" s="2" t="s">
        <v>663</v>
      </c>
      <c r="AE434" s="57" t="s">
        <v>1832</v>
      </c>
      <c r="AF434" s="66" t="s">
        <v>3088</v>
      </c>
      <c r="AI434" s="272"/>
      <c r="AS434" s="193">
        <f t="shared" si="629"/>
        <v>57705.11</v>
      </c>
      <c r="AT434" s="249" t="str">
        <f t="shared" si="630"/>
        <v/>
      </c>
      <c r="AU434">
        <v>19680</v>
      </c>
      <c r="AV434">
        <v>264</v>
      </c>
      <c r="AW434">
        <v>1665</v>
      </c>
      <c r="AX434">
        <v>31650</v>
      </c>
      <c r="AY434">
        <v>0</v>
      </c>
      <c r="AZ434" s="49">
        <v>4000</v>
      </c>
      <c r="BB434">
        <v>350</v>
      </c>
      <c r="BE434" s="2" t="s">
        <v>1322</v>
      </c>
      <c r="BI434">
        <v>2.61</v>
      </c>
      <c r="BO434" s="90"/>
      <c r="BP434" s="273"/>
      <c r="BQ434" s="90"/>
      <c r="BR434" s="90">
        <v>93500</v>
      </c>
      <c r="BS434" s="90"/>
      <c r="BT434" s="90"/>
      <c r="BU434" s="90"/>
      <c r="BV434" s="90"/>
      <c r="BW434" s="90"/>
      <c r="BX434" s="90"/>
      <c r="BY434" s="90"/>
      <c r="BZ434" s="90"/>
      <c r="CA434" s="90"/>
      <c r="CB434" s="90"/>
      <c r="CC434" s="90"/>
      <c r="CD434" s="90"/>
      <c r="CE434" s="90"/>
      <c r="CF434" s="90"/>
      <c r="CG434" s="90"/>
      <c r="CH434" s="90"/>
      <c r="CI434" s="90"/>
      <c r="CJ434" s="90"/>
      <c r="CK434" s="90"/>
      <c r="CL434" s="91"/>
      <c r="CM434" s="90"/>
      <c r="CN434" s="90" t="s">
        <v>3088</v>
      </c>
      <c r="CO434" s="90"/>
      <c r="DB434" s="103"/>
      <c r="DC434" s="103"/>
      <c r="DD434" s="103"/>
      <c r="DE434" s="103"/>
      <c r="DF434" s="103"/>
      <c r="DG434" s="103"/>
      <c r="DH434" s="103"/>
      <c r="DI434" s="103"/>
      <c r="DJ434" s="103"/>
      <c r="DK434" s="103"/>
      <c r="DL434" s="103"/>
      <c r="DM434" s="103"/>
      <c r="DN434" s="103"/>
      <c r="DO434" s="103"/>
      <c r="DP434" s="103"/>
      <c r="DQ434" s="103"/>
      <c r="DR434" s="103"/>
      <c r="DS434" s="104"/>
      <c r="DT434" s="50">
        <f t="shared" si="570"/>
        <v>0</v>
      </c>
      <c r="DU434" s="73">
        <f t="shared" si="571"/>
        <v>0</v>
      </c>
      <c r="DV434" s="73">
        <f t="shared" si="572"/>
        <v>0</v>
      </c>
      <c r="DW434" s="73">
        <f t="shared" si="573"/>
        <v>0</v>
      </c>
      <c r="DX434" s="73">
        <f t="shared" si="574"/>
        <v>1</v>
      </c>
      <c r="DY434" s="125">
        <f t="shared" si="575"/>
        <v>0</v>
      </c>
      <c r="DZ434" s="73">
        <f t="shared" si="576"/>
        <v>0</v>
      </c>
      <c r="EA434" s="19">
        <f t="shared" si="577"/>
        <v>0</v>
      </c>
      <c r="EB434" s="50">
        <f t="shared" si="578"/>
        <v>1</v>
      </c>
      <c r="EC434" s="19">
        <f t="shared" si="579"/>
        <v>0</v>
      </c>
      <c r="ED434" s="19">
        <f t="shared" si="580"/>
        <v>0</v>
      </c>
      <c r="EE434" s="19">
        <f t="shared" si="581"/>
        <v>1</v>
      </c>
      <c r="EF434" s="50">
        <f t="shared" si="582"/>
        <v>0</v>
      </c>
      <c r="EG434" s="19">
        <f t="shared" si="583"/>
        <v>0</v>
      </c>
      <c r="EH434" s="19">
        <f t="shared" si="584"/>
        <v>0</v>
      </c>
      <c r="EI434" s="50">
        <f t="shared" si="585"/>
        <v>1</v>
      </c>
      <c r="EJ434" s="125">
        <f t="shared" si="586"/>
        <v>2</v>
      </c>
      <c r="EK434">
        <f t="shared" si="587"/>
        <v>19680</v>
      </c>
      <c r="EL434">
        <f t="shared" si="588"/>
        <v>350</v>
      </c>
      <c r="EM434">
        <f t="shared" si="589"/>
        <v>264</v>
      </c>
      <c r="EN434">
        <f t="shared" si="590"/>
        <v>1665</v>
      </c>
      <c r="EO434" t="str">
        <f t="shared" si="591"/>
        <v/>
      </c>
      <c r="EP434" t="str">
        <f t="shared" si="592"/>
        <v/>
      </c>
      <c r="EQ434">
        <f t="shared" si="593"/>
        <v>4000</v>
      </c>
      <c r="ER434" t="str">
        <f t="shared" si="594"/>
        <v/>
      </c>
      <c r="ES434" t="str">
        <f t="shared" si="595"/>
        <v/>
      </c>
      <c r="ET434">
        <f t="shared" si="596"/>
        <v>0</v>
      </c>
      <c r="EU434" s="61">
        <f t="shared" si="597"/>
        <v>31650</v>
      </c>
      <c r="EV434" s="53" t="e">
        <f>IF(ISNUMBER(EK434),EK434*#REF!,"")</f>
        <v>#REF!</v>
      </c>
      <c r="EW434" s="53" t="e">
        <f>IF(ISNUMBER(EL434),EL434*#REF!,"")</f>
        <v>#REF!</v>
      </c>
      <c r="EX434" s="53" t="e">
        <f>IF(ISNUMBER(EM434),EM434*#REF!,"")</f>
        <v>#REF!</v>
      </c>
      <c r="EY434" s="53" t="e">
        <f>IF(ISNUMBER(EN434),EN434*#REF!,"")</f>
        <v>#REF!</v>
      </c>
      <c r="EZ434" s="53" t="str">
        <f>IF(ISNUMBER(EO434),EO434*#REF!,"")</f>
        <v/>
      </c>
      <c r="FA434" s="53" t="str">
        <f>IF(ISNUMBER(EP434),EP434*#REF!,"")</f>
        <v/>
      </c>
      <c r="FB434" s="53" t="e">
        <f>IF(ISNUMBER(EQ434),EQ434*#REF!,"")</f>
        <v>#REF!</v>
      </c>
      <c r="FC434" s="53" t="str">
        <f>IF(ISNUMBER(ER434),ER434*#REF!,"")</f>
        <v/>
      </c>
      <c r="FD434" s="53" t="str">
        <f>IF(ISNUMBER(ES434),ES434*#REF!,"")</f>
        <v/>
      </c>
      <c r="FE434" s="53" t="e">
        <f>IF(ISNUMBER(ET434),ET434*#REF!,"")</f>
        <v>#REF!</v>
      </c>
      <c r="FF434" s="52" t="e">
        <f>IF(ISNUMBER(EU434),EU434*#REF!,"")</f>
        <v>#REF!</v>
      </c>
      <c r="FG434" s="55" t="str">
        <f t="shared" si="598"/>
        <v/>
      </c>
      <c r="FH434" s="55" t="str">
        <f t="shared" si="599"/>
        <v/>
      </c>
      <c r="FI434" s="55" t="str">
        <f t="shared" si="600"/>
        <v/>
      </c>
      <c r="FJ434" s="55" t="str">
        <f t="shared" si="601"/>
        <v/>
      </c>
      <c r="FK434" s="55" t="str">
        <f t="shared" si="602"/>
        <v/>
      </c>
      <c r="FL434" s="55" t="str">
        <f t="shared" si="603"/>
        <v/>
      </c>
      <c r="FM434" s="55" t="str">
        <f t="shared" si="604"/>
        <v/>
      </c>
      <c r="FN434" s="55" t="str">
        <f t="shared" si="605"/>
        <v/>
      </c>
      <c r="FO434" s="55" t="str">
        <f t="shared" si="606"/>
        <v/>
      </c>
      <c r="FP434" s="55" t="str">
        <f t="shared" si="607"/>
        <v/>
      </c>
      <c r="FQ434" s="59" t="str">
        <f t="shared" si="608"/>
        <v/>
      </c>
      <c r="FR434" s="53" t="str">
        <f t="shared" si="564"/>
        <v/>
      </c>
      <c r="FS434" s="53" t="e">
        <f t="shared" si="609"/>
        <v>#VALUE!</v>
      </c>
      <c r="FT434" s="19" t="e">
        <f t="shared" si="610"/>
        <v>#VALUE!</v>
      </c>
      <c r="FU434" s="19" t="e">
        <f t="shared" si="611"/>
        <v>#VALUE!</v>
      </c>
      <c r="FV434" s="19" t="e">
        <f t="shared" si="612"/>
        <v>#VALUE!</v>
      </c>
      <c r="FW434" s="50" t="e">
        <f t="shared" si="613"/>
        <v>#VALUE!</v>
      </c>
      <c r="FX434" s="120">
        <f t="shared" si="614"/>
        <v>0</v>
      </c>
      <c r="FY434" s="120">
        <f t="shared" si="615"/>
        <v>0</v>
      </c>
      <c r="FZ434" s="120">
        <f t="shared" si="616"/>
        <v>0</v>
      </c>
      <c r="GA434" s="120">
        <f t="shared" si="617"/>
        <v>0</v>
      </c>
      <c r="GB434" s="120">
        <f t="shared" si="618"/>
        <v>0</v>
      </c>
      <c r="GC434" s="120">
        <f t="shared" si="619"/>
        <v>0</v>
      </c>
      <c r="GD434" s="120">
        <f t="shared" si="620"/>
        <v>0</v>
      </c>
      <c r="GE434" s="120">
        <f t="shared" si="621"/>
        <v>0</v>
      </c>
      <c r="GF434" s="120">
        <f t="shared" si="622"/>
        <v>0</v>
      </c>
      <c r="GG434">
        <f t="shared" si="623"/>
        <v>0</v>
      </c>
      <c r="GH434">
        <f t="shared" si="624"/>
        <v>0</v>
      </c>
      <c r="GI434">
        <v>6</v>
      </c>
      <c r="GJ434" t="str">
        <f t="shared" si="625"/>
        <v/>
      </c>
    </row>
    <row r="435" spans="1:192" x14ac:dyDescent="0.2">
      <c r="A435" s="50">
        <f t="shared" si="626"/>
        <v>434</v>
      </c>
      <c r="B435" s="2" t="s">
        <v>348</v>
      </c>
      <c r="C435" t="s">
        <v>668</v>
      </c>
      <c r="F435" s="271">
        <v>3520900</v>
      </c>
      <c r="G435" s="271">
        <v>5557690</v>
      </c>
      <c r="H435" s="77">
        <f t="shared" si="565"/>
        <v>520817.21</v>
      </c>
      <c r="I435" s="77">
        <f t="shared" si="566"/>
        <v>5555906.7140000006</v>
      </c>
      <c r="J435" s="211">
        <v>255</v>
      </c>
      <c r="K435" s="19" t="s">
        <v>1334</v>
      </c>
      <c r="L435" s="19">
        <v>96</v>
      </c>
      <c r="Q435" s="58" t="s">
        <v>774</v>
      </c>
      <c r="R435" s="44" t="s">
        <v>275</v>
      </c>
      <c r="S435" s="2" t="s">
        <v>1325</v>
      </c>
      <c r="T435" s="241" t="str">
        <f t="shared" si="567"/>
        <v>-</v>
      </c>
      <c r="U435" s="241" t="str">
        <f t="shared" si="568"/>
        <v>M</v>
      </c>
      <c r="V435" s="241" t="str">
        <f t="shared" si="569"/>
        <v>-</v>
      </c>
      <c r="W435" s="241" t="str">
        <f t="shared" si="563"/>
        <v>-</v>
      </c>
      <c r="X435" s="260">
        <f t="shared" si="628"/>
        <v>6</v>
      </c>
      <c r="Y435" s="261" t="str">
        <f t="shared" si="627"/>
        <v/>
      </c>
      <c r="Z435" s="56" t="s">
        <v>1833</v>
      </c>
      <c r="AA435" s="66" t="s">
        <v>1834</v>
      </c>
      <c r="AB435" s="76">
        <v>1</v>
      </c>
      <c r="AD435" t="s">
        <v>1557</v>
      </c>
      <c r="AE435" s="57" t="s">
        <v>2898</v>
      </c>
      <c r="AF435" s="66">
        <v>12.1</v>
      </c>
      <c r="AI435" s="269"/>
      <c r="AR435">
        <v>1610</v>
      </c>
      <c r="AS435" s="193">
        <f t="shared" si="629"/>
        <v>1591.4</v>
      </c>
      <c r="AT435" s="255" t="str">
        <f t="shared" si="630"/>
        <v/>
      </c>
      <c r="AU435">
        <v>225.5</v>
      </c>
      <c r="AV435">
        <v>72.2</v>
      </c>
      <c r="AW435">
        <v>256.5</v>
      </c>
      <c r="AX435">
        <v>641.5</v>
      </c>
      <c r="AY435">
        <v>62.5</v>
      </c>
      <c r="AZ435" s="61">
        <v>333.2</v>
      </c>
      <c r="BO435" s="90"/>
      <c r="BP435" s="270"/>
      <c r="BQ435" s="90"/>
      <c r="BR435" s="90"/>
      <c r="BS435" s="90"/>
      <c r="BT435" s="90"/>
      <c r="BU435" s="90"/>
      <c r="BV435" s="90"/>
      <c r="BW435" s="90"/>
      <c r="BX435" s="90"/>
      <c r="BY435" s="90"/>
      <c r="BZ435" s="90"/>
      <c r="CA435" s="90"/>
      <c r="CB435" s="90"/>
      <c r="CC435" s="90"/>
      <c r="CD435" s="90"/>
      <c r="CE435" s="90"/>
      <c r="CF435" s="90"/>
      <c r="CG435" s="90"/>
      <c r="CH435" s="90"/>
      <c r="CI435" s="90"/>
      <c r="CJ435" s="90"/>
      <c r="CK435" s="90"/>
      <c r="CL435" s="91"/>
      <c r="CM435" s="90"/>
      <c r="CN435" s="90">
        <v>70.5</v>
      </c>
      <c r="CO435" s="90"/>
      <c r="DB435" s="103"/>
      <c r="DC435" s="103"/>
      <c r="DD435" s="103"/>
      <c r="DE435" s="103"/>
      <c r="DF435" s="103"/>
      <c r="DG435" s="103"/>
      <c r="DH435" s="103"/>
      <c r="DI435" s="103"/>
      <c r="DJ435" s="103"/>
      <c r="DK435" s="103"/>
      <c r="DL435" s="103"/>
      <c r="DM435" s="103"/>
      <c r="DN435" s="103"/>
      <c r="DO435" s="103"/>
      <c r="DP435" s="103"/>
      <c r="DQ435" s="103"/>
      <c r="DR435" s="103"/>
      <c r="DS435" s="104"/>
      <c r="DT435" s="50">
        <f t="shared" si="570"/>
        <v>1</v>
      </c>
      <c r="DU435" s="73">
        <f t="shared" si="571"/>
        <v>0</v>
      </c>
      <c r="DV435" s="73">
        <f t="shared" si="572"/>
        <v>1</v>
      </c>
      <c r="DW435" s="73">
        <f t="shared" si="573"/>
        <v>0</v>
      </c>
      <c r="DX435" s="73">
        <f t="shared" si="574"/>
        <v>0</v>
      </c>
      <c r="DY435" s="125">
        <f t="shared" si="575"/>
        <v>0</v>
      </c>
      <c r="DZ435" s="73">
        <f t="shared" si="576"/>
        <v>1</v>
      </c>
      <c r="EA435" s="19">
        <f t="shared" si="577"/>
        <v>0</v>
      </c>
      <c r="EB435" s="50">
        <f t="shared" si="578"/>
        <v>0</v>
      </c>
      <c r="EC435" s="19">
        <f t="shared" si="579"/>
        <v>0</v>
      </c>
      <c r="ED435" s="19">
        <f t="shared" si="580"/>
        <v>1</v>
      </c>
      <c r="EE435" s="19">
        <f t="shared" si="581"/>
        <v>0</v>
      </c>
      <c r="EF435" s="50">
        <f t="shared" si="582"/>
        <v>0</v>
      </c>
      <c r="EG435" s="19">
        <f t="shared" si="583"/>
        <v>1</v>
      </c>
      <c r="EH435" s="19">
        <f t="shared" si="584"/>
        <v>0</v>
      </c>
      <c r="EI435" s="50">
        <f t="shared" si="585"/>
        <v>0</v>
      </c>
      <c r="EJ435" s="125">
        <f t="shared" si="586"/>
        <v>1</v>
      </c>
      <c r="EK435">
        <f t="shared" si="587"/>
        <v>225.5</v>
      </c>
      <c r="EL435" t="str">
        <f t="shared" si="588"/>
        <v/>
      </c>
      <c r="EM435">
        <f t="shared" si="589"/>
        <v>72.2</v>
      </c>
      <c r="EN435">
        <f t="shared" si="590"/>
        <v>256.5</v>
      </c>
      <c r="EO435" t="str">
        <f t="shared" si="591"/>
        <v/>
      </c>
      <c r="EP435" t="str">
        <f t="shared" si="592"/>
        <v/>
      </c>
      <c r="EQ435">
        <f t="shared" si="593"/>
        <v>333.2</v>
      </c>
      <c r="ER435" t="str">
        <f t="shared" si="594"/>
        <v/>
      </c>
      <c r="ES435" t="str">
        <f t="shared" si="595"/>
        <v/>
      </c>
      <c r="ET435">
        <f t="shared" si="596"/>
        <v>62.5</v>
      </c>
      <c r="EU435" s="61">
        <f t="shared" si="597"/>
        <v>641.5</v>
      </c>
      <c r="EV435" s="53" t="e">
        <f>IF(ISNUMBER(EK435),EK435*#REF!,"")</f>
        <v>#REF!</v>
      </c>
      <c r="EW435" s="53" t="str">
        <f>IF(ISNUMBER(EL435),EL435*#REF!,"")</f>
        <v/>
      </c>
      <c r="EX435" s="53" t="e">
        <f>IF(ISNUMBER(EM435),EM435*#REF!,"")</f>
        <v>#REF!</v>
      </c>
      <c r="EY435" s="53" t="e">
        <f>IF(ISNUMBER(EN435),EN435*#REF!,"")</f>
        <v>#REF!</v>
      </c>
      <c r="EZ435" s="53" t="str">
        <f>IF(ISNUMBER(EO435),EO435*#REF!,"")</f>
        <v/>
      </c>
      <c r="FA435" s="53" t="str">
        <f>IF(ISNUMBER(EP435),EP435*#REF!,"")</f>
        <v/>
      </c>
      <c r="FB435" s="53" t="e">
        <f>IF(ISNUMBER(EQ435),EQ435*#REF!,"")</f>
        <v>#REF!</v>
      </c>
      <c r="FC435" s="53" t="str">
        <f>IF(ISNUMBER(ER435),ER435*#REF!,"")</f>
        <v/>
      </c>
      <c r="FD435" s="53" t="str">
        <f>IF(ISNUMBER(ES435),ES435*#REF!,"")</f>
        <v/>
      </c>
      <c r="FE435" s="53" t="e">
        <f>IF(ISNUMBER(ET435),ET435*#REF!,"")</f>
        <v>#REF!</v>
      </c>
      <c r="FF435" s="52" t="e">
        <f>IF(ISNUMBER(EU435),EU435*#REF!,"")</f>
        <v>#REF!</v>
      </c>
      <c r="FG435" s="55" t="str">
        <f t="shared" si="598"/>
        <v/>
      </c>
      <c r="FH435" s="55" t="str">
        <f t="shared" si="599"/>
        <v/>
      </c>
      <c r="FI435" s="55" t="str">
        <f t="shared" si="600"/>
        <v/>
      </c>
      <c r="FJ435" s="55" t="str">
        <f t="shared" si="601"/>
        <v/>
      </c>
      <c r="FK435" s="55" t="str">
        <f t="shared" si="602"/>
        <v/>
      </c>
      <c r="FL435" s="55" t="str">
        <f t="shared" si="603"/>
        <v/>
      </c>
      <c r="FM435" s="55" t="str">
        <f t="shared" si="604"/>
        <v/>
      </c>
      <c r="FN435" s="55" t="str">
        <f t="shared" si="605"/>
        <v/>
      </c>
      <c r="FO435" s="55" t="str">
        <f t="shared" si="606"/>
        <v/>
      </c>
      <c r="FP435" s="55" t="str">
        <f t="shared" si="607"/>
        <v/>
      </c>
      <c r="FQ435" s="59" t="str">
        <f t="shared" si="608"/>
        <v/>
      </c>
      <c r="FR435" s="53" t="str">
        <f t="shared" si="564"/>
        <v/>
      </c>
      <c r="FS435" s="53" t="e">
        <f t="shared" si="609"/>
        <v>#VALUE!</v>
      </c>
      <c r="FT435" s="19" t="e">
        <f t="shared" si="610"/>
        <v>#VALUE!</v>
      </c>
      <c r="FU435" s="19" t="e">
        <f t="shared" si="611"/>
        <v>#VALUE!</v>
      </c>
      <c r="FV435" s="19" t="e">
        <f t="shared" si="612"/>
        <v>#VALUE!</v>
      </c>
      <c r="FW435" s="50" t="e">
        <f t="shared" si="613"/>
        <v>#VALUE!</v>
      </c>
      <c r="FX435" s="120">
        <f t="shared" si="614"/>
        <v>0</v>
      </c>
      <c r="FY435" s="120">
        <f t="shared" si="615"/>
        <v>0</v>
      </c>
      <c r="FZ435" s="120">
        <f t="shared" si="616"/>
        <v>0</v>
      </c>
      <c r="GA435" s="120">
        <f t="shared" si="617"/>
        <v>0</v>
      </c>
      <c r="GB435" s="120">
        <f t="shared" si="618"/>
        <v>0</v>
      </c>
      <c r="GC435" s="120">
        <f t="shared" si="619"/>
        <v>0</v>
      </c>
      <c r="GD435" s="120">
        <f t="shared" si="620"/>
        <v>0</v>
      </c>
      <c r="GE435" s="120">
        <f t="shared" si="621"/>
        <v>0</v>
      </c>
      <c r="GF435" s="120">
        <f t="shared" si="622"/>
        <v>0</v>
      </c>
      <c r="GG435">
        <f t="shared" si="623"/>
        <v>0</v>
      </c>
      <c r="GH435">
        <f t="shared" si="624"/>
        <v>0</v>
      </c>
      <c r="GI435">
        <v>6</v>
      </c>
      <c r="GJ435" t="str">
        <f t="shared" si="625"/>
        <v/>
      </c>
    </row>
    <row r="436" spans="1:192" x14ac:dyDescent="0.2">
      <c r="A436" s="50">
        <f t="shared" si="626"/>
        <v>435</v>
      </c>
      <c r="B436" t="s">
        <v>348</v>
      </c>
      <c r="C436" t="s">
        <v>669</v>
      </c>
      <c r="F436" s="277">
        <v>3521000</v>
      </c>
      <c r="G436" s="277">
        <v>5558500</v>
      </c>
      <c r="H436" s="78">
        <f t="shared" si="565"/>
        <v>520917.17000000004</v>
      </c>
      <c r="I436" s="78">
        <f t="shared" si="566"/>
        <v>5556716.3900000006</v>
      </c>
      <c r="J436" s="110">
        <v>197</v>
      </c>
      <c r="K436" s="19" t="s">
        <v>1334</v>
      </c>
      <c r="L436" s="19">
        <v>100</v>
      </c>
      <c r="Q436" s="58" t="s">
        <v>774</v>
      </c>
      <c r="R436" t="s">
        <v>275</v>
      </c>
      <c r="S436" t="s">
        <v>1325</v>
      </c>
      <c r="T436" s="241" t="str">
        <f t="shared" si="567"/>
        <v>-</v>
      </c>
      <c r="U436" s="241" t="str">
        <f t="shared" si="568"/>
        <v>M</v>
      </c>
      <c r="V436" s="241" t="str">
        <f t="shared" si="569"/>
        <v>-</v>
      </c>
      <c r="W436" s="241" t="str">
        <f t="shared" si="563"/>
        <v>-</v>
      </c>
      <c r="X436" s="260">
        <f t="shared" si="628"/>
        <v>6</v>
      </c>
      <c r="Y436" s="261" t="str">
        <f t="shared" si="627"/>
        <v/>
      </c>
      <c r="AA436" s="48">
        <v>24906</v>
      </c>
      <c r="AB436" s="73">
        <v>1</v>
      </c>
      <c r="AD436" t="s">
        <v>1835</v>
      </c>
      <c r="AE436" s="57" t="s">
        <v>1480</v>
      </c>
      <c r="AF436" s="19" t="s">
        <v>3088</v>
      </c>
      <c r="AN436">
        <v>56.6</v>
      </c>
      <c r="AO436">
        <v>17.399999999999999</v>
      </c>
      <c r="AR436">
        <v>2177.5</v>
      </c>
      <c r="AS436" s="193">
        <f t="shared" si="629"/>
        <v>2151.8065300000003</v>
      </c>
      <c r="AT436" s="248" t="str">
        <f t="shared" si="630"/>
        <v/>
      </c>
      <c r="AU436" s="55">
        <v>333.35210000000001</v>
      </c>
      <c r="AV436" s="55">
        <v>91.143749999999997</v>
      </c>
      <c r="AW436" s="55">
        <v>258.50310000000002</v>
      </c>
      <c r="AX436" s="55">
        <v>964.3216000000001</v>
      </c>
      <c r="AY436" s="55">
        <v>120.07825</v>
      </c>
      <c r="AZ436" s="59">
        <v>384.40772999999996</v>
      </c>
      <c r="CN436" s="90" t="s">
        <v>3088</v>
      </c>
      <c r="DB436" s="103"/>
      <c r="DC436" s="103"/>
      <c r="DD436" s="103"/>
      <c r="DE436" s="103"/>
      <c r="DF436" s="103"/>
      <c r="DG436" s="103"/>
      <c r="DH436" s="103"/>
      <c r="DI436" s="103"/>
      <c r="DJ436" s="103"/>
      <c r="DK436" s="103"/>
      <c r="DL436" s="103"/>
      <c r="DM436" s="103"/>
      <c r="DN436" s="103"/>
      <c r="DO436" s="103"/>
      <c r="DP436" s="103"/>
      <c r="DQ436" s="103"/>
      <c r="DR436" s="103"/>
      <c r="DS436" s="104"/>
      <c r="DT436" s="50">
        <f t="shared" si="570"/>
        <v>1</v>
      </c>
      <c r="DU436" s="73">
        <f t="shared" si="571"/>
        <v>0</v>
      </c>
      <c r="DV436" s="73">
        <f t="shared" si="572"/>
        <v>1</v>
      </c>
      <c r="DW436" s="73">
        <f t="shared" si="573"/>
        <v>0</v>
      </c>
      <c r="DX436" s="73">
        <f t="shared" si="574"/>
        <v>0</v>
      </c>
      <c r="DY436" s="125">
        <f t="shared" si="575"/>
        <v>0</v>
      </c>
      <c r="DZ436" s="73">
        <f t="shared" si="576"/>
        <v>0</v>
      </c>
      <c r="EA436" s="19">
        <f t="shared" si="577"/>
        <v>0</v>
      </c>
      <c r="EB436" s="50">
        <f t="shared" si="578"/>
        <v>1</v>
      </c>
      <c r="EC436" s="19">
        <f t="shared" si="579"/>
        <v>0</v>
      </c>
      <c r="ED436" s="19">
        <f t="shared" si="580"/>
        <v>1</v>
      </c>
      <c r="EE436" s="19">
        <f t="shared" si="581"/>
        <v>0</v>
      </c>
      <c r="EF436" s="50">
        <f t="shared" si="582"/>
        <v>0</v>
      </c>
      <c r="EG436" s="19">
        <f t="shared" si="583"/>
        <v>0</v>
      </c>
      <c r="EH436" s="19">
        <f t="shared" si="584"/>
        <v>0</v>
      </c>
      <c r="EI436" s="50">
        <f t="shared" si="585"/>
        <v>1</v>
      </c>
      <c r="EJ436" s="125">
        <f t="shared" si="586"/>
        <v>1</v>
      </c>
      <c r="EK436">
        <f t="shared" si="587"/>
        <v>333.35210000000001</v>
      </c>
      <c r="EL436" t="str">
        <f t="shared" si="588"/>
        <v/>
      </c>
      <c r="EM436">
        <f t="shared" si="589"/>
        <v>91.143749999999997</v>
      </c>
      <c r="EN436">
        <f t="shared" si="590"/>
        <v>258.50310000000002</v>
      </c>
      <c r="EO436" t="str">
        <f t="shared" si="591"/>
        <v/>
      </c>
      <c r="EP436" t="str">
        <f t="shared" si="592"/>
        <v/>
      </c>
      <c r="EQ436">
        <f t="shared" si="593"/>
        <v>384.40772999999996</v>
      </c>
      <c r="ER436" t="str">
        <f t="shared" si="594"/>
        <v/>
      </c>
      <c r="ES436" t="str">
        <f t="shared" si="595"/>
        <v/>
      </c>
      <c r="ET436">
        <f t="shared" si="596"/>
        <v>120.07825</v>
      </c>
      <c r="EU436" s="61">
        <f t="shared" si="597"/>
        <v>964.3216000000001</v>
      </c>
      <c r="EV436" s="53" t="e">
        <f>IF(ISNUMBER(EK436),EK436*#REF!,"")</f>
        <v>#REF!</v>
      </c>
      <c r="EW436" s="53" t="str">
        <f>IF(ISNUMBER(EL436),EL436*#REF!,"")</f>
        <v/>
      </c>
      <c r="EX436" s="53" t="e">
        <f>IF(ISNUMBER(EM436),EM436*#REF!,"")</f>
        <v>#REF!</v>
      </c>
      <c r="EY436" s="53" t="e">
        <f>IF(ISNUMBER(EN436),EN436*#REF!,"")</f>
        <v>#REF!</v>
      </c>
      <c r="EZ436" s="53" t="str">
        <f>IF(ISNUMBER(EO436),EO436*#REF!,"")</f>
        <v/>
      </c>
      <c r="FA436" s="53" t="str">
        <f>IF(ISNUMBER(EP436),EP436*#REF!,"")</f>
        <v/>
      </c>
      <c r="FB436" s="53" t="e">
        <f>IF(ISNUMBER(EQ436),EQ436*#REF!,"")</f>
        <v>#REF!</v>
      </c>
      <c r="FC436" s="53" t="str">
        <f>IF(ISNUMBER(ER436),ER436*#REF!,"")</f>
        <v/>
      </c>
      <c r="FD436" s="53" t="str">
        <f>IF(ISNUMBER(ES436),ES436*#REF!,"")</f>
        <v/>
      </c>
      <c r="FE436" s="53" t="e">
        <f>IF(ISNUMBER(ET436),ET436*#REF!,"")</f>
        <v>#REF!</v>
      </c>
      <c r="FF436" s="52" t="e">
        <f>IF(ISNUMBER(EU436),EU436*#REF!,"")</f>
        <v>#REF!</v>
      </c>
      <c r="FG436" s="55" t="str">
        <f t="shared" si="598"/>
        <v/>
      </c>
      <c r="FH436" s="55" t="str">
        <f t="shared" si="599"/>
        <v/>
      </c>
      <c r="FI436" s="55" t="str">
        <f t="shared" si="600"/>
        <v/>
      </c>
      <c r="FJ436" s="55" t="str">
        <f t="shared" si="601"/>
        <v/>
      </c>
      <c r="FK436" s="55" t="str">
        <f t="shared" si="602"/>
        <v/>
      </c>
      <c r="FL436" s="55" t="str">
        <f t="shared" si="603"/>
        <v/>
      </c>
      <c r="FM436" s="55" t="str">
        <f t="shared" si="604"/>
        <v/>
      </c>
      <c r="FN436" s="55" t="str">
        <f t="shared" si="605"/>
        <v/>
      </c>
      <c r="FO436" s="55" t="str">
        <f t="shared" si="606"/>
        <v/>
      </c>
      <c r="FP436" s="55" t="str">
        <f t="shared" si="607"/>
        <v/>
      </c>
      <c r="FQ436" s="59" t="str">
        <f t="shared" si="608"/>
        <v/>
      </c>
      <c r="FR436" s="53" t="str">
        <f t="shared" si="564"/>
        <v/>
      </c>
      <c r="FS436" s="53" t="e">
        <f t="shared" si="609"/>
        <v>#VALUE!</v>
      </c>
      <c r="FT436" s="19" t="e">
        <f t="shared" si="610"/>
        <v>#VALUE!</v>
      </c>
      <c r="FU436" s="19" t="e">
        <f t="shared" si="611"/>
        <v>#VALUE!</v>
      </c>
      <c r="FV436" s="19" t="e">
        <f t="shared" si="612"/>
        <v>#VALUE!</v>
      </c>
      <c r="FW436" s="50" t="e">
        <f t="shared" si="613"/>
        <v>#VALUE!</v>
      </c>
      <c r="FX436" s="120">
        <f t="shared" si="614"/>
        <v>0</v>
      </c>
      <c r="FY436" s="120">
        <f t="shared" si="615"/>
        <v>0</v>
      </c>
      <c r="FZ436" s="120">
        <f t="shared" si="616"/>
        <v>0</v>
      </c>
      <c r="GA436" s="120">
        <f t="shared" si="617"/>
        <v>0</v>
      </c>
      <c r="GB436" s="120">
        <f t="shared" si="618"/>
        <v>0</v>
      </c>
      <c r="GC436" s="120">
        <f t="shared" si="619"/>
        <v>0</v>
      </c>
      <c r="GD436" s="120">
        <f t="shared" si="620"/>
        <v>0</v>
      </c>
      <c r="GE436" s="120">
        <f t="shared" si="621"/>
        <v>0</v>
      </c>
      <c r="GF436" s="120">
        <f t="shared" si="622"/>
        <v>0</v>
      </c>
      <c r="GG436">
        <f t="shared" si="623"/>
        <v>0</v>
      </c>
      <c r="GH436">
        <f t="shared" si="624"/>
        <v>0</v>
      </c>
      <c r="GI436">
        <v>6</v>
      </c>
      <c r="GJ436" t="str">
        <f t="shared" si="625"/>
        <v/>
      </c>
    </row>
    <row r="437" spans="1:192" x14ac:dyDescent="0.2">
      <c r="A437" s="50">
        <f t="shared" si="626"/>
        <v>436</v>
      </c>
      <c r="B437" t="s">
        <v>326</v>
      </c>
      <c r="C437" t="s">
        <v>126</v>
      </c>
      <c r="F437" s="83">
        <v>3468400</v>
      </c>
      <c r="G437" s="83">
        <v>5638100</v>
      </c>
      <c r="H437" s="77">
        <f t="shared" si="565"/>
        <v>468338.21</v>
      </c>
      <c r="I437" s="77">
        <f t="shared" si="566"/>
        <v>5636284.5500000007</v>
      </c>
      <c r="J437" s="208">
        <v>253</v>
      </c>
      <c r="K437" s="19" t="s">
        <v>1334</v>
      </c>
      <c r="L437" s="19">
        <v>35</v>
      </c>
      <c r="Q437" s="58" t="s">
        <v>2836</v>
      </c>
      <c r="R437" s="58" t="s">
        <v>2870</v>
      </c>
      <c r="S437" s="58" t="s">
        <v>2633</v>
      </c>
      <c r="T437" s="241" t="str">
        <f t="shared" si="567"/>
        <v>-</v>
      </c>
      <c r="U437" s="241" t="str">
        <f t="shared" si="568"/>
        <v>M</v>
      </c>
      <c r="V437" s="241" t="str">
        <f t="shared" si="569"/>
        <v>-</v>
      </c>
      <c r="W437" s="241" t="str">
        <f t="shared" si="563"/>
        <v>-</v>
      </c>
      <c r="X437" s="260">
        <f t="shared" si="628"/>
        <v>6</v>
      </c>
      <c r="Y437" s="261" t="str">
        <f t="shared" si="627"/>
        <v/>
      </c>
      <c r="Z437" s="68"/>
      <c r="AA437" s="19" t="s">
        <v>1836</v>
      </c>
      <c r="AB437" s="73">
        <v>1</v>
      </c>
      <c r="AD437" t="s">
        <v>1835</v>
      </c>
      <c r="AE437" s="68"/>
      <c r="AF437" s="19">
        <v>10.8</v>
      </c>
      <c r="AN437">
        <v>8.3000000000000007</v>
      </c>
      <c r="AO437">
        <v>22.1</v>
      </c>
      <c r="AR437">
        <v>1097</v>
      </c>
      <c r="AS437" s="193">
        <f t="shared" si="629"/>
        <v>1086.806206</v>
      </c>
      <c r="AT437" s="248" t="str">
        <f t="shared" si="630"/>
        <v/>
      </c>
      <c r="AU437" s="55">
        <v>283.69413199999997</v>
      </c>
      <c r="AV437" s="55">
        <v>23.818899999999999</v>
      </c>
      <c r="AW437" s="55">
        <v>20.039000000000001</v>
      </c>
      <c r="AX437" s="55">
        <v>263.77032000000003</v>
      </c>
      <c r="AY437" s="55">
        <v>13.448764000000001</v>
      </c>
      <c r="AZ437" s="59">
        <v>482.03509000000003</v>
      </c>
      <c r="CN437" s="90" t="s">
        <v>3088</v>
      </c>
      <c r="DB437" s="103"/>
      <c r="DC437" s="103"/>
      <c r="DD437" s="103"/>
      <c r="DE437" s="103"/>
      <c r="DF437" s="103"/>
      <c r="DG437" s="103"/>
      <c r="DH437" s="103"/>
      <c r="DI437" s="103"/>
      <c r="DJ437" s="103"/>
      <c r="DK437" s="103"/>
      <c r="DL437" s="103"/>
      <c r="DM437" s="103"/>
      <c r="DN437" s="103"/>
      <c r="DO437" s="103"/>
      <c r="DP437" s="103"/>
      <c r="DQ437" s="103"/>
      <c r="DR437" s="103"/>
      <c r="DS437" s="104"/>
      <c r="DT437" s="50">
        <f t="shared" si="570"/>
        <v>1</v>
      </c>
      <c r="DU437" s="73">
        <f t="shared" si="571"/>
        <v>0</v>
      </c>
      <c r="DV437" s="73">
        <f t="shared" si="572"/>
        <v>1</v>
      </c>
      <c r="DW437" s="73">
        <f t="shared" si="573"/>
        <v>0</v>
      </c>
      <c r="DX437" s="73">
        <f t="shared" si="574"/>
        <v>0</v>
      </c>
      <c r="DY437" s="125">
        <f t="shared" si="575"/>
        <v>0</v>
      </c>
      <c r="DZ437" s="73">
        <f t="shared" si="576"/>
        <v>1</v>
      </c>
      <c r="EA437" s="19">
        <f t="shared" si="577"/>
        <v>0</v>
      </c>
      <c r="EB437" s="50">
        <f t="shared" si="578"/>
        <v>0</v>
      </c>
      <c r="EC437" s="19">
        <f t="shared" si="579"/>
        <v>0</v>
      </c>
      <c r="ED437" s="19">
        <f t="shared" si="580"/>
        <v>1</v>
      </c>
      <c r="EE437" s="19">
        <f t="shared" si="581"/>
        <v>0</v>
      </c>
      <c r="EF437" s="50">
        <f t="shared" si="582"/>
        <v>0</v>
      </c>
      <c r="EG437" s="19">
        <f t="shared" si="583"/>
        <v>0</v>
      </c>
      <c r="EH437" s="19">
        <f t="shared" si="584"/>
        <v>0</v>
      </c>
      <c r="EI437" s="50">
        <f t="shared" si="585"/>
        <v>1</v>
      </c>
      <c r="EJ437" s="125">
        <f t="shared" si="586"/>
        <v>1</v>
      </c>
      <c r="EK437">
        <f t="shared" si="587"/>
        <v>283.69413199999997</v>
      </c>
      <c r="EL437" t="str">
        <f t="shared" si="588"/>
        <v/>
      </c>
      <c r="EM437">
        <f t="shared" si="589"/>
        <v>23.818899999999999</v>
      </c>
      <c r="EN437">
        <f t="shared" si="590"/>
        <v>20.039000000000001</v>
      </c>
      <c r="EO437" t="str">
        <f t="shared" si="591"/>
        <v/>
      </c>
      <c r="EP437" t="str">
        <f t="shared" si="592"/>
        <v/>
      </c>
      <c r="EQ437">
        <f t="shared" si="593"/>
        <v>482.03509000000003</v>
      </c>
      <c r="ER437" t="str">
        <f t="shared" si="594"/>
        <v/>
      </c>
      <c r="ES437" t="str">
        <f t="shared" si="595"/>
        <v/>
      </c>
      <c r="ET437">
        <f t="shared" si="596"/>
        <v>13.448764000000001</v>
      </c>
      <c r="EU437" s="61">
        <f t="shared" si="597"/>
        <v>263.77032000000003</v>
      </c>
      <c r="EV437" s="53" t="e">
        <f>IF(ISNUMBER(EK437),EK437*#REF!,"")</f>
        <v>#REF!</v>
      </c>
      <c r="EW437" s="53" t="str">
        <f>IF(ISNUMBER(EL437),EL437*#REF!,"")</f>
        <v/>
      </c>
      <c r="EX437" s="53" t="e">
        <f>IF(ISNUMBER(EM437),EM437*#REF!,"")</f>
        <v>#REF!</v>
      </c>
      <c r="EY437" s="53" t="e">
        <f>IF(ISNUMBER(EN437),EN437*#REF!,"")</f>
        <v>#REF!</v>
      </c>
      <c r="EZ437" s="53" t="str">
        <f>IF(ISNUMBER(EO437),EO437*#REF!,"")</f>
        <v/>
      </c>
      <c r="FA437" s="53" t="str">
        <f>IF(ISNUMBER(EP437),EP437*#REF!,"")</f>
        <v/>
      </c>
      <c r="FB437" s="53" t="e">
        <f>IF(ISNUMBER(EQ437),EQ437*#REF!,"")</f>
        <v>#REF!</v>
      </c>
      <c r="FC437" s="53" t="str">
        <f>IF(ISNUMBER(ER437),ER437*#REF!,"")</f>
        <v/>
      </c>
      <c r="FD437" s="53" t="str">
        <f>IF(ISNUMBER(ES437),ES437*#REF!,"")</f>
        <v/>
      </c>
      <c r="FE437" s="53" t="e">
        <f>IF(ISNUMBER(ET437),ET437*#REF!,"")</f>
        <v>#REF!</v>
      </c>
      <c r="FF437" s="52" t="e">
        <f>IF(ISNUMBER(EU437),EU437*#REF!,"")</f>
        <v>#REF!</v>
      </c>
      <c r="FG437" s="55" t="str">
        <f t="shared" si="598"/>
        <v/>
      </c>
      <c r="FH437" s="55" t="str">
        <f t="shared" si="599"/>
        <v/>
      </c>
      <c r="FI437" s="55" t="str">
        <f t="shared" si="600"/>
        <v/>
      </c>
      <c r="FJ437" s="55" t="str">
        <f t="shared" si="601"/>
        <v/>
      </c>
      <c r="FK437" s="55" t="str">
        <f t="shared" si="602"/>
        <v/>
      </c>
      <c r="FL437" s="55" t="str">
        <f t="shared" si="603"/>
        <v/>
      </c>
      <c r="FM437" s="55" t="str">
        <f t="shared" si="604"/>
        <v/>
      </c>
      <c r="FN437" s="55" t="str">
        <f t="shared" si="605"/>
        <v/>
      </c>
      <c r="FO437" s="55" t="str">
        <f t="shared" si="606"/>
        <v/>
      </c>
      <c r="FP437" s="55" t="str">
        <f t="shared" si="607"/>
        <v/>
      </c>
      <c r="FQ437" s="59" t="str">
        <f t="shared" si="608"/>
        <v/>
      </c>
      <c r="FR437" s="53" t="str">
        <f t="shared" si="564"/>
        <v/>
      </c>
      <c r="FS437" s="53" t="e">
        <f t="shared" si="609"/>
        <v>#VALUE!</v>
      </c>
      <c r="FT437" s="19" t="e">
        <f t="shared" si="610"/>
        <v>#VALUE!</v>
      </c>
      <c r="FU437" s="19" t="e">
        <f t="shared" si="611"/>
        <v>#VALUE!</v>
      </c>
      <c r="FV437" s="19" t="e">
        <f t="shared" si="612"/>
        <v>#VALUE!</v>
      </c>
      <c r="FW437" s="50" t="e">
        <f t="shared" si="613"/>
        <v>#VALUE!</v>
      </c>
      <c r="FX437" s="120">
        <f t="shared" si="614"/>
        <v>0</v>
      </c>
      <c r="FY437" s="120">
        <f t="shared" si="615"/>
        <v>0</v>
      </c>
      <c r="FZ437" s="120">
        <f t="shared" si="616"/>
        <v>0</v>
      </c>
      <c r="GA437" s="120">
        <f t="shared" si="617"/>
        <v>0</v>
      </c>
      <c r="GB437" s="120">
        <f t="shared" si="618"/>
        <v>0</v>
      </c>
      <c r="GC437" s="120">
        <f t="shared" si="619"/>
        <v>0</v>
      </c>
      <c r="GD437" s="120">
        <f t="shared" si="620"/>
        <v>0</v>
      </c>
      <c r="GE437" s="120">
        <f t="shared" si="621"/>
        <v>0</v>
      </c>
      <c r="GF437" s="120">
        <f t="shared" si="622"/>
        <v>0</v>
      </c>
      <c r="GG437">
        <f t="shared" si="623"/>
        <v>0</v>
      </c>
      <c r="GH437">
        <f t="shared" si="624"/>
        <v>0</v>
      </c>
      <c r="GI437">
        <v>6</v>
      </c>
      <c r="GJ437" t="str">
        <f t="shared" si="625"/>
        <v/>
      </c>
    </row>
    <row r="438" spans="1:192" x14ac:dyDescent="0.2">
      <c r="A438" s="50">
        <f t="shared" si="626"/>
        <v>437</v>
      </c>
      <c r="B438" s="58" t="s">
        <v>326</v>
      </c>
      <c r="C438" s="58" t="s">
        <v>126</v>
      </c>
      <c r="D438" s="58"/>
      <c r="E438" s="58"/>
      <c r="F438" s="83">
        <v>3468400</v>
      </c>
      <c r="G438" s="83">
        <v>5638100</v>
      </c>
      <c r="H438" s="77">
        <f t="shared" si="565"/>
        <v>468338.21</v>
      </c>
      <c r="I438" s="77">
        <f t="shared" si="566"/>
        <v>5636284.5500000007</v>
      </c>
      <c r="J438" s="208">
        <v>253</v>
      </c>
      <c r="K438" s="83" t="s">
        <v>1334</v>
      </c>
      <c r="L438" s="83">
        <v>50</v>
      </c>
      <c r="M438" s="83"/>
      <c r="O438" s="83"/>
      <c r="P438" s="83"/>
      <c r="Q438" s="58" t="s">
        <v>2836</v>
      </c>
      <c r="R438" s="58" t="s">
        <v>2870</v>
      </c>
      <c r="S438" s="58" t="s">
        <v>2633</v>
      </c>
      <c r="T438" s="241" t="str">
        <f t="shared" si="567"/>
        <v>-</v>
      </c>
      <c r="U438" s="241" t="str">
        <f t="shared" si="568"/>
        <v>M</v>
      </c>
      <c r="V438" s="241" t="str">
        <f t="shared" si="569"/>
        <v>-</v>
      </c>
      <c r="W438" s="241" t="str">
        <f t="shared" si="563"/>
        <v>-</v>
      </c>
      <c r="X438" s="260">
        <f t="shared" si="628"/>
        <v>6</v>
      </c>
      <c r="Y438" s="261" t="str">
        <f t="shared" si="627"/>
        <v/>
      </c>
      <c r="Z438" s="68" t="s">
        <v>1837</v>
      </c>
      <c r="AA438" s="83" t="s">
        <v>1838</v>
      </c>
      <c r="AB438" s="77">
        <v>2</v>
      </c>
      <c r="AC438" s="58" t="s">
        <v>2963</v>
      </c>
      <c r="AD438" s="58" t="s">
        <v>1839</v>
      </c>
      <c r="AE438" s="68"/>
      <c r="AF438" s="83">
        <v>10.199999999999999</v>
      </c>
      <c r="AG438" s="83"/>
      <c r="AH438" s="83"/>
      <c r="AI438" s="83"/>
      <c r="AJ438" s="83"/>
      <c r="AK438" s="83"/>
      <c r="AL438" s="83"/>
      <c r="AM438" s="83"/>
      <c r="AN438" s="58"/>
      <c r="AO438" s="58"/>
      <c r="AP438" s="83"/>
      <c r="AQ438" s="58"/>
      <c r="AR438" s="58"/>
      <c r="AS438" s="193">
        <f t="shared" si="629"/>
        <v>1162.1399999999999</v>
      </c>
      <c r="AT438" s="248" t="str">
        <f t="shared" si="630"/>
        <v/>
      </c>
      <c r="AU438" s="58">
        <v>318</v>
      </c>
      <c r="AV438" s="58">
        <v>10.62</v>
      </c>
      <c r="AW438" s="58">
        <v>15.72</v>
      </c>
      <c r="AX438" s="58">
        <v>283.66000000000003</v>
      </c>
      <c r="AY438" s="58">
        <v>23.95</v>
      </c>
      <c r="AZ438" s="68">
        <v>475.8</v>
      </c>
      <c r="BA438" s="58"/>
      <c r="BB438" s="58">
        <v>5</v>
      </c>
      <c r="BC438" s="58"/>
      <c r="BD438" s="58"/>
      <c r="BE438" s="58">
        <v>1.3</v>
      </c>
      <c r="BF438" s="58">
        <v>0.53</v>
      </c>
      <c r="BG438" s="58"/>
      <c r="BH438" s="58"/>
      <c r="BI438" s="58"/>
      <c r="BJ438" s="58"/>
      <c r="BK438" s="58"/>
      <c r="BL438" s="58"/>
      <c r="BM438" s="58">
        <v>27.56</v>
      </c>
      <c r="BN438" s="68"/>
      <c r="BO438" s="81"/>
      <c r="BP438" s="81"/>
      <c r="BQ438" s="81"/>
      <c r="BR438" s="81"/>
      <c r="BS438" s="81"/>
      <c r="BT438" s="81"/>
      <c r="BU438" s="81"/>
      <c r="BV438" s="81"/>
      <c r="BW438" s="81"/>
      <c r="BX438" s="81"/>
      <c r="BY438" s="81"/>
      <c r="BZ438" s="81"/>
      <c r="CA438" s="81"/>
      <c r="CB438" s="81"/>
      <c r="CC438" s="81"/>
      <c r="CD438" s="81"/>
      <c r="CE438" s="81"/>
      <c r="CF438" s="81"/>
      <c r="CG438" s="81"/>
      <c r="CH438" s="81"/>
      <c r="CI438" s="81"/>
      <c r="CJ438" s="81"/>
      <c r="CK438" s="81"/>
      <c r="CL438" s="82"/>
      <c r="CM438" s="81"/>
      <c r="CN438" s="81">
        <v>12.9</v>
      </c>
      <c r="CO438" s="81"/>
      <c r="CP438" s="58"/>
      <c r="CQ438" s="68"/>
      <c r="CR438" s="58"/>
      <c r="CS438" s="58"/>
      <c r="CT438" s="58"/>
      <c r="CU438" s="58"/>
      <c r="CV438" s="58"/>
      <c r="CW438" s="58"/>
      <c r="CX438" s="58"/>
      <c r="CY438" s="58"/>
      <c r="CZ438" s="58"/>
      <c r="DA438" s="68"/>
      <c r="DB438" s="81"/>
      <c r="DC438" s="81"/>
      <c r="DD438" s="81"/>
      <c r="DE438" s="81"/>
      <c r="DF438" s="81"/>
      <c r="DG438" s="81"/>
      <c r="DH438" s="81"/>
      <c r="DI438" s="81"/>
      <c r="DJ438" s="81"/>
      <c r="DK438" s="103"/>
      <c r="DL438" s="103"/>
      <c r="DM438" s="103"/>
      <c r="DN438" s="81"/>
      <c r="DO438" s="81"/>
      <c r="DP438" s="103"/>
      <c r="DQ438" s="103"/>
      <c r="DR438" s="103"/>
      <c r="DS438" s="104"/>
      <c r="DT438" s="50">
        <f t="shared" si="570"/>
        <v>0</v>
      </c>
      <c r="DU438" s="73">
        <f t="shared" si="571"/>
        <v>0</v>
      </c>
      <c r="DV438" s="73">
        <f t="shared" si="572"/>
        <v>1</v>
      </c>
      <c r="DW438" s="73">
        <f t="shared" si="573"/>
        <v>0</v>
      </c>
      <c r="DX438" s="73">
        <f t="shared" si="574"/>
        <v>0</v>
      </c>
      <c r="DY438" s="125">
        <f t="shared" si="575"/>
        <v>0</v>
      </c>
      <c r="DZ438" s="73">
        <f t="shared" si="576"/>
        <v>1</v>
      </c>
      <c r="EA438" s="19">
        <f t="shared" si="577"/>
        <v>0</v>
      </c>
      <c r="EB438" s="50">
        <f t="shared" si="578"/>
        <v>0</v>
      </c>
      <c r="EC438" s="19">
        <f t="shared" si="579"/>
        <v>0</v>
      </c>
      <c r="ED438" s="19">
        <f t="shared" si="580"/>
        <v>1</v>
      </c>
      <c r="EE438" s="19">
        <f t="shared" si="581"/>
        <v>0</v>
      </c>
      <c r="EF438" s="50">
        <f t="shared" si="582"/>
        <v>0</v>
      </c>
      <c r="EG438" s="19">
        <f t="shared" si="583"/>
        <v>1</v>
      </c>
      <c r="EH438" s="19">
        <f t="shared" si="584"/>
        <v>0</v>
      </c>
      <c r="EI438" s="50">
        <f t="shared" si="585"/>
        <v>0</v>
      </c>
      <c r="EJ438" s="125">
        <f t="shared" si="586"/>
        <v>1</v>
      </c>
      <c r="EK438">
        <f t="shared" si="587"/>
        <v>318</v>
      </c>
      <c r="EL438">
        <f t="shared" si="588"/>
        <v>5</v>
      </c>
      <c r="EM438">
        <f t="shared" si="589"/>
        <v>10.62</v>
      </c>
      <c r="EN438">
        <f t="shared" si="590"/>
        <v>15.72</v>
      </c>
      <c r="EO438">
        <f t="shared" si="591"/>
        <v>0.53</v>
      </c>
      <c r="EP438">
        <f t="shared" si="592"/>
        <v>1.3</v>
      </c>
      <c r="EQ438">
        <f t="shared" si="593"/>
        <v>475.8</v>
      </c>
      <c r="ER438" t="str">
        <f t="shared" si="594"/>
        <v/>
      </c>
      <c r="ES438" t="str">
        <f t="shared" si="595"/>
        <v/>
      </c>
      <c r="ET438">
        <f t="shared" si="596"/>
        <v>23.95</v>
      </c>
      <c r="EU438" s="61">
        <f t="shared" si="597"/>
        <v>283.66000000000003</v>
      </c>
      <c r="EV438" s="53" t="e">
        <f>IF(ISNUMBER(EK438),EK438*#REF!,"")</f>
        <v>#REF!</v>
      </c>
      <c r="EW438" s="53" t="e">
        <f>IF(ISNUMBER(EL438),EL438*#REF!,"")</f>
        <v>#REF!</v>
      </c>
      <c r="EX438" s="53" t="e">
        <f>IF(ISNUMBER(EM438),EM438*#REF!,"")</f>
        <v>#REF!</v>
      </c>
      <c r="EY438" s="53" t="e">
        <f>IF(ISNUMBER(EN438),EN438*#REF!,"")</f>
        <v>#REF!</v>
      </c>
      <c r="EZ438" s="53" t="e">
        <f>IF(ISNUMBER(EO438),EO438*#REF!,"")</f>
        <v>#REF!</v>
      </c>
      <c r="FA438" s="53" t="e">
        <f>IF(ISNUMBER(EP438),EP438*#REF!,"")</f>
        <v>#REF!</v>
      </c>
      <c r="FB438" s="53" t="e">
        <f>IF(ISNUMBER(EQ438),EQ438*#REF!,"")</f>
        <v>#REF!</v>
      </c>
      <c r="FC438" s="53" t="str">
        <f>IF(ISNUMBER(ER438),ER438*#REF!,"")</f>
        <v/>
      </c>
      <c r="FD438" s="53" t="str">
        <f>IF(ISNUMBER(ES438),ES438*#REF!,"")</f>
        <v/>
      </c>
      <c r="FE438" s="53" t="e">
        <f>IF(ISNUMBER(ET438),ET438*#REF!,"")</f>
        <v>#REF!</v>
      </c>
      <c r="FF438" s="52" t="e">
        <f>IF(ISNUMBER(EU438),EU438*#REF!,"")</f>
        <v>#REF!</v>
      </c>
      <c r="FG438" s="55" t="str">
        <f t="shared" si="598"/>
        <v/>
      </c>
      <c r="FH438" s="55" t="str">
        <f t="shared" si="599"/>
        <v/>
      </c>
      <c r="FI438" s="55" t="str">
        <f t="shared" si="600"/>
        <v/>
      </c>
      <c r="FJ438" s="55" t="str">
        <f t="shared" si="601"/>
        <v/>
      </c>
      <c r="FK438" s="55" t="str">
        <f t="shared" si="602"/>
        <v/>
      </c>
      <c r="FL438" s="55" t="str">
        <f t="shared" si="603"/>
        <v/>
      </c>
      <c r="FM438" s="55" t="str">
        <f t="shared" si="604"/>
        <v/>
      </c>
      <c r="FN438" s="55" t="str">
        <f t="shared" si="605"/>
        <v/>
      </c>
      <c r="FO438" s="55" t="str">
        <f t="shared" si="606"/>
        <v/>
      </c>
      <c r="FP438" s="55" t="str">
        <f t="shared" si="607"/>
        <v/>
      </c>
      <c r="FQ438" s="59" t="str">
        <f t="shared" si="608"/>
        <v/>
      </c>
      <c r="FR438" s="53" t="str">
        <f t="shared" si="564"/>
        <v/>
      </c>
      <c r="FS438" s="53" t="e">
        <f t="shared" si="609"/>
        <v>#VALUE!</v>
      </c>
      <c r="FT438" s="19" t="e">
        <f t="shared" si="610"/>
        <v>#VALUE!</v>
      </c>
      <c r="FU438" s="19" t="e">
        <f t="shared" si="611"/>
        <v>#VALUE!</v>
      </c>
      <c r="FV438" s="19" t="e">
        <f t="shared" si="612"/>
        <v>#VALUE!</v>
      </c>
      <c r="FW438" s="50" t="e">
        <f t="shared" si="613"/>
        <v>#VALUE!</v>
      </c>
      <c r="FX438" s="120">
        <f t="shared" si="614"/>
        <v>0</v>
      </c>
      <c r="FY438" s="120">
        <f t="shared" si="615"/>
        <v>0</v>
      </c>
      <c r="FZ438" s="120">
        <f t="shared" si="616"/>
        <v>0</v>
      </c>
      <c r="GA438" s="120">
        <f t="shared" si="617"/>
        <v>0</v>
      </c>
      <c r="GB438" s="120">
        <f t="shared" si="618"/>
        <v>0</v>
      </c>
      <c r="GC438" s="120">
        <f t="shared" si="619"/>
        <v>0</v>
      </c>
      <c r="GD438" s="120">
        <f t="shared" si="620"/>
        <v>0</v>
      </c>
      <c r="GE438" s="120">
        <f t="shared" si="621"/>
        <v>0</v>
      </c>
      <c r="GF438" s="120">
        <f t="shared" si="622"/>
        <v>0</v>
      </c>
      <c r="GG438">
        <f t="shared" si="623"/>
        <v>0</v>
      </c>
      <c r="GH438">
        <f t="shared" si="624"/>
        <v>0</v>
      </c>
      <c r="GI438">
        <v>6</v>
      </c>
      <c r="GJ438" t="str">
        <f t="shared" si="625"/>
        <v/>
      </c>
    </row>
    <row r="439" spans="1:192" ht="15" x14ac:dyDescent="0.25">
      <c r="A439" s="50">
        <f t="shared" si="626"/>
        <v>438</v>
      </c>
      <c r="B439" s="2" t="s">
        <v>326</v>
      </c>
      <c r="C439" t="s">
        <v>126</v>
      </c>
      <c r="F439" s="83">
        <v>3468400</v>
      </c>
      <c r="G439" s="83">
        <v>5638100</v>
      </c>
      <c r="H439" s="77">
        <f t="shared" si="565"/>
        <v>468338.21</v>
      </c>
      <c r="I439" s="77">
        <f t="shared" si="566"/>
        <v>5636284.5500000007</v>
      </c>
      <c r="J439" s="266">
        <v>253</v>
      </c>
      <c r="K439" s="19" t="s">
        <v>1334</v>
      </c>
      <c r="L439" s="19">
        <v>35</v>
      </c>
      <c r="Q439" s="58" t="s">
        <v>2836</v>
      </c>
      <c r="R439" s="58" t="s">
        <v>2870</v>
      </c>
      <c r="S439" s="58" t="s">
        <v>2633</v>
      </c>
      <c r="T439" s="241" t="str">
        <f t="shared" si="567"/>
        <v>-</v>
      </c>
      <c r="U439" s="241" t="str">
        <f t="shared" si="568"/>
        <v>M</v>
      </c>
      <c r="V439" s="241" t="str">
        <f t="shared" si="569"/>
        <v>-</v>
      </c>
      <c r="W439" s="241" t="str">
        <f t="shared" si="563"/>
        <v>-</v>
      </c>
      <c r="X439" s="260">
        <f t="shared" si="628"/>
        <v>6</v>
      </c>
      <c r="Y439" s="261" t="str">
        <f t="shared" si="627"/>
        <v/>
      </c>
      <c r="Z439" s="68" t="s">
        <v>1840</v>
      </c>
      <c r="AA439" s="48">
        <v>26837</v>
      </c>
      <c r="AB439" s="73">
        <v>3</v>
      </c>
      <c r="AD439" t="s">
        <v>1841</v>
      </c>
      <c r="AE439" s="57" t="s">
        <v>1386</v>
      </c>
      <c r="AF439" s="66">
        <v>12</v>
      </c>
      <c r="AI439" s="272"/>
      <c r="AR439">
        <v>1166</v>
      </c>
      <c r="AS439" s="193">
        <f t="shared" si="629"/>
        <v>1165.5999999999999</v>
      </c>
      <c r="AT439" s="249" t="str">
        <f t="shared" si="630"/>
        <v/>
      </c>
      <c r="AU439" s="51">
        <v>345.4</v>
      </c>
      <c r="AV439">
        <v>12.1</v>
      </c>
      <c r="AW439">
        <v>17</v>
      </c>
      <c r="AX439">
        <v>324</v>
      </c>
      <c r="AY439">
        <v>21.8</v>
      </c>
      <c r="AZ439" s="61">
        <v>445.3</v>
      </c>
      <c r="BO439" s="90"/>
      <c r="BP439" s="273"/>
      <c r="BQ439" s="90"/>
      <c r="BR439" s="90"/>
      <c r="BS439" s="90"/>
      <c r="BT439" s="90"/>
      <c r="BU439" s="90"/>
      <c r="BV439" s="90"/>
      <c r="BW439" s="90"/>
      <c r="BX439" s="90"/>
      <c r="BY439" s="90"/>
      <c r="BZ439" s="90"/>
      <c r="CA439" s="90"/>
      <c r="CB439" s="90"/>
      <c r="CC439" s="90"/>
      <c r="CD439" s="90"/>
      <c r="CE439" s="90"/>
      <c r="CF439" s="90"/>
      <c r="CG439" s="90"/>
      <c r="CH439" s="90"/>
      <c r="CI439" s="90"/>
      <c r="CJ439" s="90"/>
      <c r="CK439" s="90"/>
      <c r="CL439" s="91"/>
      <c r="CM439" s="90"/>
      <c r="CN439" s="90">
        <v>28</v>
      </c>
      <c r="CO439" s="90"/>
      <c r="DB439" s="103"/>
      <c r="DC439" s="103"/>
      <c r="DD439" s="103"/>
      <c r="DE439" s="103"/>
      <c r="DF439" s="103"/>
      <c r="DG439" s="103"/>
      <c r="DH439" s="103"/>
      <c r="DI439" s="103"/>
      <c r="DJ439" s="103"/>
      <c r="DK439" s="103"/>
      <c r="DL439" s="103"/>
      <c r="DM439" s="103"/>
      <c r="DN439" s="103"/>
      <c r="DO439" s="103"/>
      <c r="DP439" s="103"/>
      <c r="DQ439" s="103"/>
      <c r="DR439" s="103"/>
      <c r="DS439" s="104"/>
      <c r="DT439" s="50">
        <f t="shared" si="570"/>
        <v>0</v>
      </c>
      <c r="DU439" s="73">
        <f t="shared" si="571"/>
        <v>0</v>
      </c>
      <c r="DV439" s="73">
        <f t="shared" si="572"/>
        <v>1</v>
      </c>
      <c r="DW439" s="73">
        <f t="shared" si="573"/>
        <v>0</v>
      </c>
      <c r="DX439" s="73">
        <f t="shared" si="574"/>
        <v>0</v>
      </c>
      <c r="DY439" s="125">
        <f t="shared" si="575"/>
        <v>0</v>
      </c>
      <c r="DZ439" s="73">
        <f t="shared" si="576"/>
        <v>1</v>
      </c>
      <c r="EA439" s="19">
        <f t="shared" si="577"/>
        <v>0</v>
      </c>
      <c r="EB439" s="50">
        <f t="shared" si="578"/>
        <v>0</v>
      </c>
      <c r="EC439" s="19">
        <f t="shared" si="579"/>
        <v>0</v>
      </c>
      <c r="ED439" s="19">
        <f t="shared" si="580"/>
        <v>1</v>
      </c>
      <c r="EE439" s="19">
        <f t="shared" si="581"/>
        <v>0</v>
      </c>
      <c r="EF439" s="50">
        <f t="shared" si="582"/>
        <v>0</v>
      </c>
      <c r="EG439" s="19">
        <f t="shared" si="583"/>
        <v>1</v>
      </c>
      <c r="EH439" s="19">
        <f t="shared" si="584"/>
        <v>0</v>
      </c>
      <c r="EI439" s="50">
        <f t="shared" si="585"/>
        <v>0</v>
      </c>
      <c r="EJ439" s="125">
        <f t="shared" si="586"/>
        <v>1</v>
      </c>
      <c r="EK439">
        <f t="shared" si="587"/>
        <v>345.4</v>
      </c>
      <c r="EL439" t="str">
        <f t="shared" si="588"/>
        <v/>
      </c>
      <c r="EM439">
        <f t="shared" si="589"/>
        <v>12.1</v>
      </c>
      <c r="EN439">
        <f t="shared" si="590"/>
        <v>17</v>
      </c>
      <c r="EO439" t="str">
        <f t="shared" si="591"/>
        <v/>
      </c>
      <c r="EP439" t="str">
        <f t="shared" si="592"/>
        <v/>
      </c>
      <c r="EQ439">
        <f t="shared" si="593"/>
        <v>445.3</v>
      </c>
      <c r="ER439" t="str">
        <f t="shared" si="594"/>
        <v/>
      </c>
      <c r="ES439" t="str">
        <f t="shared" si="595"/>
        <v/>
      </c>
      <c r="ET439">
        <f t="shared" si="596"/>
        <v>21.8</v>
      </c>
      <c r="EU439" s="61">
        <f t="shared" si="597"/>
        <v>324</v>
      </c>
      <c r="EV439" s="53" t="e">
        <f>IF(ISNUMBER(EK439),EK439*#REF!,"")</f>
        <v>#REF!</v>
      </c>
      <c r="EW439" s="53" t="str">
        <f>IF(ISNUMBER(EL439),EL439*#REF!,"")</f>
        <v/>
      </c>
      <c r="EX439" s="53" t="e">
        <f>IF(ISNUMBER(EM439),EM439*#REF!,"")</f>
        <v>#REF!</v>
      </c>
      <c r="EY439" s="53" t="e">
        <f>IF(ISNUMBER(EN439),EN439*#REF!,"")</f>
        <v>#REF!</v>
      </c>
      <c r="EZ439" s="53" t="str">
        <f>IF(ISNUMBER(EO439),EO439*#REF!,"")</f>
        <v/>
      </c>
      <c r="FA439" s="53" t="str">
        <f>IF(ISNUMBER(EP439),EP439*#REF!,"")</f>
        <v/>
      </c>
      <c r="FB439" s="53" t="e">
        <f>IF(ISNUMBER(EQ439),EQ439*#REF!,"")</f>
        <v>#REF!</v>
      </c>
      <c r="FC439" s="53" t="str">
        <f>IF(ISNUMBER(ER439),ER439*#REF!,"")</f>
        <v/>
      </c>
      <c r="FD439" s="53" t="str">
        <f>IF(ISNUMBER(ES439),ES439*#REF!,"")</f>
        <v/>
      </c>
      <c r="FE439" s="53" t="e">
        <f>IF(ISNUMBER(ET439),ET439*#REF!,"")</f>
        <v>#REF!</v>
      </c>
      <c r="FF439" s="52" t="e">
        <f>IF(ISNUMBER(EU439),EU439*#REF!,"")</f>
        <v>#REF!</v>
      </c>
      <c r="FG439" s="55" t="str">
        <f t="shared" si="598"/>
        <v/>
      </c>
      <c r="FH439" s="55" t="str">
        <f t="shared" si="599"/>
        <v/>
      </c>
      <c r="FI439" s="55" t="str">
        <f t="shared" si="600"/>
        <v/>
      </c>
      <c r="FJ439" s="55" t="str">
        <f t="shared" si="601"/>
        <v/>
      </c>
      <c r="FK439" s="55" t="str">
        <f t="shared" si="602"/>
        <v/>
      </c>
      <c r="FL439" s="55" t="str">
        <f t="shared" si="603"/>
        <v/>
      </c>
      <c r="FM439" s="55" t="str">
        <f t="shared" si="604"/>
        <v/>
      </c>
      <c r="FN439" s="55" t="str">
        <f t="shared" si="605"/>
        <v/>
      </c>
      <c r="FO439" s="55" t="str">
        <f t="shared" si="606"/>
        <v/>
      </c>
      <c r="FP439" s="55" t="str">
        <f t="shared" si="607"/>
        <v/>
      </c>
      <c r="FQ439" s="59" t="str">
        <f t="shared" si="608"/>
        <v/>
      </c>
      <c r="FR439" s="53" t="str">
        <f t="shared" si="564"/>
        <v/>
      </c>
      <c r="FS439" s="53" t="e">
        <f t="shared" si="609"/>
        <v>#VALUE!</v>
      </c>
      <c r="FT439" s="19" t="e">
        <f t="shared" si="610"/>
        <v>#VALUE!</v>
      </c>
      <c r="FU439" s="19" t="e">
        <f t="shared" si="611"/>
        <v>#VALUE!</v>
      </c>
      <c r="FV439" s="19" t="e">
        <f t="shared" si="612"/>
        <v>#VALUE!</v>
      </c>
      <c r="FW439" s="50" t="e">
        <f t="shared" si="613"/>
        <v>#VALUE!</v>
      </c>
      <c r="FX439" s="120">
        <f t="shared" si="614"/>
        <v>0</v>
      </c>
      <c r="FY439" s="120">
        <f t="shared" si="615"/>
        <v>0</v>
      </c>
      <c r="FZ439" s="120">
        <f t="shared" si="616"/>
        <v>0</v>
      </c>
      <c r="GA439" s="120">
        <f t="shared" si="617"/>
        <v>0</v>
      </c>
      <c r="GB439" s="120">
        <f t="shared" si="618"/>
        <v>0</v>
      </c>
      <c r="GC439" s="120">
        <f t="shared" si="619"/>
        <v>0</v>
      </c>
      <c r="GD439" s="120">
        <f t="shared" si="620"/>
        <v>0</v>
      </c>
      <c r="GE439" s="120">
        <f t="shared" si="621"/>
        <v>0</v>
      </c>
      <c r="GF439" s="120">
        <f t="shared" si="622"/>
        <v>0</v>
      </c>
      <c r="GG439">
        <f t="shared" si="623"/>
        <v>0</v>
      </c>
      <c r="GH439">
        <f t="shared" si="624"/>
        <v>0</v>
      </c>
      <c r="GI439">
        <v>6</v>
      </c>
      <c r="GJ439" t="str">
        <f t="shared" si="625"/>
        <v/>
      </c>
    </row>
    <row r="440" spans="1:192" ht="15" x14ac:dyDescent="0.25">
      <c r="A440" s="50">
        <f t="shared" si="626"/>
        <v>439</v>
      </c>
      <c r="B440" s="51" t="s">
        <v>98</v>
      </c>
      <c r="C440" t="s">
        <v>159</v>
      </c>
      <c r="F440" s="271">
        <v>3538770</v>
      </c>
      <c r="G440" s="271">
        <v>5722360</v>
      </c>
      <c r="H440" s="77">
        <f t="shared" si="565"/>
        <v>538680.06199999992</v>
      </c>
      <c r="I440" s="77">
        <f t="shared" si="566"/>
        <v>5720510.8459999999</v>
      </c>
      <c r="J440" s="19">
        <v>109</v>
      </c>
      <c r="K440" s="66" t="s">
        <v>1332</v>
      </c>
      <c r="L440" s="211">
        <v>5</v>
      </c>
      <c r="Q440" s="58" t="s">
        <v>1339</v>
      </c>
      <c r="R440" s="2" t="s">
        <v>2883</v>
      </c>
      <c r="S440" s="2" t="s">
        <v>1324</v>
      </c>
      <c r="T440" s="241" t="str">
        <f t="shared" si="567"/>
        <v>-</v>
      </c>
      <c r="U440" s="241" t="str">
        <f t="shared" si="568"/>
        <v>-</v>
      </c>
      <c r="V440" s="241" t="str">
        <f t="shared" si="569"/>
        <v>B</v>
      </c>
      <c r="W440" s="241" t="str">
        <f t="shared" si="563"/>
        <v>-</v>
      </c>
      <c r="X440" s="260">
        <f t="shared" si="628"/>
        <v>6</v>
      </c>
      <c r="Y440" s="261" t="str">
        <f t="shared" si="627"/>
        <v/>
      </c>
      <c r="Z440" s="56"/>
      <c r="AA440" s="19" t="s">
        <v>1842</v>
      </c>
      <c r="AB440" s="73">
        <v>1</v>
      </c>
      <c r="AC440" s="2" t="s">
        <v>640</v>
      </c>
      <c r="AD440" s="2" t="s">
        <v>1843</v>
      </c>
      <c r="AE440" s="57" t="s">
        <v>2714</v>
      </c>
      <c r="AF440" s="66" t="s">
        <v>3088</v>
      </c>
      <c r="AI440" s="272"/>
      <c r="AR440">
        <v>29357</v>
      </c>
      <c r="AS440" s="193">
        <f t="shared" si="629"/>
        <v>29345</v>
      </c>
      <c r="AT440" s="248" t="str">
        <f t="shared" si="630"/>
        <v/>
      </c>
      <c r="AU440">
        <v>9882</v>
      </c>
      <c r="AV440">
        <v>97</v>
      </c>
      <c r="AW440">
        <v>864</v>
      </c>
      <c r="AX440">
        <v>14277</v>
      </c>
      <c r="AY440">
        <v>1802</v>
      </c>
      <c r="AZ440" s="61">
        <v>2232</v>
      </c>
      <c r="BB440">
        <v>98</v>
      </c>
      <c r="BE440">
        <v>93</v>
      </c>
      <c r="BO440" s="90"/>
      <c r="BP440" s="273"/>
      <c r="BQ440" s="90"/>
      <c r="BR440" s="90"/>
      <c r="BS440" s="90"/>
      <c r="BT440" s="90"/>
      <c r="BU440" s="90"/>
      <c r="BV440" s="90"/>
      <c r="BW440" s="90"/>
      <c r="BX440" s="90"/>
      <c r="BY440" s="90"/>
      <c r="BZ440" s="90"/>
      <c r="CA440" s="90"/>
      <c r="CB440" s="90"/>
      <c r="CC440" s="90"/>
      <c r="CD440" s="90"/>
      <c r="CE440" s="90"/>
      <c r="CF440" s="90"/>
      <c r="CG440" s="90"/>
      <c r="CH440" s="90"/>
      <c r="CI440" s="90"/>
      <c r="CJ440" s="90"/>
      <c r="CK440" s="90"/>
      <c r="CL440" s="91"/>
      <c r="CM440" s="90"/>
      <c r="CN440" s="90">
        <v>860</v>
      </c>
      <c r="CO440" s="90"/>
      <c r="DB440" s="103"/>
      <c r="DC440" s="103"/>
      <c r="DD440" s="103"/>
      <c r="DE440" s="103"/>
      <c r="DF440" s="103"/>
      <c r="DG440" s="103"/>
      <c r="DH440" s="103"/>
      <c r="DI440" s="103"/>
      <c r="DJ440" s="103"/>
      <c r="DK440" s="103"/>
      <c r="DL440" s="103"/>
      <c r="DM440" s="103"/>
      <c r="DN440" s="103"/>
      <c r="DO440" s="103"/>
      <c r="DP440" s="103"/>
      <c r="DQ440" s="103"/>
      <c r="DR440" s="103"/>
      <c r="DS440" s="104"/>
      <c r="DT440" s="50">
        <f t="shared" si="570"/>
        <v>1</v>
      </c>
      <c r="DU440" s="73">
        <f t="shared" si="571"/>
        <v>1</v>
      </c>
      <c r="DV440" s="73">
        <f t="shared" si="572"/>
        <v>0</v>
      </c>
      <c r="DW440" s="73">
        <f t="shared" si="573"/>
        <v>0</v>
      </c>
      <c r="DX440" s="73">
        <f t="shared" si="574"/>
        <v>0</v>
      </c>
      <c r="DY440" s="125">
        <f t="shared" si="575"/>
        <v>0</v>
      </c>
      <c r="DZ440" s="73">
        <f t="shared" si="576"/>
        <v>0</v>
      </c>
      <c r="EA440" s="19">
        <f t="shared" si="577"/>
        <v>0</v>
      </c>
      <c r="EB440" s="50">
        <f t="shared" si="578"/>
        <v>1</v>
      </c>
      <c r="EC440" s="19">
        <f t="shared" si="579"/>
        <v>0</v>
      </c>
      <c r="ED440" s="19">
        <f t="shared" si="580"/>
        <v>0</v>
      </c>
      <c r="EE440" s="19">
        <f t="shared" si="581"/>
        <v>1</v>
      </c>
      <c r="EF440" s="50">
        <f t="shared" si="582"/>
        <v>0</v>
      </c>
      <c r="EG440" s="19">
        <f t="shared" si="583"/>
        <v>1</v>
      </c>
      <c r="EH440" s="19">
        <f t="shared" si="584"/>
        <v>0</v>
      </c>
      <c r="EI440" s="50">
        <f t="shared" si="585"/>
        <v>0</v>
      </c>
      <c r="EJ440" s="125">
        <f t="shared" si="586"/>
        <v>1</v>
      </c>
      <c r="EK440">
        <f t="shared" si="587"/>
        <v>9882</v>
      </c>
      <c r="EL440">
        <f t="shared" si="588"/>
        <v>98</v>
      </c>
      <c r="EM440">
        <f t="shared" si="589"/>
        <v>97</v>
      </c>
      <c r="EN440">
        <f t="shared" si="590"/>
        <v>864</v>
      </c>
      <c r="EO440" t="str">
        <f t="shared" si="591"/>
        <v/>
      </c>
      <c r="EP440">
        <f t="shared" si="592"/>
        <v>93</v>
      </c>
      <c r="EQ440">
        <f t="shared" si="593"/>
        <v>2232</v>
      </c>
      <c r="ER440" t="str">
        <f t="shared" si="594"/>
        <v/>
      </c>
      <c r="ES440" t="str">
        <f t="shared" si="595"/>
        <v/>
      </c>
      <c r="ET440">
        <f t="shared" si="596"/>
        <v>1802</v>
      </c>
      <c r="EU440" s="61">
        <f t="shared" si="597"/>
        <v>14277</v>
      </c>
      <c r="EV440" s="53" t="e">
        <f>IF(ISNUMBER(EK440),EK440*#REF!,"")</f>
        <v>#REF!</v>
      </c>
      <c r="EW440" s="53" t="e">
        <f>IF(ISNUMBER(EL440),EL440*#REF!,"")</f>
        <v>#REF!</v>
      </c>
      <c r="EX440" s="53" t="e">
        <f>IF(ISNUMBER(EM440),EM440*#REF!,"")</f>
        <v>#REF!</v>
      </c>
      <c r="EY440" s="53" t="e">
        <f>IF(ISNUMBER(EN440),EN440*#REF!,"")</f>
        <v>#REF!</v>
      </c>
      <c r="EZ440" s="53" t="str">
        <f>IF(ISNUMBER(EO440),EO440*#REF!,"")</f>
        <v/>
      </c>
      <c r="FA440" s="53" t="e">
        <f>IF(ISNUMBER(EP440),EP440*#REF!,"")</f>
        <v>#REF!</v>
      </c>
      <c r="FB440" s="53" t="e">
        <f>IF(ISNUMBER(EQ440),EQ440*#REF!,"")</f>
        <v>#REF!</v>
      </c>
      <c r="FC440" s="53" t="str">
        <f>IF(ISNUMBER(ER440),ER440*#REF!,"")</f>
        <v/>
      </c>
      <c r="FD440" s="53" t="str">
        <f>IF(ISNUMBER(ES440),ES440*#REF!,"")</f>
        <v/>
      </c>
      <c r="FE440" s="53" t="e">
        <f>IF(ISNUMBER(ET440),ET440*#REF!,"")</f>
        <v>#REF!</v>
      </c>
      <c r="FF440" s="52" t="e">
        <f>IF(ISNUMBER(EU440),EU440*#REF!,"")</f>
        <v>#REF!</v>
      </c>
      <c r="FG440" s="55" t="str">
        <f t="shared" si="598"/>
        <v/>
      </c>
      <c r="FH440" s="55" t="str">
        <f t="shared" si="599"/>
        <v/>
      </c>
      <c r="FI440" s="55" t="str">
        <f t="shared" si="600"/>
        <v/>
      </c>
      <c r="FJ440" s="55" t="str">
        <f t="shared" si="601"/>
        <v/>
      </c>
      <c r="FK440" s="55" t="str">
        <f t="shared" si="602"/>
        <v/>
      </c>
      <c r="FL440" s="55" t="str">
        <f t="shared" si="603"/>
        <v/>
      </c>
      <c r="FM440" s="55" t="str">
        <f t="shared" si="604"/>
        <v/>
      </c>
      <c r="FN440" s="55" t="str">
        <f t="shared" si="605"/>
        <v/>
      </c>
      <c r="FO440" s="55" t="str">
        <f t="shared" si="606"/>
        <v/>
      </c>
      <c r="FP440" s="55" t="str">
        <f t="shared" si="607"/>
        <v/>
      </c>
      <c r="FQ440" s="59" t="str">
        <f t="shared" si="608"/>
        <v/>
      </c>
      <c r="FR440" s="53" t="str">
        <f t="shared" si="564"/>
        <v/>
      </c>
      <c r="FS440" s="53" t="e">
        <f t="shared" si="609"/>
        <v>#VALUE!</v>
      </c>
      <c r="FT440" s="19" t="e">
        <f t="shared" si="610"/>
        <v>#VALUE!</v>
      </c>
      <c r="FU440" s="19" t="e">
        <f t="shared" si="611"/>
        <v>#VALUE!</v>
      </c>
      <c r="FV440" s="19" t="e">
        <f t="shared" si="612"/>
        <v>#VALUE!</v>
      </c>
      <c r="FW440" s="50" t="e">
        <f t="shared" si="613"/>
        <v>#VALUE!</v>
      </c>
      <c r="FX440" s="120">
        <f t="shared" si="614"/>
        <v>0</v>
      </c>
      <c r="FY440" s="120">
        <f t="shared" si="615"/>
        <v>0</v>
      </c>
      <c r="FZ440" s="120">
        <f t="shared" si="616"/>
        <v>0</v>
      </c>
      <c r="GA440" s="120">
        <f t="shared" si="617"/>
        <v>0</v>
      </c>
      <c r="GB440" s="120">
        <f t="shared" si="618"/>
        <v>0</v>
      </c>
      <c r="GC440" s="120">
        <f t="shared" si="619"/>
        <v>0</v>
      </c>
      <c r="GD440" s="120">
        <f t="shared" si="620"/>
        <v>0</v>
      </c>
      <c r="GE440" s="120">
        <f t="shared" si="621"/>
        <v>0</v>
      </c>
      <c r="GF440" s="120">
        <f t="shared" si="622"/>
        <v>0</v>
      </c>
      <c r="GG440">
        <f t="shared" si="623"/>
        <v>0</v>
      </c>
      <c r="GH440">
        <f t="shared" si="624"/>
        <v>0</v>
      </c>
      <c r="GI440">
        <v>6</v>
      </c>
      <c r="GJ440" t="str">
        <f t="shared" si="625"/>
        <v/>
      </c>
    </row>
    <row r="441" spans="1:192" ht="15" x14ac:dyDescent="0.25">
      <c r="A441" s="50">
        <f t="shared" si="626"/>
        <v>440</v>
      </c>
      <c r="B441" s="51" t="s">
        <v>98</v>
      </c>
      <c r="C441" s="2" t="s">
        <v>1844</v>
      </c>
      <c r="D441" s="2"/>
      <c r="E441" s="2"/>
      <c r="F441" s="271">
        <v>3538790</v>
      </c>
      <c r="G441" s="271">
        <v>5722110</v>
      </c>
      <c r="H441" s="77">
        <f t="shared" si="565"/>
        <v>538700.054</v>
      </c>
      <c r="I441" s="77">
        <f t="shared" si="566"/>
        <v>5720260.9460000005</v>
      </c>
      <c r="J441" s="19">
        <v>105</v>
      </c>
      <c r="K441" s="19" t="s">
        <v>1334</v>
      </c>
      <c r="L441" s="19">
        <v>60</v>
      </c>
      <c r="Q441" s="58" t="s">
        <v>1339</v>
      </c>
      <c r="R441" s="2" t="s">
        <v>2883</v>
      </c>
      <c r="S441" s="2" t="s">
        <v>1324</v>
      </c>
      <c r="T441" s="241" t="str">
        <f t="shared" si="567"/>
        <v>-</v>
      </c>
      <c r="U441" s="241" t="str">
        <f t="shared" si="568"/>
        <v>M</v>
      </c>
      <c r="V441" s="241" t="str">
        <f t="shared" si="569"/>
        <v>-</v>
      </c>
      <c r="W441" s="241" t="str">
        <f t="shared" si="563"/>
        <v>-</v>
      </c>
      <c r="X441" s="260">
        <f t="shared" si="628"/>
        <v>6</v>
      </c>
      <c r="Y441" s="261" t="str">
        <f t="shared" si="627"/>
        <v/>
      </c>
      <c r="Z441" s="56"/>
      <c r="AA441" s="66" t="s">
        <v>1845</v>
      </c>
      <c r="AB441" s="73">
        <v>1</v>
      </c>
      <c r="AD441" s="2" t="s">
        <v>1843</v>
      </c>
      <c r="AE441" s="57" t="s">
        <v>2715</v>
      </c>
      <c r="AF441" s="66">
        <v>11</v>
      </c>
      <c r="AI441" s="272"/>
      <c r="AR441">
        <v>13838.1</v>
      </c>
      <c r="AS441" s="193">
        <f t="shared" si="629"/>
        <v>13838</v>
      </c>
      <c r="AT441" s="248" t="str">
        <f t="shared" si="630"/>
        <v/>
      </c>
      <c r="AU441">
        <v>3568.9</v>
      </c>
      <c r="AV441">
        <v>303.7</v>
      </c>
      <c r="AW441">
        <v>664.3</v>
      </c>
      <c r="AX441">
        <v>5431.1</v>
      </c>
      <c r="AY441">
        <v>1140</v>
      </c>
      <c r="AZ441" s="61">
        <v>2576</v>
      </c>
      <c r="BE441">
        <v>154</v>
      </c>
      <c r="BO441" s="90"/>
      <c r="BP441" s="273"/>
      <c r="BQ441" s="90"/>
      <c r="BR441" s="90"/>
      <c r="BS441" s="90"/>
      <c r="BT441" s="90"/>
      <c r="BU441" s="90"/>
      <c r="BV441" s="90"/>
      <c r="BW441" s="90"/>
      <c r="BX441" s="90"/>
      <c r="BY441" s="90"/>
      <c r="BZ441" s="90"/>
      <c r="CA441" s="90"/>
      <c r="CB441" s="90"/>
      <c r="CC441" s="90"/>
      <c r="CD441" s="90"/>
      <c r="CE441" s="90"/>
      <c r="CF441" s="90"/>
      <c r="CG441" s="90"/>
      <c r="CH441" s="90"/>
      <c r="CI441" s="90"/>
      <c r="CJ441" s="90"/>
      <c r="CK441" s="90"/>
      <c r="CL441" s="91"/>
      <c r="CM441" s="90"/>
      <c r="CN441" s="90" t="s">
        <v>3088</v>
      </c>
      <c r="CO441" s="90"/>
      <c r="DB441" s="103"/>
      <c r="DC441" s="103"/>
      <c r="DD441" s="103"/>
      <c r="DE441" s="103"/>
      <c r="DF441" s="103"/>
      <c r="DG441" s="103"/>
      <c r="DH441" s="103"/>
      <c r="DI441" s="103"/>
      <c r="DJ441" s="103"/>
      <c r="DK441" s="103"/>
      <c r="DL441" s="103"/>
      <c r="DM441" s="103"/>
      <c r="DN441" s="103"/>
      <c r="DO441" s="103"/>
      <c r="DP441" s="103"/>
      <c r="DQ441" s="103"/>
      <c r="DR441" s="103"/>
      <c r="DS441" s="104"/>
      <c r="DT441" s="50">
        <f t="shared" si="570"/>
        <v>1</v>
      </c>
      <c r="DU441" s="73">
        <f t="shared" si="571"/>
        <v>0</v>
      </c>
      <c r="DV441" s="73">
        <f t="shared" si="572"/>
        <v>1</v>
      </c>
      <c r="DW441" s="73">
        <f t="shared" si="573"/>
        <v>0</v>
      </c>
      <c r="DX441" s="73">
        <f t="shared" si="574"/>
        <v>0</v>
      </c>
      <c r="DY441" s="125">
        <f t="shared" si="575"/>
        <v>0</v>
      </c>
      <c r="DZ441" s="73">
        <f t="shared" si="576"/>
        <v>1</v>
      </c>
      <c r="EA441" s="19">
        <f t="shared" si="577"/>
        <v>0</v>
      </c>
      <c r="EB441" s="50">
        <f t="shared" si="578"/>
        <v>0</v>
      </c>
      <c r="EC441" s="19">
        <f t="shared" si="579"/>
        <v>0</v>
      </c>
      <c r="ED441" s="19">
        <f t="shared" si="580"/>
        <v>1</v>
      </c>
      <c r="EE441" s="19">
        <f t="shared" si="581"/>
        <v>0</v>
      </c>
      <c r="EF441" s="50">
        <f t="shared" si="582"/>
        <v>0</v>
      </c>
      <c r="EG441" s="19">
        <f t="shared" si="583"/>
        <v>0</v>
      </c>
      <c r="EH441" s="19">
        <f t="shared" si="584"/>
        <v>0</v>
      </c>
      <c r="EI441" s="50">
        <f t="shared" si="585"/>
        <v>1</v>
      </c>
      <c r="EJ441" s="125">
        <f t="shared" si="586"/>
        <v>1</v>
      </c>
      <c r="EK441">
        <f t="shared" si="587"/>
        <v>3568.9</v>
      </c>
      <c r="EL441" t="str">
        <f t="shared" si="588"/>
        <v/>
      </c>
      <c r="EM441">
        <f t="shared" si="589"/>
        <v>303.7</v>
      </c>
      <c r="EN441">
        <f t="shared" si="590"/>
        <v>664.3</v>
      </c>
      <c r="EO441" t="str">
        <f t="shared" si="591"/>
        <v/>
      </c>
      <c r="EP441">
        <f t="shared" si="592"/>
        <v>154</v>
      </c>
      <c r="EQ441">
        <f t="shared" si="593"/>
        <v>2576</v>
      </c>
      <c r="ER441" t="str">
        <f t="shared" si="594"/>
        <v/>
      </c>
      <c r="ES441" t="str">
        <f t="shared" si="595"/>
        <v/>
      </c>
      <c r="ET441">
        <f t="shared" si="596"/>
        <v>1140</v>
      </c>
      <c r="EU441" s="61">
        <f t="shared" si="597"/>
        <v>5431.1</v>
      </c>
      <c r="EV441" s="53" t="e">
        <f>IF(ISNUMBER(EK441),EK441*#REF!,"")</f>
        <v>#REF!</v>
      </c>
      <c r="EW441" s="53" t="str">
        <f>IF(ISNUMBER(EL441),EL441*#REF!,"")</f>
        <v/>
      </c>
      <c r="EX441" s="53" t="e">
        <f>IF(ISNUMBER(EM441),EM441*#REF!,"")</f>
        <v>#REF!</v>
      </c>
      <c r="EY441" s="53" t="e">
        <f>IF(ISNUMBER(EN441),EN441*#REF!,"")</f>
        <v>#REF!</v>
      </c>
      <c r="EZ441" s="53" t="str">
        <f>IF(ISNUMBER(EO441),EO441*#REF!,"")</f>
        <v/>
      </c>
      <c r="FA441" s="53" t="e">
        <f>IF(ISNUMBER(EP441),EP441*#REF!,"")</f>
        <v>#REF!</v>
      </c>
      <c r="FB441" s="53" t="e">
        <f>IF(ISNUMBER(EQ441),EQ441*#REF!,"")</f>
        <v>#REF!</v>
      </c>
      <c r="FC441" s="53" t="str">
        <f>IF(ISNUMBER(ER441),ER441*#REF!,"")</f>
        <v/>
      </c>
      <c r="FD441" s="53" t="str">
        <f>IF(ISNUMBER(ES441),ES441*#REF!,"")</f>
        <v/>
      </c>
      <c r="FE441" s="53" t="e">
        <f>IF(ISNUMBER(ET441),ET441*#REF!,"")</f>
        <v>#REF!</v>
      </c>
      <c r="FF441" s="52" t="e">
        <f>IF(ISNUMBER(EU441),EU441*#REF!,"")</f>
        <v>#REF!</v>
      </c>
      <c r="FG441" s="55" t="str">
        <f t="shared" si="598"/>
        <v/>
      </c>
      <c r="FH441" s="55" t="str">
        <f t="shared" si="599"/>
        <v/>
      </c>
      <c r="FI441" s="55" t="str">
        <f t="shared" si="600"/>
        <v/>
      </c>
      <c r="FJ441" s="55" t="str">
        <f t="shared" si="601"/>
        <v/>
      </c>
      <c r="FK441" s="55" t="str">
        <f t="shared" si="602"/>
        <v/>
      </c>
      <c r="FL441" s="55" t="str">
        <f t="shared" si="603"/>
        <v/>
      </c>
      <c r="FM441" s="55" t="str">
        <f t="shared" si="604"/>
        <v/>
      </c>
      <c r="FN441" s="55" t="str">
        <f t="shared" si="605"/>
        <v/>
      </c>
      <c r="FO441" s="55" t="str">
        <f t="shared" si="606"/>
        <v/>
      </c>
      <c r="FP441" s="55" t="str">
        <f t="shared" si="607"/>
        <v/>
      </c>
      <c r="FQ441" s="59" t="str">
        <f t="shared" si="608"/>
        <v/>
      </c>
      <c r="FR441" s="53" t="str">
        <f t="shared" si="564"/>
        <v/>
      </c>
      <c r="FS441" s="53" t="e">
        <f t="shared" si="609"/>
        <v>#VALUE!</v>
      </c>
      <c r="FT441" s="19" t="e">
        <f t="shared" si="610"/>
        <v>#VALUE!</v>
      </c>
      <c r="FU441" s="19" t="e">
        <f t="shared" si="611"/>
        <v>#VALUE!</v>
      </c>
      <c r="FV441" s="19" t="e">
        <f t="shared" si="612"/>
        <v>#VALUE!</v>
      </c>
      <c r="FW441" s="50" t="e">
        <f t="shared" si="613"/>
        <v>#VALUE!</v>
      </c>
      <c r="FX441" s="120">
        <f t="shared" si="614"/>
        <v>0</v>
      </c>
      <c r="FY441" s="120">
        <f t="shared" si="615"/>
        <v>0</v>
      </c>
      <c r="FZ441" s="120">
        <f t="shared" si="616"/>
        <v>0</v>
      </c>
      <c r="GA441" s="120">
        <f t="shared" si="617"/>
        <v>0</v>
      </c>
      <c r="GB441" s="120">
        <f t="shared" si="618"/>
        <v>0</v>
      </c>
      <c r="GC441" s="120">
        <f t="shared" si="619"/>
        <v>0</v>
      </c>
      <c r="GD441" s="120">
        <f t="shared" si="620"/>
        <v>0</v>
      </c>
      <c r="GE441" s="120">
        <f t="shared" si="621"/>
        <v>0</v>
      </c>
      <c r="GF441" s="120">
        <f t="shared" si="622"/>
        <v>0</v>
      </c>
      <c r="GG441">
        <f t="shared" si="623"/>
        <v>0</v>
      </c>
      <c r="GH441">
        <f t="shared" si="624"/>
        <v>0</v>
      </c>
      <c r="GI441">
        <v>6</v>
      </c>
      <c r="GJ441" t="str">
        <f t="shared" si="625"/>
        <v/>
      </c>
    </row>
    <row r="442" spans="1:192" ht="15" x14ac:dyDescent="0.25">
      <c r="A442" s="50">
        <f t="shared" si="626"/>
        <v>441</v>
      </c>
      <c r="B442" s="2" t="s">
        <v>1846</v>
      </c>
      <c r="C442" s="2" t="s">
        <v>1138</v>
      </c>
      <c r="D442" s="2"/>
      <c r="E442" s="2"/>
      <c r="F442" s="267">
        <v>3521040</v>
      </c>
      <c r="G442" s="267">
        <v>5656590</v>
      </c>
      <c r="H442" s="77">
        <f t="shared" si="565"/>
        <v>520957.15400000004</v>
      </c>
      <c r="I442" s="77">
        <f t="shared" si="566"/>
        <v>5654767.1540000001</v>
      </c>
      <c r="J442" s="19">
        <v>210</v>
      </c>
      <c r="K442" s="19" t="s">
        <v>1333</v>
      </c>
      <c r="L442" s="19">
        <v>280</v>
      </c>
      <c r="M442" s="19">
        <v>215.5</v>
      </c>
      <c r="N442" s="19">
        <v>275</v>
      </c>
      <c r="Q442" s="58" t="s">
        <v>1339</v>
      </c>
      <c r="R442" s="2" t="s">
        <v>2862</v>
      </c>
      <c r="S442" s="2" t="s">
        <v>1324</v>
      </c>
      <c r="T442" s="241" t="str">
        <f t="shared" si="567"/>
        <v>-</v>
      </c>
      <c r="U442" s="241" t="str">
        <f t="shared" si="568"/>
        <v>-</v>
      </c>
      <c r="V442" s="241" t="str">
        <f t="shared" si="569"/>
        <v>-</v>
      </c>
      <c r="W442" s="241" t="str">
        <f t="shared" si="563"/>
        <v>-</v>
      </c>
      <c r="X442" s="260">
        <f t="shared" si="628"/>
        <v>6</v>
      </c>
      <c r="Y442" s="261" t="str">
        <f t="shared" si="627"/>
        <v/>
      </c>
      <c r="Z442" s="56"/>
      <c r="AA442" s="66" t="s">
        <v>1783</v>
      </c>
      <c r="AB442" s="73">
        <v>1</v>
      </c>
      <c r="AC442" s="2" t="s">
        <v>1038</v>
      </c>
      <c r="AD442" s="2" t="s">
        <v>1847</v>
      </c>
      <c r="AE442" s="57" t="s">
        <v>1431</v>
      </c>
      <c r="AF442" s="66">
        <v>18.399999999999999</v>
      </c>
      <c r="AH442" s="19">
        <v>7.4</v>
      </c>
      <c r="AI442" s="272"/>
      <c r="AS442" s="204"/>
      <c r="AT442" s="249"/>
      <c r="AU442" s="51"/>
      <c r="AV442" s="51"/>
      <c r="AW442" s="51"/>
      <c r="AX442" s="51"/>
      <c r="AY442" s="51"/>
      <c r="AZ442" s="49">
        <v>207</v>
      </c>
      <c r="BO442" s="90"/>
      <c r="BP442" s="273"/>
      <c r="BQ442" s="90"/>
      <c r="BR442" s="90"/>
      <c r="BS442" s="90"/>
      <c r="BT442" s="90"/>
      <c r="BU442" s="90"/>
      <c r="BV442" s="90"/>
      <c r="BW442" s="90"/>
      <c r="BX442" s="90"/>
      <c r="BY442" s="90"/>
      <c r="BZ442" s="90"/>
      <c r="CA442" s="90"/>
      <c r="CB442" s="90"/>
      <c r="CC442" s="90"/>
      <c r="CD442" s="90"/>
      <c r="CE442" s="90"/>
      <c r="CF442" s="90"/>
      <c r="CG442" s="90"/>
      <c r="CH442" s="90"/>
      <c r="CI442" s="90"/>
      <c r="CJ442" s="90"/>
      <c r="CK442" s="90"/>
      <c r="CL442" s="91"/>
      <c r="CM442" s="90"/>
      <c r="CN442" s="90">
        <v>12</v>
      </c>
      <c r="CO442" s="90"/>
      <c r="DB442" s="103"/>
      <c r="DC442" s="103" t="s">
        <v>1792</v>
      </c>
      <c r="DD442" s="103"/>
      <c r="DE442" s="103">
        <v>-15.6</v>
      </c>
      <c r="DF442" s="90" t="s">
        <v>1848</v>
      </c>
      <c r="DG442" s="103">
        <v>-8.7100000000000009</v>
      </c>
      <c r="DH442" s="103">
        <v>-6.2</v>
      </c>
      <c r="DI442" s="103"/>
      <c r="DJ442" s="103"/>
      <c r="DK442" s="103"/>
      <c r="DL442" s="103"/>
      <c r="DM442" s="103"/>
      <c r="DN442" s="103"/>
      <c r="DO442" s="103"/>
      <c r="DP442" s="103"/>
      <c r="DQ442" s="103"/>
      <c r="DR442" s="103"/>
      <c r="DS442" s="104"/>
      <c r="DT442" s="50">
        <f t="shared" si="570"/>
        <v>1</v>
      </c>
      <c r="DU442" s="73">
        <f t="shared" si="571"/>
        <v>0</v>
      </c>
      <c r="DV442" s="73">
        <f t="shared" si="572"/>
        <v>0</v>
      </c>
      <c r="DW442" s="73">
        <f t="shared" si="573"/>
        <v>1</v>
      </c>
      <c r="DX442" s="73">
        <f t="shared" si="574"/>
        <v>0</v>
      </c>
      <c r="DY442" s="125">
        <f t="shared" si="575"/>
        <v>0</v>
      </c>
      <c r="DZ442" s="73">
        <f t="shared" si="576"/>
        <v>1</v>
      </c>
      <c r="EA442" s="19">
        <f t="shared" si="577"/>
        <v>0</v>
      </c>
      <c r="EB442" s="50">
        <f t="shared" si="578"/>
        <v>0</v>
      </c>
      <c r="EC442" s="19">
        <f t="shared" si="579"/>
        <v>0</v>
      </c>
      <c r="ED442" s="19">
        <f t="shared" si="580"/>
        <v>0</v>
      </c>
      <c r="EE442" s="19">
        <f t="shared" si="581"/>
        <v>0</v>
      </c>
      <c r="EF442" s="50">
        <f t="shared" si="582"/>
        <v>1</v>
      </c>
      <c r="EG442" s="19">
        <f t="shared" si="583"/>
        <v>1</v>
      </c>
      <c r="EH442" s="19">
        <f t="shared" si="584"/>
        <v>0</v>
      </c>
      <c r="EI442" s="50">
        <f t="shared" si="585"/>
        <v>0</v>
      </c>
      <c r="EJ442" s="125">
        <f t="shared" si="586"/>
        <v>1</v>
      </c>
      <c r="EK442" t="str">
        <f t="shared" si="587"/>
        <v/>
      </c>
      <c r="EL442" t="str">
        <f t="shared" si="588"/>
        <v/>
      </c>
      <c r="EM442" t="str">
        <f t="shared" si="589"/>
        <v/>
      </c>
      <c r="EN442" t="str">
        <f t="shared" si="590"/>
        <v/>
      </c>
      <c r="EO442" t="str">
        <f t="shared" si="591"/>
        <v/>
      </c>
      <c r="EP442" t="str">
        <f t="shared" si="592"/>
        <v/>
      </c>
      <c r="EQ442">
        <f t="shared" si="593"/>
        <v>207</v>
      </c>
      <c r="ER442" t="str">
        <f t="shared" si="594"/>
        <v/>
      </c>
      <c r="ES442" t="str">
        <f t="shared" si="595"/>
        <v/>
      </c>
      <c r="ET442" t="str">
        <f t="shared" si="596"/>
        <v/>
      </c>
      <c r="EU442" s="61" t="str">
        <f t="shared" si="597"/>
        <v/>
      </c>
      <c r="EV442" s="53" t="str">
        <f>IF(ISNUMBER(EK442),EK442*#REF!,"")</f>
        <v/>
      </c>
      <c r="EW442" s="53" t="str">
        <f>IF(ISNUMBER(EL442),EL442*#REF!,"")</f>
        <v/>
      </c>
      <c r="EX442" s="53" t="str">
        <f>IF(ISNUMBER(EM442),EM442*#REF!,"")</f>
        <v/>
      </c>
      <c r="EY442" s="53" t="str">
        <f>IF(ISNUMBER(EN442),EN442*#REF!,"")</f>
        <v/>
      </c>
      <c r="EZ442" s="53" t="str">
        <f>IF(ISNUMBER(EO442),EO442*#REF!,"")</f>
        <v/>
      </c>
      <c r="FA442" s="53" t="str">
        <f>IF(ISNUMBER(EP442),EP442*#REF!,"")</f>
        <v/>
      </c>
      <c r="FB442" s="53" t="e">
        <f>IF(ISNUMBER(EQ442),EQ442*#REF!,"")</f>
        <v>#REF!</v>
      </c>
      <c r="FC442" s="53" t="str">
        <f>IF(ISNUMBER(ER442),ER442*#REF!,"")</f>
        <v/>
      </c>
      <c r="FD442" s="53" t="str">
        <f>IF(ISNUMBER(ES442),ES442*#REF!,"")</f>
        <v/>
      </c>
      <c r="FE442" s="53" t="str">
        <f>IF(ISNUMBER(ET442),ET442*#REF!,"")</f>
        <v/>
      </c>
      <c r="FF442" s="52" t="str">
        <f>IF(ISNUMBER(EU442),EU442*#REF!,"")</f>
        <v/>
      </c>
      <c r="FG442" s="55" t="str">
        <f t="shared" si="598"/>
        <v/>
      </c>
      <c r="FH442" s="55" t="str">
        <f t="shared" si="599"/>
        <v/>
      </c>
      <c r="FI442" s="55" t="str">
        <f t="shared" si="600"/>
        <v/>
      </c>
      <c r="FJ442" s="55" t="str">
        <f t="shared" si="601"/>
        <v/>
      </c>
      <c r="FK442" s="55" t="str">
        <f t="shared" si="602"/>
        <v/>
      </c>
      <c r="FL442" s="55" t="str">
        <f t="shared" si="603"/>
        <v/>
      </c>
      <c r="FM442" s="55" t="str">
        <f t="shared" si="604"/>
        <v/>
      </c>
      <c r="FN442" s="55" t="str">
        <f t="shared" si="605"/>
        <v/>
      </c>
      <c r="FO442" s="55" t="str">
        <f t="shared" si="606"/>
        <v/>
      </c>
      <c r="FP442" s="55" t="str">
        <f t="shared" si="607"/>
        <v/>
      </c>
      <c r="FQ442" s="59" t="str">
        <f t="shared" si="608"/>
        <v/>
      </c>
      <c r="FR442" s="53" t="str">
        <f t="shared" si="564"/>
        <v/>
      </c>
      <c r="FS442" s="53">
        <f t="shared" si="609"/>
        <v>0</v>
      </c>
      <c r="FT442" s="19">
        <f t="shared" si="610"/>
        <v>1</v>
      </c>
      <c r="FU442" s="19">
        <f t="shared" si="611"/>
        <v>0</v>
      </c>
      <c r="FV442" s="19">
        <f t="shared" si="612"/>
        <v>0</v>
      </c>
      <c r="FW442" s="50">
        <f t="shared" si="613"/>
        <v>0</v>
      </c>
      <c r="FX442" s="120">
        <f t="shared" si="614"/>
        <v>0</v>
      </c>
      <c r="FY442" s="120">
        <f t="shared" si="615"/>
        <v>0</v>
      </c>
      <c r="FZ442" s="120">
        <f t="shared" si="616"/>
        <v>0</v>
      </c>
      <c r="GA442" s="120">
        <f t="shared" si="617"/>
        <v>0</v>
      </c>
      <c r="GB442" s="120">
        <f t="shared" si="618"/>
        <v>0</v>
      </c>
      <c r="GC442" s="120">
        <f t="shared" si="619"/>
        <v>0</v>
      </c>
      <c r="GD442" s="120">
        <f t="shared" si="620"/>
        <v>0</v>
      </c>
      <c r="GE442" s="120">
        <f t="shared" si="621"/>
        <v>0</v>
      </c>
      <c r="GF442" s="120">
        <f t="shared" si="622"/>
        <v>0</v>
      </c>
      <c r="GG442">
        <f t="shared" si="623"/>
        <v>0</v>
      </c>
      <c r="GH442">
        <f t="shared" si="624"/>
        <v>0</v>
      </c>
      <c r="GI442">
        <v>6</v>
      </c>
      <c r="GJ442" t="str">
        <f t="shared" si="625"/>
        <v/>
      </c>
    </row>
    <row r="443" spans="1:192" ht="15" x14ac:dyDescent="0.25">
      <c r="A443" s="50">
        <f t="shared" si="626"/>
        <v>442</v>
      </c>
      <c r="B443" s="2" t="s">
        <v>1846</v>
      </c>
      <c r="C443" s="2" t="s">
        <v>1138</v>
      </c>
      <c r="D443" s="2"/>
      <c r="E443" s="2"/>
      <c r="F443" s="267">
        <v>3521040</v>
      </c>
      <c r="G443" s="267">
        <v>5656590</v>
      </c>
      <c r="H443" s="77">
        <f t="shared" si="565"/>
        <v>520957.15400000004</v>
      </c>
      <c r="I443" s="77">
        <f t="shared" si="566"/>
        <v>5654767.1540000001</v>
      </c>
      <c r="J443" s="19">
        <v>210</v>
      </c>
      <c r="K443" s="19" t="s">
        <v>1333</v>
      </c>
      <c r="L443" s="19">
        <v>280</v>
      </c>
      <c r="M443" s="19">
        <v>215.5</v>
      </c>
      <c r="N443" s="19">
        <v>275</v>
      </c>
      <c r="Q443" s="58" t="s">
        <v>1339</v>
      </c>
      <c r="R443" s="2" t="s">
        <v>2862</v>
      </c>
      <c r="S443" s="2" t="s">
        <v>1324</v>
      </c>
      <c r="T443" s="241" t="str">
        <f t="shared" si="567"/>
        <v>-</v>
      </c>
      <c r="U443" s="241" t="str">
        <f t="shared" si="568"/>
        <v>-</v>
      </c>
      <c r="V443" s="241" t="str">
        <f t="shared" si="569"/>
        <v>-</v>
      </c>
      <c r="W443" s="241" t="str">
        <f t="shared" si="563"/>
        <v>-</v>
      </c>
      <c r="X443" s="260">
        <f t="shared" si="628"/>
        <v>6</v>
      </c>
      <c r="Y443" s="261" t="str">
        <f t="shared" si="627"/>
        <v/>
      </c>
      <c r="Z443" s="56"/>
      <c r="AA443" s="106">
        <v>33780</v>
      </c>
      <c r="AB443" s="73">
        <v>2</v>
      </c>
      <c r="AC443" s="2" t="s">
        <v>1038</v>
      </c>
      <c r="AD443" s="2" t="s">
        <v>1849</v>
      </c>
      <c r="AE443" s="57" t="s">
        <v>1850</v>
      </c>
      <c r="AF443" s="66">
        <v>17.600000000000001</v>
      </c>
      <c r="AG443" s="19">
        <v>342</v>
      </c>
      <c r="AH443" s="19">
        <v>7.79</v>
      </c>
      <c r="AI443" s="272"/>
      <c r="AS443" s="193">
        <f>SUM(AU443:BN443)+SUM(BO443:CL443)/1000</f>
        <v>280.17500000000001</v>
      </c>
      <c r="AT443" s="248" t="str">
        <f>FR443</f>
        <v/>
      </c>
      <c r="AU443">
        <v>9.9</v>
      </c>
      <c r="AV443">
        <v>24.8</v>
      </c>
      <c r="AW443">
        <v>25.4</v>
      </c>
      <c r="AX443">
        <v>5.6</v>
      </c>
      <c r="AY443">
        <v>25</v>
      </c>
      <c r="AZ443" s="61">
        <v>184</v>
      </c>
      <c r="BB443">
        <v>1.3</v>
      </c>
      <c r="BD443">
        <v>0</v>
      </c>
      <c r="BE443">
        <v>0.67500000000000004</v>
      </c>
      <c r="BF443">
        <v>0</v>
      </c>
      <c r="BJ443">
        <v>3.5</v>
      </c>
      <c r="BK443">
        <v>0</v>
      </c>
      <c r="BN443" s="61">
        <v>0</v>
      </c>
      <c r="BO443" s="90"/>
      <c r="BP443" s="273">
        <v>0</v>
      </c>
      <c r="BQ443" s="90"/>
      <c r="BR443" s="90"/>
      <c r="BS443" s="90"/>
      <c r="BT443" s="90"/>
      <c r="BU443" s="90"/>
      <c r="BV443" s="90"/>
      <c r="BW443" s="90"/>
      <c r="BX443" s="90"/>
      <c r="BY443" s="90"/>
      <c r="BZ443" s="90"/>
      <c r="CA443" s="90"/>
      <c r="CB443" s="90"/>
      <c r="CC443" s="90"/>
      <c r="CD443" s="90"/>
      <c r="CE443" s="90"/>
      <c r="CF443" s="90"/>
      <c r="CG443" s="90"/>
      <c r="CH443" s="90"/>
      <c r="CI443" s="90"/>
      <c r="CJ443" s="90"/>
      <c r="CK443" s="90"/>
      <c r="CL443" s="91"/>
      <c r="CM443" s="90">
        <v>5.5</v>
      </c>
      <c r="CN443" s="90">
        <v>7.6</v>
      </c>
      <c r="CO443" s="90"/>
      <c r="DB443" s="103"/>
      <c r="DC443" s="103" t="s">
        <v>1801</v>
      </c>
      <c r="DD443" s="103"/>
      <c r="DE443" s="103">
        <v>-17.7</v>
      </c>
      <c r="DF443" s="90" t="s">
        <v>1851</v>
      </c>
      <c r="DG443" s="103">
        <v>-8.9700000000000006</v>
      </c>
      <c r="DH443" s="103"/>
      <c r="DI443" s="103"/>
      <c r="DJ443" s="103"/>
      <c r="DK443" s="103"/>
      <c r="DL443" s="103"/>
      <c r="DM443" s="103"/>
      <c r="DN443" s="103"/>
      <c r="DO443" s="103"/>
      <c r="DP443" s="103"/>
      <c r="DQ443" s="103"/>
      <c r="DR443" s="103"/>
      <c r="DS443" s="104"/>
      <c r="DT443" s="50">
        <f t="shared" si="570"/>
        <v>0</v>
      </c>
      <c r="DU443" s="73">
        <f t="shared" si="571"/>
        <v>0</v>
      </c>
      <c r="DV443" s="73">
        <f t="shared" si="572"/>
        <v>0</v>
      </c>
      <c r="DW443" s="73">
        <f t="shared" si="573"/>
        <v>1</v>
      </c>
      <c r="DX443" s="73">
        <f t="shared" si="574"/>
        <v>0</v>
      </c>
      <c r="DY443" s="125">
        <f t="shared" si="575"/>
        <v>0</v>
      </c>
      <c r="DZ443" s="73">
        <f t="shared" si="576"/>
        <v>1</v>
      </c>
      <c r="EA443" s="19">
        <f t="shared" si="577"/>
        <v>0</v>
      </c>
      <c r="EB443" s="50">
        <f t="shared" si="578"/>
        <v>0</v>
      </c>
      <c r="EC443" s="19">
        <f t="shared" si="579"/>
        <v>1</v>
      </c>
      <c r="ED443" s="19">
        <f t="shared" si="580"/>
        <v>0</v>
      </c>
      <c r="EE443" s="19">
        <f t="shared" si="581"/>
        <v>0</v>
      </c>
      <c r="EF443" s="50">
        <f t="shared" si="582"/>
        <v>0</v>
      </c>
      <c r="EG443" s="19">
        <f t="shared" si="583"/>
        <v>1</v>
      </c>
      <c r="EH443" s="19">
        <f t="shared" si="584"/>
        <v>0</v>
      </c>
      <c r="EI443" s="50">
        <f t="shared" si="585"/>
        <v>0</v>
      </c>
      <c r="EJ443" s="125">
        <f t="shared" si="586"/>
        <v>1</v>
      </c>
      <c r="EK443">
        <f t="shared" si="587"/>
        <v>9.9</v>
      </c>
      <c r="EL443">
        <f t="shared" si="588"/>
        <v>1.3</v>
      </c>
      <c r="EM443">
        <f t="shared" si="589"/>
        <v>24.8</v>
      </c>
      <c r="EN443">
        <f t="shared" si="590"/>
        <v>25.4</v>
      </c>
      <c r="EO443">
        <f t="shared" si="591"/>
        <v>0</v>
      </c>
      <c r="EP443">
        <f t="shared" si="592"/>
        <v>0.67500000000000004</v>
      </c>
      <c r="EQ443">
        <f t="shared" si="593"/>
        <v>184</v>
      </c>
      <c r="ER443" t="str">
        <f t="shared" si="594"/>
        <v/>
      </c>
      <c r="ES443">
        <f t="shared" si="595"/>
        <v>3.5</v>
      </c>
      <c r="ET443">
        <f t="shared" si="596"/>
        <v>25</v>
      </c>
      <c r="EU443" s="61">
        <f t="shared" si="597"/>
        <v>5.6</v>
      </c>
      <c r="EV443" s="53" t="e">
        <f>IF(ISNUMBER(EK443),EK443*#REF!,"")</f>
        <v>#REF!</v>
      </c>
      <c r="EW443" s="53" t="e">
        <f>IF(ISNUMBER(EL443),EL443*#REF!,"")</f>
        <v>#REF!</v>
      </c>
      <c r="EX443" s="53" t="e">
        <f>IF(ISNUMBER(EM443),EM443*#REF!,"")</f>
        <v>#REF!</v>
      </c>
      <c r="EY443" s="53" t="e">
        <f>IF(ISNUMBER(EN443),EN443*#REF!,"")</f>
        <v>#REF!</v>
      </c>
      <c r="EZ443" s="53" t="e">
        <f>IF(ISNUMBER(EO443),EO443*#REF!,"")</f>
        <v>#REF!</v>
      </c>
      <c r="FA443" s="53" t="e">
        <f>IF(ISNUMBER(EP443),EP443*#REF!,"")</f>
        <v>#REF!</v>
      </c>
      <c r="FB443" s="53" t="e">
        <f>IF(ISNUMBER(EQ443),EQ443*#REF!,"")</f>
        <v>#REF!</v>
      </c>
      <c r="FC443" s="53" t="str">
        <f>IF(ISNUMBER(ER443),ER443*#REF!,"")</f>
        <v/>
      </c>
      <c r="FD443" s="53" t="e">
        <f>IF(ISNUMBER(ES443),ES443*#REF!,"")</f>
        <v>#REF!</v>
      </c>
      <c r="FE443" s="53" t="e">
        <f>IF(ISNUMBER(ET443),ET443*#REF!,"")</f>
        <v>#REF!</v>
      </c>
      <c r="FF443" s="52" t="e">
        <f>IF(ISNUMBER(EU443),EU443*#REF!,"")</f>
        <v>#REF!</v>
      </c>
      <c r="FG443" s="55" t="str">
        <f t="shared" si="598"/>
        <v/>
      </c>
      <c r="FH443" s="55" t="str">
        <f t="shared" si="599"/>
        <v/>
      </c>
      <c r="FI443" s="55" t="str">
        <f t="shared" si="600"/>
        <v/>
      </c>
      <c r="FJ443" s="55" t="str">
        <f t="shared" si="601"/>
        <v/>
      </c>
      <c r="FK443" s="55" t="str">
        <f t="shared" si="602"/>
        <v/>
      </c>
      <c r="FL443" s="55" t="str">
        <f t="shared" si="603"/>
        <v/>
      </c>
      <c r="FM443" s="55" t="str">
        <f t="shared" si="604"/>
        <v/>
      </c>
      <c r="FN443" s="55" t="str">
        <f t="shared" si="605"/>
        <v/>
      </c>
      <c r="FO443" s="55" t="str">
        <f t="shared" si="606"/>
        <v/>
      </c>
      <c r="FP443" s="55" t="str">
        <f t="shared" si="607"/>
        <v/>
      </c>
      <c r="FQ443" s="59" t="str">
        <f t="shared" si="608"/>
        <v/>
      </c>
      <c r="FR443" s="53" t="str">
        <f t="shared" si="564"/>
        <v/>
      </c>
      <c r="FS443" s="53" t="e">
        <f t="shared" si="609"/>
        <v>#VALUE!</v>
      </c>
      <c r="FT443" s="19" t="e">
        <f t="shared" si="610"/>
        <v>#VALUE!</v>
      </c>
      <c r="FU443" s="19" t="e">
        <f t="shared" si="611"/>
        <v>#VALUE!</v>
      </c>
      <c r="FV443" s="19" t="e">
        <f t="shared" si="612"/>
        <v>#VALUE!</v>
      </c>
      <c r="FW443" s="50" t="e">
        <f t="shared" si="613"/>
        <v>#VALUE!</v>
      </c>
      <c r="FX443" s="120">
        <f t="shared" si="614"/>
        <v>0</v>
      </c>
      <c r="FY443" s="120">
        <f t="shared" si="615"/>
        <v>0</v>
      </c>
      <c r="FZ443" s="120">
        <f t="shared" si="616"/>
        <v>0</v>
      </c>
      <c r="GA443" s="120">
        <f t="shared" si="617"/>
        <v>0</v>
      </c>
      <c r="GB443" s="120">
        <f t="shared" si="618"/>
        <v>0</v>
      </c>
      <c r="GC443" s="120">
        <f t="shared" si="619"/>
        <v>0</v>
      </c>
      <c r="GD443" s="120">
        <f t="shared" si="620"/>
        <v>0</v>
      </c>
      <c r="GE443" s="120">
        <f t="shared" si="621"/>
        <v>0</v>
      </c>
      <c r="GF443" s="120">
        <f t="shared" si="622"/>
        <v>0</v>
      </c>
      <c r="GG443">
        <f t="shared" si="623"/>
        <v>0</v>
      </c>
      <c r="GH443">
        <f t="shared" si="624"/>
        <v>0</v>
      </c>
      <c r="GI443">
        <v>6</v>
      </c>
      <c r="GJ443" t="str">
        <f t="shared" si="625"/>
        <v/>
      </c>
    </row>
    <row r="444" spans="1:192" ht="15" x14ac:dyDescent="0.25">
      <c r="A444" s="50">
        <f t="shared" si="626"/>
        <v>443</v>
      </c>
      <c r="B444" s="2" t="s">
        <v>1846</v>
      </c>
      <c r="C444" t="s">
        <v>1136</v>
      </c>
      <c r="D444" t="s">
        <v>1137</v>
      </c>
      <c r="F444" s="274">
        <v>3521950</v>
      </c>
      <c r="G444" s="274">
        <v>5659060</v>
      </c>
      <c r="H444" s="77">
        <f t="shared" si="565"/>
        <v>521866.79000000004</v>
      </c>
      <c r="I444" s="77">
        <f t="shared" si="566"/>
        <v>5657236.1660000002</v>
      </c>
      <c r="J444" s="266">
        <v>169</v>
      </c>
      <c r="K444" s="19" t="s">
        <v>1334</v>
      </c>
      <c r="L444" s="19">
        <v>1103</v>
      </c>
      <c r="Q444" t="s">
        <v>1343</v>
      </c>
      <c r="R444" s="2" t="s">
        <v>2863</v>
      </c>
      <c r="S444" t="s">
        <v>1325</v>
      </c>
      <c r="T444" s="241" t="str">
        <f t="shared" si="567"/>
        <v>T</v>
      </c>
      <c r="U444" s="241" t="str">
        <f t="shared" si="568"/>
        <v>M</v>
      </c>
      <c r="V444" s="241" t="str">
        <f t="shared" si="569"/>
        <v>-</v>
      </c>
      <c r="W444" s="241" t="str">
        <f t="shared" si="563"/>
        <v>-</v>
      </c>
      <c r="X444" s="260">
        <f t="shared" si="628"/>
        <v>6</v>
      </c>
      <c r="Y444" s="261" t="str">
        <f t="shared" si="627"/>
        <v/>
      </c>
      <c r="Z444" s="61" t="s">
        <v>1852</v>
      </c>
      <c r="AA444" s="48">
        <v>31071</v>
      </c>
      <c r="AB444" s="73">
        <v>1</v>
      </c>
      <c r="AD444" t="s">
        <v>1479</v>
      </c>
      <c r="AE444" s="56"/>
      <c r="AF444" s="66">
        <v>37</v>
      </c>
      <c r="AI444" s="272"/>
      <c r="AR444">
        <v>9867.7999999999993</v>
      </c>
      <c r="AS444" s="193">
        <f>SUM(AU444:BN444)+SUM(BO444:CL444)/1000</f>
        <v>9757.2999999999993</v>
      </c>
      <c r="AT444" s="248" t="str">
        <f>FR444</f>
        <v/>
      </c>
      <c r="AU444">
        <v>2238</v>
      </c>
      <c r="AV444">
        <v>292</v>
      </c>
      <c r="AW444">
        <v>698</v>
      </c>
      <c r="AX444">
        <v>2831</v>
      </c>
      <c r="AY444">
        <v>3246</v>
      </c>
      <c r="AZ444" s="61">
        <v>448</v>
      </c>
      <c r="BG444">
        <v>4.3</v>
      </c>
      <c r="BO444" s="90"/>
      <c r="BP444" s="273"/>
      <c r="BQ444" s="90"/>
      <c r="BR444" s="90"/>
      <c r="BS444" s="90"/>
      <c r="BT444" s="90"/>
      <c r="BU444" s="90"/>
      <c r="BV444" s="90"/>
      <c r="BW444" s="90"/>
      <c r="BX444" s="90"/>
      <c r="BY444" s="90"/>
      <c r="BZ444" s="90"/>
      <c r="CA444" s="90"/>
      <c r="CB444" s="90"/>
      <c r="CC444" s="90"/>
      <c r="CD444" s="90"/>
      <c r="CE444" s="90"/>
      <c r="CF444" s="90"/>
      <c r="CG444" s="90"/>
      <c r="CH444" s="90"/>
      <c r="CI444" s="90"/>
      <c r="CJ444" s="90"/>
      <c r="CK444" s="90"/>
      <c r="CL444" s="91"/>
      <c r="CM444" s="90"/>
      <c r="CN444" s="90">
        <v>121</v>
      </c>
      <c r="CO444" s="90"/>
      <c r="DB444" s="103"/>
      <c r="DC444" s="103"/>
      <c r="DD444" s="103"/>
      <c r="DE444" s="103"/>
      <c r="DF444" s="103"/>
      <c r="DG444" s="103"/>
      <c r="DH444" s="103"/>
      <c r="DI444" s="103"/>
      <c r="DJ444" s="103"/>
      <c r="DK444" s="103"/>
      <c r="DL444" s="103"/>
      <c r="DM444" s="103"/>
      <c r="DN444" s="103"/>
      <c r="DO444" s="103"/>
      <c r="DP444" s="103"/>
      <c r="DQ444" s="103"/>
      <c r="DR444" s="103"/>
      <c r="DS444" s="104"/>
      <c r="DT444" s="50">
        <f t="shared" si="570"/>
        <v>1</v>
      </c>
      <c r="DU444" s="73">
        <f t="shared" si="571"/>
        <v>0</v>
      </c>
      <c r="DV444" s="73">
        <f t="shared" si="572"/>
        <v>0</v>
      </c>
      <c r="DW444" s="73">
        <f t="shared" si="573"/>
        <v>0</v>
      </c>
      <c r="DX444" s="73">
        <f t="shared" si="574"/>
        <v>1</v>
      </c>
      <c r="DY444" s="125">
        <f t="shared" si="575"/>
        <v>0</v>
      </c>
      <c r="DZ444" s="73">
        <f t="shared" si="576"/>
        <v>0</v>
      </c>
      <c r="EA444" s="19">
        <f t="shared" si="577"/>
        <v>1</v>
      </c>
      <c r="EB444" s="50">
        <f t="shared" si="578"/>
        <v>0</v>
      </c>
      <c r="EC444" s="19">
        <f t="shared" si="579"/>
        <v>0</v>
      </c>
      <c r="ED444" s="19">
        <f t="shared" si="580"/>
        <v>1</v>
      </c>
      <c r="EE444" s="19">
        <f t="shared" si="581"/>
        <v>0</v>
      </c>
      <c r="EF444" s="50">
        <f t="shared" si="582"/>
        <v>0</v>
      </c>
      <c r="EG444" s="19">
        <f t="shared" si="583"/>
        <v>1</v>
      </c>
      <c r="EH444" s="19">
        <f t="shared" si="584"/>
        <v>0</v>
      </c>
      <c r="EI444" s="50">
        <f t="shared" si="585"/>
        <v>0</v>
      </c>
      <c r="EJ444" s="125">
        <f t="shared" si="586"/>
        <v>3</v>
      </c>
      <c r="EK444">
        <f t="shared" si="587"/>
        <v>2238</v>
      </c>
      <c r="EL444" t="str">
        <f t="shared" si="588"/>
        <v/>
      </c>
      <c r="EM444">
        <f t="shared" si="589"/>
        <v>292</v>
      </c>
      <c r="EN444">
        <f t="shared" si="590"/>
        <v>698</v>
      </c>
      <c r="EO444" t="str">
        <f t="shared" si="591"/>
        <v/>
      </c>
      <c r="EP444" t="str">
        <f t="shared" si="592"/>
        <v/>
      </c>
      <c r="EQ444">
        <f t="shared" si="593"/>
        <v>448</v>
      </c>
      <c r="ER444" t="str">
        <f t="shared" si="594"/>
        <v/>
      </c>
      <c r="ES444" t="str">
        <f t="shared" si="595"/>
        <v/>
      </c>
      <c r="ET444">
        <f t="shared" si="596"/>
        <v>3246</v>
      </c>
      <c r="EU444" s="61">
        <f t="shared" si="597"/>
        <v>2831</v>
      </c>
      <c r="EV444" s="53" t="e">
        <f>IF(ISNUMBER(EK444),EK444*#REF!,"")</f>
        <v>#REF!</v>
      </c>
      <c r="EW444" s="53" t="str">
        <f>IF(ISNUMBER(EL444),EL444*#REF!,"")</f>
        <v/>
      </c>
      <c r="EX444" s="53" t="e">
        <f>IF(ISNUMBER(EM444),EM444*#REF!,"")</f>
        <v>#REF!</v>
      </c>
      <c r="EY444" s="53" t="e">
        <f>IF(ISNUMBER(EN444),EN444*#REF!,"")</f>
        <v>#REF!</v>
      </c>
      <c r="EZ444" s="53" t="str">
        <f>IF(ISNUMBER(EO444),EO444*#REF!,"")</f>
        <v/>
      </c>
      <c r="FA444" s="53" t="str">
        <f>IF(ISNUMBER(EP444),EP444*#REF!,"")</f>
        <v/>
      </c>
      <c r="FB444" s="53" t="e">
        <f>IF(ISNUMBER(EQ444),EQ444*#REF!,"")</f>
        <v>#REF!</v>
      </c>
      <c r="FC444" s="53" t="str">
        <f>IF(ISNUMBER(ER444),ER444*#REF!,"")</f>
        <v/>
      </c>
      <c r="FD444" s="53" t="str">
        <f>IF(ISNUMBER(ES444),ES444*#REF!,"")</f>
        <v/>
      </c>
      <c r="FE444" s="53" t="e">
        <f>IF(ISNUMBER(ET444),ET444*#REF!,"")</f>
        <v>#REF!</v>
      </c>
      <c r="FF444" s="52" t="e">
        <f>IF(ISNUMBER(EU444),EU444*#REF!,"")</f>
        <v>#REF!</v>
      </c>
      <c r="FG444" s="55" t="str">
        <f t="shared" si="598"/>
        <v/>
      </c>
      <c r="FH444" s="55" t="str">
        <f t="shared" si="599"/>
        <v/>
      </c>
      <c r="FI444" s="55" t="str">
        <f t="shared" si="600"/>
        <v/>
      </c>
      <c r="FJ444" s="55" t="str">
        <f t="shared" si="601"/>
        <v/>
      </c>
      <c r="FK444" s="55" t="str">
        <f t="shared" si="602"/>
        <v/>
      </c>
      <c r="FL444" s="55" t="str">
        <f t="shared" si="603"/>
        <v/>
      </c>
      <c r="FM444" s="55" t="str">
        <f t="shared" si="604"/>
        <v/>
      </c>
      <c r="FN444" s="55" t="str">
        <f t="shared" si="605"/>
        <v/>
      </c>
      <c r="FO444" s="55" t="str">
        <f t="shared" si="606"/>
        <v/>
      </c>
      <c r="FP444" s="55" t="str">
        <f t="shared" si="607"/>
        <v/>
      </c>
      <c r="FQ444" s="59" t="str">
        <f t="shared" si="608"/>
        <v/>
      </c>
      <c r="FR444" s="53" t="str">
        <f t="shared" si="564"/>
        <v/>
      </c>
      <c r="FS444" s="53" t="e">
        <f t="shared" si="609"/>
        <v>#VALUE!</v>
      </c>
      <c r="FT444" s="19" t="e">
        <f t="shared" si="610"/>
        <v>#VALUE!</v>
      </c>
      <c r="FU444" s="19" t="e">
        <f t="shared" si="611"/>
        <v>#VALUE!</v>
      </c>
      <c r="FV444" s="19" t="e">
        <f t="shared" si="612"/>
        <v>#VALUE!</v>
      </c>
      <c r="FW444" s="50" t="e">
        <f t="shared" si="613"/>
        <v>#VALUE!</v>
      </c>
      <c r="FX444" s="120">
        <f t="shared" si="614"/>
        <v>0</v>
      </c>
      <c r="FY444" s="120">
        <f t="shared" si="615"/>
        <v>0</v>
      </c>
      <c r="FZ444" s="120">
        <f t="shared" si="616"/>
        <v>0</v>
      </c>
      <c r="GA444" s="120">
        <f t="shared" si="617"/>
        <v>0</v>
      </c>
      <c r="GB444" s="120">
        <f t="shared" si="618"/>
        <v>0</v>
      </c>
      <c r="GC444" s="120">
        <f t="shared" si="619"/>
        <v>0</v>
      </c>
      <c r="GD444" s="120">
        <f t="shared" si="620"/>
        <v>0</v>
      </c>
      <c r="GE444" s="120">
        <f t="shared" si="621"/>
        <v>0</v>
      </c>
      <c r="GF444" s="120">
        <f t="shared" si="622"/>
        <v>0</v>
      </c>
      <c r="GG444">
        <f t="shared" si="623"/>
        <v>0</v>
      </c>
      <c r="GH444">
        <f t="shared" si="624"/>
        <v>0</v>
      </c>
      <c r="GI444">
        <v>6</v>
      </c>
      <c r="GJ444" t="str">
        <f t="shared" si="625"/>
        <v/>
      </c>
    </row>
    <row r="445" spans="1:192" ht="15" x14ac:dyDescent="0.25">
      <c r="A445" s="50">
        <f t="shared" si="626"/>
        <v>444</v>
      </c>
      <c r="B445" s="2" t="s">
        <v>1846</v>
      </c>
      <c r="C445" t="s">
        <v>1136</v>
      </c>
      <c r="D445" t="s">
        <v>1137</v>
      </c>
      <c r="F445" s="274">
        <v>3521950</v>
      </c>
      <c r="G445" s="274">
        <v>5659060</v>
      </c>
      <c r="H445" s="77">
        <f t="shared" si="565"/>
        <v>521866.79000000004</v>
      </c>
      <c r="I445" s="77">
        <f t="shared" si="566"/>
        <v>5657236.1660000002</v>
      </c>
      <c r="J445" s="266">
        <v>169</v>
      </c>
      <c r="K445" s="19" t="s">
        <v>1334</v>
      </c>
      <c r="L445" s="19">
        <v>1257.8</v>
      </c>
      <c r="Q445" t="s">
        <v>1345</v>
      </c>
      <c r="R445" s="2" t="s">
        <v>2865</v>
      </c>
      <c r="S445" t="s">
        <v>1325</v>
      </c>
      <c r="T445" s="241" t="str">
        <f t="shared" si="567"/>
        <v>T</v>
      </c>
      <c r="U445" s="241" t="str">
        <f t="shared" si="568"/>
        <v>M</v>
      </c>
      <c r="V445" s="241" t="str">
        <f t="shared" si="569"/>
        <v>-</v>
      </c>
      <c r="W445" s="241" t="str">
        <f t="shared" si="563"/>
        <v>-</v>
      </c>
      <c r="X445" s="260">
        <f t="shared" si="628"/>
        <v>6</v>
      </c>
      <c r="Y445" s="261" t="str">
        <f t="shared" si="627"/>
        <v/>
      </c>
      <c r="Z445" s="61" t="s">
        <v>1852</v>
      </c>
      <c r="AA445" s="48">
        <v>31133</v>
      </c>
      <c r="AB445" s="73">
        <v>2</v>
      </c>
      <c r="AD445" t="s">
        <v>1479</v>
      </c>
      <c r="AE445" s="56"/>
      <c r="AF445" s="66">
        <v>40.700000000000003</v>
      </c>
      <c r="AI445" s="272"/>
      <c r="AR445">
        <v>6986.5</v>
      </c>
      <c r="AS445" s="193">
        <f>SUM(AU445:BN445)+SUM(BO445:CL445)/1000</f>
        <v>6916.6</v>
      </c>
      <c r="AT445" s="248" t="str">
        <f>FR445</f>
        <v/>
      </c>
      <c r="AU445">
        <v>1332</v>
      </c>
      <c r="AV445">
        <v>104</v>
      </c>
      <c r="AW445">
        <v>826</v>
      </c>
      <c r="AX445">
        <v>1814</v>
      </c>
      <c r="AY445">
        <v>2551</v>
      </c>
      <c r="AZ445" s="61">
        <v>287</v>
      </c>
      <c r="BG445">
        <v>2.6</v>
      </c>
      <c r="BO445" s="90"/>
      <c r="BP445" s="273"/>
      <c r="BQ445" s="90"/>
      <c r="BR445" s="90"/>
      <c r="BS445" s="90"/>
      <c r="BT445" s="90"/>
      <c r="BU445" s="90"/>
      <c r="BV445" s="90"/>
      <c r="BW445" s="90"/>
      <c r="BX445" s="90"/>
      <c r="BY445" s="90"/>
      <c r="BZ445" s="90"/>
      <c r="CA445" s="90"/>
      <c r="CB445" s="90"/>
      <c r="CC445" s="90"/>
      <c r="CD445" s="90"/>
      <c r="CE445" s="90"/>
      <c r="CF445" s="90"/>
      <c r="CG445" s="90"/>
      <c r="CH445" s="90"/>
      <c r="CI445" s="90"/>
      <c r="CJ445" s="90"/>
      <c r="CK445" s="90"/>
      <c r="CL445" s="91"/>
      <c r="CM445" s="90"/>
      <c r="CN445" s="90">
        <v>82</v>
      </c>
      <c r="CO445" s="90"/>
      <c r="DB445" s="103"/>
      <c r="DC445" s="103"/>
      <c r="DD445" s="103"/>
      <c r="DE445" s="103"/>
      <c r="DF445" s="103"/>
      <c r="DG445" s="103"/>
      <c r="DH445" s="103"/>
      <c r="DI445" s="103"/>
      <c r="DJ445" s="103"/>
      <c r="DK445" s="103"/>
      <c r="DL445" s="103"/>
      <c r="DM445" s="103"/>
      <c r="DN445" s="103"/>
      <c r="DO445" s="103"/>
      <c r="DP445" s="103"/>
      <c r="DQ445" s="103"/>
      <c r="DR445" s="103"/>
      <c r="DS445" s="104"/>
      <c r="DT445" s="50">
        <f t="shared" si="570"/>
        <v>0</v>
      </c>
      <c r="DU445" s="73">
        <f t="shared" si="571"/>
        <v>0</v>
      </c>
      <c r="DV445" s="73">
        <f t="shared" si="572"/>
        <v>0</v>
      </c>
      <c r="DW445" s="73">
        <f t="shared" si="573"/>
        <v>0</v>
      </c>
      <c r="DX445" s="73">
        <f t="shared" si="574"/>
        <v>1</v>
      </c>
      <c r="DY445" s="125">
        <f t="shared" si="575"/>
        <v>0</v>
      </c>
      <c r="DZ445" s="73">
        <f t="shared" si="576"/>
        <v>0</v>
      </c>
      <c r="EA445" s="19">
        <f t="shared" si="577"/>
        <v>1</v>
      </c>
      <c r="EB445" s="50">
        <f t="shared" si="578"/>
        <v>0</v>
      </c>
      <c r="EC445" s="19">
        <f t="shared" si="579"/>
        <v>0</v>
      </c>
      <c r="ED445" s="19">
        <f t="shared" si="580"/>
        <v>1</v>
      </c>
      <c r="EE445" s="19">
        <f t="shared" si="581"/>
        <v>0</v>
      </c>
      <c r="EF445" s="50">
        <f t="shared" si="582"/>
        <v>0</v>
      </c>
      <c r="EG445" s="19">
        <f t="shared" si="583"/>
        <v>1</v>
      </c>
      <c r="EH445" s="19">
        <f t="shared" si="584"/>
        <v>0</v>
      </c>
      <c r="EI445" s="50">
        <f t="shared" si="585"/>
        <v>0</v>
      </c>
      <c r="EJ445" s="125">
        <f t="shared" si="586"/>
        <v>3</v>
      </c>
      <c r="EK445">
        <f t="shared" si="587"/>
        <v>1332</v>
      </c>
      <c r="EL445" t="str">
        <f t="shared" si="588"/>
        <v/>
      </c>
      <c r="EM445">
        <f t="shared" si="589"/>
        <v>104</v>
      </c>
      <c r="EN445">
        <f t="shared" si="590"/>
        <v>826</v>
      </c>
      <c r="EO445" t="str">
        <f t="shared" si="591"/>
        <v/>
      </c>
      <c r="EP445" t="str">
        <f t="shared" si="592"/>
        <v/>
      </c>
      <c r="EQ445">
        <f t="shared" si="593"/>
        <v>287</v>
      </c>
      <c r="ER445" t="str">
        <f t="shared" si="594"/>
        <v/>
      </c>
      <c r="ES445" t="str">
        <f t="shared" si="595"/>
        <v/>
      </c>
      <c r="ET445">
        <f t="shared" si="596"/>
        <v>2551</v>
      </c>
      <c r="EU445" s="61">
        <f t="shared" si="597"/>
        <v>1814</v>
      </c>
      <c r="EV445" s="53" t="e">
        <f>IF(ISNUMBER(EK445),EK445*#REF!,"")</f>
        <v>#REF!</v>
      </c>
      <c r="EW445" s="53" t="str">
        <f>IF(ISNUMBER(EL445),EL445*#REF!,"")</f>
        <v/>
      </c>
      <c r="EX445" s="53" t="e">
        <f>IF(ISNUMBER(EM445),EM445*#REF!,"")</f>
        <v>#REF!</v>
      </c>
      <c r="EY445" s="53" t="e">
        <f>IF(ISNUMBER(EN445),EN445*#REF!,"")</f>
        <v>#REF!</v>
      </c>
      <c r="EZ445" s="53" t="str">
        <f>IF(ISNUMBER(EO445),EO445*#REF!,"")</f>
        <v/>
      </c>
      <c r="FA445" s="53" t="str">
        <f>IF(ISNUMBER(EP445),EP445*#REF!,"")</f>
        <v/>
      </c>
      <c r="FB445" s="53" t="e">
        <f>IF(ISNUMBER(EQ445),EQ445*#REF!,"")</f>
        <v>#REF!</v>
      </c>
      <c r="FC445" s="53" t="str">
        <f>IF(ISNUMBER(ER445),ER445*#REF!,"")</f>
        <v/>
      </c>
      <c r="FD445" s="53" t="str">
        <f>IF(ISNUMBER(ES445),ES445*#REF!,"")</f>
        <v/>
      </c>
      <c r="FE445" s="53" t="e">
        <f>IF(ISNUMBER(ET445),ET445*#REF!,"")</f>
        <v>#REF!</v>
      </c>
      <c r="FF445" s="52" t="e">
        <f>IF(ISNUMBER(EU445),EU445*#REF!,"")</f>
        <v>#REF!</v>
      </c>
      <c r="FG445" s="55" t="str">
        <f t="shared" si="598"/>
        <v/>
      </c>
      <c r="FH445" s="55" t="str">
        <f t="shared" si="599"/>
        <v/>
      </c>
      <c r="FI445" s="55" t="str">
        <f t="shared" si="600"/>
        <v/>
      </c>
      <c r="FJ445" s="55" t="str">
        <f t="shared" si="601"/>
        <v/>
      </c>
      <c r="FK445" s="55" t="str">
        <f t="shared" si="602"/>
        <v/>
      </c>
      <c r="FL445" s="55" t="str">
        <f t="shared" si="603"/>
        <v/>
      </c>
      <c r="FM445" s="55" t="str">
        <f t="shared" si="604"/>
        <v/>
      </c>
      <c r="FN445" s="55" t="str">
        <f t="shared" si="605"/>
        <v/>
      </c>
      <c r="FO445" s="55" t="str">
        <f t="shared" si="606"/>
        <v/>
      </c>
      <c r="FP445" s="55" t="str">
        <f t="shared" si="607"/>
        <v/>
      </c>
      <c r="FQ445" s="59" t="str">
        <f t="shared" si="608"/>
        <v/>
      </c>
      <c r="FR445" s="53" t="str">
        <f t="shared" si="564"/>
        <v/>
      </c>
      <c r="FS445" s="53" t="e">
        <f t="shared" si="609"/>
        <v>#VALUE!</v>
      </c>
      <c r="FT445" s="19" t="e">
        <f t="shared" si="610"/>
        <v>#VALUE!</v>
      </c>
      <c r="FU445" s="19" t="e">
        <f t="shared" si="611"/>
        <v>#VALUE!</v>
      </c>
      <c r="FV445" s="19" t="e">
        <f t="shared" si="612"/>
        <v>#VALUE!</v>
      </c>
      <c r="FW445" s="50" t="e">
        <f t="shared" si="613"/>
        <v>#VALUE!</v>
      </c>
      <c r="FX445" s="120">
        <f t="shared" si="614"/>
        <v>0</v>
      </c>
      <c r="FY445" s="120">
        <f t="shared" si="615"/>
        <v>0</v>
      </c>
      <c r="FZ445" s="120">
        <f t="shared" si="616"/>
        <v>0</v>
      </c>
      <c r="GA445" s="120">
        <f t="shared" si="617"/>
        <v>0</v>
      </c>
      <c r="GB445" s="120">
        <f t="shared" si="618"/>
        <v>0</v>
      </c>
      <c r="GC445" s="120">
        <f t="shared" si="619"/>
        <v>0</v>
      </c>
      <c r="GD445" s="120">
        <f t="shared" si="620"/>
        <v>0</v>
      </c>
      <c r="GE445" s="120">
        <f t="shared" si="621"/>
        <v>0</v>
      </c>
      <c r="GF445" s="120">
        <f t="shared" si="622"/>
        <v>0</v>
      </c>
      <c r="GG445">
        <f t="shared" si="623"/>
        <v>0</v>
      </c>
      <c r="GH445">
        <f t="shared" si="624"/>
        <v>0</v>
      </c>
      <c r="GI445">
        <v>6</v>
      </c>
      <c r="GJ445" t="str">
        <f t="shared" si="625"/>
        <v/>
      </c>
    </row>
    <row r="446" spans="1:192" ht="15" x14ac:dyDescent="0.25">
      <c r="A446" s="50">
        <f t="shared" si="626"/>
        <v>445</v>
      </c>
      <c r="B446" s="2" t="s">
        <v>1853</v>
      </c>
      <c r="C446" t="s">
        <v>1139</v>
      </c>
      <c r="F446" s="274">
        <v>3520920</v>
      </c>
      <c r="G446" s="274">
        <v>5659400</v>
      </c>
      <c r="H446" s="77">
        <f t="shared" si="565"/>
        <v>520837.20200000005</v>
      </c>
      <c r="I446" s="77">
        <f t="shared" si="566"/>
        <v>5657576.0300000003</v>
      </c>
      <c r="J446" s="66">
        <v>176.4</v>
      </c>
      <c r="K446" s="19" t="s">
        <v>1333</v>
      </c>
      <c r="L446" s="19">
        <v>270</v>
      </c>
      <c r="M446" s="19">
        <v>225</v>
      </c>
      <c r="N446" s="19">
        <v>262.2</v>
      </c>
      <c r="Q446" t="s">
        <v>1339</v>
      </c>
      <c r="R446" s="230" t="s">
        <v>2862</v>
      </c>
      <c r="S446" s="230" t="s">
        <v>1324</v>
      </c>
      <c r="T446" s="241" t="str">
        <f t="shared" si="567"/>
        <v>-</v>
      </c>
      <c r="U446" s="241" t="str">
        <f t="shared" si="568"/>
        <v>-</v>
      </c>
      <c r="V446" s="241" t="str">
        <f t="shared" si="569"/>
        <v>-</v>
      </c>
      <c r="W446" s="241" t="str">
        <f t="shared" si="563"/>
        <v>-</v>
      </c>
      <c r="X446" s="260">
        <f t="shared" si="628"/>
        <v>6</v>
      </c>
      <c r="Y446" s="261" t="str">
        <f t="shared" si="627"/>
        <v/>
      </c>
      <c r="AA446" s="48" t="s">
        <v>1783</v>
      </c>
      <c r="AB446" s="73">
        <v>1</v>
      </c>
      <c r="AC446" s="2" t="s">
        <v>1038</v>
      </c>
      <c r="AD446" s="2" t="s">
        <v>1854</v>
      </c>
      <c r="AE446" s="57" t="s">
        <v>1431</v>
      </c>
      <c r="AF446" s="66">
        <v>18.2</v>
      </c>
      <c r="AH446" s="19">
        <v>7.3</v>
      </c>
      <c r="AI446" s="272"/>
      <c r="AS446" s="204"/>
      <c r="AT446" s="249"/>
      <c r="AU446" s="51"/>
      <c r="AV446" s="51"/>
      <c r="AW446" s="51"/>
      <c r="AX446" s="51"/>
      <c r="AY446" s="51"/>
      <c r="AZ446" s="49">
        <v>152</v>
      </c>
      <c r="BO446" s="90"/>
      <c r="BP446" s="273"/>
      <c r="BQ446" s="90"/>
      <c r="BR446" s="90"/>
      <c r="BS446" s="90"/>
      <c r="BT446" s="90"/>
      <c r="BU446" s="90"/>
      <c r="BV446" s="90"/>
      <c r="BW446" s="90"/>
      <c r="BX446" s="90"/>
      <c r="BY446" s="90"/>
      <c r="BZ446" s="90"/>
      <c r="CA446" s="90"/>
      <c r="CB446" s="90"/>
      <c r="CC446" s="90"/>
      <c r="CD446" s="90"/>
      <c r="CE446" s="90"/>
      <c r="CF446" s="90"/>
      <c r="CG446" s="90"/>
      <c r="CH446" s="90"/>
      <c r="CI446" s="90"/>
      <c r="CJ446" s="90"/>
      <c r="CK446" s="90"/>
      <c r="CL446" s="91"/>
      <c r="CM446" s="90"/>
      <c r="CN446" s="90">
        <v>19</v>
      </c>
      <c r="CO446" s="90"/>
      <c r="DB446" s="103"/>
      <c r="DC446" s="103" t="s">
        <v>1795</v>
      </c>
      <c r="DD446" s="103"/>
      <c r="DE446" s="129">
        <v>-17</v>
      </c>
      <c r="DF446" s="90" t="s">
        <v>1855</v>
      </c>
      <c r="DG446" s="103">
        <v>-8.92</v>
      </c>
      <c r="DH446" s="103"/>
      <c r="DI446" s="103"/>
      <c r="DJ446" s="103"/>
      <c r="DK446" s="103"/>
      <c r="DL446" s="103"/>
      <c r="DM446" s="103"/>
      <c r="DN446" s="103"/>
      <c r="DO446" s="103"/>
      <c r="DP446" s="103"/>
      <c r="DQ446" s="103"/>
      <c r="DR446" s="103"/>
      <c r="DS446" s="104"/>
      <c r="DT446" s="50">
        <f t="shared" si="570"/>
        <v>1</v>
      </c>
      <c r="DU446" s="73">
        <f t="shared" si="571"/>
        <v>0</v>
      </c>
      <c r="DV446" s="73">
        <f t="shared" si="572"/>
        <v>0</v>
      </c>
      <c r="DW446" s="73">
        <f t="shared" si="573"/>
        <v>1</v>
      </c>
      <c r="DX446" s="73">
        <f t="shared" si="574"/>
        <v>0</v>
      </c>
      <c r="DY446" s="125">
        <f t="shared" si="575"/>
        <v>0</v>
      </c>
      <c r="DZ446" s="73">
        <f t="shared" si="576"/>
        <v>1</v>
      </c>
      <c r="EA446" s="19">
        <f t="shared" si="577"/>
        <v>0</v>
      </c>
      <c r="EB446" s="50">
        <f t="shared" si="578"/>
        <v>0</v>
      </c>
      <c r="EC446" s="19">
        <f t="shared" si="579"/>
        <v>0</v>
      </c>
      <c r="ED446" s="19">
        <f t="shared" si="580"/>
        <v>0</v>
      </c>
      <c r="EE446" s="19">
        <f t="shared" si="581"/>
        <v>0</v>
      </c>
      <c r="EF446" s="50">
        <f t="shared" si="582"/>
        <v>1</v>
      </c>
      <c r="EG446" s="19">
        <f t="shared" si="583"/>
        <v>1</v>
      </c>
      <c r="EH446" s="19">
        <f t="shared" si="584"/>
        <v>0</v>
      </c>
      <c r="EI446" s="50">
        <f t="shared" si="585"/>
        <v>0</v>
      </c>
      <c r="EJ446" s="125">
        <f t="shared" si="586"/>
        <v>1</v>
      </c>
      <c r="EK446" t="str">
        <f t="shared" si="587"/>
        <v/>
      </c>
      <c r="EL446" t="str">
        <f t="shared" si="588"/>
        <v/>
      </c>
      <c r="EM446" t="str">
        <f t="shared" si="589"/>
        <v/>
      </c>
      <c r="EN446" t="str">
        <f t="shared" si="590"/>
        <v/>
      </c>
      <c r="EO446" t="str">
        <f t="shared" si="591"/>
        <v/>
      </c>
      <c r="EP446" t="str">
        <f t="shared" si="592"/>
        <v/>
      </c>
      <c r="EQ446">
        <f t="shared" si="593"/>
        <v>152</v>
      </c>
      <c r="ER446" t="str">
        <f t="shared" si="594"/>
        <v/>
      </c>
      <c r="ES446" t="str">
        <f t="shared" si="595"/>
        <v/>
      </c>
      <c r="ET446" t="str">
        <f t="shared" si="596"/>
        <v/>
      </c>
      <c r="EU446" s="61" t="str">
        <f t="shared" si="597"/>
        <v/>
      </c>
      <c r="EV446" s="53" t="str">
        <f>IF(ISNUMBER(EK446),EK446*#REF!,"")</f>
        <v/>
      </c>
      <c r="EW446" s="53" t="str">
        <f>IF(ISNUMBER(EL446),EL446*#REF!,"")</f>
        <v/>
      </c>
      <c r="EX446" s="53" t="str">
        <f>IF(ISNUMBER(EM446),EM446*#REF!,"")</f>
        <v/>
      </c>
      <c r="EY446" s="53" t="str">
        <f>IF(ISNUMBER(EN446),EN446*#REF!,"")</f>
        <v/>
      </c>
      <c r="EZ446" s="53" t="str">
        <f>IF(ISNUMBER(EO446),EO446*#REF!,"")</f>
        <v/>
      </c>
      <c r="FA446" s="53" t="str">
        <f>IF(ISNUMBER(EP446),EP446*#REF!,"")</f>
        <v/>
      </c>
      <c r="FB446" s="53" t="e">
        <f>IF(ISNUMBER(EQ446),EQ446*#REF!,"")</f>
        <v>#REF!</v>
      </c>
      <c r="FC446" s="53" t="str">
        <f>IF(ISNUMBER(ER446),ER446*#REF!,"")</f>
        <v/>
      </c>
      <c r="FD446" s="53" t="str">
        <f>IF(ISNUMBER(ES446),ES446*#REF!,"")</f>
        <v/>
      </c>
      <c r="FE446" s="53" t="str">
        <f>IF(ISNUMBER(ET446),ET446*#REF!,"")</f>
        <v/>
      </c>
      <c r="FF446" s="52" t="str">
        <f>IF(ISNUMBER(EU446),EU446*#REF!,"")</f>
        <v/>
      </c>
      <c r="FG446" s="55" t="str">
        <f t="shared" si="598"/>
        <v/>
      </c>
      <c r="FH446" s="55" t="str">
        <f t="shared" si="599"/>
        <v/>
      </c>
      <c r="FI446" s="55" t="str">
        <f t="shared" si="600"/>
        <v/>
      </c>
      <c r="FJ446" s="55" t="str">
        <f t="shared" si="601"/>
        <v/>
      </c>
      <c r="FK446" s="55" t="str">
        <f t="shared" si="602"/>
        <v/>
      </c>
      <c r="FL446" s="55" t="str">
        <f t="shared" si="603"/>
        <v/>
      </c>
      <c r="FM446" s="55" t="str">
        <f t="shared" si="604"/>
        <v/>
      </c>
      <c r="FN446" s="55" t="str">
        <f t="shared" si="605"/>
        <v/>
      </c>
      <c r="FO446" s="55" t="str">
        <f t="shared" si="606"/>
        <v/>
      </c>
      <c r="FP446" s="55" t="str">
        <f t="shared" si="607"/>
        <v/>
      </c>
      <c r="FQ446" s="59" t="str">
        <f t="shared" si="608"/>
        <v/>
      </c>
      <c r="FR446" s="53" t="str">
        <f t="shared" si="564"/>
        <v/>
      </c>
      <c r="FS446" s="53">
        <f t="shared" si="609"/>
        <v>0</v>
      </c>
      <c r="FT446" s="19">
        <f t="shared" si="610"/>
        <v>1</v>
      </c>
      <c r="FU446" s="19">
        <f t="shared" si="611"/>
        <v>0</v>
      </c>
      <c r="FV446" s="19">
        <f t="shared" si="612"/>
        <v>0</v>
      </c>
      <c r="FW446" s="50">
        <f t="shared" si="613"/>
        <v>0</v>
      </c>
      <c r="FX446" s="120">
        <f t="shared" si="614"/>
        <v>0</v>
      </c>
      <c r="FY446" s="120">
        <f t="shared" si="615"/>
        <v>0</v>
      </c>
      <c r="FZ446" s="120">
        <f t="shared" si="616"/>
        <v>0</v>
      </c>
      <c r="GA446" s="120">
        <f t="shared" si="617"/>
        <v>0</v>
      </c>
      <c r="GB446" s="120">
        <f t="shared" si="618"/>
        <v>0</v>
      </c>
      <c r="GC446" s="120">
        <f t="shared" si="619"/>
        <v>0</v>
      </c>
      <c r="GD446" s="120">
        <f t="shared" si="620"/>
        <v>0</v>
      </c>
      <c r="GE446" s="120">
        <f t="shared" si="621"/>
        <v>0</v>
      </c>
      <c r="GF446" s="120">
        <f t="shared" si="622"/>
        <v>0</v>
      </c>
      <c r="GG446">
        <f t="shared" si="623"/>
        <v>0</v>
      </c>
      <c r="GH446">
        <f t="shared" si="624"/>
        <v>0</v>
      </c>
      <c r="GI446">
        <v>6</v>
      </c>
      <c r="GJ446" t="str">
        <f t="shared" si="625"/>
        <v/>
      </c>
    </row>
    <row r="447" spans="1:192" ht="15" x14ac:dyDescent="0.25">
      <c r="A447" s="50">
        <f t="shared" si="626"/>
        <v>446</v>
      </c>
      <c r="B447" s="2" t="s">
        <v>1853</v>
      </c>
      <c r="C447" t="s">
        <v>1139</v>
      </c>
      <c r="F447" s="274">
        <v>3520920</v>
      </c>
      <c r="G447" s="274">
        <v>5659400</v>
      </c>
      <c r="H447" s="77">
        <f t="shared" si="565"/>
        <v>520837.20200000005</v>
      </c>
      <c r="I447" s="77">
        <f t="shared" si="566"/>
        <v>5657576.0300000003</v>
      </c>
      <c r="J447" s="66">
        <v>176.4</v>
      </c>
      <c r="K447" s="19" t="s">
        <v>1333</v>
      </c>
      <c r="L447" s="19">
        <v>270</v>
      </c>
      <c r="M447" s="19">
        <v>225</v>
      </c>
      <c r="N447" s="19">
        <v>262.2</v>
      </c>
      <c r="Q447" t="s">
        <v>1339</v>
      </c>
      <c r="R447" s="230" t="s">
        <v>2862</v>
      </c>
      <c r="S447" s="230" t="s">
        <v>1324</v>
      </c>
      <c r="T447" s="241" t="str">
        <f t="shared" si="567"/>
        <v>-</v>
      </c>
      <c r="U447" s="241" t="str">
        <f t="shared" si="568"/>
        <v>-</v>
      </c>
      <c r="V447" s="241" t="str">
        <f t="shared" si="569"/>
        <v>-</v>
      </c>
      <c r="W447" s="241" t="str">
        <f t="shared" si="563"/>
        <v>-</v>
      </c>
      <c r="X447" s="260">
        <f t="shared" si="628"/>
        <v>6</v>
      </c>
      <c r="Y447" s="261" t="str">
        <f t="shared" si="627"/>
        <v/>
      </c>
      <c r="AA447" s="131">
        <v>33780</v>
      </c>
      <c r="AB447" s="73">
        <v>2</v>
      </c>
      <c r="AC447" s="2" t="s">
        <v>1038</v>
      </c>
      <c r="AD447" s="2" t="s">
        <v>1849</v>
      </c>
      <c r="AE447" s="57" t="s">
        <v>1850</v>
      </c>
      <c r="AF447" s="66">
        <v>14.6</v>
      </c>
      <c r="AG447" s="19">
        <v>358</v>
      </c>
      <c r="AH447" s="19">
        <v>7.73</v>
      </c>
      <c r="AI447" s="272"/>
      <c r="AS447" s="193">
        <f t="shared" ref="AS447:AS454" si="631">SUM(AU447:BN447)+SUM(BO447:CL447)/1000</f>
        <v>281.23</v>
      </c>
      <c r="AT447" s="248" t="str">
        <f t="shared" ref="AT447:AT454" si="632">FR447</f>
        <v/>
      </c>
      <c r="AU447">
        <v>16.5</v>
      </c>
      <c r="AV447">
        <v>19.899999999999999</v>
      </c>
      <c r="AW447">
        <v>29.4</v>
      </c>
      <c r="AX447">
        <v>9.1999999999999993</v>
      </c>
      <c r="AY447">
        <v>45.6</v>
      </c>
      <c r="AZ447" s="61">
        <v>157</v>
      </c>
      <c r="BB447">
        <v>1.2</v>
      </c>
      <c r="BD447">
        <v>0</v>
      </c>
      <c r="BE447">
        <v>0.42099999999999999</v>
      </c>
      <c r="BF447">
        <v>8.9999999999999993E-3</v>
      </c>
      <c r="BJ447">
        <v>2</v>
      </c>
      <c r="BK447">
        <v>0</v>
      </c>
      <c r="BN447" s="61">
        <v>0</v>
      </c>
      <c r="BO447" s="90"/>
      <c r="BP447" s="273">
        <v>0</v>
      </c>
      <c r="BQ447" s="90"/>
      <c r="BR447" s="90"/>
      <c r="BS447" s="90"/>
      <c r="BT447" s="90"/>
      <c r="BU447" s="90"/>
      <c r="BV447" s="90"/>
      <c r="BW447" s="90"/>
      <c r="BX447" s="90"/>
      <c r="BY447" s="90"/>
      <c r="BZ447" s="90"/>
      <c r="CA447" s="90"/>
      <c r="CB447" s="90"/>
      <c r="CC447" s="90"/>
      <c r="CD447" s="90"/>
      <c r="CE447" s="90"/>
      <c r="CF447" s="90"/>
      <c r="CG447" s="90"/>
      <c r="CH447" s="90"/>
      <c r="CI447" s="90"/>
      <c r="CJ447" s="90"/>
      <c r="CK447" s="90"/>
      <c r="CL447" s="91"/>
      <c r="CM447" s="90">
        <v>4</v>
      </c>
      <c r="CN447" s="90">
        <v>11.7</v>
      </c>
      <c r="CO447" s="90"/>
      <c r="DB447" s="103"/>
      <c r="DC447" s="103" t="s">
        <v>1801</v>
      </c>
      <c r="DD447" s="103"/>
      <c r="DE447" s="103">
        <v>-16.399999999999999</v>
      </c>
      <c r="DF447" s="90" t="s">
        <v>1856</v>
      </c>
      <c r="DG447" s="103">
        <v>-9.19</v>
      </c>
      <c r="DH447" s="103"/>
      <c r="DI447" s="103"/>
      <c r="DJ447" s="103"/>
      <c r="DK447" s="103"/>
      <c r="DL447" s="103"/>
      <c r="DM447" s="103"/>
      <c r="DN447" s="103"/>
      <c r="DO447" s="103"/>
      <c r="DP447" s="103"/>
      <c r="DQ447" s="103"/>
      <c r="DR447" s="103"/>
      <c r="DS447" s="104"/>
      <c r="DT447" s="50">
        <f t="shared" si="570"/>
        <v>0</v>
      </c>
      <c r="DU447" s="73">
        <f t="shared" si="571"/>
        <v>0</v>
      </c>
      <c r="DV447" s="73">
        <f t="shared" si="572"/>
        <v>0</v>
      </c>
      <c r="DW447" s="73">
        <f t="shared" si="573"/>
        <v>1</v>
      </c>
      <c r="DX447" s="73">
        <f t="shared" si="574"/>
        <v>0</v>
      </c>
      <c r="DY447" s="125">
        <f t="shared" si="575"/>
        <v>0</v>
      </c>
      <c r="DZ447" s="73">
        <f t="shared" si="576"/>
        <v>1</v>
      </c>
      <c r="EA447" s="19">
        <f t="shared" si="577"/>
        <v>0</v>
      </c>
      <c r="EB447" s="50">
        <f t="shared" si="578"/>
        <v>0</v>
      </c>
      <c r="EC447" s="19">
        <f t="shared" si="579"/>
        <v>1</v>
      </c>
      <c r="ED447" s="19">
        <f t="shared" si="580"/>
        <v>0</v>
      </c>
      <c r="EE447" s="19">
        <f t="shared" si="581"/>
        <v>0</v>
      </c>
      <c r="EF447" s="50">
        <f t="shared" si="582"/>
        <v>0</v>
      </c>
      <c r="EG447" s="19">
        <f t="shared" si="583"/>
        <v>1</v>
      </c>
      <c r="EH447" s="19">
        <f t="shared" si="584"/>
        <v>0</v>
      </c>
      <c r="EI447" s="50">
        <f t="shared" si="585"/>
        <v>0</v>
      </c>
      <c r="EJ447" s="125">
        <f t="shared" si="586"/>
        <v>1</v>
      </c>
      <c r="EK447">
        <f t="shared" si="587"/>
        <v>16.5</v>
      </c>
      <c r="EL447">
        <f t="shared" si="588"/>
        <v>1.2</v>
      </c>
      <c r="EM447">
        <f t="shared" si="589"/>
        <v>19.899999999999999</v>
      </c>
      <c r="EN447">
        <f t="shared" si="590"/>
        <v>29.4</v>
      </c>
      <c r="EO447">
        <f t="shared" si="591"/>
        <v>8.9999999999999993E-3</v>
      </c>
      <c r="EP447">
        <f t="shared" si="592"/>
        <v>0.42099999999999999</v>
      </c>
      <c r="EQ447">
        <f t="shared" si="593"/>
        <v>157</v>
      </c>
      <c r="ER447" t="str">
        <f t="shared" si="594"/>
        <v/>
      </c>
      <c r="ES447">
        <f t="shared" si="595"/>
        <v>2</v>
      </c>
      <c r="ET447">
        <f t="shared" si="596"/>
        <v>45.6</v>
      </c>
      <c r="EU447" s="61">
        <f t="shared" si="597"/>
        <v>9.1999999999999993</v>
      </c>
      <c r="EV447" s="53" t="e">
        <f>IF(ISNUMBER(EK447),EK447*#REF!,"")</f>
        <v>#REF!</v>
      </c>
      <c r="EW447" s="53" t="e">
        <f>IF(ISNUMBER(EL447),EL447*#REF!,"")</f>
        <v>#REF!</v>
      </c>
      <c r="EX447" s="53" t="e">
        <f>IF(ISNUMBER(EM447),EM447*#REF!,"")</f>
        <v>#REF!</v>
      </c>
      <c r="EY447" s="53" t="e">
        <f>IF(ISNUMBER(EN447),EN447*#REF!,"")</f>
        <v>#REF!</v>
      </c>
      <c r="EZ447" s="53" t="e">
        <f>IF(ISNUMBER(EO447),EO447*#REF!,"")</f>
        <v>#REF!</v>
      </c>
      <c r="FA447" s="53" t="e">
        <f>IF(ISNUMBER(EP447),EP447*#REF!,"")</f>
        <v>#REF!</v>
      </c>
      <c r="FB447" s="53" t="e">
        <f>IF(ISNUMBER(EQ447),EQ447*#REF!,"")</f>
        <v>#REF!</v>
      </c>
      <c r="FC447" s="53" t="str">
        <f>IF(ISNUMBER(ER447),ER447*#REF!,"")</f>
        <v/>
      </c>
      <c r="FD447" s="53" t="e">
        <f>IF(ISNUMBER(ES447),ES447*#REF!,"")</f>
        <v>#REF!</v>
      </c>
      <c r="FE447" s="53" t="e">
        <f>IF(ISNUMBER(ET447),ET447*#REF!,"")</f>
        <v>#REF!</v>
      </c>
      <c r="FF447" s="52" t="e">
        <f>IF(ISNUMBER(EU447),EU447*#REF!,"")</f>
        <v>#REF!</v>
      </c>
      <c r="FG447" s="55" t="str">
        <f t="shared" si="598"/>
        <v/>
      </c>
      <c r="FH447" s="55" t="str">
        <f t="shared" si="599"/>
        <v/>
      </c>
      <c r="FI447" s="55" t="str">
        <f t="shared" si="600"/>
        <v/>
      </c>
      <c r="FJ447" s="55" t="str">
        <f t="shared" si="601"/>
        <v/>
      </c>
      <c r="FK447" s="55" t="str">
        <f t="shared" si="602"/>
        <v/>
      </c>
      <c r="FL447" s="55" t="str">
        <f t="shared" si="603"/>
        <v/>
      </c>
      <c r="FM447" s="55" t="str">
        <f t="shared" si="604"/>
        <v/>
      </c>
      <c r="FN447" s="55" t="str">
        <f t="shared" si="605"/>
        <v/>
      </c>
      <c r="FO447" s="55" t="str">
        <f t="shared" si="606"/>
        <v/>
      </c>
      <c r="FP447" s="55" t="str">
        <f t="shared" si="607"/>
        <v/>
      </c>
      <c r="FQ447" s="59" t="str">
        <f t="shared" si="608"/>
        <v/>
      </c>
      <c r="FR447" s="53" t="str">
        <f t="shared" si="564"/>
        <v/>
      </c>
      <c r="FS447" s="53" t="e">
        <f t="shared" si="609"/>
        <v>#VALUE!</v>
      </c>
      <c r="FT447" s="19" t="e">
        <f t="shared" si="610"/>
        <v>#VALUE!</v>
      </c>
      <c r="FU447" s="19" t="e">
        <f t="shared" si="611"/>
        <v>#VALUE!</v>
      </c>
      <c r="FV447" s="19" t="e">
        <f t="shared" si="612"/>
        <v>#VALUE!</v>
      </c>
      <c r="FW447" s="50" t="e">
        <f t="shared" si="613"/>
        <v>#VALUE!</v>
      </c>
      <c r="FX447" s="120">
        <f t="shared" si="614"/>
        <v>0</v>
      </c>
      <c r="FY447" s="120">
        <f t="shared" si="615"/>
        <v>0</v>
      </c>
      <c r="FZ447" s="120">
        <f t="shared" si="616"/>
        <v>0</v>
      </c>
      <c r="GA447" s="120">
        <f t="shared" si="617"/>
        <v>0</v>
      </c>
      <c r="GB447" s="120">
        <f t="shared" si="618"/>
        <v>0</v>
      </c>
      <c r="GC447" s="120">
        <f t="shared" si="619"/>
        <v>0</v>
      </c>
      <c r="GD447" s="120">
        <f t="shared" si="620"/>
        <v>0</v>
      </c>
      <c r="GE447" s="120">
        <f t="shared" si="621"/>
        <v>0</v>
      </c>
      <c r="GF447" s="120">
        <f t="shared" si="622"/>
        <v>0</v>
      </c>
      <c r="GG447">
        <f t="shared" si="623"/>
        <v>0</v>
      </c>
      <c r="GH447">
        <f t="shared" si="624"/>
        <v>0</v>
      </c>
      <c r="GI447">
        <v>6</v>
      </c>
      <c r="GJ447" t="str">
        <f t="shared" si="625"/>
        <v/>
      </c>
    </row>
    <row r="448" spans="1:192" ht="15" x14ac:dyDescent="0.25">
      <c r="A448" s="50">
        <f t="shared" si="626"/>
        <v>447</v>
      </c>
      <c r="B448" s="2" t="s">
        <v>1857</v>
      </c>
      <c r="C448" t="s">
        <v>1140</v>
      </c>
      <c r="F448" s="274">
        <v>3517400</v>
      </c>
      <c r="G448" s="274">
        <v>5654740</v>
      </c>
      <c r="H448" s="77">
        <f t="shared" si="565"/>
        <v>517318.61000000004</v>
      </c>
      <c r="I448" s="77">
        <f t="shared" si="566"/>
        <v>5652917.8940000003</v>
      </c>
      <c r="J448" s="66">
        <v>184.23</v>
      </c>
      <c r="K448" s="19" t="s">
        <v>1333</v>
      </c>
      <c r="L448" s="19">
        <v>165</v>
      </c>
      <c r="M448" s="19">
        <v>30</v>
      </c>
      <c r="N448" s="19">
        <v>163</v>
      </c>
      <c r="Q448" s="58" t="s">
        <v>1339</v>
      </c>
      <c r="R448" s="230" t="s">
        <v>2882</v>
      </c>
      <c r="S448" s="2" t="s">
        <v>1324</v>
      </c>
      <c r="T448" s="241" t="str">
        <f t="shared" si="567"/>
        <v>-</v>
      </c>
      <c r="U448" s="241" t="str">
        <f t="shared" si="568"/>
        <v>-</v>
      </c>
      <c r="V448" s="241" t="str">
        <f t="shared" si="569"/>
        <v>-</v>
      </c>
      <c r="W448" s="241" t="str">
        <f t="shared" si="563"/>
        <v>-</v>
      </c>
      <c r="X448" s="260">
        <f t="shared" si="628"/>
        <v>6</v>
      </c>
      <c r="Y448" s="261" t="str">
        <f t="shared" si="627"/>
        <v/>
      </c>
      <c r="AA448" s="131">
        <v>32798</v>
      </c>
      <c r="AB448" s="73">
        <v>1</v>
      </c>
      <c r="AC448" s="2" t="s">
        <v>1038</v>
      </c>
      <c r="AD448" s="2" t="s">
        <v>1849</v>
      </c>
      <c r="AE448" s="57" t="s">
        <v>1858</v>
      </c>
      <c r="AF448" s="66">
        <v>11.8</v>
      </c>
      <c r="AG448" s="19">
        <v>563</v>
      </c>
      <c r="AH448" s="19">
        <v>7.12</v>
      </c>
      <c r="AI448" s="272"/>
      <c r="AL448" s="19">
        <v>0.2</v>
      </c>
      <c r="AN448">
        <v>13.1</v>
      </c>
      <c r="AO448">
        <v>8.1</v>
      </c>
      <c r="AS448" s="193">
        <f t="shared" si="631"/>
        <v>370.71100000000001</v>
      </c>
      <c r="AT448" s="248" t="str">
        <f t="shared" si="632"/>
        <v/>
      </c>
      <c r="AU448">
        <v>8.1999999999999993</v>
      </c>
      <c r="AV448">
        <v>14.4</v>
      </c>
      <c r="AW448">
        <v>70.3</v>
      </c>
      <c r="AX448">
        <v>20.8</v>
      </c>
      <c r="AY448">
        <v>56.2</v>
      </c>
      <c r="AZ448" s="61">
        <v>171</v>
      </c>
      <c r="BB448">
        <v>1.8</v>
      </c>
      <c r="BD448">
        <v>0</v>
      </c>
      <c r="BE448">
        <v>0</v>
      </c>
      <c r="BF448">
        <v>0</v>
      </c>
      <c r="BJ448">
        <v>28</v>
      </c>
      <c r="BK448">
        <v>0</v>
      </c>
      <c r="BO448" s="90">
        <v>0</v>
      </c>
      <c r="BP448" s="273">
        <v>11</v>
      </c>
      <c r="BQ448" s="90"/>
      <c r="BR448" s="90"/>
      <c r="BS448" s="90"/>
      <c r="BT448" s="90"/>
      <c r="BU448" s="90"/>
      <c r="BV448" s="90"/>
      <c r="BW448" s="90"/>
      <c r="BX448" s="90"/>
      <c r="BY448" s="90"/>
      <c r="BZ448" s="90"/>
      <c r="CA448" s="90"/>
      <c r="CB448" s="90"/>
      <c r="CC448" s="90"/>
      <c r="CD448" s="90"/>
      <c r="CE448" s="90"/>
      <c r="CF448" s="90"/>
      <c r="CG448" s="90"/>
      <c r="CH448" s="90"/>
      <c r="CI448" s="90"/>
      <c r="CJ448" s="90"/>
      <c r="CK448" s="90"/>
      <c r="CL448" s="91"/>
      <c r="CM448" s="90">
        <v>5.9</v>
      </c>
      <c r="CN448" s="90">
        <v>17.600000000000001</v>
      </c>
      <c r="CO448" s="90"/>
      <c r="DB448" s="103"/>
      <c r="DC448" s="103" t="s">
        <v>1781</v>
      </c>
      <c r="DD448" s="103"/>
      <c r="DE448" s="103">
        <v>-17.399999999999999</v>
      </c>
      <c r="DF448" s="90" t="s">
        <v>1859</v>
      </c>
      <c r="DG448" s="103">
        <v>-8.7200000000000006</v>
      </c>
      <c r="DH448" s="103"/>
      <c r="DI448" s="103"/>
      <c r="DJ448" s="103"/>
      <c r="DK448" s="103"/>
      <c r="DL448" s="103"/>
      <c r="DM448" s="103"/>
      <c r="DN448" s="103"/>
      <c r="DO448" s="103"/>
      <c r="DP448" s="103"/>
      <c r="DQ448" s="103"/>
      <c r="DR448" s="103"/>
      <c r="DS448" s="104"/>
      <c r="DT448" s="50">
        <f t="shared" si="570"/>
        <v>1</v>
      </c>
      <c r="DU448" s="73">
        <f t="shared" si="571"/>
        <v>0</v>
      </c>
      <c r="DV448" s="73">
        <f t="shared" si="572"/>
        <v>0</v>
      </c>
      <c r="DW448" s="73">
        <f t="shared" si="573"/>
        <v>1</v>
      </c>
      <c r="DX448" s="73">
        <f t="shared" si="574"/>
        <v>0</v>
      </c>
      <c r="DY448" s="125">
        <f t="shared" si="575"/>
        <v>0</v>
      </c>
      <c r="DZ448" s="73">
        <f t="shared" si="576"/>
        <v>1</v>
      </c>
      <c r="EA448" s="19">
        <f t="shared" si="577"/>
        <v>0</v>
      </c>
      <c r="EB448" s="50">
        <f t="shared" si="578"/>
        <v>0</v>
      </c>
      <c r="EC448" s="19">
        <f t="shared" si="579"/>
        <v>1</v>
      </c>
      <c r="ED448" s="19">
        <f t="shared" si="580"/>
        <v>0</v>
      </c>
      <c r="EE448" s="19">
        <f t="shared" si="581"/>
        <v>0</v>
      </c>
      <c r="EF448" s="50">
        <f t="shared" si="582"/>
        <v>0</v>
      </c>
      <c r="EG448" s="19">
        <f t="shared" si="583"/>
        <v>1</v>
      </c>
      <c r="EH448" s="19">
        <f t="shared" si="584"/>
        <v>0</v>
      </c>
      <c r="EI448" s="50">
        <f t="shared" si="585"/>
        <v>0</v>
      </c>
      <c r="EJ448" s="125">
        <f t="shared" si="586"/>
        <v>1</v>
      </c>
      <c r="EK448">
        <f t="shared" si="587"/>
        <v>8.1999999999999993</v>
      </c>
      <c r="EL448">
        <f t="shared" si="588"/>
        <v>1.8</v>
      </c>
      <c r="EM448">
        <f t="shared" si="589"/>
        <v>14.4</v>
      </c>
      <c r="EN448">
        <f t="shared" si="590"/>
        <v>70.3</v>
      </c>
      <c r="EO448">
        <f t="shared" si="591"/>
        <v>0</v>
      </c>
      <c r="EP448">
        <f t="shared" si="592"/>
        <v>0</v>
      </c>
      <c r="EQ448">
        <f t="shared" si="593"/>
        <v>171</v>
      </c>
      <c r="ER448" t="str">
        <f t="shared" si="594"/>
        <v/>
      </c>
      <c r="ES448">
        <f t="shared" si="595"/>
        <v>28</v>
      </c>
      <c r="ET448">
        <f t="shared" si="596"/>
        <v>56.2</v>
      </c>
      <c r="EU448" s="61">
        <f t="shared" si="597"/>
        <v>20.8</v>
      </c>
      <c r="EV448" s="53" t="e">
        <f>IF(ISNUMBER(EK448),EK448*#REF!,"")</f>
        <v>#REF!</v>
      </c>
      <c r="EW448" s="53" t="e">
        <f>IF(ISNUMBER(EL448),EL448*#REF!,"")</f>
        <v>#REF!</v>
      </c>
      <c r="EX448" s="53" t="e">
        <f>IF(ISNUMBER(EM448),EM448*#REF!,"")</f>
        <v>#REF!</v>
      </c>
      <c r="EY448" s="53" t="e">
        <f>IF(ISNUMBER(EN448),EN448*#REF!,"")</f>
        <v>#REF!</v>
      </c>
      <c r="EZ448" s="53" t="e">
        <f>IF(ISNUMBER(EO448),EO448*#REF!,"")</f>
        <v>#REF!</v>
      </c>
      <c r="FA448" s="53" t="e">
        <f>IF(ISNUMBER(EP448),EP448*#REF!,"")</f>
        <v>#REF!</v>
      </c>
      <c r="FB448" s="53" t="e">
        <f>IF(ISNUMBER(EQ448),EQ448*#REF!,"")</f>
        <v>#REF!</v>
      </c>
      <c r="FC448" s="53" t="str">
        <f>IF(ISNUMBER(ER448),ER448*#REF!,"")</f>
        <v/>
      </c>
      <c r="FD448" s="53" t="e">
        <f>IF(ISNUMBER(ES448),ES448*#REF!,"")</f>
        <v>#REF!</v>
      </c>
      <c r="FE448" s="53" t="e">
        <f>IF(ISNUMBER(ET448),ET448*#REF!,"")</f>
        <v>#REF!</v>
      </c>
      <c r="FF448" s="52" t="e">
        <f>IF(ISNUMBER(EU448),EU448*#REF!,"")</f>
        <v>#REF!</v>
      </c>
      <c r="FG448" s="55" t="str">
        <f t="shared" si="598"/>
        <v/>
      </c>
      <c r="FH448" s="55" t="str">
        <f t="shared" si="599"/>
        <v/>
      </c>
      <c r="FI448" s="55" t="str">
        <f t="shared" si="600"/>
        <v/>
      </c>
      <c r="FJ448" s="55" t="str">
        <f t="shared" si="601"/>
        <v/>
      </c>
      <c r="FK448" s="55" t="str">
        <f t="shared" si="602"/>
        <v/>
      </c>
      <c r="FL448" s="55" t="str">
        <f t="shared" si="603"/>
        <v/>
      </c>
      <c r="FM448" s="55" t="str">
        <f t="shared" si="604"/>
        <v/>
      </c>
      <c r="FN448" s="55" t="str">
        <f t="shared" si="605"/>
        <v/>
      </c>
      <c r="FO448" s="55" t="str">
        <f t="shared" si="606"/>
        <v/>
      </c>
      <c r="FP448" s="55" t="str">
        <f t="shared" si="607"/>
        <v/>
      </c>
      <c r="FQ448" s="59" t="str">
        <f t="shared" si="608"/>
        <v/>
      </c>
      <c r="FR448" s="53" t="str">
        <f t="shared" si="564"/>
        <v/>
      </c>
      <c r="FS448" s="53" t="e">
        <f t="shared" si="609"/>
        <v>#VALUE!</v>
      </c>
      <c r="FT448" s="19" t="e">
        <f t="shared" si="610"/>
        <v>#VALUE!</v>
      </c>
      <c r="FU448" s="19" t="e">
        <f t="shared" si="611"/>
        <v>#VALUE!</v>
      </c>
      <c r="FV448" s="19" t="e">
        <f t="shared" si="612"/>
        <v>#VALUE!</v>
      </c>
      <c r="FW448" s="50" t="e">
        <f t="shared" si="613"/>
        <v>#VALUE!</v>
      </c>
      <c r="FX448" s="120">
        <f t="shared" si="614"/>
        <v>0</v>
      </c>
      <c r="FY448" s="120">
        <f t="shared" si="615"/>
        <v>0</v>
      </c>
      <c r="FZ448" s="120">
        <f t="shared" si="616"/>
        <v>0</v>
      </c>
      <c r="GA448" s="120">
        <f t="shared" si="617"/>
        <v>0</v>
      </c>
      <c r="GB448" s="120">
        <f t="shared" si="618"/>
        <v>0</v>
      </c>
      <c r="GC448" s="120">
        <f t="shared" si="619"/>
        <v>0</v>
      </c>
      <c r="GD448" s="120">
        <f t="shared" si="620"/>
        <v>0</v>
      </c>
      <c r="GE448" s="120">
        <f t="shared" si="621"/>
        <v>0</v>
      </c>
      <c r="GF448" s="120">
        <f t="shared" si="622"/>
        <v>0</v>
      </c>
      <c r="GG448">
        <f t="shared" si="623"/>
        <v>0</v>
      </c>
      <c r="GH448">
        <f t="shared" si="624"/>
        <v>0</v>
      </c>
      <c r="GI448">
        <v>6</v>
      </c>
      <c r="GJ448" t="str">
        <f t="shared" si="625"/>
        <v/>
      </c>
    </row>
    <row r="449" spans="1:192" ht="15" x14ac:dyDescent="0.25">
      <c r="A449" s="50">
        <f t="shared" si="626"/>
        <v>448</v>
      </c>
      <c r="B449" s="2" t="s">
        <v>1857</v>
      </c>
      <c r="C449" t="s">
        <v>1141</v>
      </c>
      <c r="F449" s="274">
        <v>3517690</v>
      </c>
      <c r="G449" s="274">
        <v>5654150</v>
      </c>
      <c r="H449" s="77">
        <f t="shared" si="565"/>
        <v>517608.49400000001</v>
      </c>
      <c r="I449" s="77">
        <f t="shared" si="566"/>
        <v>5652328.1299999999</v>
      </c>
      <c r="J449" s="66">
        <v>187.13</v>
      </c>
      <c r="K449" s="19" t="s">
        <v>1333</v>
      </c>
      <c r="L449" s="19">
        <v>169.62</v>
      </c>
      <c r="M449" s="19">
        <v>30.5</v>
      </c>
      <c r="N449" s="19">
        <v>167.45</v>
      </c>
      <c r="Q449" s="58" t="s">
        <v>1339</v>
      </c>
      <c r="R449" s="230" t="s">
        <v>2882</v>
      </c>
      <c r="S449" s="2" t="s">
        <v>1324</v>
      </c>
      <c r="T449" s="241" t="str">
        <f t="shared" si="567"/>
        <v>-</v>
      </c>
      <c r="U449" s="241" t="str">
        <f t="shared" si="568"/>
        <v>-</v>
      </c>
      <c r="V449" s="241" t="str">
        <f t="shared" si="569"/>
        <v>-</v>
      </c>
      <c r="W449" s="241" t="str">
        <f t="shared" si="563"/>
        <v>-</v>
      </c>
      <c r="X449" s="260">
        <f t="shared" si="628"/>
        <v>6</v>
      </c>
      <c r="Y449" s="261" t="str">
        <f t="shared" si="627"/>
        <v/>
      </c>
      <c r="AA449" s="131">
        <v>33457</v>
      </c>
      <c r="AB449" s="73">
        <v>1</v>
      </c>
      <c r="AC449" s="2" t="s">
        <v>1038</v>
      </c>
      <c r="AD449" s="2" t="s">
        <v>1849</v>
      </c>
      <c r="AE449" s="57" t="s">
        <v>1860</v>
      </c>
      <c r="AF449" s="66">
        <v>14.1</v>
      </c>
      <c r="AG449" s="19">
        <v>485</v>
      </c>
      <c r="AH449" s="19">
        <v>7.13</v>
      </c>
      <c r="AI449" s="272"/>
      <c r="AL449" s="110">
        <v>0.3</v>
      </c>
      <c r="AS449" s="193">
        <f t="shared" si="631"/>
        <v>410.93699999999995</v>
      </c>
      <c r="AT449" s="248" t="str">
        <f t="shared" si="632"/>
        <v/>
      </c>
      <c r="AU449">
        <v>6.9</v>
      </c>
      <c r="AV449">
        <v>22.3</v>
      </c>
      <c r="AW449">
        <v>62.5</v>
      </c>
      <c r="AX449">
        <v>8.1999999999999993</v>
      </c>
      <c r="AY449">
        <v>11.8</v>
      </c>
      <c r="AZ449" s="61">
        <v>289</v>
      </c>
      <c r="BB449">
        <v>2.5</v>
      </c>
      <c r="BD449">
        <v>0</v>
      </c>
      <c r="BE449">
        <v>1.9E-2</v>
      </c>
      <c r="BF449" s="51">
        <v>0</v>
      </c>
      <c r="BJ449">
        <v>7.7</v>
      </c>
      <c r="BK449">
        <v>0</v>
      </c>
      <c r="BN449" s="49">
        <v>0</v>
      </c>
      <c r="BO449" s="105">
        <v>0</v>
      </c>
      <c r="BP449" s="273">
        <v>18</v>
      </c>
      <c r="BQ449" s="90"/>
      <c r="BR449" s="90"/>
      <c r="BS449" s="90"/>
      <c r="BT449" s="90"/>
      <c r="BU449" s="90"/>
      <c r="BV449" s="90"/>
      <c r="BW449" s="90"/>
      <c r="BX449" s="90"/>
      <c r="BY449" s="90"/>
      <c r="BZ449" s="90"/>
      <c r="CA449" s="90"/>
      <c r="CB449" s="90"/>
      <c r="CC449" s="90"/>
      <c r="CD449" s="90"/>
      <c r="CE449" s="90"/>
      <c r="CF449" s="90"/>
      <c r="CG449" s="90"/>
      <c r="CH449" s="90"/>
      <c r="CI449" s="90"/>
      <c r="CJ449" s="90"/>
      <c r="CK449" s="90"/>
      <c r="CL449" s="91"/>
      <c r="CM449" s="105">
        <v>5.4</v>
      </c>
      <c r="CN449" s="105">
        <v>23.5</v>
      </c>
      <c r="CO449" s="90"/>
      <c r="DB449" s="103"/>
      <c r="DC449" s="90" t="s">
        <v>1861</v>
      </c>
      <c r="DD449" s="103"/>
      <c r="DE449" s="103">
        <v>-15.7</v>
      </c>
      <c r="DF449" s="90" t="s">
        <v>1862</v>
      </c>
      <c r="DG449" s="103">
        <v>-8.26</v>
      </c>
      <c r="DH449" s="103"/>
      <c r="DI449" s="103"/>
      <c r="DJ449" s="103"/>
      <c r="DK449" s="103"/>
      <c r="DL449" s="103"/>
      <c r="DM449" s="103"/>
      <c r="DN449" s="103"/>
      <c r="DO449" s="103"/>
      <c r="DP449" s="103"/>
      <c r="DQ449" s="103"/>
      <c r="DR449" s="103"/>
      <c r="DS449" s="104"/>
      <c r="DT449" s="50">
        <f t="shared" si="570"/>
        <v>1</v>
      </c>
      <c r="DU449" s="73">
        <f t="shared" si="571"/>
        <v>0</v>
      </c>
      <c r="DV449" s="73">
        <f t="shared" si="572"/>
        <v>0</v>
      </c>
      <c r="DW449" s="73">
        <f t="shared" si="573"/>
        <v>1</v>
      </c>
      <c r="DX449" s="73">
        <f t="shared" si="574"/>
        <v>0</v>
      </c>
      <c r="DY449" s="125">
        <f t="shared" si="575"/>
        <v>0</v>
      </c>
      <c r="DZ449" s="73">
        <f t="shared" si="576"/>
        <v>1</v>
      </c>
      <c r="EA449" s="19">
        <f t="shared" si="577"/>
        <v>0</v>
      </c>
      <c r="EB449" s="50">
        <f t="shared" si="578"/>
        <v>0</v>
      </c>
      <c r="EC449" s="19">
        <f t="shared" si="579"/>
        <v>1</v>
      </c>
      <c r="ED449" s="19">
        <f t="shared" si="580"/>
        <v>0</v>
      </c>
      <c r="EE449" s="19">
        <f t="shared" si="581"/>
        <v>0</v>
      </c>
      <c r="EF449" s="50">
        <f t="shared" si="582"/>
        <v>0</v>
      </c>
      <c r="EG449" s="19">
        <f t="shared" si="583"/>
        <v>1</v>
      </c>
      <c r="EH449" s="19">
        <f t="shared" si="584"/>
        <v>0</v>
      </c>
      <c r="EI449" s="50">
        <f t="shared" si="585"/>
        <v>0</v>
      </c>
      <c r="EJ449" s="125">
        <f t="shared" si="586"/>
        <v>1</v>
      </c>
      <c r="EK449">
        <f t="shared" si="587"/>
        <v>6.9</v>
      </c>
      <c r="EL449">
        <f t="shared" si="588"/>
        <v>2.5</v>
      </c>
      <c r="EM449">
        <f t="shared" si="589"/>
        <v>22.3</v>
      </c>
      <c r="EN449">
        <f t="shared" si="590"/>
        <v>62.5</v>
      </c>
      <c r="EO449">
        <f t="shared" si="591"/>
        <v>0</v>
      </c>
      <c r="EP449">
        <f t="shared" si="592"/>
        <v>1.9E-2</v>
      </c>
      <c r="EQ449">
        <f t="shared" si="593"/>
        <v>289</v>
      </c>
      <c r="ER449" t="str">
        <f t="shared" si="594"/>
        <v/>
      </c>
      <c r="ES449">
        <f t="shared" si="595"/>
        <v>7.7</v>
      </c>
      <c r="ET449">
        <f t="shared" si="596"/>
        <v>11.8</v>
      </c>
      <c r="EU449" s="61">
        <f t="shared" si="597"/>
        <v>8.1999999999999993</v>
      </c>
      <c r="EV449" s="53" t="e">
        <f>IF(ISNUMBER(EK449),EK449*#REF!,"")</f>
        <v>#REF!</v>
      </c>
      <c r="EW449" s="53" t="e">
        <f>IF(ISNUMBER(EL449),EL449*#REF!,"")</f>
        <v>#REF!</v>
      </c>
      <c r="EX449" s="53" t="e">
        <f>IF(ISNUMBER(EM449),EM449*#REF!,"")</f>
        <v>#REF!</v>
      </c>
      <c r="EY449" s="53" t="e">
        <f>IF(ISNUMBER(EN449),EN449*#REF!,"")</f>
        <v>#REF!</v>
      </c>
      <c r="EZ449" s="53" t="e">
        <f>IF(ISNUMBER(EO449),EO449*#REF!,"")</f>
        <v>#REF!</v>
      </c>
      <c r="FA449" s="53" t="e">
        <f>IF(ISNUMBER(EP449),EP449*#REF!,"")</f>
        <v>#REF!</v>
      </c>
      <c r="FB449" s="53" t="e">
        <f>IF(ISNUMBER(EQ449),EQ449*#REF!,"")</f>
        <v>#REF!</v>
      </c>
      <c r="FC449" s="53" t="str">
        <f>IF(ISNUMBER(ER449),ER449*#REF!,"")</f>
        <v/>
      </c>
      <c r="FD449" s="53" t="e">
        <f>IF(ISNUMBER(ES449),ES449*#REF!,"")</f>
        <v>#REF!</v>
      </c>
      <c r="FE449" s="53" t="e">
        <f>IF(ISNUMBER(ET449),ET449*#REF!,"")</f>
        <v>#REF!</v>
      </c>
      <c r="FF449" s="52" t="e">
        <f>IF(ISNUMBER(EU449),EU449*#REF!,"")</f>
        <v>#REF!</v>
      </c>
      <c r="FG449" s="55" t="str">
        <f t="shared" si="598"/>
        <v/>
      </c>
      <c r="FH449" s="55" t="str">
        <f t="shared" si="599"/>
        <v/>
      </c>
      <c r="FI449" s="55" t="str">
        <f t="shared" si="600"/>
        <v/>
      </c>
      <c r="FJ449" s="55" t="str">
        <f t="shared" si="601"/>
        <v/>
      </c>
      <c r="FK449" s="55" t="str">
        <f t="shared" si="602"/>
        <v/>
      </c>
      <c r="FL449" s="55" t="str">
        <f t="shared" si="603"/>
        <v/>
      </c>
      <c r="FM449" s="55" t="str">
        <f t="shared" si="604"/>
        <v/>
      </c>
      <c r="FN449" s="55" t="str">
        <f t="shared" si="605"/>
        <v/>
      </c>
      <c r="FO449" s="55" t="str">
        <f t="shared" si="606"/>
        <v/>
      </c>
      <c r="FP449" s="55" t="str">
        <f t="shared" si="607"/>
        <v/>
      </c>
      <c r="FQ449" s="59" t="str">
        <f t="shared" si="608"/>
        <v/>
      </c>
      <c r="FR449" s="53" t="str">
        <f t="shared" si="564"/>
        <v/>
      </c>
      <c r="FS449" s="53" t="e">
        <f t="shared" si="609"/>
        <v>#VALUE!</v>
      </c>
      <c r="FT449" s="19" t="e">
        <f t="shared" si="610"/>
        <v>#VALUE!</v>
      </c>
      <c r="FU449" s="19" t="e">
        <f t="shared" si="611"/>
        <v>#VALUE!</v>
      </c>
      <c r="FV449" s="19" t="e">
        <f t="shared" si="612"/>
        <v>#VALUE!</v>
      </c>
      <c r="FW449" s="50" t="e">
        <f t="shared" si="613"/>
        <v>#VALUE!</v>
      </c>
      <c r="FX449" s="120">
        <f t="shared" si="614"/>
        <v>0</v>
      </c>
      <c r="FY449" s="120">
        <f t="shared" si="615"/>
        <v>0</v>
      </c>
      <c r="FZ449" s="120">
        <f t="shared" si="616"/>
        <v>0</v>
      </c>
      <c r="GA449" s="120">
        <f t="shared" si="617"/>
        <v>0</v>
      </c>
      <c r="GB449" s="120">
        <f t="shared" si="618"/>
        <v>0</v>
      </c>
      <c r="GC449" s="120">
        <f t="shared" si="619"/>
        <v>0</v>
      </c>
      <c r="GD449" s="120">
        <f t="shared" si="620"/>
        <v>0</v>
      </c>
      <c r="GE449" s="120">
        <f t="shared" si="621"/>
        <v>0</v>
      </c>
      <c r="GF449" s="120">
        <f t="shared" si="622"/>
        <v>0</v>
      </c>
      <c r="GG449">
        <f t="shared" si="623"/>
        <v>0</v>
      </c>
      <c r="GH449">
        <f t="shared" si="624"/>
        <v>0</v>
      </c>
      <c r="GI449">
        <v>6</v>
      </c>
      <c r="GJ449" t="str">
        <f t="shared" si="625"/>
        <v/>
      </c>
    </row>
    <row r="450" spans="1:192" ht="15" x14ac:dyDescent="0.25">
      <c r="A450" s="50">
        <f t="shared" si="626"/>
        <v>449</v>
      </c>
      <c r="B450" s="2" t="s">
        <v>317</v>
      </c>
      <c r="C450" t="s">
        <v>181</v>
      </c>
      <c r="E450" s="2" t="s">
        <v>1863</v>
      </c>
      <c r="F450" s="271">
        <v>3554540</v>
      </c>
      <c r="G450" s="271">
        <v>5647300</v>
      </c>
      <c r="H450" s="77">
        <f t="shared" si="565"/>
        <v>554443.75399999996</v>
      </c>
      <c r="I450" s="77">
        <f t="shared" si="566"/>
        <v>5645480.8700000001</v>
      </c>
      <c r="J450" s="211">
        <v>209</v>
      </c>
      <c r="K450" s="19" t="s">
        <v>1334</v>
      </c>
      <c r="L450" s="66">
        <v>0</v>
      </c>
      <c r="Q450" s="58" t="s">
        <v>774</v>
      </c>
      <c r="R450" t="s">
        <v>272</v>
      </c>
      <c r="S450" s="2" t="s">
        <v>1325</v>
      </c>
      <c r="T450" s="241" t="str">
        <f t="shared" si="567"/>
        <v>-</v>
      </c>
      <c r="U450" s="241" t="str">
        <f t="shared" si="568"/>
        <v>M</v>
      </c>
      <c r="V450" s="241" t="str">
        <f t="shared" si="569"/>
        <v>-</v>
      </c>
      <c r="W450" s="241" t="str">
        <f t="shared" si="563"/>
        <v>-</v>
      </c>
      <c r="X450" s="260">
        <f t="shared" si="628"/>
        <v>6</v>
      </c>
      <c r="Y450" s="261" t="str">
        <f t="shared" si="627"/>
        <v/>
      </c>
      <c r="Z450" s="56"/>
      <c r="AA450" s="48">
        <v>26049</v>
      </c>
      <c r="AB450" s="73">
        <v>1</v>
      </c>
      <c r="AC450" s="2" t="s">
        <v>404</v>
      </c>
      <c r="AD450" s="2" t="s">
        <v>1864</v>
      </c>
      <c r="AE450" s="56"/>
      <c r="AF450" s="66">
        <v>15.4</v>
      </c>
      <c r="AH450" s="19">
        <v>7.25</v>
      </c>
      <c r="AI450" s="272"/>
      <c r="AN450">
        <v>74.599999999999994</v>
      </c>
      <c r="AO450">
        <v>14.1</v>
      </c>
      <c r="AR450">
        <v>5045.1000000000004</v>
      </c>
      <c r="AS450" s="193">
        <f t="shared" si="631"/>
        <v>7917.5</v>
      </c>
      <c r="AT450" s="248" t="str">
        <f t="shared" si="632"/>
        <v/>
      </c>
      <c r="AU450">
        <v>2381.8000000000002</v>
      </c>
      <c r="AV450" s="55">
        <v>108</v>
      </c>
      <c r="AW450" s="55">
        <v>356</v>
      </c>
      <c r="AX450">
        <v>3701.8</v>
      </c>
      <c r="AY450">
        <v>1035.9000000000001</v>
      </c>
      <c r="AZ450" s="61">
        <v>307.39999999999998</v>
      </c>
      <c r="BB450">
        <v>26.6</v>
      </c>
      <c r="BJ450">
        <v>0</v>
      </c>
      <c r="BO450" s="90"/>
      <c r="BP450" s="273"/>
      <c r="BQ450" s="90"/>
      <c r="BR450" s="90"/>
      <c r="BS450" s="90"/>
      <c r="BT450" s="90"/>
      <c r="BU450" s="90"/>
      <c r="BV450" s="90"/>
      <c r="BW450" s="90"/>
      <c r="BX450" s="90"/>
      <c r="BY450" s="90"/>
      <c r="BZ450" s="90"/>
      <c r="CA450" s="90"/>
      <c r="CB450" s="90"/>
      <c r="CC450" s="90"/>
      <c r="CD450" s="90"/>
      <c r="CE450" s="90"/>
      <c r="CF450" s="90"/>
      <c r="CG450" s="90"/>
      <c r="CH450" s="90"/>
      <c r="CI450" s="90"/>
      <c r="CJ450" s="90"/>
      <c r="CK450" s="90"/>
      <c r="CL450" s="91"/>
      <c r="CM450" s="90"/>
      <c r="CN450" s="90" t="s">
        <v>3088</v>
      </c>
      <c r="CO450" s="90"/>
      <c r="DB450" s="103"/>
      <c r="DC450" s="103"/>
      <c r="DD450" s="103"/>
      <c r="DE450" s="103"/>
      <c r="DF450" s="103"/>
      <c r="DG450" s="103"/>
      <c r="DH450" s="103"/>
      <c r="DI450" s="103"/>
      <c r="DJ450" s="103"/>
      <c r="DK450" s="103"/>
      <c r="DL450" s="103"/>
      <c r="DM450" s="103"/>
      <c r="DN450" s="103"/>
      <c r="DO450" s="103"/>
      <c r="DP450" s="103"/>
      <c r="DQ450" s="103"/>
      <c r="DR450" s="103"/>
      <c r="DS450" s="104"/>
      <c r="DT450" s="50">
        <f t="shared" si="570"/>
        <v>1</v>
      </c>
      <c r="DU450" s="73">
        <f t="shared" si="571"/>
        <v>1</v>
      </c>
      <c r="DV450" s="73">
        <f t="shared" si="572"/>
        <v>0</v>
      </c>
      <c r="DW450" s="73">
        <f t="shared" si="573"/>
        <v>0</v>
      </c>
      <c r="DX450" s="73">
        <f t="shared" si="574"/>
        <v>0</v>
      </c>
      <c r="DY450" s="125">
        <f t="shared" si="575"/>
        <v>0</v>
      </c>
      <c r="DZ450" s="73">
        <f t="shared" si="576"/>
        <v>1</v>
      </c>
      <c r="EA450" s="19">
        <f t="shared" si="577"/>
        <v>0</v>
      </c>
      <c r="EB450" s="50">
        <f t="shared" si="578"/>
        <v>0</v>
      </c>
      <c r="EC450" s="19">
        <f t="shared" si="579"/>
        <v>0</v>
      </c>
      <c r="ED450" s="19">
        <f t="shared" si="580"/>
        <v>1</v>
      </c>
      <c r="EE450" s="19">
        <f t="shared" si="581"/>
        <v>0</v>
      </c>
      <c r="EF450" s="50">
        <f t="shared" si="582"/>
        <v>0</v>
      </c>
      <c r="EG450" s="19">
        <f t="shared" si="583"/>
        <v>0</v>
      </c>
      <c r="EH450" s="19">
        <f t="shared" si="584"/>
        <v>0</v>
      </c>
      <c r="EI450" s="50">
        <f t="shared" si="585"/>
        <v>1</v>
      </c>
      <c r="EJ450" s="125">
        <f t="shared" si="586"/>
        <v>1</v>
      </c>
      <c r="EK450">
        <f t="shared" si="587"/>
        <v>2381.8000000000002</v>
      </c>
      <c r="EL450">
        <f t="shared" si="588"/>
        <v>26.6</v>
      </c>
      <c r="EM450">
        <f t="shared" si="589"/>
        <v>108</v>
      </c>
      <c r="EN450">
        <f t="shared" si="590"/>
        <v>356</v>
      </c>
      <c r="EO450" t="str">
        <f t="shared" si="591"/>
        <v/>
      </c>
      <c r="EP450" t="str">
        <f t="shared" si="592"/>
        <v/>
      </c>
      <c r="EQ450">
        <f t="shared" si="593"/>
        <v>307.39999999999998</v>
      </c>
      <c r="ER450" t="str">
        <f t="shared" si="594"/>
        <v/>
      </c>
      <c r="ES450">
        <f t="shared" si="595"/>
        <v>0</v>
      </c>
      <c r="ET450">
        <f t="shared" si="596"/>
        <v>1035.9000000000001</v>
      </c>
      <c r="EU450" s="61">
        <f t="shared" si="597"/>
        <v>3701.8</v>
      </c>
      <c r="EV450" s="53" t="e">
        <f>IF(ISNUMBER(EK450),EK450*#REF!,"")</f>
        <v>#REF!</v>
      </c>
      <c r="EW450" s="53" t="e">
        <f>IF(ISNUMBER(EL450),EL450*#REF!,"")</f>
        <v>#REF!</v>
      </c>
      <c r="EX450" s="53" t="e">
        <f>IF(ISNUMBER(EM450),EM450*#REF!,"")</f>
        <v>#REF!</v>
      </c>
      <c r="EY450" s="53" t="e">
        <f>IF(ISNUMBER(EN450),EN450*#REF!,"")</f>
        <v>#REF!</v>
      </c>
      <c r="EZ450" s="53" t="str">
        <f>IF(ISNUMBER(EO450),EO450*#REF!,"")</f>
        <v/>
      </c>
      <c r="FA450" s="53" t="str">
        <f>IF(ISNUMBER(EP450),EP450*#REF!,"")</f>
        <v/>
      </c>
      <c r="FB450" s="53" t="e">
        <f>IF(ISNUMBER(EQ450),EQ450*#REF!,"")</f>
        <v>#REF!</v>
      </c>
      <c r="FC450" s="53" t="str">
        <f>IF(ISNUMBER(ER450),ER450*#REF!,"")</f>
        <v/>
      </c>
      <c r="FD450" s="53" t="e">
        <f>IF(ISNUMBER(ES450),ES450*#REF!,"")</f>
        <v>#REF!</v>
      </c>
      <c r="FE450" s="53" t="e">
        <f>IF(ISNUMBER(ET450),ET450*#REF!,"")</f>
        <v>#REF!</v>
      </c>
      <c r="FF450" s="52" t="e">
        <f>IF(ISNUMBER(EU450),EU450*#REF!,"")</f>
        <v>#REF!</v>
      </c>
      <c r="FG450" s="55" t="str">
        <f t="shared" si="598"/>
        <v/>
      </c>
      <c r="FH450" s="55" t="str">
        <f t="shared" si="599"/>
        <v/>
      </c>
      <c r="FI450" s="55" t="str">
        <f t="shared" si="600"/>
        <v/>
      </c>
      <c r="FJ450" s="55" t="str">
        <f t="shared" si="601"/>
        <v/>
      </c>
      <c r="FK450" s="55" t="str">
        <f t="shared" si="602"/>
        <v/>
      </c>
      <c r="FL450" s="55" t="str">
        <f t="shared" si="603"/>
        <v/>
      </c>
      <c r="FM450" s="55" t="str">
        <f t="shared" si="604"/>
        <v/>
      </c>
      <c r="FN450" s="55" t="str">
        <f t="shared" si="605"/>
        <v/>
      </c>
      <c r="FO450" s="55" t="str">
        <f t="shared" si="606"/>
        <v/>
      </c>
      <c r="FP450" s="55" t="str">
        <f t="shared" si="607"/>
        <v/>
      </c>
      <c r="FQ450" s="59" t="str">
        <f t="shared" si="608"/>
        <v/>
      </c>
      <c r="FR450" s="53" t="str">
        <f t="shared" si="564"/>
        <v/>
      </c>
      <c r="FS450" s="53" t="e">
        <f t="shared" si="609"/>
        <v>#VALUE!</v>
      </c>
      <c r="FT450" s="19" t="e">
        <f t="shared" si="610"/>
        <v>#VALUE!</v>
      </c>
      <c r="FU450" s="19" t="e">
        <f t="shared" si="611"/>
        <v>#VALUE!</v>
      </c>
      <c r="FV450" s="19" t="e">
        <f t="shared" si="612"/>
        <v>#VALUE!</v>
      </c>
      <c r="FW450" s="50" t="e">
        <f t="shared" si="613"/>
        <v>#VALUE!</v>
      </c>
      <c r="FX450" s="120">
        <f t="shared" si="614"/>
        <v>0</v>
      </c>
      <c r="FY450" s="120">
        <f t="shared" si="615"/>
        <v>0</v>
      </c>
      <c r="FZ450" s="120">
        <f t="shared" si="616"/>
        <v>0</v>
      </c>
      <c r="GA450" s="120">
        <f t="shared" si="617"/>
        <v>0</v>
      </c>
      <c r="GB450" s="120">
        <f t="shared" si="618"/>
        <v>0</v>
      </c>
      <c r="GC450" s="120">
        <f t="shared" si="619"/>
        <v>0</v>
      </c>
      <c r="GD450" s="120">
        <f t="shared" si="620"/>
        <v>0</v>
      </c>
      <c r="GE450" s="120">
        <f t="shared" si="621"/>
        <v>0</v>
      </c>
      <c r="GF450" s="120">
        <f t="shared" si="622"/>
        <v>0</v>
      </c>
      <c r="GG450">
        <f t="shared" si="623"/>
        <v>0</v>
      </c>
      <c r="GH450">
        <f t="shared" si="624"/>
        <v>0</v>
      </c>
      <c r="GI450">
        <v>6</v>
      </c>
      <c r="GJ450" t="str">
        <f t="shared" si="625"/>
        <v/>
      </c>
    </row>
    <row r="451" spans="1:192" x14ac:dyDescent="0.2">
      <c r="A451" s="50">
        <f t="shared" si="626"/>
        <v>450</v>
      </c>
      <c r="B451" s="2" t="s">
        <v>536</v>
      </c>
      <c r="C451" t="s">
        <v>536</v>
      </c>
      <c r="F451" s="19">
        <v>3511500</v>
      </c>
      <c r="G451" s="19">
        <v>5695850</v>
      </c>
      <c r="H451" s="77">
        <f t="shared" si="565"/>
        <v>511420.97000000003</v>
      </c>
      <c r="I451" s="77">
        <f t="shared" si="566"/>
        <v>5694011.4500000002</v>
      </c>
      <c r="J451" s="19">
        <v>260.8</v>
      </c>
      <c r="K451" s="19" t="s">
        <v>1333</v>
      </c>
      <c r="L451" s="19">
        <v>150</v>
      </c>
      <c r="O451" s="19">
        <v>232.8</v>
      </c>
      <c r="Q451" s="2" t="s">
        <v>1339</v>
      </c>
      <c r="R451" s="2" t="s">
        <v>2862</v>
      </c>
      <c r="S451" s="2" t="s">
        <v>1324</v>
      </c>
      <c r="T451" s="241" t="str">
        <f t="shared" si="567"/>
        <v>-</v>
      </c>
      <c r="U451" s="241" t="str">
        <f t="shared" si="568"/>
        <v>-</v>
      </c>
      <c r="V451" s="241" t="str">
        <f t="shared" si="569"/>
        <v>-</v>
      </c>
      <c r="W451" s="241" t="str">
        <f t="shared" ref="W451:W514" si="633">IF(EH451=1,"A","-")</f>
        <v>-</v>
      </c>
      <c r="X451" s="260">
        <f t="shared" si="628"/>
        <v>6</v>
      </c>
      <c r="Y451" s="261" t="str">
        <f t="shared" si="627"/>
        <v/>
      </c>
      <c r="Z451" s="56"/>
      <c r="AA451" s="48">
        <v>25358</v>
      </c>
      <c r="AB451" s="73">
        <v>1</v>
      </c>
      <c r="AC451" s="2" t="s">
        <v>526</v>
      </c>
      <c r="AD451" s="2" t="s">
        <v>1387</v>
      </c>
      <c r="AE451" s="56"/>
      <c r="AF451" s="66">
        <v>9</v>
      </c>
      <c r="AH451" s="19">
        <v>5.9</v>
      </c>
      <c r="AM451" s="66">
        <v>8.4</v>
      </c>
      <c r="AN451">
        <v>1.8</v>
      </c>
      <c r="AO451">
        <v>0.9</v>
      </c>
      <c r="AP451" s="19">
        <v>3.2</v>
      </c>
      <c r="AS451" s="193">
        <f t="shared" si="631"/>
        <v>76.584000000000003</v>
      </c>
      <c r="AT451" s="248" t="str">
        <f t="shared" si="632"/>
        <v/>
      </c>
      <c r="AU451">
        <v>12.4</v>
      </c>
      <c r="AV451">
        <v>2.4</v>
      </c>
      <c r="AW451">
        <v>8</v>
      </c>
      <c r="AX451">
        <v>14.9</v>
      </c>
      <c r="AY451">
        <v>19.2</v>
      </c>
      <c r="AZ451" s="224">
        <f>AO451*21.76</f>
        <v>19.584000000000003</v>
      </c>
      <c r="BE451">
        <v>0.1</v>
      </c>
      <c r="BJ451" s="2" t="s">
        <v>285</v>
      </c>
      <c r="CM451">
        <v>13.8</v>
      </c>
      <c r="CN451" s="103">
        <v>24.2</v>
      </c>
      <c r="DB451" s="103"/>
      <c r="DC451" s="103"/>
      <c r="DD451" s="103"/>
      <c r="DE451" s="103"/>
      <c r="DF451" s="103"/>
      <c r="DG451" s="103"/>
      <c r="DH451" s="103"/>
      <c r="DI451" s="103"/>
      <c r="DJ451" s="103"/>
      <c r="DK451" s="103"/>
      <c r="DL451" s="103"/>
      <c r="DM451" s="103"/>
      <c r="DN451" s="103"/>
      <c r="DO451" s="103"/>
      <c r="DP451" s="103"/>
      <c r="DQ451" s="103"/>
      <c r="DR451" s="103"/>
      <c r="DS451" s="104"/>
      <c r="DT451" s="50">
        <f t="shared" si="570"/>
        <v>1</v>
      </c>
      <c r="DU451" s="73">
        <f t="shared" si="571"/>
        <v>0</v>
      </c>
      <c r="DV451" s="73">
        <f t="shared" si="572"/>
        <v>0</v>
      </c>
      <c r="DW451" s="73">
        <f t="shared" si="573"/>
        <v>1</v>
      </c>
      <c r="DX451" s="73">
        <f t="shared" si="574"/>
        <v>0</v>
      </c>
      <c r="DY451" s="125">
        <f t="shared" si="575"/>
        <v>0</v>
      </c>
      <c r="DZ451" s="73">
        <f t="shared" si="576"/>
        <v>1</v>
      </c>
      <c r="EA451" s="19">
        <f t="shared" si="577"/>
        <v>0</v>
      </c>
      <c r="EB451" s="50">
        <f t="shared" si="578"/>
        <v>0</v>
      </c>
      <c r="EC451" s="19">
        <f t="shared" si="579"/>
        <v>1</v>
      </c>
      <c r="ED451" s="19">
        <f t="shared" si="580"/>
        <v>0</v>
      </c>
      <c r="EE451" s="19">
        <f t="shared" si="581"/>
        <v>0</v>
      </c>
      <c r="EF451" s="50">
        <f t="shared" si="582"/>
        <v>0</v>
      </c>
      <c r="EG451" s="19">
        <f t="shared" si="583"/>
        <v>1</v>
      </c>
      <c r="EH451" s="19">
        <f t="shared" si="584"/>
        <v>0</v>
      </c>
      <c r="EI451" s="50">
        <f t="shared" si="585"/>
        <v>0</v>
      </c>
      <c r="EJ451" s="125">
        <f t="shared" si="586"/>
        <v>1</v>
      </c>
      <c r="EK451">
        <f t="shared" si="587"/>
        <v>12.4</v>
      </c>
      <c r="EL451" t="str">
        <f t="shared" si="588"/>
        <v/>
      </c>
      <c r="EM451">
        <f t="shared" si="589"/>
        <v>2.4</v>
      </c>
      <c r="EN451">
        <f t="shared" si="590"/>
        <v>8</v>
      </c>
      <c r="EO451" t="str">
        <f t="shared" si="591"/>
        <v/>
      </c>
      <c r="EP451">
        <f t="shared" si="592"/>
        <v>0.1</v>
      </c>
      <c r="EQ451">
        <f t="shared" si="593"/>
        <v>19.584000000000003</v>
      </c>
      <c r="ER451" t="str">
        <f t="shared" si="594"/>
        <v/>
      </c>
      <c r="ES451" t="str">
        <f t="shared" si="595"/>
        <v/>
      </c>
      <c r="ET451">
        <f t="shared" si="596"/>
        <v>19.2</v>
      </c>
      <c r="EU451" s="61">
        <f t="shared" si="597"/>
        <v>14.9</v>
      </c>
      <c r="EV451" s="53" t="e">
        <f>IF(ISNUMBER(EK451),EK451*#REF!,"")</f>
        <v>#REF!</v>
      </c>
      <c r="EW451" s="53" t="str">
        <f>IF(ISNUMBER(EL451),EL451*#REF!,"")</f>
        <v/>
      </c>
      <c r="EX451" s="53" t="e">
        <f>IF(ISNUMBER(EM451),EM451*#REF!,"")</f>
        <v>#REF!</v>
      </c>
      <c r="EY451" s="53" t="e">
        <f>IF(ISNUMBER(EN451),EN451*#REF!,"")</f>
        <v>#REF!</v>
      </c>
      <c r="EZ451" s="53" t="str">
        <f>IF(ISNUMBER(EO451),EO451*#REF!,"")</f>
        <v/>
      </c>
      <c r="FA451" s="53" t="e">
        <f>IF(ISNUMBER(EP451),EP451*#REF!,"")</f>
        <v>#REF!</v>
      </c>
      <c r="FB451" s="53" t="e">
        <f>IF(ISNUMBER(EQ451),EQ451*#REF!,"")</f>
        <v>#REF!</v>
      </c>
      <c r="FC451" s="53" t="str">
        <f>IF(ISNUMBER(ER451),ER451*#REF!,"")</f>
        <v/>
      </c>
      <c r="FD451" s="53" t="str">
        <f>IF(ISNUMBER(ES451),ES451*#REF!,"")</f>
        <v/>
      </c>
      <c r="FE451" s="53" t="e">
        <f>IF(ISNUMBER(ET451),ET451*#REF!,"")</f>
        <v>#REF!</v>
      </c>
      <c r="FF451" s="52" t="e">
        <f>IF(ISNUMBER(EU451),EU451*#REF!,"")</f>
        <v>#REF!</v>
      </c>
      <c r="FG451" s="55" t="str">
        <f t="shared" si="598"/>
        <v/>
      </c>
      <c r="FH451" s="55" t="str">
        <f t="shared" si="599"/>
        <v/>
      </c>
      <c r="FI451" s="55" t="str">
        <f t="shared" si="600"/>
        <v/>
      </c>
      <c r="FJ451" s="55" t="str">
        <f t="shared" si="601"/>
        <v/>
      </c>
      <c r="FK451" s="55" t="str">
        <f t="shared" si="602"/>
        <v/>
      </c>
      <c r="FL451" s="55" t="str">
        <f t="shared" si="603"/>
        <v/>
      </c>
      <c r="FM451" s="55" t="str">
        <f t="shared" si="604"/>
        <v/>
      </c>
      <c r="FN451" s="55" t="str">
        <f t="shared" si="605"/>
        <v/>
      </c>
      <c r="FO451" s="55" t="str">
        <f t="shared" si="606"/>
        <v/>
      </c>
      <c r="FP451" s="55" t="str">
        <f t="shared" si="607"/>
        <v/>
      </c>
      <c r="FQ451" s="59" t="str">
        <f t="shared" si="608"/>
        <v/>
      </c>
      <c r="FR451" s="53" t="str">
        <f t="shared" ref="FR451:FR514" si="634">IFERROR((SUM(EV451:FA451)-SUM(FB451:FF451))/SUM(EV451:FF451)*100,"")</f>
        <v/>
      </c>
      <c r="FS451" s="53" t="e">
        <f t="shared" si="609"/>
        <v>#VALUE!</v>
      </c>
      <c r="FT451" s="19" t="e">
        <f t="shared" si="610"/>
        <v>#VALUE!</v>
      </c>
      <c r="FU451" s="19" t="e">
        <f t="shared" si="611"/>
        <v>#VALUE!</v>
      </c>
      <c r="FV451" s="19" t="e">
        <f t="shared" si="612"/>
        <v>#VALUE!</v>
      </c>
      <c r="FW451" s="50" t="e">
        <f t="shared" si="613"/>
        <v>#VALUE!</v>
      </c>
      <c r="FX451" s="120">
        <f t="shared" si="614"/>
        <v>0</v>
      </c>
      <c r="FY451" s="120">
        <f t="shared" si="615"/>
        <v>0</v>
      </c>
      <c r="FZ451" s="120">
        <f t="shared" si="616"/>
        <v>0</v>
      </c>
      <c r="GA451" s="120">
        <f t="shared" si="617"/>
        <v>0</v>
      </c>
      <c r="GB451" s="120">
        <f t="shared" si="618"/>
        <v>0</v>
      </c>
      <c r="GC451" s="120">
        <f t="shared" si="619"/>
        <v>0</v>
      </c>
      <c r="GD451" s="120">
        <f t="shared" si="620"/>
        <v>0</v>
      </c>
      <c r="GE451" s="120">
        <f t="shared" si="621"/>
        <v>0</v>
      </c>
      <c r="GF451" s="120">
        <f t="shared" si="622"/>
        <v>0</v>
      </c>
      <c r="GG451">
        <f t="shared" si="623"/>
        <v>0</v>
      </c>
      <c r="GH451">
        <f t="shared" si="624"/>
        <v>0</v>
      </c>
      <c r="GI451">
        <v>6</v>
      </c>
      <c r="GJ451" t="str">
        <f t="shared" si="625"/>
        <v/>
      </c>
    </row>
    <row r="452" spans="1:192" x14ac:dyDescent="0.2">
      <c r="A452" s="50">
        <f t="shared" si="626"/>
        <v>451</v>
      </c>
      <c r="B452" s="2" t="s">
        <v>926</v>
      </c>
      <c r="C452" t="s">
        <v>929</v>
      </c>
      <c r="F452" s="19">
        <v>3515800</v>
      </c>
      <c r="G452" s="19">
        <v>5701360</v>
      </c>
      <c r="H452" s="77">
        <f t="shared" si="565"/>
        <v>515719.25000000006</v>
      </c>
      <c r="I452" s="77">
        <f t="shared" si="566"/>
        <v>5699519.2460000003</v>
      </c>
      <c r="J452" s="19">
        <v>271</v>
      </c>
      <c r="K452" s="66" t="s">
        <v>1333</v>
      </c>
      <c r="L452" s="19">
        <v>152</v>
      </c>
      <c r="M452" s="66">
        <v>31.5</v>
      </c>
      <c r="N452" s="19">
        <v>152</v>
      </c>
      <c r="Q452" s="2" t="s">
        <v>1345</v>
      </c>
      <c r="R452" s="2" t="s">
        <v>467</v>
      </c>
      <c r="S452" s="2" t="s">
        <v>1324</v>
      </c>
      <c r="T452" s="241" t="str">
        <f t="shared" si="567"/>
        <v>-</v>
      </c>
      <c r="U452" s="241" t="str">
        <f t="shared" si="568"/>
        <v>-</v>
      </c>
      <c r="V452" s="241" t="str">
        <f t="shared" si="569"/>
        <v>-</v>
      </c>
      <c r="W452" s="241" t="str">
        <f t="shared" si="633"/>
        <v>-</v>
      </c>
      <c r="X452" s="260">
        <f t="shared" si="628"/>
        <v>6</v>
      </c>
      <c r="Y452" s="261" t="str">
        <f t="shared" si="627"/>
        <v/>
      </c>
      <c r="Z452" s="56"/>
      <c r="AA452" s="48">
        <v>33840</v>
      </c>
      <c r="AB452" s="73">
        <v>1</v>
      </c>
      <c r="AC452" s="2"/>
      <c r="AD452" s="2" t="s">
        <v>1865</v>
      </c>
      <c r="AE452" s="56"/>
      <c r="AF452" s="66">
        <v>15.9</v>
      </c>
      <c r="AG452" s="19">
        <v>886</v>
      </c>
      <c r="AH452" s="19">
        <v>7.58</v>
      </c>
      <c r="AS452" s="193">
        <f t="shared" si="631"/>
        <v>721.31</v>
      </c>
      <c r="AT452" s="248" t="str">
        <f t="shared" si="632"/>
        <v/>
      </c>
      <c r="AU452">
        <v>4.8</v>
      </c>
      <c r="AV452">
        <v>34.1</v>
      </c>
      <c r="AW452">
        <v>136</v>
      </c>
      <c r="AX452">
        <v>21.4</v>
      </c>
      <c r="AY452">
        <v>151</v>
      </c>
      <c r="AZ452" s="217">
        <v>340</v>
      </c>
      <c r="BB452">
        <v>1</v>
      </c>
      <c r="BD452">
        <v>0</v>
      </c>
      <c r="BE452">
        <v>0.11</v>
      </c>
      <c r="BF452">
        <v>0</v>
      </c>
      <c r="BJ452">
        <v>32.9</v>
      </c>
      <c r="BK452">
        <v>0</v>
      </c>
      <c r="BN452" s="61">
        <v>0</v>
      </c>
      <c r="BP452">
        <v>0</v>
      </c>
      <c r="CM452">
        <v>4.9000000000000004</v>
      </c>
      <c r="CN452" s="103">
        <v>11.9</v>
      </c>
      <c r="DB452" s="103"/>
      <c r="DC452" s="103"/>
      <c r="DD452" s="103"/>
      <c r="DE452" s="103"/>
      <c r="DF452" s="103"/>
      <c r="DG452" s="103"/>
      <c r="DH452" s="103">
        <v>12.7</v>
      </c>
      <c r="DI452" s="103"/>
      <c r="DJ452" s="103"/>
      <c r="DK452" s="103"/>
      <c r="DL452" s="103"/>
      <c r="DM452" s="103"/>
      <c r="DN452" s="103"/>
      <c r="DO452" s="103"/>
      <c r="DP452" s="103"/>
      <c r="DQ452" s="103"/>
      <c r="DR452" s="103"/>
      <c r="DS452" s="104"/>
      <c r="DT452" s="50">
        <f t="shared" si="570"/>
        <v>1</v>
      </c>
      <c r="DU452" s="73">
        <f t="shared" si="571"/>
        <v>0</v>
      </c>
      <c r="DV452" s="73">
        <f t="shared" si="572"/>
        <v>0</v>
      </c>
      <c r="DW452" s="73">
        <f t="shared" si="573"/>
        <v>1</v>
      </c>
      <c r="DX452" s="73">
        <f t="shared" si="574"/>
        <v>0</v>
      </c>
      <c r="DY452" s="125">
        <f t="shared" si="575"/>
        <v>0</v>
      </c>
      <c r="DZ452" s="73">
        <f t="shared" si="576"/>
        <v>1</v>
      </c>
      <c r="EA452" s="19">
        <f t="shared" si="577"/>
        <v>0</v>
      </c>
      <c r="EB452" s="50">
        <f t="shared" si="578"/>
        <v>0</v>
      </c>
      <c r="EC452" s="19">
        <f t="shared" si="579"/>
        <v>1</v>
      </c>
      <c r="ED452" s="19">
        <f t="shared" si="580"/>
        <v>0</v>
      </c>
      <c r="EE452" s="19">
        <f t="shared" si="581"/>
        <v>0</v>
      </c>
      <c r="EF452" s="50">
        <f t="shared" si="582"/>
        <v>0</v>
      </c>
      <c r="EG452" s="19">
        <f t="shared" si="583"/>
        <v>1</v>
      </c>
      <c r="EH452" s="19">
        <f t="shared" si="584"/>
        <v>0</v>
      </c>
      <c r="EI452" s="50">
        <f t="shared" si="585"/>
        <v>0</v>
      </c>
      <c r="EJ452" s="125">
        <f t="shared" si="586"/>
        <v>1</v>
      </c>
      <c r="EK452">
        <f t="shared" si="587"/>
        <v>4.8</v>
      </c>
      <c r="EL452">
        <f t="shared" si="588"/>
        <v>1</v>
      </c>
      <c r="EM452">
        <f t="shared" si="589"/>
        <v>34.1</v>
      </c>
      <c r="EN452">
        <f t="shared" si="590"/>
        <v>136</v>
      </c>
      <c r="EO452">
        <f t="shared" si="591"/>
        <v>0</v>
      </c>
      <c r="EP452">
        <f t="shared" si="592"/>
        <v>0.11</v>
      </c>
      <c r="EQ452">
        <f t="shared" si="593"/>
        <v>340</v>
      </c>
      <c r="ER452" t="str">
        <f t="shared" si="594"/>
        <v/>
      </c>
      <c r="ES452">
        <f t="shared" si="595"/>
        <v>32.9</v>
      </c>
      <c r="ET452">
        <f t="shared" si="596"/>
        <v>151</v>
      </c>
      <c r="EU452" s="61">
        <f t="shared" si="597"/>
        <v>21.4</v>
      </c>
      <c r="EV452" s="53" t="e">
        <f>IF(ISNUMBER(EK452),EK452*#REF!,"")</f>
        <v>#REF!</v>
      </c>
      <c r="EW452" s="53" t="e">
        <f>IF(ISNUMBER(EL452),EL452*#REF!,"")</f>
        <v>#REF!</v>
      </c>
      <c r="EX452" s="53" t="e">
        <f>IF(ISNUMBER(EM452),EM452*#REF!,"")</f>
        <v>#REF!</v>
      </c>
      <c r="EY452" s="53" t="e">
        <f>IF(ISNUMBER(EN452),EN452*#REF!,"")</f>
        <v>#REF!</v>
      </c>
      <c r="EZ452" s="53" t="e">
        <f>IF(ISNUMBER(EO452),EO452*#REF!,"")</f>
        <v>#REF!</v>
      </c>
      <c r="FA452" s="53" t="e">
        <f>IF(ISNUMBER(EP452),EP452*#REF!,"")</f>
        <v>#REF!</v>
      </c>
      <c r="FB452" s="53" t="e">
        <f>IF(ISNUMBER(EQ452),EQ452*#REF!,"")</f>
        <v>#REF!</v>
      </c>
      <c r="FC452" s="53" t="str">
        <f>IF(ISNUMBER(ER452),ER452*#REF!,"")</f>
        <v/>
      </c>
      <c r="FD452" s="53" t="e">
        <f>IF(ISNUMBER(ES452),ES452*#REF!,"")</f>
        <v>#REF!</v>
      </c>
      <c r="FE452" s="53" t="e">
        <f>IF(ISNUMBER(ET452),ET452*#REF!,"")</f>
        <v>#REF!</v>
      </c>
      <c r="FF452" s="52" t="e">
        <f>IF(ISNUMBER(EU452),EU452*#REF!,"")</f>
        <v>#REF!</v>
      </c>
      <c r="FG452" s="55" t="str">
        <f t="shared" si="598"/>
        <v/>
      </c>
      <c r="FH452" s="55" t="str">
        <f t="shared" si="599"/>
        <v/>
      </c>
      <c r="FI452" s="55" t="str">
        <f t="shared" si="600"/>
        <v/>
      </c>
      <c r="FJ452" s="55" t="str">
        <f t="shared" si="601"/>
        <v/>
      </c>
      <c r="FK452" s="55" t="str">
        <f t="shared" si="602"/>
        <v/>
      </c>
      <c r="FL452" s="55" t="str">
        <f t="shared" si="603"/>
        <v/>
      </c>
      <c r="FM452" s="55" t="str">
        <f t="shared" si="604"/>
        <v/>
      </c>
      <c r="FN452" s="55" t="str">
        <f t="shared" si="605"/>
        <v/>
      </c>
      <c r="FO452" s="55" t="str">
        <f t="shared" si="606"/>
        <v/>
      </c>
      <c r="FP452" s="55" t="str">
        <f t="shared" si="607"/>
        <v/>
      </c>
      <c r="FQ452" s="59" t="str">
        <f t="shared" si="608"/>
        <v/>
      </c>
      <c r="FR452" s="53" t="str">
        <f t="shared" si="634"/>
        <v/>
      </c>
      <c r="FS452" s="53" t="e">
        <f t="shared" si="609"/>
        <v>#VALUE!</v>
      </c>
      <c r="FT452" s="19" t="e">
        <f t="shared" si="610"/>
        <v>#VALUE!</v>
      </c>
      <c r="FU452" s="19" t="e">
        <f t="shared" si="611"/>
        <v>#VALUE!</v>
      </c>
      <c r="FV452" s="19" t="e">
        <f t="shared" si="612"/>
        <v>#VALUE!</v>
      </c>
      <c r="FW452" s="50" t="e">
        <f t="shared" si="613"/>
        <v>#VALUE!</v>
      </c>
      <c r="FX452" s="120">
        <f t="shared" si="614"/>
        <v>0</v>
      </c>
      <c r="FY452" s="120">
        <f t="shared" si="615"/>
        <v>0</v>
      </c>
      <c r="FZ452" s="120">
        <f t="shared" si="616"/>
        <v>0</v>
      </c>
      <c r="GA452" s="120">
        <f t="shared" si="617"/>
        <v>0</v>
      </c>
      <c r="GB452" s="120">
        <f t="shared" si="618"/>
        <v>0</v>
      </c>
      <c r="GC452" s="120">
        <f t="shared" si="619"/>
        <v>0</v>
      </c>
      <c r="GD452" s="120">
        <f t="shared" si="620"/>
        <v>0</v>
      </c>
      <c r="GE452" s="120">
        <f t="shared" si="621"/>
        <v>0</v>
      </c>
      <c r="GF452" s="120">
        <f t="shared" si="622"/>
        <v>0</v>
      </c>
      <c r="GG452">
        <f t="shared" si="623"/>
        <v>0</v>
      </c>
      <c r="GH452">
        <f t="shared" si="624"/>
        <v>0</v>
      </c>
      <c r="GI452">
        <v>6</v>
      </c>
      <c r="GJ452" t="str">
        <f t="shared" si="625"/>
        <v/>
      </c>
    </row>
    <row r="453" spans="1:192" x14ac:dyDescent="0.2">
      <c r="A453" s="50">
        <f t="shared" si="626"/>
        <v>452</v>
      </c>
      <c r="B453" s="2" t="s">
        <v>927</v>
      </c>
      <c r="C453" t="s">
        <v>928</v>
      </c>
      <c r="F453" s="19">
        <v>3514410</v>
      </c>
      <c r="G453" s="19">
        <v>5702090</v>
      </c>
      <c r="H453" s="77">
        <f t="shared" si="565"/>
        <v>514329.80600000004</v>
      </c>
      <c r="I453" s="77">
        <f t="shared" si="566"/>
        <v>5700248.9539999999</v>
      </c>
      <c r="J453" s="19">
        <v>301</v>
      </c>
      <c r="K453" s="66" t="s">
        <v>1333</v>
      </c>
      <c r="L453" s="19">
        <v>142</v>
      </c>
      <c r="M453" s="66">
        <v>48</v>
      </c>
      <c r="N453" s="19">
        <v>142</v>
      </c>
      <c r="Q453" s="2" t="s">
        <v>1345</v>
      </c>
      <c r="R453" s="2" t="s">
        <v>467</v>
      </c>
      <c r="S453" s="2" t="s">
        <v>1324</v>
      </c>
      <c r="T453" s="241" t="str">
        <f t="shared" si="567"/>
        <v>-</v>
      </c>
      <c r="U453" s="241" t="str">
        <f t="shared" si="568"/>
        <v>-</v>
      </c>
      <c r="V453" s="241" t="str">
        <f t="shared" si="569"/>
        <v>-</v>
      </c>
      <c r="W453" s="241" t="str">
        <f t="shared" si="633"/>
        <v>-</v>
      </c>
      <c r="X453" s="260">
        <f t="shared" si="628"/>
        <v>6</v>
      </c>
      <c r="Y453" s="261" t="str">
        <f t="shared" si="627"/>
        <v/>
      </c>
      <c r="Z453" s="56"/>
      <c r="AA453" s="48">
        <v>31461</v>
      </c>
      <c r="AB453" s="73">
        <v>1</v>
      </c>
      <c r="AC453" s="2"/>
      <c r="AD453" s="2" t="s">
        <v>1865</v>
      </c>
      <c r="AE453" s="56"/>
      <c r="AF453" s="66">
        <v>8.6999999999999993</v>
      </c>
      <c r="AG453" s="19">
        <v>587</v>
      </c>
      <c r="AH453" s="19">
        <v>7.01</v>
      </c>
      <c r="AN453">
        <v>26.1</v>
      </c>
      <c r="AO453">
        <v>15.9</v>
      </c>
      <c r="AP453" s="19">
        <v>3.8</v>
      </c>
      <c r="AS453" s="193">
        <f t="shared" si="631"/>
        <v>705.49999999999989</v>
      </c>
      <c r="AT453" s="250" t="str">
        <f t="shared" si="632"/>
        <v/>
      </c>
      <c r="AU453" s="37">
        <v>9.5</v>
      </c>
      <c r="AV453">
        <v>36.1</v>
      </c>
      <c r="AW453">
        <v>127</v>
      </c>
      <c r="AX453">
        <v>40.299999999999997</v>
      </c>
      <c r="AY453">
        <v>115.2</v>
      </c>
      <c r="AZ453" s="226">
        <v>346</v>
      </c>
      <c r="BD453">
        <v>0</v>
      </c>
      <c r="BE453">
        <v>0</v>
      </c>
      <c r="BF453">
        <v>0</v>
      </c>
      <c r="BJ453">
        <v>31.4</v>
      </c>
      <c r="BK453">
        <v>0</v>
      </c>
      <c r="CN453" s="103">
        <v>38.5</v>
      </c>
      <c r="DB453" s="103"/>
      <c r="DC453" s="103"/>
      <c r="DD453" s="103"/>
      <c r="DE453" s="103"/>
      <c r="DF453" s="103"/>
      <c r="DG453" s="103"/>
      <c r="DH453" s="103">
        <v>14.3</v>
      </c>
      <c r="DI453" s="103"/>
      <c r="DJ453" s="103"/>
      <c r="DK453" s="103"/>
      <c r="DL453" s="103"/>
      <c r="DM453" s="103"/>
      <c r="DN453" s="103"/>
      <c r="DO453" s="103"/>
      <c r="DP453" s="103"/>
      <c r="DQ453" s="103"/>
      <c r="DR453" s="103"/>
      <c r="DS453" s="104"/>
      <c r="DT453" s="50">
        <f t="shared" si="570"/>
        <v>1</v>
      </c>
      <c r="DU453" s="73">
        <f t="shared" si="571"/>
        <v>0</v>
      </c>
      <c r="DV453" s="73">
        <f t="shared" si="572"/>
        <v>0</v>
      </c>
      <c r="DW453" s="73">
        <f t="shared" si="573"/>
        <v>1</v>
      </c>
      <c r="DX453" s="73">
        <f t="shared" si="574"/>
        <v>0</v>
      </c>
      <c r="DY453" s="125">
        <f t="shared" si="575"/>
        <v>0</v>
      </c>
      <c r="DZ453" s="73">
        <f t="shared" si="576"/>
        <v>1</v>
      </c>
      <c r="EA453" s="19">
        <f t="shared" si="577"/>
        <v>0</v>
      </c>
      <c r="EB453" s="50">
        <f t="shared" si="578"/>
        <v>0</v>
      </c>
      <c r="EC453" s="19">
        <f t="shared" si="579"/>
        <v>1</v>
      </c>
      <c r="ED453" s="19">
        <f t="shared" si="580"/>
        <v>0</v>
      </c>
      <c r="EE453" s="19">
        <f t="shared" si="581"/>
        <v>0</v>
      </c>
      <c r="EF453" s="50">
        <f t="shared" si="582"/>
        <v>0</v>
      </c>
      <c r="EG453" s="19">
        <f t="shared" si="583"/>
        <v>1</v>
      </c>
      <c r="EH453" s="19">
        <f t="shared" si="584"/>
        <v>0</v>
      </c>
      <c r="EI453" s="50">
        <f t="shared" si="585"/>
        <v>0</v>
      </c>
      <c r="EJ453" s="125">
        <f t="shared" si="586"/>
        <v>1</v>
      </c>
      <c r="EK453">
        <f t="shared" si="587"/>
        <v>9.5</v>
      </c>
      <c r="EL453" t="str">
        <f t="shared" si="588"/>
        <v/>
      </c>
      <c r="EM453">
        <f t="shared" si="589"/>
        <v>36.1</v>
      </c>
      <c r="EN453">
        <f t="shared" si="590"/>
        <v>127</v>
      </c>
      <c r="EO453">
        <f t="shared" si="591"/>
        <v>0</v>
      </c>
      <c r="EP453">
        <f t="shared" si="592"/>
        <v>0</v>
      </c>
      <c r="EQ453">
        <f t="shared" si="593"/>
        <v>346</v>
      </c>
      <c r="ER453" t="str">
        <f t="shared" si="594"/>
        <v/>
      </c>
      <c r="ES453">
        <f t="shared" si="595"/>
        <v>31.4</v>
      </c>
      <c r="ET453">
        <f t="shared" si="596"/>
        <v>115.2</v>
      </c>
      <c r="EU453" s="61">
        <f t="shared" si="597"/>
        <v>40.299999999999997</v>
      </c>
      <c r="EV453" s="53" t="e">
        <f>IF(ISNUMBER(EK453),EK453*#REF!,"")</f>
        <v>#REF!</v>
      </c>
      <c r="EW453" s="53" t="str">
        <f>IF(ISNUMBER(EL453),EL453*#REF!,"")</f>
        <v/>
      </c>
      <c r="EX453" s="53" t="e">
        <f>IF(ISNUMBER(EM453),EM453*#REF!,"")</f>
        <v>#REF!</v>
      </c>
      <c r="EY453" s="53" t="e">
        <f>IF(ISNUMBER(EN453),EN453*#REF!,"")</f>
        <v>#REF!</v>
      </c>
      <c r="EZ453" s="53" t="e">
        <f>IF(ISNUMBER(EO453),EO453*#REF!,"")</f>
        <v>#REF!</v>
      </c>
      <c r="FA453" s="53" t="e">
        <f>IF(ISNUMBER(EP453),EP453*#REF!,"")</f>
        <v>#REF!</v>
      </c>
      <c r="FB453" s="53" t="e">
        <f>IF(ISNUMBER(EQ453),EQ453*#REF!,"")</f>
        <v>#REF!</v>
      </c>
      <c r="FC453" s="53" t="str">
        <f>IF(ISNUMBER(ER453),ER453*#REF!,"")</f>
        <v/>
      </c>
      <c r="FD453" s="53" t="e">
        <f>IF(ISNUMBER(ES453),ES453*#REF!,"")</f>
        <v>#REF!</v>
      </c>
      <c r="FE453" s="53" t="e">
        <f>IF(ISNUMBER(ET453),ET453*#REF!,"")</f>
        <v>#REF!</v>
      </c>
      <c r="FF453" s="52" t="e">
        <f>IF(ISNUMBER(EU453),EU453*#REF!,"")</f>
        <v>#REF!</v>
      </c>
      <c r="FG453" s="55" t="str">
        <f t="shared" si="598"/>
        <v/>
      </c>
      <c r="FH453" s="55" t="str">
        <f t="shared" si="599"/>
        <v/>
      </c>
      <c r="FI453" s="55" t="str">
        <f t="shared" si="600"/>
        <v/>
      </c>
      <c r="FJ453" s="55" t="str">
        <f t="shared" si="601"/>
        <v/>
      </c>
      <c r="FK453" s="55" t="str">
        <f t="shared" si="602"/>
        <v/>
      </c>
      <c r="FL453" s="55" t="str">
        <f t="shared" si="603"/>
        <v/>
      </c>
      <c r="FM453" s="55" t="str">
        <f t="shared" si="604"/>
        <v/>
      </c>
      <c r="FN453" s="55" t="str">
        <f t="shared" si="605"/>
        <v/>
      </c>
      <c r="FO453" s="55" t="str">
        <f t="shared" si="606"/>
        <v/>
      </c>
      <c r="FP453" s="55" t="str">
        <f t="shared" si="607"/>
        <v/>
      </c>
      <c r="FQ453" s="59" t="str">
        <f t="shared" si="608"/>
        <v/>
      </c>
      <c r="FR453" s="53" t="str">
        <f t="shared" si="634"/>
        <v/>
      </c>
      <c r="FS453" s="53" t="e">
        <f t="shared" si="609"/>
        <v>#VALUE!</v>
      </c>
      <c r="FT453" s="19" t="e">
        <f t="shared" si="610"/>
        <v>#VALUE!</v>
      </c>
      <c r="FU453" s="19" t="e">
        <f t="shared" si="611"/>
        <v>#VALUE!</v>
      </c>
      <c r="FV453" s="19" t="e">
        <f t="shared" si="612"/>
        <v>#VALUE!</v>
      </c>
      <c r="FW453" s="50" t="e">
        <f t="shared" si="613"/>
        <v>#VALUE!</v>
      </c>
      <c r="FX453" s="120">
        <f t="shared" si="614"/>
        <v>0</v>
      </c>
      <c r="FY453" s="120">
        <f t="shared" si="615"/>
        <v>0</v>
      </c>
      <c r="FZ453" s="120">
        <f t="shared" si="616"/>
        <v>0</v>
      </c>
      <c r="GA453" s="120">
        <f t="shared" si="617"/>
        <v>0</v>
      </c>
      <c r="GB453" s="120">
        <f t="shared" si="618"/>
        <v>0</v>
      </c>
      <c r="GC453" s="120">
        <f t="shared" si="619"/>
        <v>0</v>
      </c>
      <c r="GD453" s="120">
        <f t="shared" si="620"/>
        <v>0</v>
      </c>
      <c r="GE453" s="120">
        <f t="shared" si="621"/>
        <v>0</v>
      </c>
      <c r="GF453" s="120">
        <f t="shared" si="622"/>
        <v>0</v>
      </c>
      <c r="GG453">
        <f t="shared" si="623"/>
        <v>0</v>
      </c>
      <c r="GH453">
        <f t="shared" si="624"/>
        <v>0</v>
      </c>
      <c r="GI453">
        <v>6</v>
      </c>
      <c r="GJ453" t="str">
        <f t="shared" si="625"/>
        <v/>
      </c>
    </row>
    <row r="454" spans="1:192" x14ac:dyDescent="0.2">
      <c r="A454" s="50">
        <f t="shared" si="626"/>
        <v>453</v>
      </c>
      <c r="B454" s="2" t="s">
        <v>2780</v>
      </c>
      <c r="C454" t="s">
        <v>999</v>
      </c>
      <c r="F454" s="19">
        <v>3498898</v>
      </c>
      <c r="G454" s="19">
        <v>5510640</v>
      </c>
      <c r="H454" s="77">
        <f t="shared" si="565"/>
        <v>498824.01080000005</v>
      </c>
      <c r="I454" s="77">
        <f t="shared" si="566"/>
        <v>5508875.534</v>
      </c>
      <c r="J454" s="19">
        <v>206</v>
      </c>
      <c r="K454" s="66" t="s">
        <v>1333</v>
      </c>
      <c r="L454" s="19">
        <v>107</v>
      </c>
      <c r="M454" s="66">
        <v>71</v>
      </c>
      <c r="N454" s="19">
        <v>102</v>
      </c>
      <c r="P454" s="282">
        <v>4.9300000000000002E-6</v>
      </c>
      <c r="Q454" s="2" t="s">
        <v>1339</v>
      </c>
      <c r="R454" s="2" t="s">
        <v>1467</v>
      </c>
      <c r="S454" s="2" t="s">
        <v>1324</v>
      </c>
      <c r="T454" s="241" t="str">
        <f t="shared" si="567"/>
        <v>-</v>
      </c>
      <c r="U454" s="241" t="str">
        <f t="shared" si="568"/>
        <v>-</v>
      </c>
      <c r="V454" s="241" t="str">
        <f t="shared" si="569"/>
        <v>-</v>
      </c>
      <c r="W454" s="241" t="str">
        <f t="shared" si="633"/>
        <v>-</v>
      </c>
      <c r="X454" s="260">
        <f t="shared" si="628"/>
        <v>6</v>
      </c>
      <c r="Y454" s="261" t="str">
        <f t="shared" si="627"/>
        <v/>
      </c>
      <c r="Z454" s="56"/>
      <c r="AA454" s="131" t="s">
        <v>2775</v>
      </c>
      <c r="AB454" s="73">
        <v>1</v>
      </c>
      <c r="AC454" t="s">
        <v>2776</v>
      </c>
      <c r="AD454" s="2" t="s">
        <v>3001</v>
      </c>
      <c r="AE454" s="70" t="s">
        <v>2781</v>
      </c>
      <c r="AF454" s="66">
        <v>11.5</v>
      </c>
      <c r="AG454" s="19">
        <v>136</v>
      </c>
      <c r="AH454" s="19">
        <v>6.31</v>
      </c>
      <c r="AI454" s="66">
        <v>242</v>
      </c>
      <c r="AS454" s="193">
        <f t="shared" si="631"/>
        <v>118.99692100000001</v>
      </c>
      <c r="AT454" s="248" t="str">
        <f t="shared" si="632"/>
        <v/>
      </c>
      <c r="AU454">
        <v>3.1</v>
      </c>
      <c r="AV454">
        <v>2.5</v>
      </c>
      <c r="AW454">
        <v>19.2</v>
      </c>
      <c r="AX454">
        <v>5.0999999999999996</v>
      </c>
      <c r="AY454">
        <v>4.9000000000000004</v>
      </c>
      <c r="AZ454" s="217">
        <v>61.6</v>
      </c>
      <c r="BB454">
        <v>1.4</v>
      </c>
      <c r="BC454">
        <v>0.6</v>
      </c>
      <c r="BE454" s="2" t="s">
        <v>1030</v>
      </c>
      <c r="BG454">
        <v>3.1E-2</v>
      </c>
      <c r="BJ454">
        <v>3.4</v>
      </c>
      <c r="BM454">
        <v>17.16</v>
      </c>
      <c r="BP454" s="2" t="s">
        <v>459</v>
      </c>
      <c r="BQ454" t="s">
        <v>457</v>
      </c>
      <c r="BR454">
        <v>0.121</v>
      </c>
      <c r="BT454" t="s">
        <v>287</v>
      </c>
      <c r="BU454" t="s">
        <v>457</v>
      </c>
      <c r="BV454" t="s">
        <v>1133</v>
      </c>
      <c r="CA454" t="s">
        <v>475</v>
      </c>
      <c r="CB454" t="s">
        <v>457</v>
      </c>
      <c r="CC454">
        <v>4.4000000000000004</v>
      </c>
      <c r="CH454">
        <v>1.4</v>
      </c>
      <c r="CL454" s="61" t="s">
        <v>464</v>
      </c>
      <c r="CM454">
        <v>10.1</v>
      </c>
      <c r="CN454" s="90" t="s">
        <v>3088</v>
      </c>
      <c r="DB454" s="103"/>
      <c r="DC454" s="103"/>
      <c r="DD454" s="103"/>
      <c r="DE454" s="103"/>
      <c r="DF454" s="103"/>
      <c r="DG454" s="103"/>
      <c r="DH454" s="103"/>
      <c r="DI454" s="103"/>
      <c r="DJ454" s="103"/>
      <c r="DK454" s="103"/>
      <c r="DL454" s="103"/>
      <c r="DM454" s="103"/>
      <c r="DN454" s="103"/>
      <c r="DO454" s="103"/>
      <c r="DP454" s="103"/>
      <c r="DQ454" s="103"/>
      <c r="DR454" s="103"/>
      <c r="DS454" s="104"/>
      <c r="DT454" s="50">
        <f t="shared" si="570"/>
        <v>1</v>
      </c>
      <c r="DU454" s="73">
        <f t="shared" si="571"/>
        <v>0</v>
      </c>
      <c r="DV454" s="73">
        <f t="shared" si="572"/>
        <v>0</v>
      </c>
      <c r="DW454" s="73">
        <f t="shared" si="573"/>
        <v>1</v>
      </c>
      <c r="DX454" s="73">
        <f t="shared" si="574"/>
        <v>0</v>
      </c>
      <c r="DY454" s="125">
        <f t="shared" si="575"/>
        <v>0</v>
      </c>
      <c r="DZ454" s="73">
        <f t="shared" si="576"/>
        <v>1</v>
      </c>
      <c r="EA454" s="19">
        <f t="shared" si="577"/>
        <v>0</v>
      </c>
      <c r="EB454" s="50">
        <f t="shared" si="578"/>
        <v>0</v>
      </c>
      <c r="EC454" s="19">
        <f t="shared" si="579"/>
        <v>1</v>
      </c>
      <c r="ED454" s="19">
        <f t="shared" si="580"/>
        <v>0</v>
      </c>
      <c r="EE454" s="19">
        <f t="shared" si="581"/>
        <v>0</v>
      </c>
      <c r="EF454" s="50">
        <f t="shared" si="582"/>
        <v>0</v>
      </c>
      <c r="EG454" s="19">
        <f t="shared" si="583"/>
        <v>0</v>
      </c>
      <c r="EH454" s="19">
        <f t="shared" si="584"/>
        <v>0</v>
      </c>
      <c r="EI454" s="50">
        <f t="shared" si="585"/>
        <v>1</v>
      </c>
      <c r="EJ454" s="125">
        <f t="shared" si="586"/>
        <v>1</v>
      </c>
      <c r="EK454">
        <f t="shared" si="587"/>
        <v>3.1</v>
      </c>
      <c r="EL454">
        <f t="shared" si="588"/>
        <v>1.4</v>
      </c>
      <c r="EM454">
        <f t="shared" si="589"/>
        <v>2.5</v>
      </c>
      <c r="EN454">
        <f t="shared" si="590"/>
        <v>19.2</v>
      </c>
      <c r="EO454" t="str">
        <f t="shared" si="591"/>
        <v/>
      </c>
      <c r="EP454" t="str">
        <f t="shared" si="592"/>
        <v/>
      </c>
      <c r="EQ454">
        <f t="shared" si="593"/>
        <v>61.6</v>
      </c>
      <c r="ER454" t="str">
        <f t="shared" si="594"/>
        <v/>
      </c>
      <c r="ES454">
        <f t="shared" si="595"/>
        <v>3.4</v>
      </c>
      <c r="ET454">
        <f t="shared" si="596"/>
        <v>4.9000000000000004</v>
      </c>
      <c r="EU454" s="61">
        <f t="shared" si="597"/>
        <v>5.0999999999999996</v>
      </c>
      <c r="EV454" s="53" t="e">
        <f>IF(ISNUMBER(EK454),EK454*#REF!,"")</f>
        <v>#REF!</v>
      </c>
      <c r="EW454" s="53" t="e">
        <f>IF(ISNUMBER(EL454),EL454*#REF!,"")</f>
        <v>#REF!</v>
      </c>
      <c r="EX454" s="53" t="e">
        <f>IF(ISNUMBER(EM454),EM454*#REF!,"")</f>
        <v>#REF!</v>
      </c>
      <c r="EY454" s="53" t="e">
        <f>IF(ISNUMBER(EN454),EN454*#REF!,"")</f>
        <v>#REF!</v>
      </c>
      <c r="EZ454" s="53" t="str">
        <f>IF(ISNUMBER(EO454),EO454*#REF!,"")</f>
        <v/>
      </c>
      <c r="FA454" s="53" t="str">
        <f>IF(ISNUMBER(EP454),EP454*#REF!,"")</f>
        <v/>
      </c>
      <c r="FB454" s="53" t="e">
        <f>IF(ISNUMBER(EQ454),EQ454*#REF!,"")</f>
        <v>#REF!</v>
      </c>
      <c r="FC454" s="53" t="str">
        <f>IF(ISNUMBER(ER454),ER454*#REF!,"")</f>
        <v/>
      </c>
      <c r="FD454" s="53" t="e">
        <f>IF(ISNUMBER(ES454),ES454*#REF!,"")</f>
        <v>#REF!</v>
      </c>
      <c r="FE454" s="53" t="e">
        <f>IF(ISNUMBER(ET454),ET454*#REF!,"")</f>
        <v>#REF!</v>
      </c>
      <c r="FF454" s="52" t="e">
        <f>IF(ISNUMBER(EU454),EU454*#REF!,"")</f>
        <v>#REF!</v>
      </c>
      <c r="FG454" s="55" t="str">
        <f t="shared" si="598"/>
        <v/>
      </c>
      <c r="FH454" s="55" t="str">
        <f t="shared" si="599"/>
        <v/>
      </c>
      <c r="FI454" s="55" t="str">
        <f t="shared" si="600"/>
        <v/>
      </c>
      <c r="FJ454" s="55" t="str">
        <f t="shared" si="601"/>
        <v/>
      </c>
      <c r="FK454" s="55" t="str">
        <f t="shared" si="602"/>
        <v/>
      </c>
      <c r="FL454" s="55" t="str">
        <f t="shared" si="603"/>
        <v/>
      </c>
      <c r="FM454" s="55" t="str">
        <f t="shared" si="604"/>
        <v/>
      </c>
      <c r="FN454" s="55" t="str">
        <f t="shared" si="605"/>
        <v/>
      </c>
      <c r="FO454" s="55" t="str">
        <f t="shared" si="606"/>
        <v/>
      </c>
      <c r="FP454" s="55" t="str">
        <f t="shared" si="607"/>
        <v/>
      </c>
      <c r="FQ454" s="59" t="str">
        <f t="shared" si="608"/>
        <v/>
      </c>
      <c r="FR454" s="53" t="str">
        <f t="shared" si="634"/>
        <v/>
      </c>
      <c r="FS454" s="53" t="e">
        <f t="shared" si="609"/>
        <v>#VALUE!</v>
      </c>
      <c r="FT454" s="19" t="e">
        <f t="shared" si="610"/>
        <v>#VALUE!</v>
      </c>
      <c r="FU454" s="19" t="e">
        <f t="shared" si="611"/>
        <v>#VALUE!</v>
      </c>
      <c r="FV454" s="19" t="e">
        <f t="shared" si="612"/>
        <v>#VALUE!</v>
      </c>
      <c r="FW454" s="50" t="e">
        <f t="shared" si="613"/>
        <v>#VALUE!</v>
      </c>
      <c r="FX454" s="120">
        <f t="shared" si="614"/>
        <v>0</v>
      </c>
      <c r="FY454" s="120">
        <f t="shared" si="615"/>
        <v>0</v>
      </c>
      <c r="FZ454" s="120">
        <f t="shared" si="616"/>
        <v>0</v>
      </c>
      <c r="GA454" s="120">
        <f t="shared" si="617"/>
        <v>0</v>
      </c>
      <c r="GB454" s="120">
        <f t="shared" si="618"/>
        <v>0</v>
      </c>
      <c r="GC454" s="120">
        <f t="shared" si="619"/>
        <v>0</v>
      </c>
      <c r="GD454" s="120">
        <f t="shared" si="620"/>
        <v>0</v>
      </c>
      <c r="GE454" s="120">
        <f t="shared" si="621"/>
        <v>0</v>
      </c>
      <c r="GF454" s="120">
        <f t="shared" si="622"/>
        <v>0</v>
      </c>
      <c r="GG454">
        <f t="shared" si="623"/>
        <v>0</v>
      </c>
      <c r="GH454">
        <f t="shared" si="624"/>
        <v>0</v>
      </c>
      <c r="GI454">
        <v>6</v>
      </c>
      <c r="GJ454" t="str">
        <f t="shared" si="625"/>
        <v/>
      </c>
    </row>
    <row r="455" spans="1:192" x14ac:dyDescent="0.2">
      <c r="A455" s="50">
        <f t="shared" si="626"/>
        <v>454</v>
      </c>
      <c r="B455" s="2" t="s">
        <v>549</v>
      </c>
      <c r="C455" s="2" t="s">
        <v>550</v>
      </c>
      <c r="D455" s="2"/>
      <c r="E455" s="2"/>
      <c r="F455" s="19">
        <v>3471240</v>
      </c>
      <c r="G455" s="19">
        <v>5660660</v>
      </c>
      <c r="H455" s="77">
        <f t="shared" si="565"/>
        <v>471177.07400000002</v>
      </c>
      <c r="I455" s="77">
        <f t="shared" si="566"/>
        <v>5658835.5260000005</v>
      </c>
      <c r="J455" s="19">
        <v>585</v>
      </c>
      <c r="K455" s="66" t="s">
        <v>1334</v>
      </c>
      <c r="L455" s="19">
        <v>110</v>
      </c>
      <c r="O455" s="19">
        <v>579.5</v>
      </c>
      <c r="Q455" t="s">
        <v>2821</v>
      </c>
      <c r="R455" t="s">
        <v>2872</v>
      </c>
      <c r="S455" s="2" t="s">
        <v>2633</v>
      </c>
      <c r="T455" s="241" t="str">
        <f t="shared" si="567"/>
        <v>-</v>
      </c>
      <c r="U455" s="241" t="str">
        <f t="shared" si="568"/>
        <v>-</v>
      </c>
      <c r="V455" s="241" t="str">
        <f t="shared" si="569"/>
        <v>-</v>
      </c>
      <c r="W455" s="241" t="str">
        <f t="shared" si="633"/>
        <v>-</v>
      </c>
      <c r="X455" s="260">
        <f t="shared" si="628"/>
        <v>6</v>
      </c>
      <c r="Y455" s="261" t="str">
        <f t="shared" si="627"/>
        <v/>
      </c>
      <c r="Z455" s="56"/>
      <c r="AA455" s="48">
        <v>23890</v>
      </c>
      <c r="AB455" s="73">
        <v>1</v>
      </c>
      <c r="AC455" t="s">
        <v>283</v>
      </c>
      <c r="AD455" s="2" t="s">
        <v>1866</v>
      </c>
      <c r="AE455" s="49" t="s">
        <v>1867</v>
      </c>
      <c r="AF455" s="66">
        <v>9</v>
      </c>
      <c r="AH455" s="19">
        <v>7.85</v>
      </c>
      <c r="AM455" s="66">
        <v>0.17</v>
      </c>
      <c r="AN455">
        <v>6.5</v>
      </c>
      <c r="AO455">
        <v>7.6</v>
      </c>
      <c r="AP455" s="19">
        <v>1.7</v>
      </c>
      <c r="AS455" s="204"/>
      <c r="AT455" s="249"/>
      <c r="AU455" s="51"/>
      <c r="AV455" s="51"/>
      <c r="AW455" s="51"/>
      <c r="AX455">
        <v>6</v>
      </c>
      <c r="AY455">
        <v>9</v>
      </c>
      <c r="AZ455" s="224">
        <f>AO455*21.76</f>
        <v>165.376</v>
      </c>
      <c r="BE455">
        <v>1.25</v>
      </c>
      <c r="BF455">
        <v>0.09</v>
      </c>
      <c r="BJ455">
        <v>0</v>
      </c>
      <c r="CN455" s="90" t="s">
        <v>3088</v>
      </c>
      <c r="DB455" s="103"/>
      <c r="DC455" s="103"/>
      <c r="DD455" s="103"/>
      <c r="DE455" s="103"/>
      <c r="DF455" s="103"/>
      <c r="DG455" s="103"/>
      <c r="DH455" s="103"/>
      <c r="DI455" s="103"/>
      <c r="DJ455" s="103"/>
      <c r="DK455" s="103"/>
      <c r="DL455" s="103"/>
      <c r="DM455" s="103"/>
      <c r="DN455" s="103"/>
      <c r="DO455" s="103"/>
      <c r="DP455" s="103"/>
      <c r="DQ455" s="103"/>
      <c r="DR455" s="103"/>
      <c r="DS455" s="104"/>
      <c r="DT455" s="50">
        <f t="shared" si="570"/>
        <v>1</v>
      </c>
      <c r="DU455" s="73">
        <f t="shared" si="571"/>
        <v>0</v>
      </c>
      <c r="DV455" s="73">
        <f t="shared" si="572"/>
        <v>0</v>
      </c>
      <c r="DW455" s="73">
        <f t="shared" si="573"/>
        <v>1</v>
      </c>
      <c r="DX455" s="73">
        <f t="shared" si="574"/>
        <v>0</v>
      </c>
      <c r="DY455" s="125">
        <f t="shared" si="575"/>
        <v>0</v>
      </c>
      <c r="DZ455" s="73">
        <f t="shared" si="576"/>
        <v>1</v>
      </c>
      <c r="EA455" s="19">
        <f t="shared" si="577"/>
        <v>0</v>
      </c>
      <c r="EB455" s="50">
        <f t="shared" si="578"/>
        <v>0</v>
      </c>
      <c r="EC455" s="19">
        <f t="shared" si="579"/>
        <v>0</v>
      </c>
      <c r="ED455" s="19">
        <f t="shared" si="580"/>
        <v>0</v>
      </c>
      <c r="EE455" s="19">
        <f t="shared" si="581"/>
        <v>0</v>
      </c>
      <c r="EF455" s="50">
        <f t="shared" si="582"/>
        <v>1</v>
      </c>
      <c r="EG455" s="19">
        <f t="shared" si="583"/>
        <v>0</v>
      </c>
      <c r="EH455" s="19">
        <f t="shared" si="584"/>
        <v>0</v>
      </c>
      <c r="EI455" s="50">
        <f t="shared" si="585"/>
        <v>1</v>
      </c>
      <c r="EJ455" s="125">
        <f t="shared" si="586"/>
        <v>1</v>
      </c>
      <c r="EK455" t="str">
        <f t="shared" si="587"/>
        <v/>
      </c>
      <c r="EL455" t="str">
        <f t="shared" si="588"/>
        <v/>
      </c>
      <c r="EM455" t="str">
        <f t="shared" si="589"/>
        <v/>
      </c>
      <c r="EN455" t="str">
        <f t="shared" si="590"/>
        <v/>
      </c>
      <c r="EO455">
        <f t="shared" si="591"/>
        <v>0.09</v>
      </c>
      <c r="EP455">
        <f t="shared" si="592"/>
        <v>1.25</v>
      </c>
      <c r="EQ455">
        <f t="shared" si="593"/>
        <v>165.376</v>
      </c>
      <c r="ER455" t="str">
        <f t="shared" si="594"/>
        <v/>
      </c>
      <c r="ES455">
        <f t="shared" si="595"/>
        <v>0</v>
      </c>
      <c r="ET455">
        <f t="shared" si="596"/>
        <v>9</v>
      </c>
      <c r="EU455" s="61">
        <f t="shared" si="597"/>
        <v>6</v>
      </c>
      <c r="EV455" s="53" t="str">
        <f>IF(ISNUMBER(EK455),EK455*#REF!,"")</f>
        <v/>
      </c>
      <c r="EW455" s="53" t="str">
        <f>IF(ISNUMBER(EL455),EL455*#REF!,"")</f>
        <v/>
      </c>
      <c r="EX455" s="53" t="str">
        <f>IF(ISNUMBER(EM455),EM455*#REF!,"")</f>
        <v/>
      </c>
      <c r="EY455" s="53" t="str">
        <f>IF(ISNUMBER(EN455),EN455*#REF!,"")</f>
        <v/>
      </c>
      <c r="EZ455" s="53" t="e">
        <f>IF(ISNUMBER(EO455),EO455*#REF!,"")</f>
        <v>#REF!</v>
      </c>
      <c r="FA455" s="53" t="e">
        <f>IF(ISNUMBER(EP455),EP455*#REF!,"")</f>
        <v>#REF!</v>
      </c>
      <c r="FB455" s="53" t="e">
        <f>IF(ISNUMBER(EQ455),EQ455*#REF!,"")</f>
        <v>#REF!</v>
      </c>
      <c r="FC455" s="53" t="str">
        <f>IF(ISNUMBER(ER455),ER455*#REF!,"")</f>
        <v/>
      </c>
      <c r="FD455" s="53" t="e">
        <f>IF(ISNUMBER(ES455),ES455*#REF!,"")</f>
        <v>#REF!</v>
      </c>
      <c r="FE455" s="53" t="e">
        <f>IF(ISNUMBER(ET455),ET455*#REF!,"")</f>
        <v>#REF!</v>
      </c>
      <c r="FF455" s="52" t="e">
        <f>IF(ISNUMBER(EU455),EU455*#REF!,"")</f>
        <v>#REF!</v>
      </c>
      <c r="FG455" s="55" t="str">
        <f t="shared" si="598"/>
        <v/>
      </c>
      <c r="FH455" s="55" t="str">
        <f t="shared" si="599"/>
        <v/>
      </c>
      <c r="FI455" s="55" t="str">
        <f t="shared" si="600"/>
        <v/>
      </c>
      <c r="FJ455" s="55" t="str">
        <f t="shared" si="601"/>
        <v/>
      </c>
      <c r="FK455" s="55" t="str">
        <f t="shared" si="602"/>
        <v/>
      </c>
      <c r="FL455" s="55" t="str">
        <f t="shared" si="603"/>
        <v/>
      </c>
      <c r="FM455" s="55" t="str">
        <f t="shared" si="604"/>
        <v/>
      </c>
      <c r="FN455" s="55" t="str">
        <f t="shared" si="605"/>
        <v/>
      </c>
      <c r="FO455" s="55" t="str">
        <f t="shared" si="606"/>
        <v/>
      </c>
      <c r="FP455" s="55" t="str">
        <f t="shared" si="607"/>
        <v/>
      </c>
      <c r="FQ455" s="59" t="str">
        <f t="shared" si="608"/>
        <v/>
      </c>
      <c r="FR455" s="53" t="str">
        <f t="shared" si="634"/>
        <v/>
      </c>
      <c r="FS455" s="53">
        <f t="shared" si="609"/>
        <v>0</v>
      </c>
      <c r="FT455" s="19">
        <f t="shared" si="610"/>
        <v>1</v>
      </c>
      <c r="FU455" s="19">
        <f t="shared" si="611"/>
        <v>0</v>
      </c>
      <c r="FV455" s="19">
        <f t="shared" si="612"/>
        <v>0</v>
      </c>
      <c r="FW455" s="50">
        <f t="shared" si="613"/>
        <v>0</v>
      </c>
      <c r="FX455" s="120">
        <f t="shared" si="614"/>
        <v>0</v>
      </c>
      <c r="FY455" s="120">
        <f t="shared" si="615"/>
        <v>0</v>
      </c>
      <c r="FZ455" s="120">
        <f t="shared" si="616"/>
        <v>0</v>
      </c>
      <c r="GA455" s="120">
        <f t="shared" si="617"/>
        <v>0</v>
      </c>
      <c r="GB455" s="120">
        <f t="shared" si="618"/>
        <v>0</v>
      </c>
      <c r="GC455" s="120">
        <f t="shared" si="619"/>
        <v>0</v>
      </c>
      <c r="GD455" s="120">
        <f t="shared" si="620"/>
        <v>0</v>
      </c>
      <c r="GE455" s="120">
        <f t="shared" si="621"/>
        <v>0</v>
      </c>
      <c r="GF455" s="120">
        <f t="shared" si="622"/>
        <v>0</v>
      </c>
      <c r="GG455">
        <f t="shared" si="623"/>
        <v>0</v>
      </c>
      <c r="GH455">
        <f t="shared" si="624"/>
        <v>0</v>
      </c>
      <c r="GI455">
        <v>6</v>
      </c>
      <c r="GJ455" t="str">
        <f t="shared" si="625"/>
        <v/>
      </c>
    </row>
    <row r="456" spans="1:192" x14ac:dyDescent="0.2">
      <c r="A456" s="50">
        <f t="shared" si="626"/>
        <v>455</v>
      </c>
      <c r="B456" t="s">
        <v>153</v>
      </c>
      <c r="C456" t="s">
        <v>270</v>
      </c>
      <c r="F456" s="19">
        <v>3492180</v>
      </c>
      <c r="G456" s="19">
        <v>5668600</v>
      </c>
      <c r="H456" s="77">
        <f t="shared" si="565"/>
        <v>492108.69800000003</v>
      </c>
      <c r="I456" s="77">
        <f t="shared" si="566"/>
        <v>5666772.3500000006</v>
      </c>
      <c r="J456" s="19">
        <v>280</v>
      </c>
      <c r="K456" s="19" t="s">
        <v>1333</v>
      </c>
      <c r="L456" s="19">
        <v>47</v>
      </c>
      <c r="Q456" t="s">
        <v>2837</v>
      </c>
      <c r="R456" s="2" t="s">
        <v>2870</v>
      </c>
      <c r="S456" s="2" t="s">
        <v>2633</v>
      </c>
      <c r="T456" s="241" t="str">
        <f t="shared" si="567"/>
        <v>-</v>
      </c>
      <c r="U456" s="241" t="str">
        <f t="shared" si="568"/>
        <v>M</v>
      </c>
      <c r="V456" s="241" t="str">
        <f t="shared" si="569"/>
        <v>-</v>
      </c>
      <c r="W456" s="241" t="str">
        <f t="shared" si="633"/>
        <v>-</v>
      </c>
      <c r="X456" s="260">
        <f t="shared" si="628"/>
        <v>6</v>
      </c>
      <c r="Y456" s="261" t="str">
        <f t="shared" si="627"/>
        <v/>
      </c>
      <c r="Z456" s="56"/>
      <c r="AA456" s="48">
        <v>20344</v>
      </c>
      <c r="AB456" s="73">
        <v>1</v>
      </c>
      <c r="AC456" t="s">
        <v>283</v>
      </c>
      <c r="AD456" t="s">
        <v>1868</v>
      </c>
      <c r="AE456" s="49" t="s">
        <v>2678</v>
      </c>
      <c r="AF456" s="66">
        <v>9.6999999999999993</v>
      </c>
      <c r="AS456" s="193">
        <f t="shared" ref="AS456:AS467" si="635">SUM(AU456:BN456)+SUM(BO456:CL456)/1000</f>
        <v>1662.99</v>
      </c>
      <c r="AT456" s="248" t="str">
        <f t="shared" ref="AT456:AT467" si="636">FR456</f>
        <v/>
      </c>
      <c r="AU456" s="51">
        <v>436.12</v>
      </c>
      <c r="AV456">
        <v>12.15</v>
      </c>
      <c r="AW456">
        <v>37.67</v>
      </c>
      <c r="AX456">
        <v>83.31</v>
      </c>
      <c r="AY456">
        <v>355.43</v>
      </c>
      <c r="AZ456" s="61">
        <v>738.31</v>
      </c>
      <c r="BB456" s="51"/>
      <c r="BO456" s="90"/>
      <c r="BP456" s="90"/>
      <c r="BQ456" s="90"/>
      <c r="BR456" s="90"/>
      <c r="BS456" s="90"/>
      <c r="BT456" s="90"/>
      <c r="BU456" s="90"/>
      <c r="BV456" s="90"/>
      <c r="BW456" s="90"/>
      <c r="BX456" s="90"/>
      <c r="BY456" s="90"/>
      <c r="BZ456" s="90"/>
      <c r="CA456" s="90"/>
      <c r="CB456" s="90"/>
      <c r="CC456" s="90"/>
      <c r="CD456" s="90"/>
      <c r="CE456" s="90"/>
      <c r="CF456" s="90"/>
      <c r="CG456" s="90"/>
      <c r="CH456" s="90"/>
      <c r="CI456" s="90"/>
      <c r="CJ456" s="90"/>
      <c r="CK456" s="90"/>
      <c r="CL456" s="91"/>
      <c r="CM456" s="90">
        <v>0.89</v>
      </c>
      <c r="CN456" s="90">
        <v>72</v>
      </c>
      <c r="CO456" s="90"/>
      <c r="DB456" s="103"/>
      <c r="DC456" s="103"/>
      <c r="DD456" s="103"/>
      <c r="DE456" s="103"/>
      <c r="DF456" s="103"/>
      <c r="DG456" s="103"/>
      <c r="DH456" s="103"/>
      <c r="DI456" s="103"/>
      <c r="DJ456" s="103"/>
      <c r="DK456" s="103"/>
      <c r="DL456" s="103"/>
      <c r="DM456" s="103"/>
      <c r="DN456" s="103"/>
      <c r="DO456" s="103"/>
      <c r="DP456" s="103"/>
      <c r="DQ456" s="103"/>
      <c r="DR456" s="103"/>
      <c r="DS456" s="104"/>
      <c r="DT456" s="50">
        <f t="shared" si="570"/>
        <v>1</v>
      </c>
      <c r="DU456" s="73">
        <f t="shared" si="571"/>
        <v>0</v>
      </c>
      <c r="DV456" s="73">
        <f t="shared" si="572"/>
        <v>1</v>
      </c>
      <c r="DW456" s="73">
        <f t="shared" si="573"/>
        <v>0</v>
      </c>
      <c r="DX456" s="73">
        <f t="shared" si="574"/>
        <v>0</v>
      </c>
      <c r="DY456" s="125">
        <f t="shared" si="575"/>
        <v>0</v>
      </c>
      <c r="DZ456" s="73">
        <f t="shared" si="576"/>
        <v>1</v>
      </c>
      <c r="EA456" s="19">
        <f t="shared" si="577"/>
        <v>0</v>
      </c>
      <c r="EB456" s="50">
        <f t="shared" si="578"/>
        <v>0</v>
      </c>
      <c r="EC456" s="19">
        <f t="shared" si="579"/>
        <v>0</v>
      </c>
      <c r="ED456" s="19">
        <f t="shared" si="580"/>
        <v>1</v>
      </c>
      <c r="EE456" s="19">
        <f t="shared" si="581"/>
        <v>0</v>
      </c>
      <c r="EF456" s="50">
        <f t="shared" si="582"/>
        <v>0</v>
      </c>
      <c r="EG456" s="19">
        <f t="shared" si="583"/>
        <v>1</v>
      </c>
      <c r="EH456" s="19">
        <f t="shared" si="584"/>
        <v>0</v>
      </c>
      <c r="EI456" s="50">
        <f t="shared" si="585"/>
        <v>0</v>
      </c>
      <c r="EJ456" s="125">
        <f t="shared" si="586"/>
        <v>1</v>
      </c>
      <c r="EK456">
        <f t="shared" si="587"/>
        <v>436.12</v>
      </c>
      <c r="EL456" t="str">
        <f t="shared" si="588"/>
        <v/>
      </c>
      <c r="EM456">
        <f t="shared" si="589"/>
        <v>12.15</v>
      </c>
      <c r="EN456">
        <f t="shared" si="590"/>
        <v>37.67</v>
      </c>
      <c r="EO456" t="str">
        <f t="shared" si="591"/>
        <v/>
      </c>
      <c r="EP456" t="str">
        <f t="shared" si="592"/>
        <v/>
      </c>
      <c r="EQ456">
        <f t="shared" si="593"/>
        <v>738.31</v>
      </c>
      <c r="ER456" t="str">
        <f t="shared" si="594"/>
        <v/>
      </c>
      <c r="ES456" t="str">
        <f t="shared" si="595"/>
        <v/>
      </c>
      <c r="ET456">
        <f t="shared" si="596"/>
        <v>355.43</v>
      </c>
      <c r="EU456" s="61">
        <f t="shared" si="597"/>
        <v>83.31</v>
      </c>
      <c r="EV456" s="53" t="e">
        <f>IF(ISNUMBER(EK456),EK456*#REF!,"")</f>
        <v>#REF!</v>
      </c>
      <c r="EW456" s="53" t="str">
        <f>IF(ISNUMBER(EL456),EL456*#REF!,"")</f>
        <v/>
      </c>
      <c r="EX456" s="53" t="e">
        <f>IF(ISNUMBER(EM456),EM456*#REF!,"")</f>
        <v>#REF!</v>
      </c>
      <c r="EY456" s="53" t="e">
        <f>IF(ISNUMBER(EN456),EN456*#REF!,"")</f>
        <v>#REF!</v>
      </c>
      <c r="EZ456" s="53" t="str">
        <f>IF(ISNUMBER(EO456),EO456*#REF!,"")</f>
        <v/>
      </c>
      <c r="FA456" s="53" t="str">
        <f>IF(ISNUMBER(EP456),EP456*#REF!,"")</f>
        <v/>
      </c>
      <c r="FB456" s="53" t="e">
        <f>IF(ISNUMBER(EQ456),EQ456*#REF!,"")</f>
        <v>#REF!</v>
      </c>
      <c r="FC456" s="53" t="str">
        <f>IF(ISNUMBER(ER456),ER456*#REF!,"")</f>
        <v/>
      </c>
      <c r="FD456" s="53" t="str">
        <f>IF(ISNUMBER(ES456),ES456*#REF!,"")</f>
        <v/>
      </c>
      <c r="FE456" s="53" t="e">
        <f>IF(ISNUMBER(ET456),ET456*#REF!,"")</f>
        <v>#REF!</v>
      </c>
      <c r="FF456" s="52" t="e">
        <f>IF(ISNUMBER(EU456),EU456*#REF!,"")</f>
        <v>#REF!</v>
      </c>
      <c r="FG456" s="55" t="str">
        <f t="shared" si="598"/>
        <v/>
      </c>
      <c r="FH456" s="55" t="str">
        <f t="shared" si="599"/>
        <v/>
      </c>
      <c r="FI456" s="55" t="str">
        <f t="shared" si="600"/>
        <v/>
      </c>
      <c r="FJ456" s="55" t="str">
        <f t="shared" si="601"/>
        <v/>
      </c>
      <c r="FK456" s="55" t="str">
        <f t="shared" si="602"/>
        <v/>
      </c>
      <c r="FL456" s="55" t="str">
        <f t="shared" si="603"/>
        <v/>
      </c>
      <c r="FM456" s="55" t="str">
        <f t="shared" si="604"/>
        <v/>
      </c>
      <c r="FN456" s="55" t="str">
        <f t="shared" si="605"/>
        <v/>
      </c>
      <c r="FO456" s="55" t="str">
        <f t="shared" si="606"/>
        <v/>
      </c>
      <c r="FP456" s="55" t="str">
        <f t="shared" si="607"/>
        <v/>
      </c>
      <c r="FQ456" s="59" t="str">
        <f t="shared" si="608"/>
        <v/>
      </c>
      <c r="FR456" s="53" t="str">
        <f t="shared" si="634"/>
        <v/>
      </c>
      <c r="FS456" s="53" t="e">
        <f t="shared" si="609"/>
        <v>#VALUE!</v>
      </c>
      <c r="FT456" s="19" t="e">
        <f t="shared" si="610"/>
        <v>#VALUE!</v>
      </c>
      <c r="FU456" s="19" t="e">
        <f t="shared" si="611"/>
        <v>#VALUE!</v>
      </c>
      <c r="FV456" s="19" t="e">
        <f t="shared" si="612"/>
        <v>#VALUE!</v>
      </c>
      <c r="FW456" s="50" t="e">
        <f t="shared" si="613"/>
        <v>#VALUE!</v>
      </c>
      <c r="FX456" s="120">
        <f t="shared" si="614"/>
        <v>0</v>
      </c>
      <c r="FY456" s="120">
        <f t="shared" si="615"/>
        <v>0</v>
      </c>
      <c r="FZ456" s="120">
        <f t="shared" si="616"/>
        <v>0</v>
      </c>
      <c r="GA456" s="120">
        <f t="shared" si="617"/>
        <v>0</v>
      </c>
      <c r="GB456" s="120">
        <f t="shared" si="618"/>
        <v>0</v>
      </c>
      <c r="GC456" s="120">
        <f t="shared" si="619"/>
        <v>0</v>
      </c>
      <c r="GD456" s="120">
        <f t="shared" si="620"/>
        <v>0</v>
      </c>
      <c r="GE456" s="120">
        <f t="shared" si="621"/>
        <v>0</v>
      </c>
      <c r="GF456" s="120">
        <f t="shared" si="622"/>
        <v>0</v>
      </c>
      <c r="GG456">
        <f t="shared" si="623"/>
        <v>0</v>
      </c>
      <c r="GH456">
        <f t="shared" si="624"/>
        <v>0</v>
      </c>
      <c r="GI456">
        <v>6</v>
      </c>
      <c r="GJ456" t="str">
        <f t="shared" si="625"/>
        <v/>
      </c>
    </row>
    <row r="457" spans="1:192" x14ac:dyDescent="0.2">
      <c r="A457" s="50">
        <f t="shared" si="626"/>
        <v>456</v>
      </c>
      <c r="B457" s="58" t="s">
        <v>138</v>
      </c>
      <c r="C457" s="58" t="s">
        <v>419</v>
      </c>
      <c r="D457" s="58"/>
      <c r="E457" s="58"/>
      <c r="F457" s="87">
        <v>3507700</v>
      </c>
      <c r="G457" s="87">
        <v>5572300</v>
      </c>
      <c r="H457" s="78">
        <f t="shared" si="565"/>
        <v>507622.49000000005</v>
      </c>
      <c r="I457" s="78">
        <f t="shared" si="566"/>
        <v>5570510.8700000001</v>
      </c>
      <c r="J457" s="87">
        <v>131</v>
      </c>
      <c r="K457" s="83" t="s">
        <v>1335</v>
      </c>
      <c r="L457" s="266">
        <v>0</v>
      </c>
      <c r="M457" s="83"/>
      <c r="O457" s="83"/>
      <c r="P457" s="83"/>
      <c r="Q457" s="58" t="s">
        <v>774</v>
      </c>
      <c r="R457" s="58" t="s">
        <v>272</v>
      </c>
      <c r="S457" s="58" t="s">
        <v>1325</v>
      </c>
      <c r="T457" s="241" t="str">
        <f t="shared" si="567"/>
        <v>-</v>
      </c>
      <c r="U457" s="241" t="str">
        <f t="shared" si="568"/>
        <v>M</v>
      </c>
      <c r="V457" s="241" t="str">
        <f t="shared" si="569"/>
        <v>-</v>
      </c>
      <c r="W457" s="241" t="str">
        <f t="shared" si="633"/>
        <v>-</v>
      </c>
      <c r="X457" s="260">
        <f t="shared" si="628"/>
        <v>6</v>
      </c>
      <c r="Y457" s="261" t="str">
        <f t="shared" si="627"/>
        <v/>
      </c>
      <c r="Z457" s="68" t="s">
        <v>1869</v>
      </c>
      <c r="AA457" s="83" t="s">
        <v>1444</v>
      </c>
      <c r="AB457" s="77">
        <v>1</v>
      </c>
      <c r="AC457" s="58"/>
      <c r="AD457" s="58" t="s">
        <v>1870</v>
      </c>
      <c r="AE457" s="70" t="s">
        <v>1871</v>
      </c>
      <c r="AF457" s="83">
        <v>7</v>
      </c>
      <c r="AG457" s="83"/>
      <c r="AH457" s="83"/>
      <c r="AI457" s="83"/>
      <c r="AJ457" s="83"/>
      <c r="AK457" s="83"/>
      <c r="AL457" s="83"/>
      <c r="AM457" s="72">
        <v>0.13333333333333333</v>
      </c>
      <c r="AN457" s="58"/>
      <c r="AO457" s="58"/>
      <c r="AP457" s="83"/>
      <c r="AQ457" s="58"/>
      <c r="AR457" s="58">
        <v>1324</v>
      </c>
      <c r="AS457" s="193">
        <f t="shared" si="635"/>
        <v>1324</v>
      </c>
      <c r="AT457" s="248" t="str">
        <f t="shared" si="636"/>
        <v/>
      </c>
      <c r="AU457" s="58">
        <v>255</v>
      </c>
      <c r="AV457" s="65"/>
      <c r="AW457" s="65">
        <v>198</v>
      </c>
      <c r="AX457" s="58">
        <v>567</v>
      </c>
      <c r="AY457" s="58">
        <v>8</v>
      </c>
      <c r="AZ457" s="68">
        <v>296</v>
      </c>
      <c r="BA457" s="58"/>
      <c r="BB457" s="58"/>
      <c r="BC457" s="58"/>
      <c r="BD457" s="58"/>
      <c r="BE457" s="58"/>
      <c r="BF457" s="58"/>
      <c r="BG457" s="58"/>
      <c r="BH457" s="58"/>
      <c r="BI457" s="58"/>
      <c r="BJ457" s="58"/>
      <c r="BK457" s="58"/>
      <c r="BL457" s="58"/>
      <c r="BM457" s="58"/>
      <c r="BN457" s="68"/>
      <c r="BO457" s="81"/>
      <c r="BP457" s="81"/>
      <c r="BQ457" s="81"/>
      <c r="BR457" s="81"/>
      <c r="BS457" s="81"/>
      <c r="BT457" s="81"/>
      <c r="BU457" s="81"/>
      <c r="BV457" s="81"/>
      <c r="BW457" s="81"/>
      <c r="BX457" s="81"/>
      <c r="BY457" s="81"/>
      <c r="BZ457" s="81"/>
      <c r="CA457" s="81"/>
      <c r="CB457" s="81"/>
      <c r="CC457" s="81"/>
      <c r="CD457" s="81"/>
      <c r="CE457" s="81"/>
      <c r="CF457" s="81"/>
      <c r="CG457" s="81"/>
      <c r="CH457" s="81"/>
      <c r="CI457" s="81"/>
      <c r="CJ457" s="81"/>
      <c r="CK457" s="81"/>
      <c r="CL457" s="82"/>
      <c r="CM457" s="81"/>
      <c r="CN457" s="81">
        <v>59</v>
      </c>
      <c r="CO457" s="81"/>
      <c r="CP457" s="58"/>
      <c r="CQ457" s="68"/>
      <c r="CR457" s="58"/>
      <c r="CS457" s="58"/>
      <c r="CT457" s="58"/>
      <c r="CU457" s="58"/>
      <c r="CV457" s="58"/>
      <c r="CW457" s="58"/>
      <c r="CX457" s="58"/>
      <c r="CY457" s="58"/>
      <c r="CZ457" s="58"/>
      <c r="DA457" s="68"/>
      <c r="DB457" s="81"/>
      <c r="DC457" s="81"/>
      <c r="DD457" s="81"/>
      <c r="DE457" s="81"/>
      <c r="DF457" s="81"/>
      <c r="DG457" s="81"/>
      <c r="DH457" s="81"/>
      <c r="DI457" s="81"/>
      <c r="DJ457" s="81"/>
      <c r="DK457" s="103"/>
      <c r="DL457" s="103"/>
      <c r="DM457" s="103"/>
      <c r="DN457" s="81"/>
      <c r="DO457" s="81"/>
      <c r="DP457" s="103"/>
      <c r="DQ457" s="103"/>
      <c r="DR457" s="103"/>
      <c r="DS457" s="104"/>
      <c r="DT457" s="50">
        <f t="shared" si="570"/>
        <v>1</v>
      </c>
      <c r="DU457" s="73">
        <f t="shared" si="571"/>
        <v>1</v>
      </c>
      <c r="DV457" s="73">
        <f t="shared" si="572"/>
        <v>0</v>
      </c>
      <c r="DW457" s="73">
        <f t="shared" si="573"/>
        <v>0</v>
      </c>
      <c r="DX457" s="73">
        <f t="shared" si="574"/>
        <v>0</v>
      </c>
      <c r="DY457" s="125">
        <f t="shared" si="575"/>
        <v>0</v>
      </c>
      <c r="DZ457" s="73">
        <f t="shared" si="576"/>
        <v>1</v>
      </c>
      <c r="EA457" s="19">
        <f t="shared" si="577"/>
        <v>0</v>
      </c>
      <c r="EB457" s="50">
        <f t="shared" si="578"/>
        <v>0</v>
      </c>
      <c r="EC457" s="19">
        <f t="shared" si="579"/>
        <v>0</v>
      </c>
      <c r="ED457" s="19">
        <f t="shared" si="580"/>
        <v>1</v>
      </c>
      <c r="EE457" s="19">
        <f t="shared" si="581"/>
        <v>0</v>
      </c>
      <c r="EF457" s="50">
        <f t="shared" si="582"/>
        <v>0</v>
      </c>
      <c r="EG457" s="19">
        <f t="shared" si="583"/>
        <v>1</v>
      </c>
      <c r="EH457" s="19">
        <f t="shared" si="584"/>
        <v>0</v>
      </c>
      <c r="EI457" s="50">
        <f t="shared" si="585"/>
        <v>0</v>
      </c>
      <c r="EJ457" s="125">
        <f t="shared" si="586"/>
        <v>1</v>
      </c>
      <c r="EK457">
        <f t="shared" si="587"/>
        <v>255</v>
      </c>
      <c r="EL457" t="str">
        <f t="shared" si="588"/>
        <v/>
      </c>
      <c r="EM457" t="str">
        <f t="shared" si="589"/>
        <v/>
      </c>
      <c r="EN457">
        <f t="shared" si="590"/>
        <v>198</v>
      </c>
      <c r="EO457" t="str">
        <f t="shared" si="591"/>
        <v/>
      </c>
      <c r="EP457" t="str">
        <f t="shared" si="592"/>
        <v/>
      </c>
      <c r="EQ457">
        <f t="shared" si="593"/>
        <v>296</v>
      </c>
      <c r="ER457" t="str">
        <f t="shared" si="594"/>
        <v/>
      </c>
      <c r="ES457" t="str">
        <f t="shared" si="595"/>
        <v/>
      </c>
      <c r="ET457">
        <f t="shared" si="596"/>
        <v>8</v>
      </c>
      <c r="EU457" s="61">
        <f t="shared" si="597"/>
        <v>567</v>
      </c>
      <c r="EV457" s="53" t="e">
        <f>IF(ISNUMBER(EK457),EK457*#REF!,"")</f>
        <v>#REF!</v>
      </c>
      <c r="EW457" s="53" t="str">
        <f>IF(ISNUMBER(EL457),EL457*#REF!,"")</f>
        <v/>
      </c>
      <c r="EX457" s="53" t="str">
        <f>IF(ISNUMBER(EM457),EM457*#REF!,"")</f>
        <v/>
      </c>
      <c r="EY457" s="53" t="e">
        <f>IF(ISNUMBER(EN457),EN457*#REF!,"")</f>
        <v>#REF!</v>
      </c>
      <c r="EZ457" s="53" t="str">
        <f>IF(ISNUMBER(EO457),EO457*#REF!,"")</f>
        <v/>
      </c>
      <c r="FA457" s="53" t="str">
        <f>IF(ISNUMBER(EP457),EP457*#REF!,"")</f>
        <v/>
      </c>
      <c r="FB457" s="53" t="e">
        <f>IF(ISNUMBER(EQ457),EQ457*#REF!,"")</f>
        <v>#REF!</v>
      </c>
      <c r="FC457" s="53" t="str">
        <f>IF(ISNUMBER(ER457),ER457*#REF!,"")</f>
        <v/>
      </c>
      <c r="FD457" s="53" t="str">
        <f>IF(ISNUMBER(ES457),ES457*#REF!,"")</f>
        <v/>
      </c>
      <c r="FE457" s="53" t="e">
        <f>IF(ISNUMBER(ET457),ET457*#REF!,"")</f>
        <v>#REF!</v>
      </c>
      <c r="FF457" s="52" t="e">
        <f>IF(ISNUMBER(EU457),EU457*#REF!,"")</f>
        <v>#REF!</v>
      </c>
      <c r="FG457" s="55" t="str">
        <f t="shared" si="598"/>
        <v/>
      </c>
      <c r="FH457" s="55" t="str">
        <f t="shared" si="599"/>
        <v/>
      </c>
      <c r="FI457" s="55" t="str">
        <f t="shared" si="600"/>
        <v/>
      </c>
      <c r="FJ457" s="55" t="str">
        <f t="shared" si="601"/>
        <v/>
      </c>
      <c r="FK457" s="55" t="str">
        <f t="shared" si="602"/>
        <v/>
      </c>
      <c r="FL457" s="55" t="str">
        <f t="shared" si="603"/>
        <v/>
      </c>
      <c r="FM457" s="55" t="str">
        <f t="shared" si="604"/>
        <v/>
      </c>
      <c r="FN457" s="55" t="str">
        <f t="shared" si="605"/>
        <v/>
      </c>
      <c r="FO457" s="55" t="str">
        <f t="shared" si="606"/>
        <v/>
      </c>
      <c r="FP457" s="55" t="str">
        <f t="shared" si="607"/>
        <v/>
      </c>
      <c r="FQ457" s="59" t="str">
        <f t="shared" si="608"/>
        <v/>
      </c>
      <c r="FR457" s="53" t="str">
        <f t="shared" si="634"/>
        <v/>
      </c>
      <c r="FS457" s="53" t="e">
        <f t="shared" si="609"/>
        <v>#VALUE!</v>
      </c>
      <c r="FT457" s="19" t="e">
        <f t="shared" si="610"/>
        <v>#VALUE!</v>
      </c>
      <c r="FU457" s="19" t="e">
        <f t="shared" si="611"/>
        <v>#VALUE!</v>
      </c>
      <c r="FV457" s="19" t="e">
        <f t="shared" si="612"/>
        <v>#VALUE!</v>
      </c>
      <c r="FW457" s="50" t="e">
        <f t="shared" si="613"/>
        <v>#VALUE!</v>
      </c>
      <c r="FX457" s="120">
        <f t="shared" si="614"/>
        <v>0</v>
      </c>
      <c r="FY457" s="120">
        <f t="shared" si="615"/>
        <v>0</v>
      </c>
      <c r="FZ457" s="120">
        <f t="shared" si="616"/>
        <v>0</v>
      </c>
      <c r="GA457" s="120">
        <f t="shared" si="617"/>
        <v>0</v>
      </c>
      <c r="GB457" s="120">
        <f t="shared" si="618"/>
        <v>0</v>
      </c>
      <c r="GC457" s="120">
        <f t="shared" si="619"/>
        <v>0</v>
      </c>
      <c r="GD457" s="120">
        <f t="shared" si="620"/>
        <v>0</v>
      </c>
      <c r="GE457" s="120">
        <f t="shared" si="621"/>
        <v>0</v>
      </c>
      <c r="GF457" s="120">
        <f t="shared" si="622"/>
        <v>0</v>
      </c>
      <c r="GG457">
        <f t="shared" si="623"/>
        <v>0</v>
      </c>
      <c r="GH457">
        <f t="shared" si="624"/>
        <v>0</v>
      </c>
      <c r="GI457">
        <v>6</v>
      </c>
      <c r="GJ457" t="str">
        <f t="shared" si="625"/>
        <v/>
      </c>
    </row>
    <row r="458" spans="1:192" ht="15" x14ac:dyDescent="0.25">
      <c r="A458" s="50">
        <f t="shared" si="626"/>
        <v>457</v>
      </c>
      <c r="B458" s="2" t="s">
        <v>138</v>
      </c>
      <c r="C458" s="2" t="s">
        <v>227</v>
      </c>
      <c r="D458" s="2"/>
      <c r="E458" s="2"/>
      <c r="F458" s="83">
        <v>3508660</v>
      </c>
      <c r="G458" s="83">
        <v>5572970</v>
      </c>
      <c r="H458" s="77">
        <f t="shared" si="565"/>
        <v>508582.10600000003</v>
      </c>
      <c r="I458" s="77">
        <f t="shared" si="566"/>
        <v>5571180.602</v>
      </c>
      <c r="J458" s="266">
        <v>135</v>
      </c>
      <c r="K458" s="19" t="s">
        <v>1334</v>
      </c>
      <c r="L458" s="19">
        <v>15</v>
      </c>
      <c r="Q458" s="58" t="s">
        <v>774</v>
      </c>
      <c r="R458" t="s">
        <v>272</v>
      </c>
      <c r="S458" s="2" t="s">
        <v>1325</v>
      </c>
      <c r="T458" s="241" t="str">
        <f t="shared" si="567"/>
        <v>-</v>
      </c>
      <c r="U458" s="241" t="str">
        <f t="shared" si="568"/>
        <v>M</v>
      </c>
      <c r="V458" s="241" t="str">
        <f t="shared" si="569"/>
        <v>-</v>
      </c>
      <c r="W458" s="241" t="str">
        <f t="shared" si="633"/>
        <v>-</v>
      </c>
      <c r="X458" s="260">
        <f t="shared" si="628"/>
        <v>6</v>
      </c>
      <c r="Y458" s="261" t="str">
        <f t="shared" si="627"/>
        <v/>
      </c>
      <c r="Z458" s="56" t="s">
        <v>1872</v>
      </c>
      <c r="AA458" s="48">
        <v>24245</v>
      </c>
      <c r="AB458" s="73">
        <v>1</v>
      </c>
      <c r="AC458" s="2" t="s">
        <v>560</v>
      </c>
      <c r="AD458" s="2" t="s">
        <v>1873</v>
      </c>
      <c r="AE458" s="56"/>
      <c r="AF458" s="128">
        <v>11</v>
      </c>
      <c r="AH458" s="19">
        <v>7.2</v>
      </c>
      <c r="AI458" s="272"/>
      <c r="AR458">
        <v>2970</v>
      </c>
      <c r="AS458" s="193">
        <f t="shared" si="635"/>
        <v>2969.91</v>
      </c>
      <c r="AT458" s="248" t="str">
        <f t="shared" si="636"/>
        <v/>
      </c>
      <c r="AU458" s="55">
        <v>549</v>
      </c>
      <c r="AV458">
        <v>89.2</v>
      </c>
      <c r="AW458">
        <v>262.3</v>
      </c>
      <c r="AX458">
        <v>1018</v>
      </c>
      <c r="AY458">
        <v>253.8</v>
      </c>
      <c r="AZ458" s="61">
        <v>712.7</v>
      </c>
      <c r="BB458">
        <v>21.2</v>
      </c>
      <c r="BD458">
        <v>0.57999999999999996</v>
      </c>
      <c r="BE458" s="55">
        <v>18</v>
      </c>
      <c r="BF458">
        <v>4.17</v>
      </c>
      <c r="BJ458">
        <v>0.86</v>
      </c>
      <c r="BM458">
        <v>40.1</v>
      </c>
      <c r="BO458" s="90"/>
      <c r="BP458" s="273"/>
      <c r="BQ458" s="90"/>
      <c r="BR458" s="90"/>
      <c r="BS458" s="90"/>
      <c r="BT458" s="90"/>
      <c r="BU458" s="90"/>
      <c r="BV458" s="90"/>
      <c r="BW458" s="90"/>
      <c r="BX458" s="90"/>
      <c r="BY458" s="90"/>
      <c r="BZ458" s="90"/>
      <c r="CA458" s="90"/>
      <c r="CB458" s="90"/>
      <c r="CC458" s="90"/>
      <c r="CD458" s="90"/>
      <c r="CE458" s="90"/>
      <c r="CF458" s="90"/>
      <c r="CG458" s="90"/>
      <c r="CH458" s="90"/>
      <c r="CI458" s="90"/>
      <c r="CJ458" s="90"/>
      <c r="CK458" s="90"/>
      <c r="CL458" s="91"/>
      <c r="CM458" s="90"/>
      <c r="CN458" s="90">
        <v>215.6</v>
      </c>
      <c r="CO458" s="90"/>
      <c r="DB458" s="103"/>
      <c r="DC458" s="103"/>
      <c r="DD458" s="103"/>
      <c r="DE458" s="103"/>
      <c r="DF458" s="103"/>
      <c r="DG458" s="103"/>
      <c r="DH458" s="103"/>
      <c r="DI458" s="103"/>
      <c r="DJ458" s="103"/>
      <c r="DK458" s="103"/>
      <c r="DL458" s="103"/>
      <c r="DM458" s="103"/>
      <c r="DN458" s="103"/>
      <c r="DO458" s="103"/>
      <c r="DP458" s="103"/>
      <c r="DQ458" s="103"/>
      <c r="DR458" s="103"/>
      <c r="DS458" s="104"/>
      <c r="DT458" s="50">
        <f t="shared" si="570"/>
        <v>1</v>
      </c>
      <c r="DU458" s="73">
        <f t="shared" si="571"/>
        <v>0</v>
      </c>
      <c r="DV458" s="73">
        <f t="shared" si="572"/>
        <v>1</v>
      </c>
      <c r="DW458" s="73">
        <f t="shared" si="573"/>
        <v>0</v>
      </c>
      <c r="DX458" s="73">
        <f t="shared" si="574"/>
        <v>0</v>
      </c>
      <c r="DY458" s="125">
        <f t="shared" si="575"/>
        <v>0</v>
      </c>
      <c r="DZ458" s="73">
        <f t="shared" si="576"/>
        <v>1</v>
      </c>
      <c r="EA458" s="19">
        <f t="shared" si="577"/>
        <v>0</v>
      </c>
      <c r="EB458" s="50">
        <f t="shared" si="578"/>
        <v>0</v>
      </c>
      <c r="EC458" s="19">
        <f t="shared" si="579"/>
        <v>0</v>
      </c>
      <c r="ED458" s="19">
        <f t="shared" si="580"/>
        <v>1</v>
      </c>
      <c r="EE458" s="19">
        <f t="shared" si="581"/>
        <v>0</v>
      </c>
      <c r="EF458" s="50">
        <f t="shared" si="582"/>
        <v>0</v>
      </c>
      <c r="EG458" s="19">
        <f t="shared" si="583"/>
        <v>1</v>
      </c>
      <c r="EH458" s="19">
        <f t="shared" si="584"/>
        <v>0</v>
      </c>
      <c r="EI458" s="50">
        <f t="shared" si="585"/>
        <v>0</v>
      </c>
      <c r="EJ458" s="125">
        <f t="shared" si="586"/>
        <v>1</v>
      </c>
      <c r="EK458">
        <f t="shared" si="587"/>
        <v>549</v>
      </c>
      <c r="EL458">
        <f t="shared" si="588"/>
        <v>21.2</v>
      </c>
      <c r="EM458">
        <f t="shared" si="589"/>
        <v>89.2</v>
      </c>
      <c r="EN458">
        <f t="shared" si="590"/>
        <v>262.3</v>
      </c>
      <c r="EO458">
        <f t="shared" si="591"/>
        <v>4.17</v>
      </c>
      <c r="EP458">
        <f t="shared" si="592"/>
        <v>18</v>
      </c>
      <c r="EQ458">
        <f t="shared" si="593"/>
        <v>712.7</v>
      </c>
      <c r="ER458" t="str">
        <f t="shared" si="594"/>
        <v/>
      </c>
      <c r="ES458">
        <f t="shared" si="595"/>
        <v>0.86</v>
      </c>
      <c r="ET458">
        <f t="shared" si="596"/>
        <v>253.8</v>
      </c>
      <c r="EU458" s="61">
        <f t="shared" si="597"/>
        <v>1018</v>
      </c>
      <c r="EV458" s="53" t="e">
        <f>IF(ISNUMBER(EK458),EK458*#REF!,"")</f>
        <v>#REF!</v>
      </c>
      <c r="EW458" s="53" t="e">
        <f>IF(ISNUMBER(EL458),EL458*#REF!,"")</f>
        <v>#REF!</v>
      </c>
      <c r="EX458" s="53" t="e">
        <f>IF(ISNUMBER(EM458),EM458*#REF!,"")</f>
        <v>#REF!</v>
      </c>
      <c r="EY458" s="53" t="e">
        <f>IF(ISNUMBER(EN458),EN458*#REF!,"")</f>
        <v>#REF!</v>
      </c>
      <c r="EZ458" s="53" t="e">
        <f>IF(ISNUMBER(EO458),EO458*#REF!,"")</f>
        <v>#REF!</v>
      </c>
      <c r="FA458" s="53" t="e">
        <f>IF(ISNUMBER(EP458),EP458*#REF!,"")</f>
        <v>#REF!</v>
      </c>
      <c r="FB458" s="53" t="e">
        <f>IF(ISNUMBER(EQ458),EQ458*#REF!,"")</f>
        <v>#REF!</v>
      </c>
      <c r="FC458" s="53" t="str">
        <f>IF(ISNUMBER(ER458),ER458*#REF!,"")</f>
        <v/>
      </c>
      <c r="FD458" s="53" t="e">
        <f>IF(ISNUMBER(ES458),ES458*#REF!,"")</f>
        <v>#REF!</v>
      </c>
      <c r="FE458" s="53" t="e">
        <f>IF(ISNUMBER(ET458),ET458*#REF!,"")</f>
        <v>#REF!</v>
      </c>
      <c r="FF458" s="52" t="e">
        <f>IF(ISNUMBER(EU458),EU458*#REF!,"")</f>
        <v>#REF!</v>
      </c>
      <c r="FG458" s="55" t="str">
        <f t="shared" si="598"/>
        <v/>
      </c>
      <c r="FH458" s="55" t="str">
        <f t="shared" si="599"/>
        <v/>
      </c>
      <c r="FI458" s="55" t="str">
        <f t="shared" si="600"/>
        <v/>
      </c>
      <c r="FJ458" s="55" t="str">
        <f t="shared" si="601"/>
        <v/>
      </c>
      <c r="FK458" s="55" t="str">
        <f t="shared" si="602"/>
        <v/>
      </c>
      <c r="FL458" s="55" t="str">
        <f t="shared" si="603"/>
        <v/>
      </c>
      <c r="FM458" s="55" t="str">
        <f t="shared" si="604"/>
        <v/>
      </c>
      <c r="FN458" s="55" t="str">
        <f t="shared" si="605"/>
        <v/>
      </c>
      <c r="FO458" s="55" t="str">
        <f t="shared" si="606"/>
        <v/>
      </c>
      <c r="FP458" s="55" t="str">
        <f t="shared" si="607"/>
        <v/>
      </c>
      <c r="FQ458" s="59" t="str">
        <f t="shared" si="608"/>
        <v/>
      </c>
      <c r="FR458" s="53" t="str">
        <f t="shared" si="634"/>
        <v/>
      </c>
      <c r="FS458" s="53" t="e">
        <f t="shared" si="609"/>
        <v>#VALUE!</v>
      </c>
      <c r="FT458" s="19" t="e">
        <f t="shared" si="610"/>
        <v>#VALUE!</v>
      </c>
      <c r="FU458" s="19" t="e">
        <f t="shared" si="611"/>
        <v>#VALUE!</v>
      </c>
      <c r="FV458" s="19" t="e">
        <f t="shared" si="612"/>
        <v>#VALUE!</v>
      </c>
      <c r="FW458" s="50" t="e">
        <f t="shared" si="613"/>
        <v>#VALUE!</v>
      </c>
      <c r="FX458" s="120">
        <f t="shared" si="614"/>
        <v>0</v>
      </c>
      <c r="FY458" s="120">
        <f t="shared" si="615"/>
        <v>0</v>
      </c>
      <c r="FZ458" s="120">
        <f t="shared" si="616"/>
        <v>0</v>
      </c>
      <c r="GA458" s="120">
        <f t="shared" si="617"/>
        <v>0</v>
      </c>
      <c r="GB458" s="120">
        <f t="shared" si="618"/>
        <v>0</v>
      </c>
      <c r="GC458" s="120">
        <f t="shared" si="619"/>
        <v>0</v>
      </c>
      <c r="GD458" s="120">
        <f t="shared" si="620"/>
        <v>0</v>
      </c>
      <c r="GE458" s="120">
        <f t="shared" si="621"/>
        <v>0</v>
      </c>
      <c r="GF458" s="120">
        <f t="shared" si="622"/>
        <v>0</v>
      </c>
      <c r="GG458">
        <f t="shared" si="623"/>
        <v>0</v>
      </c>
      <c r="GH458">
        <f t="shared" si="624"/>
        <v>0</v>
      </c>
      <c r="GI458">
        <v>6</v>
      </c>
      <c r="GJ458" t="str">
        <f t="shared" si="625"/>
        <v/>
      </c>
    </row>
    <row r="459" spans="1:192" x14ac:dyDescent="0.2">
      <c r="A459" s="50">
        <f t="shared" si="626"/>
        <v>458</v>
      </c>
      <c r="B459" s="2" t="s">
        <v>138</v>
      </c>
      <c r="C459" s="2" t="s">
        <v>772</v>
      </c>
      <c r="D459" s="2"/>
      <c r="E459" s="2"/>
      <c r="F459" s="19">
        <v>3508620</v>
      </c>
      <c r="G459" s="19">
        <v>5572970</v>
      </c>
      <c r="H459" s="77">
        <f t="shared" si="565"/>
        <v>508542.12200000003</v>
      </c>
      <c r="I459" s="77">
        <f t="shared" si="566"/>
        <v>5571180.602</v>
      </c>
      <c r="J459" s="211">
        <v>138</v>
      </c>
      <c r="K459" s="19" t="s">
        <v>1333</v>
      </c>
      <c r="L459" s="110">
        <v>19.600000000000001</v>
      </c>
      <c r="Q459" t="s">
        <v>774</v>
      </c>
      <c r="R459" s="2" t="s">
        <v>275</v>
      </c>
      <c r="S459" t="s">
        <v>1325</v>
      </c>
      <c r="T459" s="241" t="str">
        <f t="shared" si="567"/>
        <v>-</v>
      </c>
      <c r="U459" s="241" t="str">
        <f t="shared" si="568"/>
        <v>M</v>
      </c>
      <c r="V459" s="241" t="str">
        <f t="shared" si="569"/>
        <v>-</v>
      </c>
      <c r="W459" s="241" t="str">
        <f t="shared" si="633"/>
        <v>-</v>
      </c>
      <c r="X459" s="260">
        <f t="shared" si="628"/>
        <v>6</v>
      </c>
      <c r="Y459" s="261" t="str">
        <f t="shared" si="627"/>
        <v/>
      </c>
      <c r="AA459" s="48">
        <v>19633</v>
      </c>
      <c r="AB459" s="73">
        <v>1</v>
      </c>
      <c r="AC459" s="58" t="s">
        <v>512</v>
      </c>
      <c r="AD459" s="2" t="s">
        <v>1874</v>
      </c>
      <c r="AE459" s="57" t="s">
        <v>1875</v>
      </c>
      <c r="AF459" s="66" t="s">
        <v>3088</v>
      </c>
      <c r="AR459">
        <v>2029</v>
      </c>
      <c r="AS459" s="193">
        <f t="shared" si="635"/>
        <v>2201.46</v>
      </c>
      <c r="AT459" s="255" t="str">
        <f t="shared" si="636"/>
        <v/>
      </c>
      <c r="AU459">
        <v>432.35</v>
      </c>
      <c r="AV459" s="53">
        <v>48.07</v>
      </c>
      <c r="AW459" s="53">
        <v>270.14999999999998</v>
      </c>
      <c r="AX459" s="55">
        <v>653</v>
      </c>
      <c r="AY459" s="53">
        <v>87.25</v>
      </c>
      <c r="AZ459" s="52">
        <v>469.84</v>
      </c>
      <c r="BB459">
        <v>176.31</v>
      </c>
      <c r="BD459" s="51"/>
      <c r="BE459">
        <v>5.3</v>
      </c>
      <c r="BF459">
        <v>0.28999999999999998</v>
      </c>
      <c r="BJ459" s="55">
        <v>34</v>
      </c>
      <c r="BK459">
        <v>0</v>
      </c>
      <c r="BM459">
        <v>24.9</v>
      </c>
      <c r="CN459" s="90" t="s">
        <v>3088</v>
      </c>
      <c r="DB459" s="103"/>
      <c r="DC459" s="103"/>
      <c r="DD459" s="103"/>
      <c r="DE459" s="103"/>
      <c r="DF459" s="103"/>
      <c r="DG459" s="103"/>
      <c r="DH459" s="103"/>
      <c r="DI459" s="103"/>
      <c r="DJ459" s="103"/>
      <c r="DK459" s="103"/>
      <c r="DL459" s="103"/>
      <c r="DM459" s="103"/>
      <c r="DN459" s="103"/>
      <c r="DO459" s="103"/>
      <c r="DP459" s="103"/>
      <c r="DQ459" s="103"/>
      <c r="DR459" s="103"/>
      <c r="DS459" s="104"/>
      <c r="DT459" s="50">
        <f t="shared" si="570"/>
        <v>1</v>
      </c>
      <c r="DU459" s="73">
        <f t="shared" si="571"/>
        <v>0</v>
      </c>
      <c r="DV459" s="73">
        <f t="shared" si="572"/>
        <v>1</v>
      </c>
      <c r="DW459" s="73">
        <f t="shared" si="573"/>
        <v>0</v>
      </c>
      <c r="DX459" s="73">
        <f t="shared" si="574"/>
        <v>0</v>
      </c>
      <c r="DY459" s="125">
        <f t="shared" si="575"/>
        <v>0</v>
      </c>
      <c r="DZ459" s="73">
        <f t="shared" si="576"/>
        <v>0</v>
      </c>
      <c r="EA459" s="19">
        <f t="shared" si="577"/>
        <v>0</v>
      </c>
      <c r="EB459" s="50">
        <f t="shared" si="578"/>
        <v>1</v>
      </c>
      <c r="EC459" s="19">
        <f t="shared" si="579"/>
        <v>0</v>
      </c>
      <c r="ED459" s="19">
        <f t="shared" si="580"/>
        <v>1</v>
      </c>
      <c r="EE459" s="19">
        <f t="shared" si="581"/>
        <v>0</v>
      </c>
      <c r="EF459" s="50">
        <f t="shared" si="582"/>
        <v>0</v>
      </c>
      <c r="EG459" s="19">
        <f t="shared" si="583"/>
        <v>0</v>
      </c>
      <c r="EH459" s="19">
        <f t="shared" si="584"/>
        <v>0</v>
      </c>
      <c r="EI459" s="50">
        <f t="shared" si="585"/>
        <v>1</v>
      </c>
      <c r="EJ459" s="125">
        <f t="shared" si="586"/>
        <v>1</v>
      </c>
      <c r="EK459">
        <f t="shared" si="587"/>
        <v>432.35</v>
      </c>
      <c r="EL459">
        <f t="shared" si="588"/>
        <v>176.31</v>
      </c>
      <c r="EM459">
        <f t="shared" si="589"/>
        <v>48.07</v>
      </c>
      <c r="EN459">
        <f t="shared" si="590"/>
        <v>270.14999999999998</v>
      </c>
      <c r="EO459">
        <f t="shared" si="591"/>
        <v>0.28999999999999998</v>
      </c>
      <c r="EP459">
        <f t="shared" si="592"/>
        <v>5.3</v>
      </c>
      <c r="EQ459">
        <f t="shared" si="593"/>
        <v>469.84</v>
      </c>
      <c r="ER459" t="str">
        <f t="shared" si="594"/>
        <v/>
      </c>
      <c r="ES459">
        <f t="shared" si="595"/>
        <v>34</v>
      </c>
      <c r="ET459">
        <f t="shared" si="596"/>
        <v>87.25</v>
      </c>
      <c r="EU459" s="61">
        <f t="shared" si="597"/>
        <v>653</v>
      </c>
      <c r="EV459" s="53" t="e">
        <f>IF(ISNUMBER(EK459),EK459*#REF!,"")</f>
        <v>#REF!</v>
      </c>
      <c r="EW459" s="53" t="e">
        <f>IF(ISNUMBER(EL459),EL459*#REF!,"")</f>
        <v>#REF!</v>
      </c>
      <c r="EX459" s="53" t="e">
        <f>IF(ISNUMBER(EM459),EM459*#REF!,"")</f>
        <v>#REF!</v>
      </c>
      <c r="EY459" s="53" t="e">
        <f>IF(ISNUMBER(EN459),EN459*#REF!,"")</f>
        <v>#REF!</v>
      </c>
      <c r="EZ459" s="53" t="e">
        <f>IF(ISNUMBER(EO459),EO459*#REF!,"")</f>
        <v>#REF!</v>
      </c>
      <c r="FA459" s="53" t="e">
        <f>IF(ISNUMBER(EP459),EP459*#REF!,"")</f>
        <v>#REF!</v>
      </c>
      <c r="FB459" s="53" t="e">
        <f>IF(ISNUMBER(EQ459),EQ459*#REF!,"")</f>
        <v>#REF!</v>
      </c>
      <c r="FC459" s="53" t="str">
        <f>IF(ISNUMBER(ER459),ER459*#REF!,"")</f>
        <v/>
      </c>
      <c r="FD459" s="53" t="e">
        <f>IF(ISNUMBER(ES459),ES459*#REF!,"")</f>
        <v>#REF!</v>
      </c>
      <c r="FE459" s="53" t="e">
        <f>IF(ISNUMBER(ET459),ET459*#REF!,"")</f>
        <v>#REF!</v>
      </c>
      <c r="FF459" s="52" t="e">
        <f>IF(ISNUMBER(EU459),EU459*#REF!,"")</f>
        <v>#REF!</v>
      </c>
      <c r="FG459" s="55" t="str">
        <f t="shared" si="598"/>
        <v/>
      </c>
      <c r="FH459" s="55" t="str">
        <f t="shared" si="599"/>
        <v/>
      </c>
      <c r="FI459" s="55" t="str">
        <f t="shared" si="600"/>
        <v/>
      </c>
      <c r="FJ459" s="55" t="str">
        <f t="shared" si="601"/>
        <v/>
      </c>
      <c r="FK459" s="55" t="str">
        <f t="shared" si="602"/>
        <v/>
      </c>
      <c r="FL459" s="55" t="str">
        <f t="shared" si="603"/>
        <v/>
      </c>
      <c r="FM459" s="55" t="str">
        <f t="shared" si="604"/>
        <v/>
      </c>
      <c r="FN459" s="55" t="str">
        <f t="shared" si="605"/>
        <v/>
      </c>
      <c r="FO459" s="55" t="str">
        <f t="shared" si="606"/>
        <v/>
      </c>
      <c r="FP459" s="55" t="str">
        <f t="shared" si="607"/>
        <v/>
      </c>
      <c r="FQ459" s="59" t="str">
        <f t="shared" si="608"/>
        <v/>
      </c>
      <c r="FR459" s="53" t="str">
        <f t="shared" si="634"/>
        <v/>
      </c>
      <c r="FS459" s="53" t="e">
        <f t="shared" si="609"/>
        <v>#VALUE!</v>
      </c>
      <c r="FT459" s="19" t="e">
        <f t="shared" si="610"/>
        <v>#VALUE!</v>
      </c>
      <c r="FU459" s="19" t="e">
        <f t="shared" si="611"/>
        <v>#VALUE!</v>
      </c>
      <c r="FV459" s="19" t="e">
        <f t="shared" si="612"/>
        <v>#VALUE!</v>
      </c>
      <c r="FW459" s="50" t="e">
        <f t="shared" si="613"/>
        <v>#VALUE!</v>
      </c>
      <c r="FX459" s="120">
        <f t="shared" si="614"/>
        <v>0</v>
      </c>
      <c r="FY459" s="120">
        <f t="shared" si="615"/>
        <v>0</v>
      </c>
      <c r="FZ459" s="120">
        <f t="shared" si="616"/>
        <v>0</v>
      </c>
      <c r="GA459" s="120">
        <f t="shared" si="617"/>
        <v>0</v>
      </c>
      <c r="GB459" s="120">
        <f t="shared" si="618"/>
        <v>0</v>
      </c>
      <c r="GC459" s="120">
        <f t="shared" si="619"/>
        <v>0</v>
      </c>
      <c r="GD459" s="120">
        <f t="shared" si="620"/>
        <v>0</v>
      </c>
      <c r="GE459" s="120">
        <f t="shared" si="621"/>
        <v>0</v>
      </c>
      <c r="GF459" s="120">
        <f t="shared" si="622"/>
        <v>0</v>
      </c>
      <c r="GG459">
        <f t="shared" si="623"/>
        <v>0</v>
      </c>
      <c r="GH459">
        <f t="shared" si="624"/>
        <v>0</v>
      </c>
      <c r="GI459">
        <v>6</v>
      </c>
      <c r="GJ459" t="str">
        <f t="shared" si="625"/>
        <v/>
      </c>
    </row>
    <row r="460" spans="1:192" ht="15" x14ac:dyDescent="0.25">
      <c r="A460" s="50">
        <f t="shared" si="626"/>
        <v>459</v>
      </c>
      <c r="B460" s="2" t="s">
        <v>138</v>
      </c>
      <c r="C460" t="s">
        <v>228</v>
      </c>
      <c r="F460" s="83">
        <v>3507350</v>
      </c>
      <c r="G460" s="83">
        <v>5572610</v>
      </c>
      <c r="H460" s="77">
        <f t="shared" si="565"/>
        <v>507272.63</v>
      </c>
      <c r="I460" s="77">
        <f t="shared" si="566"/>
        <v>5570820.7460000003</v>
      </c>
      <c r="J460" s="266">
        <v>136</v>
      </c>
      <c r="K460" s="19" t="s">
        <v>1334</v>
      </c>
      <c r="L460" s="19">
        <v>62</v>
      </c>
      <c r="Q460" s="58" t="s">
        <v>774</v>
      </c>
      <c r="R460" t="s">
        <v>359</v>
      </c>
      <c r="S460" s="2" t="s">
        <v>1326</v>
      </c>
      <c r="T460" s="241" t="str">
        <f t="shared" si="567"/>
        <v>-</v>
      </c>
      <c r="U460" s="241" t="str">
        <f t="shared" si="568"/>
        <v>M</v>
      </c>
      <c r="V460" s="241" t="str">
        <f t="shared" si="569"/>
        <v>-</v>
      </c>
      <c r="W460" s="241" t="str">
        <f t="shared" si="633"/>
        <v>-</v>
      </c>
      <c r="X460" s="260">
        <f t="shared" si="628"/>
        <v>6</v>
      </c>
      <c r="Y460" s="261" t="str">
        <f t="shared" si="627"/>
        <v/>
      </c>
      <c r="Z460" s="61" t="s">
        <v>1472</v>
      </c>
      <c r="AA460" s="86">
        <v>19947</v>
      </c>
      <c r="AB460" s="76">
        <v>1</v>
      </c>
      <c r="AC460" s="2" t="s">
        <v>560</v>
      </c>
      <c r="AD460" s="2" t="s">
        <v>1873</v>
      </c>
      <c r="AE460" s="56"/>
      <c r="AF460" s="66">
        <v>11.2</v>
      </c>
      <c r="AH460" s="19">
        <v>6.4</v>
      </c>
      <c r="AI460" s="272"/>
      <c r="AR460">
        <v>7559</v>
      </c>
      <c r="AS460" s="193">
        <f t="shared" si="635"/>
        <v>7562.2700000000013</v>
      </c>
      <c r="AT460" s="248" t="str">
        <f t="shared" si="636"/>
        <v/>
      </c>
      <c r="AU460">
        <v>2155</v>
      </c>
      <c r="AV460">
        <v>156.80000000000001</v>
      </c>
      <c r="AW460">
        <v>314.5</v>
      </c>
      <c r="AX460">
        <v>3534</v>
      </c>
      <c r="AY460">
        <v>462.2</v>
      </c>
      <c r="AZ460" s="61">
        <v>819.1</v>
      </c>
      <c r="BB460">
        <v>45.52</v>
      </c>
      <c r="BE460" s="58">
        <v>0.42</v>
      </c>
      <c r="BF460">
        <v>2.56</v>
      </c>
      <c r="BJ460">
        <v>48</v>
      </c>
      <c r="BK460">
        <v>0.03</v>
      </c>
      <c r="BM460">
        <v>24.14</v>
      </c>
      <c r="BO460" s="90"/>
      <c r="BP460" s="273"/>
      <c r="BQ460" s="90"/>
      <c r="BR460" s="90"/>
      <c r="BS460" s="90"/>
      <c r="BT460" s="90"/>
      <c r="BU460" s="90"/>
      <c r="BV460" s="90"/>
      <c r="BW460" s="90"/>
      <c r="BX460" s="90"/>
      <c r="BY460" s="90"/>
      <c r="BZ460" s="90"/>
      <c r="CA460" s="90"/>
      <c r="CB460" s="90"/>
      <c r="CC460" s="90"/>
      <c r="CD460" s="90"/>
      <c r="CE460" s="90"/>
      <c r="CF460" s="90"/>
      <c r="CG460" s="90"/>
      <c r="CH460" s="90"/>
      <c r="CI460" s="90"/>
      <c r="CJ460" s="90"/>
      <c r="CK460" s="90"/>
      <c r="CL460" s="91"/>
      <c r="CM460" s="90"/>
      <c r="CN460" s="90">
        <v>467.4</v>
      </c>
      <c r="CO460" s="90"/>
      <c r="DB460" s="103"/>
      <c r="DC460" s="103"/>
      <c r="DD460" s="103"/>
      <c r="DE460" s="103"/>
      <c r="DF460" s="103"/>
      <c r="DG460" s="103"/>
      <c r="DH460" s="103"/>
      <c r="DI460" s="103"/>
      <c r="DJ460" s="103"/>
      <c r="DK460" s="103"/>
      <c r="DL460" s="103"/>
      <c r="DM460" s="103"/>
      <c r="DN460" s="103"/>
      <c r="DO460" s="103"/>
      <c r="DP460" s="103"/>
      <c r="DQ460" s="103"/>
      <c r="DR460" s="103"/>
      <c r="DS460" s="104"/>
      <c r="DT460" s="50">
        <f t="shared" si="570"/>
        <v>1</v>
      </c>
      <c r="DU460" s="73">
        <f t="shared" si="571"/>
        <v>0</v>
      </c>
      <c r="DV460" s="73">
        <f t="shared" si="572"/>
        <v>1</v>
      </c>
      <c r="DW460" s="73">
        <f t="shared" si="573"/>
        <v>0</v>
      </c>
      <c r="DX460" s="73">
        <f t="shared" si="574"/>
        <v>0</v>
      </c>
      <c r="DY460" s="125">
        <f t="shared" si="575"/>
        <v>0</v>
      </c>
      <c r="DZ460" s="73">
        <f t="shared" si="576"/>
        <v>1</v>
      </c>
      <c r="EA460" s="19">
        <f t="shared" si="577"/>
        <v>0</v>
      </c>
      <c r="EB460" s="50">
        <f t="shared" si="578"/>
        <v>0</v>
      </c>
      <c r="EC460" s="19">
        <f t="shared" si="579"/>
        <v>0</v>
      </c>
      <c r="ED460" s="19">
        <f t="shared" si="580"/>
        <v>1</v>
      </c>
      <c r="EE460" s="19">
        <f t="shared" si="581"/>
        <v>0</v>
      </c>
      <c r="EF460" s="50">
        <f t="shared" si="582"/>
        <v>0</v>
      </c>
      <c r="EG460" s="19">
        <f t="shared" si="583"/>
        <v>1</v>
      </c>
      <c r="EH460" s="19">
        <f t="shared" si="584"/>
        <v>0</v>
      </c>
      <c r="EI460" s="50">
        <f t="shared" si="585"/>
        <v>0</v>
      </c>
      <c r="EJ460" s="125">
        <f t="shared" si="586"/>
        <v>1</v>
      </c>
      <c r="EK460">
        <f t="shared" si="587"/>
        <v>2155</v>
      </c>
      <c r="EL460">
        <f t="shared" si="588"/>
        <v>45.52</v>
      </c>
      <c r="EM460">
        <f t="shared" si="589"/>
        <v>156.80000000000001</v>
      </c>
      <c r="EN460">
        <f t="shared" si="590"/>
        <v>314.5</v>
      </c>
      <c r="EO460">
        <f t="shared" si="591"/>
        <v>2.56</v>
      </c>
      <c r="EP460">
        <f t="shared" si="592"/>
        <v>0.42</v>
      </c>
      <c r="EQ460">
        <f t="shared" si="593"/>
        <v>819.1</v>
      </c>
      <c r="ER460" t="str">
        <f t="shared" si="594"/>
        <v/>
      </c>
      <c r="ES460">
        <f t="shared" si="595"/>
        <v>48</v>
      </c>
      <c r="ET460">
        <f t="shared" si="596"/>
        <v>462.2</v>
      </c>
      <c r="EU460" s="61">
        <f t="shared" si="597"/>
        <v>3534</v>
      </c>
      <c r="EV460" s="53" t="e">
        <f>IF(ISNUMBER(EK460),EK460*#REF!,"")</f>
        <v>#REF!</v>
      </c>
      <c r="EW460" s="53" t="e">
        <f>IF(ISNUMBER(EL460),EL460*#REF!,"")</f>
        <v>#REF!</v>
      </c>
      <c r="EX460" s="53" t="e">
        <f>IF(ISNUMBER(EM460),EM460*#REF!,"")</f>
        <v>#REF!</v>
      </c>
      <c r="EY460" s="53" t="e">
        <f>IF(ISNUMBER(EN460),EN460*#REF!,"")</f>
        <v>#REF!</v>
      </c>
      <c r="EZ460" s="53" t="e">
        <f>IF(ISNUMBER(EO460),EO460*#REF!,"")</f>
        <v>#REF!</v>
      </c>
      <c r="FA460" s="53" t="e">
        <f>IF(ISNUMBER(EP460),EP460*#REF!,"")</f>
        <v>#REF!</v>
      </c>
      <c r="FB460" s="53" t="e">
        <f>IF(ISNUMBER(EQ460),EQ460*#REF!,"")</f>
        <v>#REF!</v>
      </c>
      <c r="FC460" s="53" t="str">
        <f>IF(ISNUMBER(ER460),ER460*#REF!,"")</f>
        <v/>
      </c>
      <c r="FD460" s="53" t="e">
        <f>IF(ISNUMBER(ES460),ES460*#REF!,"")</f>
        <v>#REF!</v>
      </c>
      <c r="FE460" s="53" t="e">
        <f>IF(ISNUMBER(ET460),ET460*#REF!,"")</f>
        <v>#REF!</v>
      </c>
      <c r="FF460" s="52" t="e">
        <f>IF(ISNUMBER(EU460),EU460*#REF!,"")</f>
        <v>#REF!</v>
      </c>
      <c r="FG460" s="55" t="str">
        <f t="shared" si="598"/>
        <v/>
      </c>
      <c r="FH460" s="55" t="str">
        <f t="shared" si="599"/>
        <v/>
      </c>
      <c r="FI460" s="55" t="str">
        <f t="shared" si="600"/>
        <v/>
      </c>
      <c r="FJ460" s="55" t="str">
        <f t="shared" si="601"/>
        <v/>
      </c>
      <c r="FK460" s="55" t="str">
        <f t="shared" si="602"/>
        <v/>
      </c>
      <c r="FL460" s="55" t="str">
        <f t="shared" si="603"/>
        <v/>
      </c>
      <c r="FM460" s="55" t="str">
        <f t="shared" si="604"/>
        <v/>
      </c>
      <c r="FN460" s="55" t="str">
        <f t="shared" si="605"/>
        <v/>
      </c>
      <c r="FO460" s="55" t="str">
        <f t="shared" si="606"/>
        <v/>
      </c>
      <c r="FP460" s="55" t="str">
        <f t="shared" si="607"/>
        <v/>
      </c>
      <c r="FQ460" s="59" t="str">
        <f t="shared" si="608"/>
        <v/>
      </c>
      <c r="FR460" s="53" t="str">
        <f t="shared" si="634"/>
        <v/>
      </c>
      <c r="FS460" s="53" t="e">
        <f t="shared" si="609"/>
        <v>#VALUE!</v>
      </c>
      <c r="FT460" s="19" t="e">
        <f t="shared" si="610"/>
        <v>#VALUE!</v>
      </c>
      <c r="FU460" s="19" t="e">
        <f t="shared" si="611"/>
        <v>#VALUE!</v>
      </c>
      <c r="FV460" s="19" t="e">
        <f t="shared" si="612"/>
        <v>#VALUE!</v>
      </c>
      <c r="FW460" s="50" t="e">
        <f t="shared" si="613"/>
        <v>#VALUE!</v>
      </c>
      <c r="FX460" s="120">
        <f t="shared" si="614"/>
        <v>0</v>
      </c>
      <c r="FY460" s="120">
        <f t="shared" si="615"/>
        <v>0</v>
      </c>
      <c r="FZ460" s="120">
        <f t="shared" si="616"/>
        <v>0</v>
      </c>
      <c r="GA460" s="120">
        <f t="shared" si="617"/>
        <v>0</v>
      </c>
      <c r="GB460" s="120">
        <f t="shared" si="618"/>
        <v>0</v>
      </c>
      <c r="GC460" s="120">
        <f t="shared" si="619"/>
        <v>0</v>
      </c>
      <c r="GD460" s="120">
        <f t="shared" si="620"/>
        <v>0</v>
      </c>
      <c r="GE460" s="120">
        <f t="shared" si="621"/>
        <v>0</v>
      </c>
      <c r="GF460" s="120">
        <f t="shared" si="622"/>
        <v>0</v>
      </c>
      <c r="GG460">
        <f t="shared" si="623"/>
        <v>0</v>
      </c>
      <c r="GH460">
        <f t="shared" si="624"/>
        <v>0</v>
      </c>
      <c r="GI460">
        <v>6</v>
      </c>
      <c r="GJ460" t="str">
        <f t="shared" si="625"/>
        <v/>
      </c>
    </row>
    <row r="461" spans="1:192" x14ac:dyDescent="0.2">
      <c r="A461" s="50">
        <f t="shared" si="626"/>
        <v>460</v>
      </c>
      <c r="B461" s="2" t="s">
        <v>138</v>
      </c>
      <c r="C461" s="2" t="s">
        <v>236</v>
      </c>
      <c r="D461" s="2"/>
      <c r="E461" s="2"/>
      <c r="F461" s="19">
        <v>3508740</v>
      </c>
      <c r="G461" s="19">
        <v>5572910</v>
      </c>
      <c r="H461" s="77">
        <f t="shared" si="565"/>
        <v>508662.07400000002</v>
      </c>
      <c r="I461" s="77">
        <f t="shared" si="566"/>
        <v>5571120.6260000002</v>
      </c>
      <c r="J461" s="211">
        <v>134</v>
      </c>
      <c r="K461" s="19" t="s">
        <v>1335</v>
      </c>
      <c r="L461" s="211">
        <v>0</v>
      </c>
      <c r="Q461" t="s">
        <v>774</v>
      </c>
      <c r="R461" s="212" t="s">
        <v>275</v>
      </c>
      <c r="S461" s="37" t="s">
        <v>1325</v>
      </c>
      <c r="T461" s="241" t="str">
        <f t="shared" si="567"/>
        <v>-</v>
      </c>
      <c r="U461" s="241" t="str">
        <f t="shared" si="568"/>
        <v>M</v>
      </c>
      <c r="V461" s="241" t="str">
        <f t="shared" si="569"/>
        <v>-</v>
      </c>
      <c r="W461" s="241" t="str">
        <f t="shared" si="633"/>
        <v>-</v>
      </c>
      <c r="X461" s="260">
        <f t="shared" si="628"/>
        <v>6</v>
      </c>
      <c r="Y461" s="261" t="str">
        <f t="shared" si="627"/>
        <v/>
      </c>
      <c r="AA461" s="48">
        <v>19633</v>
      </c>
      <c r="AB461" s="73">
        <v>1</v>
      </c>
      <c r="AC461" s="58" t="s">
        <v>512</v>
      </c>
      <c r="AD461" s="2" t="s">
        <v>1874</v>
      </c>
      <c r="AE461" s="56"/>
      <c r="AF461" s="108">
        <v>11</v>
      </c>
      <c r="AR461">
        <v>1986.6</v>
      </c>
      <c r="AS461" s="193">
        <f t="shared" si="635"/>
        <v>1986.6</v>
      </c>
      <c r="AT461" s="248" t="str">
        <f t="shared" si="636"/>
        <v/>
      </c>
      <c r="AU461" s="53">
        <v>372.1</v>
      </c>
      <c r="AV461" s="53">
        <v>32.99</v>
      </c>
      <c r="AW461" s="53">
        <v>134.01</v>
      </c>
      <c r="AX461" s="55">
        <v>585</v>
      </c>
      <c r="AY461" s="55">
        <v>179.05</v>
      </c>
      <c r="AZ461" s="52">
        <v>530.87</v>
      </c>
      <c r="BB461">
        <v>117.56</v>
      </c>
      <c r="BD461">
        <v>0</v>
      </c>
      <c r="BE461">
        <v>0.02</v>
      </c>
      <c r="BF461">
        <v>0</v>
      </c>
      <c r="BJ461" s="55">
        <v>30</v>
      </c>
      <c r="BK461">
        <v>0</v>
      </c>
      <c r="BM461" s="55">
        <v>5</v>
      </c>
      <c r="CN461" s="90" t="s">
        <v>3088</v>
      </c>
      <c r="DB461" s="103"/>
      <c r="DC461" s="103"/>
      <c r="DD461" s="103"/>
      <c r="DE461" s="103"/>
      <c r="DF461" s="103"/>
      <c r="DG461" s="103"/>
      <c r="DH461" s="103"/>
      <c r="DI461" s="103"/>
      <c r="DJ461" s="103"/>
      <c r="DK461" s="103"/>
      <c r="DL461" s="103"/>
      <c r="DM461" s="103"/>
      <c r="DN461" s="103"/>
      <c r="DO461" s="103"/>
      <c r="DP461" s="103"/>
      <c r="DQ461" s="103"/>
      <c r="DR461" s="103"/>
      <c r="DS461" s="104"/>
      <c r="DT461" s="50">
        <f t="shared" si="570"/>
        <v>1</v>
      </c>
      <c r="DU461" s="73">
        <f t="shared" si="571"/>
        <v>1</v>
      </c>
      <c r="DV461" s="73">
        <f t="shared" si="572"/>
        <v>0</v>
      </c>
      <c r="DW461" s="73">
        <f t="shared" si="573"/>
        <v>0</v>
      </c>
      <c r="DX461" s="73">
        <f t="shared" si="574"/>
        <v>0</v>
      </c>
      <c r="DY461" s="125">
        <f t="shared" si="575"/>
        <v>0</v>
      </c>
      <c r="DZ461" s="73">
        <f t="shared" si="576"/>
        <v>1</v>
      </c>
      <c r="EA461" s="19">
        <f t="shared" si="577"/>
        <v>0</v>
      </c>
      <c r="EB461" s="50">
        <f t="shared" si="578"/>
        <v>0</v>
      </c>
      <c r="EC461" s="19">
        <f t="shared" si="579"/>
        <v>0</v>
      </c>
      <c r="ED461" s="19">
        <f t="shared" si="580"/>
        <v>1</v>
      </c>
      <c r="EE461" s="19">
        <f t="shared" si="581"/>
        <v>0</v>
      </c>
      <c r="EF461" s="50">
        <f t="shared" si="582"/>
        <v>0</v>
      </c>
      <c r="EG461" s="19">
        <f t="shared" si="583"/>
        <v>0</v>
      </c>
      <c r="EH461" s="19">
        <f t="shared" si="584"/>
        <v>0</v>
      </c>
      <c r="EI461" s="50">
        <f t="shared" si="585"/>
        <v>1</v>
      </c>
      <c r="EJ461" s="125">
        <f t="shared" si="586"/>
        <v>1</v>
      </c>
      <c r="EK461">
        <f t="shared" si="587"/>
        <v>372.1</v>
      </c>
      <c r="EL461">
        <f t="shared" si="588"/>
        <v>117.56</v>
      </c>
      <c r="EM461">
        <f t="shared" si="589"/>
        <v>32.99</v>
      </c>
      <c r="EN461">
        <f t="shared" si="590"/>
        <v>134.01</v>
      </c>
      <c r="EO461">
        <f t="shared" si="591"/>
        <v>0</v>
      </c>
      <c r="EP461">
        <f t="shared" si="592"/>
        <v>0.02</v>
      </c>
      <c r="EQ461">
        <f t="shared" si="593"/>
        <v>530.87</v>
      </c>
      <c r="ER461" t="str">
        <f t="shared" si="594"/>
        <v/>
      </c>
      <c r="ES461">
        <f t="shared" si="595"/>
        <v>30</v>
      </c>
      <c r="ET461">
        <f t="shared" si="596"/>
        <v>179.05</v>
      </c>
      <c r="EU461" s="61">
        <f t="shared" si="597"/>
        <v>585</v>
      </c>
      <c r="EV461" s="53" t="e">
        <f>IF(ISNUMBER(EK461),EK461*#REF!,"")</f>
        <v>#REF!</v>
      </c>
      <c r="EW461" s="53" t="e">
        <f>IF(ISNUMBER(EL461),EL461*#REF!,"")</f>
        <v>#REF!</v>
      </c>
      <c r="EX461" s="53" t="e">
        <f>IF(ISNUMBER(EM461),EM461*#REF!,"")</f>
        <v>#REF!</v>
      </c>
      <c r="EY461" s="53" t="e">
        <f>IF(ISNUMBER(EN461),EN461*#REF!,"")</f>
        <v>#REF!</v>
      </c>
      <c r="EZ461" s="53" t="e">
        <f>IF(ISNUMBER(EO461),EO461*#REF!,"")</f>
        <v>#REF!</v>
      </c>
      <c r="FA461" s="53" t="e">
        <f>IF(ISNUMBER(EP461),EP461*#REF!,"")</f>
        <v>#REF!</v>
      </c>
      <c r="FB461" s="53" t="e">
        <f>IF(ISNUMBER(EQ461),EQ461*#REF!,"")</f>
        <v>#REF!</v>
      </c>
      <c r="FC461" s="53" t="str">
        <f>IF(ISNUMBER(ER461),ER461*#REF!,"")</f>
        <v/>
      </c>
      <c r="FD461" s="53" t="e">
        <f>IF(ISNUMBER(ES461),ES461*#REF!,"")</f>
        <v>#REF!</v>
      </c>
      <c r="FE461" s="53" t="e">
        <f>IF(ISNUMBER(ET461),ET461*#REF!,"")</f>
        <v>#REF!</v>
      </c>
      <c r="FF461" s="52" t="e">
        <f>IF(ISNUMBER(EU461),EU461*#REF!,"")</f>
        <v>#REF!</v>
      </c>
      <c r="FG461" s="55" t="str">
        <f t="shared" si="598"/>
        <v/>
      </c>
      <c r="FH461" s="55" t="str">
        <f t="shared" si="599"/>
        <v/>
      </c>
      <c r="FI461" s="55" t="str">
        <f t="shared" si="600"/>
        <v/>
      </c>
      <c r="FJ461" s="55" t="str">
        <f t="shared" si="601"/>
        <v/>
      </c>
      <c r="FK461" s="55" t="str">
        <f t="shared" si="602"/>
        <v/>
      </c>
      <c r="FL461" s="55" t="str">
        <f t="shared" si="603"/>
        <v/>
      </c>
      <c r="FM461" s="55" t="str">
        <f t="shared" si="604"/>
        <v/>
      </c>
      <c r="FN461" s="55" t="str">
        <f t="shared" si="605"/>
        <v/>
      </c>
      <c r="FO461" s="55" t="str">
        <f t="shared" si="606"/>
        <v/>
      </c>
      <c r="FP461" s="55" t="str">
        <f t="shared" si="607"/>
        <v/>
      </c>
      <c r="FQ461" s="59" t="str">
        <f t="shared" si="608"/>
        <v/>
      </c>
      <c r="FR461" s="53" t="str">
        <f t="shared" si="634"/>
        <v/>
      </c>
      <c r="FS461" s="53" t="e">
        <f t="shared" si="609"/>
        <v>#VALUE!</v>
      </c>
      <c r="FT461" s="19" t="e">
        <f t="shared" si="610"/>
        <v>#VALUE!</v>
      </c>
      <c r="FU461" s="19" t="e">
        <f t="shared" si="611"/>
        <v>#VALUE!</v>
      </c>
      <c r="FV461" s="19" t="e">
        <f t="shared" si="612"/>
        <v>#VALUE!</v>
      </c>
      <c r="FW461" s="50" t="e">
        <f t="shared" si="613"/>
        <v>#VALUE!</v>
      </c>
      <c r="FX461" s="120">
        <f t="shared" si="614"/>
        <v>0</v>
      </c>
      <c r="FY461" s="120">
        <f t="shared" si="615"/>
        <v>0</v>
      </c>
      <c r="FZ461" s="120">
        <f t="shared" si="616"/>
        <v>0</v>
      </c>
      <c r="GA461" s="120">
        <f t="shared" si="617"/>
        <v>0</v>
      </c>
      <c r="GB461" s="120">
        <f t="shared" si="618"/>
        <v>0</v>
      </c>
      <c r="GC461" s="120">
        <f t="shared" si="619"/>
        <v>0</v>
      </c>
      <c r="GD461" s="120">
        <f t="shared" si="620"/>
        <v>0</v>
      </c>
      <c r="GE461" s="120">
        <f t="shared" si="621"/>
        <v>0</v>
      </c>
      <c r="GF461" s="120">
        <f t="shared" si="622"/>
        <v>0</v>
      </c>
      <c r="GG461">
        <f t="shared" si="623"/>
        <v>0</v>
      </c>
      <c r="GH461">
        <f t="shared" si="624"/>
        <v>0</v>
      </c>
      <c r="GI461">
        <v>6</v>
      </c>
      <c r="GJ461" t="str">
        <f t="shared" si="625"/>
        <v/>
      </c>
    </row>
    <row r="462" spans="1:192" x14ac:dyDescent="0.2">
      <c r="A462" s="50">
        <f t="shared" si="626"/>
        <v>461</v>
      </c>
      <c r="B462" s="2" t="s">
        <v>138</v>
      </c>
      <c r="C462" s="2" t="s">
        <v>262</v>
      </c>
      <c r="D462" s="2"/>
      <c r="E462" s="2"/>
      <c r="F462" s="19">
        <v>3508780</v>
      </c>
      <c r="G462" s="19">
        <v>5572890</v>
      </c>
      <c r="H462" s="77">
        <f t="shared" si="565"/>
        <v>508702.05800000002</v>
      </c>
      <c r="I462" s="77">
        <f t="shared" si="566"/>
        <v>5571100.6340000005</v>
      </c>
      <c r="J462" s="211">
        <v>134</v>
      </c>
      <c r="K462" s="19" t="s">
        <v>1335</v>
      </c>
      <c r="L462" s="211">
        <v>0</v>
      </c>
      <c r="Q462" t="s">
        <v>774</v>
      </c>
      <c r="R462" s="212" t="s">
        <v>275</v>
      </c>
      <c r="S462" s="37" t="s">
        <v>1325</v>
      </c>
      <c r="T462" s="241" t="str">
        <f t="shared" si="567"/>
        <v>-</v>
      </c>
      <c r="U462" s="241" t="str">
        <f t="shared" si="568"/>
        <v>M</v>
      </c>
      <c r="V462" s="241" t="str">
        <f t="shared" si="569"/>
        <v>-</v>
      </c>
      <c r="W462" s="241" t="str">
        <f t="shared" si="633"/>
        <v>-</v>
      </c>
      <c r="X462" s="260">
        <f t="shared" si="628"/>
        <v>6</v>
      </c>
      <c r="Y462" s="261" t="str">
        <f t="shared" si="627"/>
        <v/>
      </c>
      <c r="AA462" s="48">
        <v>19633</v>
      </c>
      <c r="AB462" s="73">
        <v>1</v>
      </c>
      <c r="AC462" s="58" t="s">
        <v>512</v>
      </c>
      <c r="AD462" s="2" t="s">
        <v>1876</v>
      </c>
      <c r="AE462" s="56"/>
      <c r="AF462" s="19">
        <v>11.6</v>
      </c>
      <c r="AR462">
        <v>1140</v>
      </c>
      <c r="AS462" s="193">
        <f t="shared" si="635"/>
        <v>1486.9</v>
      </c>
      <c r="AT462" s="255" t="str">
        <f t="shared" si="636"/>
        <v/>
      </c>
      <c r="AU462">
        <v>336</v>
      </c>
      <c r="AV462" s="53">
        <v>31.68</v>
      </c>
      <c r="AW462" s="53">
        <v>99.93</v>
      </c>
      <c r="AX462" s="120">
        <v>338</v>
      </c>
      <c r="AY462" s="120">
        <v>120</v>
      </c>
      <c r="AZ462" s="217">
        <v>488</v>
      </c>
      <c r="BB462">
        <v>43.27</v>
      </c>
      <c r="BD462">
        <v>0</v>
      </c>
      <c r="BE462">
        <v>0.02</v>
      </c>
      <c r="BF462">
        <v>0</v>
      </c>
      <c r="BJ462" s="55">
        <v>30</v>
      </c>
      <c r="BK462">
        <v>0</v>
      </c>
      <c r="CN462" s="90" t="s">
        <v>3088</v>
      </c>
      <c r="DB462" s="103"/>
      <c r="DC462" s="103"/>
      <c r="DD462" s="103"/>
      <c r="DE462" s="103"/>
      <c r="DF462" s="103"/>
      <c r="DG462" s="103"/>
      <c r="DH462" s="103">
        <v>8.3000000000000007</v>
      </c>
      <c r="DI462" s="103"/>
      <c r="DJ462" s="103"/>
      <c r="DK462" s="103"/>
      <c r="DL462" s="103"/>
      <c r="DM462" s="103"/>
      <c r="DN462" s="103"/>
      <c r="DO462" s="103"/>
      <c r="DP462" s="103"/>
      <c r="DQ462" s="103"/>
      <c r="DR462" s="103"/>
      <c r="DS462" s="104"/>
      <c r="DT462" s="50">
        <f t="shared" si="570"/>
        <v>1</v>
      </c>
      <c r="DU462" s="73">
        <f t="shared" si="571"/>
        <v>1</v>
      </c>
      <c r="DV462" s="73">
        <f t="shared" si="572"/>
        <v>0</v>
      </c>
      <c r="DW462" s="73">
        <f t="shared" si="573"/>
        <v>0</v>
      </c>
      <c r="DX462" s="73">
        <f t="shared" si="574"/>
        <v>0</v>
      </c>
      <c r="DY462" s="125">
        <f t="shared" si="575"/>
        <v>0</v>
      </c>
      <c r="DZ462" s="73">
        <f t="shared" si="576"/>
        <v>1</v>
      </c>
      <c r="EA462" s="19">
        <f t="shared" si="577"/>
        <v>0</v>
      </c>
      <c r="EB462" s="50">
        <f t="shared" si="578"/>
        <v>0</v>
      </c>
      <c r="EC462" s="19">
        <f t="shared" si="579"/>
        <v>0</v>
      </c>
      <c r="ED462" s="19">
        <f t="shared" si="580"/>
        <v>1</v>
      </c>
      <c r="EE462" s="19">
        <f t="shared" si="581"/>
        <v>0</v>
      </c>
      <c r="EF462" s="50">
        <f t="shared" si="582"/>
        <v>0</v>
      </c>
      <c r="EG462" s="19">
        <f t="shared" si="583"/>
        <v>0</v>
      </c>
      <c r="EH462" s="19">
        <f t="shared" si="584"/>
        <v>0</v>
      </c>
      <c r="EI462" s="50">
        <f t="shared" si="585"/>
        <v>1</v>
      </c>
      <c r="EJ462" s="125">
        <f t="shared" si="586"/>
        <v>1</v>
      </c>
      <c r="EK462">
        <f t="shared" si="587"/>
        <v>336</v>
      </c>
      <c r="EL462">
        <f t="shared" si="588"/>
        <v>43.27</v>
      </c>
      <c r="EM462">
        <f t="shared" si="589"/>
        <v>31.68</v>
      </c>
      <c r="EN462">
        <f t="shared" si="590"/>
        <v>99.93</v>
      </c>
      <c r="EO462">
        <f t="shared" si="591"/>
        <v>0</v>
      </c>
      <c r="EP462">
        <f t="shared" si="592"/>
        <v>0.02</v>
      </c>
      <c r="EQ462">
        <f t="shared" si="593"/>
        <v>488</v>
      </c>
      <c r="ER462" t="str">
        <f t="shared" si="594"/>
        <v/>
      </c>
      <c r="ES462">
        <f t="shared" si="595"/>
        <v>30</v>
      </c>
      <c r="ET462">
        <f t="shared" si="596"/>
        <v>120</v>
      </c>
      <c r="EU462" s="61">
        <f t="shared" si="597"/>
        <v>338</v>
      </c>
      <c r="EV462" s="53" t="e">
        <f>IF(ISNUMBER(EK462),EK462*#REF!,"")</f>
        <v>#REF!</v>
      </c>
      <c r="EW462" s="53" t="e">
        <f>IF(ISNUMBER(EL462),EL462*#REF!,"")</f>
        <v>#REF!</v>
      </c>
      <c r="EX462" s="53" t="e">
        <f>IF(ISNUMBER(EM462),EM462*#REF!,"")</f>
        <v>#REF!</v>
      </c>
      <c r="EY462" s="53" t="e">
        <f>IF(ISNUMBER(EN462),EN462*#REF!,"")</f>
        <v>#REF!</v>
      </c>
      <c r="EZ462" s="53" t="e">
        <f>IF(ISNUMBER(EO462),EO462*#REF!,"")</f>
        <v>#REF!</v>
      </c>
      <c r="FA462" s="53" t="e">
        <f>IF(ISNUMBER(EP462),EP462*#REF!,"")</f>
        <v>#REF!</v>
      </c>
      <c r="FB462" s="53" t="e">
        <f>IF(ISNUMBER(EQ462),EQ462*#REF!,"")</f>
        <v>#REF!</v>
      </c>
      <c r="FC462" s="53" t="str">
        <f>IF(ISNUMBER(ER462),ER462*#REF!,"")</f>
        <v/>
      </c>
      <c r="FD462" s="53" t="e">
        <f>IF(ISNUMBER(ES462),ES462*#REF!,"")</f>
        <v>#REF!</v>
      </c>
      <c r="FE462" s="53" t="e">
        <f>IF(ISNUMBER(ET462),ET462*#REF!,"")</f>
        <v>#REF!</v>
      </c>
      <c r="FF462" s="52" t="e">
        <f>IF(ISNUMBER(EU462),EU462*#REF!,"")</f>
        <v>#REF!</v>
      </c>
      <c r="FG462" s="55" t="str">
        <f t="shared" si="598"/>
        <v/>
      </c>
      <c r="FH462" s="55" t="str">
        <f t="shared" si="599"/>
        <v/>
      </c>
      <c r="FI462" s="55" t="str">
        <f t="shared" si="600"/>
        <v/>
      </c>
      <c r="FJ462" s="55" t="str">
        <f t="shared" si="601"/>
        <v/>
      </c>
      <c r="FK462" s="55" t="str">
        <f t="shared" si="602"/>
        <v/>
      </c>
      <c r="FL462" s="55" t="str">
        <f t="shared" si="603"/>
        <v/>
      </c>
      <c r="FM462" s="55" t="str">
        <f t="shared" si="604"/>
        <v/>
      </c>
      <c r="FN462" s="55" t="str">
        <f t="shared" si="605"/>
        <v/>
      </c>
      <c r="FO462" s="55" t="str">
        <f t="shared" si="606"/>
        <v/>
      </c>
      <c r="FP462" s="55" t="str">
        <f t="shared" si="607"/>
        <v/>
      </c>
      <c r="FQ462" s="59" t="str">
        <f t="shared" si="608"/>
        <v/>
      </c>
      <c r="FR462" s="53" t="str">
        <f t="shared" si="634"/>
        <v/>
      </c>
      <c r="FS462" s="53" t="e">
        <f t="shared" si="609"/>
        <v>#VALUE!</v>
      </c>
      <c r="FT462" s="19" t="e">
        <f t="shared" si="610"/>
        <v>#VALUE!</v>
      </c>
      <c r="FU462" s="19" t="e">
        <f t="shared" si="611"/>
        <v>#VALUE!</v>
      </c>
      <c r="FV462" s="19" t="e">
        <f t="shared" si="612"/>
        <v>#VALUE!</v>
      </c>
      <c r="FW462" s="50" t="e">
        <f t="shared" si="613"/>
        <v>#VALUE!</v>
      </c>
      <c r="FX462" s="120">
        <f t="shared" si="614"/>
        <v>0</v>
      </c>
      <c r="FY462" s="120">
        <f t="shared" si="615"/>
        <v>0</v>
      </c>
      <c r="FZ462" s="120">
        <f t="shared" si="616"/>
        <v>0</v>
      </c>
      <c r="GA462" s="120">
        <f t="shared" si="617"/>
        <v>0</v>
      </c>
      <c r="GB462" s="120">
        <f t="shared" si="618"/>
        <v>0</v>
      </c>
      <c r="GC462" s="120">
        <f t="shared" si="619"/>
        <v>0</v>
      </c>
      <c r="GD462" s="120">
        <f t="shared" si="620"/>
        <v>0</v>
      </c>
      <c r="GE462" s="120">
        <f t="shared" si="621"/>
        <v>0</v>
      </c>
      <c r="GF462" s="120">
        <f t="shared" si="622"/>
        <v>0</v>
      </c>
      <c r="GG462">
        <f t="shared" si="623"/>
        <v>0</v>
      </c>
      <c r="GH462">
        <f t="shared" si="624"/>
        <v>0</v>
      </c>
      <c r="GI462">
        <v>6</v>
      </c>
      <c r="GJ462" t="str">
        <f t="shared" si="625"/>
        <v/>
      </c>
    </row>
    <row r="463" spans="1:192" ht="15" x14ac:dyDescent="0.25">
      <c r="A463" s="50">
        <f t="shared" si="626"/>
        <v>462</v>
      </c>
      <c r="B463" s="2" t="s">
        <v>323</v>
      </c>
      <c r="C463" s="2" t="s">
        <v>324</v>
      </c>
      <c r="D463" s="2"/>
      <c r="E463" s="2"/>
      <c r="F463" s="271">
        <v>3549860</v>
      </c>
      <c r="G463" s="271">
        <v>5621745</v>
      </c>
      <c r="H463" s="77">
        <f t="shared" si="565"/>
        <v>549765.62599999993</v>
      </c>
      <c r="I463" s="77">
        <f t="shared" si="566"/>
        <v>5619936.0920000002</v>
      </c>
      <c r="J463" s="19">
        <v>243</v>
      </c>
      <c r="K463" s="19" t="s">
        <v>1335</v>
      </c>
      <c r="L463" s="19">
        <v>0</v>
      </c>
      <c r="Q463" s="2" t="s">
        <v>1339</v>
      </c>
      <c r="R463" s="2" t="s">
        <v>2868</v>
      </c>
      <c r="S463" t="s">
        <v>1324</v>
      </c>
      <c r="T463" s="241" t="str">
        <f t="shared" si="567"/>
        <v>-</v>
      </c>
      <c r="U463" s="241" t="str">
        <f t="shared" si="568"/>
        <v>M</v>
      </c>
      <c r="V463" s="241" t="str">
        <f t="shared" si="569"/>
        <v>-</v>
      </c>
      <c r="W463" s="241" t="str">
        <f t="shared" si="633"/>
        <v>-</v>
      </c>
      <c r="X463" s="260">
        <f t="shared" si="628"/>
        <v>6</v>
      </c>
      <c r="Y463" s="261" t="str">
        <f t="shared" si="627"/>
        <v/>
      </c>
      <c r="Z463" s="61" t="s">
        <v>1877</v>
      </c>
      <c r="AA463" s="48">
        <v>21474</v>
      </c>
      <c r="AB463" s="73">
        <v>1</v>
      </c>
      <c r="AD463" s="2" t="s">
        <v>1878</v>
      </c>
      <c r="AF463" s="66">
        <v>8</v>
      </c>
      <c r="AI463" s="272"/>
      <c r="AN463">
        <v>97.9</v>
      </c>
      <c r="AO463">
        <v>15.7</v>
      </c>
      <c r="AR463">
        <v>5011</v>
      </c>
      <c r="AS463" s="193">
        <f t="shared" si="635"/>
        <v>5001.1000000000004</v>
      </c>
      <c r="AT463" s="248" t="str">
        <f t="shared" si="636"/>
        <v/>
      </c>
      <c r="AU463">
        <v>1072</v>
      </c>
      <c r="AV463" s="120">
        <v>185</v>
      </c>
      <c r="AW463" s="120">
        <v>396</v>
      </c>
      <c r="AX463">
        <v>1680</v>
      </c>
      <c r="AY463">
        <v>1313</v>
      </c>
      <c r="AZ463" s="61">
        <v>342</v>
      </c>
      <c r="BB463" s="58">
        <v>13.1</v>
      </c>
      <c r="BO463" s="90"/>
      <c r="BP463" s="273"/>
      <c r="BQ463" s="90"/>
      <c r="BR463" s="90"/>
      <c r="BS463" s="90"/>
      <c r="BT463" s="90"/>
      <c r="BU463" s="90"/>
      <c r="BV463" s="90"/>
      <c r="BW463" s="90"/>
      <c r="BX463" s="90"/>
      <c r="BY463" s="90"/>
      <c r="BZ463" s="90"/>
      <c r="CA463" s="90"/>
      <c r="CB463" s="90"/>
      <c r="CC463" s="90"/>
      <c r="CD463" s="90"/>
      <c r="CE463" s="90"/>
      <c r="CF463" s="90"/>
      <c r="CG463" s="90"/>
      <c r="CH463" s="90"/>
      <c r="CI463" s="90"/>
      <c r="CJ463" s="90"/>
      <c r="CK463" s="90"/>
      <c r="CL463" s="91"/>
      <c r="CM463" s="90"/>
      <c r="CN463" s="90" t="s">
        <v>3088</v>
      </c>
      <c r="CO463" s="90"/>
      <c r="DB463" s="103"/>
      <c r="DC463" s="103"/>
      <c r="DD463" s="103"/>
      <c r="DE463" s="103"/>
      <c r="DF463" s="103"/>
      <c r="DG463" s="103"/>
      <c r="DH463" s="103">
        <v>13.1</v>
      </c>
      <c r="DI463" s="103"/>
      <c r="DJ463" s="103"/>
      <c r="DK463" s="103"/>
      <c r="DL463" s="103"/>
      <c r="DM463" s="103"/>
      <c r="DN463" s="103"/>
      <c r="DO463" s="103"/>
      <c r="DP463" s="103"/>
      <c r="DQ463" s="103"/>
      <c r="DR463" s="103"/>
      <c r="DS463" s="104"/>
      <c r="DT463" s="50">
        <f t="shared" si="570"/>
        <v>1</v>
      </c>
      <c r="DU463" s="73">
        <f t="shared" si="571"/>
        <v>1</v>
      </c>
      <c r="DV463" s="73">
        <f t="shared" si="572"/>
        <v>0</v>
      </c>
      <c r="DW463" s="73">
        <f t="shared" si="573"/>
        <v>0</v>
      </c>
      <c r="DX463" s="73">
        <f t="shared" si="574"/>
        <v>0</v>
      </c>
      <c r="DY463" s="125">
        <f t="shared" si="575"/>
        <v>0</v>
      </c>
      <c r="DZ463" s="73">
        <f t="shared" si="576"/>
        <v>1</v>
      </c>
      <c r="EA463" s="19">
        <f t="shared" si="577"/>
        <v>0</v>
      </c>
      <c r="EB463" s="50">
        <f t="shared" si="578"/>
        <v>0</v>
      </c>
      <c r="EC463" s="19">
        <f t="shared" si="579"/>
        <v>0</v>
      </c>
      <c r="ED463" s="19">
        <f t="shared" si="580"/>
        <v>1</v>
      </c>
      <c r="EE463" s="19">
        <f t="shared" si="581"/>
        <v>0</v>
      </c>
      <c r="EF463" s="50">
        <f t="shared" si="582"/>
        <v>0</v>
      </c>
      <c r="EG463" s="19">
        <f t="shared" si="583"/>
        <v>0</v>
      </c>
      <c r="EH463" s="19">
        <f t="shared" si="584"/>
        <v>0</v>
      </c>
      <c r="EI463" s="50">
        <f t="shared" si="585"/>
        <v>1</v>
      </c>
      <c r="EJ463" s="125">
        <f t="shared" si="586"/>
        <v>1</v>
      </c>
      <c r="EK463">
        <f t="shared" si="587"/>
        <v>1072</v>
      </c>
      <c r="EL463">
        <f t="shared" si="588"/>
        <v>13.1</v>
      </c>
      <c r="EM463">
        <f t="shared" si="589"/>
        <v>185</v>
      </c>
      <c r="EN463">
        <f t="shared" si="590"/>
        <v>396</v>
      </c>
      <c r="EO463" t="str">
        <f t="shared" si="591"/>
        <v/>
      </c>
      <c r="EP463" t="str">
        <f t="shared" si="592"/>
        <v/>
      </c>
      <c r="EQ463">
        <f t="shared" si="593"/>
        <v>342</v>
      </c>
      <c r="ER463" t="str">
        <f t="shared" si="594"/>
        <v/>
      </c>
      <c r="ES463" t="str">
        <f t="shared" si="595"/>
        <v/>
      </c>
      <c r="ET463">
        <f t="shared" si="596"/>
        <v>1313</v>
      </c>
      <c r="EU463" s="61">
        <f t="shared" si="597"/>
        <v>1680</v>
      </c>
      <c r="EV463" s="53" t="e">
        <f>IF(ISNUMBER(EK463),EK463*#REF!,"")</f>
        <v>#REF!</v>
      </c>
      <c r="EW463" s="53" t="e">
        <f>IF(ISNUMBER(EL463),EL463*#REF!,"")</f>
        <v>#REF!</v>
      </c>
      <c r="EX463" s="53" t="e">
        <f>IF(ISNUMBER(EM463),EM463*#REF!,"")</f>
        <v>#REF!</v>
      </c>
      <c r="EY463" s="53" t="e">
        <f>IF(ISNUMBER(EN463),EN463*#REF!,"")</f>
        <v>#REF!</v>
      </c>
      <c r="EZ463" s="53" t="str">
        <f>IF(ISNUMBER(EO463),EO463*#REF!,"")</f>
        <v/>
      </c>
      <c r="FA463" s="53" t="str">
        <f>IF(ISNUMBER(EP463),EP463*#REF!,"")</f>
        <v/>
      </c>
      <c r="FB463" s="53" t="e">
        <f>IF(ISNUMBER(EQ463),EQ463*#REF!,"")</f>
        <v>#REF!</v>
      </c>
      <c r="FC463" s="53" t="str">
        <f>IF(ISNUMBER(ER463),ER463*#REF!,"")</f>
        <v/>
      </c>
      <c r="FD463" s="53" t="str">
        <f>IF(ISNUMBER(ES463),ES463*#REF!,"")</f>
        <v/>
      </c>
      <c r="FE463" s="53" t="e">
        <f>IF(ISNUMBER(ET463),ET463*#REF!,"")</f>
        <v>#REF!</v>
      </c>
      <c r="FF463" s="52" t="e">
        <f>IF(ISNUMBER(EU463),EU463*#REF!,"")</f>
        <v>#REF!</v>
      </c>
      <c r="FG463" s="55" t="str">
        <f t="shared" si="598"/>
        <v/>
      </c>
      <c r="FH463" s="55" t="str">
        <f t="shared" si="599"/>
        <v/>
      </c>
      <c r="FI463" s="55" t="str">
        <f t="shared" si="600"/>
        <v/>
      </c>
      <c r="FJ463" s="55" t="str">
        <f t="shared" si="601"/>
        <v/>
      </c>
      <c r="FK463" s="55" t="str">
        <f t="shared" si="602"/>
        <v/>
      </c>
      <c r="FL463" s="55" t="str">
        <f t="shared" si="603"/>
        <v/>
      </c>
      <c r="FM463" s="55" t="str">
        <f t="shared" si="604"/>
        <v/>
      </c>
      <c r="FN463" s="55" t="str">
        <f t="shared" si="605"/>
        <v/>
      </c>
      <c r="FO463" s="55" t="str">
        <f t="shared" si="606"/>
        <v/>
      </c>
      <c r="FP463" s="55" t="str">
        <f t="shared" si="607"/>
        <v/>
      </c>
      <c r="FQ463" s="59" t="str">
        <f t="shared" si="608"/>
        <v/>
      </c>
      <c r="FR463" s="53" t="str">
        <f t="shared" si="634"/>
        <v/>
      </c>
      <c r="FS463" s="53" t="e">
        <f t="shared" si="609"/>
        <v>#VALUE!</v>
      </c>
      <c r="FT463" s="19" t="e">
        <f t="shared" si="610"/>
        <v>#VALUE!</v>
      </c>
      <c r="FU463" s="19" t="e">
        <f t="shared" si="611"/>
        <v>#VALUE!</v>
      </c>
      <c r="FV463" s="19" t="e">
        <f t="shared" si="612"/>
        <v>#VALUE!</v>
      </c>
      <c r="FW463" s="50" t="e">
        <f t="shared" si="613"/>
        <v>#VALUE!</v>
      </c>
      <c r="FX463" s="120">
        <f t="shared" si="614"/>
        <v>0</v>
      </c>
      <c r="FY463" s="120">
        <f t="shared" si="615"/>
        <v>0</v>
      </c>
      <c r="FZ463" s="120">
        <f t="shared" si="616"/>
        <v>0</v>
      </c>
      <c r="GA463" s="120">
        <f t="shared" si="617"/>
        <v>0</v>
      </c>
      <c r="GB463" s="120">
        <f t="shared" si="618"/>
        <v>0</v>
      </c>
      <c r="GC463" s="120">
        <f t="shared" si="619"/>
        <v>0</v>
      </c>
      <c r="GD463" s="120">
        <f t="shared" si="620"/>
        <v>0</v>
      </c>
      <c r="GE463" s="120">
        <f t="shared" si="621"/>
        <v>0</v>
      </c>
      <c r="GF463" s="120">
        <f t="shared" si="622"/>
        <v>0</v>
      </c>
      <c r="GG463">
        <f t="shared" si="623"/>
        <v>0</v>
      </c>
      <c r="GH463">
        <f t="shared" si="624"/>
        <v>0</v>
      </c>
      <c r="GI463">
        <v>6</v>
      </c>
      <c r="GJ463" t="str">
        <f t="shared" si="625"/>
        <v/>
      </c>
    </row>
    <row r="464" spans="1:192" ht="15" x14ac:dyDescent="0.25">
      <c r="A464" s="50">
        <f t="shared" si="626"/>
        <v>463</v>
      </c>
      <c r="B464" s="44" t="s">
        <v>333</v>
      </c>
      <c r="C464" t="s">
        <v>200</v>
      </c>
      <c r="F464" s="66">
        <v>3433420</v>
      </c>
      <c r="G464" s="66">
        <v>5572400</v>
      </c>
      <c r="H464" s="77">
        <f t="shared" si="565"/>
        <v>433372.20200000005</v>
      </c>
      <c r="I464" s="77">
        <f t="shared" si="566"/>
        <v>5570610.8300000001</v>
      </c>
      <c r="J464" s="66">
        <v>153</v>
      </c>
      <c r="K464" s="66" t="s">
        <v>1335</v>
      </c>
      <c r="L464" s="211">
        <v>0</v>
      </c>
      <c r="Q464" t="s">
        <v>2821</v>
      </c>
      <c r="R464" s="2" t="s">
        <v>2874</v>
      </c>
      <c r="S464" s="2" t="s">
        <v>2640</v>
      </c>
      <c r="T464" s="241" t="str">
        <f t="shared" si="567"/>
        <v>-</v>
      </c>
      <c r="U464" s="241" t="str">
        <f t="shared" si="568"/>
        <v>M</v>
      </c>
      <c r="V464" s="241" t="str">
        <f t="shared" si="569"/>
        <v>-</v>
      </c>
      <c r="W464" s="241" t="str">
        <f t="shared" si="633"/>
        <v>-</v>
      </c>
      <c r="X464" s="260">
        <f t="shared" si="628"/>
        <v>6</v>
      </c>
      <c r="Y464" s="261" t="str">
        <f t="shared" si="627"/>
        <v/>
      </c>
      <c r="Z464" s="56"/>
      <c r="AA464" s="48">
        <v>25104</v>
      </c>
      <c r="AB464" s="73">
        <v>1</v>
      </c>
      <c r="AC464" s="2" t="s">
        <v>404</v>
      </c>
      <c r="AD464" s="2" t="s">
        <v>2919</v>
      </c>
      <c r="AE464" s="57" t="s">
        <v>2716</v>
      </c>
      <c r="AF464" s="66">
        <v>15</v>
      </c>
      <c r="AI464" s="272"/>
      <c r="AR464">
        <v>1725.3</v>
      </c>
      <c r="AS464" s="193">
        <f t="shared" si="635"/>
        <v>2292.98</v>
      </c>
      <c r="AT464" s="248" t="str">
        <f t="shared" si="636"/>
        <v/>
      </c>
      <c r="AU464">
        <v>239.5</v>
      </c>
      <c r="AV464">
        <v>72</v>
      </c>
      <c r="AW464">
        <v>252.3</v>
      </c>
      <c r="AX464">
        <v>16.600000000000001</v>
      </c>
      <c r="AY464">
        <v>20.3</v>
      </c>
      <c r="AZ464" s="61">
        <v>1688.5</v>
      </c>
      <c r="BE464">
        <v>3.78</v>
      </c>
      <c r="BO464" s="90"/>
      <c r="BP464" s="273"/>
      <c r="BQ464" s="90"/>
      <c r="BR464" s="90"/>
      <c r="BS464" s="90"/>
      <c r="BT464" s="90"/>
      <c r="BU464" s="90"/>
      <c r="BV464" s="90"/>
      <c r="BW464" s="90"/>
      <c r="BX464" s="90"/>
      <c r="BY464" s="90"/>
      <c r="BZ464" s="90"/>
      <c r="CA464" s="90"/>
      <c r="CB464" s="90"/>
      <c r="CC464" s="90"/>
      <c r="CD464" s="90"/>
      <c r="CE464" s="90"/>
      <c r="CF464" s="90"/>
      <c r="CG464" s="90"/>
      <c r="CH464" s="90"/>
      <c r="CI464" s="90"/>
      <c r="CJ464" s="90"/>
      <c r="CK464" s="90"/>
      <c r="CL464" s="91"/>
      <c r="CM464" s="90"/>
      <c r="CN464" s="90">
        <v>730</v>
      </c>
      <c r="CO464" s="90"/>
      <c r="DB464" s="103"/>
      <c r="DC464" s="103"/>
      <c r="DD464" s="103"/>
      <c r="DE464" s="103"/>
      <c r="DF464" s="103"/>
      <c r="DG464" s="103"/>
      <c r="DH464" s="103"/>
      <c r="DI464" s="103"/>
      <c r="DJ464" s="103"/>
      <c r="DK464" s="103"/>
      <c r="DL464" s="103"/>
      <c r="DM464" s="103"/>
      <c r="DN464" s="103"/>
      <c r="DO464" s="103"/>
      <c r="DP464" s="103"/>
      <c r="DQ464" s="103"/>
      <c r="DR464" s="103"/>
      <c r="DS464" s="104"/>
      <c r="DT464" s="50">
        <f t="shared" si="570"/>
        <v>1</v>
      </c>
      <c r="DU464" s="73">
        <f t="shared" si="571"/>
        <v>1</v>
      </c>
      <c r="DV464" s="73">
        <f t="shared" si="572"/>
        <v>0</v>
      </c>
      <c r="DW464" s="73">
        <f t="shared" si="573"/>
        <v>0</v>
      </c>
      <c r="DX464" s="73">
        <f t="shared" si="574"/>
        <v>0</v>
      </c>
      <c r="DY464" s="125">
        <f t="shared" si="575"/>
        <v>0</v>
      </c>
      <c r="DZ464" s="73">
        <f t="shared" si="576"/>
        <v>1</v>
      </c>
      <c r="EA464" s="19">
        <f t="shared" si="577"/>
        <v>0</v>
      </c>
      <c r="EB464" s="50">
        <f t="shared" si="578"/>
        <v>0</v>
      </c>
      <c r="EC464" s="19">
        <f t="shared" si="579"/>
        <v>0</v>
      </c>
      <c r="ED464" s="19">
        <f t="shared" si="580"/>
        <v>1</v>
      </c>
      <c r="EE464" s="19">
        <f t="shared" si="581"/>
        <v>0</v>
      </c>
      <c r="EF464" s="50">
        <f t="shared" si="582"/>
        <v>0</v>
      </c>
      <c r="EG464" s="19">
        <f t="shared" si="583"/>
        <v>1</v>
      </c>
      <c r="EH464" s="19">
        <f t="shared" si="584"/>
        <v>0</v>
      </c>
      <c r="EI464" s="50">
        <f t="shared" si="585"/>
        <v>0</v>
      </c>
      <c r="EJ464" s="125">
        <f t="shared" si="586"/>
        <v>1</v>
      </c>
      <c r="EK464">
        <f t="shared" si="587"/>
        <v>239.5</v>
      </c>
      <c r="EL464" t="str">
        <f t="shared" si="588"/>
        <v/>
      </c>
      <c r="EM464">
        <f t="shared" si="589"/>
        <v>72</v>
      </c>
      <c r="EN464">
        <f t="shared" si="590"/>
        <v>252.3</v>
      </c>
      <c r="EO464" t="str">
        <f t="shared" si="591"/>
        <v/>
      </c>
      <c r="EP464">
        <f t="shared" si="592"/>
        <v>3.78</v>
      </c>
      <c r="EQ464">
        <f t="shared" si="593"/>
        <v>1688.5</v>
      </c>
      <c r="ER464" t="str">
        <f t="shared" si="594"/>
        <v/>
      </c>
      <c r="ES464" t="str">
        <f t="shared" si="595"/>
        <v/>
      </c>
      <c r="ET464">
        <f t="shared" si="596"/>
        <v>20.3</v>
      </c>
      <c r="EU464" s="61">
        <f t="shared" si="597"/>
        <v>16.600000000000001</v>
      </c>
      <c r="EV464" s="53" t="e">
        <f>IF(ISNUMBER(EK464),EK464*#REF!,"")</f>
        <v>#REF!</v>
      </c>
      <c r="EW464" s="53" t="str">
        <f>IF(ISNUMBER(EL464),EL464*#REF!,"")</f>
        <v/>
      </c>
      <c r="EX464" s="53" t="e">
        <f>IF(ISNUMBER(EM464),EM464*#REF!,"")</f>
        <v>#REF!</v>
      </c>
      <c r="EY464" s="53" t="e">
        <f>IF(ISNUMBER(EN464),EN464*#REF!,"")</f>
        <v>#REF!</v>
      </c>
      <c r="EZ464" s="53" t="str">
        <f>IF(ISNUMBER(EO464),EO464*#REF!,"")</f>
        <v/>
      </c>
      <c r="FA464" s="53" t="e">
        <f>IF(ISNUMBER(EP464),EP464*#REF!,"")</f>
        <v>#REF!</v>
      </c>
      <c r="FB464" s="53" t="e">
        <f>IF(ISNUMBER(EQ464),EQ464*#REF!,"")</f>
        <v>#REF!</v>
      </c>
      <c r="FC464" s="53" t="str">
        <f>IF(ISNUMBER(ER464),ER464*#REF!,"")</f>
        <v/>
      </c>
      <c r="FD464" s="53" t="str">
        <f>IF(ISNUMBER(ES464),ES464*#REF!,"")</f>
        <v/>
      </c>
      <c r="FE464" s="53" t="e">
        <f>IF(ISNUMBER(ET464),ET464*#REF!,"")</f>
        <v>#REF!</v>
      </c>
      <c r="FF464" s="52" t="e">
        <f>IF(ISNUMBER(EU464),EU464*#REF!,"")</f>
        <v>#REF!</v>
      </c>
      <c r="FG464" s="55" t="str">
        <f t="shared" si="598"/>
        <v/>
      </c>
      <c r="FH464" s="55" t="str">
        <f t="shared" si="599"/>
        <v/>
      </c>
      <c r="FI464" s="55" t="str">
        <f t="shared" si="600"/>
        <v/>
      </c>
      <c r="FJ464" s="55" t="str">
        <f t="shared" si="601"/>
        <v/>
      </c>
      <c r="FK464" s="55" t="str">
        <f t="shared" si="602"/>
        <v/>
      </c>
      <c r="FL464" s="55" t="str">
        <f t="shared" si="603"/>
        <v/>
      </c>
      <c r="FM464" s="55" t="str">
        <f t="shared" si="604"/>
        <v/>
      </c>
      <c r="FN464" s="55" t="str">
        <f t="shared" si="605"/>
        <v/>
      </c>
      <c r="FO464" s="55" t="str">
        <f t="shared" si="606"/>
        <v/>
      </c>
      <c r="FP464" s="55" t="str">
        <f t="shared" si="607"/>
        <v/>
      </c>
      <c r="FQ464" s="59" t="str">
        <f t="shared" si="608"/>
        <v/>
      </c>
      <c r="FR464" s="53" t="str">
        <f t="shared" si="634"/>
        <v/>
      </c>
      <c r="FS464" s="53" t="e">
        <f t="shared" si="609"/>
        <v>#VALUE!</v>
      </c>
      <c r="FT464" s="19" t="e">
        <f t="shared" si="610"/>
        <v>#VALUE!</v>
      </c>
      <c r="FU464" s="19" t="e">
        <f t="shared" si="611"/>
        <v>#VALUE!</v>
      </c>
      <c r="FV464" s="19" t="e">
        <f t="shared" si="612"/>
        <v>#VALUE!</v>
      </c>
      <c r="FW464" s="50" t="e">
        <f t="shared" si="613"/>
        <v>#VALUE!</v>
      </c>
      <c r="FX464" s="120">
        <f t="shared" si="614"/>
        <v>0</v>
      </c>
      <c r="FY464" s="120">
        <f t="shared" si="615"/>
        <v>0</v>
      </c>
      <c r="FZ464" s="120">
        <f t="shared" si="616"/>
        <v>0</v>
      </c>
      <c r="GA464" s="120">
        <f t="shared" si="617"/>
        <v>0</v>
      </c>
      <c r="GB464" s="120">
        <f t="shared" si="618"/>
        <v>0</v>
      </c>
      <c r="GC464" s="120">
        <f t="shared" si="619"/>
        <v>0</v>
      </c>
      <c r="GD464" s="120">
        <f t="shared" si="620"/>
        <v>0</v>
      </c>
      <c r="GE464" s="120">
        <f t="shared" si="621"/>
        <v>0</v>
      </c>
      <c r="GF464" s="120">
        <f t="shared" si="622"/>
        <v>0</v>
      </c>
      <c r="GG464">
        <f t="shared" si="623"/>
        <v>0</v>
      </c>
      <c r="GH464">
        <f t="shared" si="624"/>
        <v>0</v>
      </c>
      <c r="GI464">
        <v>6</v>
      </c>
      <c r="GJ464" t="str">
        <f t="shared" si="625"/>
        <v/>
      </c>
    </row>
    <row r="465" spans="1:192" ht="15" x14ac:dyDescent="0.25">
      <c r="A465" s="50">
        <f t="shared" si="626"/>
        <v>464</v>
      </c>
      <c r="B465" s="44" t="s">
        <v>333</v>
      </c>
      <c r="C465" t="s">
        <v>994</v>
      </c>
      <c r="F465" s="66">
        <v>3433500</v>
      </c>
      <c r="G465" s="66">
        <v>5572480</v>
      </c>
      <c r="H465" s="77">
        <f t="shared" si="565"/>
        <v>433452.17000000004</v>
      </c>
      <c r="I465" s="77">
        <f t="shared" si="566"/>
        <v>5570690.7980000004</v>
      </c>
      <c r="J465" s="66">
        <v>152</v>
      </c>
      <c r="K465" s="66" t="s">
        <v>1332</v>
      </c>
      <c r="L465" s="19">
        <v>2.5</v>
      </c>
      <c r="Q465" t="s">
        <v>2821</v>
      </c>
      <c r="R465" s="2" t="s">
        <v>2874</v>
      </c>
      <c r="S465" s="2" t="s">
        <v>2640</v>
      </c>
      <c r="T465" s="241" t="str">
        <f t="shared" si="567"/>
        <v>-</v>
      </c>
      <c r="U465" s="241" t="str">
        <f t="shared" si="568"/>
        <v>M</v>
      </c>
      <c r="V465" s="241" t="str">
        <f t="shared" si="569"/>
        <v>-</v>
      </c>
      <c r="W465" s="241" t="str">
        <f t="shared" si="633"/>
        <v>-</v>
      </c>
      <c r="X465" s="260">
        <f t="shared" si="628"/>
        <v>6</v>
      </c>
      <c r="Y465" s="261" t="str">
        <f t="shared" si="627"/>
        <v/>
      </c>
      <c r="AA465" s="86" t="s">
        <v>1879</v>
      </c>
      <c r="AB465" s="73">
        <v>1</v>
      </c>
      <c r="AC465" t="s">
        <v>874</v>
      </c>
      <c r="AD465" s="2" t="s">
        <v>2920</v>
      </c>
      <c r="AE465" s="57" t="s">
        <v>2716</v>
      </c>
      <c r="AF465" s="66">
        <v>10</v>
      </c>
      <c r="AI465" s="272"/>
      <c r="AM465" s="66">
        <v>0.46</v>
      </c>
      <c r="AS465" s="193">
        <f t="shared" si="635"/>
        <v>1567.3799999999999</v>
      </c>
      <c r="AT465" s="248" t="str">
        <f t="shared" si="636"/>
        <v/>
      </c>
      <c r="AU465">
        <v>117.3</v>
      </c>
      <c r="AV465" s="120">
        <v>51.05</v>
      </c>
      <c r="AW465" s="120">
        <v>205.1</v>
      </c>
      <c r="AX465" s="55">
        <v>10.6</v>
      </c>
      <c r="AY465" s="55">
        <v>29.7</v>
      </c>
      <c r="AZ465" s="52">
        <v>1136</v>
      </c>
      <c r="BB465" s="58"/>
      <c r="BE465">
        <v>0.53</v>
      </c>
      <c r="BM465">
        <v>17.100000000000001</v>
      </c>
      <c r="BO465" s="90"/>
      <c r="BP465" s="273"/>
      <c r="BQ465" s="90"/>
      <c r="BR465" s="90"/>
      <c r="BS465" s="90"/>
      <c r="BT465" s="90"/>
      <c r="BU465" s="90"/>
      <c r="BV465" s="90"/>
      <c r="BW465" s="90"/>
      <c r="BX465" s="90"/>
      <c r="BY465" s="90"/>
      <c r="BZ465" s="90"/>
      <c r="CA465" s="90"/>
      <c r="CB465" s="90"/>
      <c r="CC465" s="90"/>
      <c r="CD465" s="90"/>
      <c r="CE465" s="90"/>
      <c r="CF465" s="90"/>
      <c r="CG465" s="90"/>
      <c r="CH465" s="90"/>
      <c r="CI465" s="90"/>
      <c r="CJ465" s="90"/>
      <c r="CK465" s="90"/>
      <c r="CL465" s="91"/>
      <c r="CM465" s="90"/>
      <c r="CN465" s="90" t="s">
        <v>3088</v>
      </c>
      <c r="CO465" s="90"/>
      <c r="DB465" s="103"/>
      <c r="DC465" s="103"/>
      <c r="DD465" s="103"/>
      <c r="DE465" s="103"/>
      <c r="DF465" s="103"/>
      <c r="DG465" s="103"/>
      <c r="DH465" s="103"/>
      <c r="DI465" s="103"/>
      <c r="DJ465" s="103"/>
      <c r="DK465" s="103"/>
      <c r="DL465" s="103"/>
      <c r="DM465" s="103"/>
      <c r="DN465" s="103"/>
      <c r="DO465" s="103"/>
      <c r="DP465" s="103"/>
      <c r="DQ465" s="103"/>
      <c r="DR465" s="103"/>
      <c r="DS465" s="104"/>
      <c r="DT465" s="50">
        <f t="shared" si="570"/>
        <v>1</v>
      </c>
      <c r="DU465" s="73">
        <f t="shared" si="571"/>
        <v>1</v>
      </c>
      <c r="DV465" s="73">
        <f t="shared" si="572"/>
        <v>0</v>
      </c>
      <c r="DW465" s="73">
        <f t="shared" si="573"/>
        <v>0</v>
      </c>
      <c r="DX465" s="73">
        <f t="shared" si="574"/>
        <v>0</v>
      </c>
      <c r="DY465" s="125">
        <f t="shared" si="575"/>
        <v>0</v>
      </c>
      <c r="DZ465" s="73">
        <f t="shared" si="576"/>
        <v>1</v>
      </c>
      <c r="EA465" s="19">
        <f t="shared" si="577"/>
        <v>0</v>
      </c>
      <c r="EB465" s="50">
        <f t="shared" si="578"/>
        <v>0</v>
      </c>
      <c r="EC465" s="19">
        <f t="shared" si="579"/>
        <v>0</v>
      </c>
      <c r="ED465" s="19">
        <f t="shared" si="580"/>
        <v>1</v>
      </c>
      <c r="EE465" s="19">
        <f t="shared" si="581"/>
        <v>0</v>
      </c>
      <c r="EF465" s="50">
        <f t="shared" si="582"/>
        <v>0</v>
      </c>
      <c r="EG465" s="19">
        <f t="shared" si="583"/>
        <v>0</v>
      </c>
      <c r="EH465" s="19">
        <f t="shared" si="584"/>
        <v>0</v>
      </c>
      <c r="EI465" s="50">
        <f t="shared" si="585"/>
        <v>1</v>
      </c>
      <c r="EJ465" s="125">
        <f t="shared" si="586"/>
        <v>1</v>
      </c>
      <c r="EK465">
        <f t="shared" si="587"/>
        <v>117.3</v>
      </c>
      <c r="EL465" t="str">
        <f t="shared" si="588"/>
        <v/>
      </c>
      <c r="EM465">
        <f t="shared" si="589"/>
        <v>51.05</v>
      </c>
      <c r="EN465">
        <f t="shared" si="590"/>
        <v>205.1</v>
      </c>
      <c r="EO465" t="str">
        <f t="shared" si="591"/>
        <v/>
      </c>
      <c r="EP465">
        <f t="shared" si="592"/>
        <v>0.53</v>
      </c>
      <c r="EQ465">
        <f t="shared" si="593"/>
        <v>1136</v>
      </c>
      <c r="ER465" t="str">
        <f t="shared" si="594"/>
        <v/>
      </c>
      <c r="ES465" t="str">
        <f t="shared" si="595"/>
        <v/>
      </c>
      <c r="ET465">
        <f t="shared" si="596"/>
        <v>29.7</v>
      </c>
      <c r="EU465" s="61">
        <f t="shared" si="597"/>
        <v>10.6</v>
      </c>
      <c r="EV465" s="53" t="e">
        <f>IF(ISNUMBER(EK465),EK465*#REF!,"")</f>
        <v>#REF!</v>
      </c>
      <c r="EW465" s="53" t="str">
        <f>IF(ISNUMBER(EL465),EL465*#REF!,"")</f>
        <v/>
      </c>
      <c r="EX465" s="53" t="e">
        <f>IF(ISNUMBER(EM465),EM465*#REF!,"")</f>
        <v>#REF!</v>
      </c>
      <c r="EY465" s="53" t="e">
        <f>IF(ISNUMBER(EN465),EN465*#REF!,"")</f>
        <v>#REF!</v>
      </c>
      <c r="EZ465" s="53" t="str">
        <f>IF(ISNUMBER(EO465),EO465*#REF!,"")</f>
        <v/>
      </c>
      <c r="FA465" s="53" t="e">
        <f>IF(ISNUMBER(EP465),EP465*#REF!,"")</f>
        <v>#REF!</v>
      </c>
      <c r="FB465" s="53" t="e">
        <f>IF(ISNUMBER(EQ465),EQ465*#REF!,"")</f>
        <v>#REF!</v>
      </c>
      <c r="FC465" s="53" t="str">
        <f>IF(ISNUMBER(ER465),ER465*#REF!,"")</f>
        <v/>
      </c>
      <c r="FD465" s="53" t="str">
        <f>IF(ISNUMBER(ES465),ES465*#REF!,"")</f>
        <v/>
      </c>
      <c r="FE465" s="53" t="e">
        <f>IF(ISNUMBER(ET465),ET465*#REF!,"")</f>
        <v>#REF!</v>
      </c>
      <c r="FF465" s="52" t="e">
        <f>IF(ISNUMBER(EU465),EU465*#REF!,"")</f>
        <v>#REF!</v>
      </c>
      <c r="FG465" s="55" t="str">
        <f t="shared" si="598"/>
        <v/>
      </c>
      <c r="FH465" s="55" t="str">
        <f t="shared" si="599"/>
        <v/>
      </c>
      <c r="FI465" s="55" t="str">
        <f t="shared" si="600"/>
        <v/>
      </c>
      <c r="FJ465" s="55" t="str">
        <f t="shared" si="601"/>
        <v/>
      </c>
      <c r="FK465" s="55" t="str">
        <f t="shared" si="602"/>
        <v/>
      </c>
      <c r="FL465" s="55" t="str">
        <f t="shared" si="603"/>
        <v/>
      </c>
      <c r="FM465" s="55" t="str">
        <f t="shared" si="604"/>
        <v/>
      </c>
      <c r="FN465" s="55" t="str">
        <f t="shared" si="605"/>
        <v/>
      </c>
      <c r="FO465" s="55" t="str">
        <f t="shared" si="606"/>
        <v/>
      </c>
      <c r="FP465" s="55" t="str">
        <f t="shared" si="607"/>
        <v/>
      </c>
      <c r="FQ465" s="59" t="str">
        <f t="shared" si="608"/>
        <v/>
      </c>
      <c r="FR465" s="53" t="str">
        <f t="shared" si="634"/>
        <v/>
      </c>
      <c r="FS465" s="53" t="e">
        <f t="shared" si="609"/>
        <v>#VALUE!</v>
      </c>
      <c r="FT465" s="19" t="e">
        <f t="shared" si="610"/>
        <v>#VALUE!</v>
      </c>
      <c r="FU465" s="19" t="e">
        <f t="shared" si="611"/>
        <v>#VALUE!</v>
      </c>
      <c r="FV465" s="19" t="e">
        <f t="shared" si="612"/>
        <v>#VALUE!</v>
      </c>
      <c r="FW465" s="50" t="e">
        <f t="shared" si="613"/>
        <v>#VALUE!</v>
      </c>
      <c r="FX465" s="120">
        <f t="shared" si="614"/>
        <v>0</v>
      </c>
      <c r="FY465" s="120">
        <f t="shared" si="615"/>
        <v>0</v>
      </c>
      <c r="FZ465" s="120">
        <f t="shared" si="616"/>
        <v>0</v>
      </c>
      <c r="GA465" s="120">
        <f t="shared" si="617"/>
        <v>0</v>
      </c>
      <c r="GB465" s="120">
        <f t="shared" si="618"/>
        <v>0</v>
      </c>
      <c r="GC465" s="120">
        <f t="shared" si="619"/>
        <v>0</v>
      </c>
      <c r="GD465" s="120">
        <f t="shared" si="620"/>
        <v>0</v>
      </c>
      <c r="GE465" s="120">
        <f t="shared" si="621"/>
        <v>0</v>
      </c>
      <c r="GF465" s="120">
        <f t="shared" si="622"/>
        <v>0</v>
      </c>
      <c r="GG465">
        <f t="shared" si="623"/>
        <v>0</v>
      </c>
      <c r="GH465">
        <f t="shared" si="624"/>
        <v>0</v>
      </c>
      <c r="GI465">
        <v>6</v>
      </c>
      <c r="GJ465" t="str">
        <f t="shared" si="625"/>
        <v/>
      </c>
    </row>
    <row r="466" spans="1:192" ht="15" x14ac:dyDescent="0.25">
      <c r="A466" s="50">
        <f t="shared" si="626"/>
        <v>465</v>
      </c>
      <c r="B466" s="2" t="s">
        <v>342</v>
      </c>
      <c r="C466" s="2" t="s">
        <v>343</v>
      </c>
      <c r="D466" s="2"/>
      <c r="E466" s="2"/>
      <c r="F466" s="271">
        <v>3474740</v>
      </c>
      <c r="G466" s="271">
        <v>5584940</v>
      </c>
      <c r="H466" s="77">
        <f t="shared" si="565"/>
        <v>474675.674</v>
      </c>
      <c r="I466" s="77">
        <f t="shared" si="566"/>
        <v>5583145.8140000002</v>
      </c>
      <c r="J466" s="211">
        <v>231</v>
      </c>
      <c r="K466" s="19" t="s">
        <v>1335</v>
      </c>
      <c r="L466" s="19">
        <v>0</v>
      </c>
      <c r="Q466" s="2" t="s">
        <v>2823</v>
      </c>
      <c r="R466" s="2" t="s">
        <v>1484</v>
      </c>
      <c r="S466" s="2" t="s">
        <v>1323</v>
      </c>
      <c r="T466" s="241" t="str">
        <f t="shared" si="567"/>
        <v>-</v>
      </c>
      <c r="U466" s="241" t="str">
        <f t="shared" si="568"/>
        <v>M</v>
      </c>
      <c r="V466" s="241" t="str">
        <f t="shared" si="569"/>
        <v>-</v>
      </c>
      <c r="W466" s="241" t="str">
        <f t="shared" si="633"/>
        <v>-</v>
      </c>
      <c r="X466" s="260">
        <f t="shared" si="628"/>
        <v>6</v>
      </c>
      <c r="Y466" s="261" t="str">
        <f t="shared" si="627"/>
        <v/>
      </c>
      <c r="Z466" s="56" t="s">
        <v>1472</v>
      </c>
      <c r="AA466" s="48">
        <v>25364</v>
      </c>
      <c r="AB466" s="73">
        <v>1</v>
      </c>
      <c r="AC466" s="2" t="s">
        <v>404</v>
      </c>
      <c r="AD466" s="2" t="s">
        <v>1880</v>
      </c>
      <c r="AF466" s="66">
        <v>10.5</v>
      </c>
      <c r="AH466" s="19">
        <v>7.05</v>
      </c>
      <c r="AI466" s="272"/>
      <c r="AR466">
        <v>2596.1</v>
      </c>
      <c r="AS466" s="193">
        <f t="shared" si="635"/>
        <v>2596.12</v>
      </c>
      <c r="AT466" s="248" t="str">
        <f t="shared" si="636"/>
        <v/>
      </c>
      <c r="AU466" s="55">
        <v>763</v>
      </c>
      <c r="AV466">
        <v>38.67</v>
      </c>
      <c r="AW466">
        <v>112.51</v>
      </c>
      <c r="AX466">
        <v>1277.54</v>
      </c>
      <c r="AY466">
        <v>15.85</v>
      </c>
      <c r="AZ466" s="61">
        <v>366</v>
      </c>
      <c r="BB466" s="55">
        <v>22</v>
      </c>
      <c r="BJ466">
        <v>0.55000000000000004</v>
      </c>
      <c r="BO466" s="90"/>
      <c r="BP466" s="273"/>
      <c r="BQ466" s="90"/>
      <c r="BR466" s="90"/>
      <c r="BS466" s="90"/>
      <c r="BT466" s="90"/>
      <c r="BU466" s="90"/>
      <c r="BV466" s="90"/>
      <c r="BW466" s="90"/>
      <c r="BX466" s="90"/>
      <c r="BY466" s="90"/>
      <c r="BZ466" s="90"/>
      <c r="CA466" s="90"/>
      <c r="CB466" s="90"/>
      <c r="CC466" s="90"/>
      <c r="CD466" s="90"/>
      <c r="CE466" s="90"/>
      <c r="CF466" s="90"/>
      <c r="CG466" s="90"/>
      <c r="CH466" s="90"/>
      <c r="CI466" s="90"/>
      <c r="CJ466" s="90"/>
      <c r="CK466" s="90"/>
      <c r="CL466" s="91"/>
      <c r="CM466" s="90"/>
      <c r="CN466" s="90">
        <v>70</v>
      </c>
      <c r="CO466" s="90"/>
      <c r="DB466" s="103"/>
      <c r="DC466" s="103"/>
      <c r="DD466" s="103"/>
      <c r="DE466" s="103"/>
      <c r="DF466" s="103"/>
      <c r="DG466" s="103"/>
      <c r="DH466" s="103"/>
      <c r="DI466" s="103"/>
      <c r="DJ466" s="103"/>
      <c r="DK466" s="103"/>
      <c r="DL466" s="103"/>
      <c r="DM466" s="103"/>
      <c r="DN466" s="103"/>
      <c r="DO466" s="103"/>
      <c r="DP466" s="103"/>
      <c r="DQ466" s="103"/>
      <c r="DR466" s="103"/>
      <c r="DS466" s="104"/>
      <c r="DT466" s="50">
        <f t="shared" si="570"/>
        <v>1</v>
      </c>
      <c r="DU466" s="73">
        <f t="shared" si="571"/>
        <v>1</v>
      </c>
      <c r="DV466" s="73">
        <f t="shared" si="572"/>
        <v>0</v>
      </c>
      <c r="DW466" s="73">
        <f t="shared" si="573"/>
        <v>0</v>
      </c>
      <c r="DX466" s="73">
        <f t="shared" si="574"/>
        <v>0</v>
      </c>
      <c r="DY466" s="125">
        <f t="shared" si="575"/>
        <v>0</v>
      </c>
      <c r="DZ466" s="73">
        <f t="shared" si="576"/>
        <v>1</v>
      </c>
      <c r="EA466" s="19">
        <f t="shared" si="577"/>
        <v>0</v>
      </c>
      <c r="EB466" s="50">
        <f t="shared" si="578"/>
        <v>0</v>
      </c>
      <c r="EC466" s="19">
        <f t="shared" si="579"/>
        <v>0</v>
      </c>
      <c r="ED466" s="19">
        <f t="shared" si="580"/>
        <v>1</v>
      </c>
      <c r="EE466" s="19">
        <f t="shared" si="581"/>
        <v>0</v>
      </c>
      <c r="EF466" s="50">
        <f t="shared" si="582"/>
        <v>0</v>
      </c>
      <c r="EG466" s="19">
        <f t="shared" si="583"/>
        <v>1</v>
      </c>
      <c r="EH466" s="19">
        <f t="shared" si="584"/>
        <v>0</v>
      </c>
      <c r="EI466" s="50">
        <f t="shared" si="585"/>
        <v>0</v>
      </c>
      <c r="EJ466" s="125">
        <f t="shared" si="586"/>
        <v>1</v>
      </c>
      <c r="EK466">
        <f t="shared" si="587"/>
        <v>763</v>
      </c>
      <c r="EL466">
        <f t="shared" si="588"/>
        <v>22</v>
      </c>
      <c r="EM466">
        <f t="shared" si="589"/>
        <v>38.67</v>
      </c>
      <c r="EN466">
        <f t="shared" si="590"/>
        <v>112.51</v>
      </c>
      <c r="EO466" t="str">
        <f t="shared" si="591"/>
        <v/>
      </c>
      <c r="EP466" t="str">
        <f t="shared" si="592"/>
        <v/>
      </c>
      <c r="EQ466">
        <f t="shared" si="593"/>
        <v>366</v>
      </c>
      <c r="ER466" t="str">
        <f t="shared" si="594"/>
        <v/>
      </c>
      <c r="ES466">
        <f t="shared" si="595"/>
        <v>0.55000000000000004</v>
      </c>
      <c r="ET466">
        <f t="shared" si="596"/>
        <v>15.85</v>
      </c>
      <c r="EU466" s="61">
        <f t="shared" si="597"/>
        <v>1277.54</v>
      </c>
      <c r="EV466" s="53" t="e">
        <f>IF(ISNUMBER(EK466),EK466*#REF!,"")</f>
        <v>#REF!</v>
      </c>
      <c r="EW466" s="53" t="e">
        <f>IF(ISNUMBER(EL466),EL466*#REF!,"")</f>
        <v>#REF!</v>
      </c>
      <c r="EX466" s="53" t="e">
        <f>IF(ISNUMBER(EM466),EM466*#REF!,"")</f>
        <v>#REF!</v>
      </c>
      <c r="EY466" s="53" t="e">
        <f>IF(ISNUMBER(EN466),EN466*#REF!,"")</f>
        <v>#REF!</v>
      </c>
      <c r="EZ466" s="53" t="str">
        <f>IF(ISNUMBER(EO466),EO466*#REF!,"")</f>
        <v/>
      </c>
      <c r="FA466" s="53" t="str">
        <f>IF(ISNUMBER(EP466),EP466*#REF!,"")</f>
        <v/>
      </c>
      <c r="FB466" s="53" t="e">
        <f>IF(ISNUMBER(EQ466),EQ466*#REF!,"")</f>
        <v>#REF!</v>
      </c>
      <c r="FC466" s="53" t="str">
        <f>IF(ISNUMBER(ER466),ER466*#REF!,"")</f>
        <v/>
      </c>
      <c r="FD466" s="53" t="e">
        <f>IF(ISNUMBER(ES466),ES466*#REF!,"")</f>
        <v>#REF!</v>
      </c>
      <c r="FE466" s="53" t="e">
        <f>IF(ISNUMBER(ET466),ET466*#REF!,"")</f>
        <v>#REF!</v>
      </c>
      <c r="FF466" s="52" t="e">
        <f>IF(ISNUMBER(EU466),EU466*#REF!,"")</f>
        <v>#REF!</v>
      </c>
      <c r="FG466" s="55" t="str">
        <f t="shared" si="598"/>
        <v/>
      </c>
      <c r="FH466" s="55" t="str">
        <f t="shared" si="599"/>
        <v/>
      </c>
      <c r="FI466" s="55" t="str">
        <f t="shared" si="600"/>
        <v/>
      </c>
      <c r="FJ466" s="55" t="str">
        <f t="shared" si="601"/>
        <v/>
      </c>
      <c r="FK466" s="55" t="str">
        <f t="shared" si="602"/>
        <v/>
      </c>
      <c r="FL466" s="55" t="str">
        <f t="shared" si="603"/>
        <v/>
      </c>
      <c r="FM466" s="55" t="str">
        <f t="shared" si="604"/>
        <v/>
      </c>
      <c r="FN466" s="55" t="str">
        <f t="shared" si="605"/>
        <v/>
      </c>
      <c r="FO466" s="55" t="str">
        <f t="shared" si="606"/>
        <v/>
      </c>
      <c r="FP466" s="55" t="str">
        <f t="shared" si="607"/>
        <v/>
      </c>
      <c r="FQ466" s="59" t="str">
        <f t="shared" si="608"/>
        <v/>
      </c>
      <c r="FR466" s="53" t="str">
        <f t="shared" si="634"/>
        <v/>
      </c>
      <c r="FS466" s="53" t="e">
        <f t="shared" si="609"/>
        <v>#VALUE!</v>
      </c>
      <c r="FT466" s="19" t="e">
        <f t="shared" si="610"/>
        <v>#VALUE!</v>
      </c>
      <c r="FU466" s="19" t="e">
        <f t="shared" si="611"/>
        <v>#VALUE!</v>
      </c>
      <c r="FV466" s="19" t="e">
        <f t="shared" si="612"/>
        <v>#VALUE!</v>
      </c>
      <c r="FW466" s="50" t="e">
        <f t="shared" si="613"/>
        <v>#VALUE!</v>
      </c>
      <c r="FX466" s="120">
        <f t="shared" si="614"/>
        <v>0</v>
      </c>
      <c r="FY466" s="120">
        <f t="shared" si="615"/>
        <v>0</v>
      </c>
      <c r="FZ466" s="120">
        <f t="shared" si="616"/>
        <v>0</v>
      </c>
      <c r="GA466" s="120">
        <f t="shared" si="617"/>
        <v>0</v>
      </c>
      <c r="GB466" s="120">
        <f t="shared" si="618"/>
        <v>0</v>
      </c>
      <c r="GC466" s="120">
        <f t="shared" si="619"/>
        <v>0</v>
      </c>
      <c r="GD466" s="120">
        <f t="shared" si="620"/>
        <v>0</v>
      </c>
      <c r="GE466" s="120">
        <f t="shared" si="621"/>
        <v>0</v>
      </c>
      <c r="GF466" s="120">
        <f t="shared" si="622"/>
        <v>0</v>
      </c>
      <c r="GG466">
        <f t="shared" si="623"/>
        <v>0</v>
      </c>
      <c r="GH466">
        <f t="shared" si="624"/>
        <v>0</v>
      </c>
      <c r="GI466">
        <v>6</v>
      </c>
      <c r="GJ466" t="str">
        <f t="shared" si="625"/>
        <v/>
      </c>
    </row>
    <row r="467" spans="1:192" x14ac:dyDescent="0.2">
      <c r="A467" s="50">
        <f t="shared" si="626"/>
        <v>466</v>
      </c>
      <c r="B467" s="2" t="s">
        <v>746</v>
      </c>
      <c r="C467" s="2" t="s">
        <v>742</v>
      </c>
      <c r="D467" s="2"/>
      <c r="E467" s="2"/>
      <c r="F467" s="110">
        <v>3478900</v>
      </c>
      <c r="G467" s="110">
        <v>5589650</v>
      </c>
      <c r="H467" s="77">
        <f t="shared" si="565"/>
        <v>478834.01</v>
      </c>
      <c r="I467" s="77">
        <f t="shared" si="566"/>
        <v>5587853.9300000006</v>
      </c>
      <c r="J467" s="19">
        <v>147</v>
      </c>
      <c r="K467" s="66" t="s">
        <v>1334</v>
      </c>
      <c r="L467" s="19">
        <v>18.5</v>
      </c>
      <c r="Q467" s="2" t="s">
        <v>2821</v>
      </c>
      <c r="R467" s="2" t="s">
        <v>2876</v>
      </c>
      <c r="S467" s="2" t="s">
        <v>2640</v>
      </c>
      <c r="T467" s="241" t="str">
        <f t="shared" si="567"/>
        <v>-</v>
      </c>
      <c r="U467" s="241" t="str">
        <f t="shared" si="568"/>
        <v>M</v>
      </c>
      <c r="V467" s="241" t="str">
        <f t="shared" si="569"/>
        <v>-</v>
      </c>
      <c r="W467" s="241" t="str">
        <f t="shared" si="633"/>
        <v>-</v>
      </c>
      <c r="X467" s="260">
        <f t="shared" si="628"/>
        <v>6</v>
      </c>
      <c r="Y467" s="261" t="str">
        <f t="shared" si="627"/>
        <v/>
      </c>
      <c r="Z467" s="56"/>
      <c r="AA467" s="48">
        <v>17248</v>
      </c>
      <c r="AB467" s="73">
        <v>1</v>
      </c>
      <c r="AC467" s="2" t="s">
        <v>729</v>
      </c>
      <c r="AD467" s="2" t="s">
        <v>1881</v>
      </c>
      <c r="AE467" s="57" t="s">
        <v>1882</v>
      </c>
      <c r="AF467" s="66" t="s">
        <v>3088</v>
      </c>
      <c r="AS467" s="193">
        <f t="shared" si="635"/>
        <v>1657.3600000000001</v>
      </c>
      <c r="AT467" s="248" t="str">
        <f t="shared" si="636"/>
        <v/>
      </c>
      <c r="AU467" s="139">
        <v>377.7</v>
      </c>
      <c r="AV467">
        <v>37.799999999999997</v>
      </c>
      <c r="AW467" s="55">
        <v>127.9</v>
      </c>
      <c r="AX467" s="55">
        <v>644</v>
      </c>
      <c r="AY467" s="55">
        <v>62.3</v>
      </c>
      <c r="AZ467" s="59">
        <v>390.5</v>
      </c>
      <c r="BB467" s="51"/>
      <c r="BE467">
        <v>0.16</v>
      </c>
      <c r="BJ467">
        <v>7.4</v>
      </c>
      <c r="BM467">
        <v>9.6</v>
      </c>
      <c r="CN467" s="103">
        <v>31.2</v>
      </c>
      <c r="DB467" s="103"/>
      <c r="DC467" s="103"/>
      <c r="DD467" s="103"/>
      <c r="DE467" s="103"/>
      <c r="DF467" s="103"/>
      <c r="DG467" s="103"/>
      <c r="DH467" s="103"/>
      <c r="DI467" s="103"/>
      <c r="DJ467" s="103"/>
      <c r="DK467" s="103"/>
      <c r="DL467" s="103"/>
      <c r="DM467" s="103"/>
      <c r="DN467" s="103"/>
      <c r="DO467" s="103"/>
      <c r="DP467" s="103"/>
      <c r="DQ467" s="103"/>
      <c r="DR467" s="103"/>
      <c r="DS467" s="104"/>
      <c r="DT467" s="50">
        <f t="shared" si="570"/>
        <v>1</v>
      </c>
      <c r="DU467" s="73">
        <f t="shared" si="571"/>
        <v>0</v>
      </c>
      <c r="DV467" s="73">
        <f t="shared" si="572"/>
        <v>1</v>
      </c>
      <c r="DW467" s="73">
        <f t="shared" si="573"/>
        <v>0</v>
      </c>
      <c r="DX467" s="73">
        <f t="shared" si="574"/>
        <v>0</v>
      </c>
      <c r="DY467" s="125">
        <f t="shared" si="575"/>
        <v>0</v>
      </c>
      <c r="DZ467" s="73">
        <f t="shared" si="576"/>
        <v>0</v>
      </c>
      <c r="EA467" s="19">
        <f t="shared" si="577"/>
        <v>0</v>
      </c>
      <c r="EB467" s="50">
        <f t="shared" si="578"/>
        <v>1</v>
      </c>
      <c r="EC467" s="19">
        <f t="shared" si="579"/>
        <v>0</v>
      </c>
      <c r="ED467" s="19">
        <f t="shared" si="580"/>
        <v>1</v>
      </c>
      <c r="EE467" s="19">
        <f t="shared" si="581"/>
        <v>0</v>
      </c>
      <c r="EF467" s="50">
        <f t="shared" si="582"/>
        <v>0</v>
      </c>
      <c r="EG467" s="19">
        <f t="shared" si="583"/>
        <v>1</v>
      </c>
      <c r="EH467" s="19">
        <f t="shared" si="584"/>
        <v>0</v>
      </c>
      <c r="EI467" s="50">
        <f t="shared" si="585"/>
        <v>0</v>
      </c>
      <c r="EJ467" s="125">
        <f t="shared" si="586"/>
        <v>1</v>
      </c>
      <c r="EK467">
        <f t="shared" si="587"/>
        <v>377.7</v>
      </c>
      <c r="EL467" t="str">
        <f t="shared" si="588"/>
        <v/>
      </c>
      <c r="EM467">
        <f t="shared" si="589"/>
        <v>37.799999999999997</v>
      </c>
      <c r="EN467">
        <f t="shared" si="590"/>
        <v>127.9</v>
      </c>
      <c r="EO467" t="str">
        <f t="shared" si="591"/>
        <v/>
      </c>
      <c r="EP467">
        <f t="shared" si="592"/>
        <v>0.16</v>
      </c>
      <c r="EQ467">
        <f t="shared" si="593"/>
        <v>390.5</v>
      </c>
      <c r="ER467" t="str">
        <f t="shared" si="594"/>
        <v/>
      </c>
      <c r="ES467">
        <f t="shared" si="595"/>
        <v>7.4</v>
      </c>
      <c r="ET467">
        <f t="shared" si="596"/>
        <v>62.3</v>
      </c>
      <c r="EU467" s="61">
        <f t="shared" si="597"/>
        <v>644</v>
      </c>
      <c r="EV467" s="53" t="e">
        <f>IF(ISNUMBER(EK467),EK467*#REF!,"")</f>
        <v>#REF!</v>
      </c>
      <c r="EW467" s="53" t="str">
        <f>IF(ISNUMBER(EL467),EL467*#REF!,"")</f>
        <v/>
      </c>
      <c r="EX467" s="53" t="e">
        <f>IF(ISNUMBER(EM467),EM467*#REF!,"")</f>
        <v>#REF!</v>
      </c>
      <c r="EY467" s="53" t="e">
        <f>IF(ISNUMBER(EN467),EN467*#REF!,"")</f>
        <v>#REF!</v>
      </c>
      <c r="EZ467" s="53" t="str">
        <f>IF(ISNUMBER(EO467),EO467*#REF!,"")</f>
        <v/>
      </c>
      <c r="FA467" s="53" t="e">
        <f>IF(ISNUMBER(EP467),EP467*#REF!,"")</f>
        <v>#REF!</v>
      </c>
      <c r="FB467" s="53" t="e">
        <f>IF(ISNUMBER(EQ467),EQ467*#REF!,"")</f>
        <v>#REF!</v>
      </c>
      <c r="FC467" s="53" t="str">
        <f>IF(ISNUMBER(ER467),ER467*#REF!,"")</f>
        <v/>
      </c>
      <c r="FD467" s="53" t="e">
        <f>IF(ISNUMBER(ES467),ES467*#REF!,"")</f>
        <v>#REF!</v>
      </c>
      <c r="FE467" s="53" t="e">
        <f>IF(ISNUMBER(ET467),ET467*#REF!,"")</f>
        <v>#REF!</v>
      </c>
      <c r="FF467" s="52" t="e">
        <f>IF(ISNUMBER(EU467),EU467*#REF!,"")</f>
        <v>#REF!</v>
      </c>
      <c r="FG467" s="55" t="str">
        <f t="shared" si="598"/>
        <v/>
      </c>
      <c r="FH467" s="55" t="str">
        <f t="shared" si="599"/>
        <v/>
      </c>
      <c r="FI467" s="55" t="str">
        <f t="shared" si="600"/>
        <v/>
      </c>
      <c r="FJ467" s="55" t="str">
        <f t="shared" si="601"/>
        <v/>
      </c>
      <c r="FK467" s="55" t="str">
        <f t="shared" si="602"/>
        <v/>
      </c>
      <c r="FL467" s="55" t="str">
        <f t="shared" si="603"/>
        <v/>
      </c>
      <c r="FM467" s="55" t="str">
        <f t="shared" si="604"/>
        <v/>
      </c>
      <c r="FN467" s="55" t="str">
        <f t="shared" si="605"/>
        <v/>
      </c>
      <c r="FO467" s="55" t="str">
        <f t="shared" si="606"/>
        <v/>
      </c>
      <c r="FP467" s="55" t="str">
        <f t="shared" si="607"/>
        <v/>
      </c>
      <c r="FQ467" s="59" t="str">
        <f t="shared" si="608"/>
        <v/>
      </c>
      <c r="FR467" s="53" t="str">
        <f t="shared" si="634"/>
        <v/>
      </c>
      <c r="FS467" s="53" t="e">
        <f t="shared" si="609"/>
        <v>#VALUE!</v>
      </c>
      <c r="FT467" s="19" t="e">
        <f t="shared" si="610"/>
        <v>#VALUE!</v>
      </c>
      <c r="FU467" s="19" t="e">
        <f t="shared" si="611"/>
        <v>#VALUE!</v>
      </c>
      <c r="FV467" s="19" t="e">
        <f t="shared" si="612"/>
        <v>#VALUE!</v>
      </c>
      <c r="FW467" s="50" t="e">
        <f t="shared" si="613"/>
        <v>#VALUE!</v>
      </c>
      <c r="FX467" s="120">
        <f t="shared" si="614"/>
        <v>0</v>
      </c>
      <c r="FY467" s="120">
        <f t="shared" si="615"/>
        <v>0</v>
      </c>
      <c r="FZ467" s="120">
        <f t="shared" si="616"/>
        <v>0</v>
      </c>
      <c r="GA467" s="120">
        <f t="shared" si="617"/>
        <v>0</v>
      </c>
      <c r="GB467" s="120">
        <f t="shared" si="618"/>
        <v>0</v>
      </c>
      <c r="GC467" s="120">
        <f t="shared" si="619"/>
        <v>0</v>
      </c>
      <c r="GD467" s="120">
        <f t="shared" si="620"/>
        <v>0</v>
      </c>
      <c r="GE467" s="120">
        <f t="shared" si="621"/>
        <v>0</v>
      </c>
      <c r="GF467" s="120">
        <f t="shared" si="622"/>
        <v>0</v>
      </c>
      <c r="GG467">
        <f t="shared" si="623"/>
        <v>0</v>
      </c>
      <c r="GH467">
        <f t="shared" si="624"/>
        <v>0</v>
      </c>
      <c r="GI467">
        <v>6</v>
      </c>
      <c r="GJ467" t="str">
        <f t="shared" si="625"/>
        <v/>
      </c>
    </row>
    <row r="468" spans="1:192" x14ac:dyDescent="0.2">
      <c r="A468" s="50">
        <f t="shared" si="626"/>
        <v>467</v>
      </c>
      <c r="B468" s="2" t="s">
        <v>1041</v>
      </c>
      <c r="C468" s="2" t="s">
        <v>1042</v>
      </c>
      <c r="D468" s="2" t="s">
        <v>1043</v>
      </c>
      <c r="E468" s="2"/>
      <c r="F468" s="19">
        <v>3530160</v>
      </c>
      <c r="G468" s="19">
        <v>5696360</v>
      </c>
      <c r="H468" s="77">
        <f t="shared" si="565"/>
        <v>530073.50599999994</v>
      </c>
      <c r="I468" s="77">
        <f t="shared" si="566"/>
        <v>5694521.2460000003</v>
      </c>
      <c r="J468" s="211">
        <v>252</v>
      </c>
      <c r="K468" s="66" t="s">
        <v>1333</v>
      </c>
      <c r="L468" s="19">
        <v>243</v>
      </c>
      <c r="M468" s="19">
        <v>178.84</v>
      </c>
      <c r="N468" s="19">
        <v>243</v>
      </c>
      <c r="Q468" s="2" t="s">
        <v>1339</v>
      </c>
      <c r="R468" s="2" t="s">
        <v>2862</v>
      </c>
      <c r="S468" s="2" t="s">
        <v>1324</v>
      </c>
      <c r="T468" s="241" t="str">
        <f t="shared" si="567"/>
        <v>-</v>
      </c>
      <c r="U468" s="241" t="str">
        <f t="shared" si="568"/>
        <v>-</v>
      </c>
      <c r="V468" s="241" t="str">
        <f t="shared" si="569"/>
        <v>-</v>
      </c>
      <c r="W468" s="241" t="str">
        <f t="shared" si="633"/>
        <v>-</v>
      </c>
      <c r="X468" s="260">
        <f t="shared" si="628"/>
        <v>6</v>
      </c>
      <c r="Y468" s="261" t="str">
        <f t="shared" si="627"/>
        <v/>
      </c>
      <c r="Z468" s="56"/>
      <c r="AA468" s="48" t="s">
        <v>1779</v>
      </c>
      <c r="AB468" s="73">
        <v>1</v>
      </c>
      <c r="AC468" s="2" t="s">
        <v>1038</v>
      </c>
      <c r="AD468" s="2" t="s">
        <v>1883</v>
      </c>
      <c r="AE468" s="57" t="s">
        <v>1431</v>
      </c>
      <c r="AF468" s="66">
        <v>14.8</v>
      </c>
      <c r="AH468" s="19">
        <v>7.2</v>
      </c>
      <c r="AS468" s="204"/>
      <c r="AT468" s="249"/>
      <c r="AU468" s="139"/>
      <c r="AV468" s="51"/>
      <c r="AW468" s="139"/>
      <c r="AX468" s="139"/>
      <c r="AY468" s="139"/>
      <c r="AZ468" s="229">
        <v>488</v>
      </c>
      <c r="CN468" s="103">
        <v>36</v>
      </c>
      <c r="DB468" s="103"/>
      <c r="DC468" s="103" t="s">
        <v>1884</v>
      </c>
      <c r="DD468" s="103"/>
      <c r="DE468" s="103">
        <v>-12.2</v>
      </c>
      <c r="DF468" s="90" t="s">
        <v>1885</v>
      </c>
      <c r="DG468" s="103"/>
      <c r="DH468" s="103"/>
      <c r="DI468" s="103"/>
      <c r="DJ468" s="103"/>
      <c r="DK468" s="103"/>
      <c r="DL468" s="103"/>
      <c r="DM468" s="103"/>
      <c r="DN468" s="103"/>
      <c r="DO468" s="103"/>
      <c r="DP468" s="103"/>
      <c r="DQ468" s="103"/>
      <c r="DR468" s="103"/>
      <c r="DS468" s="104"/>
      <c r="DT468" s="50">
        <f t="shared" si="570"/>
        <v>1</v>
      </c>
      <c r="DU468" s="73">
        <f t="shared" si="571"/>
        <v>0</v>
      </c>
      <c r="DV468" s="73">
        <f t="shared" si="572"/>
        <v>0</v>
      </c>
      <c r="DW468" s="73">
        <f t="shared" si="573"/>
        <v>1</v>
      </c>
      <c r="DX468" s="73">
        <f t="shared" si="574"/>
        <v>0</v>
      </c>
      <c r="DY468" s="125">
        <f t="shared" si="575"/>
        <v>0</v>
      </c>
      <c r="DZ468" s="73">
        <f t="shared" si="576"/>
        <v>1</v>
      </c>
      <c r="EA468" s="19">
        <f t="shared" si="577"/>
        <v>0</v>
      </c>
      <c r="EB468" s="50">
        <f t="shared" si="578"/>
        <v>0</v>
      </c>
      <c r="EC468" s="19">
        <f t="shared" si="579"/>
        <v>0</v>
      </c>
      <c r="ED468" s="19">
        <f t="shared" si="580"/>
        <v>0</v>
      </c>
      <c r="EE468" s="19">
        <f t="shared" si="581"/>
        <v>0</v>
      </c>
      <c r="EF468" s="50">
        <f t="shared" si="582"/>
        <v>1</v>
      </c>
      <c r="EG468" s="19">
        <f t="shared" si="583"/>
        <v>1</v>
      </c>
      <c r="EH468" s="19">
        <f t="shared" si="584"/>
        <v>0</v>
      </c>
      <c r="EI468" s="50">
        <f t="shared" si="585"/>
        <v>0</v>
      </c>
      <c r="EJ468" s="125">
        <f t="shared" si="586"/>
        <v>1</v>
      </c>
      <c r="EK468" t="str">
        <f t="shared" si="587"/>
        <v/>
      </c>
      <c r="EL468" t="str">
        <f t="shared" si="588"/>
        <v/>
      </c>
      <c r="EM468" t="str">
        <f t="shared" si="589"/>
        <v/>
      </c>
      <c r="EN468" t="str">
        <f t="shared" si="590"/>
        <v/>
      </c>
      <c r="EO468" t="str">
        <f t="shared" si="591"/>
        <v/>
      </c>
      <c r="EP468" t="str">
        <f t="shared" si="592"/>
        <v/>
      </c>
      <c r="EQ468">
        <f t="shared" si="593"/>
        <v>488</v>
      </c>
      <c r="ER468" t="str">
        <f t="shared" si="594"/>
        <v/>
      </c>
      <c r="ES468" t="str">
        <f t="shared" si="595"/>
        <v/>
      </c>
      <c r="ET468" t="str">
        <f t="shared" si="596"/>
        <v/>
      </c>
      <c r="EU468" s="61" t="str">
        <f t="shared" si="597"/>
        <v/>
      </c>
      <c r="EV468" s="53" t="str">
        <f>IF(ISNUMBER(EK468),EK468*#REF!,"")</f>
        <v/>
      </c>
      <c r="EW468" s="53" t="str">
        <f>IF(ISNUMBER(EL468),EL468*#REF!,"")</f>
        <v/>
      </c>
      <c r="EX468" s="53" t="str">
        <f>IF(ISNUMBER(EM468),EM468*#REF!,"")</f>
        <v/>
      </c>
      <c r="EY468" s="53" t="str">
        <f>IF(ISNUMBER(EN468),EN468*#REF!,"")</f>
        <v/>
      </c>
      <c r="EZ468" s="53" t="str">
        <f>IF(ISNUMBER(EO468),EO468*#REF!,"")</f>
        <v/>
      </c>
      <c r="FA468" s="53" t="str">
        <f>IF(ISNUMBER(EP468),EP468*#REF!,"")</f>
        <v/>
      </c>
      <c r="FB468" s="53" t="e">
        <f>IF(ISNUMBER(EQ468),EQ468*#REF!,"")</f>
        <v>#REF!</v>
      </c>
      <c r="FC468" s="53" t="str">
        <f>IF(ISNUMBER(ER468),ER468*#REF!,"")</f>
        <v/>
      </c>
      <c r="FD468" s="53" t="str">
        <f>IF(ISNUMBER(ES468),ES468*#REF!,"")</f>
        <v/>
      </c>
      <c r="FE468" s="53" t="str">
        <f>IF(ISNUMBER(ET468),ET468*#REF!,"")</f>
        <v/>
      </c>
      <c r="FF468" s="52" t="str">
        <f>IF(ISNUMBER(EU468),EU468*#REF!,"")</f>
        <v/>
      </c>
      <c r="FG468" s="55" t="str">
        <f t="shared" si="598"/>
        <v/>
      </c>
      <c r="FH468" s="55" t="str">
        <f t="shared" si="599"/>
        <v/>
      </c>
      <c r="FI468" s="55" t="str">
        <f t="shared" si="600"/>
        <v/>
      </c>
      <c r="FJ468" s="55" t="str">
        <f t="shared" si="601"/>
        <v/>
      </c>
      <c r="FK468" s="55" t="str">
        <f t="shared" si="602"/>
        <v/>
      </c>
      <c r="FL468" s="55" t="str">
        <f t="shared" si="603"/>
        <v/>
      </c>
      <c r="FM468" s="55" t="str">
        <f t="shared" si="604"/>
        <v/>
      </c>
      <c r="FN468" s="55" t="str">
        <f t="shared" si="605"/>
        <v/>
      </c>
      <c r="FO468" s="55" t="str">
        <f t="shared" si="606"/>
        <v/>
      </c>
      <c r="FP468" s="55" t="str">
        <f t="shared" si="607"/>
        <v/>
      </c>
      <c r="FQ468" s="59" t="str">
        <f t="shared" si="608"/>
        <v/>
      </c>
      <c r="FR468" s="53" t="str">
        <f t="shared" si="634"/>
        <v/>
      </c>
      <c r="FS468" s="53">
        <f t="shared" si="609"/>
        <v>0</v>
      </c>
      <c r="FT468" s="19">
        <f t="shared" si="610"/>
        <v>1</v>
      </c>
      <c r="FU468" s="19">
        <f t="shared" si="611"/>
        <v>0</v>
      </c>
      <c r="FV468" s="19">
        <f t="shared" si="612"/>
        <v>0</v>
      </c>
      <c r="FW468" s="50">
        <f t="shared" si="613"/>
        <v>0</v>
      </c>
      <c r="FX468" s="120">
        <f t="shared" si="614"/>
        <v>0</v>
      </c>
      <c r="FY468" s="120">
        <f t="shared" si="615"/>
        <v>0</v>
      </c>
      <c r="FZ468" s="120">
        <f t="shared" si="616"/>
        <v>0</v>
      </c>
      <c r="GA468" s="120">
        <f t="shared" si="617"/>
        <v>0</v>
      </c>
      <c r="GB468" s="120">
        <f t="shared" si="618"/>
        <v>0</v>
      </c>
      <c r="GC468" s="120">
        <f t="shared" si="619"/>
        <v>0</v>
      </c>
      <c r="GD468" s="120">
        <f t="shared" si="620"/>
        <v>0</v>
      </c>
      <c r="GE468" s="120">
        <f t="shared" si="621"/>
        <v>0</v>
      </c>
      <c r="GF468" s="120">
        <f t="shared" si="622"/>
        <v>0</v>
      </c>
      <c r="GG468">
        <f t="shared" si="623"/>
        <v>0</v>
      </c>
      <c r="GH468">
        <f t="shared" si="624"/>
        <v>0</v>
      </c>
      <c r="GI468">
        <v>6</v>
      </c>
      <c r="GJ468" t="str">
        <f t="shared" si="625"/>
        <v/>
      </c>
    </row>
    <row r="469" spans="1:192" x14ac:dyDescent="0.2">
      <c r="A469" s="50">
        <f t="shared" si="626"/>
        <v>468</v>
      </c>
      <c r="B469" s="2" t="s">
        <v>1041</v>
      </c>
      <c r="C469" s="2" t="s">
        <v>1042</v>
      </c>
      <c r="D469" s="2" t="s">
        <v>1043</v>
      </c>
      <c r="E469" s="2"/>
      <c r="F469" s="19">
        <v>3530160</v>
      </c>
      <c r="G469" s="19">
        <v>5696360</v>
      </c>
      <c r="H469" s="77">
        <f t="shared" si="565"/>
        <v>530073.50599999994</v>
      </c>
      <c r="I469" s="77">
        <f t="shared" si="566"/>
        <v>5694521.2460000003</v>
      </c>
      <c r="J469" s="19">
        <v>252</v>
      </c>
      <c r="K469" s="66" t="s">
        <v>1333</v>
      </c>
      <c r="L469" s="19">
        <v>243</v>
      </c>
      <c r="M469" s="19">
        <v>178.84</v>
      </c>
      <c r="N469" s="19">
        <v>243</v>
      </c>
      <c r="Q469" s="2" t="s">
        <v>1339</v>
      </c>
      <c r="R469" s="2" t="s">
        <v>2862</v>
      </c>
      <c r="S469" s="2" t="s">
        <v>1324</v>
      </c>
      <c r="T469" s="241" t="str">
        <f t="shared" si="567"/>
        <v>-</v>
      </c>
      <c r="U469" s="241" t="str">
        <f t="shared" si="568"/>
        <v>-</v>
      </c>
      <c r="V469" s="241" t="str">
        <f t="shared" si="569"/>
        <v>-</v>
      </c>
      <c r="W469" s="241" t="str">
        <f t="shared" si="633"/>
        <v>-</v>
      </c>
      <c r="X469" s="260">
        <f t="shared" si="628"/>
        <v>6</v>
      </c>
      <c r="Y469" s="261" t="str">
        <f t="shared" si="627"/>
        <v/>
      </c>
      <c r="Z469" s="56"/>
      <c r="AA469" s="48" t="s">
        <v>1783</v>
      </c>
      <c r="AB469" s="73">
        <v>2</v>
      </c>
      <c r="AC469" s="2" t="s">
        <v>1038</v>
      </c>
      <c r="AD469" s="2" t="s">
        <v>1883</v>
      </c>
      <c r="AE469" s="57" t="s">
        <v>1431</v>
      </c>
      <c r="AF469" s="66">
        <v>14.8</v>
      </c>
      <c r="AH469" s="19">
        <v>7.1</v>
      </c>
      <c r="AS469" s="204"/>
      <c r="AT469" s="249"/>
      <c r="AU469" s="139"/>
      <c r="AV469" s="51"/>
      <c r="AW469" s="139"/>
      <c r="AX469" s="139"/>
      <c r="AY469" s="139"/>
      <c r="AZ469" s="229">
        <v>439</v>
      </c>
      <c r="CN469" s="103">
        <v>99</v>
      </c>
      <c r="DB469" s="103"/>
      <c r="DC469" s="103" t="s">
        <v>1886</v>
      </c>
      <c r="DD469" s="103"/>
      <c r="DE469" s="103">
        <v>-12.1</v>
      </c>
      <c r="DF469" s="90" t="s">
        <v>1887</v>
      </c>
      <c r="DG469" s="103">
        <v>-8.36</v>
      </c>
      <c r="DH469" s="103"/>
      <c r="DI469" s="103"/>
      <c r="DJ469" s="103"/>
      <c r="DK469" s="103"/>
      <c r="DL469" s="103"/>
      <c r="DM469" s="103"/>
      <c r="DN469" s="103"/>
      <c r="DO469" s="103"/>
      <c r="DP469" s="103"/>
      <c r="DQ469" s="103"/>
      <c r="DR469" s="103"/>
      <c r="DS469" s="104"/>
      <c r="DT469" s="50">
        <f t="shared" si="570"/>
        <v>0</v>
      </c>
      <c r="DU469" s="73">
        <f t="shared" si="571"/>
        <v>0</v>
      </c>
      <c r="DV469" s="73">
        <f t="shared" si="572"/>
        <v>0</v>
      </c>
      <c r="DW469" s="73">
        <f t="shared" si="573"/>
        <v>1</v>
      </c>
      <c r="DX469" s="73">
        <f t="shared" si="574"/>
        <v>0</v>
      </c>
      <c r="DY469" s="125">
        <f t="shared" si="575"/>
        <v>0</v>
      </c>
      <c r="DZ469" s="73">
        <f t="shared" si="576"/>
        <v>1</v>
      </c>
      <c r="EA469" s="19">
        <f t="shared" si="577"/>
        <v>0</v>
      </c>
      <c r="EB469" s="50">
        <f t="shared" si="578"/>
        <v>0</v>
      </c>
      <c r="EC469" s="19">
        <f t="shared" si="579"/>
        <v>0</v>
      </c>
      <c r="ED469" s="19">
        <f t="shared" si="580"/>
        <v>0</v>
      </c>
      <c r="EE469" s="19">
        <f t="shared" si="581"/>
        <v>0</v>
      </c>
      <c r="EF469" s="50">
        <f t="shared" si="582"/>
        <v>1</v>
      </c>
      <c r="EG469" s="19">
        <f t="shared" si="583"/>
        <v>1</v>
      </c>
      <c r="EH469" s="19">
        <f t="shared" si="584"/>
        <v>0</v>
      </c>
      <c r="EI469" s="50">
        <f t="shared" si="585"/>
        <v>0</v>
      </c>
      <c r="EJ469" s="125">
        <f t="shared" si="586"/>
        <v>1</v>
      </c>
      <c r="EK469" t="str">
        <f t="shared" si="587"/>
        <v/>
      </c>
      <c r="EL469" t="str">
        <f t="shared" si="588"/>
        <v/>
      </c>
      <c r="EM469" t="str">
        <f t="shared" si="589"/>
        <v/>
      </c>
      <c r="EN469" t="str">
        <f t="shared" si="590"/>
        <v/>
      </c>
      <c r="EO469" t="str">
        <f t="shared" si="591"/>
        <v/>
      </c>
      <c r="EP469" t="str">
        <f t="shared" si="592"/>
        <v/>
      </c>
      <c r="EQ469">
        <f t="shared" si="593"/>
        <v>439</v>
      </c>
      <c r="ER469" t="str">
        <f t="shared" si="594"/>
        <v/>
      </c>
      <c r="ES469" t="str">
        <f t="shared" si="595"/>
        <v/>
      </c>
      <c r="ET469" t="str">
        <f t="shared" si="596"/>
        <v/>
      </c>
      <c r="EU469" s="61" t="str">
        <f t="shared" si="597"/>
        <v/>
      </c>
      <c r="EV469" s="53" t="str">
        <f>IF(ISNUMBER(EK469),EK469*#REF!,"")</f>
        <v/>
      </c>
      <c r="EW469" s="53" t="str">
        <f>IF(ISNUMBER(EL469),EL469*#REF!,"")</f>
        <v/>
      </c>
      <c r="EX469" s="53" t="str">
        <f>IF(ISNUMBER(EM469),EM469*#REF!,"")</f>
        <v/>
      </c>
      <c r="EY469" s="53" t="str">
        <f>IF(ISNUMBER(EN469),EN469*#REF!,"")</f>
        <v/>
      </c>
      <c r="EZ469" s="53" t="str">
        <f>IF(ISNUMBER(EO469),EO469*#REF!,"")</f>
        <v/>
      </c>
      <c r="FA469" s="53" t="str">
        <f>IF(ISNUMBER(EP469),EP469*#REF!,"")</f>
        <v/>
      </c>
      <c r="FB469" s="53" t="e">
        <f>IF(ISNUMBER(EQ469),EQ469*#REF!,"")</f>
        <v>#REF!</v>
      </c>
      <c r="FC469" s="53" t="str">
        <f>IF(ISNUMBER(ER469),ER469*#REF!,"")</f>
        <v/>
      </c>
      <c r="FD469" s="53" t="str">
        <f>IF(ISNUMBER(ES469),ES469*#REF!,"")</f>
        <v/>
      </c>
      <c r="FE469" s="53" t="str">
        <f>IF(ISNUMBER(ET469),ET469*#REF!,"")</f>
        <v/>
      </c>
      <c r="FF469" s="52" t="str">
        <f>IF(ISNUMBER(EU469),EU469*#REF!,"")</f>
        <v/>
      </c>
      <c r="FG469" s="55" t="str">
        <f t="shared" si="598"/>
        <v/>
      </c>
      <c r="FH469" s="55" t="str">
        <f t="shared" si="599"/>
        <v/>
      </c>
      <c r="FI469" s="55" t="str">
        <f t="shared" si="600"/>
        <v/>
      </c>
      <c r="FJ469" s="55" t="str">
        <f t="shared" si="601"/>
        <v/>
      </c>
      <c r="FK469" s="55" t="str">
        <f t="shared" si="602"/>
        <v/>
      </c>
      <c r="FL469" s="55" t="str">
        <f t="shared" si="603"/>
        <v/>
      </c>
      <c r="FM469" s="55" t="str">
        <f t="shared" si="604"/>
        <v/>
      </c>
      <c r="FN469" s="55" t="str">
        <f t="shared" si="605"/>
        <v/>
      </c>
      <c r="FO469" s="55" t="str">
        <f t="shared" si="606"/>
        <v/>
      </c>
      <c r="FP469" s="55" t="str">
        <f t="shared" si="607"/>
        <v/>
      </c>
      <c r="FQ469" s="59" t="str">
        <f t="shared" si="608"/>
        <v/>
      </c>
      <c r="FR469" s="53" t="str">
        <f t="shared" si="634"/>
        <v/>
      </c>
      <c r="FS469" s="53">
        <f t="shared" si="609"/>
        <v>0</v>
      </c>
      <c r="FT469" s="19">
        <f t="shared" si="610"/>
        <v>1</v>
      </c>
      <c r="FU469" s="19">
        <f t="shared" si="611"/>
        <v>0</v>
      </c>
      <c r="FV469" s="19">
        <f t="shared" si="612"/>
        <v>0</v>
      </c>
      <c r="FW469" s="50">
        <f t="shared" si="613"/>
        <v>0</v>
      </c>
      <c r="FX469" s="120">
        <f t="shared" si="614"/>
        <v>0</v>
      </c>
      <c r="FY469" s="120">
        <f t="shared" si="615"/>
        <v>0</v>
      </c>
      <c r="FZ469" s="120">
        <f t="shared" si="616"/>
        <v>0</v>
      </c>
      <c r="GA469" s="120">
        <f t="shared" si="617"/>
        <v>0</v>
      </c>
      <c r="GB469" s="120">
        <f t="shared" si="618"/>
        <v>0</v>
      </c>
      <c r="GC469" s="120">
        <f t="shared" si="619"/>
        <v>0</v>
      </c>
      <c r="GD469" s="120">
        <f t="shared" si="620"/>
        <v>0</v>
      </c>
      <c r="GE469" s="120">
        <f t="shared" si="621"/>
        <v>0</v>
      </c>
      <c r="GF469" s="120">
        <f t="shared" si="622"/>
        <v>0</v>
      </c>
      <c r="GG469">
        <f t="shared" si="623"/>
        <v>0</v>
      </c>
      <c r="GH469">
        <f t="shared" si="624"/>
        <v>0</v>
      </c>
      <c r="GI469">
        <v>6</v>
      </c>
      <c r="GJ469" t="str">
        <f t="shared" si="625"/>
        <v/>
      </c>
    </row>
    <row r="470" spans="1:192" x14ac:dyDescent="0.2">
      <c r="A470" s="50">
        <f t="shared" si="626"/>
        <v>469</v>
      </c>
      <c r="B470" s="2" t="s">
        <v>1041</v>
      </c>
      <c r="C470" s="2" t="s">
        <v>1042</v>
      </c>
      <c r="D470" s="2" t="s">
        <v>1043</v>
      </c>
      <c r="E470" s="2"/>
      <c r="F470" s="19">
        <v>3530160</v>
      </c>
      <c r="G470" s="19">
        <v>5696360</v>
      </c>
      <c r="H470" s="77">
        <f t="shared" si="565"/>
        <v>530073.50599999994</v>
      </c>
      <c r="I470" s="77">
        <f t="shared" si="566"/>
        <v>5694521.2460000003</v>
      </c>
      <c r="J470" s="19">
        <v>252</v>
      </c>
      <c r="K470" s="66" t="s">
        <v>1333</v>
      </c>
      <c r="L470" s="19">
        <v>243</v>
      </c>
      <c r="M470" s="19">
        <v>178.84</v>
      </c>
      <c r="N470" s="19">
        <v>243</v>
      </c>
      <c r="Q470" s="2" t="s">
        <v>1339</v>
      </c>
      <c r="R470" s="2" t="s">
        <v>2862</v>
      </c>
      <c r="S470" s="2" t="s">
        <v>1324</v>
      </c>
      <c r="T470" s="241" t="str">
        <f t="shared" si="567"/>
        <v>-</v>
      </c>
      <c r="U470" s="241" t="str">
        <f t="shared" si="568"/>
        <v>-</v>
      </c>
      <c r="V470" s="241" t="str">
        <f t="shared" si="569"/>
        <v>-</v>
      </c>
      <c r="W470" s="241" t="str">
        <f t="shared" si="633"/>
        <v>-</v>
      </c>
      <c r="X470" s="260">
        <f t="shared" si="628"/>
        <v>6</v>
      </c>
      <c r="Y470" s="261" t="str">
        <f t="shared" si="627"/>
        <v/>
      </c>
      <c r="Z470" s="56"/>
      <c r="AA470" s="131">
        <v>33560</v>
      </c>
      <c r="AB470" s="73">
        <v>3</v>
      </c>
      <c r="AC470" s="2" t="s">
        <v>1038</v>
      </c>
      <c r="AD470" s="2" t="s">
        <v>1888</v>
      </c>
      <c r="AE470" s="57" t="s">
        <v>1889</v>
      </c>
      <c r="AF470" s="66">
        <v>11.9</v>
      </c>
      <c r="AG470" s="19">
        <v>665</v>
      </c>
      <c r="AH470" s="19">
        <v>7.04</v>
      </c>
      <c r="AL470" s="19">
        <v>6.4</v>
      </c>
      <c r="AN470">
        <v>26.7</v>
      </c>
      <c r="AO470">
        <v>20.7</v>
      </c>
      <c r="AS470" s="193">
        <f>SUM(AU470:BN470)+SUM(BO470:CL470)/1000</f>
        <v>779.26100000000008</v>
      </c>
      <c r="AT470" s="248" t="str">
        <f>FR470</f>
        <v/>
      </c>
      <c r="AU470" s="55">
        <v>24.1</v>
      </c>
      <c r="AV470">
        <v>45.3</v>
      </c>
      <c r="AW470" s="55">
        <v>116.6</v>
      </c>
      <c r="AX470" s="55">
        <v>12.4</v>
      </c>
      <c r="AY470" s="55">
        <v>133.6</v>
      </c>
      <c r="AZ470" s="217">
        <v>439</v>
      </c>
      <c r="BB470" s="55">
        <v>4.5999999999999996</v>
      </c>
      <c r="BD470">
        <v>0</v>
      </c>
      <c r="BE470">
        <v>1.34</v>
      </c>
      <c r="BF470">
        <v>0.21299999999999999</v>
      </c>
      <c r="BG470">
        <v>0.1</v>
      </c>
      <c r="BJ470">
        <v>2</v>
      </c>
      <c r="BK470">
        <v>0</v>
      </c>
      <c r="BN470" s="61">
        <v>0</v>
      </c>
      <c r="BO470">
        <v>0</v>
      </c>
      <c r="BP470">
        <v>0</v>
      </c>
      <c r="BQ470">
        <v>8</v>
      </c>
      <c r="BT470">
        <v>0</v>
      </c>
      <c r="BV470">
        <v>0</v>
      </c>
      <c r="BX470">
        <v>0</v>
      </c>
      <c r="BY470">
        <v>0</v>
      </c>
      <c r="CA470">
        <v>0</v>
      </c>
      <c r="CB470">
        <v>0</v>
      </c>
      <c r="CD470">
        <v>0</v>
      </c>
      <c r="CE470">
        <v>0</v>
      </c>
      <c r="CL470" s="61">
        <v>0</v>
      </c>
      <c r="CM470">
        <v>2.4</v>
      </c>
      <c r="CN470" s="103">
        <v>66</v>
      </c>
      <c r="DB470" s="103"/>
      <c r="DC470" s="103" t="s">
        <v>1799</v>
      </c>
      <c r="DD470" s="103"/>
      <c r="DE470" s="103">
        <v>-11.5</v>
      </c>
      <c r="DF470" s="90" t="s">
        <v>1890</v>
      </c>
      <c r="DG470" s="103">
        <v>-8.56</v>
      </c>
      <c r="DH470" s="103"/>
      <c r="DI470" s="103"/>
      <c r="DJ470" s="103"/>
      <c r="DK470" s="103"/>
      <c r="DL470" s="103"/>
      <c r="DM470" s="103"/>
      <c r="DN470" s="103"/>
      <c r="DO470" s="103"/>
      <c r="DP470" s="103"/>
      <c r="DQ470" s="103"/>
      <c r="DR470" s="103"/>
      <c r="DS470" s="104"/>
      <c r="DT470" s="50">
        <f t="shared" si="570"/>
        <v>0</v>
      </c>
      <c r="DU470" s="73">
        <f t="shared" si="571"/>
        <v>0</v>
      </c>
      <c r="DV470" s="73">
        <f t="shared" si="572"/>
        <v>0</v>
      </c>
      <c r="DW470" s="73">
        <f t="shared" si="573"/>
        <v>1</v>
      </c>
      <c r="DX470" s="73">
        <f t="shared" si="574"/>
        <v>0</v>
      </c>
      <c r="DY470" s="125">
        <f t="shared" si="575"/>
        <v>0</v>
      </c>
      <c r="DZ470" s="73">
        <f t="shared" si="576"/>
        <v>1</v>
      </c>
      <c r="EA470" s="19">
        <f t="shared" si="577"/>
        <v>0</v>
      </c>
      <c r="EB470" s="50">
        <f t="shared" si="578"/>
        <v>0</v>
      </c>
      <c r="EC470" s="19">
        <f t="shared" si="579"/>
        <v>1</v>
      </c>
      <c r="ED470" s="19">
        <f t="shared" si="580"/>
        <v>0</v>
      </c>
      <c r="EE470" s="19">
        <f t="shared" si="581"/>
        <v>0</v>
      </c>
      <c r="EF470" s="50">
        <f t="shared" si="582"/>
        <v>0</v>
      </c>
      <c r="EG470" s="19">
        <f t="shared" si="583"/>
        <v>1</v>
      </c>
      <c r="EH470" s="19">
        <f t="shared" si="584"/>
        <v>0</v>
      </c>
      <c r="EI470" s="50">
        <f t="shared" si="585"/>
        <v>0</v>
      </c>
      <c r="EJ470" s="125">
        <f t="shared" si="586"/>
        <v>1</v>
      </c>
      <c r="EK470">
        <f t="shared" si="587"/>
        <v>24.1</v>
      </c>
      <c r="EL470">
        <f t="shared" si="588"/>
        <v>4.5999999999999996</v>
      </c>
      <c r="EM470">
        <f t="shared" si="589"/>
        <v>45.3</v>
      </c>
      <c r="EN470">
        <f t="shared" si="590"/>
        <v>116.6</v>
      </c>
      <c r="EO470">
        <f t="shared" si="591"/>
        <v>0.21299999999999999</v>
      </c>
      <c r="EP470">
        <f t="shared" si="592"/>
        <v>1.34</v>
      </c>
      <c r="EQ470">
        <f t="shared" si="593"/>
        <v>439</v>
      </c>
      <c r="ER470" t="str">
        <f t="shared" si="594"/>
        <v/>
      </c>
      <c r="ES470">
        <f t="shared" si="595"/>
        <v>2</v>
      </c>
      <c r="ET470">
        <f t="shared" si="596"/>
        <v>133.6</v>
      </c>
      <c r="EU470" s="61">
        <f t="shared" si="597"/>
        <v>12.4</v>
      </c>
      <c r="EV470" s="53" t="e">
        <f>IF(ISNUMBER(EK470),EK470*#REF!,"")</f>
        <v>#REF!</v>
      </c>
      <c r="EW470" s="53" t="e">
        <f>IF(ISNUMBER(EL470),EL470*#REF!,"")</f>
        <v>#REF!</v>
      </c>
      <c r="EX470" s="53" t="e">
        <f>IF(ISNUMBER(EM470),EM470*#REF!,"")</f>
        <v>#REF!</v>
      </c>
      <c r="EY470" s="53" t="e">
        <f>IF(ISNUMBER(EN470),EN470*#REF!,"")</f>
        <v>#REF!</v>
      </c>
      <c r="EZ470" s="53" t="e">
        <f>IF(ISNUMBER(EO470),EO470*#REF!,"")</f>
        <v>#REF!</v>
      </c>
      <c r="FA470" s="53" t="e">
        <f>IF(ISNUMBER(EP470),EP470*#REF!,"")</f>
        <v>#REF!</v>
      </c>
      <c r="FB470" s="53" t="e">
        <f>IF(ISNUMBER(EQ470),EQ470*#REF!,"")</f>
        <v>#REF!</v>
      </c>
      <c r="FC470" s="53" t="str">
        <f>IF(ISNUMBER(ER470),ER470*#REF!,"")</f>
        <v/>
      </c>
      <c r="FD470" s="53" t="e">
        <f>IF(ISNUMBER(ES470),ES470*#REF!,"")</f>
        <v>#REF!</v>
      </c>
      <c r="FE470" s="53" t="e">
        <f>IF(ISNUMBER(ET470),ET470*#REF!,"")</f>
        <v>#REF!</v>
      </c>
      <c r="FF470" s="52" t="e">
        <f>IF(ISNUMBER(EU470),EU470*#REF!,"")</f>
        <v>#REF!</v>
      </c>
      <c r="FG470" s="55" t="str">
        <f t="shared" si="598"/>
        <v/>
      </c>
      <c r="FH470" s="55" t="str">
        <f t="shared" si="599"/>
        <v/>
      </c>
      <c r="FI470" s="55" t="str">
        <f t="shared" si="600"/>
        <v/>
      </c>
      <c r="FJ470" s="55" t="str">
        <f t="shared" si="601"/>
        <v/>
      </c>
      <c r="FK470" s="55" t="str">
        <f t="shared" si="602"/>
        <v/>
      </c>
      <c r="FL470" s="55" t="str">
        <f t="shared" si="603"/>
        <v/>
      </c>
      <c r="FM470" s="55" t="str">
        <f t="shared" si="604"/>
        <v/>
      </c>
      <c r="FN470" s="55" t="str">
        <f t="shared" si="605"/>
        <v/>
      </c>
      <c r="FO470" s="55" t="str">
        <f t="shared" si="606"/>
        <v/>
      </c>
      <c r="FP470" s="55" t="str">
        <f t="shared" si="607"/>
        <v/>
      </c>
      <c r="FQ470" s="59" t="str">
        <f t="shared" si="608"/>
        <v/>
      </c>
      <c r="FR470" s="53" t="str">
        <f t="shared" si="634"/>
        <v/>
      </c>
      <c r="FS470" s="53" t="e">
        <f t="shared" si="609"/>
        <v>#VALUE!</v>
      </c>
      <c r="FT470" s="19" t="e">
        <f t="shared" si="610"/>
        <v>#VALUE!</v>
      </c>
      <c r="FU470" s="19" t="e">
        <f t="shared" si="611"/>
        <v>#VALUE!</v>
      </c>
      <c r="FV470" s="19" t="e">
        <f t="shared" si="612"/>
        <v>#VALUE!</v>
      </c>
      <c r="FW470" s="50" t="e">
        <f t="shared" si="613"/>
        <v>#VALUE!</v>
      </c>
      <c r="FX470" s="120">
        <f t="shared" si="614"/>
        <v>0</v>
      </c>
      <c r="FY470" s="120">
        <f t="shared" si="615"/>
        <v>0</v>
      </c>
      <c r="FZ470" s="120">
        <f t="shared" si="616"/>
        <v>0</v>
      </c>
      <c r="GA470" s="120">
        <f t="shared" si="617"/>
        <v>0</v>
      </c>
      <c r="GB470" s="120">
        <f t="shared" si="618"/>
        <v>0</v>
      </c>
      <c r="GC470" s="120">
        <f t="shared" si="619"/>
        <v>0</v>
      </c>
      <c r="GD470" s="120">
        <f t="shared" si="620"/>
        <v>0</v>
      </c>
      <c r="GE470" s="120">
        <f t="shared" si="621"/>
        <v>0</v>
      </c>
      <c r="GF470" s="120">
        <f t="shared" si="622"/>
        <v>0</v>
      </c>
      <c r="GG470">
        <f t="shared" si="623"/>
        <v>0</v>
      </c>
      <c r="GH470">
        <f t="shared" si="624"/>
        <v>0</v>
      </c>
      <c r="GI470">
        <v>6</v>
      </c>
      <c r="GJ470" t="str">
        <f t="shared" si="625"/>
        <v/>
      </c>
    </row>
    <row r="471" spans="1:192" ht="15" x14ac:dyDescent="0.25">
      <c r="A471" s="50">
        <f t="shared" si="626"/>
        <v>470</v>
      </c>
      <c r="B471" s="2" t="s">
        <v>301</v>
      </c>
      <c r="C471" t="s">
        <v>103</v>
      </c>
      <c r="F471" s="271">
        <v>3522750</v>
      </c>
      <c r="G471" s="271">
        <v>5695180</v>
      </c>
      <c r="H471" s="77">
        <f t="shared" si="565"/>
        <v>522666.47000000003</v>
      </c>
      <c r="I471" s="77">
        <f t="shared" si="566"/>
        <v>5693341.7180000003</v>
      </c>
      <c r="J471" s="66">
        <v>306</v>
      </c>
      <c r="K471" s="19" t="s">
        <v>1334</v>
      </c>
      <c r="L471" s="19">
        <v>307.75</v>
      </c>
      <c r="Q471" s="2" t="s">
        <v>1339</v>
      </c>
      <c r="R471" s="2" t="s">
        <v>2866</v>
      </c>
      <c r="S471" t="s">
        <v>1324</v>
      </c>
      <c r="T471" s="241" t="str">
        <f t="shared" si="567"/>
        <v>-</v>
      </c>
      <c r="U471" s="241" t="str">
        <f t="shared" si="568"/>
        <v>M</v>
      </c>
      <c r="V471" s="241" t="str">
        <f t="shared" si="569"/>
        <v>-</v>
      </c>
      <c r="W471" s="241" t="str">
        <f t="shared" si="633"/>
        <v>A</v>
      </c>
      <c r="X471" s="260">
        <f t="shared" si="628"/>
        <v>6</v>
      </c>
      <c r="Y471" s="261" t="str">
        <f t="shared" si="627"/>
        <v/>
      </c>
      <c r="Z471" s="61" t="s">
        <v>1590</v>
      </c>
      <c r="AA471" s="48">
        <v>23614</v>
      </c>
      <c r="AB471" s="73">
        <v>1</v>
      </c>
      <c r="AC471" t="s">
        <v>686</v>
      </c>
      <c r="AD471" s="2" t="s">
        <v>1891</v>
      </c>
      <c r="AE471" s="56"/>
      <c r="AF471" s="66">
        <v>17.5</v>
      </c>
      <c r="AI471" s="272"/>
      <c r="AN471">
        <v>100.9</v>
      </c>
      <c r="AO471">
        <v>75.400000000000006</v>
      </c>
      <c r="AQ471">
        <v>1973</v>
      </c>
      <c r="AR471">
        <v>4283.8</v>
      </c>
      <c r="AS471" s="193">
        <f>SUM(AU471:BN471)+SUM(BO471:CL471)/1000</f>
        <v>2644.57</v>
      </c>
      <c r="AT471" s="255" t="str">
        <f>FR471</f>
        <v/>
      </c>
      <c r="AU471">
        <v>47.1</v>
      </c>
      <c r="AV471">
        <v>194.5</v>
      </c>
      <c r="AW471">
        <v>400.8</v>
      </c>
      <c r="AX471">
        <v>40.799999999999997</v>
      </c>
      <c r="AY471">
        <v>298.2</v>
      </c>
      <c r="AZ471" s="61">
        <v>1640.9</v>
      </c>
      <c r="BB471">
        <v>17.5</v>
      </c>
      <c r="BE471">
        <v>2.8</v>
      </c>
      <c r="BF471">
        <v>0.27</v>
      </c>
      <c r="BJ471">
        <v>1.7</v>
      </c>
      <c r="BO471" s="90"/>
      <c r="BP471" s="273"/>
      <c r="BQ471" s="90"/>
      <c r="BR471" s="90"/>
      <c r="BS471" s="90"/>
      <c r="BT471" s="90"/>
      <c r="BU471" s="90"/>
      <c r="BV471" s="90"/>
      <c r="BW471" s="90"/>
      <c r="BX471" s="90"/>
      <c r="BY471" s="90"/>
      <c r="BZ471" s="90"/>
      <c r="CA471" s="90"/>
      <c r="CB471" s="90"/>
      <c r="CC471" s="90"/>
      <c r="CD471" s="90"/>
      <c r="CE471" s="90"/>
      <c r="CF471" s="90"/>
      <c r="CG471" s="90"/>
      <c r="CH471" s="90"/>
      <c r="CI471" s="90"/>
      <c r="CJ471" s="90"/>
      <c r="CK471" s="90"/>
      <c r="CL471" s="91"/>
      <c r="CM471" s="90">
        <v>1.07</v>
      </c>
      <c r="CN471" s="90">
        <v>1188</v>
      </c>
      <c r="CO471" s="90"/>
      <c r="DB471" s="103"/>
      <c r="DC471" s="103"/>
      <c r="DD471" s="103"/>
      <c r="DE471" s="103"/>
      <c r="DF471" s="103"/>
      <c r="DG471" s="103"/>
      <c r="DH471" s="103"/>
      <c r="DI471" s="103"/>
      <c r="DJ471" s="103"/>
      <c r="DK471" s="103"/>
      <c r="DL471" s="103"/>
      <c r="DM471" s="103"/>
      <c r="DN471" s="103"/>
      <c r="DO471" s="103"/>
      <c r="DP471" s="103"/>
      <c r="DQ471" s="103"/>
      <c r="DR471" s="103"/>
      <c r="DS471" s="104"/>
      <c r="DT471" s="50">
        <f t="shared" si="570"/>
        <v>1</v>
      </c>
      <c r="DU471" s="73">
        <f t="shared" si="571"/>
        <v>0</v>
      </c>
      <c r="DV471" s="73">
        <f t="shared" si="572"/>
        <v>0</v>
      </c>
      <c r="DW471" s="73">
        <f t="shared" si="573"/>
        <v>1</v>
      </c>
      <c r="DX471" s="73">
        <f t="shared" si="574"/>
        <v>0</v>
      </c>
      <c r="DY471" s="125">
        <f t="shared" si="575"/>
        <v>0</v>
      </c>
      <c r="DZ471" s="73">
        <f t="shared" si="576"/>
        <v>1</v>
      </c>
      <c r="EA471" s="19">
        <f t="shared" si="577"/>
        <v>0</v>
      </c>
      <c r="EB471" s="50">
        <f t="shared" si="578"/>
        <v>0</v>
      </c>
      <c r="EC471" s="19">
        <f t="shared" si="579"/>
        <v>0</v>
      </c>
      <c r="ED471" s="19">
        <f t="shared" si="580"/>
        <v>1</v>
      </c>
      <c r="EE471" s="19">
        <f t="shared" si="581"/>
        <v>0</v>
      </c>
      <c r="EF471" s="50">
        <f t="shared" si="582"/>
        <v>0</v>
      </c>
      <c r="EG471" s="19">
        <f t="shared" si="583"/>
        <v>0</v>
      </c>
      <c r="EH471" s="19">
        <f t="shared" si="584"/>
        <v>1</v>
      </c>
      <c r="EI471" s="50">
        <f t="shared" si="585"/>
        <v>0</v>
      </c>
      <c r="EJ471" s="125">
        <f t="shared" si="586"/>
        <v>3</v>
      </c>
      <c r="EK471">
        <f t="shared" si="587"/>
        <v>47.1</v>
      </c>
      <c r="EL471">
        <f t="shared" si="588"/>
        <v>17.5</v>
      </c>
      <c r="EM471">
        <f t="shared" si="589"/>
        <v>194.5</v>
      </c>
      <c r="EN471">
        <f t="shared" si="590"/>
        <v>400.8</v>
      </c>
      <c r="EO471">
        <f t="shared" si="591"/>
        <v>0.27</v>
      </c>
      <c r="EP471">
        <f t="shared" si="592"/>
        <v>2.8</v>
      </c>
      <c r="EQ471">
        <f t="shared" si="593"/>
        <v>1640.9</v>
      </c>
      <c r="ER471" t="str">
        <f t="shared" si="594"/>
        <v/>
      </c>
      <c r="ES471">
        <f t="shared" si="595"/>
        <v>1.7</v>
      </c>
      <c r="ET471">
        <f t="shared" si="596"/>
        <v>298.2</v>
      </c>
      <c r="EU471" s="61">
        <f t="shared" si="597"/>
        <v>40.799999999999997</v>
      </c>
      <c r="EV471" s="53" t="e">
        <f>IF(ISNUMBER(EK471),EK471*#REF!,"")</f>
        <v>#REF!</v>
      </c>
      <c r="EW471" s="53" t="e">
        <f>IF(ISNUMBER(EL471),EL471*#REF!,"")</f>
        <v>#REF!</v>
      </c>
      <c r="EX471" s="53" t="e">
        <f>IF(ISNUMBER(EM471),EM471*#REF!,"")</f>
        <v>#REF!</v>
      </c>
      <c r="EY471" s="53" t="e">
        <f>IF(ISNUMBER(EN471),EN471*#REF!,"")</f>
        <v>#REF!</v>
      </c>
      <c r="EZ471" s="53" t="e">
        <f>IF(ISNUMBER(EO471),EO471*#REF!,"")</f>
        <v>#REF!</v>
      </c>
      <c r="FA471" s="53" t="e">
        <f>IF(ISNUMBER(EP471),EP471*#REF!,"")</f>
        <v>#REF!</v>
      </c>
      <c r="FB471" s="53" t="e">
        <f>IF(ISNUMBER(EQ471),EQ471*#REF!,"")</f>
        <v>#REF!</v>
      </c>
      <c r="FC471" s="53" t="str">
        <f>IF(ISNUMBER(ER471),ER471*#REF!,"")</f>
        <v/>
      </c>
      <c r="FD471" s="53" t="e">
        <f>IF(ISNUMBER(ES471),ES471*#REF!,"")</f>
        <v>#REF!</v>
      </c>
      <c r="FE471" s="53" t="e">
        <f>IF(ISNUMBER(ET471),ET471*#REF!,"")</f>
        <v>#REF!</v>
      </c>
      <c r="FF471" s="52" t="e">
        <f>IF(ISNUMBER(EU471),EU471*#REF!,"")</f>
        <v>#REF!</v>
      </c>
      <c r="FG471" s="55" t="str">
        <f t="shared" si="598"/>
        <v/>
      </c>
      <c r="FH471" s="55" t="str">
        <f t="shared" si="599"/>
        <v/>
      </c>
      <c r="FI471" s="55" t="str">
        <f t="shared" si="600"/>
        <v/>
      </c>
      <c r="FJ471" s="55" t="str">
        <f t="shared" si="601"/>
        <v/>
      </c>
      <c r="FK471" s="55" t="str">
        <f t="shared" si="602"/>
        <v/>
      </c>
      <c r="FL471" s="55" t="str">
        <f t="shared" si="603"/>
        <v/>
      </c>
      <c r="FM471" s="55" t="str">
        <f t="shared" si="604"/>
        <v/>
      </c>
      <c r="FN471" s="55" t="str">
        <f t="shared" si="605"/>
        <v/>
      </c>
      <c r="FO471" s="55" t="str">
        <f t="shared" si="606"/>
        <v/>
      </c>
      <c r="FP471" s="55" t="str">
        <f t="shared" si="607"/>
        <v/>
      </c>
      <c r="FQ471" s="59" t="str">
        <f t="shared" si="608"/>
        <v/>
      </c>
      <c r="FR471" s="53" t="str">
        <f t="shared" si="634"/>
        <v/>
      </c>
      <c r="FS471" s="53" t="e">
        <f t="shared" si="609"/>
        <v>#VALUE!</v>
      </c>
      <c r="FT471" s="19" t="e">
        <f t="shared" si="610"/>
        <v>#VALUE!</v>
      </c>
      <c r="FU471" s="19" t="e">
        <f t="shared" si="611"/>
        <v>#VALUE!</v>
      </c>
      <c r="FV471" s="19" t="e">
        <f t="shared" si="612"/>
        <v>#VALUE!</v>
      </c>
      <c r="FW471" s="50" t="e">
        <f t="shared" si="613"/>
        <v>#VALUE!</v>
      </c>
      <c r="FX471" s="120">
        <f t="shared" si="614"/>
        <v>0</v>
      </c>
      <c r="FY471" s="120">
        <f t="shared" si="615"/>
        <v>0</v>
      </c>
      <c r="FZ471" s="120">
        <f t="shared" si="616"/>
        <v>0</v>
      </c>
      <c r="GA471" s="120">
        <f t="shared" si="617"/>
        <v>0</v>
      </c>
      <c r="GB471" s="120">
        <f t="shared" si="618"/>
        <v>0</v>
      </c>
      <c r="GC471" s="120">
        <f t="shared" si="619"/>
        <v>0</v>
      </c>
      <c r="GD471" s="120">
        <f t="shared" si="620"/>
        <v>0</v>
      </c>
      <c r="GE471" s="120">
        <f t="shared" si="621"/>
        <v>0</v>
      </c>
      <c r="GF471" s="120">
        <f t="shared" si="622"/>
        <v>0</v>
      </c>
      <c r="GG471">
        <f t="shared" si="623"/>
        <v>0</v>
      </c>
      <c r="GH471">
        <f t="shared" si="624"/>
        <v>0</v>
      </c>
      <c r="GI471">
        <v>6</v>
      </c>
      <c r="GJ471" t="str">
        <f t="shared" si="625"/>
        <v/>
      </c>
    </row>
    <row r="472" spans="1:192" x14ac:dyDescent="0.2">
      <c r="A472" s="50">
        <f t="shared" si="626"/>
        <v>471</v>
      </c>
      <c r="B472" s="2" t="s">
        <v>302</v>
      </c>
      <c r="C472" s="2" t="s">
        <v>1002</v>
      </c>
      <c r="D472" s="2" t="s">
        <v>1001</v>
      </c>
      <c r="E472" s="2"/>
      <c r="F472" s="19">
        <v>3524000</v>
      </c>
      <c r="G472" s="19">
        <v>5699420</v>
      </c>
      <c r="H472" s="77">
        <f t="shared" si="565"/>
        <v>523915.97000000003</v>
      </c>
      <c r="I472" s="77">
        <f t="shared" si="566"/>
        <v>5697580.0219999999</v>
      </c>
      <c r="J472" s="211">
        <v>238</v>
      </c>
      <c r="K472" s="19" t="s">
        <v>1334</v>
      </c>
      <c r="L472" s="19">
        <v>200</v>
      </c>
      <c r="Q472" s="2" t="s">
        <v>1339</v>
      </c>
      <c r="R472" s="2" t="s">
        <v>2862</v>
      </c>
      <c r="S472" s="2" t="s">
        <v>1324</v>
      </c>
      <c r="T472" s="241" t="str">
        <f t="shared" si="567"/>
        <v>-</v>
      </c>
      <c r="U472" s="241" t="str">
        <f t="shared" si="568"/>
        <v>M</v>
      </c>
      <c r="V472" s="241" t="str">
        <f t="shared" si="569"/>
        <v>-</v>
      </c>
      <c r="W472" s="241" t="str">
        <f t="shared" si="633"/>
        <v>A</v>
      </c>
      <c r="X472" s="260">
        <f t="shared" si="628"/>
        <v>6</v>
      </c>
      <c r="Y472" s="261" t="str">
        <f t="shared" si="627"/>
        <v/>
      </c>
      <c r="Z472" s="56" t="s">
        <v>1585</v>
      </c>
      <c r="AA472" s="48">
        <v>24889</v>
      </c>
      <c r="AB472" s="73">
        <v>1</v>
      </c>
      <c r="AC472" s="2" t="s">
        <v>560</v>
      </c>
      <c r="AD472" s="2" t="s">
        <v>1892</v>
      </c>
      <c r="AE472" s="56"/>
      <c r="AF472" s="128">
        <v>13</v>
      </c>
      <c r="AN472">
        <v>85.18</v>
      </c>
      <c r="AO472">
        <v>71.400000000000006</v>
      </c>
      <c r="AR472">
        <v>2636</v>
      </c>
      <c r="AS472" s="193">
        <f>SUM(AU472:BN472)+SUM(BO472:CL472)/1000</f>
        <v>2659.9</v>
      </c>
      <c r="AT472" s="248" t="str">
        <f>FR472</f>
        <v/>
      </c>
      <c r="AU472">
        <v>88.4</v>
      </c>
      <c r="AV472">
        <v>128.5</v>
      </c>
      <c r="AW472">
        <v>397.7</v>
      </c>
      <c r="AX472">
        <v>112.4</v>
      </c>
      <c r="AY472">
        <v>316.5</v>
      </c>
      <c r="AZ472" s="61">
        <v>1556</v>
      </c>
      <c r="BB472">
        <v>14</v>
      </c>
      <c r="BE472">
        <v>19.420000000000002</v>
      </c>
      <c r="BF472">
        <v>1.88</v>
      </c>
      <c r="BJ472">
        <v>1</v>
      </c>
      <c r="BM472">
        <v>24.1</v>
      </c>
      <c r="CN472" s="103">
        <v>1916</v>
      </c>
      <c r="DB472" s="103"/>
      <c r="DC472" s="103"/>
      <c r="DD472" s="103"/>
      <c r="DE472" s="103"/>
      <c r="DF472" s="103"/>
      <c r="DG472" s="103"/>
      <c r="DH472" s="103">
        <v>22.4</v>
      </c>
      <c r="DI472" s="103"/>
      <c r="DJ472" s="103"/>
      <c r="DK472" s="103"/>
      <c r="DL472" s="103"/>
      <c r="DM472" s="103"/>
      <c r="DN472" s="103"/>
      <c r="DO472" s="103"/>
      <c r="DP472" s="103"/>
      <c r="DQ472" s="103"/>
      <c r="DR472" s="103"/>
      <c r="DS472" s="104"/>
      <c r="DT472" s="50">
        <f t="shared" si="570"/>
        <v>1</v>
      </c>
      <c r="DU472" s="73">
        <f t="shared" si="571"/>
        <v>0</v>
      </c>
      <c r="DV472" s="73">
        <f t="shared" si="572"/>
        <v>0</v>
      </c>
      <c r="DW472" s="73">
        <f t="shared" si="573"/>
        <v>1</v>
      </c>
      <c r="DX472" s="73">
        <f t="shared" si="574"/>
        <v>0</v>
      </c>
      <c r="DY472" s="125">
        <f t="shared" si="575"/>
        <v>0</v>
      </c>
      <c r="DZ472" s="73">
        <f t="shared" si="576"/>
        <v>1</v>
      </c>
      <c r="EA472" s="19">
        <f t="shared" si="577"/>
        <v>0</v>
      </c>
      <c r="EB472" s="50">
        <f t="shared" si="578"/>
        <v>0</v>
      </c>
      <c r="EC472" s="19">
        <f t="shared" si="579"/>
        <v>0</v>
      </c>
      <c r="ED472" s="19">
        <f t="shared" si="580"/>
        <v>1</v>
      </c>
      <c r="EE472" s="19">
        <f t="shared" si="581"/>
        <v>0</v>
      </c>
      <c r="EF472" s="50">
        <f t="shared" si="582"/>
        <v>0</v>
      </c>
      <c r="EG472" s="19">
        <f t="shared" si="583"/>
        <v>0</v>
      </c>
      <c r="EH472" s="19">
        <f t="shared" si="584"/>
        <v>1</v>
      </c>
      <c r="EI472" s="50">
        <f t="shared" si="585"/>
        <v>0</v>
      </c>
      <c r="EJ472" s="125">
        <f t="shared" si="586"/>
        <v>3</v>
      </c>
      <c r="EK472">
        <f t="shared" si="587"/>
        <v>88.4</v>
      </c>
      <c r="EL472">
        <f t="shared" si="588"/>
        <v>14</v>
      </c>
      <c r="EM472">
        <f t="shared" si="589"/>
        <v>128.5</v>
      </c>
      <c r="EN472">
        <f t="shared" si="590"/>
        <v>397.7</v>
      </c>
      <c r="EO472">
        <f t="shared" si="591"/>
        <v>1.88</v>
      </c>
      <c r="EP472">
        <f t="shared" si="592"/>
        <v>19.420000000000002</v>
      </c>
      <c r="EQ472">
        <f t="shared" si="593"/>
        <v>1556</v>
      </c>
      <c r="ER472" t="str">
        <f t="shared" si="594"/>
        <v/>
      </c>
      <c r="ES472">
        <f t="shared" si="595"/>
        <v>1</v>
      </c>
      <c r="ET472">
        <f t="shared" si="596"/>
        <v>316.5</v>
      </c>
      <c r="EU472" s="61">
        <f t="shared" si="597"/>
        <v>112.4</v>
      </c>
      <c r="EV472" s="53" t="e">
        <f>IF(ISNUMBER(EK472),EK472*#REF!,"")</f>
        <v>#REF!</v>
      </c>
      <c r="EW472" s="53" t="e">
        <f>IF(ISNUMBER(EL472),EL472*#REF!,"")</f>
        <v>#REF!</v>
      </c>
      <c r="EX472" s="53" t="e">
        <f>IF(ISNUMBER(EM472),EM472*#REF!,"")</f>
        <v>#REF!</v>
      </c>
      <c r="EY472" s="53" t="e">
        <f>IF(ISNUMBER(EN472),EN472*#REF!,"")</f>
        <v>#REF!</v>
      </c>
      <c r="EZ472" s="53" t="e">
        <f>IF(ISNUMBER(EO472),EO472*#REF!,"")</f>
        <v>#REF!</v>
      </c>
      <c r="FA472" s="53" t="e">
        <f>IF(ISNUMBER(EP472),EP472*#REF!,"")</f>
        <v>#REF!</v>
      </c>
      <c r="FB472" s="53" t="e">
        <f>IF(ISNUMBER(EQ472),EQ472*#REF!,"")</f>
        <v>#REF!</v>
      </c>
      <c r="FC472" s="53" t="str">
        <f>IF(ISNUMBER(ER472),ER472*#REF!,"")</f>
        <v/>
      </c>
      <c r="FD472" s="53" t="e">
        <f>IF(ISNUMBER(ES472),ES472*#REF!,"")</f>
        <v>#REF!</v>
      </c>
      <c r="FE472" s="53" t="e">
        <f>IF(ISNUMBER(ET472),ET472*#REF!,"")</f>
        <v>#REF!</v>
      </c>
      <c r="FF472" s="52" t="e">
        <f>IF(ISNUMBER(EU472),EU472*#REF!,"")</f>
        <v>#REF!</v>
      </c>
      <c r="FG472" s="55" t="str">
        <f t="shared" si="598"/>
        <v/>
      </c>
      <c r="FH472" s="55" t="str">
        <f t="shared" si="599"/>
        <v/>
      </c>
      <c r="FI472" s="55" t="str">
        <f t="shared" si="600"/>
        <v/>
      </c>
      <c r="FJ472" s="55" t="str">
        <f t="shared" si="601"/>
        <v/>
      </c>
      <c r="FK472" s="55" t="str">
        <f t="shared" si="602"/>
        <v/>
      </c>
      <c r="FL472" s="55" t="str">
        <f t="shared" si="603"/>
        <v/>
      </c>
      <c r="FM472" s="55" t="str">
        <f t="shared" si="604"/>
        <v/>
      </c>
      <c r="FN472" s="55" t="str">
        <f t="shared" si="605"/>
        <v/>
      </c>
      <c r="FO472" s="55" t="str">
        <f t="shared" si="606"/>
        <v/>
      </c>
      <c r="FP472" s="55" t="str">
        <f t="shared" si="607"/>
        <v/>
      </c>
      <c r="FQ472" s="59" t="str">
        <f t="shared" si="608"/>
        <v/>
      </c>
      <c r="FR472" s="53" t="str">
        <f t="shared" si="634"/>
        <v/>
      </c>
      <c r="FS472" s="53" t="e">
        <f t="shared" si="609"/>
        <v>#VALUE!</v>
      </c>
      <c r="FT472" s="19" t="e">
        <f t="shared" si="610"/>
        <v>#VALUE!</v>
      </c>
      <c r="FU472" s="19" t="e">
        <f t="shared" si="611"/>
        <v>#VALUE!</v>
      </c>
      <c r="FV472" s="19" t="e">
        <f t="shared" si="612"/>
        <v>#VALUE!</v>
      </c>
      <c r="FW472" s="50" t="e">
        <f t="shared" si="613"/>
        <v>#VALUE!</v>
      </c>
      <c r="FX472" s="120">
        <f t="shared" si="614"/>
        <v>0</v>
      </c>
      <c r="FY472" s="120">
        <f t="shared" si="615"/>
        <v>0</v>
      </c>
      <c r="FZ472" s="120">
        <f t="shared" si="616"/>
        <v>0</v>
      </c>
      <c r="GA472" s="120">
        <f t="shared" si="617"/>
        <v>0</v>
      </c>
      <c r="GB472" s="120">
        <f t="shared" si="618"/>
        <v>0</v>
      </c>
      <c r="GC472" s="120">
        <f t="shared" si="619"/>
        <v>0</v>
      </c>
      <c r="GD472" s="120">
        <f t="shared" si="620"/>
        <v>0</v>
      </c>
      <c r="GE472" s="120">
        <f t="shared" si="621"/>
        <v>0</v>
      </c>
      <c r="GF472" s="120">
        <f t="shared" si="622"/>
        <v>0</v>
      </c>
      <c r="GG472">
        <f t="shared" si="623"/>
        <v>0</v>
      </c>
      <c r="GH472">
        <f t="shared" si="624"/>
        <v>0</v>
      </c>
      <c r="GI472">
        <v>6</v>
      </c>
      <c r="GJ472" t="str">
        <f t="shared" si="625"/>
        <v/>
      </c>
    </row>
    <row r="473" spans="1:192" x14ac:dyDescent="0.2">
      <c r="A473" s="50">
        <f t="shared" si="626"/>
        <v>472</v>
      </c>
      <c r="B473" s="2" t="s">
        <v>302</v>
      </c>
      <c r="C473" s="2" t="s">
        <v>1002</v>
      </c>
      <c r="D473" s="2" t="s">
        <v>1001</v>
      </c>
      <c r="E473" s="2"/>
      <c r="F473" s="19">
        <v>3524000</v>
      </c>
      <c r="G473" s="19">
        <v>5699420</v>
      </c>
      <c r="H473" s="77">
        <f t="shared" si="565"/>
        <v>523915.97000000003</v>
      </c>
      <c r="I473" s="77">
        <f t="shared" si="566"/>
        <v>5697580.0219999999</v>
      </c>
      <c r="J473" s="211">
        <v>238</v>
      </c>
      <c r="K473" s="19" t="s">
        <v>1334</v>
      </c>
      <c r="L473" s="19">
        <v>200</v>
      </c>
      <c r="Q473" s="2" t="s">
        <v>1339</v>
      </c>
      <c r="R473" s="2" t="s">
        <v>2862</v>
      </c>
      <c r="S473" s="2" t="s">
        <v>1324</v>
      </c>
      <c r="T473" s="241" t="str">
        <f t="shared" si="567"/>
        <v>-</v>
      </c>
      <c r="U473" s="241" t="str">
        <f t="shared" si="568"/>
        <v>-</v>
      </c>
      <c r="V473" s="241" t="str">
        <f t="shared" si="569"/>
        <v>-</v>
      </c>
      <c r="W473" s="241" t="str">
        <f t="shared" si="633"/>
        <v>-</v>
      </c>
      <c r="X473" s="260">
        <f t="shared" si="628"/>
        <v>6</v>
      </c>
      <c r="Y473" s="261" t="str">
        <f t="shared" si="627"/>
        <v/>
      </c>
      <c r="Z473" s="56"/>
      <c r="AA473" s="48" t="s">
        <v>1779</v>
      </c>
      <c r="AB473" s="73">
        <v>2</v>
      </c>
      <c r="AC473" s="2" t="s">
        <v>1038</v>
      </c>
      <c r="AD473" s="2" t="s">
        <v>1883</v>
      </c>
      <c r="AE473" s="57" t="s">
        <v>2717</v>
      </c>
      <c r="AF473" s="99">
        <v>14.1</v>
      </c>
      <c r="AH473" s="108">
        <v>6</v>
      </c>
      <c r="AS473" s="204"/>
      <c r="AT473" s="249"/>
      <c r="AU473" s="51"/>
      <c r="AV473" s="51"/>
      <c r="AW473" s="51"/>
      <c r="AX473" s="51"/>
      <c r="AY473" s="51"/>
      <c r="AZ473" s="49">
        <v>1202</v>
      </c>
      <c r="CN473" s="103">
        <v>0</v>
      </c>
      <c r="DB473" s="103"/>
      <c r="DC473" s="90" t="s">
        <v>1893</v>
      </c>
      <c r="DD473" s="103"/>
      <c r="DE473" s="103">
        <v>-0.3</v>
      </c>
      <c r="DF473" s="90" t="s">
        <v>1894</v>
      </c>
      <c r="DG473" s="103"/>
      <c r="DH473" s="103"/>
      <c r="DI473" s="103"/>
      <c r="DJ473" s="103"/>
      <c r="DK473" s="103"/>
      <c r="DL473" s="103"/>
      <c r="DM473" s="103"/>
      <c r="DN473" s="103"/>
      <c r="DO473" s="103"/>
      <c r="DP473" s="103"/>
      <c r="DQ473" s="103"/>
      <c r="DR473" s="103"/>
      <c r="DS473" s="104"/>
      <c r="DT473" s="50">
        <f t="shared" si="570"/>
        <v>0</v>
      </c>
      <c r="DU473" s="73">
        <f t="shared" si="571"/>
        <v>0</v>
      </c>
      <c r="DV473" s="73">
        <f t="shared" si="572"/>
        <v>0</v>
      </c>
      <c r="DW473" s="73">
        <f t="shared" si="573"/>
        <v>1</v>
      </c>
      <c r="DX473" s="73">
        <f t="shared" si="574"/>
        <v>0</v>
      </c>
      <c r="DY473" s="125">
        <f t="shared" si="575"/>
        <v>0</v>
      </c>
      <c r="DZ473" s="73">
        <f t="shared" si="576"/>
        <v>1</v>
      </c>
      <c r="EA473" s="19">
        <f t="shared" si="577"/>
        <v>0</v>
      </c>
      <c r="EB473" s="50">
        <f t="shared" si="578"/>
        <v>0</v>
      </c>
      <c r="EC473" s="19">
        <f t="shared" si="579"/>
        <v>0</v>
      </c>
      <c r="ED473" s="19">
        <f t="shared" si="580"/>
        <v>0</v>
      </c>
      <c r="EE473" s="19">
        <f t="shared" si="581"/>
        <v>0</v>
      </c>
      <c r="EF473" s="50">
        <f t="shared" si="582"/>
        <v>1</v>
      </c>
      <c r="EG473" s="19">
        <f t="shared" si="583"/>
        <v>1</v>
      </c>
      <c r="EH473" s="19">
        <f t="shared" si="584"/>
        <v>0</v>
      </c>
      <c r="EI473" s="50">
        <f t="shared" si="585"/>
        <v>0</v>
      </c>
      <c r="EJ473" s="125">
        <f t="shared" si="586"/>
        <v>1</v>
      </c>
      <c r="EK473" t="str">
        <f t="shared" si="587"/>
        <v/>
      </c>
      <c r="EL473" t="str">
        <f t="shared" si="588"/>
        <v/>
      </c>
      <c r="EM473" t="str">
        <f t="shared" si="589"/>
        <v/>
      </c>
      <c r="EN473" t="str">
        <f t="shared" si="590"/>
        <v/>
      </c>
      <c r="EO473" t="str">
        <f t="shared" si="591"/>
        <v/>
      </c>
      <c r="EP473" t="str">
        <f t="shared" si="592"/>
        <v/>
      </c>
      <c r="EQ473">
        <f t="shared" si="593"/>
        <v>1202</v>
      </c>
      <c r="ER473" t="str">
        <f t="shared" si="594"/>
        <v/>
      </c>
      <c r="ES473" t="str">
        <f t="shared" si="595"/>
        <v/>
      </c>
      <c r="ET473" t="str">
        <f t="shared" si="596"/>
        <v/>
      </c>
      <c r="EU473" s="61" t="str">
        <f t="shared" si="597"/>
        <v/>
      </c>
      <c r="EV473" s="53" t="str">
        <f>IF(ISNUMBER(EK473),EK473*#REF!,"")</f>
        <v/>
      </c>
      <c r="EW473" s="53" t="str">
        <f>IF(ISNUMBER(EL473),EL473*#REF!,"")</f>
        <v/>
      </c>
      <c r="EX473" s="53" t="str">
        <f>IF(ISNUMBER(EM473),EM473*#REF!,"")</f>
        <v/>
      </c>
      <c r="EY473" s="53" t="str">
        <f>IF(ISNUMBER(EN473),EN473*#REF!,"")</f>
        <v/>
      </c>
      <c r="EZ473" s="53" t="str">
        <f>IF(ISNUMBER(EO473),EO473*#REF!,"")</f>
        <v/>
      </c>
      <c r="FA473" s="53" t="str">
        <f>IF(ISNUMBER(EP473),EP473*#REF!,"")</f>
        <v/>
      </c>
      <c r="FB473" s="53" t="e">
        <f>IF(ISNUMBER(EQ473),EQ473*#REF!,"")</f>
        <v>#REF!</v>
      </c>
      <c r="FC473" s="53" t="str">
        <f>IF(ISNUMBER(ER473),ER473*#REF!,"")</f>
        <v/>
      </c>
      <c r="FD473" s="53" t="str">
        <f>IF(ISNUMBER(ES473),ES473*#REF!,"")</f>
        <v/>
      </c>
      <c r="FE473" s="53" t="str">
        <f>IF(ISNUMBER(ET473),ET473*#REF!,"")</f>
        <v/>
      </c>
      <c r="FF473" s="52" t="str">
        <f>IF(ISNUMBER(EU473),EU473*#REF!,"")</f>
        <v/>
      </c>
      <c r="FG473" s="55" t="str">
        <f t="shared" si="598"/>
        <v/>
      </c>
      <c r="FH473" s="55" t="str">
        <f t="shared" si="599"/>
        <v/>
      </c>
      <c r="FI473" s="55" t="str">
        <f t="shared" si="600"/>
        <v/>
      </c>
      <c r="FJ473" s="55" t="str">
        <f t="shared" si="601"/>
        <v/>
      </c>
      <c r="FK473" s="55" t="str">
        <f t="shared" si="602"/>
        <v/>
      </c>
      <c r="FL473" s="55" t="str">
        <f t="shared" si="603"/>
        <v/>
      </c>
      <c r="FM473" s="55" t="str">
        <f t="shared" si="604"/>
        <v/>
      </c>
      <c r="FN473" s="55" t="str">
        <f t="shared" si="605"/>
        <v/>
      </c>
      <c r="FO473" s="55" t="str">
        <f t="shared" si="606"/>
        <v/>
      </c>
      <c r="FP473" s="55" t="str">
        <f t="shared" si="607"/>
        <v/>
      </c>
      <c r="FQ473" s="59" t="str">
        <f t="shared" si="608"/>
        <v/>
      </c>
      <c r="FR473" s="53" t="str">
        <f t="shared" si="634"/>
        <v/>
      </c>
      <c r="FS473" s="53">
        <f t="shared" si="609"/>
        <v>0</v>
      </c>
      <c r="FT473" s="19">
        <f t="shared" si="610"/>
        <v>1</v>
      </c>
      <c r="FU473" s="19">
        <f t="shared" si="611"/>
        <v>0</v>
      </c>
      <c r="FV473" s="19">
        <f t="shared" si="612"/>
        <v>0</v>
      </c>
      <c r="FW473" s="50">
        <f t="shared" si="613"/>
        <v>0</v>
      </c>
      <c r="FX473" s="120">
        <f t="shared" si="614"/>
        <v>0</v>
      </c>
      <c r="FY473" s="120">
        <f t="shared" si="615"/>
        <v>0</v>
      </c>
      <c r="FZ473" s="120">
        <f t="shared" si="616"/>
        <v>0</v>
      </c>
      <c r="GA473" s="120">
        <f t="shared" si="617"/>
        <v>0</v>
      </c>
      <c r="GB473" s="120">
        <f t="shared" si="618"/>
        <v>0</v>
      </c>
      <c r="GC473" s="120">
        <f t="shared" si="619"/>
        <v>0</v>
      </c>
      <c r="GD473" s="120">
        <f t="shared" si="620"/>
        <v>0</v>
      </c>
      <c r="GE473" s="120">
        <f t="shared" si="621"/>
        <v>0</v>
      </c>
      <c r="GF473" s="120">
        <f t="shared" si="622"/>
        <v>0</v>
      </c>
      <c r="GG473">
        <f t="shared" si="623"/>
        <v>0</v>
      </c>
      <c r="GH473">
        <f t="shared" si="624"/>
        <v>0</v>
      </c>
      <c r="GI473">
        <v>6</v>
      </c>
      <c r="GJ473" t="str">
        <f t="shared" si="625"/>
        <v/>
      </c>
    </row>
    <row r="474" spans="1:192" x14ac:dyDescent="0.2">
      <c r="A474" s="50">
        <f t="shared" si="626"/>
        <v>473</v>
      </c>
      <c r="B474" s="2" t="s">
        <v>302</v>
      </c>
      <c r="C474" s="2" t="s">
        <v>1002</v>
      </c>
      <c r="D474" s="2" t="s">
        <v>1001</v>
      </c>
      <c r="E474" s="2"/>
      <c r="F474" s="19">
        <v>3524000</v>
      </c>
      <c r="G474" s="19">
        <v>5699420</v>
      </c>
      <c r="H474" s="77">
        <f t="shared" ref="H474:H537" si="637">(MOD(F474,1000000)*0.9996)+125.57</f>
        <v>523915.97000000003</v>
      </c>
      <c r="I474" s="77">
        <f t="shared" ref="I474:I537" si="638">G474*0.9996+439.79</f>
        <v>5697580.0219999999</v>
      </c>
      <c r="J474" s="211">
        <v>238</v>
      </c>
      <c r="K474" s="19" t="s">
        <v>1334</v>
      </c>
      <c r="L474" s="19">
        <v>200</v>
      </c>
      <c r="Q474" s="2" t="s">
        <v>1339</v>
      </c>
      <c r="R474" s="2" t="s">
        <v>2862</v>
      </c>
      <c r="S474" s="2" t="s">
        <v>1324</v>
      </c>
      <c r="T474" s="241" t="str">
        <f t="shared" ref="T474:T537" si="639">IF(EA474=1,"T","-")</f>
        <v>-</v>
      </c>
      <c r="U474" s="241" t="str">
        <f t="shared" ref="U474:U537" si="640">IF(ED474=1,"M","-")</f>
        <v>-</v>
      </c>
      <c r="V474" s="241" t="str">
        <f t="shared" ref="V474:V537" si="641">IF(EE474=1,"B","-")</f>
        <v>-</v>
      </c>
      <c r="W474" s="241" t="str">
        <f t="shared" si="633"/>
        <v>-</v>
      </c>
      <c r="X474" s="260">
        <f t="shared" si="628"/>
        <v>6</v>
      </c>
      <c r="Y474" s="261" t="str">
        <f t="shared" si="627"/>
        <v/>
      </c>
      <c r="Z474" s="56"/>
      <c r="AA474" s="48" t="s">
        <v>1783</v>
      </c>
      <c r="AB474" s="73">
        <v>3</v>
      </c>
      <c r="AC474" s="2" t="s">
        <v>1038</v>
      </c>
      <c r="AD474" s="2" t="s">
        <v>1883</v>
      </c>
      <c r="AE474" s="57" t="s">
        <v>1431</v>
      </c>
      <c r="AF474" s="128">
        <v>14.4</v>
      </c>
      <c r="AH474" s="19">
        <v>6.2</v>
      </c>
      <c r="AS474" s="204"/>
      <c r="AT474" s="249"/>
      <c r="AU474" s="51"/>
      <c r="AV474" s="51"/>
      <c r="AW474" s="51"/>
      <c r="AX474" s="51"/>
      <c r="AY474" s="51"/>
      <c r="AZ474" s="49">
        <v>1360</v>
      </c>
      <c r="CN474" s="103">
        <v>330</v>
      </c>
      <c r="DB474" s="103"/>
      <c r="DC474" s="90" t="s">
        <v>1795</v>
      </c>
      <c r="DD474" s="103"/>
      <c r="DE474" s="103"/>
      <c r="DF474" s="90" t="s">
        <v>1895</v>
      </c>
      <c r="DG474" s="103">
        <v>-9.84</v>
      </c>
      <c r="DH474" s="103"/>
      <c r="DI474" s="103"/>
      <c r="DJ474" s="103"/>
      <c r="DK474" s="103"/>
      <c r="DL474" s="103"/>
      <c r="DM474" s="103"/>
      <c r="DN474" s="103"/>
      <c r="DO474" s="103"/>
      <c r="DP474" s="103"/>
      <c r="DQ474" s="103"/>
      <c r="DR474" s="103"/>
      <c r="DS474" s="104"/>
      <c r="DT474" s="50">
        <f t="shared" ref="DT474:DT537" si="642">IF(AB474=1,1,0)</f>
        <v>0</v>
      </c>
      <c r="DU474" s="73">
        <f t="shared" ref="DU474:DU537" si="643">IF(L474&lt;10,1,IF(L474=10,1,0))</f>
        <v>0</v>
      </c>
      <c r="DV474" s="73">
        <f t="shared" ref="DV474:DV537" si="644">IF(DU474=1,0,IF(L474&lt;100,1,IF(L474=100,1,0)))</f>
        <v>0</v>
      </c>
      <c r="DW474" s="73">
        <f t="shared" ref="DW474:DW537" si="645">IF(DU474+DV474=1,0,IF(L474&lt;400,1,IF(L474=400,1,0)))</f>
        <v>1</v>
      </c>
      <c r="DX474" s="73">
        <f t="shared" ref="DX474:DX537" si="646">IF(DU474+DV474+DW474=1,0,IF(L474&lt;10000,1,0))</f>
        <v>0</v>
      </c>
      <c r="DY474" s="125">
        <f t="shared" ref="DY474:DY537" si="647">IF(DU474+DV474+DW474+DX474=1,0,1)</f>
        <v>0</v>
      </c>
      <c r="DZ474" s="73">
        <f t="shared" ref="DZ474:DZ537" si="648">IF(AF474&lt;20,1,IF(AF474=20,1,0))</f>
        <v>1</v>
      </c>
      <c r="EA474" s="19">
        <f t="shared" ref="EA474:EA537" si="649">IF(DZ474=1,0,IF(AF474&lt;100,1,0))</f>
        <v>0</v>
      </c>
      <c r="EB474" s="50">
        <f t="shared" ref="EB474:EB537" si="650">IF(DZ474+EA474=1,0,1)</f>
        <v>0</v>
      </c>
      <c r="EC474" s="19">
        <f t="shared" ref="EC474:EC537" si="651">IF(EE474+ED474=1,0,IF(AS474&gt;0,1,0))</f>
        <v>0</v>
      </c>
      <c r="ED474" s="19">
        <f t="shared" ref="ED474:ED537" si="652">IF(EE474=1,0,IF(AS474&gt;1000,1,IF(AS474=1000,1,0)))</f>
        <v>0</v>
      </c>
      <c r="EE474" s="19">
        <f t="shared" ref="EE474:EE537" si="653">IF(AU474+AX474&gt;14000,1,IF(AU474+AX474=14000,1,0))</f>
        <v>0</v>
      </c>
      <c r="EF474" s="50">
        <f t="shared" ref="EF474:EF537" si="654">IF(EE474+ED474+EC474=1,0,1)</f>
        <v>1</v>
      </c>
      <c r="EG474" s="19">
        <f t="shared" ref="EG474:EG537" si="655">IF(CN474&lt;1000,1,0)</f>
        <v>1</v>
      </c>
      <c r="EH474" s="19">
        <f t="shared" ref="EH474:EH537" si="656">IF(EG474=1,0,IF(CN474&lt;100000,1,0))</f>
        <v>0</v>
      </c>
      <c r="EI474" s="50">
        <f t="shared" ref="EI474:EI537" si="657">IF(EG474+EH474=1,0,1)</f>
        <v>0</v>
      </c>
      <c r="EJ474" s="125">
        <f t="shared" ref="EJ474:EJ537" si="658">SUM(DW474:DX474,EA474,EE474,ED474,EH474)</f>
        <v>1</v>
      </c>
      <c r="EK474" t="str">
        <f t="shared" ref="EK474:EK537" si="659">IF(ISNUMBER(AU474),AU474,"")</f>
        <v/>
      </c>
      <c r="EL474" t="str">
        <f t="shared" ref="EL474:EL537" si="660">IF(ISNUMBER(BB474),BB474,"")</f>
        <v/>
      </c>
      <c r="EM474" t="str">
        <f t="shared" ref="EM474:EM537" si="661">IF(ISNUMBER(AV474),AV474,"")</f>
        <v/>
      </c>
      <c r="EN474" t="str">
        <f t="shared" ref="EN474:EN537" si="662">IF(ISNUMBER(AW474),AW474,"")</f>
        <v/>
      </c>
      <c r="EO474" t="str">
        <f t="shared" ref="EO474:EO537" si="663">IF(ISNUMBER(BF474),BF474,"")</f>
        <v/>
      </c>
      <c r="EP474" t="str">
        <f t="shared" ref="EP474:EP537" si="664">IF(ISNUMBER(BE474),BE474,"")</f>
        <v/>
      </c>
      <c r="EQ474">
        <f t="shared" ref="EQ474:EQ537" si="665">IF(ISNUMBER(AZ474),AZ474,"")</f>
        <v>1360</v>
      </c>
      <c r="ER474" t="str">
        <f t="shared" ref="ER474:ER537" si="666">IF(ISNUMBER(BL474),BL474,"")</f>
        <v/>
      </c>
      <c r="ES474" t="str">
        <f t="shared" ref="ES474:ES537" si="667">IF(ISNUMBER(BJ474),BJ474,"")</f>
        <v/>
      </c>
      <c r="ET474" t="str">
        <f t="shared" ref="ET474:ET537" si="668">IF(ISNUMBER(AY474),AY474,"")</f>
        <v/>
      </c>
      <c r="EU474" s="61" t="str">
        <f t="shared" ref="EU474:EU537" si="669">IF(ISNUMBER(AX474),AX474,"")</f>
        <v/>
      </c>
      <c r="EV474" s="53" t="str">
        <f>IF(ISNUMBER(EK474),EK474*#REF!,"")</f>
        <v/>
      </c>
      <c r="EW474" s="53" t="str">
        <f>IF(ISNUMBER(EL474),EL474*#REF!,"")</f>
        <v/>
      </c>
      <c r="EX474" s="53" t="str">
        <f>IF(ISNUMBER(EM474),EM474*#REF!,"")</f>
        <v/>
      </c>
      <c r="EY474" s="53" t="str">
        <f>IF(ISNUMBER(EN474),EN474*#REF!,"")</f>
        <v/>
      </c>
      <c r="EZ474" s="53" t="str">
        <f>IF(ISNUMBER(EO474),EO474*#REF!,"")</f>
        <v/>
      </c>
      <c r="FA474" s="53" t="str">
        <f>IF(ISNUMBER(EP474),EP474*#REF!,"")</f>
        <v/>
      </c>
      <c r="FB474" s="53" t="e">
        <f>IF(ISNUMBER(EQ474),EQ474*#REF!,"")</f>
        <v>#REF!</v>
      </c>
      <c r="FC474" s="53" t="str">
        <f>IF(ISNUMBER(ER474),ER474*#REF!,"")</f>
        <v/>
      </c>
      <c r="FD474" s="53" t="str">
        <f>IF(ISNUMBER(ES474),ES474*#REF!,"")</f>
        <v/>
      </c>
      <c r="FE474" s="53" t="str">
        <f>IF(ISNUMBER(ET474),ET474*#REF!,"")</f>
        <v/>
      </c>
      <c r="FF474" s="52" t="str">
        <f>IF(ISNUMBER(EU474),EU474*#REF!,"")</f>
        <v/>
      </c>
      <c r="FG474" s="55" t="str">
        <f t="shared" ref="FG474:FG537" si="670">IF(ISNUMBER(EV474),EV474/SUM($EV474:$FA474)*100,"")</f>
        <v/>
      </c>
      <c r="FH474" s="55" t="str">
        <f t="shared" ref="FH474:FH537" si="671">IF(ISNUMBER(EW474),EW474/SUM($EV474:$FA474)*100,"")</f>
        <v/>
      </c>
      <c r="FI474" s="55" t="str">
        <f t="shared" ref="FI474:FI537" si="672">IF(ISNUMBER(EX474),EX474/SUM($EV474:$FA474)*100,"")</f>
        <v/>
      </c>
      <c r="FJ474" s="55" t="str">
        <f t="shared" ref="FJ474:FJ537" si="673">IF(ISNUMBER(EY474),EY474/SUM($EV474:$FA474)*100,"")</f>
        <v/>
      </c>
      <c r="FK474" s="55" t="str">
        <f t="shared" ref="FK474:FK537" si="674">IF(ISNUMBER(EZ474),EZ474/SUM($EV474:$FA474)*100,"")</f>
        <v/>
      </c>
      <c r="FL474" s="55" t="str">
        <f t="shared" ref="FL474:FL537" si="675">IF(ISNUMBER(FA474),FA474/SUM($EV474:$FA474)*100,"")</f>
        <v/>
      </c>
      <c r="FM474" s="55" t="str">
        <f t="shared" ref="FM474:FM537" si="676">IF(ISNUMBER(FB474),FB474/SUM($FB474:$FF474)*100,"")</f>
        <v/>
      </c>
      <c r="FN474" s="55" t="str">
        <f t="shared" ref="FN474:FN537" si="677">IF(ISNUMBER(FC474),FC474/SUM($FB474:$FF474)*100,"")</f>
        <v/>
      </c>
      <c r="FO474" s="55" t="str">
        <f t="shared" ref="FO474:FO537" si="678">IF(ISNUMBER(FD474),FD474/SUM($FB474:$FF474)*100,"")</f>
        <v/>
      </c>
      <c r="FP474" s="55" t="str">
        <f t="shared" ref="FP474:FP537" si="679">IF(ISNUMBER(FE474),FE474/SUM($FB474:$FF474)*100,"")</f>
        <v/>
      </c>
      <c r="FQ474" s="59" t="str">
        <f t="shared" ref="FQ474:FQ537" si="680">IF(ISNUMBER(FF474),FF474/SUM($FB474:$FF474)*100,"")</f>
        <v/>
      </c>
      <c r="FR474" s="53" t="str">
        <f t="shared" si="634"/>
        <v/>
      </c>
      <c r="FS474" s="53">
        <f t="shared" ref="FS474:FS537" si="681">ABS(AT474)</f>
        <v>0</v>
      </c>
      <c r="FT474" s="19">
        <f t="shared" ref="FT474:FT537" si="682">IF(FS474=0,1,0)</f>
        <v>1</v>
      </c>
      <c r="FU474" s="19">
        <f t="shared" ref="FU474:FU537" si="683">IF(FT474=1,0,IF(FS474&lt;5,1,0))</f>
        <v>0</v>
      </c>
      <c r="FV474" s="19">
        <f t="shared" ref="FV474:FV537" si="684">IF(FT474+FU474=1,0,IF(FS474&lt;10,1,0))</f>
        <v>0</v>
      </c>
      <c r="FW474" s="50">
        <f t="shared" ref="FW474:FW537" si="685">IF(FT474+FU474+FV474=1,0,1)</f>
        <v>0</v>
      </c>
      <c r="FX474" s="120">
        <f t="shared" ref="FX474:FX537" si="686">IF(ISNUMBER(FG474),IF(FG474&gt;20,FG474,0),0)</f>
        <v>0</v>
      </c>
      <c r="FY474" s="120">
        <f t="shared" ref="FY474:FY537" si="687">IF(ISNUMBER(FJ474),IF(FJ474&gt;20,FJ474,0),0)</f>
        <v>0</v>
      </c>
      <c r="FZ474" s="120">
        <f t="shared" ref="FZ474:FZ537" si="688">IF(ISNUMBER(FI474),IF(FI474&gt;20,FI474,0),0)</f>
        <v>0</v>
      </c>
      <c r="GA474" s="120">
        <f t="shared" ref="GA474:GA537" si="689">IF(ISNUMBER(FQ474),IF(FQ474&gt;20,FQ474,0),0)</f>
        <v>0</v>
      </c>
      <c r="GB474" s="120">
        <f t="shared" ref="GB474:GB537" si="690">IF(ISNUMBER(FM474),IF(FM474&gt;20,FM474,0),0)</f>
        <v>0</v>
      </c>
      <c r="GC474" s="120">
        <f t="shared" ref="GC474:GC537" si="691">IF(ISNUMBER(FP474),IF(FP474&gt;20,FP474,0),0)</f>
        <v>0</v>
      </c>
      <c r="GD474" s="120">
        <f t="shared" ref="GD474:GD537" si="692">IF(ISNUMBER(FH474),IF(FH474&gt;20,FH474,0),0)</f>
        <v>0</v>
      </c>
      <c r="GE474" s="120">
        <f t="shared" ref="GE474:GE537" si="693">IF(ISNUMBER(FL474),IF(FL474&gt;20,FL474,0),0)</f>
        <v>0</v>
      </c>
      <c r="GF474" s="120">
        <f t="shared" ref="GF474:GF537" si="694">IF(ISNUMBER(FK474),IF(FK474&gt;20,FK474,0),0)</f>
        <v>0</v>
      </c>
      <c r="GG474">
        <f t="shared" ref="GG474:GG537" si="695">IF(GD474&gt;20,GD474,IF(GE474&gt;20,GE474,IF(GF474&gt;20,GF474,0)))</f>
        <v>0</v>
      </c>
      <c r="GH474">
        <f t="shared" ref="GH474:GH537" si="696">IF(ISNUMBER(FO474),IF(FO474&gt;20,FO474,0),0)</f>
        <v>0</v>
      </c>
      <c r="GI474">
        <v>6</v>
      </c>
      <c r="GJ474" t="str">
        <f t="shared" ref="GJ474:GJ537" si="697">IF(ISNUMBER(FR474),IF(GH474&gt;0,"NO3",IF(GB474+GC474=0,"Cl",IF(GA474+GC474=0,"HCO3",IF(GA474+GB474=0,"SO4",IF(GC474=0,IF(GA474&gt;GB474,"Cl-HCO3","HCO3-Cl"),IF(GB474=0,IF(GA474&gt;GC474,"Cl-SO4","SO4-Cl"),IF(GA474=0,IF(GB474&gt;GC474,"HCO3-SO4","SO4-HCO3"),IF(GA474&gt;GB474,IF(GA474&gt;GC474,IF(GB474&gt;GC474,"Cl-HCO3-SO4","Cl-SO4-HCO3"),"SO4-Cl-HCO3"),IF(GB474&gt;GA474,IF(GB474&gt;GC474,IF(GA474&gt;GC474,"HCO3-Cl-SO4","HCO3-SO4-Cl"),"SO4-HCO3-Cl"),"x"))))))))),"")</f>
        <v/>
      </c>
    </row>
    <row r="475" spans="1:192" ht="15" x14ac:dyDescent="0.25">
      <c r="A475" s="50">
        <f t="shared" si="626"/>
        <v>474</v>
      </c>
      <c r="B475" s="2" t="s">
        <v>302</v>
      </c>
      <c r="C475" t="s">
        <v>104</v>
      </c>
      <c r="F475" s="19">
        <v>3522940</v>
      </c>
      <c r="G475" s="19">
        <v>5700480</v>
      </c>
      <c r="H475" s="77">
        <f t="shared" si="637"/>
        <v>522856.39400000003</v>
      </c>
      <c r="I475" s="77">
        <f t="shared" si="638"/>
        <v>5698639.5980000002</v>
      </c>
      <c r="J475" s="19">
        <v>200</v>
      </c>
      <c r="K475" s="19" t="s">
        <v>1334</v>
      </c>
      <c r="L475" s="19">
        <v>169</v>
      </c>
      <c r="Q475" s="2" t="s">
        <v>1339</v>
      </c>
      <c r="R475" s="2" t="s">
        <v>2862</v>
      </c>
      <c r="S475" t="s">
        <v>1324</v>
      </c>
      <c r="T475" s="241" t="str">
        <f t="shared" si="639"/>
        <v>-</v>
      </c>
      <c r="U475" s="241" t="str">
        <f t="shared" si="640"/>
        <v>M</v>
      </c>
      <c r="V475" s="241" t="str">
        <f t="shared" si="641"/>
        <v>-</v>
      </c>
      <c r="W475" s="241" t="str">
        <f t="shared" si="633"/>
        <v>A</v>
      </c>
      <c r="X475" s="260">
        <f t="shared" si="628"/>
        <v>6</v>
      </c>
      <c r="Y475" s="261" t="str">
        <f t="shared" si="627"/>
        <v/>
      </c>
      <c r="Z475" s="61" t="s">
        <v>1896</v>
      </c>
      <c r="AA475" s="48">
        <v>23614</v>
      </c>
      <c r="AB475" s="73">
        <v>1</v>
      </c>
      <c r="AC475" t="s">
        <v>3050</v>
      </c>
      <c r="AD475" t="s">
        <v>3051</v>
      </c>
      <c r="AE475" s="56"/>
      <c r="AF475" s="66">
        <v>17.5</v>
      </c>
      <c r="AH475" s="47">
        <v>6.1</v>
      </c>
      <c r="AI475" s="272"/>
      <c r="AR475">
        <v>1914.1</v>
      </c>
      <c r="AS475" s="193">
        <f t="shared" ref="AS475:AS502" si="698">SUM(AU475:BN475)+SUM(BO475:CL475)/1000</f>
        <v>1913.69</v>
      </c>
      <c r="AT475" s="255" t="str">
        <f t="shared" ref="AT475:AT502" si="699">FR475</f>
        <v/>
      </c>
      <c r="AU475">
        <v>47.15</v>
      </c>
      <c r="AV475">
        <v>194.56</v>
      </c>
      <c r="AW475">
        <v>400.8</v>
      </c>
      <c r="AX475">
        <v>40.700000000000003</v>
      </c>
      <c r="AY475">
        <v>398.65</v>
      </c>
      <c r="AZ475" s="61">
        <v>807.1</v>
      </c>
      <c r="BB475">
        <v>21</v>
      </c>
      <c r="BE475">
        <v>2.8</v>
      </c>
      <c r="BJ475">
        <v>0.93</v>
      </c>
      <c r="BO475" s="90"/>
      <c r="BP475" s="273"/>
      <c r="BQ475" s="90"/>
      <c r="BR475" s="90"/>
      <c r="BS475" s="90"/>
      <c r="BT475" s="90"/>
      <c r="BU475" s="90"/>
      <c r="BV475" s="90"/>
      <c r="BW475" s="90"/>
      <c r="BX475" s="90"/>
      <c r="BY475" s="90"/>
      <c r="BZ475" s="90"/>
      <c r="CA475" s="90"/>
      <c r="CB475" s="90"/>
      <c r="CC475" s="90"/>
      <c r="CD475" s="90"/>
      <c r="CE475" s="90"/>
      <c r="CF475" s="90"/>
      <c r="CG475" s="90"/>
      <c r="CH475" s="90"/>
      <c r="CI475" s="90"/>
      <c r="CJ475" s="90"/>
      <c r="CK475" s="90"/>
      <c r="CL475" s="91"/>
      <c r="CM475" s="90">
        <v>1.07</v>
      </c>
      <c r="CN475" s="90">
        <v>1188</v>
      </c>
      <c r="CO475" s="90"/>
      <c r="DB475" s="103"/>
      <c r="DC475" s="103"/>
      <c r="DD475" s="103"/>
      <c r="DE475" s="103"/>
      <c r="DF475" s="103"/>
      <c r="DG475" s="103"/>
      <c r="DH475" s="103"/>
      <c r="DI475" s="103"/>
      <c r="DJ475" s="103"/>
      <c r="DK475" s="103"/>
      <c r="DL475" s="103"/>
      <c r="DM475" s="103"/>
      <c r="DN475" s="103"/>
      <c r="DO475" s="103"/>
      <c r="DP475" s="103"/>
      <c r="DQ475" s="103"/>
      <c r="DR475" s="103"/>
      <c r="DS475" s="104"/>
      <c r="DT475" s="50">
        <f t="shared" si="642"/>
        <v>1</v>
      </c>
      <c r="DU475" s="73">
        <f t="shared" si="643"/>
        <v>0</v>
      </c>
      <c r="DV475" s="73">
        <f t="shared" si="644"/>
        <v>0</v>
      </c>
      <c r="DW475" s="73">
        <f t="shared" si="645"/>
        <v>1</v>
      </c>
      <c r="DX475" s="73">
        <f t="shared" si="646"/>
        <v>0</v>
      </c>
      <c r="DY475" s="125">
        <f t="shared" si="647"/>
        <v>0</v>
      </c>
      <c r="DZ475" s="73">
        <f t="shared" si="648"/>
        <v>1</v>
      </c>
      <c r="EA475" s="19">
        <f t="shared" si="649"/>
        <v>0</v>
      </c>
      <c r="EB475" s="50">
        <f t="shared" si="650"/>
        <v>0</v>
      </c>
      <c r="EC475" s="19">
        <f t="shared" si="651"/>
        <v>0</v>
      </c>
      <c r="ED475" s="19">
        <f t="shared" si="652"/>
        <v>1</v>
      </c>
      <c r="EE475" s="19">
        <f t="shared" si="653"/>
        <v>0</v>
      </c>
      <c r="EF475" s="50">
        <f t="shared" si="654"/>
        <v>0</v>
      </c>
      <c r="EG475" s="19">
        <f t="shared" si="655"/>
        <v>0</v>
      </c>
      <c r="EH475" s="19">
        <f t="shared" si="656"/>
        <v>1</v>
      </c>
      <c r="EI475" s="50">
        <f t="shared" si="657"/>
        <v>0</v>
      </c>
      <c r="EJ475" s="125">
        <f t="shared" si="658"/>
        <v>3</v>
      </c>
      <c r="EK475">
        <f t="shared" si="659"/>
        <v>47.15</v>
      </c>
      <c r="EL475">
        <f t="shared" si="660"/>
        <v>21</v>
      </c>
      <c r="EM475">
        <f t="shared" si="661"/>
        <v>194.56</v>
      </c>
      <c r="EN475">
        <f t="shared" si="662"/>
        <v>400.8</v>
      </c>
      <c r="EO475" t="str">
        <f t="shared" si="663"/>
        <v/>
      </c>
      <c r="EP475">
        <f t="shared" si="664"/>
        <v>2.8</v>
      </c>
      <c r="EQ475">
        <f t="shared" si="665"/>
        <v>807.1</v>
      </c>
      <c r="ER475" t="str">
        <f t="shared" si="666"/>
        <v/>
      </c>
      <c r="ES475">
        <f t="shared" si="667"/>
        <v>0.93</v>
      </c>
      <c r="ET475">
        <f t="shared" si="668"/>
        <v>398.65</v>
      </c>
      <c r="EU475" s="61">
        <f t="shared" si="669"/>
        <v>40.700000000000003</v>
      </c>
      <c r="EV475" s="53" t="e">
        <f>IF(ISNUMBER(EK475),EK475*#REF!,"")</f>
        <v>#REF!</v>
      </c>
      <c r="EW475" s="53" t="e">
        <f>IF(ISNUMBER(EL475),EL475*#REF!,"")</f>
        <v>#REF!</v>
      </c>
      <c r="EX475" s="53" t="e">
        <f>IF(ISNUMBER(EM475),EM475*#REF!,"")</f>
        <v>#REF!</v>
      </c>
      <c r="EY475" s="53" t="e">
        <f>IF(ISNUMBER(EN475),EN475*#REF!,"")</f>
        <v>#REF!</v>
      </c>
      <c r="EZ475" s="53" t="str">
        <f>IF(ISNUMBER(EO475),EO475*#REF!,"")</f>
        <v/>
      </c>
      <c r="FA475" s="53" t="e">
        <f>IF(ISNUMBER(EP475),EP475*#REF!,"")</f>
        <v>#REF!</v>
      </c>
      <c r="FB475" s="53" t="e">
        <f>IF(ISNUMBER(EQ475),EQ475*#REF!,"")</f>
        <v>#REF!</v>
      </c>
      <c r="FC475" s="53" t="str">
        <f>IF(ISNUMBER(ER475),ER475*#REF!,"")</f>
        <v/>
      </c>
      <c r="FD475" s="53" t="e">
        <f>IF(ISNUMBER(ES475),ES475*#REF!,"")</f>
        <v>#REF!</v>
      </c>
      <c r="FE475" s="53" t="e">
        <f>IF(ISNUMBER(ET475),ET475*#REF!,"")</f>
        <v>#REF!</v>
      </c>
      <c r="FF475" s="52" t="e">
        <f>IF(ISNUMBER(EU475),EU475*#REF!,"")</f>
        <v>#REF!</v>
      </c>
      <c r="FG475" s="55" t="str">
        <f t="shared" si="670"/>
        <v/>
      </c>
      <c r="FH475" s="55" t="str">
        <f t="shared" si="671"/>
        <v/>
      </c>
      <c r="FI475" s="55" t="str">
        <f t="shared" si="672"/>
        <v/>
      </c>
      <c r="FJ475" s="55" t="str">
        <f t="shared" si="673"/>
        <v/>
      </c>
      <c r="FK475" s="55" t="str">
        <f t="shared" si="674"/>
        <v/>
      </c>
      <c r="FL475" s="55" t="str">
        <f t="shared" si="675"/>
        <v/>
      </c>
      <c r="FM475" s="55" t="str">
        <f t="shared" si="676"/>
        <v/>
      </c>
      <c r="FN475" s="55" t="str">
        <f t="shared" si="677"/>
        <v/>
      </c>
      <c r="FO475" s="55" t="str">
        <f t="shared" si="678"/>
        <v/>
      </c>
      <c r="FP475" s="55" t="str">
        <f t="shared" si="679"/>
        <v/>
      </c>
      <c r="FQ475" s="59" t="str">
        <f t="shared" si="680"/>
        <v/>
      </c>
      <c r="FR475" s="53" t="str">
        <f t="shared" si="634"/>
        <v/>
      </c>
      <c r="FS475" s="53" t="e">
        <f t="shared" si="681"/>
        <v>#VALUE!</v>
      </c>
      <c r="FT475" s="19" t="e">
        <f t="shared" si="682"/>
        <v>#VALUE!</v>
      </c>
      <c r="FU475" s="19" t="e">
        <f t="shared" si="683"/>
        <v>#VALUE!</v>
      </c>
      <c r="FV475" s="19" t="e">
        <f t="shared" si="684"/>
        <v>#VALUE!</v>
      </c>
      <c r="FW475" s="50" t="e">
        <f t="shared" si="685"/>
        <v>#VALUE!</v>
      </c>
      <c r="FX475" s="120">
        <f t="shared" si="686"/>
        <v>0</v>
      </c>
      <c r="FY475" s="120">
        <f t="shared" si="687"/>
        <v>0</v>
      </c>
      <c r="FZ475" s="120">
        <f t="shared" si="688"/>
        <v>0</v>
      </c>
      <c r="GA475" s="120">
        <f t="shared" si="689"/>
        <v>0</v>
      </c>
      <c r="GB475" s="120">
        <f t="shared" si="690"/>
        <v>0</v>
      </c>
      <c r="GC475" s="120">
        <f t="shared" si="691"/>
        <v>0</v>
      </c>
      <c r="GD475" s="120">
        <f t="shared" si="692"/>
        <v>0</v>
      </c>
      <c r="GE475" s="120">
        <f t="shared" si="693"/>
        <v>0</v>
      </c>
      <c r="GF475" s="120">
        <f t="shared" si="694"/>
        <v>0</v>
      </c>
      <c r="GG475">
        <f t="shared" si="695"/>
        <v>0</v>
      </c>
      <c r="GH475">
        <f t="shared" si="696"/>
        <v>0</v>
      </c>
      <c r="GI475">
        <v>6</v>
      </c>
      <c r="GJ475" t="str">
        <f t="shared" si="697"/>
        <v/>
      </c>
    </row>
    <row r="476" spans="1:192" x14ac:dyDescent="0.2">
      <c r="A476" s="50">
        <f t="shared" si="626"/>
        <v>475</v>
      </c>
      <c r="B476" s="2" t="s">
        <v>302</v>
      </c>
      <c r="C476" s="2" t="s">
        <v>104</v>
      </c>
      <c r="D476" s="2"/>
      <c r="E476" s="2"/>
      <c r="F476" s="19">
        <v>3522940</v>
      </c>
      <c r="G476" s="19">
        <v>5700480</v>
      </c>
      <c r="H476" s="77">
        <f t="shared" si="637"/>
        <v>522856.39400000003</v>
      </c>
      <c r="I476" s="77">
        <f t="shared" si="638"/>
        <v>5698639.5980000002</v>
      </c>
      <c r="J476" s="19">
        <v>200</v>
      </c>
      <c r="K476" s="66" t="s">
        <v>1333</v>
      </c>
      <c r="L476" s="19">
        <v>169</v>
      </c>
      <c r="Q476" s="2" t="s">
        <v>1339</v>
      </c>
      <c r="R476" s="2" t="s">
        <v>2862</v>
      </c>
      <c r="S476" s="2" t="s">
        <v>1324</v>
      </c>
      <c r="T476" s="241" t="str">
        <f t="shared" si="639"/>
        <v>-</v>
      </c>
      <c r="U476" s="241" t="str">
        <f t="shared" si="640"/>
        <v>M</v>
      </c>
      <c r="V476" s="241" t="str">
        <f t="shared" si="641"/>
        <v>-</v>
      </c>
      <c r="W476" s="241" t="str">
        <f t="shared" si="633"/>
        <v>A</v>
      </c>
      <c r="X476" s="260">
        <f t="shared" si="628"/>
        <v>6</v>
      </c>
      <c r="Y476" s="261" t="str">
        <f t="shared" si="627"/>
        <v/>
      </c>
      <c r="Z476" s="56" t="s">
        <v>1898</v>
      </c>
      <c r="AA476" s="48">
        <v>29677</v>
      </c>
      <c r="AB476" s="73">
        <v>2</v>
      </c>
      <c r="AC476" s="2" t="s">
        <v>284</v>
      </c>
      <c r="AD476" s="2" t="s">
        <v>1899</v>
      </c>
      <c r="AE476" s="57" t="s">
        <v>1900</v>
      </c>
      <c r="AF476" s="66">
        <v>14</v>
      </c>
      <c r="AH476" s="19">
        <v>5.9</v>
      </c>
      <c r="AN476">
        <v>58.8</v>
      </c>
      <c r="AO476">
        <v>52.1</v>
      </c>
      <c r="AP476" s="19">
        <v>2.8</v>
      </c>
      <c r="AS476" s="193">
        <f t="shared" si="698"/>
        <v>2057.1460000000002</v>
      </c>
      <c r="AT476" s="255" t="str">
        <f t="shared" si="699"/>
        <v/>
      </c>
      <c r="AU476" s="51">
        <v>261.36</v>
      </c>
      <c r="AV476">
        <v>79</v>
      </c>
      <c r="AW476">
        <v>290</v>
      </c>
      <c r="AX476">
        <v>84.2</v>
      </c>
      <c r="AY476">
        <v>200.6</v>
      </c>
      <c r="AZ476" s="226">
        <f>AO476*21.76</f>
        <v>1133.6960000000001</v>
      </c>
      <c r="BB476" s="51"/>
      <c r="BE476">
        <v>6.3</v>
      </c>
      <c r="BF476">
        <v>0.99</v>
      </c>
      <c r="BJ476">
        <v>1</v>
      </c>
      <c r="CM476">
        <v>0</v>
      </c>
      <c r="CN476" s="103">
        <v>2312.8000000000002</v>
      </c>
      <c r="DB476" s="103"/>
      <c r="DC476" s="103"/>
      <c r="DD476" s="103"/>
      <c r="DE476" s="103"/>
      <c r="DF476" s="103"/>
      <c r="DG476" s="103"/>
      <c r="DH476" s="103"/>
      <c r="DI476" s="103"/>
      <c r="DJ476" s="103"/>
      <c r="DK476" s="103"/>
      <c r="DL476" s="103"/>
      <c r="DM476" s="103"/>
      <c r="DN476" s="103"/>
      <c r="DO476" s="103"/>
      <c r="DP476" s="103"/>
      <c r="DQ476" s="103"/>
      <c r="DR476" s="103"/>
      <c r="DS476" s="104"/>
      <c r="DT476" s="50">
        <f t="shared" si="642"/>
        <v>0</v>
      </c>
      <c r="DU476" s="73">
        <f t="shared" si="643"/>
        <v>0</v>
      </c>
      <c r="DV476" s="73">
        <f t="shared" si="644"/>
        <v>0</v>
      </c>
      <c r="DW476" s="73">
        <f t="shared" si="645"/>
        <v>1</v>
      </c>
      <c r="DX476" s="73">
        <f t="shared" si="646"/>
        <v>0</v>
      </c>
      <c r="DY476" s="125">
        <f t="shared" si="647"/>
        <v>0</v>
      </c>
      <c r="DZ476" s="73">
        <f t="shared" si="648"/>
        <v>1</v>
      </c>
      <c r="EA476" s="19">
        <f t="shared" si="649"/>
        <v>0</v>
      </c>
      <c r="EB476" s="50">
        <f t="shared" si="650"/>
        <v>0</v>
      </c>
      <c r="EC476" s="19">
        <f t="shared" si="651"/>
        <v>0</v>
      </c>
      <c r="ED476" s="19">
        <f t="shared" si="652"/>
        <v>1</v>
      </c>
      <c r="EE476" s="19">
        <f t="shared" si="653"/>
        <v>0</v>
      </c>
      <c r="EF476" s="50">
        <f t="shared" si="654"/>
        <v>0</v>
      </c>
      <c r="EG476" s="19">
        <f t="shared" si="655"/>
        <v>0</v>
      </c>
      <c r="EH476" s="19">
        <f t="shared" si="656"/>
        <v>1</v>
      </c>
      <c r="EI476" s="50">
        <f t="shared" si="657"/>
        <v>0</v>
      </c>
      <c r="EJ476" s="125">
        <f t="shared" si="658"/>
        <v>3</v>
      </c>
      <c r="EK476">
        <f t="shared" si="659"/>
        <v>261.36</v>
      </c>
      <c r="EL476" t="str">
        <f t="shared" si="660"/>
        <v/>
      </c>
      <c r="EM476">
        <f t="shared" si="661"/>
        <v>79</v>
      </c>
      <c r="EN476">
        <f t="shared" si="662"/>
        <v>290</v>
      </c>
      <c r="EO476">
        <f t="shared" si="663"/>
        <v>0.99</v>
      </c>
      <c r="EP476">
        <f t="shared" si="664"/>
        <v>6.3</v>
      </c>
      <c r="EQ476">
        <f t="shared" si="665"/>
        <v>1133.6960000000001</v>
      </c>
      <c r="ER476" t="str">
        <f t="shared" si="666"/>
        <v/>
      </c>
      <c r="ES476">
        <f t="shared" si="667"/>
        <v>1</v>
      </c>
      <c r="ET476">
        <f t="shared" si="668"/>
        <v>200.6</v>
      </c>
      <c r="EU476" s="61">
        <f t="shared" si="669"/>
        <v>84.2</v>
      </c>
      <c r="EV476" s="53" t="e">
        <f>IF(ISNUMBER(EK476),EK476*#REF!,"")</f>
        <v>#REF!</v>
      </c>
      <c r="EW476" s="53" t="str">
        <f>IF(ISNUMBER(EL476),EL476*#REF!,"")</f>
        <v/>
      </c>
      <c r="EX476" s="53" t="e">
        <f>IF(ISNUMBER(EM476),EM476*#REF!,"")</f>
        <v>#REF!</v>
      </c>
      <c r="EY476" s="53" t="e">
        <f>IF(ISNUMBER(EN476),EN476*#REF!,"")</f>
        <v>#REF!</v>
      </c>
      <c r="EZ476" s="53" t="e">
        <f>IF(ISNUMBER(EO476),EO476*#REF!,"")</f>
        <v>#REF!</v>
      </c>
      <c r="FA476" s="53" t="e">
        <f>IF(ISNUMBER(EP476),EP476*#REF!,"")</f>
        <v>#REF!</v>
      </c>
      <c r="FB476" s="53" t="e">
        <f>IF(ISNUMBER(EQ476),EQ476*#REF!,"")</f>
        <v>#REF!</v>
      </c>
      <c r="FC476" s="53" t="str">
        <f>IF(ISNUMBER(ER476),ER476*#REF!,"")</f>
        <v/>
      </c>
      <c r="FD476" s="53" t="e">
        <f>IF(ISNUMBER(ES476),ES476*#REF!,"")</f>
        <v>#REF!</v>
      </c>
      <c r="FE476" s="53" t="e">
        <f>IF(ISNUMBER(ET476),ET476*#REF!,"")</f>
        <v>#REF!</v>
      </c>
      <c r="FF476" s="52" t="e">
        <f>IF(ISNUMBER(EU476),EU476*#REF!,"")</f>
        <v>#REF!</v>
      </c>
      <c r="FG476" s="55" t="str">
        <f t="shared" si="670"/>
        <v/>
      </c>
      <c r="FH476" s="55" t="str">
        <f t="shared" si="671"/>
        <v/>
      </c>
      <c r="FI476" s="55" t="str">
        <f t="shared" si="672"/>
        <v/>
      </c>
      <c r="FJ476" s="55" t="str">
        <f t="shared" si="673"/>
        <v/>
      </c>
      <c r="FK476" s="55" t="str">
        <f t="shared" si="674"/>
        <v/>
      </c>
      <c r="FL476" s="55" t="str">
        <f t="shared" si="675"/>
        <v/>
      </c>
      <c r="FM476" s="55" t="str">
        <f t="shared" si="676"/>
        <v/>
      </c>
      <c r="FN476" s="55" t="str">
        <f t="shared" si="677"/>
        <v/>
      </c>
      <c r="FO476" s="55" t="str">
        <f t="shared" si="678"/>
        <v/>
      </c>
      <c r="FP476" s="55" t="str">
        <f t="shared" si="679"/>
        <v/>
      </c>
      <c r="FQ476" s="59" t="str">
        <f t="shared" si="680"/>
        <v/>
      </c>
      <c r="FR476" s="53" t="str">
        <f t="shared" si="634"/>
        <v/>
      </c>
      <c r="FS476" s="53" t="e">
        <f t="shared" si="681"/>
        <v>#VALUE!</v>
      </c>
      <c r="FT476" s="19" t="e">
        <f t="shared" si="682"/>
        <v>#VALUE!</v>
      </c>
      <c r="FU476" s="19" t="e">
        <f t="shared" si="683"/>
        <v>#VALUE!</v>
      </c>
      <c r="FV476" s="19" t="e">
        <f t="shared" si="684"/>
        <v>#VALUE!</v>
      </c>
      <c r="FW476" s="50" t="e">
        <f t="shared" si="685"/>
        <v>#VALUE!</v>
      </c>
      <c r="FX476" s="120">
        <f t="shared" si="686"/>
        <v>0</v>
      </c>
      <c r="FY476" s="120">
        <f t="shared" si="687"/>
        <v>0</v>
      </c>
      <c r="FZ476" s="120">
        <f t="shared" si="688"/>
        <v>0</v>
      </c>
      <c r="GA476" s="120">
        <f t="shared" si="689"/>
        <v>0</v>
      </c>
      <c r="GB476" s="120">
        <f t="shared" si="690"/>
        <v>0</v>
      </c>
      <c r="GC476" s="120">
        <f t="shared" si="691"/>
        <v>0</v>
      </c>
      <c r="GD476" s="120">
        <f t="shared" si="692"/>
        <v>0</v>
      </c>
      <c r="GE476" s="120">
        <f t="shared" si="693"/>
        <v>0</v>
      </c>
      <c r="GF476" s="120">
        <f t="shared" si="694"/>
        <v>0</v>
      </c>
      <c r="GG476">
        <f t="shared" si="695"/>
        <v>0</v>
      </c>
      <c r="GH476">
        <f t="shared" si="696"/>
        <v>0</v>
      </c>
      <c r="GI476">
        <v>6</v>
      </c>
      <c r="GJ476" t="str">
        <f t="shared" si="697"/>
        <v/>
      </c>
    </row>
    <row r="477" spans="1:192" x14ac:dyDescent="0.2">
      <c r="A477" s="50">
        <f t="shared" si="626"/>
        <v>476</v>
      </c>
      <c r="B477" s="2" t="s">
        <v>302</v>
      </c>
      <c r="C477" s="2" t="s">
        <v>582</v>
      </c>
      <c r="D477" s="2"/>
      <c r="E477" s="2"/>
      <c r="F477" s="19">
        <v>3522120</v>
      </c>
      <c r="G477" s="19">
        <v>5699000</v>
      </c>
      <c r="H477" s="77">
        <f t="shared" si="637"/>
        <v>522036.72200000001</v>
      </c>
      <c r="I477" s="77">
        <f t="shared" si="638"/>
        <v>5697160.1900000004</v>
      </c>
      <c r="J477" s="19">
        <v>200</v>
      </c>
      <c r="K477" s="19" t="s">
        <v>1334</v>
      </c>
      <c r="L477" s="19">
        <v>200</v>
      </c>
      <c r="Q477" s="2" t="s">
        <v>1339</v>
      </c>
      <c r="R477" s="2" t="s">
        <v>2862</v>
      </c>
      <c r="S477" s="2" t="s">
        <v>1324</v>
      </c>
      <c r="T477" s="241" t="str">
        <f t="shared" si="639"/>
        <v>-</v>
      </c>
      <c r="U477" s="241" t="str">
        <f t="shared" si="640"/>
        <v>M</v>
      </c>
      <c r="V477" s="241" t="str">
        <f t="shared" si="641"/>
        <v>-</v>
      </c>
      <c r="W477" s="241" t="str">
        <f t="shared" si="633"/>
        <v>A</v>
      </c>
      <c r="X477" s="260">
        <f t="shared" si="628"/>
        <v>6</v>
      </c>
      <c r="Y477" s="261" t="str">
        <f t="shared" si="627"/>
        <v/>
      </c>
      <c r="Z477" s="56" t="s">
        <v>1898</v>
      </c>
      <c r="AA477" s="48">
        <v>23351</v>
      </c>
      <c r="AB477" s="73">
        <v>1</v>
      </c>
      <c r="AC477" s="2" t="s">
        <v>526</v>
      </c>
      <c r="AD477" s="2" t="s">
        <v>1901</v>
      </c>
      <c r="AE477" s="57" t="s">
        <v>1900</v>
      </c>
      <c r="AF477" s="66">
        <v>14.5</v>
      </c>
      <c r="AH477" s="19">
        <v>6</v>
      </c>
      <c r="AN477">
        <v>49.9</v>
      </c>
      <c r="AO477">
        <v>45.4</v>
      </c>
      <c r="AP477" s="19">
        <v>6.6</v>
      </c>
      <c r="AR477">
        <v>1127</v>
      </c>
      <c r="AS477" s="193">
        <f t="shared" si="698"/>
        <v>1698.5639999999999</v>
      </c>
      <c r="AT477" s="255" t="str">
        <f t="shared" si="699"/>
        <v/>
      </c>
      <c r="AU477" s="51">
        <v>186.24</v>
      </c>
      <c r="AV477">
        <v>85.1</v>
      </c>
      <c r="AW477">
        <v>220.4</v>
      </c>
      <c r="AX477">
        <v>38.299999999999997</v>
      </c>
      <c r="AY477">
        <v>178.6</v>
      </c>
      <c r="AZ477" s="226">
        <f>AO477*21.76</f>
        <v>987.904</v>
      </c>
      <c r="BB477" s="51"/>
      <c r="BE477">
        <v>1.62</v>
      </c>
      <c r="BF477">
        <v>0.4</v>
      </c>
      <c r="BJ477" s="2" t="s">
        <v>285</v>
      </c>
      <c r="CM477">
        <v>0.96</v>
      </c>
      <c r="CN477" s="103">
        <v>1960</v>
      </c>
      <c r="DB477" s="103"/>
      <c r="DC477" s="103"/>
      <c r="DD477" s="103"/>
      <c r="DE477" s="103"/>
      <c r="DF477" s="103"/>
      <c r="DG477" s="103"/>
      <c r="DH477" s="103"/>
      <c r="DI477" s="103"/>
      <c r="DJ477" s="103"/>
      <c r="DK477" s="103"/>
      <c r="DL477" s="103"/>
      <c r="DM477" s="103"/>
      <c r="DN477" s="103"/>
      <c r="DO477" s="103"/>
      <c r="DP477" s="103"/>
      <c r="DQ477" s="103"/>
      <c r="DR477" s="103"/>
      <c r="DS477" s="104"/>
      <c r="DT477" s="50">
        <f t="shared" si="642"/>
        <v>1</v>
      </c>
      <c r="DU477" s="73">
        <f t="shared" si="643"/>
        <v>0</v>
      </c>
      <c r="DV477" s="73">
        <f t="shared" si="644"/>
        <v>0</v>
      </c>
      <c r="DW477" s="73">
        <f t="shared" si="645"/>
        <v>1</v>
      </c>
      <c r="DX477" s="73">
        <f t="shared" si="646"/>
        <v>0</v>
      </c>
      <c r="DY477" s="125">
        <f t="shared" si="647"/>
        <v>0</v>
      </c>
      <c r="DZ477" s="73">
        <f t="shared" si="648"/>
        <v>1</v>
      </c>
      <c r="EA477" s="19">
        <f t="shared" si="649"/>
        <v>0</v>
      </c>
      <c r="EB477" s="50">
        <f t="shared" si="650"/>
        <v>0</v>
      </c>
      <c r="EC477" s="19">
        <f t="shared" si="651"/>
        <v>0</v>
      </c>
      <c r="ED477" s="19">
        <f t="shared" si="652"/>
        <v>1</v>
      </c>
      <c r="EE477" s="19">
        <f t="shared" si="653"/>
        <v>0</v>
      </c>
      <c r="EF477" s="50">
        <f t="shared" si="654"/>
        <v>0</v>
      </c>
      <c r="EG477" s="19">
        <f t="shared" si="655"/>
        <v>0</v>
      </c>
      <c r="EH477" s="19">
        <f t="shared" si="656"/>
        <v>1</v>
      </c>
      <c r="EI477" s="50">
        <f t="shared" si="657"/>
        <v>0</v>
      </c>
      <c r="EJ477" s="125">
        <f t="shared" si="658"/>
        <v>3</v>
      </c>
      <c r="EK477">
        <f t="shared" si="659"/>
        <v>186.24</v>
      </c>
      <c r="EL477" t="str">
        <f t="shared" si="660"/>
        <v/>
      </c>
      <c r="EM477">
        <f t="shared" si="661"/>
        <v>85.1</v>
      </c>
      <c r="EN477">
        <f t="shared" si="662"/>
        <v>220.4</v>
      </c>
      <c r="EO477">
        <f t="shared" si="663"/>
        <v>0.4</v>
      </c>
      <c r="EP477">
        <f t="shared" si="664"/>
        <v>1.62</v>
      </c>
      <c r="EQ477">
        <f t="shared" si="665"/>
        <v>987.904</v>
      </c>
      <c r="ER477" t="str">
        <f t="shared" si="666"/>
        <v/>
      </c>
      <c r="ES477" t="str">
        <f t="shared" si="667"/>
        <v/>
      </c>
      <c r="ET477">
        <f t="shared" si="668"/>
        <v>178.6</v>
      </c>
      <c r="EU477" s="61">
        <f t="shared" si="669"/>
        <v>38.299999999999997</v>
      </c>
      <c r="EV477" s="53" t="e">
        <f>IF(ISNUMBER(EK477),EK477*#REF!,"")</f>
        <v>#REF!</v>
      </c>
      <c r="EW477" s="53" t="str">
        <f>IF(ISNUMBER(EL477),EL477*#REF!,"")</f>
        <v/>
      </c>
      <c r="EX477" s="53" t="e">
        <f>IF(ISNUMBER(EM477),EM477*#REF!,"")</f>
        <v>#REF!</v>
      </c>
      <c r="EY477" s="53" t="e">
        <f>IF(ISNUMBER(EN477),EN477*#REF!,"")</f>
        <v>#REF!</v>
      </c>
      <c r="EZ477" s="53" t="e">
        <f>IF(ISNUMBER(EO477),EO477*#REF!,"")</f>
        <v>#REF!</v>
      </c>
      <c r="FA477" s="53" t="e">
        <f>IF(ISNUMBER(EP477),EP477*#REF!,"")</f>
        <v>#REF!</v>
      </c>
      <c r="FB477" s="53" t="e">
        <f>IF(ISNUMBER(EQ477),EQ477*#REF!,"")</f>
        <v>#REF!</v>
      </c>
      <c r="FC477" s="53" t="str">
        <f>IF(ISNUMBER(ER477),ER477*#REF!,"")</f>
        <v/>
      </c>
      <c r="FD477" s="53" t="str">
        <f>IF(ISNUMBER(ES477),ES477*#REF!,"")</f>
        <v/>
      </c>
      <c r="FE477" s="53" t="e">
        <f>IF(ISNUMBER(ET477),ET477*#REF!,"")</f>
        <v>#REF!</v>
      </c>
      <c r="FF477" s="52" t="e">
        <f>IF(ISNUMBER(EU477),EU477*#REF!,"")</f>
        <v>#REF!</v>
      </c>
      <c r="FG477" s="55" t="str">
        <f t="shared" si="670"/>
        <v/>
      </c>
      <c r="FH477" s="55" t="str">
        <f t="shared" si="671"/>
        <v/>
      </c>
      <c r="FI477" s="55" t="str">
        <f t="shared" si="672"/>
        <v/>
      </c>
      <c r="FJ477" s="55" t="str">
        <f t="shared" si="673"/>
        <v/>
      </c>
      <c r="FK477" s="55" t="str">
        <f t="shared" si="674"/>
        <v/>
      </c>
      <c r="FL477" s="55" t="str">
        <f t="shared" si="675"/>
        <v/>
      </c>
      <c r="FM477" s="55" t="str">
        <f t="shared" si="676"/>
        <v/>
      </c>
      <c r="FN477" s="55" t="str">
        <f t="shared" si="677"/>
        <v/>
      </c>
      <c r="FO477" s="55" t="str">
        <f t="shared" si="678"/>
        <v/>
      </c>
      <c r="FP477" s="55" t="str">
        <f t="shared" si="679"/>
        <v/>
      </c>
      <c r="FQ477" s="59" t="str">
        <f t="shared" si="680"/>
        <v/>
      </c>
      <c r="FR477" s="53" t="str">
        <f t="shared" si="634"/>
        <v/>
      </c>
      <c r="FS477" s="53" t="e">
        <f t="shared" si="681"/>
        <v>#VALUE!</v>
      </c>
      <c r="FT477" s="19" t="e">
        <f t="shared" si="682"/>
        <v>#VALUE!</v>
      </c>
      <c r="FU477" s="19" t="e">
        <f t="shared" si="683"/>
        <v>#VALUE!</v>
      </c>
      <c r="FV477" s="19" t="e">
        <f t="shared" si="684"/>
        <v>#VALUE!</v>
      </c>
      <c r="FW477" s="50" t="e">
        <f t="shared" si="685"/>
        <v>#VALUE!</v>
      </c>
      <c r="FX477" s="120">
        <f t="shared" si="686"/>
        <v>0</v>
      </c>
      <c r="FY477" s="120">
        <f t="shared" si="687"/>
        <v>0</v>
      </c>
      <c r="FZ477" s="120">
        <f t="shared" si="688"/>
        <v>0</v>
      </c>
      <c r="GA477" s="120">
        <f t="shared" si="689"/>
        <v>0</v>
      </c>
      <c r="GB477" s="120">
        <f t="shared" si="690"/>
        <v>0</v>
      </c>
      <c r="GC477" s="120">
        <f t="shared" si="691"/>
        <v>0</v>
      </c>
      <c r="GD477" s="120">
        <f t="shared" si="692"/>
        <v>0</v>
      </c>
      <c r="GE477" s="120">
        <f t="shared" si="693"/>
        <v>0</v>
      </c>
      <c r="GF477" s="120">
        <f t="shared" si="694"/>
        <v>0</v>
      </c>
      <c r="GG477">
        <f t="shared" si="695"/>
        <v>0</v>
      </c>
      <c r="GH477">
        <f t="shared" si="696"/>
        <v>0</v>
      </c>
      <c r="GI477">
        <v>6</v>
      </c>
      <c r="GJ477" t="str">
        <f t="shared" si="697"/>
        <v/>
      </c>
    </row>
    <row r="478" spans="1:192" x14ac:dyDescent="0.2">
      <c r="A478" s="50">
        <f t="shared" ref="A478:A541" si="700">A477+1</f>
        <v>477</v>
      </c>
      <c r="B478" s="2" t="s">
        <v>302</v>
      </c>
      <c r="C478" s="2" t="s">
        <v>1003</v>
      </c>
      <c r="D478" s="2" t="s">
        <v>103</v>
      </c>
      <c r="E478" s="2"/>
      <c r="F478" s="19">
        <v>3522750</v>
      </c>
      <c r="G478" s="19">
        <v>5695180</v>
      </c>
      <c r="H478" s="77">
        <f t="shared" si="637"/>
        <v>522666.47000000003</v>
      </c>
      <c r="I478" s="77">
        <f t="shared" si="638"/>
        <v>5693341.7180000003</v>
      </c>
      <c r="J478" s="211">
        <v>321</v>
      </c>
      <c r="K478" s="19" t="s">
        <v>1334</v>
      </c>
      <c r="L478" s="19">
        <v>307</v>
      </c>
      <c r="Q478" s="2" t="s">
        <v>1339</v>
      </c>
      <c r="R478" s="2" t="s">
        <v>2862</v>
      </c>
      <c r="S478" s="2" t="s">
        <v>1324</v>
      </c>
      <c r="T478" s="241" t="str">
        <f t="shared" si="639"/>
        <v>-</v>
      </c>
      <c r="U478" s="241" t="str">
        <f t="shared" si="640"/>
        <v>M</v>
      </c>
      <c r="V478" s="241" t="str">
        <f t="shared" si="641"/>
        <v>-</v>
      </c>
      <c r="W478" s="241" t="str">
        <f t="shared" si="633"/>
        <v>A</v>
      </c>
      <c r="X478" s="260">
        <f t="shared" si="628"/>
        <v>6</v>
      </c>
      <c r="Y478" s="261" t="str">
        <f t="shared" si="627"/>
        <v/>
      </c>
      <c r="Z478" s="56" t="s">
        <v>1898</v>
      </c>
      <c r="AA478" s="48">
        <v>23614</v>
      </c>
      <c r="AB478" s="73">
        <v>1</v>
      </c>
      <c r="AC478" s="2" t="s">
        <v>526</v>
      </c>
      <c r="AD478" s="2" t="s">
        <v>1902</v>
      </c>
      <c r="AE478" s="56"/>
      <c r="AF478" s="66" t="s">
        <v>3088</v>
      </c>
      <c r="AS478" s="193">
        <f t="shared" si="698"/>
        <v>1810.77</v>
      </c>
      <c r="AT478" s="255" t="str">
        <f t="shared" si="699"/>
        <v/>
      </c>
      <c r="AU478">
        <v>47.1</v>
      </c>
      <c r="AV478">
        <v>194.5</v>
      </c>
      <c r="AW478">
        <v>400.8</v>
      </c>
      <c r="AX478">
        <v>40.799999999999997</v>
      </c>
      <c r="AY478">
        <v>298.2</v>
      </c>
      <c r="AZ478" s="61">
        <v>807.1</v>
      </c>
      <c r="BB478">
        <v>17.5</v>
      </c>
      <c r="BE478">
        <v>2.8</v>
      </c>
      <c r="BF478">
        <v>0.27</v>
      </c>
      <c r="BJ478">
        <v>1.7</v>
      </c>
      <c r="CN478" s="103">
        <v>1188</v>
      </c>
      <c r="DB478" s="103"/>
      <c r="DC478" s="103"/>
      <c r="DD478" s="103"/>
      <c r="DE478" s="103"/>
      <c r="DF478" s="103"/>
      <c r="DG478" s="103"/>
      <c r="DH478" s="103"/>
      <c r="DI478" s="103"/>
      <c r="DJ478" s="103"/>
      <c r="DK478" s="103"/>
      <c r="DL478" s="103"/>
      <c r="DM478" s="103"/>
      <c r="DN478" s="103"/>
      <c r="DO478" s="103"/>
      <c r="DP478" s="103"/>
      <c r="DQ478" s="103"/>
      <c r="DR478" s="103"/>
      <c r="DS478" s="104"/>
      <c r="DT478" s="50">
        <f t="shared" si="642"/>
        <v>1</v>
      </c>
      <c r="DU478" s="73">
        <f t="shared" si="643"/>
        <v>0</v>
      </c>
      <c r="DV478" s="73">
        <f t="shared" si="644"/>
        <v>0</v>
      </c>
      <c r="DW478" s="73">
        <f t="shared" si="645"/>
        <v>1</v>
      </c>
      <c r="DX478" s="73">
        <f t="shared" si="646"/>
        <v>0</v>
      </c>
      <c r="DY478" s="125">
        <f t="shared" si="647"/>
        <v>0</v>
      </c>
      <c r="DZ478" s="73">
        <f t="shared" si="648"/>
        <v>0</v>
      </c>
      <c r="EA478" s="19">
        <f t="shared" si="649"/>
        <v>0</v>
      </c>
      <c r="EB478" s="50">
        <f t="shared" si="650"/>
        <v>1</v>
      </c>
      <c r="EC478" s="19">
        <f t="shared" si="651"/>
        <v>0</v>
      </c>
      <c r="ED478" s="19">
        <f t="shared" si="652"/>
        <v>1</v>
      </c>
      <c r="EE478" s="19">
        <f t="shared" si="653"/>
        <v>0</v>
      </c>
      <c r="EF478" s="50">
        <f t="shared" si="654"/>
        <v>0</v>
      </c>
      <c r="EG478" s="19">
        <f t="shared" si="655"/>
        <v>0</v>
      </c>
      <c r="EH478" s="19">
        <f t="shared" si="656"/>
        <v>1</v>
      </c>
      <c r="EI478" s="50">
        <f t="shared" si="657"/>
        <v>0</v>
      </c>
      <c r="EJ478" s="125">
        <f t="shared" si="658"/>
        <v>3</v>
      </c>
      <c r="EK478">
        <f t="shared" si="659"/>
        <v>47.1</v>
      </c>
      <c r="EL478">
        <f t="shared" si="660"/>
        <v>17.5</v>
      </c>
      <c r="EM478">
        <f t="shared" si="661"/>
        <v>194.5</v>
      </c>
      <c r="EN478">
        <f t="shared" si="662"/>
        <v>400.8</v>
      </c>
      <c r="EO478">
        <f t="shared" si="663"/>
        <v>0.27</v>
      </c>
      <c r="EP478">
        <f t="shared" si="664"/>
        <v>2.8</v>
      </c>
      <c r="EQ478">
        <f t="shared" si="665"/>
        <v>807.1</v>
      </c>
      <c r="ER478" t="str">
        <f t="shared" si="666"/>
        <v/>
      </c>
      <c r="ES478">
        <f t="shared" si="667"/>
        <v>1.7</v>
      </c>
      <c r="ET478">
        <f t="shared" si="668"/>
        <v>298.2</v>
      </c>
      <c r="EU478" s="61">
        <f t="shared" si="669"/>
        <v>40.799999999999997</v>
      </c>
      <c r="EV478" s="53" t="e">
        <f>IF(ISNUMBER(EK478),EK478*#REF!,"")</f>
        <v>#REF!</v>
      </c>
      <c r="EW478" s="53" t="e">
        <f>IF(ISNUMBER(EL478),EL478*#REF!,"")</f>
        <v>#REF!</v>
      </c>
      <c r="EX478" s="53" t="e">
        <f>IF(ISNUMBER(EM478),EM478*#REF!,"")</f>
        <v>#REF!</v>
      </c>
      <c r="EY478" s="53" t="e">
        <f>IF(ISNUMBER(EN478),EN478*#REF!,"")</f>
        <v>#REF!</v>
      </c>
      <c r="EZ478" s="53" t="e">
        <f>IF(ISNUMBER(EO478),EO478*#REF!,"")</f>
        <v>#REF!</v>
      </c>
      <c r="FA478" s="53" t="e">
        <f>IF(ISNUMBER(EP478),EP478*#REF!,"")</f>
        <v>#REF!</v>
      </c>
      <c r="FB478" s="53" t="e">
        <f>IF(ISNUMBER(EQ478),EQ478*#REF!,"")</f>
        <v>#REF!</v>
      </c>
      <c r="FC478" s="53" t="str">
        <f>IF(ISNUMBER(ER478),ER478*#REF!,"")</f>
        <v/>
      </c>
      <c r="FD478" s="53" t="e">
        <f>IF(ISNUMBER(ES478),ES478*#REF!,"")</f>
        <v>#REF!</v>
      </c>
      <c r="FE478" s="53" t="e">
        <f>IF(ISNUMBER(ET478),ET478*#REF!,"")</f>
        <v>#REF!</v>
      </c>
      <c r="FF478" s="52" t="e">
        <f>IF(ISNUMBER(EU478),EU478*#REF!,"")</f>
        <v>#REF!</v>
      </c>
      <c r="FG478" s="55" t="str">
        <f t="shared" si="670"/>
        <v/>
      </c>
      <c r="FH478" s="55" t="str">
        <f t="shared" si="671"/>
        <v/>
      </c>
      <c r="FI478" s="55" t="str">
        <f t="shared" si="672"/>
        <v/>
      </c>
      <c r="FJ478" s="55" t="str">
        <f t="shared" si="673"/>
        <v/>
      </c>
      <c r="FK478" s="55" t="str">
        <f t="shared" si="674"/>
        <v/>
      </c>
      <c r="FL478" s="55" t="str">
        <f t="shared" si="675"/>
        <v/>
      </c>
      <c r="FM478" s="55" t="str">
        <f t="shared" si="676"/>
        <v/>
      </c>
      <c r="FN478" s="55" t="str">
        <f t="shared" si="677"/>
        <v/>
      </c>
      <c r="FO478" s="55" t="str">
        <f t="shared" si="678"/>
        <v/>
      </c>
      <c r="FP478" s="55" t="str">
        <f t="shared" si="679"/>
        <v/>
      </c>
      <c r="FQ478" s="59" t="str">
        <f t="shared" si="680"/>
        <v/>
      </c>
      <c r="FR478" s="53" t="str">
        <f t="shared" si="634"/>
        <v/>
      </c>
      <c r="FS478" s="53" t="e">
        <f t="shared" si="681"/>
        <v>#VALUE!</v>
      </c>
      <c r="FT478" s="19" t="e">
        <f t="shared" si="682"/>
        <v>#VALUE!</v>
      </c>
      <c r="FU478" s="19" t="e">
        <f t="shared" si="683"/>
        <v>#VALUE!</v>
      </c>
      <c r="FV478" s="19" t="e">
        <f t="shared" si="684"/>
        <v>#VALUE!</v>
      </c>
      <c r="FW478" s="50" t="e">
        <f t="shared" si="685"/>
        <v>#VALUE!</v>
      </c>
      <c r="FX478" s="120">
        <f t="shared" si="686"/>
        <v>0</v>
      </c>
      <c r="FY478" s="120">
        <f t="shared" si="687"/>
        <v>0</v>
      </c>
      <c r="FZ478" s="120">
        <f t="shared" si="688"/>
        <v>0</v>
      </c>
      <c r="GA478" s="120">
        <f t="shared" si="689"/>
        <v>0</v>
      </c>
      <c r="GB478" s="120">
        <f t="shared" si="690"/>
        <v>0</v>
      </c>
      <c r="GC478" s="120">
        <f t="shared" si="691"/>
        <v>0</v>
      </c>
      <c r="GD478" s="120">
        <f t="shared" si="692"/>
        <v>0</v>
      </c>
      <c r="GE478" s="120">
        <f t="shared" si="693"/>
        <v>0</v>
      </c>
      <c r="GF478" s="120">
        <f t="shared" si="694"/>
        <v>0</v>
      </c>
      <c r="GG478">
        <f t="shared" si="695"/>
        <v>0</v>
      </c>
      <c r="GH478">
        <f t="shared" si="696"/>
        <v>0</v>
      </c>
      <c r="GI478">
        <v>6</v>
      </c>
      <c r="GJ478" t="str">
        <f t="shared" si="697"/>
        <v/>
      </c>
    </row>
    <row r="479" spans="1:192" x14ac:dyDescent="0.2">
      <c r="A479" s="50">
        <f t="shared" si="700"/>
        <v>478</v>
      </c>
      <c r="B479" s="2" t="s">
        <v>513</v>
      </c>
      <c r="C479" s="2" t="s">
        <v>514</v>
      </c>
      <c r="D479" s="2"/>
      <c r="E479" s="2"/>
      <c r="F479" s="19">
        <v>3560780</v>
      </c>
      <c r="G479" s="19">
        <v>5658130</v>
      </c>
      <c r="H479" s="77">
        <f t="shared" si="637"/>
        <v>560681.25800000003</v>
      </c>
      <c r="I479" s="77">
        <f t="shared" si="638"/>
        <v>5656306.5380000006</v>
      </c>
      <c r="J479" s="19">
        <v>258</v>
      </c>
      <c r="K479" s="66" t="s">
        <v>1335</v>
      </c>
      <c r="L479" s="266">
        <v>0</v>
      </c>
      <c r="Q479" s="2" t="s">
        <v>1345</v>
      </c>
      <c r="R479" s="2" t="s">
        <v>2864</v>
      </c>
      <c r="S479" s="2" t="s">
        <v>1325</v>
      </c>
      <c r="T479" s="241" t="str">
        <f t="shared" si="639"/>
        <v>-</v>
      </c>
      <c r="U479" s="241" t="str">
        <f t="shared" si="640"/>
        <v>M</v>
      </c>
      <c r="V479" s="241" t="str">
        <f t="shared" si="641"/>
        <v>-</v>
      </c>
      <c r="W479" s="241" t="str">
        <f t="shared" si="633"/>
        <v>-</v>
      </c>
      <c r="X479" s="260">
        <f t="shared" si="628"/>
        <v>6</v>
      </c>
      <c r="Y479" s="261" t="str">
        <f t="shared" si="627"/>
        <v/>
      </c>
      <c r="Z479" s="56"/>
      <c r="AA479" s="106">
        <v>26947</v>
      </c>
      <c r="AB479" s="76">
        <v>1</v>
      </c>
      <c r="AC479" s="2" t="s">
        <v>2963</v>
      </c>
      <c r="AD479" s="2" t="s">
        <v>1903</v>
      </c>
      <c r="AE479" s="57" t="s">
        <v>2673</v>
      </c>
      <c r="AF479" s="66">
        <v>7</v>
      </c>
      <c r="AH479" s="19">
        <v>7.5</v>
      </c>
      <c r="AN479">
        <v>43.62</v>
      </c>
      <c r="AO479">
        <v>13.44</v>
      </c>
      <c r="AP479" s="19">
        <v>2.4</v>
      </c>
      <c r="AS479" s="193">
        <f t="shared" si="698"/>
        <v>1103.1699999999998</v>
      </c>
      <c r="AT479" s="248" t="str">
        <f t="shared" si="699"/>
        <v/>
      </c>
      <c r="AU479">
        <v>5.22</v>
      </c>
      <c r="AV479">
        <v>50.58</v>
      </c>
      <c r="AW479">
        <v>228.45</v>
      </c>
      <c r="AX479">
        <v>16.45</v>
      </c>
      <c r="AY479">
        <v>480.33</v>
      </c>
      <c r="AZ479" s="61">
        <v>292.8</v>
      </c>
      <c r="BB479">
        <v>1.48</v>
      </c>
      <c r="BD479">
        <v>0</v>
      </c>
      <c r="BJ479">
        <v>27.86</v>
      </c>
      <c r="CN479" s="90" t="s">
        <v>3088</v>
      </c>
      <c r="DB479" s="103"/>
      <c r="DC479" s="103"/>
      <c r="DD479" s="103"/>
      <c r="DE479" s="103"/>
      <c r="DF479" s="103"/>
      <c r="DG479" s="103"/>
      <c r="DH479" s="103"/>
      <c r="DI479" s="103"/>
      <c r="DJ479" s="103"/>
      <c r="DK479" s="103"/>
      <c r="DL479" s="103"/>
      <c r="DM479" s="103"/>
      <c r="DN479" s="103"/>
      <c r="DO479" s="103"/>
      <c r="DP479" s="103"/>
      <c r="DQ479" s="103"/>
      <c r="DR479" s="103"/>
      <c r="DS479" s="104"/>
      <c r="DT479" s="50">
        <f t="shared" si="642"/>
        <v>1</v>
      </c>
      <c r="DU479" s="73">
        <f t="shared" si="643"/>
        <v>1</v>
      </c>
      <c r="DV479" s="73">
        <f t="shared" si="644"/>
        <v>0</v>
      </c>
      <c r="DW479" s="73">
        <f t="shared" si="645"/>
        <v>0</v>
      </c>
      <c r="DX479" s="73">
        <f t="shared" si="646"/>
        <v>0</v>
      </c>
      <c r="DY479" s="125">
        <f t="shared" si="647"/>
        <v>0</v>
      </c>
      <c r="DZ479" s="73">
        <f t="shared" si="648"/>
        <v>1</v>
      </c>
      <c r="EA479" s="19">
        <f t="shared" si="649"/>
        <v>0</v>
      </c>
      <c r="EB479" s="50">
        <f t="shared" si="650"/>
        <v>0</v>
      </c>
      <c r="EC479" s="19">
        <f t="shared" si="651"/>
        <v>0</v>
      </c>
      <c r="ED479" s="19">
        <f t="shared" si="652"/>
        <v>1</v>
      </c>
      <c r="EE479" s="19">
        <f t="shared" si="653"/>
        <v>0</v>
      </c>
      <c r="EF479" s="50">
        <f t="shared" si="654"/>
        <v>0</v>
      </c>
      <c r="EG479" s="19">
        <f t="shared" si="655"/>
        <v>0</v>
      </c>
      <c r="EH479" s="19">
        <f t="shared" si="656"/>
        <v>0</v>
      </c>
      <c r="EI479" s="50">
        <f t="shared" si="657"/>
        <v>1</v>
      </c>
      <c r="EJ479" s="125">
        <f t="shared" si="658"/>
        <v>1</v>
      </c>
      <c r="EK479">
        <f t="shared" si="659"/>
        <v>5.22</v>
      </c>
      <c r="EL479">
        <f t="shared" si="660"/>
        <v>1.48</v>
      </c>
      <c r="EM479">
        <f t="shared" si="661"/>
        <v>50.58</v>
      </c>
      <c r="EN479">
        <f t="shared" si="662"/>
        <v>228.45</v>
      </c>
      <c r="EO479" t="str">
        <f t="shared" si="663"/>
        <v/>
      </c>
      <c r="EP479" t="str">
        <f t="shared" si="664"/>
        <v/>
      </c>
      <c r="EQ479">
        <f t="shared" si="665"/>
        <v>292.8</v>
      </c>
      <c r="ER479" t="str">
        <f t="shared" si="666"/>
        <v/>
      </c>
      <c r="ES479">
        <f t="shared" si="667"/>
        <v>27.86</v>
      </c>
      <c r="ET479">
        <f t="shared" si="668"/>
        <v>480.33</v>
      </c>
      <c r="EU479" s="61">
        <f t="shared" si="669"/>
        <v>16.45</v>
      </c>
      <c r="EV479" s="53" t="e">
        <f>IF(ISNUMBER(EK479),EK479*#REF!,"")</f>
        <v>#REF!</v>
      </c>
      <c r="EW479" s="53" t="e">
        <f>IF(ISNUMBER(EL479),EL479*#REF!,"")</f>
        <v>#REF!</v>
      </c>
      <c r="EX479" s="53" t="e">
        <f>IF(ISNUMBER(EM479),EM479*#REF!,"")</f>
        <v>#REF!</v>
      </c>
      <c r="EY479" s="53" t="e">
        <f>IF(ISNUMBER(EN479),EN479*#REF!,"")</f>
        <v>#REF!</v>
      </c>
      <c r="EZ479" s="53" t="str">
        <f>IF(ISNUMBER(EO479),EO479*#REF!,"")</f>
        <v/>
      </c>
      <c r="FA479" s="53" t="str">
        <f>IF(ISNUMBER(EP479),EP479*#REF!,"")</f>
        <v/>
      </c>
      <c r="FB479" s="53" t="e">
        <f>IF(ISNUMBER(EQ479),EQ479*#REF!,"")</f>
        <v>#REF!</v>
      </c>
      <c r="FC479" s="53" t="str">
        <f>IF(ISNUMBER(ER479),ER479*#REF!,"")</f>
        <v/>
      </c>
      <c r="FD479" s="53" t="e">
        <f>IF(ISNUMBER(ES479),ES479*#REF!,"")</f>
        <v>#REF!</v>
      </c>
      <c r="FE479" s="53" t="e">
        <f>IF(ISNUMBER(ET479),ET479*#REF!,"")</f>
        <v>#REF!</v>
      </c>
      <c r="FF479" s="52" t="e">
        <f>IF(ISNUMBER(EU479),EU479*#REF!,"")</f>
        <v>#REF!</v>
      </c>
      <c r="FG479" s="55" t="str">
        <f t="shared" si="670"/>
        <v/>
      </c>
      <c r="FH479" s="55" t="str">
        <f t="shared" si="671"/>
        <v/>
      </c>
      <c r="FI479" s="55" t="str">
        <f t="shared" si="672"/>
        <v/>
      </c>
      <c r="FJ479" s="55" t="str">
        <f t="shared" si="673"/>
        <v/>
      </c>
      <c r="FK479" s="55" t="str">
        <f t="shared" si="674"/>
        <v/>
      </c>
      <c r="FL479" s="55" t="str">
        <f t="shared" si="675"/>
        <v/>
      </c>
      <c r="FM479" s="55" t="str">
        <f t="shared" si="676"/>
        <v/>
      </c>
      <c r="FN479" s="55" t="str">
        <f t="shared" si="677"/>
        <v/>
      </c>
      <c r="FO479" s="55" t="str">
        <f t="shared" si="678"/>
        <v/>
      </c>
      <c r="FP479" s="55" t="str">
        <f t="shared" si="679"/>
        <v/>
      </c>
      <c r="FQ479" s="59" t="str">
        <f t="shared" si="680"/>
        <v/>
      </c>
      <c r="FR479" s="53" t="str">
        <f t="shared" si="634"/>
        <v/>
      </c>
      <c r="FS479" s="53" t="e">
        <f t="shared" si="681"/>
        <v>#VALUE!</v>
      </c>
      <c r="FT479" s="19" t="e">
        <f t="shared" si="682"/>
        <v>#VALUE!</v>
      </c>
      <c r="FU479" s="19" t="e">
        <f t="shared" si="683"/>
        <v>#VALUE!</v>
      </c>
      <c r="FV479" s="19" t="e">
        <f t="shared" si="684"/>
        <v>#VALUE!</v>
      </c>
      <c r="FW479" s="50" t="e">
        <f t="shared" si="685"/>
        <v>#VALUE!</v>
      </c>
      <c r="FX479" s="120">
        <f t="shared" si="686"/>
        <v>0</v>
      </c>
      <c r="FY479" s="120">
        <f t="shared" si="687"/>
        <v>0</v>
      </c>
      <c r="FZ479" s="120">
        <f t="shared" si="688"/>
        <v>0</v>
      </c>
      <c r="GA479" s="120">
        <f t="shared" si="689"/>
        <v>0</v>
      </c>
      <c r="GB479" s="120">
        <f t="shared" si="690"/>
        <v>0</v>
      </c>
      <c r="GC479" s="120">
        <f t="shared" si="691"/>
        <v>0</v>
      </c>
      <c r="GD479" s="120">
        <f t="shared" si="692"/>
        <v>0</v>
      </c>
      <c r="GE479" s="120">
        <f t="shared" si="693"/>
        <v>0</v>
      </c>
      <c r="GF479" s="120">
        <f t="shared" si="694"/>
        <v>0</v>
      </c>
      <c r="GG479">
        <f t="shared" si="695"/>
        <v>0</v>
      </c>
      <c r="GH479">
        <f t="shared" si="696"/>
        <v>0</v>
      </c>
      <c r="GI479">
        <v>6</v>
      </c>
      <c r="GJ479" t="str">
        <f t="shared" si="697"/>
        <v/>
      </c>
    </row>
    <row r="480" spans="1:192" x14ac:dyDescent="0.2">
      <c r="A480" s="50">
        <f t="shared" si="700"/>
        <v>479</v>
      </c>
      <c r="B480" s="44" t="s">
        <v>900</v>
      </c>
      <c r="C480" s="2" t="s">
        <v>901</v>
      </c>
      <c r="D480" s="2"/>
      <c r="E480" s="2" t="s">
        <v>1904</v>
      </c>
      <c r="F480" s="266">
        <v>3586065</v>
      </c>
      <c r="G480" s="266">
        <v>5657215</v>
      </c>
      <c r="H480" s="209">
        <f t="shared" si="637"/>
        <v>585956.14399999997</v>
      </c>
      <c r="I480" s="209">
        <f t="shared" si="638"/>
        <v>5655391.9040000001</v>
      </c>
      <c r="J480" s="266">
        <v>193</v>
      </c>
      <c r="K480" s="66" t="s">
        <v>1334</v>
      </c>
      <c r="L480" s="66" t="s">
        <v>3088</v>
      </c>
      <c r="O480" s="19" t="s">
        <v>1330</v>
      </c>
      <c r="Q480" s="2" t="s">
        <v>1345</v>
      </c>
      <c r="R480" s="2" t="s">
        <v>902</v>
      </c>
      <c r="S480" s="2" t="s">
        <v>1324</v>
      </c>
      <c r="T480" s="241" t="str">
        <f t="shared" si="639"/>
        <v>-</v>
      </c>
      <c r="U480" s="241" t="str">
        <f t="shared" si="640"/>
        <v>M</v>
      </c>
      <c r="V480" s="241" t="str">
        <f t="shared" si="641"/>
        <v>-</v>
      </c>
      <c r="W480" s="241" t="str">
        <f t="shared" si="633"/>
        <v>-</v>
      </c>
      <c r="X480" s="260">
        <f t="shared" si="628"/>
        <v>6</v>
      </c>
      <c r="Y480" s="261" t="str">
        <f t="shared" si="627"/>
        <v/>
      </c>
      <c r="Z480" s="56" t="s">
        <v>1877</v>
      </c>
      <c r="AA480" s="86" t="s">
        <v>1905</v>
      </c>
      <c r="AB480" s="76">
        <v>1</v>
      </c>
      <c r="AC480" s="2" t="s">
        <v>903</v>
      </c>
      <c r="AD480" s="2" t="s">
        <v>1906</v>
      </c>
      <c r="AE480" s="57" t="s">
        <v>1907</v>
      </c>
      <c r="AF480" s="128">
        <v>14</v>
      </c>
      <c r="AJ480" s="19">
        <v>1.0099499999999999</v>
      </c>
      <c r="AK480" s="19">
        <v>15.5</v>
      </c>
      <c r="AM480" s="45">
        <v>0.75</v>
      </c>
      <c r="AS480" s="193">
        <f t="shared" si="698"/>
        <v>13622.716</v>
      </c>
      <c r="AT480" s="248" t="str">
        <f t="shared" si="699"/>
        <v/>
      </c>
      <c r="AU480">
        <v>3805</v>
      </c>
      <c r="AV480">
        <v>110.8</v>
      </c>
      <c r="AW480">
        <v>895.6</v>
      </c>
      <c r="AX480">
        <v>5865</v>
      </c>
      <c r="AY480">
        <v>2355</v>
      </c>
      <c r="AZ480" s="61">
        <v>351</v>
      </c>
      <c r="BA480">
        <v>0.51500000000000001</v>
      </c>
      <c r="BB480">
        <v>37.07</v>
      </c>
      <c r="BC480">
        <v>12.58</v>
      </c>
      <c r="BD480">
        <v>0.81</v>
      </c>
      <c r="BE480">
        <v>2.9089999999999998</v>
      </c>
      <c r="BF480">
        <v>6.4000000000000001E-2</v>
      </c>
      <c r="BH480">
        <v>3.69</v>
      </c>
      <c r="BI480">
        <v>1.2999999999999999E-2</v>
      </c>
      <c r="BJ480" s="2" t="s">
        <v>1322</v>
      </c>
      <c r="BM480">
        <v>178.8</v>
      </c>
      <c r="BN480" s="61">
        <v>3.8650000000000002</v>
      </c>
      <c r="CL480" s="56" t="s">
        <v>1322</v>
      </c>
      <c r="CN480" s="90">
        <v>46.2</v>
      </c>
      <c r="DB480" s="103"/>
      <c r="DC480" s="103"/>
      <c r="DD480" s="103"/>
      <c r="DE480" s="103"/>
      <c r="DF480" s="103"/>
      <c r="DG480" s="103"/>
      <c r="DH480" s="103"/>
      <c r="DI480" s="103"/>
      <c r="DJ480" s="103"/>
      <c r="DK480" s="103"/>
      <c r="DL480" s="103"/>
      <c r="DM480" s="103"/>
      <c r="DN480" s="103"/>
      <c r="DO480" s="103"/>
      <c r="DP480" s="103"/>
      <c r="DQ480" s="103"/>
      <c r="DR480" s="103"/>
      <c r="DS480" s="104"/>
      <c r="DT480" s="50">
        <f t="shared" si="642"/>
        <v>1</v>
      </c>
      <c r="DU480" s="73">
        <f t="shared" si="643"/>
        <v>0</v>
      </c>
      <c r="DV480" s="73">
        <f t="shared" si="644"/>
        <v>0</v>
      </c>
      <c r="DW480" s="73">
        <f t="shared" si="645"/>
        <v>0</v>
      </c>
      <c r="DX480" s="73">
        <f t="shared" si="646"/>
        <v>0</v>
      </c>
      <c r="DY480" s="125">
        <f t="shared" si="647"/>
        <v>1</v>
      </c>
      <c r="DZ480" s="73">
        <f t="shared" si="648"/>
        <v>1</v>
      </c>
      <c r="EA480" s="19">
        <f t="shared" si="649"/>
        <v>0</v>
      </c>
      <c r="EB480" s="50">
        <f t="shared" si="650"/>
        <v>0</v>
      </c>
      <c r="EC480" s="19">
        <f t="shared" si="651"/>
        <v>0</v>
      </c>
      <c r="ED480" s="19">
        <f t="shared" si="652"/>
        <v>1</v>
      </c>
      <c r="EE480" s="19">
        <f t="shared" si="653"/>
        <v>0</v>
      </c>
      <c r="EF480" s="50">
        <f t="shared" si="654"/>
        <v>0</v>
      </c>
      <c r="EG480" s="19">
        <f t="shared" si="655"/>
        <v>1</v>
      </c>
      <c r="EH480" s="19">
        <f t="shared" si="656"/>
        <v>0</v>
      </c>
      <c r="EI480" s="50">
        <f t="shared" si="657"/>
        <v>0</v>
      </c>
      <c r="EJ480" s="125">
        <f t="shared" si="658"/>
        <v>1</v>
      </c>
      <c r="EK480">
        <f t="shared" si="659"/>
        <v>3805</v>
      </c>
      <c r="EL480">
        <f t="shared" si="660"/>
        <v>37.07</v>
      </c>
      <c r="EM480">
        <f t="shared" si="661"/>
        <v>110.8</v>
      </c>
      <c r="EN480">
        <f t="shared" si="662"/>
        <v>895.6</v>
      </c>
      <c r="EO480">
        <f t="shared" si="663"/>
        <v>6.4000000000000001E-2</v>
      </c>
      <c r="EP480">
        <f t="shared" si="664"/>
        <v>2.9089999999999998</v>
      </c>
      <c r="EQ480">
        <f t="shared" si="665"/>
        <v>351</v>
      </c>
      <c r="ER480" t="str">
        <f t="shared" si="666"/>
        <v/>
      </c>
      <c r="ES480" t="str">
        <f t="shared" si="667"/>
        <v/>
      </c>
      <c r="ET480">
        <f t="shared" si="668"/>
        <v>2355</v>
      </c>
      <c r="EU480" s="61">
        <f t="shared" si="669"/>
        <v>5865</v>
      </c>
      <c r="EV480" s="53" t="e">
        <f>IF(ISNUMBER(EK480),EK480*#REF!,"")</f>
        <v>#REF!</v>
      </c>
      <c r="EW480" s="53" t="e">
        <f>IF(ISNUMBER(EL480),EL480*#REF!,"")</f>
        <v>#REF!</v>
      </c>
      <c r="EX480" s="53" t="e">
        <f>IF(ISNUMBER(EM480),EM480*#REF!,"")</f>
        <v>#REF!</v>
      </c>
      <c r="EY480" s="53" t="e">
        <f>IF(ISNUMBER(EN480),EN480*#REF!,"")</f>
        <v>#REF!</v>
      </c>
      <c r="EZ480" s="53" t="e">
        <f>IF(ISNUMBER(EO480),EO480*#REF!,"")</f>
        <v>#REF!</v>
      </c>
      <c r="FA480" s="53" t="e">
        <f>IF(ISNUMBER(EP480),EP480*#REF!,"")</f>
        <v>#REF!</v>
      </c>
      <c r="FB480" s="53" t="e">
        <f>IF(ISNUMBER(EQ480),EQ480*#REF!,"")</f>
        <v>#REF!</v>
      </c>
      <c r="FC480" s="53" t="str">
        <f>IF(ISNUMBER(ER480),ER480*#REF!,"")</f>
        <v/>
      </c>
      <c r="FD480" s="53" t="str">
        <f>IF(ISNUMBER(ES480),ES480*#REF!,"")</f>
        <v/>
      </c>
      <c r="FE480" s="53" t="e">
        <f>IF(ISNUMBER(ET480),ET480*#REF!,"")</f>
        <v>#REF!</v>
      </c>
      <c r="FF480" s="52" t="e">
        <f>IF(ISNUMBER(EU480),EU480*#REF!,"")</f>
        <v>#REF!</v>
      </c>
      <c r="FG480" s="55" t="str">
        <f t="shared" si="670"/>
        <v/>
      </c>
      <c r="FH480" s="55" t="str">
        <f t="shared" si="671"/>
        <v/>
      </c>
      <c r="FI480" s="55" t="str">
        <f t="shared" si="672"/>
        <v/>
      </c>
      <c r="FJ480" s="55" t="str">
        <f t="shared" si="673"/>
        <v/>
      </c>
      <c r="FK480" s="55" t="str">
        <f t="shared" si="674"/>
        <v/>
      </c>
      <c r="FL480" s="55" t="str">
        <f t="shared" si="675"/>
        <v/>
      </c>
      <c r="FM480" s="55" t="str">
        <f t="shared" si="676"/>
        <v/>
      </c>
      <c r="FN480" s="55" t="str">
        <f t="shared" si="677"/>
        <v/>
      </c>
      <c r="FO480" s="55" t="str">
        <f t="shared" si="678"/>
        <v/>
      </c>
      <c r="FP480" s="55" t="str">
        <f t="shared" si="679"/>
        <v/>
      </c>
      <c r="FQ480" s="59" t="str">
        <f t="shared" si="680"/>
        <v/>
      </c>
      <c r="FR480" s="53" t="str">
        <f t="shared" si="634"/>
        <v/>
      </c>
      <c r="FS480" s="53" t="e">
        <f t="shared" si="681"/>
        <v>#VALUE!</v>
      </c>
      <c r="FT480" s="19" t="e">
        <f t="shared" si="682"/>
        <v>#VALUE!</v>
      </c>
      <c r="FU480" s="19" t="e">
        <f t="shared" si="683"/>
        <v>#VALUE!</v>
      </c>
      <c r="FV480" s="19" t="e">
        <f t="shared" si="684"/>
        <v>#VALUE!</v>
      </c>
      <c r="FW480" s="50" t="e">
        <f t="shared" si="685"/>
        <v>#VALUE!</v>
      </c>
      <c r="FX480" s="120">
        <f t="shared" si="686"/>
        <v>0</v>
      </c>
      <c r="FY480" s="120">
        <f t="shared" si="687"/>
        <v>0</v>
      </c>
      <c r="FZ480" s="120">
        <f t="shared" si="688"/>
        <v>0</v>
      </c>
      <c r="GA480" s="120">
        <f t="shared" si="689"/>
        <v>0</v>
      </c>
      <c r="GB480" s="120">
        <f t="shared" si="690"/>
        <v>0</v>
      </c>
      <c r="GC480" s="120">
        <f t="shared" si="691"/>
        <v>0</v>
      </c>
      <c r="GD480" s="120">
        <f t="shared" si="692"/>
        <v>0</v>
      </c>
      <c r="GE480" s="120">
        <f t="shared" si="693"/>
        <v>0</v>
      </c>
      <c r="GF480" s="120">
        <f t="shared" si="694"/>
        <v>0</v>
      </c>
      <c r="GG480">
        <f t="shared" si="695"/>
        <v>0</v>
      </c>
      <c r="GH480">
        <f t="shared" si="696"/>
        <v>0</v>
      </c>
      <c r="GI480">
        <v>6</v>
      </c>
      <c r="GJ480" t="str">
        <f t="shared" si="697"/>
        <v/>
      </c>
    </row>
    <row r="481" spans="1:192" x14ac:dyDescent="0.2">
      <c r="A481" s="50">
        <f t="shared" si="700"/>
        <v>480</v>
      </c>
      <c r="B481" s="44" t="s">
        <v>900</v>
      </c>
      <c r="C481" s="2" t="s">
        <v>236</v>
      </c>
      <c r="D481" s="2"/>
      <c r="E481" s="2"/>
      <c r="F481" s="110">
        <v>3586300</v>
      </c>
      <c r="G481" s="110">
        <v>5656800</v>
      </c>
      <c r="H481" s="78">
        <f t="shared" si="637"/>
        <v>586191.04999999993</v>
      </c>
      <c r="I481" s="78">
        <f t="shared" si="638"/>
        <v>5654977.0700000003</v>
      </c>
      <c r="J481" s="110">
        <v>198</v>
      </c>
      <c r="K481" s="66" t="s">
        <v>1334</v>
      </c>
      <c r="L481" s="66" t="s">
        <v>3088</v>
      </c>
      <c r="Q481" s="2" t="s">
        <v>1345</v>
      </c>
      <c r="R481" s="2" t="s">
        <v>902</v>
      </c>
      <c r="S481" s="2" t="s">
        <v>1324</v>
      </c>
      <c r="T481" s="241" t="str">
        <f t="shared" si="639"/>
        <v>-</v>
      </c>
      <c r="U481" s="241" t="str">
        <f t="shared" si="640"/>
        <v>-</v>
      </c>
      <c r="V481" s="241" t="str">
        <f t="shared" si="641"/>
        <v>B</v>
      </c>
      <c r="W481" s="241" t="str">
        <f t="shared" si="633"/>
        <v>-</v>
      </c>
      <c r="X481" s="260">
        <f t="shared" si="628"/>
        <v>6</v>
      </c>
      <c r="Y481" s="261" t="str">
        <f t="shared" si="627"/>
        <v/>
      </c>
      <c r="Z481" s="56" t="s">
        <v>1908</v>
      </c>
      <c r="AA481" s="86" t="s">
        <v>1909</v>
      </c>
      <c r="AB481" s="76">
        <v>1</v>
      </c>
      <c r="AC481" s="2" t="s">
        <v>904</v>
      </c>
      <c r="AD481" s="2" t="s">
        <v>1910</v>
      </c>
      <c r="AE481" s="57" t="s">
        <v>1911</v>
      </c>
      <c r="AF481" s="128" t="s">
        <v>3088</v>
      </c>
      <c r="AS481" s="193">
        <f t="shared" si="698"/>
        <v>34308</v>
      </c>
      <c r="AT481" s="248" t="str">
        <f t="shared" si="699"/>
        <v/>
      </c>
      <c r="AU481">
        <v>10117</v>
      </c>
      <c r="AV481">
        <v>1151</v>
      </c>
      <c r="AW481">
        <v>518</v>
      </c>
      <c r="AX481">
        <v>13878</v>
      </c>
      <c r="AY481">
        <v>7929</v>
      </c>
      <c r="AZ481" s="61">
        <v>435</v>
      </c>
      <c r="BB481">
        <v>280</v>
      </c>
      <c r="CN481" s="90" t="s">
        <v>3088</v>
      </c>
      <c r="DB481" s="103"/>
      <c r="DC481" s="103"/>
      <c r="DD481" s="103"/>
      <c r="DE481" s="103"/>
      <c r="DF481" s="103"/>
      <c r="DG481" s="103"/>
      <c r="DH481" s="103"/>
      <c r="DI481" s="103"/>
      <c r="DJ481" s="103"/>
      <c r="DK481" s="103"/>
      <c r="DL481" s="103"/>
      <c r="DM481" s="103"/>
      <c r="DN481" s="103"/>
      <c r="DO481" s="103"/>
      <c r="DP481" s="103"/>
      <c r="DQ481" s="103"/>
      <c r="DR481" s="103"/>
      <c r="DS481" s="104"/>
      <c r="DT481" s="50">
        <f t="shared" si="642"/>
        <v>1</v>
      </c>
      <c r="DU481" s="73">
        <f t="shared" si="643"/>
        <v>0</v>
      </c>
      <c r="DV481" s="73">
        <f t="shared" si="644"/>
        <v>0</v>
      </c>
      <c r="DW481" s="73">
        <f t="shared" si="645"/>
        <v>0</v>
      </c>
      <c r="DX481" s="73">
        <f t="shared" si="646"/>
        <v>0</v>
      </c>
      <c r="DY481" s="125">
        <f t="shared" si="647"/>
        <v>1</v>
      </c>
      <c r="DZ481" s="73">
        <f t="shared" si="648"/>
        <v>0</v>
      </c>
      <c r="EA481" s="19">
        <f t="shared" si="649"/>
        <v>0</v>
      </c>
      <c r="EB481" s="50">
        <f t="shared" si="650"/>
        <v>1</v>
      </c>
      <c r="EC481" s="19">
        <f t="shared" si="651"/>
        <v>0</v>
      </c>
      <c r="ED481" s="19">
        <f t="shared" si="652"/>
        <v>0</v>
      </c>
      <c r="EE481" s="19">
        <f t="shared" si="653"/>
        <v>1</v>
      </c>
      <c r="EF481" s="50">
        <f t="shared" si="654"/>
        <v>0</v>
      </c>
      <c r="EG481" s="19">
        <f t="shared" si="655"/>
        <v>0</v>
      </c>
      <c r="EH481" s="19">
        <f t="shared" si="656"/>
        <v>0</v>
      </c>
      <c r="EI481" s="50">
        <f t="shared" si="657"/>
        <v>1</v>
      </c>
      <c r="EJ481" s="125">
        <f t="shared" si="658"/>
        <v>1</v>
      </c>
      <c r="EK481">
        <f t="shared" si="659"/>
        <v>10117</v>
      </c>
      <c r="EL481">
        <f t="shared" si="660"/>
        <v>280</v>
      </c>
      <c r="EM481">
        <f t="shared" si="661"/>
        <v>1151</v>
      </c>
      <c r="EN481">
        <f t="shared" si="662"/>
        <v>518</v>
      </c>
      <c r="EO481" t="str">
        <f t="shared" si="663"/>
        <v/>
      </c>
      <c r="EP481" t="str">
        <f t="shared" si="664"/>
        <v/>
      </c>
      <c r="EQ481">
        <f t="shared" si="665"/>
        <v>435</v>
      </c>
      <c r="ER481" t="str">
        <f t="shared" si="666"/>
        <v/>
      </c>
      <c r="ES481" t="str">
        <f t="shared" si="667"/>
        <v/>
      </c>
      <c r="ET481">
        <f t="shared" si="668"/>
        <v>7929</v>
      </c>
      <c r="EU481" s="61">
        <f t="shared" si="669"/>
        <v>13878</v>
      </c>
      <c r="EV481" s="53" t="e">
        <f>IF(ISNUMBER(EK481),EK481*#REF!,"")</f>
        <v>#REF!</v>
      </c>
      <c r="EW481" s="53" t="e">
        <f>IF(ISNUMBER(EL481),EL481*#REF!,"")</f>
        <v>#REF!</v>
      </c>
      <c r="EX481" s="53" t="e">
        <f>IF(ISNUMBER(EM481),EM481*#REF!,"")</f>
        <v>#REF!</v>
      </c>
      <c r="EY481" s="53" t="e">
        <f>IF(ISNUMBER(EN481),EN481*#REF!,"")</f>
        <v>#REF!</v>
      </c>
      <c r="EZ481" s="53" t="str">
        <f>IF(ISNUMBER(EO481),EO481*#REF!,"")</f>
        <v/>
      </c>
      <c r="FA481" s="53" t="str">
        <f>IF(ISNUMBER(EP481),EP481*#REF!,"")</f>
        <v/>
      </c>
      <c r="FB481" s="53" t="e">
        <f>IF(ISNUMBER(EQ481),EQ481*#REF!,"")</f>
        <v>#REF!</v>
      </c>
      <c r="FC481" s="53" t="str">
        <f>IF(ISNUMBER(ER481),ER481*#REF!,"")</f>
        <v/>
      </c>
      <c r="FD481" s="53" t="str">
        <f>IF(ISNUMBER(ES481),ES481*#REF!,"")</f>
        <v/>
      </c>
      <c r="FE481" s="53" t="e">
        <f>IF(ISNUMBER(ET481),ET481*#REF!,"")</f>
        <v>#REF!</v>
      </c>
      <c r="FF481" s="52" t="e">
        <f>IF(ISNUMBER(EU481),EU481*#REF!,"")</f>
        <v>#REF!</v>
      </c>
      <c r="FG481" s="55" t="str">
        <f t="shared" si="670"/>
        <v/>
      </c>
      <c r="FH481" s="55" t="str">
        <f t="shared" si="671"/>
        <v/>
      </c>
      <c r="FI481" s="55" t="str">
        <f t="shared" si="672"/>
        <v/>
      </c>
      <c r="FJ481" s="55" t="str">
        <f t="shared" si="673"/>
        <v/>
      </c>
      <c r="FK481" s="55" t="str">
        <f t="shared" si="674"/>
        <v/>
      </c>
      <c r="FL481" s="55" t="str">
        <f t="shared" si="675"/>
        <v/>
      </c>
      <c r="FM481" s="55" t="str">
        <f t="shared" si="676"/>
        <v/>
      </c>
      <c r="FN481" s="55" t="str">
        <f t="shared" si="677"/>
        <v/>
      </c>
      <c r="FO481" s="55" t="str">
        <f t="shared" si="678"/>
        <v/>
      </c>
      <c r="FP481" s="55" t="str">
        <f t="shared" si="679"/>
        <v/>
      </c>
      <c r="FQ481" s="59" t="str">
        <f t="shared" si="680"/>
        <v/>
      </c>
      <c r="FR481" s="53" t="str">
        <f t="shared" si="634"/>
        <v/>
      </c>
      <c r="FS481" s="53" t="e">
        <f t="shared" si="681"/>
        <v>#VALUE!</v>
      </c>
      <c r="FT481" s="19" t="e">
        <f t="shared" si="682"/>
        <v>#VALUE!</v>
      </c>
      <c r="FU481" s="19" t="e">
        <f t="shared" si="683"/>
        <v>#VALUE!</v>
      </c>
      <c r="FV481" s="19" t="e">
        <f t="shared" si="684"/>
        <v>#VALUE!</v>
      </c>
      <c r="FW481" s="50" t="e">
        <f t="shared" si="685"/>
        <v>#VALUE!</v>
      </c>
      <c r="FX481" s="120">
        <f t="shared" si="686"/>
        <v>0</v>
      </c>
      <c r="FY481" s="120">
        <f t="shared" si="687"/>
        <v>0</v>
      </c>
      <c r="FZ481" s="120">
        <f t="shared" si="688"/>
        <v>0</v>
      </c>
      <c r="GA481" s="120">
        <f t="shared" si="689"/>
        <v>0</v>
      </c>
      <c r="GB481" s="120">
        <f t="shared" si="690"/>
        <v>0</v>
      </c>
      <c r="GC481" s="120">
        <f t="shared" si="691"/>
        <v>0</v>
      </c>
      <c r="GD481" s="120">
        <f t="shared" si="692"/>
        <v>0</v>
      </c>
      <c r="GE481" s="120">
        <f t="shared" si="693"/>
        <v>0</v>
      </c>
      <c r="GF481" s="120">
        <f t="shared" si="694"/>
        <v>0</v>
      </c>
      <c r="GG481">
        <f t="shared" si="695"/>
        <v>0</v>
      </c>
      <c r="GH481">
        <f t="shared" si="696"/>
        <v>0</v>
      </c>
      <c r="GI481">
        <v>6</v>
      </c>
      <c r="GJ481" t="str">
        <f t="shared" si="697"/>
        <v/>
      </c>
    </row>
    <row r="482" spans="1:192" x14ac:dyDescent="0.2">
      <c r="A482" s="50">
        <f t="shared" si="700"/>
        <v>481</v>
      </c>
      <c r="B482" s="2" t="s">
        <v>543</v>
      </c>
      <c r="C482" s="2" t="s">
        <v>544</v>
      </c>
      <c r="D482" s="2"/>
      <c r="E482" s="2"/>
      <c r="F482" s="19">
        <v>3502980</v>
      </c>
      <c r="G482" s="19">
        <v>5702450</v>
      </c>
      <c r="H482" s="77">
        <f t="shared" si="637"/>
        <v>502904.37800000003</v>
      </c>
      <c r="I482" s="77">
        <f t="shared" si="638"/>
        <v>5700608.8100000005</v>
      </c>
      <c r="J482" s="19">
        <v>257</v>
      </c>
      <c r="K482" s="66" t="s">
        <v>1333</v>
      </c>
      <c r="L482" s="266">
        <v>62</v>
      </c>
      <c r="Q482" s="2" t="s">
        <v>1356</v>
      </c>
      <c r="R482" s="2" t="s">
        <v>2866</v>
      </c>
      <c r="S482" s="2" t="s">
        <v>1324</v>
      </c>
      <c r="T482" s="241" t="str">
        <f t="shared" si="639"/>
        <v>-</v>
      </c>
      <c r="U482" s="241" t="str">
        <f t="shared" si="640"/>
        <v>M</v>
      </c>
      <c r="V482" s="241" t="str">
        <f t="shared" si="641"/>
        <v>-</v>
      </c>
      <c r="W482" s="241" t="str">
        <f t="shared" si="633"/>
        <v>-</v>
      </c>
      <c r="X482" s="260">
        <f t="shared" si="628"/>
        <v>6</v>
      </c>
      <c r="Y482" s="261" t="str">
        <f t="shared" si="627"/>
        <v/>
      </c>
      <c r="Z482" s="56"/>
      <c r="AA482" s="48">
        <v>29119</v>
      </c>
      <c r="AB482" s="73">
        <v>1</v>
      </c>
      <c r="AC482" s="2" t="s">
        <v>404</v>
      </c>
      <c r="AD482" s="2" t="s">
        <v>1912</v>
      </c>
      <c r="AE482" s="56"/>
      <c r="AF482" s="66" t="s">
        <v>3088</v>
      </c>
      <c r="AH482" s="19">
        <v>7.3</v>
      </c>
      <c r="AN482">
        <v>100.8</v>
      </c>
      <c r="AO482">
        <v>17.399999999999999</v>
      </c>
      <c r="AS482" s="193">
        <f t="shared" si="698"/>
        <v>2409.3239999999996</v>
      </c>
      <c r="AT482" s="248" t="str">
        <f t="shared" si="699"/>
        <v/>
      </c>
      <c r="AU482">
        <v>13</v>
      </c>
      <c r="AV482">
        <v>50</v>
      </c>
      <c r="AW482">
        <v>560.4</v>
      </c>
      <c r="AX482">
        <v>37.799999999999997</v>
      </c>
      <c r="AY482">
        <v>1351.3</v>
      </c>
      <c r="AZ482" s="224">
        <f>AO482*21.76</f>
        <v>378.62400000000002</v>
      </c>
      <c r="BB482">
        <v>3.2</v>
      </c>
      <c r="BJ482">
        <v>15</v>
      </c>
      <c r="CN482" s="90" t="s">
        <v>3088</v>
      </c>
      <c r="DB482" s="103"/>
      <c r="DC482" s="103"/>
      <c r="DD482" s="103"/>
      <c r="DE482" s="103"/>
      <c r="DF482" s="103"/>
      <c r="DG482" s="103"/>
      <c r="DH482" s="103"/>
      <c r="DI482" s="103"/>
      <c r="DJ482" s="103"/>
      <c r="DK482" s="103"/>
      <c r="DL482" s="103"/>
      <c r="DM482" s="103"/>
      <c r="DN482" s="103"/>
      <c r="DO482" s="103"/>
      <c r="DP482" s="103"/>
      <c r="DQ482" s="103"/>
      <c r="DR482" s="103"/>
      <c r="DS482" s="104"/>
      <c r="DT482" s="50">
        <f t="shared" si="642"/>
        <v>1</v>
      </c>
      <c r="DU482" s="73">
        <f t="shared" si="643"/>
        <v>0</v>
      </c>
      <c r="DV482" s="73">
        <f t="shared" si="644"/>
        <v>1</v>
      </c>
      <c r="DW482" s="73">
        <f t="shared" si="645"/>
        <v>0</v>
      </c>
      <c r="DX482" s="73">
        <f t="shared" si="646"/>
        <v>0</v>
      </c>
      <c r="DY482" s="125">
        <f t="shared" si="647"/>
        <v>0</v>
      </c>
      <c r="DZ482" s="73">
        <f t="shared" si="648"/>
        <v>0</v>
      </c>
      <c r="EA482" s="19">
        <f t="shared" si="649"/>
        <v>0</v>
      </c>
      <c r="EB482" s="50">
        <f t="shared" si="650"/>
        <v>1</v>
      </c>
      <c r="EC482" s="19">
        <f t="shared" si="651"/>
        <v>0</v>
      </c>
      <c r="ED482" s="19">
        <f t="shared" si="652"/>
        <v>1</v>
      </c>
      <c r="EE482" s="19">
        <f t="shared" si="653"/>
        <v>0</v>
      </c>
      <c r="EF482" s="50">
        <f t="shared" si="654"/>
        <v>0</v>
      </c>
      <c r="EG482" s="19">
        <f t="shared" si="655"/>
        <v>0</v>
      </c>
      <c r="EH482" s="19">
        <f t="shared" si="656"/>
        <v>0</v>
      </c>
      <c r="EI482" s="50">
        <f t="shared" si="657"/>
        <v>1</v>
      </c>
      <c r="EJ482" s="125">
        <f t="shared" si="658"/>
        <v>1</v>
      </c>
      <c r="EK482">
        <f t="shared" si="659"/>
        <v>13</v>
      </c>
      <c r="EL482">
        <f t="shared" si="660"/>
        <v>3.2</v>
      </c>
      <c r="EM482">
        <f t="shared" si="661"/>
        <v>50</v>
      </c>
      <c r="EN482">
        <f t="shared" si="662"/>
        <v>560.4</v>
      </c>
      <c r="EO482" t="str">
        <f t="shared" si="663"/>
        <v/>
      </c>
      <c r="EP482" t="str">
        <f t="shared" si="664"/>
        <v/>
      </c>
      <c r="EQ482">
        <f t="shared" si="665"/>
        <v>378.62400000000002</v>
      </c>
      <c r="ER482" t="str">
        <f t="shared" si="666"/>
        <v/>
      </c>
      <c r="ES482">
        <f t="shared" si="667"/>
        <v>15</v>
      </c>
      <c r="ET482">
        <f t="shared" si="668"/>
        <v>1351.3</v>
      </c>
      <c r="EU482" s="61">
        <f t="shared" si="669"/>
        <v>37.799999999999997</v>
      </c>
      <c r="EV482" s="53" t="e">
        <f>IF(ISNUMBER(EK482),EK482*#REF!,"")</f>
        <v>#REF!</v>
      </c>
      <c r="EW482" s="53" t="e">
        <f>IF(ISNUMBER(EL482),EL482*#REF!,"")</f>
        <v>#REF!</v>
      </c>
      <c r="EX482" s="53" t="e">
        <f>IF(ISNUMBER(EM482),EM482*#REF!,"")</f>
        <v>#REF!</v>
      </c>
      <c r="EY482" s="53" t="e">
        <f>IF(ISNUMBER(EN482),EN482*#REF!,"")</f>
        <v>#REF!</v>
      </c>
      <c r="EZ482" s="53" t="str">
        <f>IF(ISNUMBER(EO482),EO482*#REF!,"")</f>
        <v/>
      </c>
      <c r="FA482" s="53" t="str">
        <f>IF(ISNUMBER(EP482),EP482*#REF!,"")</f>
        <v/>
      </c>
      <c r="FB482" s="53" t="e">
        <f>IF(ISNUMBER(EQ482),EQ482*#REF!,"")</f>
        <v>#REF!</v>
      </c>
      <c r="FC482" s="53" t="str">
        <f>IF(ISNUMBER(ER482),ER482*#REF!,"")</f>
        <v/>
      </c>
      <c r="FD482" s="53" t="e">
        <f>IF(ISNUMBER(ES482),ES482*#REF!,"")</f>
        <v>#REF!</v>
      </c>
      <c r="FE482" s="53" t="e">
        <f>IF(ISNUMBER(ET482),ET482*#REF!,"")</f>
        <v>#REF!</v>
      </c>
      <c r="FF482" s="52" t="e">
        <f>IF(ISNUMBER(EU482),EU482*#REF!,"")</f>
        <v>#REF!</v>
      </c>
      <c r="FG482" s="55" t="str">
        <f t="shared" si="670"/>
        <v/>
      </c>
      <c r="FH482" s="55" t="str">
        <f t="shared" si="671"/>
        <v/>
      </c>
      <c r="FI482" s="55" t="str">
        <f t="shared" si="672"/>
        <v/>
      </c>
      <c r="FJ482" s="55" t="str">
        <f t="shared" si="673"/>
        <v/>
      </c>
      <c r="FK482" s="55" t="str">
        <f t="shared" si="674"/>
        <v/>
      </c>
      <c r="FL482" s="55" t="str">
        <f t="shared" si="675"/>
        <v/>
      </c>
      <c r="FM482" s="55" t="str">
        <f t="shared" si="676"/>
        <v/>
      </c>
      <c r="FN482" s="55" t="str">
        <f t="shared" si="677"/>
        <v/>
      </c>
      <c r="FO482" s="55" t="str">
        <f t="shared" si="678"/>
        <v/>
      </c>
      <c r="FP482" s="55" t="str">
        <f t="shared" si="679"/>
        <v/>
      </c>
      <c r="FQ482" s="59" t="str">
        <f t="shared" si="680"/>
        <v/>
      </c>
      <c r="FR482" s="53" t="str">
        <f t="shared" si="634"/>
        <v/>
      </c>
      <c r="FS482" s="53" t="e">
        <f t="shared" si="681"/>
        <v>#VALUE!</v>
      </c>
      <c r="FT482" s="19" t="e">
        <f t="shared" si="682"/>
        <v>#VALUE!</v>
      </c>
      <c r="FU482" s="19" t="e">
        <f t="shared" si="683"/>
        <v>#VALUE!</v>
      </c>
      <c r="FV482" s="19" t="e">
        <f t="shared" si="684"/>
        <v>#VALUE!</v>
      </c>
      <c r="FW482" s="50" t="e">
        <f t="shared" si="685"/>
        <v>#VALUE!</v>
      </c>
      <c r="FX482" s="120">
        <f t="shared" si="686"/>
        <v>0</v>
      </c>
      <c r="FY482" s="120">
        <f t="shared" si="687"/>
        <v>0</v>
      </c>
      <c r="FZ482" s="120">
        <f t="shared" si="688"/>
        <v>0</v>
      </c>
      <c r="GA482" s="120">
        <f t="shared" si="689"/>
        <v>0</v>
      </c>
      <c r="GB482" s="120">
        <f t="shared" si="690"/>
        <v>0</v>
      </c>
      <c r="GC482" s="120">
        <f t="shared" si="691"/>
        <v>0</v>
      </c>
      <c r="GD482" s="120">
        <f t="shared" si="692"/>
        <v>0</v>
      </c>
      <c r="GE482" s="120">
        <f t="shared" si="693"/>
        <v>0</v>
      </c>
      <c r="GF482" s="120">
        <f t="shared" si="694"/>
        <v>0</v>
      </c>
      <c r="GG482">
        <f t="shared" si="695"/>
        <v>0</v>
      </c>
      <c r="GH482">
        <f t="shared" si="696"/>
        <v>0</v>
      </c>
      <c r="GI482">
        <v>6</v>
      </c>
      <c r="GJ482" t="str">
        <f t="shared" si="697"/>
        <v/>
      </c>
    </row>
    <row r="483" spans="1:192" ht="15" x14ac:dyDescent="0.25">
      <c r="A483" s="50">
        <f t="shared" si="700"/>
        <v>482</v>
      </c>
      <c r="B483" s="2" t="s">
        <v>296</v>
      </c>
      <c r="C483" t="s">
        <v>161</v>
      </c>
      <c r="F483" s="274">
        <v>3498020</v>
      </c>
      <c r="G483" s="271">
        <v>5702110</v>
      </c>
      <c r="H483" s="77">
        <f t="shared" si="637"/>
        <v>497946.36200000002</v>
      </c>
      <c r="I483" s="77">
        <f t="shared" si="638"/>
        <v>5700268.9460000005</v>
      </c>
      <c r="J483" s="266">
        <v>272</v>
      </c>
      <c r="K483" s="19" t="s">
        <v>1334</v>
      </c>
      <c r="L483" s="19">
        <v>380</v>
      </c>
      <c r="Q483" s="58" t="s">
        <v>774</v>
      </c>
      <c r="R483" t="s">
        <v>272</v>
      </c>
      <c r="S483" s="2" t="s">
        <v>1325</v>
      </c>
      <c r="T483" s="241" t="str">
        <f t="shared" si="639"/>
        <v>-</v>
      </c>
      <c r="U483" s="241" t="str">
        <f t="shared" si="640"/>
        <v>M</v>
      </c>
      <c r="V483" s="241" t="str">
        <f t="shared" si="641"/>
        <v>-</v>
      </c>
      <c r="W483" s="241" t="str">
        <f t="shared" si="633"/>
        <v>-</v>
      </c>
      <c r="X483" s="260">
        <f t="shared" si="628"/>
        <v>6</v>
      </c>
      <c r="Y483" s="261" t="str">
        <f t="shared" si="627"/>
        <v/>
      </c>
      <c r="Z483" s="56"/>
      <c r="AA483" s="48">
        <v>25353</v>
      </c>
      <c r="AB483" s="73">
        <v>1</v>
      </c>
      <c r="AD483" s="2" t="s">
        <v>1385</v>
      </c>
      <c r="AF483" s="66">
        <v>15</v>
      </c>
      <c r="AI483" s="272"/>
      <c r="AN483">
        <v>55.8</v>
      </c>
      <c r="AO483">
        <v>13.8</v>
      </c>
      <c r="AR483">
        <v>1603.1</v>
      </c>
      <c r="AS483" s="193">
        <f t="shared" si="698"/>
        <v>1600.2</v>
      </c>
      <c r="AT483" s="255" t="str">
        <f t="shared" si="699"/>
        <v/>
      </c>
      <c r="AU483">
        <v>18</v>
      </c>
      <c r="AV483">
        <v>71.400000000000006</v>
      </c>
      <c r="AW483">
        <v>280.2</v>
      </c>
      <c r="AX483">
        <v>14.9</v>
      </c>
      <c r="AY483">
        <v>732</v>
      </c>
      <c r="AZ483" s="61">
        <v>483.7</v>
      </c>
      <c r="BO483" s="90"/>
      <c r="BP483" s="273"/>
      <c r="BQ483" s="90"/>
      <c r="BR483" s="90"/>
      <c r="BS483" s="90"/>
      <c r="BT483" s="90"/>
      <c r="BU483" s="90"/>
      <c r="BV483" s="90"/>
      <c r="BW483" s="90"/>
      <c r="BX483" s="90"/>
      <c r="BY483" s="90"/>
      <c r="BZ483" s="90"/>
      <c r="CA483" s="90"/>
      <c r="CB483" s="90"/>
      <c r="CC483" s="90"/>
      <c r="CD483" s="90"/>
      <c r="CE483" s="90"/>
      <c r="CF483" s="90"/>
      <c r="CG483" s="90"/>
      <c r="CH483" s="90"/>
      <c r="CI483" s="90"/>
      <c r="CJ483" s="90"/>
      <c r="CK483" s="90"/>
      <c r="CL483" s="91"/>
      <c r="CM483" s="90"/>
      <c r="CN483" s="90" t="s">
        <v>3088</v>
      </c>
      <c r="CO483" s="90"/>
      <c r="DB483" s="103"/>
      <c r="DC483" s="103"/>
      <c r="DD483" s="103"/>
      <c r="DE483" s="103"/>
      <c r="DF483" s="103"/>
      <c r="DG483" s="103"/>
      <c r="DH483" s="103"/>
      <c r="DI483" s="103"/>
      <c r="DJ483" s="103"/>
      <c r="DK483" s="103"/>
      <c r="DL483" s="103"/>
      <c r="DM483" s="103"/>
      <c r="DN483" s="103"/>
      <c r="DO483" s="103"/>
      <c r="DP483" s="103"/>
      <c r="DQ483" s="103"/>
      <c r="DR483" s="103"/>
      <c r="DS483" s="104"/>
      <c r="DT483" s="50">
        <f t="shared" si="642"/>
        <v>1</v>
      </c>
      <c r="DU483" s="73">
        <f t="shared" si="643"/>
        <v>0</v>
      </c>
      <c r="DV483" s="73">
        <f t="shared" si="644"/>
        <v>0</v>
      </c>
      <c r="DW483" s="73">
        <f t="shared" si="645"/>
        <v>1</v>
      </c>
      <c r="DX483" s="73">
        <f t="shared" si="646"/>
        <v>0</v>
      </c>
      <c r="DY483" s="125">
        <f t="shared" si="647"/>
        <v>0</v>
      </c>
      <c r="DZ483" s="73">
        <f t="shared" si="648"/>
        <v>1</v>
      </c>
      <c r="EA483" s="19">
        <f t="shared" si="649"/>
        <v>0</v>
      </c>
      <c r="EB483" s="50">
        <f t="shared" si="650"/>
        <v>0</v>
      </c>
      <c r="EC483" s="19">
        <f t="shared" si="651"/>
        <v>0</v>
      </c>
      <c r="ED483" s="19">
        <f t="shared" si="652"/>
        <v>1</v>
      </c>
      <c r="EE483" s="19">
        <f t="shared" si="653"/>
        <v>0</v>
      </c>
      <c r="EF483" s="50">
        <f t="shared" si="654"/>
        <v>0</v>
      </c>
      <c r="EG483" s="19">
        <f t="shared" si="655"/>
        <v>0</v>
      </c>
      <c r="EH483" s="19">
        <f t="shared" si="656"/>
        <v>0</v>
      </c>
      <c r="EI483" s="50">
        <f t="shared" si="657"/>
        <v>1</v>
      </c>
      <c r="EJ483" s="125">
        <f t="shared" si="658"/>
        <v>2</v>
      </c>
      <c r="EK483">
        <f t="shared" si="659"/>
        <v>18</v>
      </c>
      <c r="EL483" t="str">
        <f t="shared" si="660"/>
        <v/>
      </c>
      <c r="EM483">
        <f t="shared" si="661"/>
        <v>71.400000000000006</v>
      </c>
      <c r="EN483">
        <f t="shared" si="662"/>
        <v>280.2</v>
      </c>
      <c r="EO483" t="str">
        <f t="shared" si="663"/>
        <v/>
      </c>
      <c r="EP483" t="str">
        <f t="shared" si="664"/>
        <v/>
      </c>
      <c r="EQ483">
        <f t="shared" si="665"/>
        <v>483.7</v>
      </c>
      <c r="ER483" t="str">
        <f t="shared" si="666"/>
        <v/>
      </c>
      <c r="ES483" t="str">
        <f t="shared" si="667"/>
        <v/>
      </c>
      <c r="ET483">
        <f t="shared" si="668"/>
        <v>732</v>
      </c>
      <c r="EU483" s="61">
        <f t="shared" si="669"/>
        <v>14.9</v>
      </c>
      <c r="EV483" s="53" t="e">
        <f>IF(ISNUMBER(EK483),EK483*#REF!,"")</f>
        <v>#REF!</v>
      </c>
      <c r="EW483" s="53" t="str">
        <f>IF(ISNUMBER(EL483),EL483*#REF!,"")</f>
        <v/>
      </c>
      <c r="EX483" s="53" t="e">
        <f>IF(ISNUMBER(EM483),EM483*#REF!,"")</f>
        <v>#REF!</v>
      </c>
      <c r="EY483" s="53" t="e">
        <f>IF(ISNUMBER(EN483),EN483*#REF!,"")</f>
        <v>#REF!</v>
      </c>
      <c r="EZ483" s="53" t="str">
        <f>IF(ISNUMBER(EO483),EO483*#REF!,"")</f>
        <v/>
      </c>
      <c r="FA483" s="53" t="str">
        <f>IF(ISNUMBER(EP483),EP483*#REF!,"")</f>
        <v/>
      </c>
      <c r="FB483" s="53" t="e">
        <f>IF(ISNUMBER(EQ483),EQ483*#REF!,"")</f>
        <v>#REF!</v>
      </c>
      <c r="FC483" s="53" t="str">
        <f>IF(ISNUMBER(ER483),ER483*#REF!,"")</f>
        <v/>
      </c>
      <c r="FD483" s="53" t="str">
        <f>IF(ISNUMBER(ES483),ES483*#REF!,"")</f>
        <v/>
      </c>
      <c r="FE483" s="53" t="e">
        <f>IF(ISNUMBER(ET483),ET483*#REF!,"")</f>
        <v>#REF!</v>
      </c>
      <c r="FF483" s="52" t="e">
        <f>IF(ISNUMBER(EU483),EU483*#REF!,"")</f>
        <v>#REF!</v>
      </c>
      <c r="FG483" s="55" t="str">
        <f t="shared" si="670"/>
        <v/>
      </c>
      <c r="FH483" s="55" t="str">
        <f t="shared" si="671"/>
        <v/>
      </c>
      <c r="FI483" s="55" t="str">
        <f t="shared" si="672"/>
        <v/>
      </c>
      <c r="FJ483" s="55" t="str">
        <f t="shared" si="673"/>
        <v/>
      </c>
      <c r="FK483" s="55" t="str">
        <f t="shared" si="674"/>
        <v/>
      </c>
      <c r="FL483" s="55" t="str">
        <f t="shared" si="675"/>
        <v/>
      </c>
      <c r="FM483" s="55" t="str">
        <f t="shared" si="676"/>
        <v/>
      </c>
      <c r="FN483" s="55" t="str">
        <f t="shared" si="677"/>
        <v/>
      </c>
      <c r="FO483" s="55" t="str">
        <f t="shared" si="678"/>
        <v/>
      </c>
      <c r="FP483" s="55" t="str">
        <f t="shared" si="679"/>
        <v/>
      </c>
      <c r="FQ483" s="59" t="str">
        <f t="shared" si="680"/>
        <v/>
      </c>
      <c r="FR483" s="53" t="str">
        <f t="shared" si="634"/>
        <v/>
      </c>
      <c r="FS483" s="53" t="e">
        <f t="shared" si="681"/>
        <v>#VALUE!</v>
      </c>
      <c r="FT483" s="19" t="e">
        <f t="shared" si="682"/>
        <v>#VALUE!</v>
      </c>
      <c r="FU483" s="19" t="e">
        <f t="shared" si="683"/>
        <v>#VALUE!</v>
      </c>
      <c r="FV483" s="19" t="e">
        <f t="shared" si="684"/>
        <v>#VALUE!</v>
      </c>
      <c r="FW483" s="50" t="e">
        <f t="shared" si="685"/>
        <v>#VALUE!</v>
      </c>
      <c r="FX483" s="120">
        <f t="shared" si="686"/>
        <v>0</v>
      </c>
      <c r="FY483" s="120">
        <f t="shared" si="687"/>
        <v>0</v>
      </c>
      <c r="FZ483" s="120">
        <f t="shared" si="688"/>
        <v>0</v>
      </c>
      <c r="GA483" s="120">
        <f t="shared" si="689"/>
        <v>0</v>
      </c>
      <c r="GB483" s="120">
        <f t="shared" si="690"/>
        <v>0</v>
      </c>
      <c r="GC483" s="120">
        <f t="shared" si="691"/>
        <v>0</v>
      </c>
      <c r="GD483" s="120">
        <f t="shared" si="692"/>
        <v>0</v>
      </c>
      <c r="GE483" s="120">
        <f t="shared" si="693"/>
        <v>0</v>
      </c>
      <c r="GF483" s="120">
        <f t="shared" si="694"/>
        <v>0</v>
      </c>
      <c r="GG483">
        <f t="shared" si="695"/>
        <v>0</v>
      </c>
      <c r="GH483">
        <f t="shared" si="696"/>
        <v>0</v>
      </c>
      <c r="GI483">
        <v>6</v>
      </c>
      <c r="GJ483" t="str">
        <f t="shared" si="697"/>
        <v/>
      </c>
    </row>
    <row r="484" spans="1:192" ht="15" x14ac:dyDescent="0.25">
      <c r="A484" s="50">
        <f t="shared" si="700"/>
        <v>483</v>
      </c>
      <c r="B484" s="2" t="s">
        <v>327</v>
      </c>
      <c r="C484" t="s">
        <v>1913</v>
      </c>
      <c r="E484" s="2" t="s">
        <v>1914</v>
      </c>
      <c r="F484" s="19">
        <v>3451740</v>
      </c>
      <c r="G484" s="19">
        <v>5623170</v>
      </c>
      <c r="H484" s="77">
        <f t="shared" si="637"/>
        <v>451684.87400000001</v>
      </c>
      <c r="I484" s="77">
        <f t="shared" si="638"/>
        <v>5621360.5219999999</v>
      </c>
      <c r="J484" s="19">
        <v>278</v>
      </c>
      <c r="K484" s="19" t="s">
        <v>1334</v>
      </c>
      <c r="L484" s="19">
        <v>265.55</v>
      </c>
      <c r="M484" s="19">
        <v>226</v>
      </c>
      <c r="N484" s="19">
        <v>226</v>
      </c>
      <c r="O484" s="19">
        <v>276.3</v>
      </c>
      <c r="Q484" s="58" t="s">
        <v>2825</v>
      </c>
      <c r="R484" s="58" t="s">
        <v>2873</v>
      </c>
      <c r="S484" s="58" t="s">
        <v>2640</v>
      </c>
      <c r="T484" s="241" t="str">
        <f t="shared" si="639"/>
        <v>-</v>
      </c>
      <c r="U484" s="241" t="str">
        <f t="shared" si="640"/>
        <v>M</v>
      </c>
      <c r="V484" s="241" t="str">
        <f t="shared" si="641"/>
        <v>-</v>
      </c>
      <c r="W484" s="241" t="str">
        <f t="shared" si="633"/>
        <v>-</v>
      </c>
      <c r="X484" s="260">
        <f t="shared" si="628"/>
        <v>6</v>
      </c>
      <c r="Y484" s="261" t="str">
        <f t="shared" si="627"/>
        <v/>
      </c>
      <c r="Z484" s="68" t="s">
        <v>1472</v>
      </c>
      <c r="AA484" s="48">
        <v>23845</v>
      </c>
      <c r="AB484" s="73">
        <v>1</v>
      </c>
      <c r="AC484" t="s">
        <v>401</v>
      </c>
      <c r="AD484" s="2" t="s">
        <v>2951</v>
      </c>
      <c r="AE484" s="57" t="s">
        <v>2950</v>
      </c>
      <c r="AF484" s="66">
        <v>10.6</v>
      </c>
      <c r="AI484" s="272"/>
      <c r="AM484" s="66">
        <v>5.2999999999999999E-2</v>
      </c>
      <c r="AR484">
        <v>1863.4</v>
      </c>
      <c r="AS484" s="193">
        <f t="shared" si="698"/>
        <v>2910.2999999999997</v>
      </c>
      <c r="AT484" s="248" t="str">
        <f t="shared" si="699"/>
        <v/>
      </c>
      <c r="AU484">
        <v>830.9</v>
      </c>
      <c r="AV484">
        <v>54.2</v>
      </c>
      <c r="AW484">
        <v>154.9</v>
      </c>
      <c r="AX484">
        <v>1550</v>
      </c>
      <c r="AY484">
        <v>8.1999999999999993</v>
      </c>
      <c r="AZ484" s="61">
        <v>302.10000000000002</v>
      </c>
      <c r="BB484" s="55">
        <v>10</v>
      </c>
      <c r="BO484" s="90"/>
      <c r="BP484" s="273"/>
      <c r="BQ484" s="90"/>
      <c r="BR484" s="90"/>
      <c r="BS484" s="90"/>
      <c r="BT484" s="90"/>
      <c r="BU484" s="90"/>
      <c r="BV484" s="90"/>
      <c r="BW484" s="90"/>
      <c r="BX484" s="90"/>
      <c r="BY484" s="90"/>
      <c r="BZ484" s="90"/>
      <c r="CA484" s="90"/>
      <c r="CB484" s="90"/>
      <c r="CC484" s="90"/>
      <c r="CD484" s="90"/>
      <c r="CE484" s="90"/>
      <c r="CF484" s="90"/>
      <c r="CG484" s="90"/>
      <c r="CH484" s="90"/>
      <c r="CI484" s="90"/>
      <c r="CJ484" s="90"/>
      <c r="CK484" s="90"/>
      <c r="CL484" s="91"/>
      <c r="CM484" s="90"/>
      <c r="CN484" s="90">
        <v>24.5</v>
      </c>
      <c r="CO484" s="90"/>
      <c r="DB484" s="103"/>
      <c r="DC484" s="103"/>
      <c r="DD484" s="103"/>
      <c r="DE484" s="103"/>
      <c r="DF484" s="103"/>
      <c r="DG484" s="103"/>
      <c r="DH484" s="103"/>
      <c r="DI484" s="103"/>
      <c r="DJ484" s="103"/>
      <c r="DK484" s="103"/>
      <c r="DL484" s="103"/>
      <c r="DM484" s="103"/>
      <c r="DN484" s="103"/>
      <c r="DO484" s="103"/>
      <c r="DP484" s="103"/>
      <c r="DQ484" s="103"/>
      <c r="DR484" s="103"/>
      <c r="DS484" s="104"/>
      <c r="DT484" s="50">
        <f t="shared" si="642"/>
        <v>1</v>
      </c>
      <c r="DU484" s="73">
        <f t="shared" si="643"/>
        <v>0</v>
      </c>
      <c r="DV484" s="73">
        <f t="shared" si="644"/>
        <v>0</v>
      </c>
      <c r="DW484" s="73">
        <f t="shared" si="645"/>
        <v>1</v>
      </c>
      <c r="DX484" s="73">
        <f t="shared" si="646"/>
        <v>0</v>
      </c>
      <c r="DY484" s="125">
        <f t="shared" si="647"/>
        <v>0</v>
      </c>
      <c r="DZ484" s="73">
        <f t="shared" si="648"/>
        <v>1</v>
      </c>
      <c r="EA484" s="19">
        <f t="shared" si="649"/>
        <v>0</v>
      </c>
      <c r="EB484" s="50">
        <f t="shared" si="650"/>
        <v>0</v>
      </c>
      <c r="EC484" s="19">
        <f t="shared" si="651"/>
        <v>0</v>
      </c>
      <c r="ED484" s="19">
        <f t="shared" si="652"/>
        <v>1</v>
      </c>
      <c r="EE484" s="19">
        <f t="shared" si="653"/>
        <v>0</v>
      </c>
      <c r="EF484" s="50">
        <f t="shared" si="654"/>
        <v>0</v>
      </c>
      <c r="EG484" s="19">
        <f t="shared" si="655"/>
        <v>1</v>
      </c>
      <c r="EH484" s="19">
        <f t="shared" si="656"/>
        <v>0</v>
      </c>
      <c r="EI484" s="50">
        <f t="shared" si="657"/>
        <v>0</v>
      </c>
      <c r="EJ484" s="125">
        <f t="shared" si="658"/>
        <v>2</v>
      </c>
      <c r="EK484">
        <f t="shared" si="659"/>
        <v>830.9</v>
      </c>
      <c r="EL484">
        <f t="shared" si="660"/>
        <v>10</v>
      </c>
      <c r="EM484">
        <f t="shared" si="661"/>
        <v>54.2</v>
      </c>
      <c r="EN484">
        <f t="shared" si="662"/>
        <v>154.9</v>
      </c>
      <c r="EO484" t="str">
        <f t="shared" si="663"/>
        <v/>
      </c>
      <c r="EP484" t="str">
        <f t="shared" si="664"/>
        <v/>
      </c>
      <c r="EQ484">
        <f t="shared" si="665"/>
        <v>302.10000000000002</v>
      </c>
      <c r="ER484" t="str">
        <f t="shared" si="666"/>
        <v/>
      </c>
      <c r="ES484" t="str">
        <f t="shared" si="667"/>
        <v/>
      </c>
      <c r="ET484">
        <f t="shared" si="668"/>
        <v>8.1999999999999993</v>
      </c>
      <c r="EU484" s="61">
        <f t="shared" si="669"/>
        <v>1550</v>
      </c>
      <c r="EV484" s="53" t="e">
        <f>IF(ISNUMBER(EK484),EK484*#REF!,"")</f>
        <v>#REF!</v>
      </c>
      <c r="EW484" s="53" t="e">
        <f>IF(ISNUMBER(EL484),EL484*#REF!,"")</f>
        <v>#REF!</v>
      </c>
      <c r="EX484" s="53" t="e">
        <f>IF(ISNUMBER(EM484),EM484*#REF!,"")</f>
        <v>#REF!</v>
      </c>
      <c r="EY484" s="53" t="e">
        <f>IF(ISNUMBER(EN484),EN484*#REF!,"")</f>
        <v>#REF!</v>
      </c>
      <c r="EZ484" s="53" t="str">
        <f>IF(ISNUMBER(EO484),EO484*#REF!,"")</f>
        <v/>
      </c>
      <c r="FA484" s="53" t="str">
        <f>IF(ISNUMBER(EP484),EP484*#REF!,"")</f>
        <v/>
      </c>
      <c r="FB484" s="53" t="e">
        <f>IF(ISNUMBER(EQ484),EQ484*#REF!,"")</f>
        <v>#REF!</v>
      </c>
      <c r="FC484" s="53" t="str">
        <f>IF(ISNUMBER(ER484),ER484*#REF!,"")</f>
        <v/>
      </c>
      <c r="FD484" s="53" t="str">
        <f>IF(ISNUMBER(ES484),ES484*#REF!,"")</f>
        <v/>
      </c>
      <c r="FE484" s="53" t="e">
        <f>IF(ISNUMBER(ET484),ET484*#REF!,"")</f>
        <v>#REF!</v>
      </c>
      <c r="FF484" s="52" t="e">
        <f>IF(ISNUMBER(EU484),EU484*#REF!,"")</f>
        <v>#REF!</v>
      </c>
      <c r="FG484" s="55" t="str">
        <f t="shared" si="670"/>
        <v/>
      </c>
      <c r="FH484" s="55" t="str">
        <f t="shared" si="671"/>
        <v/>
      </c>
      <c r="FI484" s="55" t="str">
        <f t="shared" si="672"/>
        <v/>
      </c>
      <c r="FJ484" s="55" t="str">
        <f t="shared" si="673"/>
        <v/>
      </c>
      <c r="FK484" s="55" t="str">
        <f t="shared" si="674"/>
        <v/>
      </c>
      <c r="FL484" s="55" t="str">
        <f t="shared" si="675"/>
        <v/>
      </c>
      <c r="FM484" s="55" t="str">
        <f t="shared" si="676"/>
        <v/>
      </c>
      <c r="FN484" s="55" t="str">
        <f t="shared" si="677"/>
        <v/>
      </c>
      <c r="FO484" s="55" t="str">
        <f t="shared" si="678"/>
        <v/>
      </c>
      <c r="FP484" s="55" t="str">
        <f t="shared" si="679"/>
        <v/>
      </c>
      <c r="FQ484" s="59" t="str">
        <f t="shared" si="680"/>
        <v/>
      </c>
      <c r="FR484" s="53" t="str">
        <f t="shared" si="634"/>
        <v/>
      </c>
      <c r="FS484" s="53" t="e">
        <f t="shared" si="681"/>
        <v>#VALUE!</v>
      </c>
      <c r="FT484" s="19" t="e">
        <f t="shared" si="682"/>
        <v>#VALUE!</v>
      </c>
      <c r="FU484" s="19" t="e">
        <f t="shared" si="683"/>
        <v>#VALUE!</v>
      </c>
      <c r="FV484" s="19" t="e">
        <f t="shared" si="684"/>
        <v>#VALUE!</v>
      </c>
      <c r="FW484" s="50" t="e">
        <f t="shared" si="685"/>
        <v>#VALUE!</v>
      </c>
      <c r="FX484" s="120">
        <f t="shared" si="686"/>
        <v>0</v>
      </c>
      <c r="FY484" s="120">
        <f t="shared" si="687"/>
        <v>0</v>
      </c>
      <c r="FZ484" s="120">
        <f t="shared" si="688"/>
        <v>0</v>
      </c>
      <c r="GA484" s="120">
        <f t="shared" si="689"/>
        <v>0</v>
      </c>
      <c r="GB484" s="120">
        <f t="shared" si="690"/>
        <v>0</v>
      </c>
      <c r="GC484" s="120">
        <f t="shared" si="691"/>
        <v>0</v>
      </c>
      <c r="GD484" s="120">
        <f t="shared" si="692"/>
        <v>0</v>
      </c>
      <c r="GE484" s="120">
        <f t="shared" si="693"/>
        <v>0</v>
      </c>
      <c r="GF484" s="120">
        <f t="shared" si="694"/>
        <v>0</v>
      </c>
      <c r="GG484">
        <f t="shared" si="695"/>
        <v>0</v>
      </c>
      <c r="GH484">
        <f t="shared" si="696"/>
        <v>0</v>
      </c>
      <c r="GI484">
        <v>6</v>
      </c>
      <c r="GJ484" t="str">
        <f t="shared" si="697"/>
        <v/>
      </c>
    </row>
    <row r="485" spans="1:192" ht="15" x14ac:dyDescent="0.25">
      <c r="A485" s="50">
        <f t="shared" si="700"/>
        <v>484</v>
      </c>
      <c r="B485" s="2" t="s">
        <v>327</v>
      </c>
      <c r="C485" s="2" t="s">
        <v>995</v>
      </c>
      <c r="D485" t="s">
        <v>996</v>
      </c>
      <c r="E485" s="2" t="s">
        <v>1915</v>
      </c>
      <c r="F485" s="19">
        <v>3451740</v>
      </c>
      <c r="G485" s="19">
        <v>5623170</v>
      </c>
      <c r="H485" s="77">
        <f t="shared" si="637"/>
        <v>451684.87400000001</v>
      </c>
      <c r="I485" s="77">
        <f t="shared" si="638"/>
        <v>5621360.5219999999</v>
      </c>
      <c r="J485" s="19">
        <v>278</v>
      </c>
      <c r="K485" s="19" t="s">
        <v>1334</v>
      </c>
      <c r="L485" s="19">
        <v>247.5</v>
      </c>
      <c r="M485" s="66">
        <v>241</v>
      </c>
      <c r="N485" s="19">
        <v>244.4</v>
      </c>
      <c r="Q485" s="58" t="s">
        <v>2825</v>
      </c>
      <c r="R485" s="58" t="s">
        <v>2873</v>
      </c>
      <c r="S485" s="58" t="s">
        <v>2640</v>
      </c>
      <c r="T485" s="241" t="str">
        <f t="shared" si="639"/>
        <v>T</v>
      </c>
      <c r="U485" s="241" t="str">
        <f t="shared" si="640"/>
        <v>M</v>
      </c>
      <c r="V485" s="241" t="str">
        <f t="shared" si="641"/>
        <v>-</v>
      </c>
      <c r="W485" s="241" t="str">
        <f t="shared" si="633"/>
        <v>-</v>
      </c>
      <c r="X485" s="260">
        <f t="shared" si="628"/>
        <v>6</v>
      </c>
      <c r="Y485" s="261" t="str">
        <f t="shared" si="627"/>
        <v/>
      </c>
      <c r="Z485" s="68" t="s">
        <v>1916</v>
      </c>
      <c r="AA485" s="48">
        <v>21762</v>
      </c>
      <c r="AB485" s="73">
        <v>1</v>
      </c>
      <c r="AC485" t="s">
        <v>560</v>
      </c>
      <c r="AD485" s="2" t="s">
        <v>2952</v>
      </c>
      <c r="AE485" s="49" t="s">
        <v>1917</v>
      </c>
      <c r="AF485" s="66">
        <v>21.1</v>
      </c>
      <c r="AI485" s="272"/>
      <c r="AR485">
        <v>3298</v>
      </c>
      <c r="AS485" s="193">
        <f t="shared" si="698"/>
        <v>3259.3</v>
      </c>
      <c r="AT485" s="248" t="str">
        <f t="shared" si="699"/>
        <v/>
      </c>
      <c r="AU485">
        <v>920.9</v>
      </c>
      <c r="AV485" s="55">
        <v>64</v>
      </c>
      <c r="AW485">
        <v>194.7</v>
      </c>
      <c r="AX485">
        <v>1816.2</v>
      </c>
      <c r="AY485">
        <v>11</v>
      </c>
      <c r="AZ485" s="61">
        <v>252.5</v>
      </c>
      <c r="BO485" s="90"/>
      <c r="BP485" s="273"/>
      <c r="BQ485" s="90"/>
      <c r="BR485" s="90"/>
      <c r="BS485" s="90"/>
      <c r="BT485" s="90"/>
      <c r="BU485" s="90"/>
      <c r="BV485" s="90"/>
      <c r="BW485" s="90"/>
      <c r="BX485" s="90"/>
      <c r="BY485" s="90"/>
      <c r="BZ485" s="90"/>
      <c r="CA485" s="90"/>
      <c r="CB485" s="90"/>
      <c r="CC485" s="90"/>
      <c r="CD485" s="90"/>
      <c r="CE485" s="90"/>
      <c r="CF485" s="90"/>
      <c r="CG485" s="90"/>
      <c r="CH485" s="90"/>
      <c r="CI485" s="90"/>
      <c r="CJ485" s="90"/>
      <c r="CK485" s="90"/>
      <c r="CL485" s="91"/>
      <c r="CM485" s="90"/>
      <c r="CN485" s="105" t="s">
        <v>3088</v>
      </c>
      <c r="CO485" s="90"/>
      <c r="DB485" s="103"/>
      <c r="DC485" s="103"/>
      <c r="DD485" s="103"/>
      <c r="DE485" s="103"/>
      <c r="DF485" s="103"/>
      <c r="DG485" s="103"/>
      <c r="DH485" s="103"/>
      <c r="DI485" s="103"/>
      <c r="DJ485" s="103"/>
      <c r="DK485" s="103"/>
      <c r="DL485" s="103"/>
      <c r="DM485" s="103"/>
      <c r="DN485" s="103"/>
      <c r="DO485" s="103"/>
      <c r="DP485" s="103"/>
      <c r="DQ485" s="103"/>
      <c r="DR485" s="103"/>
      <c r="DS485" s="104"/>
      <c r="DT485" s="50">
        <f t="shared" si="642"/>
        <v>1</v>
      </c>
      <c r="DU485" s="73">
        <f t="shared" si="643"/>
        <v>0</v>
      </c>
      <c r="DV485" s="73">
        <f t="shared" si="644"/>
        <v>0</v>
      </c>
      <c r="DW485" s="73">
        <f t="shared" si="645"/>
        <v>1</v>
      </c>
      <c r="DX485" s="73">
        <f t="shared" si="646"/>
        <v>0</v>
      </c>
      <c r="DY485" s="125">
        <f t="shared" si="647"/>
        <v>0</v>
      </c>
      <c r="DZ485" s="73">
        <f t="shared" si="648"/>
        <v>0</v>
      </c>
      <c r="EA485" s="19">
        <f t="shared" si="649"/>
        <v>1</v>
      </c>
      <c r="EB485" s="50">
        <f t="shared" si="650"/>
        <v>0</v>
      </c>
      <c r="EC485" s="19">
        <f t="shared" si="651"/>
        <v>0</v>
      </c>
      <c r="ED485" s="19">
        <f t="shared" si="652"/>
        <v>1</v>
      </c>
      <c r="EE485" s="19">
        <f t="shared" si="653"/>
        <v>0</v>
      </c>
      <c r="EF485" s="50">
        <f t="shared" si="654"/>
        <v>0</v>
      </c>
      <c r="EG485" s="19">
        <f t="shared" si="655"/>
        <v>0</v>
      </c>
      <c r="EH485" s="19">
        <f t="shared" si="656"/>
        <v>0</v>
      </c>
      <c r="EI485" s="50">
        <f t="shared" si="657"/>
        <v>1</v>
      </c>
      <c r="EJ485" s="125">
        <f t="shared" si="658"/>
        <v>3</v>
      </c>
      <c r="EK485">
        <f t="shared" si="659"/>
        <v>920.9</v>
      </c>
      <c r="EL485" t="str">
        <f t="shared" si="660"/>
        <v/>
      </c>
      <c r="EM485">
        <f t="shared" si="661"/>
        <v>64</v>
      </c>
      <c r="EN485">
        <f t="shared" si="662"/>
        <v>194.7</v>
      </c>
      <c r="EO485" t="str">
        <f t="shared" si="663"/>
        <v/>
      </c>
      <c r="EP485" t="str">
        <f t="shared" si="664"/>
        <v/>
      </c>
      <c r="EQ485">
        <f t="shared" si="665"/>
        <v>252.5</v>
      </c>
      <c r="ER485" t="str">
        <f t="shared" si="666"/>
        <v/>
      </c>
      <c r="ES485" t="str">
        <f t="shared" si="667"/>
        <v/>
      </c>
      <c r="ET485">
        <f t="shared" si="668"/>
        <v>11</v>
      </c>
      <c r="EU485" s="61">
        <f t="shared" si="669"/>
        <v>1816.2</v>
      </c>
      <c r="EV485" s="53" t="e">
        <f>IF(ISNUMBER(EK485),EK485*#REF!,"")</f>
        <v>#REF!</v>
      </c>
      <c r="EW485" s="53" t="str">
        <f>IF(ISNUMBER(EL485),EL485*#REF!,"")</f>
        <v/>
      </c>
      <c r="EX485" s="53" t="e">
        <f>IF(ISNUMBER(EM485),EM485*#REF!,"")</f>
        <v>#REF!</v>
      </c>
      <c r="EY485" s="53" t="e">
        <f>IF(ISNUMBER(EN485),EN485*#REF!,"")</f>
        <v>#REF!</v>
      </c>
      <c r="EZ485" s="53" t="str">
        <f>IF(ISNUMBER(EO485),EO485*#REF!,"")</f>
        <v/>
      </c>
      <c r="FA485" s="53" t="str">
        <f>IF(ISNUMBER(EP485),EP485*#REF!,"")</f>
        <v/>
      </c>
      <c r="FB485" s="53" t="e">
        <f>IF(ISNUMBER(EQ485),EQ485*#REF!,"")</f>
        <v>#REF!</v>
      </c>
      <c r="FC485" s="53" t="str">
        <f>IF(ISNUMBER(ER485),ER485*#REF!,"")</f>
        <v/>
      </c>
      <c r="FD485" s="53" t="str">
        <f>IF(ISNUMBER(ES485),ES485*#REF!,"")</f>
        <v/>
      </c>
      <c r="FE485" s="53" t="e">
        <f>IF(ISNUMBER(ET485),ET485*#REF!,"")</f>
        <v>#REF!</v>
      </c>
      <c r="FF485" s="52" t="e">
        <f>IF(ISNUMBER(EU485),EU485*#REF!,"")</f>
        <v>#REF!</v>
      </c>
      <c r="FG485" s="55" t="str">
        <f t="shared" si="670"/>
        <v/>
      </c>
      <c r="FH485" s="55" t="str">
        <f t="shared" si="671"/>
        <v/>
      </c>
      <c r="FI485" s="55" t="str">
        <f t="shared" si="672"/>
        <v/>
      </c>
      <c r="FJ485" s="55" t="str">
        <f t="shared" si="673"/>
        <v/>
      </c>
      <c r="FK485" s="55" t="str">
        <f t="shared" si="674"/>
        <v/>
      </c>
      <c r="FL485" s="55" t="str">
        <f t="shared" si="675"/>
        <v/>
      </c>
      <c r="FM485" s="55" t="str">
        <f t="shared" si="676"/>
        <v/>
      </c>
      <c r="FN485" s="55" t="str">
        <f t="shared" si="677"/>
        <v/>
      </c>
      <c r="FO485" s="55" t="str">
        <f t="shared" si="678"/>
        <v/>
      </c>
      <c r="FP485" s="55" t="str">
        <f t="shared" si="679"/>
        <v/>
      </c>
      <c r="FQ485" s="59" t="str">
        <f t="shared" si="680"/>
        <v/>
      </c>
      <c r="FR485" s="53" t="str">
        <f t="shared" si="634"/>
        <v/>
      </c>
      <c r="FS485" s="53" t="e">
        <f t="shared" si="681"/>
        <v>#VALUE!</v>
      </c>
      <c r="FT485" s="19" t="e">
        <f t="shared" si="682"/>
        <v>#VALUE!</v>
      </c>
      <c r="FU485" s="19" t="e">
        <f t="shared" si="683"/>
        <v>#VALUE!</v>
      </c>
      <c r="FV485" s="19" t="e">
        <f t="shared" si="684"/>
        <v>#VALUE!</v>
      </c>
      <c r="FW485" s="50" t="e">
        <f t="shared" si="685"/>
        <v>#VALUE!</v>
      </c>
      <c r="FX485" s="120">
        <f t="shared" si="686"/>
        <v>0</v>
      </c>
      <c r="FY485" s="120">
        <f t="shared" si="687"/>
        <v>0</v>
      </c>
      <c r="FZ485" s="120">
        <f t="shared" si="688"/>
        <v>0</v>
      </c>
      <c r="GA485" s="120">
        <f t="shared" si="689"/>
        <v>0</v>
      </c>
      <c r="GB485" s="120">
        <f t="shared" si="690"/>
        <v>0</v>
      </c>
      <c r="GC485" s="120">
        <f t="shared" si="691"/>
        <v>0</v>
      </c>
      <c r="GD485" s="120">
        <f t="shared" si="692"/>
        <v>0</v>
      </c>
      <c r="GE485" s="120">
        <f t="shared" si="693"/>
        <v>0</v>
      </c>
      <c r="GF485" s="120">
        <f t="shared" si="694"/>
        <v>0</v>
      </c>
      <c r="GG485">
        <f t="shared" si="695"/>
        <v>0</v>
      </c>
      <c r="GH485">
        <f t="shared" si="696"/>
        <v>0</v>
      </c>
      <c r="GI485">
        <v>6</v>
      </c>
      <c r="GJ485" t="str">
        <f t="shared" si="697"/>
        <v/>
      </c>
    </row>
    <row r="486" spans="1:192" x14ac:dyDescent="0.2">
      <c r="A486" s="50">
        <f t="shared" si="700"/>
        <v>485</v>
      </c>
      <c r="B486" s="2" t="s">
        <v>327</v>
      </c>
      <c r="C486" s="2" t="s">
        <v>995</v>
      </c>
      <c r="D486" s="2" t="s">
        <v>996</v>
      </c>
      <c r="E486" s="2"/>
      <c r="F486" s="19">
        <v>3451740</v>
      </c>
      <c r="G486" s="19">
        <v>5623170</v>
      </c>
      <c r="H486" s="77">
        <f t="shared" si="637"/>
        <v>451684.87400000001</v>
      </c>
      <c r="I486" s="77">
        <f t="shared" si="638"/>
        <v>5621360.5219999999</v>
      </c>
      <c r="J486" s="19">
        <v>278</v>
      </c>
      <c r="K486" s="19" t="s">
        <v>1334</v>
      </c>
      <c r="L486" s="19">
        <v>247.4</v>
      </c>
      <c r="M486" s="66">
        <v>241</v>
      </c>
      <c r="N486" s="19">
        <v>244.4</v>
      </c>
      <c r="O486" s="66" t="s">
        <v>1330</v>
      </c>
      <c r="P486" s="66"/>
      <c r="Q486" s="58" t="s">
        <v>2825</v>
      </c>
      <c r="R486" s="58" t="s">
        <v>2873</v>
      </c>
      <c r="S486" s="58" t="s">
        <v>2640</v>
      </c>
      <c r="T486" s="241" t="str">
        <f t="shared" si="639"/>
        <v>-</v>
      </c>
      <c r="U486" s="241" t="str">
        <f t="shared" si="640"/>
        <v>M</v>
      </c>
      <c r="V486" s="241" t="str">
        <f t="shared" si="641"/>
        <v>-</v>
      </c>
      <c r="W486" s="241" t="str">
        <f t="shared" si="633"/>
        <v>-</v>
      </c>
      <c r="X486" s="260">
        <f t="shared" si="628"/>
        <v>6</v>
      </c>
      <c r="Y486" s="261" t="str">
        <f t="shared" ref="Y486:Y549" si="701">GJ486</f>
        <v/>
      </c>
      <c r="Z486" s="68" t="s">
        <v>1572</v>
      </c>
      <c r="AA486" s="48">
        <v>21762</v>
      </c>
      <c r="AB486" s="73">
        <v>2</v>
      </c>
      <c r="AC486" t="s">
        <v>560</v>
      </c>
      <c r="AD486" s="2" t="s">
        <v>1918</v>
      </c>
      <c r="AE486" s="57" t="s">
        <v>2718</v>
      </c>
      <c r="AF486" s="66" t="s">
        <v>3088</v>
      </c>
      <c r="AH486" s="19">
        <v>7.2</v>
      </c>
      <c r="AJ486" s="19">
        <v>1.0011000000000001</v>
      </c>
      <c r="AK486" s="19">
        <v>20</v>
      </c>
      <c r="AN486">
        <v>10.7</v>
      </c>
      <c r="AO486">
        <v>3.3</v>
      </c>
      <c r="AS486" s="193">
        <f t="shared" si="698"/>
        <v>3299.0200000000004</v>
      </c>
      <c r="AT486" s="248" t="str">
        <f t="shared" si="699"/>
        <v/>
      </c>
      <c r="AU486">
        <v>920.6</v>
      </c>
      <c r="AV486">
        <v>64.900000000000006</v>
      </c>
      <c r="AW486">
        <v>195.1</v>
      </c>
      <c r="AX486" s="51">
        <v>1814</v>
      </c>
      <c r="AY486">
        <v>11</v>
      </c>
      <c r="AZ486" s="49">
        <v>252.5</v>
      </c>
      <c r="BB486">
        <v>12.9</v>
      </c>
      <c r="BD486">
        <v>0.4</v>
      </c>
      <c r="BE486">
        <v>1.51</v>
      </c>
      <c r="BF486">
        <v>0.21</v>
      </c>
      <c r="BH486">
        <v>1.3</v>
      </c>
      <c r="BJ486">
        <v>0</v>
      </c>
      <c r="BK486">
        <v>0</v>
      </c>
      <c r="BM486">
        <v>24.6</v>
      </c>
      <c r="CN486" s="105" t="s">
        <v>3088</v>
      </c>
      <c r="DB486" s="103"/>
      <c r="DC486" s="103"/>
      <c r="DD486" s="103"/>
      <c r="DE486" s="103"/>
      <c r="DF486" s="103"/>
      <c r="DG486" s="103"/>
      <c r="DH486" s="103"/>
      <c r="DI486" s="103"/>
      <c r="DJ486" s="103"/>
      <c r="DK486" s="103"/>
      <c r="DL486" s="103"/>
      <c r="DM486" s="103"/>
      <c r="DN486" s="103"/>
      <c r="DO486" s="103"/>
      <c r="DP486" s="103"/>
      <c r="DQ486" s="103"/>
      <c r="DR486" s="103"/>
      <c r="DS486" s="104"/>
      <c r="DT486" s="50">
        <f t="shared" si="642"/>
        <v>0</v>
      </c>
      <c r="DU486" s="73">
        <f t="shared" si="643"/>
        <v>0</v>
      </c>
      <c r="DV486" s="73">
        <f t="shared" si="644"/>
        <v>0</v>
      </c>
      <c r="DW486" s="73">
        <f t="shared" si="645"/>
        <v>1</v>
      </c>
      <c r="DX486" s="73">
        <f t="shared" si="646"/>
        <v>0</v>
      </c>
      <c r="DY486" s="125">
        <f t="shared" si="647"/>
        <v>0</v>
      </c>
      <c r="DZ486" s="73">
        <f t="shared" si="648"/>
        <v>0</v>
      </c>
      <c r="EA486" s="19">
        <f t="shared" si="649"/>
        <v>0</v>
      </c>
      <c r="EB486" s="50">
        <f t="shared" si="650"/>
        <v>1</v>
      </c>
      <c r="EC486" s="19">
        <f t="shared" si="651"/>
        <v>0</v>
      </c>
      <c r="ED486" s="19">
        <f t="shared" si="652"/>
        <v>1</v>
      </c>
      <c r="EE486" s="19">
        <f t="shared" si="653"/>
        <v>0</v>
      </c>
      <c r="EF486" s="50">
        <f t="shared" si="654"/>
        <v>0</v>
      </c>
      <c r="EG486" s="19">
        <f t="shared" si="655"/>
        <v>0</v>
      </c>
      <c r="EH486" s="19">
        <f t="shared" si="656"/>
        <v>0</v>
      </c>
      <c r="EI486" s="50">
        <f t="shared" si="657"/>
        <v>1</v>
      </c>
      <c r="EJ486" s="125">
        <f t="shared" si="658"/>
        <v>2</v>
      </c>
      <c r="EK486">
        <f t="shared" si="659"/>
        <v>920.6</v>
      </c>
      <c r="EL486">
        <f t="shared" si="660"/>
        <v>12.9</v>
      </c>
      <c r="EM486">
        <f t="shared" si="661"/>
        <v>64.900000000000006</v>
      </c>
      <c r="EN486">
        <f t="shared" si="662"/>
        <v>195.1</v>
      </c>
      <c r="EO486">
        <f t="shared" si="663"/>
        <v>0.21</v>
      </c>
      <c r="EP486">
        <f t="shared" si="664"/>
        <v>1.51</v>
      </c>
      <c r="EQ486">
        <f t="shared" si="665"/>
        <v>252.5</v>
      </c>
      <c r="ER486" t="str">
        <f t="shared" si="666"/>
        <v/>
      </c>
      <c r="ES486">
        <f t="shared" si="667"/>
        <v>0</v>
      </c>
      <c r="ET486">
        <f t="shared" si="668"/>
        <v>11</v>
      </c>
      <c r="EU486" s="61">
        <f t="shared" si="669"/>
        <v>1814</v>
      </c>
      <c r="EV486" s="53" t="e">
        <f>IF(ISNUMBER(EK486),EK486*#REF!,"")</f>
        <v>#REF!</v>
      </c>
      <c r="EW486" s="53" t="e">
        <f>IF(ISNUMBER(EL486),EL486*#REF!,"")</f>
        <v>#REF!</v>
      </c>
      <c r="EX486" s="53" t="e">
        <f>IF(ISNUMBER(EM486),EM486*#REF!,"")</f>
        <v>#REF!</v>
      </c>
      <c r="EY486" s="53" t="e">
        <f>IF(ISNUMBER(EN486),EN486*#REF!,"")</f>
        <v>#REF!</v>
      </c>
      <c r="EZ486" s="53" t="e">
        <f>IF(ISNUMBER(EO486),EO486*#REF!,"")</f>
        <v>#REF!</v>
      </c>
      <c r="FA486" s="53" t="e">
        <f>IF(ISNUMBER(EP486),EP486*#REF!,"")</f>
        <v>#REF!</v>
      </c>
      <c r="FB486" s="53" t="e">
        <f>IF(ISNUMBER(EQ486),EQ486*#REF!,"")</f>
        <v>#REF!</v>
      </c>
      <c r="FC486" s="53" t="str">
        <f>IF(ISNUMBER(ER486),ER486*#REF!,"")</f>
        <v/>
      </c>
      <c r="FD486" s="53" t="e">
        <f>IF(ISNUMBER(ES486),ES486*#REF!,"")</f>
        <v>#REF!</v>
      </c>
      <c r="FE486" s="53" t="e">
        <f>IF(ISNUMBER(ET486),ET486*#REF!,"")</f>
        <v>#REF!</v>
      </c>
      <c r="FF486" s="52" t="e">
        <f>IF(ISNUMBER(EU486),EU486*#REF!,"")</f>
        <v>#REF!</v>
      </c>
      <c r="FG486" s="55" t="str">
        <f t="shared" si="670"/>
        <v/>
      </c>
      <c r="FH486" s="55" t="str">
        <f t="shared" si="671"/>
        <v/>
      </c>
      <c r="FI486" s="55" t="str">
        <f t="shared" si="672"/>
        <v/>
      </c>
      <c r="FJ486" s="55" t="str">
        <f t="shared" si="673"/>
        <v/>
      </c>
      <c r="FK486" s="55" t="str">
        <f t="shared" si="674"/>
        <v/>
      </c>
      <c r="FL486" s="55" t="str">
        <f t="shared" si="675"/>
        <v/>
      </c>
      <c r="FM486" s="55" t="str">
        <f t="shared" si="676"/>
        <v/>
      </c>
      <c r="FN486" s="55" t="str">
        <f t="shared" si="677"/>
        <v/>
      </c>
      <c r="FO486" s="55" t="str">
        <f t="shared" si="678"/>
        <v/>
      </c>
      <c r="FP486" s="55" t="str">
        <f t="shared" si="679"/>
        <v/>
      </c>
      <c r="FQ486" s="59" t="str">
        <f t="shared" si="680"/>
        <v/>
      </c>
      <c r="FR486" s="53" t="str">
        <f t="shared" si="634"/>
        <v/>
      </c>
      <c r="FS486" s="53" t="e">
        <f t="shared" si="681"/>
        <v>#VALUE!</v>
      </c>
      <c r="FT486" s="19" t="e">
        <f t="shared" si="682"/>
        <v>#VALUE!</v>
      </c>
      <c r="FU486" s="19" t="e">
        <f t="shared" si="683"/>
        <v>#VALUE!</v>
      </c>
      <c r="FV486" s="19" t="e">
        <f t="shared" si="684"/>
        <v>#VALUE!</v>
      </c>
      <c r="FW486" s="50" t="e">
        <f t="shared" si="685"/>
        <v>#VALUE!</v>
      </c>
      <c r="FX486" s="120">
        <f t="shared" si="686"/>
        <v>0</v>
      </c>
      <c r="FY486" s="120">
        <f t="shared" si="687"/>
        <v>0</v>
      </c>
      <c r="FZ486" s="120">
        <f t="shared" si="688"/>
        <v>0</v>
      </c>
      <c r="GA486" s="120">
        <f t="shared" si="689"/>
        <v>0</v>
      </c>
      <c r="GB486" s="120">
        <f t="shared" si="690"/>
        <v>0</v>
      </c>
      <c r="GC486" s="120">
        <f t="shared" si="691"/>
        <v>0</v>
      </c>
      <c r="GD486" s="120">
        <f t="shared" si="692"/>
        <v>0</v>
      </c>
      <c r="GE486" s="120">
        <f t="shared" si="693"/>
        <v>0</v>
      </c>
      <c r="GF486" s="120">
        <f t="shared" si="694"/>
        <v>0</v>
      </c>
      <c r="GG486">
        <f t="shared" si="695"/>
        <v>0</v>
      </c>
      <c r="GH486">
        <f t="shared" si="696"/>
        <v>0</v>
      </c>
      <c r="GI486">
        <v>6</v>
      </c>
      <c r="GJ486" t="str">
        <f t="shared" si="697"/>
        <v/>
      </c>
    </row>
    <row r="487" spans="1:192" x14ac:dyDescent="0.2">
      <c r="A487" s="50">
        <f t="shared" si="700"/>
        <v>486</v>
      </c>
      <c r="B487" s="58" t="s">
        <v>377</v>
      </c>
      <c r="C487" s="58" t="s">
        <v>378</v>
      </c>
      <c r="D487" s="58"/>
      <c r="E487" s="58"/>
      <c r="F487" s="83">
        <v>3439390</v>
      </c>
      <c r="G487" s="83">
        <v>5611280</v>
      </c>
      <c r="H487" s="77">
        <f t="shared" si="637"/>
        <v>439339.81400000001</v>
      </c>
      <c r="I487" s="77">
        <f t="shared" si="638"/>
        <v>5609475.2779999999</v>
      </c>
      <c r="J487" s="83">
        <v>536</v>
      </c>
      <c r="K487" s="83" t="s">
        <v>1333</v>
      </c>
      <c r="L487" s="83">
        <v>112</v>
      </c>
      <c r="M487" s="83"/>
      <c r="O487" s="83">
        <v>517.9</v>
      </c>
      <c r="P487" s="83"/>
      <c r="Q487" s="58" t="s">
        <v>380</v>
      </c>
      <c r="R487" s="58" t="s">
        <v>1919</v>
      </c>
      <c r="S487" s="2" t="s">
        <v>2811</v>
      </c>
      <c r="T487" s="241" t="str">
        <f t="shared" si="639"/>
        <v>-</v>
      </c>
      <c r="U487" s="241" t="str">
        <f t="shared" si="640"/>
        <v>-</v>
      </c>
      <c r="V487" s="241" t="str">
        <f t="shared" si="641"/>
        <v>-</v>
      </c>
      <c r="W487" s="241" t="str">
        <f t="shared" si="633"/>
        <v>-</v>
      </c>
      <c r="X487" s="260">
        <f t="shared" si="628"/>
        <v>6</v>
      </c>
      <c r="Y487" s="261" t="str">
        <f t="shared" si="701"/>
        <v/>
      </c>
      <c r="Z487" s="68" t="s">
        <v>1920</v>
      </c>
      <c r="AA487" s="69">
        <v>33343</v>
      </c>
      <c r="AB487" s="77">
        <v>1</v>
      </c>
      <c r="AC487" s="58"/>
      <c r="AD487" s="58" t="s">
        <v>1921</v>
      </c>
      <c r="AE487" s="68"/>
      <c r="AF487" s="83">
        <v>10.1</v>
      </c>
      <c r="AG487" s="83">
        <v>176</v>
      </c>
      <c r="AH487" s="83">
        <v>7.98</v>
      </c>
      <c r="AI487" s="83"/>
      <c r="AJ487" s="83"/>
      <c r="AK487" s="83"/>
      <c r="AL487" s="83"/>
      <c r="AM487" s="83"/>
      <c r="AN487" s="58"/>
      <c r="AO487" s="58"/>
      <c r="AP487" s="83"/>
      <c r="AQ487" s="58"/>
      <c r="AR487" s="58"/>
      <c r="AS487" s="193">
        <f t="shared" si="698"/>
        <v>133.20999999999998</v>
      </c>
      <c r="AT487" s="248" t="str">
        <f t="shared" si="699"/>
        <v/>
      </c>
      <c r="AU487" s="58">
        <v>4</v>
      </c>
      <c r="AV487" s="58">
        <v>9.1999999999999993</v>
      </c>
      <c r="AW487" s="58">
        <v>15.2</v>
      </c>
      <c r="AX487" s="58">
        <v>3.2</v>
      </c>
      <c r="AY487" s="193">
        <v>0</v>
      </c>
      <c r="AZ487" s="263">
        <v>98</v>
      </c>
      <c r="BA487" s="58"/>
      <c r="BB487" s="58">
        <v>0.95</v>
      </c>
      <c r="BC487" s="58"/>
      <c r="BD487" s="58">
        <v>0</v>
      </c>
      <c r="BE487" s="58">
        <v>0</v>
      </c>
      <c r="BF487" s="58"/>
      <c r="BG487" s="58"/>
      <c r="BH487" s="58"/>
      <c r="BI487" s="58"/>
      <c r="BJ487" s="58">
        <v>2.6</v>
      </c>
      <c r="BK487" s="58">
        <v>0</v>
      </c>
      <c r="BL487" s="58"/>
      <c r="BM487" s="58"/>
      <c r="BN487" s="68">
        <v>0</v>
      </c>
      <c r="BO487" s="81"/>
      <c r="BP487" s="81">
        <v>60</v>
      </c>
      <c r="BQ487" s="81"/>
      <c r="BR487" s="81"/>
      <c r="BS487" s="81"/>
      <c r="BT487" s="81"/>
      <c r="BU487" s="81"/>
      <c r="BV487" s="81"/>
      <c r="BW487" s="81"/>
      <c r="BX487" s="81"/>
      <c r="BY487" s="81"/>
      <c r="BZ487" s="81"/>
      <c r="CA487" s="81"/>
      <c r="CB487" s="81"/>
      <c r="CC487" s="81"/>
      <c r="CD487" s="81"/>
      <c r="CE487" s="81"/>
      <c r="CF487" s="81"/>
      <c r="CG487" s="81"/>
      <c r="CH487" s="81"/>
      <c r="CI487" s="81"/>
      <c r="CJ487" s="81"/>
      <c r="CK487" s="81"/>
      <c r="CL487" s="82"/>
      <c r="CM487" s="81">
        <v>8</v>
      </c>
      <c r="CN487" s="81">
        <v>2.2000000000000002</v>
      </c>
      <c r="CO487" s="90"/>
      <c r="DB487" s="103"/>
      <c r="DC487" s="103"/>
      <c r="DD487" s="103"/>
      <c r="DE487" s="103"/>
      <c r="DF487" s="103"/>
      <c r="DG487" s="103"/>
      <c r="DH487" s="103"/>
      <c r="DI487" s="103"/>
      <c r="DJ487" s="103"/>
      <c r="DK487" s="103"/>
      <c r="DL487" s="103"/>
      <c r="DM487" s="103"/>
      <c r="DN487" s="103"/>
      <c r="DO487" s="103"/>
      <c r="DP487" s="103"/>
      <c r="DQ487" s="103"/>
      <c r="DR487" s="103"/>
      <c r="DS487" s="104"/>
      <c r="DT487" s="50">
        <f t="shared" si="642"/>
        <v>1</v>
      </c>
      <c r="DU487" s="73">
        <f t="shared" si="643"/>
        <v>0</v>
      </c>
      <c r="DV487" s="73">
        <f t="shared" si="644"/>
        <v>0</v>
      </c>
      <c r="DW487" s="73">
        <f t="shared" si="645"/>
        <v>1</v>
      </c>
      <c r="DX487" s="73">
        <f t="shared" si="646"/>
        <v>0</v>
      </c>
      <c r="DY487" s="125">
        <f t="shared" si="647"/>
        <v>0</v>
      </c>
      <c r="DZ487" s="73">
        <f t="shared" si="648"/>
        <v>1</v>
      </c>
      <c r="EA487" s="19">
        <f t="shared" si="649"/>
        <v>0</v>
      </c>
      <c r="EB487" s="50">
        <f t="shared" si="650"/>
        <v>0</v>
      </c>
      <c r="EC487" s="19">
        <f t="shared" si="651"/>
        <v>1</v>
      </c>
      <c r="ED487" s="19">
        <f t="shared" si="652"/>
        <v>0</v>
      </c>
      <c r="EE487" s="19">
        <f t="shared" si="653"/>
        <v>0</v>
      </c>
      <c r="EF487" s="50">
        <f t="shared" si="654"/>
        <v>0</v>
      </c>
      <c r="EG487" s="19">
        <f t="shared" si="655"/>
        <v>1</v>
      </c>
      <c r="EH487" s="19">
        <f t="shared" si="656"/>
        <v>0</v>
      </c>
      <c r="EI487" s="50">
        <f t="shared" si="657"/>
        <v>0</v>
      </c>
      <c r="EJ487" s="125">
        <f t="shared" si="658"/>
        <v>1</v>
      </c>
      <c r="EK487">
        <f t="shared" si="659"/>
        <v>4</v>
      </c>
      <c r="EL487">
        <f t="shared" si="660"/>
        <v>0.95</v>
      </c>
      <c r="EM487">
        <f t="shared" si="661"/>
        <v>9.1999999999999993</v>
      </c>
      <c r="EN487">
        <f t="shared" si="662"/>
        <v>15.2</v>
      </c>
      <c r="EO487" t="str">
        <f t="shared" si="663"/>
        <v/>
      </c>
      <c r="EP487">
        <f t="shared" si="664"/>
        <v>0</v>
      </c>
      <c r="EQ487">
        <f t="shared" si="665"/>
        <v>98</v>
      </c>
      <c r="ER487" t="str">
        <f t="shared" si="666"/>
        <v/>
      </c>
      <c r="ES487">
        <f t="shared" si="667"/>
        <v>2.6</v>
      </c>
      <c r="ET487">
        <f t="shared" si="668"/>
        <v>0</v>
      </c>
      <c r="EU487" s="61">
        <f t="shared" si="669"/>
        <v>3.2</v>
      </c>
      <c r="EV487" s="53" t="e">
        <f>IF(ISNUMBER(EK487),EK487*#REF!,"")</f>
        <v>#REF!</v>
      </c>
      <c r="EW487" s="53" t="e">
        <f>IF(ISNUMBER(EL487),EL487*#REF!,"")</f>
        <v>#REF!</v>
      </c>
      <c r="EX487" s="53" t="e">
        <f>IF(ISNUMBER(EM487),EM487*#REF!,"")</f>
        <v>#REF!</v>
      </c>
      <c r="EY487" s="53" t="e">
        <f>IF(ISNUMBER(EN487),EN487*#REF!,"")</f>
        <v>#REF!</v>
      </c>
      <c r="EZ487" s="53" t="str">
        <f>IF(ISNUMBER(EO487),EO487*#REF!,"")</f>
        <v/>
      </c>
      <c r="FA487" s="53" t="e">
        <f>IF(ISNUMBER(EP487),EP487*#REF!,"")</f>
        <v>#REF!</v>
      </c>
      <c r="FB487" s="53" t="e">
        <f>IF(ISNUMBER(EQ487),EQ487*#REF!,"")</f>
        <v>#REF!</v>
      </c>
      <c r="FC487" s="53" t="str">
        <f>IF(ISNUMBER(ER487),ER487*#REF!,"")</f>
        <v/>
      </c>
      <c r="FD487" s="53" t="e">
        <f>IF(ISNUMBER(ES487),ES487*#REF!,"")</f>
        <v>#REF!</v>
      </c>
      <c r="FE487" s="53" t="e">
        <f>IF(ISNUMBER(ET487),ET487*#REF!,"")</f>
        <v>#REF!</v>
      </c>
      <c r="FF487" s="52" t="e">
        <f>IF(ISNUMBER(EU487),EU487*#REF!,"")</f>
        <v>#REF!</v>
      </c>
      <c r="FG487" s="55" t="str">
        <f t="shared" si="670"/>
        <v/>
      </c>
      <c r="FH487" s="55" t="str">
        <f t="shared" si="671"/>
        <v/>
      </c>
      <c r="FI487" s="55" t="str">
        <f t="shared" si="672"/>
        <v/>
      </c>
      <c r="FJ487" s="55" t="str">
        <f t="shared" si="673"/>
        <v/>
      </c>
      <c r="FK487" s="55" t="str">
        <f t="shared" si="674"/>
        <v/>
      </c>
      <c r="FL487" s="55" t="str">
        <f t="shared" si="675"/>
        <v/>
      </c>
      <c r="FM487" s="55" t="str">
        <f t="shared" si="676"/>
        <v/>
      </c>
      <c r="FN487" s="55" t="str">
        <f t="shared" si="677"/>
        <v/>
      </c>
      <c r="FO487" s="55" t="str">
        <f t="shared" si="678"/>
        <v/>
      </c>
      <c r="FP487" s="55" t="str">
        <f t="shared" si="679"/>
        <v/>
      </c>
      <c r="FQ487" s="59" t="str">
        <f t="shared" si="680"/>
        <v/>
      </c>
      <c r="FR487" s="53" t="str">
        <f t="shared" si="634"/>
        <v/>
      </c>
      <c r="FS487" s="53" t="e">
        <f t="shared" si="681"/>
        <v>#VALUE!</v>
      </c>
      <c r="FT487" s="19" t="e">
        <f t="shared" si="682"/>
        <v>#VALUE!</v>
      </c>
      <c r="FU487" s="19" t="e">
        <f t="shared" si="683"/>
        <v>#VALUE!</v>
      </c>
      <c r="FV487" s="19" t="e">
        <f t="shared" si="684"/>
        <v>#VALUE!</v>
      </c>
      <c r="FW487" s="50" t="e">
        <f t="shared" si="685"/>
        <v>#VALUE!</v>
      </c>
      <c r="FX487" s="120">
        <f t="shared" si="686"/>
        <v>0</v>
      </c>
      <c r="FY487" s="120">
        <f t="shared" si="687"/>
        <v>0</v>
      </c>
      <c r="FZ487" s="120">
        <f t="shared" si="688"/>
        <v>0</v>
      </c>
      <c r="GA487" s="120">
        <f t="shared" si="689"/>
        <v>0</v>
      </c>
      <c r="GB487" s="120">
        <f t="shared" si="690"/>
        <v>0</v>
      </c>
      <c r="GC487" s="120">
        <f t="shared" si="691"/>
        <v>0</v>
      </c>
      <c r="GD487" s="120">
        <f t="shared" si="692"/>
        <v>0</v>
      </c>
      <c r="GE487" s="120">
        <f t="shared" si="693"/>
        <v>0</v>
      </c>
      <c r="GF487" s="120">
        <f t="shared" si="694"/>
        <v>0</v>
      </c>
      <c r="GG487">
        <f t="shared" si="695"/>
        <v>0</v>
      </c>
      <c r="GH487">
        <f t="shared" si="696"/>
        <v>0</v>
      </c>
      <c r="GI487">
        <v>6</v>
      </c>
      <c r="GJ487" t="str">
        <f t="shared" si="697"/>
        <v/>
      </c>
    </row>
    <row r="488" spans="1:192" x14ac:dyDescent="0.2">
      <c r="A488" s="50">
        <f t="shared" si="700"/>
        <v>487</v>
      </c>
      <c r="B488" s="58" t="s">
        <v>377</v>
      </c>
      <c r="C488" s="58" t="s">
        <v>379</v>
      </c>
      <c r="D488" s="58"/>
      <c r="E488" s="58"/>
      <c r="F488" s="83">
        <v>3438400</v>
      </c>
      <c r="G488" s="83">
        <v>5612160</v>
      </c>
      <c r="H488" s="77">
        <f t="shared" si="637"/>
        <v>438350.21</v>
      </c>
      <c r="I488" s="77">
        <f t="shared" si="638"/>
        <v>5610354.926</v>
      </c>
      <c r="J488" s="83">
        <v>564</v>
      </c>
      <c r="K488" s="83" t="s">
        <v>1333</v>
      </c>
      <c r="L488" s="83">
        <v>145</v>
      </c>
      <c r="M488" s="83"/>
      <c r="O488" s="63">
        <v>516</v>
      </c>
      <c r="P488" s="63"/>
      <c r="Q488" s="58" t="s">
        <v>380</v>
      </c>
      <c r="R488" s="58" t="s">
        <v>1919</v>
      </c>
      <c r="S488" s="2" t="s">
        <v>2811</v>
      </c>
      <c r="T488" s="241" t="str">
        <f t="shared" si="639"/>
        <v>-</v>
      </c>
      <c r="U488" s="241" t="str">
        <f t="shared" si="640"/>
        <v>-</v>
      </c>
      <c r="V488" s="241" t="str">
        <f t="shared" si="641"/>
        <v>-</v>
      </c>
      <c r="W488" s="241" t="str">
        <f t="shared" si="633"/>
        <v>-</v>
      </c>
      <c r="X488" s="260">
        <f t="shared" ref="X488:X551" si="702">GI488</f>
        <v>6</v>
      </c>
      <c r="Y488" s="261" t="str">
        <f t="shared" si="701"/>
        <v/>
      </c>
      <c r="Z488" s="68" t="s">
        <v>1920</v>
      </c>
      <c r="AA488" s="69">
        <v>34737</v>
      </c>
      <c r="AB488" s="77">
        <v>1</v>
      </c>
      <c r="AC488" s="58"/>
      <c r="AD488" s="58" t="s">
        <v>1922</v>
      </c>
      <c r="AE488" s="68"/>
      <c r="AF488" s="83">
        <v>11.2</v>
      </c>
      <c r="AG488" s="83">
        <v>236</v>
      </c>
      <c r="AH488" s="83">
        <v>7.68</v>
      </c>
      <c r="AI488" s="83"/>
      <c r="AJ488" s="83"/>
      <c r="AK488" s="83"/>
      <c r="AL488" s="83"/>
      <c r="AM488" s="83"/>
      <c r="AN488" s="58">
        <v>6.7</v>
      </c>
      <c r="AO488" s="58">
        <v>3.9</v>
      </c>
      <c r="AP488" s="83"/>
      <c r="AQ488" s="58"/>
      <c r="AR488" s="58"/>
      <c r="AS488" s="193">
        <f t="shared" si="698"/>
        <v>163.78999999999996</v>
      </c>
      <c r="AT488" s="248" t="str">
        <f t="shared" si="699"/>
        <v/>
      </c>
      <c r="AU488" s="58">
        <v>4.0999999999999996</v>
      </c>
      <c r="AV488" s="58">
        <v>12.6</v>
      </c>
      <c r="AW488" s="58">
        <v>23.3</v>
      </c>
      <c r="AX488" s="58">
        <v>13.7</v>
      </c>
      <c r="AY488" s="193">
        <v>0</v>
      </c>
      <c r="AZ488" s="263">
        <v>103</v>
      </c>
      <c r="BA488" s="58"/>
      <c r="BB488" s="58">
        <v>0.89</v>
      </c>
      <c r="BC488" s="58"/>
      <c r="BD488" s="58">
        <v>0</v>
      </c>
      <c r="BE488" s="58">
        <v>0</v>
      </c>
      <c r="BF488" s="58">
        <v>0</v>
      </c>
      <c r="BG488" s="58"/>
      <c r="BH488" s="58"/>
      <c r="BI488" s="58"/>
      <c r="BJ488" s="64">
        <v>6.2</v>
      </c>
      <c r="BK488" s="58">
        <v>0</v>
      </c>
      <c r="BL488" s="58"/>
      <c r="BM488" s="58"/>
      <c r="BN488" s="68">
        <v>0</v>
      </c>
      <c r="BO488" s="81"/>
      <c r="BP488" s="81">
        <v>0</v>
      </c>
      <c r="BQ488" s="81"/>
      <c r="BR488" s="81"/>
      <c r="BS488" s="81"/>
      <c r="BT488" s="81"/>
      <c r="BU488" s="81"/>
      <c r="BV488" s="81"/>
      <c r="BW488" s="81"/>
      <c r="BX488" s="81"/>
      <c r="BY488" s="81"/>
      <c r="BZ488" s="81"/>
      <c r="CA488" s="81"/>
      <c r="CB488" s="81"/>
      <c r="CC488" s="81"/>
      <c r="CD488" s="81"/>
      <c r="CE488" s="81"/>
      <c r="CF488" s="81"/>
      <c r="CG488" s="81"/>
      <c r="CH488" s="81"/>
      <c r="CI488" s="81"/>
      <c r="CJ488" s="81"/>
      <c r="CK488" s="81"/>
      <c r="CL488" s="82"/>
      <c r="CM488" s="81">
        <v>7.2</v>
      </c>
      <c r="CN488" s="95">
        <v>4.4000000000000004</v>
      </c>
      <c r="CO488" s="90"/>
      <c r="DB488" s="103"/>
      <c r="DC488" s="103"/>
      <c r="DD488" s="103"/>
      <c r="DE488" s="103"/>
      <c r="DF488" s="103"/>
      <c r="DG488" s="103"/>
      <c r="DH488" s="103"/>
      <c r="DI488" s="103"/>
      <c r="DJ488" s="103"/>
      <c r="DK488" s="103"/>
      <c r="DL488" s="103"/>
      <c r="DM488" s="103"/>
      <c r="DN488" s="103"/>
      <c r="DO488" s="103"/>
      <c r="DP488" s="103"/>
      <c r="DQ488" s="103"/>
      <c r="DR488" s="103"/>
      <c r="DS488" s="104"/>
      <c r="DT488" s="50">
        <f t="shared" si="642"/>
        <v>1</v>
      </c>
      <c r="DU488" s="73">
        <f t="shared" si="643"/>
        <v>0</v>
      </c>
      <c r="DV488" s="73">
        <f t="shared" si="644"/>
        <v>0</v>
      </c>
      <c r="DW488" s="73">
        <f t="shared" si="645"/>
        <v>1</v>
      </c>
      <c r="DX488" s="73">
        <f t="shared" si="646"/>
        <v>0</v>
      </c>
      <c r="DY488" s="125">
        <f t="shared" si="647"/>
        <v>0</v>
      </c>
      <c r="DZ488" s="73">
        <f t="shared" si="648"/>
        <v>1</v>
      </c>
      <c r="EA488" s="19">
        <f t="shared" si="649"/>
        <v>0</v>
      </c>
      <c r="EB488" s="50">
        <f t="shared" si="650"/>
        <v>0</v>
      </c>
      <c r="EC488" s="19">
        <f t="shared" si="651"/>
        <v>1</v>
      </c>
      <c r="ED488" s="19">
        <f t="shared" si="652"/>
        <v>0</v>
      </c>
      <c r="EE488" s="19">
        <f t="shared" si="653"/>
        <v>0</v>
      </c>
      <c r="EF488" s="50">
        <f t="shared" si="654"/>
        <v>0</v>
      </c>
      <c r="EG488" s="19">
        <f t="shared" si="655"/>
        <v>1</v>
      </c>
      <c r="EH488" s="19">
        <f t="shared" si="656"/>
        <v>0</v>
      </c>
      <c r="EI488" s="50">
        <f t="shared" si="657"/>
        <v>0</v>
      </c>
      <c r="EJ488" s="125">
        <f t="shared" si="658"/>
        <v>1</v>
      </c>
      <c r="EK488">
        <f t="shared" si="659"/>
        <v>4.0999999999999996</v>
      </c>
      <c r="EL488">
        <f t="shared" si="660"/>
        <v>0.89</v>
      </c>
      <c r="EM488">
        <f t="shared" si="661"/>
        <v>12.6</v>
      </c>
      <c r="EN488">
        <f t="shared" si="662"/>
        <v>23.3</v>
      </c>
      <c r="EO488">
        <f t="shared" si="663"/>
        <v>0</v>
      </c>
      <c r="EP488">
        <f t="shared" si="664"/>
        <v>0</v>
      </c>
      <c r="EQ488">
        <f t="shared" si="665"/>
        <v>103</v>
      </c>
      <c r="ER488" t="str">
        <f t="shared" si="666"/>
        <v/>
      </c>
      <c r="ES488">
        <f t="shared" si="667"/>
        <v>6.2</v>
      </c>
      <c r="ET488">
        <f t="shared" si="668"/>
        <v>0</v>
      </c>
      <c r="EU488" s="61">
        <f t="shared" si="669"/>
        <v>13.7</v>
      </c>
      <c r="EV488" s="53" t="e">
        <f>IF(ISNUMBER(EK488),EK488*#REF!,"")</f>
        <v>#REF!</v>
      </c>
      <c r="EW488" s="53" t="e">
        <f>IF(ISNUMBER(EL488),EL488*#REF!,"")</f>
        <v>#REF!</v>
      </c>
      <c r="EX488" s="53" t="e">
        <f>IF(ISNUMBER(EM488),EM488*#REF!,"")</f>
        <v>#REF!</v>
      </c>
      <c r="EY488" s="53" t="e">
        <f>IF(ISNUMBER(EN488),EN488*#REF!,"")</f>
        <v>#REF!</v>
      </c>
      <c r="EZ488" s="53" t="e">
        <f>IF(ISNUMBER(EO488),EO488*#REF!,"")</f>
        <v>#REF!</v>
      </c>
      <c r="FA488" s="53" t="e">
        <f>IF(ISNUMBER(EP488),EP488*#REF!,"")</f>
        <v>#REF!</v>
      </c>
      <c r="FB488" s="53" t="e">
        <f>IF(ISNUMBER(EQ488),EQ488*#REF!,"")</f>
        <v>#REF!</v>
      </c>
      <c r="FC488" s="53" t="str">
        <f>IF(ISNUMBER(ER488),ER488*#REF!,"")</f>
        <v/>
      </c>
      <c r="FD488" s="53" t="e">
        <f>IF(ISNUMBER(ES488),ES488*#REF!,"")</f>
        <v>#REF!</v>
      </c>
      <c r="FE488" s="53" t="e">
        <f>IF(ISNUMBER(ET488),ET488*#REF!,"")</f>
        <v>#REF!</v>
      </c>
      <c r="FF488" s="52" t="e">
        <f>IF(ISNUMBER(EU488),EU488*#REF!,"")</f>
        <v>#REF!</v>
      </c>
      <c r="FG488" s="55" t="str">
        <f t="shared" si="670"/>
        <v/>
      </c>
      <c r="FH488" s="55" t="str">
        <f t="shared" si="671"/>
        <v/>
      </c>
      <c r="FI488" s="55" t="str">
        <f t="shared" si="672"/>
        <v/>
      </c>
      <c r="FJ488" s="55" t="str">
        <f t="shared" si="673"/>
        <v/>
      </c>
      <c r="FK488" s="55" t="str">
        <f t="shared" si="674"/>
        <v/>
      </c>
      <c r="FL488" s="55" t="str">
        <f t="shared" si="675"/>
        <v/>
      </c>
      <c r="FM488" s="55" t="str">
        <f t="shared" si="676"/>
        <v/>
      </c>
      <c r="FN488" s="55" t="str">
        <f t="shared" si="677"/>
        <v/>
      </c>
      <c r="FO488" s="55" t="str">
        <f t="shared" si="678"/>
        <v/>
      </c>
      <c r="FP488" s="55" t="str">
        <f t="shared" si="679"/>
        <v/>
      </c>
      <c r="FQ488" s="59" t="str">
        <f t="shared" si="680"/>
        <v/>
      </c>
      <c r="FR488" s="53" t="str">
        <f t="shared" si="634"/>
        <v/>
      </c>
      <c r="FS488" s="53" t="e">
        <f t="shared" si="681"/>
        <v>#VALUE!</v>
      </c>
      <c r="FT488" s="19" t="e">
        <f t="shared" si="682"/>
        <v>#VALUE!</v>
      </c>
      <c r="FU488" s="19" t="e">
        <f t="shared" si="683"/>
        <v>#VALUE!</v>
      </c>
      <c r="FV488" s="19" t="e">
        <f t="shared" si="684"/>
        <v>#VALUE!</v>
      </c>
      <c r="FW488" s="50" t="e">
        <f t="shared" si="685"/>
        <v>#VALUE!</v>
      </c>
      <c r="FX488" s="120">
        <f t="shared" si="686"/>
        <v>0</v>
      </c>
      <c r="FY488" s="120">
        <f t="shared" si="687"/>
        <v>0</v>
      </c>
      <c r="FZ488" s="120">
        <f t="shared" si="688"/>
        <v>0</v>
      </c>
      <c r="GA488" s="120">
        <f t="shared" si="689"/>
        <v>0</v>
      </c>
      <c r="GB488" s="120">
        <f t="shared" si="690"/>
        <v>0</v>
      </c>
      <c r="GC488" s="120">
        <f t="shared" si="691"/>
        <v>0</v>
      </c>
      <c r="GD488" s="120">
        <f t="shared" si="692"/>
        <v>0</v>
      </c>
      <c r="GE488" s="120">
        <f t="shared" si="693"/>
        <v>0</v>
      </c>
      <c r="GF488" s="120">
        <f t="shared" si="694"/>
        <v>0</v>
      </c>
      <c r="GG488">
        <f t="shared" si="695"/>
        <v>0</v>
      </c>
      <c r="GH488">
        <f t="shared" si="696"/>
        <v>0</v>
      </c>
      <c r="GI488">
        <v>6</v>
      </c>
      <c r="GJ488" t="str">
        <f t="shared" si="697"/>
        <v/>
      </c>
    </row>
    <row r="489" spans="1:192" x14ac:dyDescent="0.2">
      <c r="A489" s="50">
        <f t="shared" si="700"/>
        <v>488</v>
      </c>
      <c r="B489" s="58" t="s">
        <v>349</v>
      </c>
      <c r="C489" s="58" t="s">
        <v>427</v>
      </c>
      <c r="D489" s="58"/>
      <c r="E489" s="58"/>
      <c r="F489" s="277">
        <v>3559350</v>
      </c>
      <c r="G489" s="277">
        <v>5593965</v>
      </c>
      <c r="H489" s="78">
        <f t="shared" si="637"/>
        <v>559251.82999999996</v>
      </c>
      <c r="I489" s="78">
        <f t="shared" si="638"/>
        <v>5592167.2039999999</v>
      </c>
      <c r="J489" s="87">
        <v>351</v>
      </c>
      <c r="K489" s="83" t="s">
        <v>1332</v>
      </c>
      <c r="L489" s="66" t="s">
        <v>3088</v>
      </c>
      <c r="M489" s="83"/>
      <c r="O489" s="83"/>
      <c r="P489" s="83"/>
      <c r="Q489" s="2" t="s">
        <v>1339</v>
      </c>
      <c r="R489" s="58" t="s">
        <v>360</v>
      </c>
      <c r="S489" s="58" t="s">
        <v>1324</v>
      </c>
      <c r="T489" s="241" t="str">
        <f t="shared" si="639"/>
        <v>-</v>
      </c>
      <c r="U489" s="241" t="str">
        <f t="shared" si="640"/>
        <v>-</v>
      </c>
      <c r="V489" s="241" t="str">
        <f t="shared" si="641"/>
        <v>-</v>
      </c>
      <c r="W489" s="241" t="str">
        <f t="shared" si="633"/>
        <v>A</v>
      </c>
      <c r="X489" s="260">
        <f t="shared" si="702"/>
        <v>6</v>
      </c>
      <c r="Y489" s="261" t="str">
        <f t="shared" si="701"/>
        <v/>
      </c>
      <c r="Z489" s="68" t="s">
        <v>1923</v>
      </c>
      <c r="AA489" s="83" t="s">
        <v>1924</v>
      </c>
      <c r="AB489" s="77">
        <v>1</v>
      </c>
      <c r="AC489" s="58" t="s">
        <v>428</v>
      </c>
      <c r="AD489" s="58" t="s">
        <v>1925</v>
      </c>
      <c r="AE489" s="70" t="s">
        <v>1480</v>
      </c>
      <c r="AF489" s="83">
        <v>7.5</v>
      </c>
      <c r="AG489" s="83"/>
      <c r="AH489" s="83"/>
      <c r="AI489" s="83"/>
      <c r="AJ489" s="83"/>
      <c r="AK489" s="83"/>
      <c r="AL489" s="83"/>
      <c r="AM489" s="83"/>
      <c r="AN489" s="58"/>
      <c r="AO489" s="58"/>
      <c r="AP489" s="83"/>
      <c r="AQ489" s="58"/>
      <c r="AR489">
        <v>976.7</v>
      </c>
      <c r="AS489" s="193">
        <f t="shared" si="698"/>
        <v>976.69999999999993</v>
      </c>
      <c r="AT489" s="248" t="str">
        <f t="shared" si="699"/>
        <v/>
      </c>
      <c r="AU489" s="58">
        <v>18</v>
      </c>
      <c r="AV489" s="58">
        <v>55</v>
      </c>
      <c r="AW489" s="58">
        <v>101.6</v>
      </c>
      <c r="AX489" s="58">
        <v>9.1999999999999993</v>
      </c>
      <c r="AY489" s="58">
        <v>40.6</v>
      </c>
      <c r="AZ489" s="68">
        <v>694.3</v>
      </c>
      <c r="BA489" s="58">
        <v>0.3</v>
      </c>
      <c r="BB489" s="58">
        <v>10.199999999999999</v>
      </c>
      <c r="BC489" s="58"/>
      <c r="BD489" s="58"/>
      <c r="BE489" s="58">
        <v>45.6</v>
      </c>
      <c r="BF489" s="58">
        <v>0.9</v>
      </c>
      <c r="BG489" s="58"/>
      <c r="BH489" s="58"/>
      <c r="BI489" s="58"/>
      <c r="BJ489" s="58"/>
      <c r="BK489" s="58"/>
      <c r="BL489" s="58"/>
      <c r="BM489" s="58"/>
      <c r="BN489" s="68"/>
      <c r="BO489" s="81"/>
      <c r="BP489" s="81">
        <v>1000</v>
      </c>
      <c r="BQ489" s="81"/>
      <c r="BR489" s="81"/>
      <c r="BS489" s="81"/>
      <c r="BT489" s="81"/>
      <c r="BU489" s="81"/>
      <c r="BV489" s="81"/>
      <c r="BW489" s="81"/>
      <c r="BX489" s="81"/>
      <c r="BY489" s="81"/>
      <c r="BZ489" s="81"/>
      <c r="CA489" s="81"/>
      <c r="CB489" s="81"/>
      <c r="CC489" s="81"/>
      <c r="CD489" s="81"/>
      <c r="CE489" s="81"/>
      <c r="CF489" s="81"/>
      <c r="CG489" s="81"/>
      <c r="CH489" s="81"/>
      <c r="CI489" s="81"/>
      <c r="CJ489" s="81"/>
      <c r="CK489" s="81"/>
      <c r="CL489" s="82"/>
      <c r="CM489" s="81"/>
      <c r="CN489" s="81">
        <v>2920</v>
      </c>
      <c r="CO489" s="81"/>
      <c r="CP489" s="58"/>
      <c r="CQ489" s="68"/>
      <c r="CR489" s="58"/>
      <c r="CS489" s="58"/>
      <c r="CT489" s="58"/>
      <c r="CU489" s="58"/>
      <c r="CV489" s="58"/>
      <c r="CW489" s="58"/>
      <c r="CX489" s="58"/>
      <c r="CY489" s="58"/>
      <c r="CZ489" s="58"/>
      <c r="DA489" s="68"/>
      <c r="DB489" s="81"/>
      <c r="DC489" s="81"/>
      <c r="DD489" s="81"/>
      <c r="DE489" s="81"/>
      <c r="DF489" s="81"/>
      <c r="DG489" s="81"/>
      <c r="DH489" s="81">
        <v>3.4</v>
      </c>
      <c r="DI489" s="81"/>
      <c r="DJ489" s="81"/>
      <c r="DK489" s="103"/>
      <c r="DL489" s="103"/>
      <c r="DM489" s="103"/>
      <c r="DN489" s="81"/>
      <c r="DO489" s="81"/>
      <c r="DP489" s="103"/>
      <c r="DQ489" s="103"/>
      <c r="DR489" s="103"/>
      <c r="DS489" s="104"/>
      <c r="DT489" s="50">
        <f t="shared" si="642"/>
        <v>1</v>
      </c>
      <c r="DU489" s="73">
        <f t="shared" si="643"/>
        <v>0</v>
      </c>
      <c r="DV489" s="73">
        <f t="shared" si="644"/>
        <v>0</v>
      </c>
      <c r="DW489" s="73">
        <f t="shared" si="645"/>
        <v>0</v>
      </c>
      <c r="DX489" s="73">
        <f t="shared" si="646"/>
        <v>0</v>
      </c>
      <c r="DY489" s="125">
        <f t="shared" si="647"/>
        <v>1</v>
      </c>
      <c r="DZ489" s="73">
        <f t="shared" si="648"/>
        <v>1</v>
      </c>
      <c r="EA489" s="19">
        <f t="shared" si="649"/>
        <v>0</v>
      </c>
      <c r="EB489" s="50">
        <f t="shared" si="650"/>
        <v>0</v>
      </c>
      <c r="EC489" s="19">
        <f t="shared" si="651"/>
        <v>1</v>
      </c>
      <c r="ED489" s="19">
        <f t="shared" si="652"/>
        <v>0</v>
      </c>
      <c r="EE489" s="19">
        <f t="shared" si="653"/>
        <v>0</v>
      </c>
      <c r="EF489" s="50">
        <f t="shared" si="654"/>
        <v>0</v>
      </c>
      <c r="EG489" s="19">
        <f t="shared" si="655"/>
        <v>0</v>
      </c>
      <c r="EH489" s="19">
        <f t="shared" si="656"/>
        <v>1</v>
      </c>
      <c r="EI489" s="50">
        <f t="shared" si="657"/>
        <v>0</v>
      </c>
      <c r="EJ489" s="125">
        <f t="shared" si="658"/>
        <v>1</v>
      </c>
      <c r="EK489">
        <f t="shared" si="659"/>
        <v>18</v>
      </c>
      <c r="EL489">
        <f t="shared" si="660"/>
        <v>10.199999999999999</v>
      </c>
      <c r="EM489">
        <f t="shared" si="661"/>
        <v>55</v>
      </c>
      <c r="EN489">
        <f t="shared" si="662"/>
        <v>101.6</v>
      </c>
      <c r="EO489">
        <f t="shared" si="663"/>
        <v>0.9</v>
      </c>
      <c r="EP489">
        <f t="shared" si="664"/>
        <v>45.6</v>
      </c>
      <c r="EQ489">
        <f t="shared" si="665"/>
        <v>694.3</v>
      </c>
      <c r="ER489" t="str">
        <f t="shared" si="666"/>
        <v/>
      </c>
      <c r="ES489" t="str">
        <f t="shared" si="667"/>
        <v/>
      </c>
      <c r="ET489">
        <f t="shared" si="668"/>
        <v>40.6</v>
      </c>
      <c r="EU489" s="61">
        <f t="shared" si="669"/>
        <v>9.1999999999999993</v>
      </c>
      <c r="EV489" s="53" t="e">
        <f>IF(ISNUMBER(EK489),EK489*#REF!,"")</f>
        <v>#REF!</v>
      </c>
      <c r="EW489" s="53" t="e">
        <f>IF(ISNUMBER(EL489),EL489*#REF!,"")</f>
        <v>#REF!</v>
      </c>
      <c r="EX489" s="53" t="e">
        <f>IF(ISNUMBER(EM489),EM489*#REF!,"")</f>
        <v>#REF!</v>
      </c>
      <c r="EY489" s="53" t="e">
        <f>IF(ISNUMBER(EN489),EN489*#REF!,"")</f>
        <v>#REF!</v>
      </c>
      <c r="EZ489" s="53" t="e">
        <f>IF(ISNUMBER(EO489),EO489*#REF!,"")</f>
        <v>#REF!</v>
      </c>
      <c r="FA489" s="53" t="e">
        <f>IF(ISNUMBER(EP489),EP489*#REF!,"")</f>
        <v>#REF!</v>
      </c>
      <c r="FB489" s="53" t="e">
        <f>IF(ISNUMBER(EQ489),EQ489*#REF!,"")</f>
        <v>#REF!</v>
      </c>
      <c r="FC489" s="53" t="str">
        <f>IF(ISNUMBER(ER489),ER489*#REF!,"")</f>
        <v/>
      </c>
      <c r="FD489" s="53" t="str">
        <f>IF(ISNUMBER(ES489),ES489*#REF!,"")</f>
        <v/>
      </c>
      <c r="FE489" s="53" t="e">
        <f>IF(ISNUMBER(ET489),ET489*#REF!,"")</f>
        <v>#REF!</v>
      </c>
      <c r="FF489" s="52" t="e">
        <f>IF(ISNUMBER(EU489),EU489*#REF!,"")</f>
        <v>#REF!</v>
      </c>
      <c r="FG489" s="55" t="str">
        <f t="shared" si="670"/>
        <v/>
      </c>
      <c r="FH489" s="55" t="str">
        <f t="shared" si="671"/>
        <v/>
      </c>
      <c r="FI489" s="55" t="str">
        <f t="shared" si="672"/>
        <v/>
      </c>
      <c r="FJ489" s="55" t="str">
        <f t="shared" si="673"/>
        <v/>
      </c>
      <c r="FK489" s="55" t="str">
        <f t="shared" si="674"/>
        <v/>
      </c>
      <c r="FL489" s="55" t="str">
        <f t="shared" si="675"/>
        <v/>
      </c>
      <c r="FM489" s="55" t="str">
        <f t="shared" si="676"/>
        <v/>
      </c>
      <c r="FN489" s="55" t="str">
        <f t="shared" si="677"/>
        <v/>
      </c>
      <c r="FO489" s="55" t="str">
        <f t="shared" si="678"/>
        <v/>
      </c>
      <c r="FP489" s="55" t="str">
        <f t="shared" si="679"/>
        <v/>
      </c>
      <c r="FQ489" s="59" t="str">
        <f t="shared" si="680"/>
        <v/>
      </c>
      <c r="FR489" s="53" t="str">
        <f t="shared" si="634"/>
        <v/>
      </c>
      <c r="FS489" s="53" t="e">
        <f t="shared" si="681"/>
        <v>#VALUE!</v>
      </c>
      <c r="FT489" s="19" t="e">
        <f t="shared" si="682"/>
        <v>#VALUE!</v>
      </c>
      <c r="FU489" s="19" t="e">
        <f t="shared" si="683"/>
        <v>#VALUE!</v>
      </c>
      <c r="FV489" s="19" t="e">
        <f t="shared" si="684"/>
        <v>#VALUE!</v>
      </c>
      <c r="FW489" s="50" t="e">
        <f t="shared" si="685"/>
        <v>#VALUE!</v>
      </c>
      <c r="FX489" s="120">
        <f t="shared" si="686"/>
        <v>0</v>
      </c>
      <c r="FY489" s="120">
        <f t="shared" si="687"/>
        <v>0</v>
      </c>
      <c r="FZ489" s="120">
        <f t="shared" si="688"/>
        <v>0</v>
      </c>
      <c r="GA489" s="120">
        <f t="shared" si="689"/>
        <v>0</v>
      </c>
      <c r="GB489" s="120">
        <f t="shared" si="690"/>
        <v>0</v>
      </c>
      <c r="GC489" s="120">
        <f t="shared" si="691"/>
        <v>0</v>
      </c>
      <c r="GD489" s="120">
        <f t="shared" si="692"/>
        <v>0</v>
      </c>
      <c r="GE489" s="120">
        <f t="shared" si="693"/>
        <v>0</v>
      </c>
      <c r="GF489" s="120">
        <f t="shared" si="694"/>
        <v>0</v>
      </c>
      <c r="GG489">
        <f t="shared" si="695"/>
        <v>0</v>
      </c>
      <c r="GH489">
        <f t="shared" si="696"/>
        <v>0</v>
      </c>
      <c r="GI489">
        <v>6</v>
      </c>
      <c r="GJ489" t="str">
        <f t="shared" si="697"/>
        <v/>
      </c>
    </row>
    <row r="490" spans="1:192" x14ac:dyDescent="0.2">
      <c r="A490" s="50">
        <f t="shared" si="700"/>
        <v>489</v>
      </c>
      <c r="B490" s="2" t="s">
        <v>137</v>
      </c>
      <c r="C490" s="2" t="s">
        <v>222</v>
      </c>
      <c r="D490" s="2" t="s">
        <v>96</v>
      </c>
      <c r="E490" s="2"/>
      <c r="F490" s="271">
        <v>3492370</v>
      </c>
      <c r="G490" s="271">
        <v>5583990</v>
      </c>
      <c r="H490" s="77">
        <f t="shared" si="637"/>
        <v>492298.62200000003</v>
      </c>
      <c r="I490" s="77">
        <f t="shared" si="638"/>
        <v>5582196.1940000001</v>
      </c>
      <c r="J490" s="83">
        <v>125</v>
      </c>
      <c r="K490" s="83" t="s">
        <v>1335</v>
      </c>
      <c r="L490" s="266">
        <v>0</v>
      </c>
      <c r="M490" s="83"/>
      <c r="O490" s="83"/>
      <c r="P490" s="83"/>
      <c r="Q490" t="s">
        <v>362</v>
      </c>
      <c r="R490" s="58" t="s">
        <v>1926</v>
      </c>
      <c r="S490" s="2" t="s">
        <v>2811</v>
      </c>
      <c r="T490" s="241" t="str">
        <f t="shared" si="639"/>
        <v>-</v>
      </c>
      <c r="U490" s="241" t="str">
        <f t="shared" si="640"/>
        <v>M</v>
      </c>
      <c r="V490" s="241" t="str">
        <f t="shared" si="641"/>
        <v>-</v>
      </c>
      <c r="W490" s="241" t="str">
        <f t="shared" si="633"/>
        <v>-</v>
      </c>
      <c r="X490" s="260">
        <f t="shared" si="702"/>
        <v>6</v>
      </c>
      <c r="Y490" s="261" t="str">
        <f t="shared" si="701"/>
        <v/>
      </c>
      <c r="AA490" s="83" t="s">
        <v>1615</v>
      </c>
      <c r="AB490" s="77">
        <v>1</v>
      </c>
      <c r="AC490" s="58" t="s">
        <v>762</v>
      </c>
      <c r="AD490" s="58" t="s">
        <v>1927</v>
      </c>
      <c r="AE490" s="68"/>
      <c r="AF490" s="83" t="s">
        <v>3088</v>
      </c>
      <c r="AG490" s="83"/>
      <c r="AH490" s="83"/>
      <c r="AI490" s="83"/>
      <c r="AJ490" s="83"/>
      <c r="AK490" s="83"/>
      <c r="AL490" s="83"/>
      <c r="AM490" s="83"/>
      <c r="AN490" s="58"/>
      <c r="AO490" s="58"/>
      <c r="AP490" s="83"/>
      <c r="AQ490" s="58"/>
      <c r="AR490">
        <v>3458</v>
      </c>
      <c r="AS490" s="193">
        <f t="shared" si="698"/>
        <v>3457.9199999999992</v>
      </c>
      <c r="AT490" s="248" t="str">
        <f t="shared" si="699"/>
        <v/>
      </c>
      <c r="AU490" s="60">
        <v>699.7</v>
      </c>
      <c r="AV490" s="58">
        <v>153.28</v>
      </c>
      <c r="AW490" s="58">
        <v>217.78</v>
      </c>
      <c r="AX490" s="58">
        <v>1504.1</v>
      </c>
      <c r="AY490" s="58">
        <v>113.93</v>
      </c>
      <c r="AZ490" s="68">
        <v>582.55999999999995</v>
      </c>
      <c r="BA490" s="58"/>
      <c r="BB490" s="58">
        <v>101.06</v>
      </c>
      <c r="BC490" s="58"/>
      <c r="BD490" s="58"/>
      <c r="BE490" s="58">
        <v>11.04</v>
      </c>
      <c r="BF490" s="58"/>
      <c r="BG490" s="58"/>
      <c r="BH490" s="58"/>
      <c r="BI490" s="58"/>
      <c r="BJ490" s="58"/>
      <c r="BK490" s="58"/>
      <c r="BL490" s="58"/>
      <c r="BM490" s="58">
        <v>74.47</v>
      </c>
      <c r="BN490" s="68"/>
      <c r="BO490" s="81"/>
      <c r="BP490" s="81"/>
      <c r="BQ490" s="81"/>
      <c r="BR490" s="81"/>
      <c r="BS490" s="81"/>
      <c r="BT490" s="81"/>
      <c r="BU490" s="81"/>
      <c r="BV490" s="81"/>
      <c r="BW490" s="81"/>
      <c r="BX490" s="81"/>
      <c r="BY490" s="81"/>
      <c r="BZ490" s="81"/>
      <c r="CA490" s="81"/>
      <c r="CB490" s="81"/>
      <c r="CC490" s="81"/>
      <c r="CD490" s="81"/>
      <c r="CE490" s="81"/>
      <c r="CF490" s="81"/>
      <c r="CG490" s="81"/>
      <c r="CH490" s="81"/>
      <c r="CI490" s="81"/>
      <c r="CJ490" s="81"/>
      <c r="CK490" s="81"/>
      <c r="CL490" s="82"/>
      <c r="CM490" s="81"/>
      <c r="CN490" s="81">
        <v>720</v>
      </c>
      <c r="CO490" s="81"/>
      <c r="CP490" s="58"/>
      <c r="CQ490" s="68"/>
      <c r="CR490" s="58"/>
      <c r="CS490" s="58"/>
      <c r="CT490" s="58"/>
      <c r="CU490" s="58"/>
      <c r="CV490" s="58"/>
      <c r="CW490" s="58"/>
      <c r="CX490" s="58"/>
      <c r="CY490" s="58"/>
      <c r="CZ490" s="58"/>
      <c r="DA490" s="68"/>
      <c r="DB490" s="81"/>
      <c r="DC490" s="81"/>
      <c r="DD490" s="81"/>
      <c r="DE490" s="81"/>
      <c r="DF490" s="81"/>
      <c r="DG490" s="81"/>
      <c r="DH490" s="81"/>
      <c r="DI490" s="81"/>
      <c r="DJ490" s="81"/>
      <c r="DK490" s="103"/>
      <c r="DL490" s="103"/>
      <c r="DM490" s="103"/>
      <c r="DN490" s="81"/>
      <c r="DO490" s="81"/>
      <c r="DP490" s="103"/>
      <c r="DQ490" s="103"/>
      <c r="DR490" s="103"/>
      <c r="DS490" s="104"/>
      <c r="DT490" s="50">
        <f t="shared" si="642"/>
        <v>1</v>
      </c>
      <c r="DU490" s="73">
        <f t="shared" si="643"/>
        <v>1</v>
      </c>
      <c r="DV490" s="73">
        <f t="shared" si="644"/>
        <v>0</v>
      </c>
      <c r="DW490" s="73">
        <f t="shared" si="645"/>
        <v>0</v>
      </c>
      <c r="DX490" s="73">
        <f t="shared" si="646"/>
        <v>0</v>
      </c>
      <c r="DY490" s="125">
        <f t="shared" si="647"/>
        <v>0</v>
      </c>
      <c r="DZ490" s="73">
        <f t="shared" si="648"/>
        <v>0</v>
      </c>
      <c r="EA490" s="19">
        <f t="shared" si="649"/>
        <v>0</v>
      </c>
      <c r="EB490" s="50">
        <f t="shared" si="650"/>
        <v>1</v>
      </c>
      <c r="EC490" s="19">
        <f t="shared" si="651"/>
        <v>0</v>
      </c>
      <c r="ED490" s="19">
        <f t="shared" si="652"/>
        <v>1</v>
      </c>
      <c r="EE490" s="19">
        <f t="shared" si="653"/>
        <v>0</v>
      </c>
      <c r="EF490" s="50">
        <f t="shared" si="654"/>
        <v>0</v>
      </c>
      <c r="EG490" s="19">
        <f t="shared" si="655"/>
        <v>1</v>
      </c>
      <c r="EH490" s="19">
        <f t="shared" si="656"/>
        <v>0</v>
      </c>
      <c r="EI490" s="50">
        <f t="shared" si="657"/>
        <v>0</v>
      </c>
      <c r="EJ490" s="125">
        <f t="shared" si="658"/>
        <v>1</v>
      </c>
      <c r="EK490">
        <f t="shared" si="659"/>
        <v>699.7</v>
      </c>
      <c r="EL490">
        <f t="shared" si="660"/>
        <v>101.06</v>
      </c>
      <c r="EM490">
        <f t="shared" si="661"/>
        <v>153.28</v>
      </c>
      <c r="EN490">
        <f t="shared" si="662"/>
        <v>217.78</v>
      </c>
      <c r="EO490" t="str">
        <f t="shared" si="663"/>
        <v/>
      </c>
      <c r="EP490">
        <f t="shared" si="664"/>
        <v>11.04</v>
      </c>
      <c r="EQ490">
        <f t="shared" si="665"/>
        <v>582.55999999999995</v>
      </c>
      <c r="ER490" t="str">
        <f t="shared" si="666"/>
        <v/>
      </c>
      <c r="ES490" t="str">
        <f t="shared" si="667"/>
        <v/>
      </c>
      <c r="ET490">
        <f t="shared" si="668"/>
        <v>113.93</v>
      </c>
      <c r="EU490" s="61">
        <f t="shared" si="669"/>
        <v>1504.1</v>
      </c>
      <c r="EV490" s="53" t="e">
        <f>IF(ISNUMBER(EK490),EK490*#REF!,"")</f>
        <v>#REF!</v>
      </c>
      <c r="EW490" s="53" t="e">
        <f>IF(ISNUMBER(EL490),EL490*#REF!,"")</f>
        <v>#REF!</v>
      </c>
      <c r="EX490" s="53" t="e">
        <f>IF(ISNUMBER(EM490),EM490*#REF!,"")</f>
        <v>#REF!</v>
      </c>
      <c r="EY490" s="53" t="e">
        <f>IF(ISNUMBER(EN490),EN490*#REF!,"")</f>
        <v>#REF!</v>
      </c>
      <c r="EZ490" s="53" t="str">
        <f>IF(ISNUMBER(EO490),EO490*#REF!,"")</f>
        <v/>
      </c>
      <c r="FA490" s="53" t="e">
        <f>IF(ISNUMBER(EP490),EP490*#REF!,"")</f>
        <v>#REF!</v>
      </c>
      <c r="FB490" s="53" t="e">
        <f>IF(ISNUMBER(EQ490),EQ490*#REF!,"")</f>
        <v>#REF!</v>
      </c>
      <c r="FC490" s="53" t="str">
        <f>IF(ISNUMBER(ER490),ER490*#REF!,"")</f>
        <v/>
      </c>
      <c r="FD490" s="53" t="str">
        <f>IF(ISNUMBER(ES490),ES490*#REF!,"")</f>
        <v/>
      </c>
      <c r="FE490" s="53" t="e">
        <f>IF(ISNUMBER(ET490),ET490*#REF!,"")</f>
        <v>#REF!</v>
      </c>
      <c r="FF490" s="52" t="e">
        <f>IF(ISNUMBER(EU490),EU490*#REF!,"")</f>
        <v>#REF!</v>
      </c>
      <c r="FG490" s="55" t="str">
        <f t="shared" si="670"/>
        <v/>
      </c>
      <c r="FH490" s="55" t="str">
        <f t="shared" si="671"/>
        <v/>
      </c>
      <c r="FI490" s="55" t="str">
        <f t="shared" si="672"/>
        <v/>
      </c>
      <c r="FJ490" s="55" t="str">
        <f t="shared" si="673"/>
        <v/>
      </c>
      <c r="FK490" s="55" t="str">
        <f t="shared" si="674"/>
        <v/>
      </c>
      <c r="FL490" s="55" t="str">
        <f t="shared" si="675"/>
        <v/>
      </c>
      <c r="FM490" s="55" t="str">
        <f t="shared" si="676"/>
        <v/>
      </c>
      <c r="FN490" s="55" t="str">
        <f t="shared" si="677"/>
        <v/>
      </c>
      <c r="FO490" s="55" t="str">
        <f t="shared" si="678"/>
        <v/>
      </c>
      <c r="FP490" s="55" t="str">
        <f t="shared" si="679"/>
        <v/>
      </c>
      <c r="FQ490" s="59" t="str">
        <f t="shared" si="680"/>
        <v/>
      </c>
      <c r="FR490" s="53" t="str">
        <f t="shared" si="634"/>
        <v/>
      </c>
      <c r="FS490" s="53" t="e">
        <f t="shared" si="681"/>
        <v>#VALUE!</v>
      </c>
      <c r="FT490" s="19" t="e">
        <f t="shared" si="682"/>
        <v>#VALUE!</v>
      </c>
      <c r="FU490" s="19" t="e">
        <f t="shared" si="683"/>
        <v>#VALUE!</v>
      </c>
      <c r="FV490" s="19" t="e">
        <f t="shared" si="684"/>
        <v>#VALUE!</v>
      </c>
      <c r="FW490" s="50" t="e">
        <f t="shared" si="685"/>
        <v>#VALUE!</v>
      </c>
      <c r="FX490" s="120">
        <f t="shared" si="686"/>
        <v>0</v>
      </c>
      <c r="FY490" s="120">
        <f t="shared" si="687"/>
        <v>0</v>
      </c>
      <c r="FZ490" s="120">
        <f t="shared" si="688"/>
        <v>0</v>
      </c>
      <c r="GA490" s="120">
        <f t="shared" si="689"/>
        <v>0</v>
      </c>
      <c r="GB490" s="120">
        <f t="shared" si="690"/>
        <v>0</v>
      </c>
      <c r="GC490" s="120">
        <f t="shared" si="691"/>
        <v>0</v>
      </c>
      <c r="GD490" s="120">
        <f t="shared" si="692"/>
        <v>0</v>
      </c>
      <c r="GE490" s="120">
        <f t="shared" si="693"/>
        <v>0</v>
      </c>
      <c r="GF490" s="120">
        <f t="shared" si="694"/>
        <v>0</v>
      </c>
      <c r="GG490">
        <f t="shared" si="695"/>
        <v>0</v>
      </c>
      <c r="GH490">
        <f t="shared" si="696"/>
        <v>0</v>
      </c>
      <c r="GI490">
        <v>6</v>
      </c>
      <c r="GJ490" t="str">
        <f t="shared" si="697"/>
        <v/>
      </c>
    </row>
    <row r="491" spans="1:192" ht="15" x14ac:dyDescent="0.25">
      <c r="A491" s="50">
        <f t="shared" si="700"/>
        <v>490</v>
      </c>
      <c r="B491" s="2" t="s">
        <v>137</v>
      </c>
      <c r="C491" s="2" t="s">
        <v>222</v>
      </c>
      <c r="D491" s="2" t="s">
        <v>96</v>
      </c>
      <c r="E491" s="2"/>
      <c r="F491" s="271">
        <v>3492370</v>
      </c>
      <c r="G491" s="271">
        <v>5583990</v>
      </c>
      <c r="H491" s="77">
        <f t="shared" si="637"/>
        <v>492298.62200000003</v>
      </c>
      <c r="I491" s="77">
        <f t="shared" si="638"/>
        <v>5582196.1940000001</v>
      </c>
      <c r="J491" s="66">
        <v>125</v>
      </c>
      <c r="K491" s="66" t="s">
        <v>1335</v>
      </c>
      <c r="L491" s="266">
        <v>0</v>
      </c>
      <c r="Q491" t="s">
        <v>362</v>
      </c>
      <c r="R491" s="58" t="s">
        <v>1926</v>
      </c>
      <c r="S491" s="2" t="s">
        <v>2811</v>
      </c>
      <c r="T491" s="241" t="str">
        <f t="shared" si="639"/>
        <v>-</v>
      </c>
      <c r="U491" s="241" t="str">
        <f t="shared" si="640"/>
        <v>M</v>
      </c>
      <c r="V491" s="241" t="str">
        <f t="shared" si="641"/>
        <v>-</v>
      </c>
      <c r="W491" s="241" t="str">
        <f t="shared" si="633"/>
        <v>A</v>
      </c>
      <c r="X491" s="260">
        <f t="shared" si="702"/>
        <v>6</v>
      </c>
      <c r="Y491" s="261" t="str">
        <f t="shared" si="701"/>
        <v/>
      </c>
      <c r="Z491" s="61" t="s">
        <v>1928</v>
      </c>
      <c r="AA491" s="66" t="s">
        <v>1929</v>
      </c>
      <c r="AB491" s="76">
        <v>2</v>
      </c>
      <c r="AC491" s="58" t="s">
        <v>610</v>
      </c>
      <c r="AD491" t="s">
        <v>1930</v>
      </c>
      <c r="AE491" s="68"/>
      <c r="AF491" s="66">
        <v>12.3</v>
      </c>
      <c r="AI491" s="272"/>
      <c r="AR491">
        <v>6053</v>
      </c>
      <c r="AS491" s="193">
        <f t="shared" si="698"/>
        <v>6166.53</v>
      </c>
      <c r="AT491" s="248" t="str">
        <f t="shared" si="699"/>
        <v/>
      </c>
      <c r="AU491">
        <v>653.29999999999995</v>
      </c>
      <c r="AV491">
        <v>437</v>
      </c>
      <c r="AW491">
        <v>432</v>
      </c>
      <c r="AX491">
        <v>1157</v>
      </c>
      <c r="AY491">
        <v>96.93</v>
      </c>
      <c r="AZ491" s="61">
        <v>3220</v>
      </c>
      <c r="BB491" s="58">
        <v>35.200000000000003</v>
      </c>
      <c r="BE491">
        <v>21.1</v>
      </c>
      <c r="BM491">
        <v>114</v>
      </c>
      <c r="BO491" s="90"/>
      <c r="BP491" s="273"/>
      <c r="BQ491" s="90"/>
      <c r="BR491" s="90"/>
      <c r="BS491" s="90"/>
      <c r="BT491" s="90"/>
      <c r="BU491" s="90"/>
      <c r="BV491" s="90"/>
      <c r="BW491" s="90"/>
      <c r="BX491" s="90"/>
      <c r="BY491" s="90"/>
      <c r="BZ491" s="90"/>
      <c r="CA491" s="90"/>
      <c r="CB491" s="90"/>
      <c r="CC491" s="90"/>
      <c r="CD491" s="90"/>
      <c r="CE491" s="90"/>
      <c r="CF491" s="90"/>
      <c r="CG491" s="90"/>
      <c r="CH491" s="90"/>
      <c r="CI491" s="90"/>
      <c r="CJ491" s="90"/>
      <c r="CK491" s="90"/>
      <c r="CL491" s="91"/>
      <c r="CM491" s="90"/>
      <c r="CN491" s="90">
        <v>1933</v>
      </c>
      <c r="CO491" s="90"/>
      <c r="DB491" s="103"/>
      <c r="DC491" s="103"/>
      <c r="DD491" s="103"/>
      <c r="DE491" s="103"/>
      <c r="DF491" s="103"/>
      <c r="DG491" s="103"/>
      <c r="DH491" s="103"/>
      <c r="DI491" s="103"/>
      <c r="DJ491" s="103"/>
      <c r="DK491" s="103"/>
      <c r="DL491" s="103"/>
      <c r="DM491" s="103"/>
      <c r="DN491" s="103"/>
      <c r="DO491" s="103"/>
      <c r="DP491" s="103"/>
      <c r="DQ491" s="103"/>
      <c r="DR491" s="103"/>
      <c r="DS491" s="104"/>
      <c r="DT491" s="50">
        <f t="shared" si="642"/>
        <v>0</v>
      </c>
      <c r="DU491" s="73">
        <f t="shared" si="643"/>
        <v>1</v>
      </c>
      <c r="DV491" s="73">
        <f t="shared" si="644"/>
        <v>0</v>
      </c>
      <c r="DW491" s="73">
        <f t="shared" si="645"/>
        <v>0</v>
      </c>
      <c r="DX491" s="73">
        <f t="shared" si="646"/>
        <v>0</v>
      </c>
      <c r="DY491" s="125">
        <f t="shared" si="647"/>
        <v>0</v>
      </c>
      <c r="DZ491" s="73">
        <f t="shared" si="648"/>
        <v>1</v>
      </c>
      <c r="EA491" s="19">
        <f t="shared" si="649"/>
        <v>0</v>
      </c>
      <c r="EB491" s="50">
        <f t="shared" si="650"/>
        <v>0</v>
      </c>
      <c r="EC491" s="19">
        <f t="shared" si="651"/>
        <v>0</v>
      </c>
      <c r="ED491" s="19">
        <f t="shared" si="652"/>
        <v>1</v>
      </c>
      <c r="EE491" s="19">
        <f t="shared" si="653"/>
        <v>0</v>
      </c>
      <c r="EF491" s="50">
        <f t="shared" si="654"/>
        <v>0</v>
      </c>
      <c r="EG491" s="19">
        <f t="shared" si="655"/>
        <v>0</v>
      </c>
      <c r="EH491" s="19">
        <f t="shared" si="656"/>
        <v>1</v>
      </c>
      <c r="EI491" s="50">
        <f t="shared" si="657"/>
        <v>0</v>
      </c>
      <c r="EJ491" s="125">
        <f t="shared" si="658"/>
        <v>2</v>
      </c>
      <c r="EK491">
        <f t="shared" si="659"/>
        <v>653.29999999999995</v>
      </c>
      <c r="EL491">
        <f t="shared" si="660"/>
        <v>35.200000000000003</v>
      </c>
      <c r="EM491">
        <f t="shared" si="661"/>
        <v>437</v>
      </c>
      <c r="EN491">
        <f t="shared" si="662"/>
        <v>432</v>
      </c>
      <c r="EO491" t="str">
        <f t="shared" si="663"/>
        <v/>
      </c>
      <c r="EP491">
        <f t="shared" si="664"/>
        <v>21.1</v>
      </c>
      <c r="EQ491">
        <f t="shared" si="665"/>
        <v>3220</v>
      </c>
      <c r="ER491" t="str">
        <f t="shared" si="666"/>
        <v/>
      </c>
      <c r="ES491" t="str">
        <f t="shared" si="667"/>
        <v/>
      </c>
      <c r="ET491">
        <f t="shared" si="668"/>
        <v>96.93</v>
      </c>
      <c r="EU491" s="61">
        <f t="shared" si="669"/>
        <v>1157</v>
      </c>
      <c r="EV491" s="53" t="e">
        <f>IF(ISNUMBER(EK491),EK491*#REF!,"")</f>
        <v>#REF!</v>
      </c>
      <c r="EW491" s="53" t="e">
        <f>IF(ISNUMBER(EL491),EL491*#REF!,"")</f>
        <v>#REF!</v>
      </c>
      <c r="EX491" s="53" t="e">
        <f>IF(ISNUMBER(EM491),EM491*#REF!,"")</f>
        <v>#REF!</v>
      </c>
      <c r="EY491" s="53" t="e">
        <f>IF(ISNUMBER(EN491),EN491*#REF!,"")</f>
        <v>#REF!</v>
      </c>
      <c r="EZ491" s="53" t="str">
        <f>IF(ISNUMBER(EO491),EO491*#REF!,"")</f>
        <v/>
      </c>
      <c r="FA491" s="53" t="e">
        <f>IF(ISNUMBER(EP491),EP491*#REF!,"")</f>
        <v>#REF!</v>
      </c>
      <c r="FB491" s="53" t="e">
        <f>IF(ISNUMBER(EQ491),EQ491*#REF!,"")</f>
        <v>#REF!</v>
      </c>
      <c r="FC491" s="53" t="str">
        <f>IF(ISNUMBER(ER491),ER491*#REF!,"")</f>
        <v/>
      </c>
      <c r="FD491" s="53" t="str">
        <f>IF(ISNUMBER(ES491),ES491*#REF!,"")</f>
        <v/>
      </c>
      <c r="FE491" s="53" t="e">
        <f>IF(ISNUMBER(ET491),ET491*#REF!,"")</f>
        <v>#REF!</v>
      </c>
      <c r="FF491" s="52" t="e">
        <f>IF(ISNUMBER(EU491),EU491*#REF!,"")</f>
        <v>#REF!</v>
      </c>
      <c r="FG491" s="55" t="str">
        <f t="shared" si="670"/>
        <v/>
      </c>
      <c r="FH491" s="55" t="str">
        <f t="shared" si="671"/>
        <v/>
      </c>
      <c r="FI491" s="55" t="str">
        <f t="shared" si="672"/>
        <v/>
      </c>
      <c r="FJ491" s="55" t="str">
        <f t="shared" si="673"/>
        <v/>
      </c>
      <c r="FK491" s="55" t="str">
        <f t="shared" si="674"/>
        <v/>
      </c>
      <c r="FL491" s="55" t="str">
        <f t="shared" si="675"/>
        <v/>
      </c>
      <c r="FM491" s="55" t="str">
        <f t="shared" si="676"/>
        <v/>
      </c>
      <c r="FN491" s="55" t="str">
        <f t="shared" si="677"/>
        <v/>
      </c>
      <c r="FO491" s="55" t="str">
        <f t="shared" si="678"/>
        <v/>
      </c>
      <c r="FP491" s="55" t="str">
        <f t="shared" si="679"/>
        <v/>
      </c>
      <c r="FQ491" s="59" t="str">
        <f t="shared" si="680"/>
        <v/>
      </c>
      <c r="FR491" s="53" t="str">
        <f t="shared" si="634"/>
        <v/>
      </c>
      <c r="FS491" s="53" t="e">
        <f t="shared" si="681"/>
        <v>#VALUE!</v>
      </c>
      <c r="FT491" s="19" t="e">
        <f t="shared" si="682"/>
        <v>#VALUE!</v>
      </c>
      <c r="FU491" s="19" t="e">
        <f t="shared" si="683"/>
        <v>#VALUE!</v>
      </c>
      <c r="FV491" s="19" t="e">
        <f t="shared" si="684"/>
        <v>#VALUE!</v>
      </c>
      <c r="FW491" s="50" t="e">
        <f t="shared" si="685"/>
        <v>#VALUE!</v>
      </c>
      <c r="FX491" s="120">
        <f t="shared" si="686"/>
        <v>0</v>
      </c>
      <c r="FY491" s="120">
        <f t="shared" si="687"/>
        <v>0</v>
      </c>
      <c r="FZ491" s="120">
        <f t="shared" si="688"/>
        <v>0</v>
      </c>
      <c r="GA491" s="120">
        <f t="shared" si="689"/>
        <v>0</v>
      </c>
      <c r="GB491" s="120">
        <f t="shared" si="690"/>
        <v>0</v>
      </c>
      <c r="GC491" s="120">
        <f t="shared" si="691"/>
        <v>0</v>
      </c>
      <c r="GD491" s="120">
        <f t="shared" si="692"/>
        <v>0</v>
      </c>
      <c r="GE491" s="120">
        <f t="shared" si="693"/>
        <v>0</v>
      </c>
      <c r="GF491" s="120">
        <f t="shared" si="694"/>
        <v>0</v>
      </c>
      <c r="GG491">
        <f t="shared" si="695"/>
        <v>0</v>
      </c>
      <c r="GH491">
        <f t="shared" si="696"/>
        <v>0</v>
      </c>
      <c r="GI491">
        <v>6</v>
      </c>
      <c r="GJ491" t="str">
        <f t="shared" si="697"/>
        <v/>
      </c>
    </row>
    <row r="492" spans="1:192" ht="15" x14ac:dyDescent="0.25">
      <c r="A492" s="50">
        <f t="shared" si="700"/>
        <v>491</v>
      </c>
      <c r="B492" s="2" t="s">
        <v>137</v>
      </c>
      <c r="C492" s="2" t="s">
        <v>222</v>
      </c>
      <c r="D492" s="2" t="s">
        <v>96</v>
      </c>
      <c r="E492" s="2"/>
      <c r="F492" s="271">
        <v>3492370</v>
      </c>
      <c r="G492" s="271">
        <v>5583990</v>
      </c>
      <c r="H492" s="77">
        <f t="shared" si="637"/>
        <v>492298.62200000003</v>
      </c>
      <c r="I492" s="77">
        <f t="shared" si="638"/>
        <v>5582196.1940000001</v>
      </c>
      <c r="J492" s="66">
        <v>125</v>
      </c>
      <c r="K492" s="66" t="s">
        <v>1335</v>
      </c>
      <c r="L492" s="266">
        <v>0</v>
      </c>
      <c r="Q492" t="s">
        <v>362</v>
      </c>
      <c r="R492" s="58" t="s">
        <v>1926</v>
      </c>
      <c r="S492" s="2" t="s">
        <v>2811</v>
      </c>
      <c r="T492" s="241" t="str">
        <f t="shared" si="639"/>
        <v>-</v>
      </c>
      <c r="U492" s="241" t="str">
        <f t="shared" si="640"/>
        <v>M</v>
      </c>
      <c r="V492" s="241" t="str">
        <f t="shared" si="641"/>
        <v>-</v>
      </c>
      <c r="W492" s="241" t="str">
        <f t="shared" si="633"/>
        <v>A</v>
      </c>
      <c r="X492" s="260">
        <f t="shared" si="702"/>
        <v>6</v>
      </c>
      <c r="Y492" s="261" t="str">
        <f t="shared" si="701"/>
        <v/>
      </c>
      <c r="AA492" s="66" t="s">
        <v>1397</v>
      </c>
      <c r="AB492" s="76">
        <v>3</v>
      </c>
      <c r="AC492" s="58" t="s">
        <v>870</v>
      </c>
      <c r="AD492" t="s">
        <v>1931</v>
      </c>
      <c r="AE492" s="68"/>
      <c r="AF492" s="66">
        <v>13.5</v>
      </c>
      <c r="AI492" s="272"/>
      <c r="AS492" s="193">
        <f t="shared" si="698"/>
        <v>5979.9680000000008</v>
      </c>
      <c r="AT492" s="248" t="str">
        <f t="shared" si="699"/>
        <v/>
      </c>
      <c r="AU492">
        <v>655.4</v>
      </c>
      <c r="AV492">
        <v>443.7</v>
      </c>
      <c r="AW492">
        <v>367.9</v>
      </c>
      <c r="AX492">
        <v>1214</v>
      </c>
      <c r="AY492">
        <v>91.7</v>
      </c>
      <c r="AZ492" s="61">
        <v>3011</v>
      </c>
      <c r="BA492">
        <v>0.20300000000000001</v>
      </c>
      <c r="BB492" s="58">
        <v>44.49</v>
      </c>
      <c r="BC492">
        <v>1.145</v>
      </c>
      <c r="BD492">
        <v>6.9729999999999999</v>
      </c>
      <c r="BE492">
        <v>19.09</v>
      </c>
      <c r="BF492">
        <v>1.8220000000000001</v>
      </c>
      <c r="BH492">
        <v>0.50600000000000001</v>
      </c>
      <c r="BI492">
        <v>4.0000000000000001E-3</v>
      </c>
      <c r="BM492">
        <v>121.9</v>
      </c>
      <c r="BO492" s="90"/>
      <c r="BP492" s="273">
        <v>95</v>
      </c>
      <c r="BQ492" s="90"/>
      <c r="BR492" s="90">
        <v>40</v>
      </c>
      <c r="BS492" s="90"/>
      <c r="BT492" s="90"/>
      <c r="BU492" s="90"/>
      <c r="BV492" s="90"/>
      <c r="BW492" s="90"/>
      <c r="BX492" s="90"/>
      <c r="BY492" s="90"/>
      <c r="BZ492" s="90"/>
      <c r="CA492" s="90"/>
      <c r="CB492" s="90"/>
      <c r="CC492" s="90"/>
      <c r="CD492" s="90"/>
      <c r="CE492" s="90"/>
      <c r="CF492" s="90"/>
      <c r="CG492" s="90"/>
      <c r="CH492" s="90"/>
      <c r="CI492" s="90"/>
      <c r="CJ492" s="90"/>
      <c r="CK492" s="90"/>
      <c r="CL492" s="91"/>
      <c r="CM492" s="90"/>
      <c r="CN492" s="90">
        <v>2456</v>
      </c>
      <c r="CO492" s="90"/>
      <c r="DB492" s="103"/>
      <c r="DC492" s="103"/>
      <c r="DD492" s="103"/>
      <c r="DE492" s="103"/>
      <c r="DF492" s="103"/>
      <c r="DG492" s="103"/>
      <c r="DH492" s="103">
        <v>15.2</v>
      </c>
      <c r="DI492" s="103"/>
      <c r="DJ492" s="103"/>
      <c r="DK492" s="103"/>
      <c r="DL492" s="103"/>
      <c r="DM492" s="103"/>
      <c r="DN492" s="103"/>
      <c r="DO492" s="103"/>
      <c r="DP492" s="103"/>
      <c r="DQ492" s="103"/>
      <c r="DR492" s="103"/>
      <c r="DS492" s="104"/>
      <c r="DT492" s="50">
        <f t="shared" si="642"/>
        <v>0</v>
      </c>
      <c r="DU492" s="73">
        <f t="shared" si="643"/>
        <v>1</v>
      </c>
      <c r="DV492" s="73">
        <f t="shared" si="644"/>
        <v>0</v>
      </c>
      <c r="DW492" s="73">
        <f t="shared" si="645"/>
        <v>0</v>
      </c>
      <c r="DX492" s="73">
        <f t="shared" si="646"/>
        <v>0</v>
      </c>
      <c r="DY492" s="125">
        <f t="shared" si="647"/>
        <v>0</v>
      </c>
      <c r="DZ492" s="73">
        <f t="shared" si="648"/>
        <v>1</v>
      </c>
      <c r="EA492" s="19">
        <f t="shared" si="649"/>
        <v>0</v>
      </c>
      <c r="EB492" s="50">
        <f t="shared" si="650"/>
        <v>0</v>
      </c>
      <c r="EC492" s="19">
        <f t="shared" si="651"/>
        <v>0</v>
      </c>
      <c r="ED492" s="19">
        <f t="shared" si="652"/>
        <v>1</v>
      </c>
      <c r="EE492" s="19">
        <f t="shared" si="653"/>
        <v>0</v>
      </c>
      <c r="EF492" s="50">
        <f t="shared" si="654"/>
        <v>0</v>
      </c>
      <c r="EG492" s="19">
        <f t="shared" si="655"/>
        <v>0</v>
      </c>
      <c r="EH492" s="19">
        <f t="shared" si="656"/>
        <v>1</v>
      </c>
      <c r="EI492" s="50">
        <f t="shared" si="657"/>
        <v>0</v>
      </c>
      <c r="EJ492" s="125">
        <f t="shared" si="658"/>
        <v>2</v>
      </c>
      <c r="EK492">
        <f t="shared" si="659"/>
        <v>655.4</v>
      </c>
      <c r="EL492">
        <f t="shared" si="660"/>
        <v>44.49</v>
      </c>
      <c r="EM492">
        <f t="shared" si="661"/>
        <v>443.7</v>
      </c>
      <c r="EN492">
        <f t="shared" si="662"/>
        <v>367.9</v>
      </c>
      <c r="EO492">
        <f t="shared" si="663"/>
        <v>1.8220000000000001</v>
      </c>
      <c r="EP492">
        <f t="shared" si="664"/>
        <v>19.09</v>
      </c>
      <c r="EQ492">
        <f t="shared" si="665"/>
        <v>3011</v>
      </c>
      <c r="ER492" t="str">
        <f t="shared" si="666"/>
        <v/>
      </c>
      <c r="ES492" t="str">
        <f t="shared" si="667"/>
        <v/>
      </c>
      <c r="ET492">
        <f t="shared" si="668"/>
        <v>91.7</v>
      </c>
      <c r="EU492" s="61">
        <f t="shared" si="669"/>
        <v>1214</v>
      </c>
      <c r="EV492" s="53" t="e">
        <f>IF(ISNUMBER(EK492),EK492*#REF!,"")</f>
        <v>#REF!</v>
      </c>
      <c r="EW492" s="53" t="e">
        <f>IF(ISNUMBER(EL492),EL492*#REF!,"")</f>
        <v>#REF!</v>
      </c>
      <c r="EX492" s="53" t="e">
        <f>IF(ISNUMBER(EM492),EM492*#REF!,"")</f>
        <v>#REF!</v>
      </c>
      <c r="EY492" s="53" t="e">
        <f>IF(ISNUMBER(EN492),EN492*#REF!,"")</f>
        <v>#REF!</v>
      </c>
      <c r="EZ492" s="53" t="e">
        <f>IF(ISNUMBER(EO492),EO492*#REF!,"")</f>
        <v>#REF!</v>
      </c>
      <c r="FA492" s="53" t="e">
        <f>IF(ISNUMBER(EP492),EP492*#REF!,"")</f>
        <v>#REF!</v>
      </c>
      <c r="FB492" s="53" t="e">
        <f>IF(ISNUMBER(EQ492),EQ492*#REF!,"")</f>
        <v>#REF!</v>
      </c>
      <c r="FC492" s="53" t="str">
        <f>IF(ISNUMBER(ER492),ER492*#REF!,"")</f>
        <v/>
      </c>
      <c r="FD492" s="53" t="str">
        <f>IF(ISNUMBER(ES492),ES492*#REF!,"")</f>
        <v/>
      </c>
      <c r="FE492" s="53" t="e">
        <f>IF(ISNUMBER(ET492),ET492*#REF!,"")</f>
        <v>#REF!</v>
      </c>
      <c r="FF492" s="52" t="e">
        <f>IF(ISNUMBER(EU492),EU492*#REF!,"")</f>
        <v>#REF!</v>
      </c>
      <c r="FG492" s="55" t="str">
        <f t="shared" si="670"/>
        <v/>
      </c>
      <c r="FH492" s="55" t="str">
        <f t="shared" si="671"/>
        <v/>
      </c>
      <c r="FI492" s="55" t="str">
        <f t="shared" si="672"/>
        <v/>
      </c>
      <c r="FJ492" s="55" t="str">
        <f t="shared" si="673"/>
        <v/>
      </c>
      <c r="FK492" s="55" t="str">
        <f t="shared" si="674"/>
        <v/>
      </c>
      <c r="FL492" s="55" t="str">
        <f t="shared" si="675"/>
        <v/>
      </c>
      <c r="FM492" s="55" t="str">
        <f t="shared" si="676"/>
        <v/>
      </c>
      <c r="FN492" s="55" t="str">
        <f t="shared" si="677"/>
        <v/>
      </c>
      <c r="FO492" s="55" t="str">
        <f t="shared" si="678"/>
        <v/>
      </c>
      <c r="FP492" s="55" t="str">
        <f t="shared" si="679"/>
        <v/>
      </c>
      <c r="FQ492" s="59" t="str">
        <f t="shared" si="680"/>
        <v/>
      </c>
      <c r="FR492" s="53" t="str">
        <f t="shared" si="634"/>
        <v/>
      </c>
      <c r="FS492" s="53" t="e">
        <f t="shared" si="681"/>
        <v>#VALUE!</v>
      </c>
      <c r="FT492" s="19" t="e">
        <f t="shared" si="682"/>
        <v>#VALUE!</v>
      </c>
      <c r="FU492" s="19" t="e">
        <f t="shared" si="683"/>
        <v>#VALUE!</v>
      </c>
      <c r="FV492" s="19" t="e">
        <f t="shared" si="684"/>
        <v>#VALUE!</v>
      </c>
      <c r="FW492" s="50" t="e">
        <f t="shared" si="685"/>
        <v>#VALUE!</v>
      </c>
      <c r="FX492" s="120">
        <f t="shared" si="686"/>
        <v>0</v>
      </c>
      <c r="FY492" s="120">
        <f t="shared" si="687"/>
        <v>0</v>
      </c>
      <c r="FZ492" s="120">
        <f t="shared" si="688"/>
        <v>0</v>
      </c>
      <c r="GA492" s="120">
        <f t="shared" si="689"/>
        <v>0</v>
      </c>
      <c r="GB492" s="120">
        <f t="shared" si="690"/>
        <v>0</v>
      </c>
      <c r="GC492" s="120">
        <f t="shared" si="691"/>
        <v>0</v>
      </c>
      <c r="GD492" s="120">
        <f t="shared" si="692"/>
        <v>0</v>
      </c>
      <c r="GE492" s="120">
        <f t="shared" si="693"/>
        <v>0</v>
      </c>
      <c r="GF492" s="120">
        <f t="shared" si="694"/>
        <v>0</v>
      </c>
      <c r="GG492">
        <f t="shared" si="695"/>
        <v>0</v>
      </c>
      <c r="GH492">
        <f t="shared" si="696"/>
        <v>0</v>
      </c>
      <c r="GI492">
        <v>6</v>
      </c>
      <c r="GJ492" t="str">
        <f t="shared" si="697"/>
        <v/>
      </c>
    </row>
    <row r="493" spans="1:192" x14ac:dyDescent="0.2">
      <c r="A493" s="50">
        <f t="shared" si="700"/>
        <v>492</v>
      </c>
      <c r="B493" s="2" t="s">
        <v>765</v>
      </c>
      <c r="C493" s="2" t="s">
        <v>728</v>
      </c>
      <c r="D493" s="2"/>
      <c r="E493" s="2"/>
      <c r="F493" s="19">
        <v>3492700</v>
      </c>
      <c r="G493" s="19">
        <v>5582540</v>
      </c>
      <c r="H493" s="77">
        <f t="shared" si="637"/>
        <v>492628.49000000005</v>
      </c>
      <c r="I493" s="77">
        <f t="shared" si="638"/>
        <v>5580746.7740000002</v>
      </c>
      <c r="J493" s="211">
        <v>126</v>
      </c>
      <c r="K493" s="66" t="s">
        <v>1333</v>
      </c>
      <c r="L493" s="19">
        <v>65</v>
      </c>
      <c r="Q493" t="s">
        <v>774</v>
      </c>
      <c r="R493" s="2" t="s">
        <v>774</v>
      </c>
      <c r="S493" s="2" t="s">
        <v>2813</v>
      </c>
      <c r="T493" s="241" t="str">
        <f t="shared" si="639"/>
        <v>-</v>
      </c>
      <c r="U493" s="241" t="str">
        <f t="shared" si="640"/>
        <v>M</v>
      </c>
      <c r="V493" s="241" t="str">
        <f t="shared" si="641"/>
        <v>-</v>
      </c>
      <c r="W493" s="241" t="str">
        <f t="shared" si="633"/>
        <v>-</v>
      </c>
      <c r="X493" s="260">
        <f t="shared" si="702"/>
        <v>6</v>
      </c>
      <c r="Y493" s="261" t="str">
        <f t="shared" si="701"/>
        <v/>
      </c>
      <c r="AA493" s="48">
        <v>20289</v>
      </c>
      <c r="AB493" s="73">
        <v>1</v>
      </c>
      <c r="AC493" s="58" t="s">
        <v>512</v>
      </c>
      <c r="AD493" s="2" t="s">
        <v>1927</v>
      </c>
      <c r="AE493" s="57" t="s">
        <v>1386</v>
      </c>
      <c r="AF493" s="66" t="s">
        <v>3088</v>
      </c>
      <c r="AR493">
        <v>1070</v>
      </c>
      <c r="AS493" s="193">
        <f t="shared" si="698"/>
        <v>1070.73</v>
      </c>
      <c r="AT493" s="248" t="str">
        <f t="shared" si="699"/>
        <v/>
      </c>
      <c r="AU493" s="51">
        <v>26.7</v>
      </c>
      <c r="AV493" s="55">
        <v>89.5</v>
      </c>
      <c r="AW493" s="55">
        <v>103.63</v>
      </c>
      <c r="AX493" s="55">
        <v>28.4</v>
      </c>
      <c r="AY493" s="55">
        <v>9.6999999999999993</v>
      </c>
      <c r="AZ493" s="59">
        <v>750.51</v>
      </c>
      <c r="BB493" s="2" t="s">
        <v>1322</v>
      </c>
      <c r="BD493">
        <v>0</v>
      </c>
      <c r="BE493">
        <v>0.28999999999999998</v>
      </c>
      <c r="BF493">
        <v>0</v>
      </c>
      <c r="BJ493" s="55">
        <v>25</v>
      </c>
      <c r="BK493" s="51"/>
      <c r="BM493" s="55">
        <v>37</v>
      </c>
      <c r="CN493" s="103">
        <v>330</v>
      </c>
      <c r="DB493" s="103"/>
      <c r="DC493" s="103"/>
      <c r="DD493" s="103"/>
      <c r="DE493" s="103"/>
      <c r="DF493" s="103"/>
      <c r="DG493" s="103"/>
      <c r="DH493" s="103"/>
      <c r="DI493" s="103"/>
      <c r="DJ493" s="103"/>
      <c r="DK493" s="103"/>
      <c r="DL493" s="103"/>
      <c r="DM493" s="103"/>
      <c r="DN493" s="103"/>
      <c r="DO493" s="103"/>
      <c r="DP493" s="103"/>
      <c r="DQ493" s="103"/>
      <c r="DR493" s="103"/>
      <c r="DS493" s="104"/>
      <c r="DT493" s="50">
        <f t="shared" si="642"/>
        <v>1</v>
      </c>
      <c r="DU493" s="73">
        <f t="shared" si="643"/>
        <v>0</v>
      </c>
      <c r="DV493" s="73">
        <f t="shared" si="644"/>
        <v>1</v>
      </c>
      <c r="DW493" s="73">
        <f t="shared" si="645"/>
        <v>0</v>
      </c>
      <c r="DX493" s="73">
        <f t="shared" si="646"/>
        <v>0</v>
      </c>
      <c r="DY493" s="125">
        <f t="shared" si="647"/>
        <v>0</v>
      </c>
      <c r="DZ493" s="73">
        <f t="shared" si="648"/>
        <v>0</v>
      </c>
      <c r="EA493" s="19">
        <f t="shared" si="649"/>
        <v>0</v>
      </c>
      <c r="EB493" s="50">
        <f t="shared" si="650"/>
        <v>1</v>
      </c>
      <c r="EC493" s="19">
        <f t="shared" si="651"/>
        <v>0</v>
      </c>
      <c r="ED493" s="19">
        <f t="shared" si="652"/>
        <v>1</v>
      </c>
      <c r="EE493" s="19">
        <f t="shared" si="653"/>
        <v>0</v>
      </c>
      <c r="EF493" s="50">
        <f t="shared" si="654"/>
        <v>0</v>
      </c>
      <c r="EG493" s="19">
        <f t="shared" si="655"/>
        <v>1</v>
      </c>
      <c r="EH493" s="19">
        <f t="shared" si="656"/>
        <v>0</v>
      </c>
      <c r="EI493" s="50">
        <f t="shared" si="657"/>
        <v>0</v>
      </c>
      <c r="EJ493" s="125">
        <f t="shared" si="658"/>
        <v>1</v>
      </c>
      <c r="EK493">
        <f t="shared" si="659"/>
        <v>26.7</v>
      </c>
      <c r="EL493" t="str">
        <f t="shared" si="660"/>
        <v/>
      </c>
      <c r="EM493">
        <f t="shared" si="661"/>
        <v>89.5</v>
      </c>
      <c r="EN493">
        <f t="shared" si="662"/>
        <v>103.63</v>
      </c>
      <c r="EO493">
        <f t="shared" si="663"/>
        <v>0</v>
      </c>
      <c r="EP493">
        <f t="shared" si="664"/>
        <v>0.28999999999999998</v>
      </c>
      <c r="EQ493">
        <f t="shared" si="665"/>
        <v>750.51</v>
      </c>
      <c r="ER493" t="str">
        <f t="shared" si="666"/>
        <v/>
      </c>
      <c r="ES493">
        <f t="shared" si="667"/>
        <v>25</v>
      </c>
      <c r="ET493">
        <f t="shared" si="668"/>
        <v>9.6999999999999993</v>
      </c>
      <c r="EU493" s="61">
        <f t="shared" si="669"/>
        <v>28.4</v>
      </c>
      <c r="EV493" s="53" t="e">
        <f>IF(ISNUMBER(EK493),EK493*#REF!,"")</f>
        <v>#REF!</v>
      </c>
      <c r="EW493" s="53" t="str">
        <f>IF(ISNUMBER(EL493),EL493*#REF!,"")</f>
        <v/>
      </c>
      <c r="EX493" s="53" t="e">
        <f>IF(ISNUMBER(EM493),EM493*#REF!,"")</f>
        <v>#REF!</v>
      </c>
      <c r="EY493" s="53" t="e">
        <f>IF(ISNUMBER(EN493),EN493*#REF!,"")</f>
        <v>#REF!</v>
      </c>
      <c r="EZ493" s="53" t="e">
        <f>IF(ISNUMBER(EO493),EO493*#REF!,"")</f>
        <v>#REF!</v>
      </c>
      <c r="FA493" s="53" t="e">
        <f>IF(ISNUMBER(EP493),EP493*#REF!,"")</f>
        <v>#REF!</v>
      </c>
      <c r="FB493" s="53" t="e">
        <f>IF(ISNUMBER(EQ493),EQ493*#REF!,"")</f>
        <v>#REF!</v>
      </c>
      <c r="FC493" s="53" t="str">
        <f>IF(ISNUMBER(ER493),ER493*#REF!,"")</f>
        <v/>
      </c>
      <c r="FD493" s="53" t="e">
        <f>IF(ISNUMBER(ES493),ES493*#REF!,"")</f>
        <v>#REF!</v>
      </c>
      <c r="FE493" s="53" t="e">
        <f>IF(ISNUMBER(ET493),ET493*#REF!,"")</f>
        <v>#REF!</v>
      </c>
      <c r="FF493" s="52" t="e">
        <f>IF(ISNUMBER(EU493),EU493*#REF!,"")</f>
        <v>#REF!</v>
      </c>
      <c r="FG493" s="55" t="str">
        <f t="shared" si="670"/>
        <v/>
      </c>
      <c r="FH493" s="55" t="str">
        <f t="shared" si="671"/>
        <v/>
      </c>
      <c r="FI493" s="55" t="str">
        <f t="shared" si="672"/>
        <v/>
      </c>
      <c r="FJ493" s="55" t="str">
        <f t="shared" si="673"/>
        <v/>
      </c>
      <c r="FK493" s="55" t="str">
        <f t="shared" si="674"/>
        <v/>
      </c>
      <c r="FL493" s="55" t="str">
        <f t="shared" si="675"/>
        <v/>
      </c>
      <c r="FM493" s="55" t="str">
        <f t="shared" si="676"/>
        <v/>
      </c>
      <c r="FN493" s="55" t="str">
        <f t="shared" si="677"/>
        <v/>
      </c>
      <c r="FO493" s="55" t="str">
        <f t="shared" si="678"/>
        <v/>
      </c>
      <c r="FP493" s="55" t="str">
        <f t="shared" si="679"/>
        <v/>
      </c>
      <c r="FQ493" s="59" t="str">
        <f t="shared" si="680"/>
        <v/>
      </c>
      <c r="FR493" s="53" t="str">
        <f t="shared" si="634"/>
        <v/>
      </c>
      <c r="FS493" s="53" t="e">
        <f t="shared" si="681"/>
        <v>#VALUE!</v>
      </c>
      <c r="FT493" s="19" t="e">
        <f t="shared" si="682"/>
        <v>#VALUE!</v>
      </c>
      <c r="FU493" s="19" t="e">
        <f t="shared" si="683"/>
        <v>#VALUE!</v>
      </c>
      <c r="FV493" s="19" t="e">
        <f t="shared" si="684"/>
        <v>#VALUE!</v>
      </c>
      <c r="FW493" s="50" t="e">
        <f t="shared" si="685"/>
        <v>#VALUE!</v>
      </c>
      <c r="FX493" s="120">
        <f t="shared" si="686"/>
        <v>0</v>
      </c>
      <c r="FY493" s="120">
        <f t="shared" si="687"/>
        <v>0</v>
      </c>
      <c r="FZ493" s="120">
        <f t="shared" si="688"/>
        <v>0</v>
      </c>
      <c r="GA493" s="120">
        <f t="shared" si="689"/>
        <v>0</v>
      </c>
      <c r="GB493" s="120">
        <f t="shared" si="690"/>
        <v>0</v>
      </c>
      <c r="GC493" s="120">
        <f t="shared" si="691"/>
        <v>0</v>
      </c>
      <c r="GD493" s="120">
        <f t="shared" si="692"/>
        <v>0</v>
      </c>
      <c r="GE493" s="120">
        <f t="shared" si="693"/>
        <v>0</v>
      </c>
      <c r="GF493" s="120">
        <f t="shared" si="694"/>
        <v>0</v>
      </c>
      <c r="GG493">
        <f t="shared" si="695"/>
        <v>0</v>
      </c>
      <c r="GH493">
        <f t="shared" si="696"/>
        <v>0</v>
      </c>
      <c r="GI493">
        <v>6</v>
      </c>
      <c r="GJ493" t="str">
        <f t="shared" si="697"/>
        <v/>
      </c>
    </row>
    <row r="494" spans="1:192" x14ac:dyDescent="0.2">
      <c r="A494" s="50">
        <f t="shared" si="700"/>
        <v>493</v>
      </c>
      <c r="B494" s="58" t="s">
        <v>345</v>
      </c>
      <c r="C494" s="58" t="s">
        <v>222</v>
      </c>
      <c r="D494" s="58"/>
      <c r="E494" s="58"/>
      <c r="F494" s="271">
        <v>3493190</v>
      </c>
      <c r="G494" s="271">
        <v>5585950</v>
      </c>
      <c r="H494" s="77">
        <f t="shared" si="637"/>
        <v>493118.29400000005</v>
      </c>
      <c r="I494" s="77">
        <f t="shared" si="638"/>
        <v>5584155.4100000001</v>
      </c>
      <c r="J494" s="66">
        <v>280</v>
      </c>
      <c r="K494" s="83" t="s">
        <v>1333</v>
      </c>
      <c r="L494" s="83">
        <v>30</v>
      </c>
      <c r="M494" s="83"/>
      <c r="O494" s="83"/>
      <c r="P494" s="83"/>
      <c r="Q494" s="58" t="s">
        <v>2822</v>
      </c>
      <c r="R494" s="58" t="s">
        <v>1371</v>
      </c>
      <c r="S494" s="2" t="s">
        <v>2811</v>
      </c>
      <c r="T494" s="241" t="str">
        <f t="shared" si="639"/>
        <v>-</v>
      </c>
      <c r="U494" s="241" t="str">
        <f t="shared" si="640"/>
        <v>M</v>
      </c>
      <c r="V494" s="241" t="str">
        <f t="shared" si="641"/>
        <v>-</v>
      </c>
      <c r="W494" s="241" t="str">
        <f t="shared" si="633"/>
        <v>A</v>
      </c>
      <c r="X494" s="260">
        <f t="shared" si="702"/>
        <v>6</v>
      </c>
      <c r="Y494" s="261" t="str">
        <f t="shared" si="701"/>
        <v/>
      </c>
      <c r="Z494" s="68" t="s">
        <v>1928</v>
      </c>
      <c r="AA494" s="83" t="s">
        <v>1697</v>
      </c>
      <c r="AB494" s="77">
        <v>1</v>
      </c>
      <c r="AC494" s="58" t="s">
        <v>418</v>
      </c>
      <c r="AD494" s="58" t="s">
        <v>1932</v>
      </c>
      <c r="AE494" s="68"/>
      <c r="AF494" s="83">
        <v>13.2</v>
      </c>
      <c r="AG494" s="83"/>
      <c r="AH494" s="83"/>
      <c r="AI494" s="83"/>
      <c r="AJ494" s="83"/>
      <c r="AK494" s="83"/>
      <c r="AL494" s="83"/>
      <c r="AM494" s="83"/>
      <c r="AN494" s="58"/>
      <c r="AO494" s="58"/>
      <c r="AP494" s="83"/>
      <c r="AQ494" s="58"/>
      <c r="AR494" s="58"/>
      <c r="AS494" s="193">
        <f t="shared" si="698"/>
        <v>6269.6200000000008</v>
      </c>
      <c r="AT494" s="248" t="str">
        <f t="shared" si="699"/>
        <v/>
      </c>
      <c r="AU494" s="58">
        <v>653.14</v>
      </c>
      <c r="AV494" s="58">
        <v>484.56</v>
      </c>
      <c r="AW494" s="58">
        <v>386.99</v>
      </c>
      <c r="AX494" s="58">
        <v>1206.0999999999999</v>
      </c>
      <c r="AY494" s="58">
        <v>121.57</v>
      </c>
      <c r="AZ494" s="68">
        <v>3248</v>
      </c>
      <c r="BA494" s="58"/>
      <c r="BB494" s="58">
        <v>63.39</v>
      </c>
      <c r="BC494" s="58"/>
      <c r="BD494" s="58"/>
      <c r="BE494" s="58">
        <v>18.760000000000002</v>
      </c>
      <c r="BF494" s="58">
        <v>1.79</v>
      </c>
      <c r="BG494" s="58"/>
      <c r="BH494" s="58"/>
      <c r="BI494" s="58"/>
      <c r="BJ494" s="58"/>
      <c r="BK494" s="58"/>
      <c r="BL494" s="58"/>
      <c r="BM494" s="58">
        <v>82.57</v>
      </c>
      <c r="BN494" s="68"/>
      <c r="BO494" s="81"/>
      <c r="BP494" s="81">
        <v>2750</v>
      </c>
      <c r="BQ494" s="81"/>
      <c r="BR494" s="81"/>
      <c r="BS494" s="81"/>
      <c r="BT494" s="81"/>
      <c r="BU494" s="81"/>
      <c r="BV494" s="81"/>
      <c r="BW494" s="81"/>
      <c r="BX494" s="81"/>
      <c r="BY494" s="81"/>
      <c r="BZ494" s="81"/>
      <c r="CA494" s="81"/>
      <c r="CB494" s="81"/>
      <c r="CC494" s="81"/>
      <c r="CD494" s="81"/>
      <c r="CE494" s="81"/>
      <c r="CF494" s="81"/>
      <c r="CG494" s="81"/>
      <c r="CH494" s="81"/>
      <c r="CI494" s="81"/>
      <c r="CJ494" s="81"/>
      <c r="CK494" s="81"/>
      <c r="CL494" s="82"/>
      <c r="CM494" s="81"/>
      <c r="CN494" s="81">
        <v>2077</v>
      </c>
      <c r="CO494" s="81"/>
      <c r="CP494" s="58"/>
      <c r="CQ494" s="68"/>
      <c r="CR494" s="58"/>
      <c r="CS494" s="58"/>
      <c r="CT494" s="58"/>
      <c r="CU494" s="58"/>
      <c r="CV494" s="58"/>
      <c r="CW494" s="58"/>
      <c r="CX494" s="58"/>
      <c r="CY494" s="58"/>
      <c r="CZ494" s="58"/>
      <c r="DA494" s="68"/>
      <c r="DB494" s="81"/>
      <c r="DC494" s="81"/>
      <c r="DD494" s="81"/>
      <c r="DE494" s="81"/>
      <c r="DF494" s="81"/>
      <c r="DG494" s="81"/>
      <c r="DH494" s="81"/>
      <c r="DI494" s="81"/>
      <c r="DJ494" s="81"/>
      <c r="DK494" s="103"/>
      <c r="DL494" s="103"/>
      <c r="DM494" s="103"/>
      <c r="DN494" s="81"/>
      <c r="DO494" s="81"/>
      <c r="DP494" s="103"/>
      <c r="DQ494" s="103"/>
      <c r="DR494" s="103"/>
      <c r="DS494" s="104"/>
      <c r="DT494" s="50">
        <f t="shared" si="642"/>
        <v>1</v>
      </c>
      <c r="DU494" s="73">
        <f t="shared" si="643"/>
        <v>0</v>
      </c>
      <c r="DV494" s="73">
        <f t="shared" si="644"/>
        <v>1</v>
      </c>
      <c r="DW494" s="73">
        <f t="shared" si="645"/>
        <v>0</v>
      </c>
      <c r="DX494" s="73">
        <f t="shared" si="646"/>
        <v>0</v>
      </c>
      <c r="DY494" s="125">
        <f t="shared" si="647"/>
        <v>0</v>
      </c>
      <c r="DZ494" s="73">
        <f t="shared" si="648"/>
        <v>1</v>
      </c>
      <c r="EA494" s="19">
        <f t="shared" si="649"/>
        <v>0</v>
      </c>
      <c r="EB494" s="50">
        <f t="shared" si="650"/>
        <v>0</v>
      </c>
      <c r="EC494" s="19">
        <f t="shared" si="651"/>
        <v>0</v>
      </c>
      <c r="ED494" s="19">
        <f t="shared" si="652"/>
        <v>1</v>
      </c>
      <c r="EE494" s="19">
        <f t="shared" si="653"/>
        <v>0</v>
      </c>
      <c r="EF494" s="50">
        <f t="shared" si="654"/>
        <v>0</v>
      </c>
      <c r="EG494" s="19">
        <f t="shared" si="655"/>
        <v>0</v>
      </c>
      <c r="EH494" s="19">
        <f t="shared" si="656"/>
        <v>1</v>
      </c>
      <c r="EI494" s="50">
        <f t="shared" si="657"/>
        <v>0</v>
      </c>
      <c r="EJ494" s="125">
        <f t="shared" si="658"/>
        <v>2</v>
      </c>
      <c r="EK494">
        <f t="shared" si="659"/>
        <v>653.14</v>
      </c>
      <c r="EL494">
        <f t="shared" si="660"/>
        <v>63.39</v>
      </c>
      <c r="EM494">
        <f t="shared" si="661"/>
        <v>484.56</v>
      </c>
      <c r="EN494">
        <f t="shared" si="662"/>
        <v>386.99</v>
      </c>
      <c r="EO494">
        <f t="shared" si="663"/>
        <v>1.79</v>
      </c>
      <c r="EP494">
        <f t="shared" si="664"/>
        <v>18.760000000000002</v>
      </c>
      <c r="EQ494">
        <f t="shared" si="665"/>
        <v>3248</v>
      </c>
      <c r="ER494" t="str">
        <f t="shared" si="666"/>
        <v/>
      </c>
      <c r="ES494" t="str">
        <f t="shared" si="667"/>
        <v/>
      </c>
      <c r="ET494">
        <f t="shared" si="668"/>
        <v>121.57</v>
      </c>
      <c r="EU494" s="61">
        <f t="shared" si="669"/>
        <v>1206.0999999999999</v>
      </c>
      <c r="EV494" s="53" t="e">
        <f>IF(ISNUMBER(EK494),EK494*#REF!,"")</f>
        <v>#REF!</v>
      </c>
      <c r="EW494" s="53" t="e">
        <f>IF(ISNUMBER(EL494),EL494*#REF!,"")</f>
        <v>#REF!</v>
      </c>
      <c r="EX494" s="53" t="e">
        <f>IF(ISNUMBER(EM494),EM494*#REF!,"")</f>
        <v>#REF!</v>
      </c>
      <c r="EY494" s="53" t="e">
        <f>IF(ISNUMBER(EN494),EN494*#REF!,"")</f>
        <v>#REF!</v>
      </c>
      <c r="EZ494" s="53" t="e">
        <f>IF(ISNUMBER(EO494),EO494*#REF!,"")</f>
        <v>#REF!</v>
      </c>
      <c r="FA494" s="53" t="e">
        <f>IF(ISNUMBER(EP494),EP494*#REF!,"")</f>
        <v>#REF!</v>
      </c>
      <c r="FB494" s="53" t="e">
        <f>IF(ISNUMBER(EQ494),EQ494*#REF!,"")</f>
        <v>#REF!</v>
      </c>
      <c r="FC494" s="53" t="str">
        <f>IF(ISNUMBER(ER494),ER494*#REF!,"")</f>
        <v/>
      </c>
      <c r="FD494" s="53" t="str">
        <f>IF(ISNUMBER(ES494),ES494*#REF!,"")</f>
        <v/>
      </c>
      <c r="FE494" s="53" t="e">
        <f>IF(ISNUMBER(ET494),ET494*#REF!,"")</f>
        <v>#REF!</v>
      </c>
      <c r="FF494" s="52" t="e">
        <f>IF(ISNUMBER(EU494),EU494*#REF!,"")</f>
        <v>#REF!</v>
      </c>
      <c r="FG494" s="55" t="str">
        <f t="shared" si="670"/>
        <v/>
      </c>
      <c r="FH494" s="55" t="str">
        <f t="shared" si="671"/>
        <v/>
      </c>
      <c r="FI494" s="55" t="str">
        <f t="shared" si="672"/>
        <v/>
      </c>
      <c r="FJ494" s="55" t="str">
        <f t="shared" si="673"/>
        <v/>
      </c>
      <c r="FK494" s="55" t="str">
        <f t="shared" si="674"/>
        <v/>
      </c>
      <c r="FL494" s="55" t="str">
        <f t="shared" si="675"/>
        <v/>
      </c>
      <c r="FM494" s="55" t="str">
        <f t="shared" si="676"/>
        <v/>
      </c>
      <c r="FN494" s="55" t="str">
        <f t="shared" si="677"/>
        <v/>
      </c>
      <c r="FO494" s="55" t="str">
        <f t="shared" si="678"/>
        <v/>
      </c>
      <c r="FP494" s="55" t="str">
        <f t="shared" si="679"/>
        <v/>
      </c>
      <c r="FQ494" s="59" t="str">
        <f t="shared" si="680"/>
        <v/>
      </c>
      <c r="FR494" s="53" t="str">
        <f t="shared" si="634"/>
        <v/>
      </c>
      <c r="FS494" s="53" t="e">
        <f t="shared" si="681"/>
        <v>#VALUE!</v>
      </c>
      <c r="FT494" s="19" t="e">
        <f t="shared" si="682"/>
        <v>#VALUE!</v>
      </c>
      <c r="FU494" s="19" t="e">
        <f t="shared" si="683"/>
        <v>#VALUE!</v>
      </c>
      <c r="FV494" s="19" t="e">
        <f t="shared" si="684"/>
        <v>#VALUE!</v>
      </c>
      <c r="FW494" s="50" t="e">
        <f t="shared" si="685"/>
        <v>#VALUE!</v>
      </c>
      <c r="FX494" s="120">
        <f t="shared" si="686"/>
        <v>0</v>
      </c>
      <c r="FY494" s="120">
        <f t="shared" si="687"/>
        <v>0</v>
      </c>
      <c r="FZ494" s="120">
        <f t="shared" si="688"/>
        <v>0</v>
      </c>
      <c r="GA494" s="120">
        <f t="shared" si="689"/>
        <v>0</v>
      </c>
      <c r="GB494" s="120">
        <f t="shared" si="690"/>
        <v>0</v>
      </c>
      <c r="GC494" s="120">
        <f t="shared" si="691"/>
        <v>0</v>
      </c>
      <c r="GD494" s="120">
        <f t="shared" si="692"/>
        <v>0</v>
      </c>
      <c r="GE494" s="120">
        <f t="shared" si="693"/>
        <v>0</v>
      </c>
      <c r="GF494" s="120">
        <f t="shared" si="694"/>
        <v>0</v>
      </c>
      <c r="GG494">
        <f t="shared" si="695"/>
        <v>0</v>
      </c>
      <c r="GH494">
        <f t="shared" si="696"/>
        <v>0</v>
      </c>
      <c r="GI494">
        <v>6</v>
      </c>
      <c r="GJ494" t="str">
        <f t="shared" si="697"/>
        <v/>
      </c>
    </row>
    <row r="495" spans="1:192" ht="15" x14ac:dyDescent="0.25">
      <c r="A495" s="50">
        <f t="shared" si="700"/>
        <v>494</v>
      </c>
      <c r="B495" s="2" t="s">
        <v>345</v>
      </c>
      <c r="C495" t="s">
        <v>222</v>
      </c>
      <c r="F495" s="271">
        <v>3493190</v>
      </c>
      <c r="G495" s="271">
        <v>5585950</v>
      </c>
      <c r="H495" s="77">
        <f t="shared" si="637"/>
        <v>493118.29400000005</v>
      </c>
      <c r="I495" s="77">
        <f t="shared" si="638"/>
        <v>5584155.4100000001</v>
      </c>
      <c r="J495" s="66">
        <v>280</v>
      </c>
      <c r="K495" s="19" t="s">
        <v>1334</v>
      </c>
      <c r="L495" s="19">
        <v>8.9</v>
      </c>
      <c r="Q495" s="58" t="s">
        <v>2822</v>
      </c>
      <c r="R495" s="58" t="s">
        <v>1371</v>
      </c>
      <c r="S495" s="2" t="s">
        <v>2811</v>
      </c>
      <c r="T495" s="241" t="str">
        <f t="shared" si="639"/>
        <v>-</v>
      </c>
      <c r="U495" s="241" t="str">
        <f t="shared" si="640"/>
        <v>M</v>
      </c>
      <c r="V495" s="241" t="str">
        <f t="shared" si="641"/>
        <v>-</v>
      </c>
      <c r="W495" s="241" t="str">
        <f t="shared" si="633"/>
        <v>A</v>
      </c>
      <c r="X495" s="260">
        <f t="shared" si="702"/>
        <v>6</v>
      </c>
      <c r="Y495" s="261" t="str">
        <f t="shared" si="701"/>
        <v/>
      </c>
      <c r="Z495" s="68" t="s">
        <v>1928</v>
      </c>
      <c r="AA495" s="48">
        <v>21811</v>
      </c>
      <c r="AB495" s="73">
        <v>2</v>
      </c>
      <c r="AC495" s="58" t="s">
        <v>560</v>
      </c>
      <c r="AD495" s="2" t="s">
        <v>1933</v>
      </c>
      <c r="AF495" s="66">
        <v>14.4</v>
      </c>
      <c r="AH495" s="19">
        <v>6.2</v>
      </c>
      <c r="AI495" s="272"/>
      <c r="AR495">
        <v>6788</v>
      </c>
      <c r="AS495" s="193">
        <f t="shared" si="698"/>
        <v>6788.2500000000009</v>
      </c>
      <c r="AT495" s="248" t="str">
        <f t="shared" si="699"/>
        <v/>
      </c>
      <c r="AU495" s="55">
        <v>700</v>
      </c>
      <c r="AV495">
        <v>500.1</v>
      </c>
      <c r="AW495">
        <v>458.2</v>
      </c>
      <c r="AX495">
        <v>1244</v>
      </c>
      <c r="AY495">
        <v>106.8</v>
      </c>
      <c r="AZ495" s="61">
        <v>3590</v>
      </c>
      <c r="BB495" s="55">
        <v>40</v>
      </c>
      <c r="BD495">
        <v>0.4</v>
      </c>
      <c r="BE495">
        <v>19.8</v>
      </c>
      <c r="BF495">
        <v>1.75</v>
      </c>
      <c r="BJ495">
        <v>7.6</v>
      </c>
      <c r="BM495">
        <v>119.6</v>
      </c>
      <c r="BO495" s="90"/>
      <c r="BP495" s="273"/>
      <c r="BQ495" s="90"/>
      <c r="BR495" s="90"/>
      <c r="BS495" s="90"/>
      <c r="BT495" s="90"/>
      <c r="BU495" s="90"/>
      <c r="BV495" s="90"/>
      <c r="BW495" s="90"/>
      <c r="BX495" s="90"/>
      <c r="BY495" s="90"/>
      <c r="BZ495" s="90"/>
      <c r="CA495" s="90"/>
      <c r="CB495" s="90"/>
      <c r="CC495" s="90"/>
      <c r="CD495" s="90"/>
      <c r="CE495" s="90"/>
      <c r="CF495" s="90"/>
      <c r="CG495" s="90"/>
      <c r="CH495" s="90"/>
      <c r="CI495" s="90"/>
      <c r="CJ495" s="90"/>
      <c r="CK495" s="90"/>
      <c r="CL495" s="91"/>
      <c r="CM495" s="90"/>
      <c r="CN495" s="90">
        <v>2307</v>
      </c>
      <c r="CO495" s="90"/>
      <c r="DB495" s="103"/>
      <c r="DC495" s="103"/>
      <c r="DD495" s="103"/>
      <c r="DE495" s="103"/>
      <c r="DF495" s="103"/>
      <c r="DG495" s="103"/>
      <c r="DH495" s="103"/>
      <c r="DI495" s="103"/>
      <c r="DJ495" s="103"/>
      <c r="DK495" s="103"/>
      <c r="DL495" s="103"/>
      <c r="DM495" s="103"/>
      <c r="DN495" s="103"/>
      <c r="DO495" s="103"/>
      <c r="DP495" s="103"/>
      <c r="DQ495" s="103"/>
      <c r="DR495" s="103"/>
      <c r="DS495" s="104"/>
      <c r="DT495" s="50">
        <f t="shared" si="642"/>
        <v>0</v>
      </c>
      <c r="DU495" s="73">
        <f t="shared" si="643"/>
        <v>1</v>
      </c>
      <c r="DV495" s="73">
        <f t="shared" si="644"/>
        <v>0</v>
      </c>
      <c r="DW495" s="73">
        <f t="shared" si="645"/>
        <v>0</v>
      </c>
      <c r="DX495" s="73">
        <f t="shared" si="646"/>
        <v>0</v>
      </c>
      <c r="DY495" s="125">
        <f t="shared" si="647"/>
        <v>0</v>
      </c>
      <c r="DZ495" s="73">
        <f t="shared" si="648"/>
        <v>1</v>
      </c>
      <c r="EA495" s="19">
        <f t="shared" si="649"/>
        <v>0</v>
      </c>
      <c r="EB495" s="50">
        <f t="shared" si="650"/>
        <v>0</v>
      </c>
      <c r="EC495" s="19">
        <f t="shared" si="651"/>
        <v>0</v>
      </c>
      <c r="ED495" s="19">
        <f t="shared" si="652"/>
        <v>1</v>
      </c>
      <c r="EE495" s="19">
        <f t="shared" si="653"/>
        <v>0</v>
      </c>
      <c r="EF495" s="50">
        <f t="shared" si="654"/>
        <v>0</v>
      </c>
      <c r="EG495" s="19">
        <f t="shared" si="655"/>
        <v>0</v>
      </c>
      <c r="EH495" s="19">
        <f t="shared" si="656"/>
        <v>1</v>
      </c>
      <c r="EI495" s="50">
        <f t="shared" si="657"/>
        <v>0</v>
      </c>
      <c r="EJ495" s="125">
        <f t="shared" si="658"/>
        <v>2</v>
      </c>
      <c r="EK495">
        <f t="shared" si="659"/>
        <v>700</v>
      </c>
      <c r="EL495">
        <f t="shared" si="660"/>
        <v>40</v>
      </c>
      <c r="EM495">
        <f t="shared" si="661"/>
        <v>500.1</v>
      </c>
      <c r="EN495">
        <f t="shared" si="662"/>
        <v>458.2</v>
      </c>
      <c r="EO495">
        <f t="shared" si="663"/>
        <v>1.75</v>
      </c>
      <c r="EP495">
        <f t="shared" si="664"/>
        <v>19.8</v>
      </c>
      <c r="EQ495">
        <f t="shared" si="665"/>
        <v>3590</v>
      </c>
      <c r="ER495" t="str">
        <f t="shared" si="666"/>
        <v/>
      </c>
      <c r="ES495">
        <f t="shared" si="667"/>
        <v>7.6</v>
      </c>
      <c r="ET495">
        <f t="shared" si="668"/>
        <v>106.8</v>
      </c>
      <c r="EU495" s="61">
        <f t="shared" si="669"/>
        <v>1244</v>
      </c>
      <c r="EV495" s="53" t="e">
        <f>IF(ISNUMBER(EK495),EK495*#REF!,"")</f>
        <v>#REF!</v>
      </c>
      <c r="EW495" s="53" t="e">
        <f>IF(ISNUMBER(EL495),EL495*#REF!,"")</f>
        <v>#REF!</v>
      </c>
      <c r="EX495" s="53" t="e">
        <f>IF(ISNUMBER(EM495),EM495*#REF!,"")</f>
        <v>#REF!</v>
      </c>
      <c r="EY495" s="53" t="e">
        <f>IF(ISNUMBER(EN495),EN495*#REF!,"")</f>
        <v>#REF!</v>
      </c>
      <c r="EZ495" s="53" t="e">
        <f>IF(ISNUMBER(EO495),EO495*#REF!,"")</f>
        <v>#REF!</v>
      </c>
      <c r="FA495" s="53" t="e">
        <f>IF(ISNUMBER(EP495),EP495*#REF!,"")</f>
        <v>#REF!</v>
      </c>
      <c r="FB495" s="53" t="e">
        <f>IF(ISNUMBER(EQ495),EQ495*#REF!,"")</f>
        <v>#REF!</v>
      </c>
      <c r="FC495" s="53" t="str">
        <f>IF(ISNUMBER(ER495),ER495*#REF!,"")</f>
        <v/>
      </c>
      <c r="FD495" s="53" t="e">
        <f>IF(ISNUMBER(ES495),ES495*#REF!,"")</f>
        <v>#REF!</v>
      </c>
      <c r="FE495" s="53" t="e">
        <f>IF(ISNUMBER(ET495),ET495*#REF!,"")</f>
        <v>#REF!</v>
      </c>
      <c r="FF495" s="52" t="e">
        <f>IF(ISNUMBER(EU495),EU495*#REF!,"")</f>
        <v>#REF!</v>
      </c>
      <c r="FG495" s="55" t="str">
        <f t="shared" si="670"/>
        <v/>
      </c>
      <c r="FH495" s="55" t="str">
        <f t="shared" si="671"/>
        <v/>
      </c>
      <c r="FI495" s="55" t="str">
        <f t="shared" si="672"/>
        <v/>
      </c>
      <c r="FJ495" s="55" t="str">
        <f t="shared" si="673"/>
        <v/>
      </c>
      <c r="FK495" s="55" t="str">
        <f t="shared" si="674"/>
        <v/>
      </c>
      <c r="FL495" s="55" t="str">
        <f t="shared" si="675"/>
        <v/>
      </c>
      <c r="FM495" s="55" t="str">
        <f t="shared" si="676"/>
        <v/>
      </c>
      <c r="FN495" s="55" t="str">
        <f t="shared" si="677"/>
        <v/>
      </c>
      <c r="FO495" s="55" t="str">
        <f t="shared" si="678"/>
        <v/>
      </c>
      <c r="FP495" s="55" t="str">
        <f t="shared" si="679"/>
        <v/>
      </c>
      <c r="FQ495" s="59" t="str">
        <f t="shared" si="680"/>
        <v/>
      </c>
      <c r="FR495" s="53" t="str">
        <f t="shared" si="634"/>
        <v/>
      </c>
      <c r="FS495" s="53" t="e">
        <f t="shared" si="681"/>
        <v>#VALUE!</v>
      </c>
      <c r="FT495" s="19" t="e">
        <f t="shared" si="682"/>
        <v>#VALUE!</v>
      </c>
      <c r="FU495" s="19" t="e">
        <f t="shared" si="683"/>
        <v>#VALUE!</v>
      </c>
      <c r="FV495" s="19" t="e">
        <f t="shared" si="684"/>
        <v>#VALUE!</v>
      </c>
      <c r="FW495" s="50" t="e">
        <f t="shared" si="685"/>
        <v>#VALUE!</v>
      </c>
      <c r="FX495" s="120">
        <f t="shared" si="686"/>
        <v>0</v>
      </c>
      <c r="FY495" s="120">
        <f t="shared" si="687"/>
        <v>0</v>
      </c>
      <c r="FZ495" s="120">
        <f t="shared" si="688"/>
        <v>0</v>
      </c>
      <c r="GA495" s="120">
        <f t="shared" si="689"/>
        <v>0</v>
      </c>
      <c r="GB495" s="120">
        <f t="shared" si="690"/>
        <v>0</v>
      </c>
      <c r="GC495" s="120">
        <f t="shared" si="691"/>
        <v>0</v>
      </c>
      <c r="GD495" s="120">
        <f t="shared" si="692"/>
        <v>0</v>
      </c>
      <c r="GE495" s="120">
        <f t="shared" si="693"/>
        <v>0</v>
      </c>
      <c r="GF495" s="120">
        <f t="shared" si="694"/>
        <v>0</v>
      </c>
      <c r="GG495">
        <f t="shared" si="695"/>
        <v>0</v>
      </c>
      <c r="GH495">
        <f t="shared" si="696"/>
        <v>0</v>
      </c>
      <c r="GI495">
        <v>6</v>
      </c>
      <c r="GJ495" t="str">
        <f t="shared" si="697"/>
        <v/>
      </c>
    </row>
    <row r="496" spans="1:192" ht="15" x14ac:dyDescent="0.25">
      <c r="A496" s="50">
        <f t="shared" si="700"/>
        <v>495</v>
      </c>
      <c r="B496" s="2" t="s">
        <v>305</v>
      </c>
      <c r="C496" t="s">
        <v>106</v>
      </c>
      <c r="F496" s="271">
        <v>3531680</v>
      </c>
      <c r="G496" s="271">
        <v>5674000</v>
      </c>
      <c r="H496" s="77">
        <f t="shared" si="637"/>
        <v>531592.89799999993</v>
      </c>
      <c r="I496" s="77">
        <f t="shared" si="638"/>
        <v>5672170.1900000004</v>
      </c>
      <c r="J496" s="266">
        <v>151</v>
      </c>
      <c r="K496" s="19" t="s">
        <v>1334</v>
      </c>
      <c r="L496" s="19">
        <v>150</v>
      </c>
      <c r="Q496" s="58" t="s">
        <v>1339</v>
      </c>
      <c r="R496" t="s">
        <v>1467</v>
      </c>
      <c r="S496" t="s">
        <v>1324</v>
      </c>
      <c r="T496" s="241" t="str">
        <f t="shared" si="639"/>
        <v>-</v>
      </c>
      <c r="U496" s="241" t="str">
        <f t="shared" si="640"/>
        <v>M</v>
      </c>
      <c r="V496" s="241" t="str">
        <f t="shared" si="641"/>
        <v>-</v>
      </c>
      <c r="W496" s="241" t="str">
        <f t="shared" si="633"/>
        <v>-</v>
      </c>
      <c r="X496" s="260">
        <f t="shared" si="702"/>
        <v>6</v>
      </c>
      <c r="Y496" s="261" t="str">
        <f t="shared" si="701"/>
        <v/>
      </c>
      <c r="Z496" s="61" t="s">
        <v>1934</v>
      </c>
      <c r="AA496" s="86" t="s">
        <v>1935</v>
      </c>
      <c r="AB496" s="73">
        <v>1</v>
      </c>
      <c r="AD496" s="2" t="s">
        <v>1936</v>
      </c>
      <c r="AE496" s="57" t="s">
        <v>1937</v>
      </c>
      <c r="AF496" s="66" t="s">
        <v>3088</v>
      </c>
      <c r="AI496" s="272"/>
      <c r="AN496">
        <v>82.8</v>
      </c>
      <c r="AO496">
        <v>30.8</v>
      </c>
      <c r="AR496">
        <v>3590.6</v>
      </c>
      <c r="AS496" s="193">
        <f t="shared" si="698"/>
        <v>3585</v>
      </c>
      <c r="AT496" s="248" t="str">
        <f t="shared" si="699"/>
        <v/>
      </c>
      <c r="AU496" s="51">
        <v>639.4</v>
      </c>
      <c r="AV496">
        <v>148.80000000000001</v>
      </c>
      <c r="AW496">
        <v>344</v>
      </c>
      <c r="AX496">
        <v>1292.2</v>
      </c>
      <c r="AY496">
        <v>489.6</v>
      </c>
      <c r="AZ496" s="61">
        <v>671</v>
      </c>
      <c r="BO496" s="90"/>
      <c r="BP496" s="273"/>
      <c r="BQ496" s="90"/>
      <c r="BR496" s="90"/>
      <c r="BS496" s="90"/>
      <c r="BT496" s="90"/>
      <c r="BU496" s="90"/>
      <c r="BV496" s="90"/>
      <c r="BW496" s="90"/>
      <c r="BX496" s="90"/>
      <c r="BY496" s="90"/>
      <c r="BZ496" s="90"/>
      <c r="CA496" s="90"/>
      <c r="CB496" s="90"/>
      <c r="CC496" s="90"/>
      <c r="CD496" s="90"/>
      <c r="CE496" s="90"/>
      <c r="CF496" s="90"/>
      <c r="CG496" s="90"/>
      <c r="CH496" s="90"/>
      <c r="CI496" s="90"/>
      <c r="CJ496" s="90"/>
      <c r="CK496" s="90"/>
      <c r="CL496" s="91"/>
      <c r="CM496" s="90"/>
      <c r="CN496" s="90">
        <v>162</v>
      </c>
      <c r="CO496" s="90"/>
      <c r="DB496" s="103"/>
      <c r="DC496" s="103"/>
      <c r="DD496" s="103"/>
      <c r="DE496" s="103"/>
      <c r="DF496" s="103"/>
      <c r="DG496" s="103"/>
      <c r="DH496" s="103"/>
      <c r="DI496" s="103"/>
      <c r="DJ496" s="103"/>
      <c r="DK496" s="103"/>
      <c r="DL496" s="103"/>
      <c r="DM496" s="103"/>
      <c r="DN496" s="103"/>
      <c r="DO496" s="103"/>
      <c r="DP496" s="103"/>
      <c r="DQ496" s="103"/>
      <c r="DR496" s="103"/>
      <c r="DS496" s="104"/>
      <c r="DT496" s="50">
        <f t="shared" si="642"/>
        <v>1</v>
      </c>
      <c r="DU496" s="73">
        <f t="shared" si="643"/>
        <v>0</v>
      </c>
      <c r="DV496" s="73">
        <f t="shared" si="644"/>
        <v>0</v>
      </c>
      <c r="DW496" s="73">
        <f t="shared" si="645"/>
        <v>1</v>
      </c>
      <c r="DX496" s="73">
        <f t="shared" si="646"/>
        <v>0</v>
      </c>
      <c r="DY496" s="125">
        <f t="shared" si="647"/>
        <v>0</v>
      </c>
      <c r="DZ496" s="73">
        <f t="shared" si="648"/>
        <v>0</v>
      </c>
      <c r="EA496" s="19">
        <f t="shared" si="649"/>
        <v>0</v>
      </c>
      <c r="EB496" s="50">
        <f t="shared" si="650"/>
        <v>1</v>
      </c>
      <c r="EC496" s="19">
        <f t="shared" si="651"/>
        <v>0</v>
      </c>
      <c r="ED496" s="19">
        <f t="shared" si="652"/>
        <v>1</v>
      </c>
      <c r="EE496" s="19">
        <f t="shared" si="653"/>
        <v>0</v>
      </c>
      <c r="EF496" s="50">
        <f t="shared" si="654"/>
        <v>0</v>
      </c>
      <c r="EG496" s="19">
        <f t="shared" si="655"/>
        <v>1</v>
      </c>
      <c r="EH496" s="19">
        <f t="shared" si="656"/>
        <v>0</v>
      </c>
      <c r="EI496" s="50">
        <f t="shared" si="657"/>
        <v>0</v>
      </c>
      <c r="EJ496" s="125">
        <f t="shared" si="658"/>
        <v>2</v>
      </c>
      <c r="EK496">
        <f t="shared" si="659"/>
        <v>639.4</v>
      </c>
      <c r="EL496" t="str">
        <f t="shared" si="660"/>
        <v/>
      </c>
      <c r="EM496">
        <f t="shared" si="661"/>
        <v>148.80000000000001</v>
      </c>
      <c r="EN496">
        <f t="shared" si="662"/>
        <v>344</v>
      </c>
      <c r="EO496" t="str">
        <f t="shared" si="663"/>
        <v/>
      </c>
      <c r="EP496" t="str">
        <f t="shared" si="664"/>
        <v/>
      </c>
      <c r="EQ496">
        <f t="shared" si="665"/>
        <v>671</v>
      </c>
      <c r="ER496" t="str">
        <f t="shared" si="666"/>
        <v/>
      </c>
      <c r="ES496" t="str">
        <f t="shared" si="667"/>
        <v/>
      </c>
      <c r="ET496">
        <f t="shared" si="668"/>
        <v>489.6</v>
      </c>
      <c r="EU496" s="61">
        <f t="shared" si="669"/>
        <v>1292.2</v>
      </c>
      <c r="EV496" s="53" t="e">
        <f>IF(ISNUMBER(EK496),EK496*#REF!,"")</f>
        <v>#REF!</v>
      </c>
      <c r="EW496" s="53" t="str">
        <f>IF(ISNUMBER(EL496),EL496*#REF!,"")</f>
        <v/>
      </c>
      <c r="EX496" s="53" t="e">
        <f>IF(ISNUMBER(EM496),EM496*#REF!,"")</f>
        <v>#REF!</v>
      </c>
      <c r="EY496" s="53" t="e">
        <f>IF(ISNUMBER(EN496),EN496*#REF!,"")</f>
        <v>#REF!</v>
      </c>
      <c r="EZ496" s="53" t="str">
        <f>IF(ISNUMBER(EO496),EO496*#REF!,"")</f>
        <v/>
      </c>
      <c r="FA496" s="53" t="str">
        <f>IF(ISNUMBER(EP496),EP496*#REF!,"")</f>
        <v/>
      </c>
      <c r="FB496" s="53" t="e">
        <f>IF(ISNUMBER(EQ496),EQ496*#REF!,"")</f>
        <v>#REF!</v>
      </c>
      <c r="FC496" s="53" t="str">
        <f>IF(ISNUMBER(ER496),ER496*#REF!,"")</f>
        <v/>
      </c>
      <c r="FD496" s="53" t="str">
        <f>IF(ISNUMBER(ES496),ES496*#REF!,"")</f>
        <v/>
      </c>
      <c r="FE496" s="53" t="e">
        <f>IF(ISNUMBER(ET496),ET496*#REF!,"")</f>
        <v>#REF!</v>
      </c>
      <c r="FF496" s="52" t="e">
        <f>IF(ISNUMBER(EU496),EU496*#REF!,"")</f>
        <v>#REF!</v>
      </c>
      <c r="FG496" s="55" t="str">
        <f t="shared" si="670"/>
        <v/>
      </c>
      <c r="FH496" s="55" t="str">
        <f t="shared" si="671"/>
        <v/>
      </c>
      <c r="FI496" s="55" t="str">
        <f t="shared" si="672"/>
        <v/>
      </c>
      <c r="FJ496" s="55" t="str">
        <f t="shared" si="673"/>
        <v/>
      </c>
      <c r="FK496" s="55" t="str">
        <f t="shared" si="674"/>
        <v/>
      </c>
      <c r="FL496" s="55" t="str">
        <f t="shared" si="675"/>
        <v/>
      </c>
      <c r="FM496" s="55" t="str">
        <f t="shared" si="676"/>
        <v/>
      </c>
      <c r="FN496" s="55" t="str">
        <f t="shared" si="677"/>
        <v/>
      </c>
      <c r="FO496" s="55" t="str">
        <f t="shared" si="678"/>
        <v/>
      </c>
      <c r="FP496" s="55" t="str">
        <f t="shared" si="679"/>
        <v/>
      </c>
      <c r="FQ496" s="59" t="str">
        <f t="shared" si="680"/>
        <v/>
      </c>
      <c r="FR496" s="53" t="str">
        <f t="shared" si="634"/>
        <v/>
      </c>
      <c r="FS496" s="53" t="e">
        <f t="shared" si="681"/>
        <v>#VALUE!</v>
      </c>
      <c r="FT496" s="19" t="e">
        <f t="shared" si="682"/>
        <v>#VALUE!</v>
      </c>
      <c r="FU496" s="19" t="e">
        <f t="shared" si="683"/>
        <v>#VALUE!</v>
      </c>
      <c r="FV496" s="19" t="e">
        <f t="shared" si="684"/>
        <v>#VALUE!</v>
      </c>
      <c r="FW496" s="50" t="e">
        <f t="shared" si="685"/>
        <v>#VALUE!</v>
      </c>
      <c r="FX496" s="120">
        <f t="shared" si="686"/>
        <v>0</v>
      </c>
      <c r="FY496" s="120">
        <f t="shared" si="687"/>
        <v>0</v>
      </c>
      <c r="FZ496" s="120">
        <f t="shared" si="688"/>
        <v>0</v>
      </c>
      <c r="GA496" s="120">
        <f t="shared" si="689"/>
        <v>0</v>
      </c>
      <c r="GB496" s="120">
        <f t="shared" si="690"/>
        <v>0</v>
      </c>
      <c r="GC496" s="120">
        <f t="shared" si="691"/>
        <v>0</v>
      </c>
      <c r="GD496" s="120">
        <f t="shared" si="692"/>
        <v>0</v>
      </c>
      <c r="GE496" s="120">
        <f t="shared" si="693"/>
        <v>0</v>
      </c>
      <c r="GF496" s="120">
        <f t="shared" si="694"/>
        <v>0</v>
      </c>
      <c r="GG496">
        <f t="shared" si="695"/>
        <v>0</v>
      </c>
      <c r="GH496">
        <f t="shared" si="696"/>
        <v>0</v>
      </c>
      <c r="GI496">
        <v>6</v>
      </c>
      <c r="GJ496" t="str">
        <f t="shared" si="697"/>
        <v/>
      </c>
    </row>
    <row r="497" spans="1:192" x14ac:dyDescent="0.2">
      <c r="A497" s="50">
        <f t="shared" si="700"/>
        <v>496</v>
      </c>
      <c r="B497" s="58" t="s">
        <v>423</v>
      </c>
      <c r="C497" s="58" t="s">
        <v>1200</v>
      </c>
      <c r="D497" s="58"/>
      <c r="E497" s="58" t="s">
        <v>1777</v>
      </c>
      <c r="F497" s="83">
        <v>3510280</v>
      </c>
      <c r="G497" s="83">
        <v>5667220</v>
      </c>
      <c r="H497" s="77">
        <f t="shared" si="637"/>
        <v>510201.45800000004</v>
      </c>
      <c r="I497" s="77">
        <f t="shared" si="638"/>
        <v>5665392.9020000007</v>
      </c>
      <c r="J497" s="208">
        <v>207</v>
      </c>
      <c r="K497" s="83" t="s">
        <v>1334</v>
      </c>
      <c r="L497" s="87">
        <v>62.3</v>
      </c>
      <c r="M497" s="83"/>
      <c r="O497" s="83"/>
      <c r="P497" s="83"/>
      <c r="Q497" s="58" t="s">
        <v>2846</v>
      </c>
      <c r="R497" s="58" t="s">
        <v>1938</v>
      </c>
      <c r="S497" s="58" t="s">
        <v>1325</v>
      </c>
      <c r="T497" s="241" t="str">
        <f t="shared" si="639"/>
        <v>-</v>
      </c>
      <c r="U497" s="241" t="str">
        <f t="shared" si="640"/>
        <v>M</v>
      </c>
      <c r="V497" s="241" t="str">
        <f t="shared" si="641"/>
        <v>-</v>
      </c>
      <c r="W497" s="241" t="str">
        <f t="shared" si="633"/>
        <v>-</v>
      </c>
      <c r="X497" s="260">
        <f t="shared" si="702"/>
        <v>6</v>
      </c>
      <c r="Y497" s="261" t="str">
        <f t="shared" si="701"/>
        <v/>
      </c>
      <c r="Z497" s="68" t="s">
        <v>1939</v>
      </c>
      <c r="AA497" s="83" t="s">
        <v>1935</v>
      </c>
      <c r="AB497" s="77">
        <v>1</v>
      </c>
      <c r="AC497" s="58"/>
      <c r="AD497" s="58" t="s">
        <v>1940</v>
      </c>
      <c r="AE497" s="70" t="s">
        <v>2719</v>
      </c>
      <c r="AF497" s="83">
        <v>9.5</v>
      </c>
      <c r="AG497" s="83"/>
      <c r="AH497" s="83"/>
      <c r="AI497" s="83"/>
      <c r="AJ497" s="83"/>
      <c r="AK497" s="83"/>
      <c r="AL497" s="83"/>
      <c r="AM497" s="83"/>
      <c r="AN497">
        <v>49.6</v>
      </c>
      <c r="AO497">
        <v>24</v>
      </c>
      <c r="AP497" s="83"/>
      <c r="AQ497" s="58"/>
      <c r="AR497" s="58">
        <v>2130</v>
      </c>
      <c r="AS497" s="193">
        <f t="shared" si="698"/>
        <v>2130</v>
      </c>
      <c r="AT497" s="248" t="str">
        <f t="shared" si="699"/>
        <v/>
      </c>
      <c r="AU497" s="58">
        <v>320</v>
      </c>
      <c r="AV497" s="65"/>
      <c r="AW497" s="65">
        <v>354</v>
      </c>
      <c r="AX497" s="58">
        <v>493</v>
      </c>
      <c r="AY497" s="58">
        <v>432</v>
      </c>
      <c r="AZ497" s="68">
        <v>531</v>
      </c>
      <c r="BA497" s="58"/>
      <c r="BB497" s="58"/>
      <c r="BC497" s="58"/>
      <c r="BD497" s="58"/>
      <c r="BE497" s="58"/>
      <c r="BF497" s="58"/>
      <c r="BG497" s="58"/>
      <c r="BH497" s="58"/>
      <c r="BI497" s="58"/>
      <c r="BJ497" s="58"/>
      <c r="BK497" s="58"/>
      <c r="BL497" s="58"/>
      <c r="BM497" s="58"/>
      <c r="BN497" s="68"/>
      <c r="BO497" s="81"/>
      <c r="BP497" s="81"/>
      <c r="BQ497" s="81"/>
      <c r="BR497" s="81"/>
      <c r="BS497" s="81"/>
      <c r="BT497" s="81"/>
      <c r="BU497" s="81"/>
      <c r="BV497" s="81"/>
      <c r="BW497" s="81"/>
      <c r="BX497" s="81"/>
      <c r="BY497" s="81"/>
      <c r="BZ497" s="81"/>
      <c r="CA497" s="81"/>
      <c r="CB497" s="81"/>
      <c r="CC497" s="81"/>
      <c r="CD497" s="81"/>
      <c r="CE497" s="81"/>
      <c r="CF497" s="81"/>
      <c r="CG497" s="81"/>
      <c r="CH497" s="81"/>
      <c r="CI497" s="81"/>
      <c r="CJ497" s="81"/>
      <c r="CK497" s="81"/>
      <c r="CL497" s="82"/>
      <c r="CM497" s="81"/>
      <c r="CN497" s="81">
        <v>98</v>
      </c>
      <c r="CO497" s="81"/>
      <c r="CP497" s="58"/>
      <c r="CQ497" s="68"/>
      <c r="CR497" s="58"/>
      <c r="CS497" s="58"/>
      <c r="CT497" s="58"/>
      <c r="CU497" s="58"/>
      <c r="CV497" s="58"/>
      <c r="CW497" s="58"/>
      <c r="CX497" s="58"/>
      <c r="CY497" s="58"/>
      <c r="CZ497" s="58"/>
      <c r="DA497" s="68"/>
      <c r="DB497" s="81"/>
      <c r="DC497" s="81"/>
      <c r="DD497" s="81"/>
      <c r="DE497" s="81"/>
      <c r="DF497" s="81"/>
      <c r="DG497" s="81"/>
      <c r="DH497" s="81"/>
      <c r="DI497" s="81"/>
      <c r="DJ497" s="81"/>
      <c r="DK497" s="103"/>
      <c r="DL497" s="103"/>
      <c r="DM497" s="103"/>
      <c r="DN497" s="81"/>
      <c r="DO497" s="81"/>
      <c r="DP497" s="103"/>
      <c r="DQ497" s="103"/>
      <c r="DR497" s="103"/>
      <c r="DS497" s="104"/>
      <c r="DT497" s="50">
        <f t="shared" si="642"/>
        <v>1</v>
      </c>
      <c r="DU497" s="73">
        <f t="shared" si="643"/>
        <v>0</v>
      </c>
      <c r="DV497" s="73">
        <f t="shared" si="644"/>
        <v>1</v>
      </c>
      <c r="DW497" s="73">
        <f t="shared" si="645"/>
        <v>0</v>
      </c>
      <c r="DX497" s="73">
        <f t="shared" si="646"/>
        <v>0</v>
      </c>
      <c r="DY497" s="125">
        <f t="shared" si="647"/>
        <v>0</v>
      </c>
      <c r="DZ497" s="73">
        <f t="shared" si="648"/>
        <v>1</v>
      </c>
      <c r="EA497" s="19">
        <f t="shared" si="649"/>
        <v>0</v>
      </c>
      <c r="EB497" s="50">
        <f t="shared" si="650"/>
        <v>0</v>
      </c>
      <c r="EC497" s="19">
        <f t="shared" si="651"/>
        <v>0</v>
      </c>
      <c r="ED497" s="19">
        <f t="shared" si="652"/>
        <v>1</v>
      </c>
      <c r="EE497" s="19">
        <f t="shared" si="653"/>
        <v>0</v>
      </c>
      <c r="EF497" s="50">
        <f t="shared" si="654"/>
        <v>0</v>
      </c>
      <c r="EG497" s="19">
        <f t="shared" si="655"/>
        <v>1</v>
      </c>
      <c r="EH497" s="19">
        <f t="shared" si="656"/>
        <v>0</v>
      </c>
      <c r="EI497" s="50">
        <f t="shared" si="657"/>
        <v>0</v>
      </c>
      <c r="EJ497" s="125">
        <f t="shared" si="658"/>
        <v>1</v>
      </c>
      <c r="EK497">
        <f t="shared" si="659"/>
        <v>320</v>
      </c>
      <c r="EL497" t="str">
        <f t="shared" si="660"/>
        <v/>
      </c>
      <c r="EM497" t="str">
        <f t="shared" si="661"/>
        <v/>
      </c>
      <c r="EN497">
        <f t="shared" si="662"/>
        <v>354</v>
      </c>
      <c r="EO497" t="str">
        <f t="shared" si="663"/>
        <v/>
      </c>
      <c r="EP497" t="str">
        <f t="shared" si="664"/>
        <v/>
      </c>
      <c r="EQ497">
        <f t="shared" si="665"/>
        <v>531</v>
      </c>
      <c r="ER497" t="str">
        <f t="shared" si="666"/>
        <v/>
      </c>
      <c r="ES497" t="str">
        <f t="shared" si="667"/>
        <v/>
      </c>
      <c r="ET497">
        <f t="shared" si="668"/>
        <v>432</v>
      </c>
      <c r="EU497" s="61">
        <f t="shared" si="669"/>
        <v>493</v>
      </c>
      <c r="EV497" s="53" t="e">
        <f>IF(ISNUMBER(EK497),EK497*#REF!,"")</f>
        <v>#REF!</v>
      </c>
      <c r="EW497" s="53" t="str">
        <f>IF(ISNUMBER(EL497),EL497*#REF!,"")</f>
        <v/>
      </c>
      <c r="EX497" s="53" t="str">
        <f>IF(ISNUMBER(EM497),EM497*#REF!,"")</f>
        <v/>
      </c>
      <c r="EY497" s="53" t="e">
        <f>IF(ISNUMBER(EN497),EN497*#REF!,"")</f>
        <v>#REF!</v>
      </c>
      <c r="EZ497" s="53" t="str">
        <f>IF(ISNUMBER(EO497),EO497*#REF!,"")</f>
        <v/>
      </c>
      <c r="FA497" s="53" t="str">
        <f>IF(ISNUMBER(EP497),EP497*#REF!,"")</f>
        <v/>
      </c>
      <c r="FB497" s="53" t="e">
        <f>IF(ISNUMBER(EQ497),EQ497*#REF!,"")</f>
        <v>#REF!</v>
      </c>
      <c r="FC497" s="53" t="str">
        <f>IF(ISNUMBER(ER497),ER497*#REF!,"")</f>
        <v/>
      </c>
      <c r="FD497" s="53" t="str">
        <f>IF(ISNUMBER(ES497),ES497*#REF!,"")</f>
        <v/>
      </c>
      <c r="FE497" s="53" t="e">
        <f>IF(ISNUMBER(ET497),ET497*#REF!,"")</f>
        <v>#REF!</v>
      </c>
      <c r="FF497" s="52" t="e">
        <f>IF(ISNUMBER(EU497),EU497*#REF!,"")</f>
        <v>#REF!</v>
      </c>
      <c r="FG497" s="55" t="str">
        <f t="shared" si="670"/>
        <v/>
      </c>
      <c r="FH497" s="55" t="str">
        <f t="shared" si="671"/>
        <v/>
      </c>
      <c r="FI497" s="55" t="str">
        <f t="shared" si="672"/>
        <v/>
      </c>
      <c r="FJ497" s="55" t="str">
        <f t="shared" si="673"/>
        <v/>
      </c>
      <c r="FK497" s="55" t="str">
        <f t="shared" si="674"/>
        <v/>
      </c>
      <c r="FL497" s="55" t="str">
        <f t="shared" si="675"/>
        <v/>
      </c>
      <c r="FM497" s="55" t="str">
        <f t="shared" si="676"/>
        <v/>
      </c>
      <c r="FN497" s="55" t="str">
        <f t="shared" si="677"/>
        <v/>
      </c>
      <c r="FO497" s="55" t="str">
        <f t="shared" si="678"/>
        <v/>
      </c>
      <c r="FP497" s="55" t="str">
        <f t="shared" si="679"/>
        <v/>
      </c>
      <c r="FQ497" s="59" t="str">
        <f t="shared" si="680"/>
        <v/>
      </c>
      <c r="FR497" s="53" t="str">
        <f t="shared" si="634"/>
        <v/>
      </c>
      <c r="FS497" s="53" t="e">
        <f t="shared" si="681"/>
        <v>#VALUE!</v>
      </c>
      <c r="FT497" s="19" t="e">
        <f t="shared" si="682"/>
        <v>#VALUE!</v>
      </c>
      <c r="FU497" s="19" t="e">
        <f t="shared" si="683"/>
        <v>#VALUE!</v>
      </c>
      <c r="FV497" s="19" t="e">
        <f t="shared" si="684"/>
        <v>#VALUE!</v>
      </c>
      <c r="FW497" s="50" t="e">
        <f t="shared" si="685"/>
        <v>#VALUE!</v>
      </c>
      <c r="FX497" s="120">
        <f t="shared" si="686"/>
        <v>0</v>
      </c>
      <c r="FY497" s="120">
        <f t="shared" si="687"/>
        <v>0</v>
      </c>
      <c r="FZ497" s="120">
        <f t="shared" si="688"/>
        <v>0</v>
      </c>
      <c r="GA497" s="120">
        <f t="shared" si="689"/>
        <v>0</v>
      </c>
      <c r="GB497" s="120">
        <f t="shared" si="690"/>
        <v>0</v>
      </c>
      <c r="GC497" s="120">
        <f t="shared" si="691"/>
        <v>0</v>
      </c>
      <c r="GD497" s="120">
        <f t="shared" si="692"/>
        <v>0</v>
      </c>
      <c r="GE497" s="120">
        <f t="shared" si="693"/>
        <v>0</v>
      </c>
      <c r="GF497" s="120">
        <f t="shared" si="694"/>
        <v>0</v>
      </c>
      <c r="GG497">
        <f t="shared" si="695"/>
        <v>0</v>
      </c>
      <c r="GH497">
        <f t="shared" si="696"/>
        <v>0</v>
      </c>
      <c r="GI497">
        <v>6</v>
      </c>
      <c r="GJ497" t="str">
        <f t="shared" si="697"/>
        <v/>
      </c>
    </row>
    <row r="498" spans="1:192" x14ac:dyDescent="0.2">
      <c r="A498" s="50">
        <f t="shared" si="700"/>
        <v>497</v>
      </c>
      <c r="B498" t="s">
        <v>107</v>
      </c>
      <c r="C498" t="s">
        <v>366</v>
      </c>
      <c r="F498" s="271">
        <v>3509873.0041399999</v>
      </c>
      <c r="G498" s="271">
        <v>5670483.4992399998</v>
      </c>
      <c r="H498" s="77">
        <f t="shared" si="637"/>
        <v>509794.62493834388</v>
      </c>
      <c r="I498" s="77">
        <f t="shared" si="638"/>
        <v>5668655.0958403042</v>
      </c>
      <c r="J498" s="211">
        <v>215</v>
      </c>
      <c r="K498" s="19" t="s">
        <v>1334</v>
      </c>
      <c r="L498" s="19">
        <v>350</v>
      </c>
      <c r="Q498" s="2" t="s">
        <v>1343</v>
      </c>
      <c r="R498" s="2" t="s">
        <v>2865</v>
      </c>
      <c r="S498" s="2" t="s">
        <v>1325</v>
      </c>
      <c r="T498" s="241" t="str">
        <f t="shared" si="639"/>
        <v>T</v>
      </c>
      <c r="U498" s="241" t="str">
        <f t="shared" si="640"/>
        <v>M</v>
      </c>
      <c r="V498" s="241" t="str">
        <f t="shared" si="641"/>
        <v>-</v>
      </c>
      <c r="W498" s="241" t="str">
        <f t="shared" si="633"/>
        <v>-</v>
      </c>
      <c r="X498" s="260">
        <f t="shared" si="702"/>
        <v>6</v>
      </c>
      <c r="Y498" s="261" t="str">
        <f t="shared" si="701"/>
        <v/>
      </c>
      <c r="Z498" s="56"/>
      <c r="AA498" s="48">
        <v>28321</v>
      </c>
      <c r="AB498" s="73">
        <v>1</v>
      </c>
      <c r="AC498" s="58" t="s">
        <v>777</v>
      </c>
      <c r="AD498" s="2" t="s">
        <v>1941</v>
      </c>
      <c r="AF498" s="19">
        <v>20.399999999999999</v>
      </c>
      <c r="AN498">
        <v>71.3</v>
      </c>
      <c r="AO498" s="55">
        <v>23</v>
      </c>
      <c r="AR498">
        <v>2362.8000000000002</v>
      </c>
      <c r="AS498" s="193">
        <f t="shared" si="698"/>
        <v>2332.9668109999998</v>
      </c>
      <c r="AT498" s="248" t="str">
        <f t="shared" si="699"/>
        <v/>
      </c>
      <c r="AU498" s="55">
        <v>168.97502999999998</v>
      </c>
      <c r="AV498" s="55">
        <v>19.443999999999999</v>
      </c>
      <c r="AW498" s="55">
        <v>478.53131999999999</v>
      </c>
      <c r="AX498" s="55">
        <v>62.397280000000002</v>
      </c>
      <c r="AY498" s="55">
        <v>1103.278961</v>
      </c>
      <c r="AZ498" s="59">
        <v>500.34021999999993</v>
      </c>
      <c r="CN498" s="90" t="s">
        <v>3088</v>
      </c>
      <c r="DB498" s="103"/>
      <c r="DC498" s="103"/>
      <c r="DD498" s="103"/>
      <c r="DE498" s="103"/>
      <c r="DF498" s="103"/>
      <c r="DG498" s="103"/>
      <c r="DH498" s="103"/>
      <c r="DI498" s="103"/>
      <c r="DJ498" s="103"/>
      <c r="DK498" s="103"/>
      <c r="DL498" s="103"/>
      <c r="DM498" s="103"/>
      <c r="DN498" s="103"/>
      <c r="DO498" s="103"/>
      <c r="DP498" s="103"/>
      <c r="DQ498" s="103"/>
      <c r="DR498" s="103"/>
      <c r="DS498" s="104"/>
      <c r="DT498" s="50">
        <f t="shared" si="642"/>
        <v>1</v>
      </c>
      <c r="DU498" s="73">
        <f t="shared" si="643"/>
        <v>0</v>
      </c>
      <c r="DV498" s="73">
        <f t="shared" si="644"/>
        <v>0</v>
      </c>
      <c r="DW498" s="73">
        <f t="shared" si="645"/>
        <v>1</v>
      </c>
      <c r="DX498" s="73">
        <f t="shared" si="646"/>
        <v>0</v>
      </c>
      <c r="DY498" s="125">
        <f t="shared" si="647"/>
        <v>0</v>
      </c>
      <c r="DZ498" s="73">
        <f t="shared" si="648"/>
        <v>0</v>
      </c>
      <c r="EA498" s="19">
        <f t="shared" si="649"/>
        <v>1</v>
      </c>
      <c r="EB498" s="50">
        <f t="shared" si="650"/>
        <v>0</v>
      </c>
      <c r="EC498" s="19">
        <f t="shared" si="651"/>
        <v>0</v>
      </c>
      <c r="ED498" s="19">
        <f t="shared" si="652"/>
        <v>1</v>
      </c>
      <c r="EE498" s="19">
        <f t="shared" si="653"/>
        <v>0</v>
      </c>
      <c r="EF498" s="50">
        <f t="shared" si="654"/>
        <v>0</v>
      </c>
      <c r="EG498" s="19">
        <f t="shared" si="655"/>
        <v>0</v>
      </c>
      <c r="EH498" s="19">
        <f t="shared" si="656"/>
        <v>0</v>
      </c>
      <c r="EI498" s="50">
        <f t="shared" si="657"/>
        <v>1</v>
      </c>
      <c r="EJ498" s="125">
        <f t="shared" si="658"/>
        <v>3</v>
      </c>
      <c r="EK498">
        <f t="shared" si="659"/>
        <v>168.97502999999998</v>
      </c>
      <c r="EL498" t="str">
        <f t="shared" si="660"/>
        <v/>
      </c>
      <c r="EM498">
        <f t="shared" si="661"/>
        <v>19.443999999999999</v>
      </c>
      <c r="EN498">
        <f t="shared" si="662"/>
        <v>478.53131999999999</v>
      </c>
      <c r="EO498" t="str">
        <f t="shared" si="663"/>
        <v/>
      </c>
      <c r="EP498" t="str">
        <f t="shared" si="664"/>
        <v/>
      </c>
      <c r="EQ498">
        <f t="shared" si="665"/>
        <v>500.34021999999993</v>
      </c>
      <c r="ER498" t="str">
        <f t="shared" si="666"/>
        <v/>
      </c>
      <c r="ES498" t="str">
        <f t="shared" si="667"/>
        <v/>
      </c>
      <c r="ET498">
        <f t="shared" si="668"/>
        <v>1103.278961</v>
      </c>
      <c r="EU498" s="61">
        <f t="shared" si="669"/>
        <v>62.397280000000002</v>
      </c>
      <c r="EV498" s="53" t="e">
        <f>IF(ISNUMBER(EK498),EK498*#REF!,"")</f>
        <v>#REF!</v>
      </c>
      <c r="EW498" s="53" t="str">
        <f>IF(ISNUMBER(EL498),EL498*#REF!,"")</f>
        <v/>
      </c>
      <c r="EX498" s="53" t="e">
        <f>IF(ISNUMBER(EM498),EM498*#REF!,"")</f>
        <v>#REF!</v>
      </c>
      <c r="EY498" s="53" t="e">
        <f>IF(ISNUMBER(EN498),EN498*#REF!,"")</f>
        <v>#REF!</v>
      </c>
      <c r="EZ498" s="53" t="str">
        <f>IF(ISNUMBER(EO498),EO498*#REF!,"")</f>
        <v/>
      </c>
      <c r="FA498" s="53" t="str">
        <f>IF(ISNUMBER(EP498),EP498*#REF!,"")</f>
        <v/>
      </c>
      <c r="FB498" s="53" t="e">
        <f>IF(ISNUMBER(EQ498),EQ498*#REF!,"")</f>
        <v>#REF!</v>
      </c>
      <c r="FC498" s="53" t="str">
        <f>IF(ISNUMBER(ER498),ER498*#REF!,"")</f>
        <v/>
      </c>
      <c r="FD498" s="53" t="str">
        <f>IF(ISNUMBER(ES498),ES498*#REF!,"")</f>
        <v/>
      </c>
      <c r="FE498" s="53" t="e">
        <f>IF(ISNUMBER(ET498),ET498*#REF!,"")</f>
        <v>#REF!</v>
      </c>
      <c r="FF498" s="52" t="e">
        <f>IF(ISNUMBER(EU498),EU498*#REF!,"")</f>
        <v>#REF!</v>
      </c>
      <c r="FG498" s="55" t="str">
        <f t="shared" si="670"/>
        <v/>
      </c>
      <c r="FH498" s="55" t="str">
        <f t="shared" si="671"/>
        <v/>
      </c>
      <c r="FI498" s="55" t="str">
        <f t="shared" si="672"/>
        <v/>
      </c>
      <c r="FJ498" s="55" t="str">
        <f t="shared" si="673"/>
        <v/>
      </c>
      <c r="FK498" s="55" t="str">
        <f t="shared" si="674"/>
        <v/>
      </c>
      <c r="FL498" s="55" t="str">
        <f t="shared" si="675"/>
        <v/>
      </c>
      <c r="FM498" s="55" t="str">
        <f t="shared" si="676"/>
        <v/>
      </c>
      <c r="FN498" s="55" t="str">
        <f t="shared" si="677"/>
        <v/>
      </c>
      <c r="FO498" s="55" t="str">
        <f t="shared" si="678"/>
        <v/>
      </c>
      <c r="FP498" s="55" t="str">
        <f t="shared" si="679"/>
        <v/>
      </c>
      <c r="FQ498" s="59" t="str">
        <f t="shared" si="680"/>
        <v/>
      </c>
      <c r="FR498" s="53" t="str">
        <f t="shared" si="634"/>
        <v/>
      </c>
      <c r="FS498" s="53" t="e">
        <f t="shared" si="681"/>
        <v>#VALUE!</v>
      </c>
      <c r="FT498" s="19" t="e">
        <f t="shared" si="682"/>
        <v>#VALUE!</v>
      </c>
      <c r="FU498" s="19" t="e">
        <f t="shared" si="683"/>
        <v>#VALUE!</v>
      </c>
      <c r="FV498" s="19" t="e">
        <f t="shared" si="684"/>
        <v>#VALUE!</v>
      </c>
      <c r="FW498" s="50" t="e">
        <f t="shared" si="685"/>
        <v>#VALUE!</v>
      </c>
      <c r="FX498" s="120">
        <f t="shared" si="686"/>
        <v>0</v>
      </c>
      <c r="FY498" s="120">
        <f t="shared" si="687"/>
        <v>0</v>
      </c>
      <c r="FZ498" s="120">
        <f t="shared" si="688"/>
        <v>0</v>
      </c>
      <c r="GA498" s="120">
        <f t="shared" si="689"/>
        <v>0</v>
      </c>
      <c r="GB498" s="120">
        <f t="shared" si="690"/>
        <v>0</v>
      </c>
      <c r="GC498" s="120">
        <f t="shared" si="691"/>
        <v>0</v>
      </c>
      <c r="GD498" s="120">
        <f t="shared" si="692"/>
        <v>0</v>
      </c>
      <c r="GE498" s="120">
        <f t="shared" si="693"/>
        <v>0</v>
      </c>
      <c r="GF498" s="120">
        <f t="shared" si="694"/>
        <v>0</v>
      </c>
      <c r="GG498">
        <f t="shared" si="695"/>
        <v>0</v>
      </c>
      <c r="GH498">
        <f t="shared" si="696"/>
        <v>0</v>
      </c>
      <c r="GI498">
        <v>6</v>
      </c>
      <c r="GJ498" t="str">
        <f t="shared" si="697"/>
        <v/>
      </c>
    </row>
    <row r="499" spans="1:192" ht="15" x14ac:dyDescent="0.25">
      <c r="A499" s="50">
        <f t="shared" si="700"/>
        <v>498</v>
      </c>
      <c r="B499" t="s">
        <v>107</v>
      </c>
      <c r="C499" s="2" t="s">
        <v>366</v>
      </c>
      <c r="D499" s="2"/>
      <c r="E499" s="2"/>
      <c r="F499" s="271">
        <v>3509873.0041399999</v>
      </c>
      <c r="G499" s="271">
        <v>5670483.4992399998</v>
      </c>
      <c r="H499" s="77">
        <f t="shared" si="637"/>
        <v>509794.62493834388</v>
      </c>
      <c r="I499" s="77">
        <f t="shared" si="638"/>
        <v>5668655.0958403042</v>
      </c>
      <c r="J499" s="211">
        <v>215</v>
      </c>
      <c r="K499" s="19" t="s">
        <v>1334</v>
      </c>
      <c r="L499" s="19">
        <v>350</v>
      </c>
      <c r="Q499" s="2" t="s">
        <v>1343</v>
      </c>
      <c r="R499" s="2" t="s">
        <v>2865</v>
      </c>
      <c r="S499" s="2" t="s">
        <v>1325</v>
      </c>
      <c r="T499" s="241" t="str">
        <f t="shared" si="639"/>
        <v>T</v>
      </c>
      <c r="U499" s="241" t="str">
        <f t="shared" si="640"/>
        <v>M</v>
      </c>
      <c r="V499" s="241" t="str">
        <f t="shared" si="641"/>
        <v>-</v>
      </c>
      <c r="W499" s="241" t="str">
        <f t="shared" si="633"/>
        <v>-</v>
      </c>
      <c r="X499" s="260">
        <f t="shared" si="702"/>
        <v>6</v>
      </c>
      <c r="Y499" s="261" t="str">
        <f t="shared" si="701"/>
        <v/>
      </c>
      <c r="Z499" s="56" t="s">
        <v>1942</v>
      </c>
      <c r="AA499" s="48">
        <v>28421</v>
      </c>
      <c r="AB499" s="73">
        <v>2</v>
      </c>
      <c r="AC499" s="58" t="s">
        <v>1563</v>
      </c>
      <c r="AD499" s="2" t="s">
        <v>3052</v>
      </c>
      <c r="AF499" s="66">
        <v>20.6</v>
      </c>
      <c r="AI499" s="272"/>
      <c r="AR499">
        <v>2313.0700000000002</v>
      </c>
      <c r="AS499" s="193">
        <f t="shared" si="698"/>
        <v>2313.0500000000002</v>
      </c>
      <c r="AT499" s="248" t="str">
        <f t="shared" si="699"/>
        <v/>
      </c>
      <c r="AU499">
        <v>115</v>
      </c>
      <c r="AV499">
        <v>38.9</v>
      </c>
      <c r="AW499">
        <v>482.4</v>
      </c>
      <c r="AX499">
        <v>59.9</v>
      </c>
      <c r="AY499">
        <v>1088</v>
      </c>
      <c r="AZ499" s="61">
        <v>500.4</v>
      </c>
      <c r="BB499">
        <v>4.9000000000000004</v>
      </c>
      <c r="BD499">
        <v>0</v>
      </c>
      <c r="BE499">
        <v>4.4000000000000004</v>
      </c>
      <c r="BF499">
        <v>0.55000000000000004</v>
      </c>
      <c r="BM499">
        <v>18.600000000000001</v>
      </c>
      <c r="BO499" s="90"/>
      <c r="BP499" s="273"/>
      <c r="BQ499" s="90"/>
      <c r="BR499" s="90"/>
      <c r="BS499" s="90"/>
      <c r="BT499" s="90"/>
      <c r="BU499" s="90"/>
      <c r="BV499" s="90"/>
      <c r="BW499" s="90"/>
      <c r="BX499" s="90"/>
      <c r="BY499" s="90"/>
      <c r="BZ499" s="90"/>
      <c r="CA499" s="90"/>
      <c r="CB499" s="90"/>
      <c r="CC499" s="90"/>
      <c r="CD499" s="90"/>
      <c r="CE499" s="90"/>
      <c r="CF499" s="90"/>
      <c r="CG499" s="90"/>
      <c r="CH499" s="90"/>
      <c r="CI499" s="90"/>
      <c r="CJ499" s="90"/>
      <c r="CK499" s="90"/>
      <c r="CL499" s="91"/>
      <c r="CM499" s="90"/>
      <c r="CN499" s="90">
        <v>279.39999999999998</v>
      </c>
      <c r="CO499" s="90">
        <v>0.65</v>
      </c>
      <c r="DB499" s="103"/>
      <c r="DC499" s="103"/>
      <c r="DD499" s="103"/>
      <c r="DE499" s="103"/>
      <c r="DF499" s="103"/>
      <c r="DG499" s="103"/>
      <c r="DH499" s="103"/>
      <c r="DI499" s="103"/>
      <c r="DJ499" s="103"/>
      <c r="DK499" s="103"/>
      <c r="DL499" s="103"/>
      <c r="DM499" s="103"/>
      <c r="DN499" s="103"/>
      <c r="DO499" s="103"/>
      <c r="DP499" s="103"/>
      <c r="DQ499" s="103"/>
      <c r="DR499" s="103"/>
      <c r="DS499" s="104"/>
      <c r="DT499" s="50">
        <f t="shared" si="642"/>
        <v>0</v>
      </c>
      <c r="DU499" s="73">
        <f t="shared" si="643"/>
        <v>0</v>
      </c>
      <c r="DV499" s="73">
        <f t="shared" si="644"/>
        <v>0</v>
      </c>
      <c r="DW499" s="73">
        <f t="shared" si="645"/>
        <v>1</v>
      </c>
      <c r="DX499" s="73">
        <f t="shared" si="646"/>
        <v>0</v>
      </c>
      <c r="DY499" s="125">
        <f t="shared" si="647"/>
        <v>0</v>
      </c>
      <c r="DZ499" s="73">
        <f t="shared" si="648"/>
        <v>0</v>
      </c>
      <c r="EA499" s="19">
        <f t="shared" si="649"/>
        <v>1</v>
      </c>
      <c r="EB499" s="50">
        <f t="shared" si="650"/>
        <v>0</v>
      </c>
      <c r="EC499" s="19">
        <f t="shared" si="651"/>
        <v>0</v>
      </c>
      <c r="ED499" s="19">
        <f t="shared" si="652"/>
        <v>1</v>
      </c>
      <c r="EE499" s="19">
        <f t="shared" si="653"/>
        <v>0</v>
      </c>
      <c r="EF499" s="50">
        <f t="shared" si="654"/>
        <v>0</v>
      </c>
      <c r="EG499" s="19">
        <f t="shared" si="655"/>
        <v>1</v>
      </c>
      <c r="EH499" s="19">
        <f t="shared" si="656"/>
        <v>0</v>
      </c>
      <c r="EI499" s="50">
        <f t="shared" si="657"/>
        <v>0</v>
      </c>
      <c r="EJ499" s="125">
        <f t="shared" si="658"/>
        <v>3</v>
      </c>
      <c r="EK499">
        <f t="shared" si="659"/>
        <v>115</v>
      </c>
      <c r="EL499">
        <f t="shared" si="660"/>
        <v>4.9000000000000004</v>
      </c>
      <c r="EM499">
        <f t="shared" si="661"/>
        <v>38.9</v>
      </c>
      <c r="EN499">
        <f t="shared" si="662"/>
        <v>482.4</v>
      </c>
      <c r="EO499">
        <f t="shared" si="663"/>
        <v>0.55000000000000004</v>
      </c>
      <c r="EP499">
        <f t="shared" si="664"/>
        <v>4.4000000000000004</v>
      </c>
      <c r="EQ499">
        <f t="shared" si="665"/>
        <v>500.4</v>
      </c>
      <c r="ER499" t="str">
        <f t="shared" si="666"/>
        <v/>
      </c>
      <c r="ES499" t="str">
        <f t="shared" si="667"/>
        <v/>
      </c>
      <c r="ET499">
        <f t="shared" si="668"/>
        <v>1088</v>
      </c>
      <c r="EU499" s="61">
        <f t="shared" si="669"/>
        <v>59.9</v>
      </c>
      <c r="EV499" s="53" t="e">
        <f>IF(ISNUMBER(EK499),EK499*#REF!,"")</f>
        <v>#REF!</v>
      </c>
      <c r="EW499" s="53" t="e">
        <f>IF(ISNUMBER(EL499),EL499*#REF!,"")</f>
        <v>#REF!</v>
      </c>
      <c r="EX499" s="53" t="e">
        <f>IF(ISNUMBER(EM499),EM499*#REF!,"")</f>
        <v>#REF!</v>
      </c>
      <c r="EY499" s="53" t="e">
        <f>IF(ISNUMBER(EN499),EN499*#REF!,"")</f>
        <v>#REF!</v>
      </c>
      <c r="EZ499" s="53" t="e">
        <f>IF(ISNUMBER(EO499),EO499*#REF!,"")</f>
        <v>#REF!</v>
      </c>
      <c r="FA499" s="53" t="e">
        <f>IF(ISNUMBER(EP499),EP499*#REF!,"")</f>
        <v>#REF!</v>
      </c>
      <c r="FB499" s="53" t="e">
        <f>IF(ISNUMBER(EQ499),EQ499*#REF!,"")</f>
        <v>#REF!</v>
      </c>
      <c r="FC499" s="53" t="str">
        <f>IF(ISNUMBER(ER499),ER499*#REF!,"")</f>
        <v/>
      </c>
      <c r="FD499" s="53" t="str">
        <f>IF(ISNUMBER(ES499),ES499*#REF!,"")</f>
        <v/>
      </c>
      <c r="FE499" s="53" t="e">
        <f>IF(ISNUMBER(ET499),ET499*#REF!,"")</f>
        <v>#REF!</v>
      </c>
      <c r="FF499" s="52" t="e">
        <f>IF(ISNUMBER(EU499),EU499*#REF!,"")</f>
        <v>#REF!</v>
      </c>
      <c r="FG499" s="55" t="str">
        <f t="shared" si="670"/>
        <v/>
      </c>
      <c r="FH499" s="55" t="str">
        <f t="shared" si="671"/>
        <v/>
      </c>
      <c r="FI499" s="55" t="str">
        <f t="shared" si="672"/>
        <v/>
      </c>
      <c r="FJ499" s="55" t="str">
        <f t="shared" si="673"/>
        <v/>
      </c>
      <c r="FK499" s="55" t="str">
        <f t="shared" si="674"/>
        <v/>
      </c>
      <c r="FL499" s="55" t="str">
        <f t="shared" si="675"/>
        <v/>
      </c>
      <c r="FM499" s="55" t="str">
        <f t="shared" si="676"/>
        <v/>
      </c>
      <c r="FN499" s="55" t="str">
        <f t="shared" si="677"/>
        <v/>
      </c>
      <c r="FO499" s="55" t="str">
        <f t="shared" si="678"/>
        <v/>
      </c>
      <c r="FP499" s="55" t="str">
        <f t="shared" si="679"/>
        <v/>
      </c>
      <c r="FQ499" s="59" t="str">
        <f t="shared" si="680"/>
        <v/>
      </c>
      <c r="FR499" s="53" t="str">
        <f t="shared" si="634"/>
        <v/>
      </c>
      <c r="FS499" s="53" t="e">
        <f t="shared" si="681"/>
        <v>#VALUE!</v>
      </c>
      <c r="FT499" s="19" t="e">
        <f t="shared" si="682"/>
        <v>#VALUE!</v>
      </c>
      <c r="FU499" s="19" t="e">
        <f t="shared" si="683"/>
        <v>#VALUE!</v>
      </c>
      <c r="FV499" s="19" t="e">
        <f t="shared" si="684"/>
        <v>#VALUE!</v>
      </c>
      <c r="FW499" s="50" t="e">
        <f t="shared" si="685"/>
        <v>#VALUE!</v>
      </c>
      <c r="FX499" s="120">
        <f t="shared" si="686"/>
        <v>0</v>
      </c>
      <c r="FY499" s="120">
        <f t="shared" si="687"/>
        <v>0</v>
      </c>
      <c r="FZ499" s="120">
        <f t="shared" si="688"/>
        <v>0</v>
      </c>
      <c r="GA499" s="120">
        <f t="shared" si="689"/>
        <v>0</v>
      </c>
      <c r="GB499" s="120">
        <f t="shared" si="690"/>
        <v>0</v>
      </c>
      <c r="GC499" s="120">
        <f t="shared" si="691"/>
        <v>0</v>
      </c>
      <c r="GD499" s="120">
        <f t="shared" si="692"/>
        <v>0</v>
      </c>
      <c r="GE499" s="120">
        <f t="shared" si="693"/>
        <v>0</v>
      </c>
      <c r="GF499" s="120">
        <f t="shared" si="694"/>
        <v>0</v>
      </c>
      <c r="GG499">
        <f t="shared" si="695"/>
        <v>0</v>
      </c>
      <c r="GH499">
        <f t="shared" si="696"/>
        <v>0</v>
      </c>
      <c r="GI499">
        <v>6</v>
      </c>
      <c r="GJ499" t="str">
        <f t="shared" si="697"/>
        <v/>
      </c>
    </row>
    <row r="500" spans="1:192" x14ac:dyDescent="0.2">
      <c r="A500" s="50">
        <f t="shared" si="700"/>
        <v>499</v>
      </c>
      <c r="B500" s="2" t="s">
        <v>524</v>
      </c>
      <c r="C500" s="2" t="s">
        <v>525</v>
      </c>
      <c r="D500" s="2"/>
      <c r="E500" s="2"/>
      <c r="F500" s="19">
        <v>3503580</v>
      </c>
      <c r="G500" s="19">
        <v>5671970</v>
      </c>
      <c r="H500" s="77">
        <f t="shared" si="637"/>
        <v>503504.13800000004</v>
      </c>
      <c r="I500" s="77">
        <f t="shared" si="638"/>
        <v>5670141.0020000003</v>
      </c>
      <c r="J500" s="19">
        <v>295</v>
      </c>
      <c r="K500" s="66" t="s">
        <v>1333</v>
      </c>
      <c r="L500" s="19">
        <v>150</v>
      </c>
      <c r="O500" s="19">
        <v>270.25</v>
      </c>
      <c r="Q500" s="2" t="s">
        <v>2837</v>
      </c>
      <c r="R500" t="s">
        <v>2872</v>
      </c>
      <c r="S500" s="2" t="s">
        <v>2633</v>
      </c>
      <c r="T500" s="241" t="str">
        <f t="shared" si="639"/>
        <v>-</v>
      </c>
      <c r="U500" s="241" t="str">
        <f t="shared" si="640"/>
        <v>-</v>
      </c>
      <c r="V500" s="241" t="str">
        <f t="shared" si="641"/>
        <v>-</v>
      </c>
      <c r="W500" s="241" t="str">
        <f t="shared" si="633"/>
        <v>-</v>
      </c>
      <c r="X500" s="260">
        <f t="shared" si="702"/>
        <v>6</v>
      </c>
      <c r="Y500" s="261" t="str">
        <f t="shared" si="701"/>
        <v/>
      </c>
      <c r="Z500" s="56"/>
      <c r="AA500" s="48">
        <v>24824</v>
      </c>
      <c r="AB500" s="73">
        <v>1</v>
      </c>
      <c r="AC500" s="2" t="s">
        <v>526</v>
      </c>
      <c r="AD500" s="2" t="s">
        <v>1943</v>
      </c>
      <c r="AE500" s="57" t="s">
        <v>2678</v>
      </c>
      <c r="AF500" s="66">
        <v>9</v>
      </c>
      <c r="AH500" s="19">
        <v>7</v>
      </c>
      <c r="AM500" s="66">
        <v>1.4</v>
      </c>
      <c r="AN500">
        <v>17.7</v>
      </c>
      <c r="AO500">
        <v>17.7</v>
      </c>
      <c r="AS500" s="193">
        <f t="shared" si="698"/>
        <v>569.83199999999999</v>
      </c>
      <c r="AT500" s="248" t="str">
        <f t="shared" si="699"/>
        <v/>
      </c>
      <c r="AU500" s="51">
        <v>33</v>
      </c>
      <c r="AV500">
        <v>53</v>
      </c>
      <c r="AW500">
        <v>40</v>
      </c>
      <c r="AX500">
        <v>9.9</v>
      </c>
      <c r="AY500">
        <v>44.2</v>
      </c>
      <c r="AZ500" s="224">
        <f>AO500*21.76</f>
        <v>385.15199999999999</v>
      </c>
      <c r="BB500" s="51"/>
      <c r="BE500">
        <v>2.98</v>
      </c>
      <c r="BF500">
        <v>0</v>
      </c>
      <c r="BJ500" s="2" t="s">
        <v>285</v>
      </c>
      <c r="CK500">
        <v>1600</v>
      </c>
      <c r="CM500">
        <v>3.9</v>
      </c>
      <c r="CN500" s="103">
        <v>30.8</v>
      </c>
      <c r="DB500" s="103"/>
      <c r="DC500" s="103"/>
      <c r="DD500" s="103"/>
      <c r="DE500" s="103"/>
      <c r="DF500" s="103"/>
      <c r="DG500" s="103"/>
      <c r="DH500" s="103"/>
      <c r="DI500" s="103"/>
      <c r="DJ500" s="103"/>
      <c r="DK500" s="103"/>
      <c r="DL500" s="103"/>
      <c r="DM500" s="103"/>
      <c r="DN500" s="103"/>
      <c r="DO500" s="103"/>
      <c r="DP500" s="103"/>
      <c r="DQ500" s="103"/>
      <c r="DR500" s="103"/>
      <c r="DS500" s="104"/>
      <c r="DT500" s="50">
        <f t="shared" si="642"/>
        <v>1</v>
      </c>
      <c r="DU500" s="73">
        <f t="shared" si="643"/>
        <v>0</v>
      </c>
      <c r="DV500" s="73">
        <f t="shared" si="644"/>
        <v>0</v>
      </c>
      <c r="DW500" s="73">
        <f t="shared" si="645"/>
        <v>1</v>
      </c>
      <c r="DX500" s="73">
        <f t="shared" si="646"/>
        <v>0</v>
      </c>
      <c r="DY500" s="125">
        <f t="shared" si="647"/>
        <v>0</v>
      </c>
      <c r="DZ500" s="73">
        <f t="shared" si="648"/>
        <v>1</v>
      </c>
      <c r="EA500" s="19">
        <f t="shared" si="649"/>
        <v>0</v>
      </c>
      <c r="EB500" s="50">
        <f t="shared" si="650"/>
        <v>0</v>
      </c>
      <c r="EC500" s="19">
        <f t="shared" si="651"/>
        <v>1</v>
      </c>
      <c r="ED500" s="19">
        <f t="shared" si="652"/>
        <v>0</v>
      </c>
      <c r="EE500" s="19">
        <f t="shared" si="653"/>
        <v>0</v>
      </c>
      <c r="EF500" s="50">
        <f t="shared" si="654"/>
        <v>0</v>
      </c>
      <c r="EG500" s="19">
        <f t="shared" si="655"/>
        <v>1</v>
      </c>
      <c r="EH500" s="19">
        <f t="shared" si="656"/>
        <v>0</v>
      </c>
      <c r="EI500" s="50">
        <f t="shared" si="657"/>
        <v>0</v>
      </c>
      <c r="EJ500" s="125">
        <f t="shared" si="658"/>
        <v>1</v>
      </c>
      <c r="EK500">
        <f t="shared" si="659"/>
        <v>33</v>
      </c>
      <c r="EL500" t="str">
        <f t="shared" si="660"/>
        <v/>
      </c>
      <c r="EM500">
        <f t="shared" si="661"/>
        <v>53</v>
      </c>
      <c r="EN500">
        <f t="shared" si="662"/>
        <v>40</v>
      </c>
      <c r="EO500">
        <f t="shared" si="663"/>
        <v>0</v>
      </c>
      <c r="EP500">
        <f t="shared" si="664"/>
        <v>2.98</v>
      </c>
      <c r="EQ500">
        <f t="shared" si="665"/>
        <v>385.15199999999999</v>
      </c>
      <c r="ER500" t="str">
        <f t="shared" si="666"/>
        <v/>
      </c>
      <c r="ES500" t="str">
        <f t="shared" si="667"/>
        <v/>
      </c>
      <c r="ET500">
        <f t="shared" si="668"/>
        <v>44.2</v>
      </c>
      <c r="EU500" s="61">
        <f t="shared" si="669"/>
        <v>9.9</v>
      </c>
      <c r="EV500" s="53" t="e">
        <f>IF(ISNUMBER(EK500),EK500*#REF!,"")</f>
        <v>#REF!</v>
      </c>
      <c r="EW500" s="53" t="str">
        <f>IF(ISNUMBER(EL500),EL500*#REF!,"")</f>
        <v/>
      </c>
      <c r="EX500" s="53" t="e">
        <f>IF(ISNUMBER(EM500),EM500*#REF!,"")</f>
        <v>#REF!</v>
      </c>
      <c r="EY500" s="53" t="e">
        <f>IF(ISNUMBER(EN500),EN500*#REF!,"")</f>
        <v>#REF!</v>
      </c>
      <c r="EZ500" s="53" t="e">
        <f>IF(ISNUMBER(EO500),EO500*#REF!,"")</f>
        <v>#REF!</v>
      </c>
      <c r="FA500" s="53" t="e">
        <f>IF(ISNUMBER(EP500),EP500*#REF!,"")</f>
        <v>#REF!</v>
      </c>
      <c r="FB500" s="53" t="e">
        <f>IF(ISNUMBER(EQ500),EQ500*#REF!,"")</f>
        <v>#REF!</v>
      </c>
      <c r="FC500" s="53" t="str">
        <f>IF(ISNUMBER(ER500),ER500*#REF!,"")</f>
        <v/>
      </c>
      <c r="FD500" s="53" t="str">
        <f>IF(ISNUMBER(ES500),ES500*#REF!,"")</f>
        <v/>
      </c>
      <c r="FE500" s="53" t="e">
        <f>IF(ISNUMBER(ET500),ET500*#REF!,"")</f>
        <v>#REF!</v>
      </c>
      <c r="FF500" s="52" t="e">
        <f>IF(ISNUMBER(EU500),EU500*#REF!,"")</f>
        <v>#REF!</v>
      </c>
      <c r="FG500" s="55" t="str">
        <f t="shared" si="670"/>
        <v/>
      </c>
      <c r="FH500" s="55" t="str">
        <f t="shared" si="671"/>
        <v/>
      </c>
      <c r="FI500" s="55" t="str">
        <f t="shared" si="672"/>
        <v/>
      </c>
      <c r="FJ500" s="55" t="str">
        <f t="shared" si="673"/>
        <v/>
      </c>
      <c r="FK500" s="55" t="str">
        <f t="shared" si="674"/>
        <v/>
      </c>
      <c r="FL500" s="55" t="str">
        <f t="shared" si="675"/>
        <v/>
      </c>
      <c r="FM500" s="55" t="str">
        <f t="shared" si="676"/>
        <v/>
      </c>
      <c r="FN500" s="55" t="str">
        <f t="shared" si="677"/>
        <v/>
      </c>
      <c r="FO500" s="55" t="str">
        <f t="shared" si="678"/>
        <v/>
      </c>
      <c r="FP500" s="55" t="str">
        <f t="shared" si="679"/>
        <v/>
      </c>
      <c r="FQ500" s="59" t="str">
        <f t="shared" si="680"/>
        <v/>
      </c>
      <c r="FR500" s="53" t="str">
        <f t="shared" si="634"/>
        <v/>
      </c>
      <c r="FS500" s="53" t="e">
        <f t="shared" si="681"/>
        <v>#VALUE!</v>
      </c>
      <c r="FT500" s="19" t="e">
        <f t="shared" si="682"/>
        <v>#VALUE!</v>
      </c>
      <c r="FU500" s="19" t="e">
        <f t="shared" si="683"/>
        <v>#VALUE!</v>
      </c>
      <c r="FV500" s="19" t="e">
        <f t="shared" si="684"/>
        <v>#VALUE!</v>
      </c>
      <c r="FW500" s="50" t="e">
        <f t="shared" si="685"/>
        <v>#VALUE!</v>
      </c>
      <c r="FX500" s="120">
        <f t="shared" si="686"/>
        <v>0</v>
      </c>
      <c r="FY500" s="120">
        <f t="shared" si="687"/>
        <v>0</v>
      </c>
      <c r="FZ500" s="120">
        <f t="shared" si="688"/>
        <v>0</v>
      </c>
      <c r="GA500" s="120">
        <f t="shared" si="689"/>
        <v>0</v>
      </c>
      <c r="GB500" s="120">
        <f t="shared" si="690"/>
        <v>0</v>
      </c>
      <c r="GC500" s="120">
        <f t="shared" si="691"/>
        <v>0</v>
      </c>
      <c r="GD500" s="120">
        <f t="shared" si="692"/>
        <v>0</v>
      </c>
      <c r="GE500" s="120">
        <f t="shared" si="693"/>
        <v>0</v>
      </c>
      <c r="GF500" s="120">
        <f t="shared" si="694"/>
        <v>0</v>
      </c>
      <c r="GG500">
        <f t="shared" si="695"/>
        <v>0</v>
      </c>
      <c r="GH500">
        <f t="shared" si="696"/>
        <v>0</v>
      </c>
      <c r="GI500">
        <v>6</v>
      </c>
      <c r="GJ500" t="str">
        <f t="shared" si="697"/>
        <v/>
      </c>
    </row>
    <row r="501" spans="1:192" x14ac:dyDescent="0.2">
      <c r="A501" s="50">
        <f t="shared" si="700"/>
        <v>500</v>
      </c>
      <c r="B501" s="2" t="s">
        <v>524</v>
      </c>
      <c r="C501" s="2" t="s">
        <v>527</v>
      </c>
      <c r="D501" s="2"/>
      <c r="E501" s="2"/>
      <c r="F501" s="19">
        <v>3502670</v>
      </c>
      <c r="G501" s="19">
        <v>5670710</v>
      </c>
      <c r="H501" s="77">
        <f t="shared" si="637"/>
        <v>502594.50200000004</v>
      </c>
      <c r="I501" s="77">
        <f t="shared" si="638"/>
        <v>5668881.5060000001</v>
      </c>
      <c r="J501" s="66">
        <v>305</v>
      </c>
      <c r="K501" s="66" t="s">
        <v>1333</v>
      </c>
      <c r="L501" s="66">
        <v>150</v>
      </c>
      <c r="O501" s="19">
        <v>283.7</v>
      </c>
      <c r="Q501" s="2" t="s">
        <v>2837</v>
      </c>
      <c r="R501" t="s">
        <v>2872</v>
      </c>
      <c r="S501" s="2" t="s">
        <v>2633</v>
      </c>
      <c r="T501" s="241" t="str">
        <f t="shared" si="639"/>
        <v>-</v>
      </c>
      <c r="U501" s="241" t="str">
        <f t="shared" si="640"/>
        <v>-</v>
      </c>
      <c r="V501" s="241" t="str">
        <f t="shared" si="641"/>
        <v>-</v>
      </c>
      <c r="W501" s="241" t="str">
        <f t="shared" si="633"/>
        <v>-</v>
      </c>
      <c r="X501" s="260">
        <f t="shared" si="702"/>
        <v>6</v>
      </c>
      <c r="Y501" s="261" t="str">
        <f t="shared" si="701"/>
        <v/>
      </c>
      <c r="Z501" s="56"/>
      <c r="AA501" s="48">
        <v>24371</v>
      </c>
      <c r="AB501" s="73">
        <v>1</v>
      </c>
      <c r="AC501" s="2" t="s">
        <v>528</v>
      </c>
      <c r="AD501" s="2" t="s">
        <v>1944</v>
      </c>
      <c r="AE501" s="57" t="s">
        <v>2678</v>
      </c>
      <c r="AF501" s="66">
        <v>10</v>
      </c>
      <c r="AH501" s="19">
        <v>7.2</v>
      </c>
      <c r="AM501" s="66">
        <v>1.1399999999999999</v>
      </c>
      <c r="AN501">
        <v>17.2</v>
      </c>
      <c r="AO501">
        <v>15.5</v>
      </c>
      <c r="AS501" s="193">
        <f t="shared" si="698"/>
        <v>456.73</v>
      </c>
      <c r="AT501" s="248" t="str">
        <f t="shared" si="699"/>
        <v/>
      </c>
      <c r="AU501" s="51">
        <v>5.3</v>
      </c>
      <c r="AV501">
        <v>37</v>
      </c>
      <c r="AW501">
        <v>62</v>
      </c>
      <c r="AX501">
        <v>10</v>
      </c>
      <c r="AY501">
        <v>3</v>
      </c>
      <c r="AZ501" s="224">
        <f>AO501*21.76</f>
        <v>337.28000000000003</v>
      </c>
      <c r="BB501" s="51"/>
      <c r="BE501">
        <v>0.15</v>
      </c>
      <c r="BF501">
        <v>0</v>
      </c>
      <c r="BJ501">
        <v>2</v>
      </c>
      <c r="CM501">
        <v>2.2000000000000002</v>
      </c>
      <c r="CN501" s="103">
        <v>29</v>
      </c>
      <c r="DB501" s="103"/>
      <c r="DC501" s="103"/>
      <c r="DD501" s="103"/>
      <c r="DE501" s="103"/>
      <c r="DF501" s="103"/>
      <c r="DG501" s="103"/>
      <c r="DH501" s="103"/>
      <c r="DI501" s="103"/>
      <c r="DJ501" s="103"/>
      <c r="DK501" s="103"/>
      <c r="DL501" s="103"/>
      <c r="DM501" s="103"/>
      <c r="DN501" s="103"/>
      <c r="DO501" s="103"/>
      <c r="DP501" s="103"/>
      <c r="DQ501" s="103"/>
      <c r="DR501" s="103"/>
      <c r="DS501" s="104"/>
      <c r="DT501" s="50">
        <f t="shared" si="642"/>
        <v>1</v>
      </c>
      <c r="DU501" s="73">
        <f t="shared" si="643"/>
        <v>0</v>
      </c>
      <c r="DV501" s="73">
        <f t="shared" si="644"/>
        <v>0</v>
      </c>
      <c r="DW501" s="73">
        <f t="shared" si="645"/>
        <v>1</v>
      </c>
      <c r="DX501" s="73">
        <f t="shared" si="646"/>
        <v>0</v>
      </c>
      <c r="DY501" s="125">
        <f t="shared" si="647"/>
        <v>0</v>
      </c>
      <c r="DZ501" s="73">
        <f t="shared" si="648"/>
        <v>1</v>
      </c>
      <c r="EA501" s="19">
        <f t="shared" si="649"/>
        <v>0</v>
      </c>
      <c r="EB501" s="50">
        <f t="shared" si="650"/>
        <v>0</v>
      </c>
      <c r="EC501" s="19">
        <f t="shared" si="651"/>
        <v>1</v>
      </c>
      <c r="ED501" s="19">
        <f t="shared" si="652"/>
        <v>0</v>
      </c>
      <c r="EE501" s="19">
        <f t="shared" si="653"/>
        <v>0</v>
      </c>
      <c r="EF501" s="50">
        <f t="shared" si="654"/>
        <v>0</v>
      </c>
      <c r="EG501" s="19">
        <f t="shared" si="655"/>
        <v>1</v>
      </c>
      <c r="EH501" s="19">
        <f t="shared" si="656"/>
        <v>0</v>
      </c>
      <c r="EI501" s="50">
        <f t="shared" si="657"/>
        <v>0</v>
      </c>
      <c r="EJ501" s="125">
        <f t="shared" si="658"/>
        <v>1</v>
      </c>
      <c r="EK501">
        <f t="shared" si="659"/>
        <v>5.3</v>
      </c>
      <c r="EL501" t="str">
        <f t="shared" si="660"/>
        <v/>
      </c>
      <c r="EM501">
        <f t="shared" si="661"/>
        <v>37</v>
      </c>
      <c r="EN501">
        <f t="shared" si="662"/>
        <v>62</v>
      </c>
      <c r="EO501">
        <f t="shared" si="663"/>
        <v>0</v>
      </c>
      <c r="EP501">
        <f t="shared" si="664"/>
        <v>0.15</v>
      </c>
      <c r="EQ501">
        <f t="shared" si="665"/>
        <v>337.28000000000003</v>
      </c>
      <c r="ER501" t="str">
        <f t="shared" si="666"/>
        <v/>
      </c>
      <c r="ES501">
        <f t="shared" si="667"/>
        <v>2</v>
      </c>
      <c r="ET501">
        <f t="shared" si="668"/>
        <v>3</v>
      </c>
      <c r="EU501" s="61">
        <f t="shared" si="669"/>
        <v>10</v>
      </c>
      <c r="EV501" s="53" t="e">
        <f>IF(ISNUMBER(EK501),EK501*#REF!,"")</f>
        <v>#REF!</v>
      </c>
      <c r="EW501" s="53" t="str">
        <f>IF(ISNUMBER(EL501),EL501*#REF!,"")</f>
        <v/>
      </c>
      <c r="EX501" s="53" t="e">
        <f>IF(ISNUMBER(EM501),EM501*#REF!,"")</f>
        <v>#REF!</v>
      </c>
      <c r="EY501" s="53" t="e">
        <f>IF(ISNUMBER(EN501),EN501*#REF!,"")</f>
        <v>#REF!</v>
      </c>
      <c r="EZ501" s="53" t="e">
        <f>IF(ISNUMBER(EO501),EO501*#REF!,"")</f>
        <v>#REF!</v>
      </c>
      <c r="FA501" s="53" t="e">
        <f>IF(ISNUMBER(EP501),EP501*#REF!,"")</f>
        <v>#REF!</v>
      </c>
      <c r="FB501" s="53" t="e">
        <f>IF(ISNUMBER(EQ501),EQ501*#REF!,"")</f>
        <v>#REF!</v>
      </c>
      <c r="FC501" s="53" t="str">
        <f>IF(ISNUMBER(ER501),ER501*#REF!,"")</f>
        <v/>
      </c>
      <c r="FD501" s="53" t="e">
        <f>IF(ISNUMBER(ES501),ES501*#REF!,"")</f>
        <v>#REF!</v>
      </c>
      <c r="FE501" s="53" t="e">
        <f>IF(ISNUMBER(ET501),ET501*#REF!,"")</f>
        <v>#REF!</v>
      </c>
      <c r="FF501" s="52" t="e">
        <f>IF(ISNUMBER(EU501),EU501*#REF!,"")</f>
        <v>#REF!</v>
      </c>
      <c r="FG501" s="55" t="str">
        <f t="shared" si="670"/>
        <v/>
      </c>
      <c r="FH501" s="55" t="str">
        <f t="shared" si="671"/>
        <v/>
      </c>
      <c r="FI501" s="55" t="str">
        <f t="shared" si="672"/>
        <v/>
      </c>
      <c r="FJ501" s="55" t="str">
        <f t="shared" si="673"/>
        <v/>
      </c>
      <c r="FK501" s="55" t="str">
        <f t="shared" si="674"/>
        <v/>
      </c>
      <c r="FL501" s="55" t="str">
        <f t="shared" si="675"/>
        <v/>
      </c>
      <c r="FM501" s="55" t="str">
        <f t="shared" si="676"/>
        <v/>
      </c>
      <c r="FN501" s="55" t="str">
        <f t="shared" si="677"/>
        <v/>
      </c>
      <c r="FO501" s="55" t="str">
        <f t="shared" si="678"/>
        <v/>
      </c>
      <c r="FP501" s="55" t="str">
        <f t="shared" si="679"/>
        <v/>
      </c>
      <c r="FQ501" s="59" t="str">
        <f t="shared" si="680"/>
        <v/>
      </c>
      <c r="FR501" s="53" t="str">
        <f t="shared" si="634"/>
        <v/>
      </c>
      <c r="FS501" s="53" t="e">
        <f t="shared" si="681"/>
        <v>#VALUE!</v>
      </c>
      <c r="FT501" s="19" t="e">
        <f t="shared" si="682"/>
        <v>#VALUE!</v>
      </c>
      <c r="FU501" s="19" t="e">
        <f t="shared" si="683"/>
        <v>#VALUE!</v>
      </c>
      <c r="FV501" s="19" t="e">
        <f t="shared" si="684"/>
        <v>#VALUE!</v>
      </c>
      <c r="FW501" s="50" t="e">
        <f t="shared" si="685"/>
        <v>#VALUE!</v>
      </c>
      <c r="FX501" s="120">
        <f t="shared" si="686"/>
        <v>0</v>
      </c>
      <c r="FY501" s="120">
        <f t="shared" si="687"/>
        <v>0</v>
      </c>
      <c r="FZ501" s="120">
        <f t="shared" si="688"/>
        <v>0</v>
      </c>
      <c r="GA501" s="120">
        <f t="shared" si="689"/>
        <v>0</v>
      </c>
      <c r="GB501" s="120">
        <f t="shared" si="690"/>
        <v>0</v>
      </c>
      <c r="GC501" s="120">
        <f t="shared" si="691"/>
        <v>0</v>
      </c>
      <c r="GD501" s="120">
        <f t="shared" si="692"/>
        <v>0</v>
      </c>
      <c r="GE501" s="120">
        <f t="shared" si="693"/>
        <v>0</v>
      </c>
      <c r="GF501" s="120">
        <f t="shared" si="694"/>
        <v>0</v>
      </c>
      <c r="GG501">
        <f t="shared" si="695"/>
        <v>0</v>
      </c>
      <c r="GH501">
        <f t="shared" si="696"/>
        <v>0</v>
      </c>
      <c r="GI501">
        <v>6</v>
      </c>
      <c r="GJ501" t="str">
        <f t="shared" si="697"/>
        <v/>
      </c>
    </row>
    <row r="502" spans="1:192" ht="15" x14ac:dyDescent="0.25">
      <c r="A502" s="50">
        <f t="shared" si="700"/>
        <v>501</v>
      </c>
      <c r="B502" s="2" t="s">
        <v>306</v>
      </c>
      <c r="C502" s="2" t="s">
        <v>499</v>
      </c>
      <c r="D502" s="2"/>
      <c r="E502" s="2"/>
      <c r="F502" s="271">
        <v>3507660</v>
      </c>
      <c r="G502" s="271">
        <v>5671870</v>
      </c>
      <c r="H502" s="77">
        <f t="shared" si="637"/>
        <v>507582.50600000005</v>
      </c>
      <c r="I502" s="77">
        <f t="shared" si="638"/>
        <v>5670041.0420000004</v>
      </c>
      <c r="J502" s="19">
        <v>230</v>
      </c>
      <c r="K502" s="19" t="s">
        <v>1334</v>
      </c>
      <c r="L502" s="19">
        <v>95</v>
      </c>
      <c r="Q502" s="2" t="s">
        <v>2826</v>
      </c>
      <c r="R502" s="2" t="s">
        <v>2897</v>
      </c>
      <c r="S502" s="2" t="s">
        <v>2810</v>
      </c>
      <c r="T502" s="241" t="str">
        <f t="shared" si="639"/>
        <v>-</v>
      </c>
      <c r="U502" s="241" t="str">
        <f t="shared" si="640"/>
        <v>M</v>
      </c>
      <c r="V502" s="241" t="str">
        <f t="shared" si="641"/>
        <v>-</v>
      </c>
      <c r="W502" s="241" t="str">
        <f t="shared" si="633"/>
        <v>-</v>
      </c>
      <c r="X502" s="260">
        <f t="shared" si="702"/>
        <v>6</v>
      </c>
      <c r="Y502" s="261" t="str">
        <f t="shared" si="701"/>
        <v/>
      </c>
      <c r="Z502" s="56" t="s">
        <v>1945</v>
      </c>
      <c r="AA502" s="48">
        <v>26217</v>
      </c>
      <c r="AB502" s="73">
        <v>1</v>
      </c>
      <c r="AD502" s="2" t="s">
        <v>1946</v>
      </c>
      <c r="AE502" s="49" t="s">
        <v>1386</v>
      </c>
      <c r="AF502" s="66">
        <v>11</v>
      </c>
      <c r="AI502" s="272"/>
      <c r="AN502">
        <v>23.6</v>
      </c>
      <c r="AO502">
        <v>30.5</v>
      </c>
      <c r="AR502">
        <v>1320.7</v>
      </c>
      <c r="AS502" s="193">
        <f t="shared" si="698"/>
        <v>1202.5</v>
      </c>
      <c r="AT502" s="249" t="str">
        <f t="shared" si="699"/>
        <v/>
      </c>
      <c r="AU502" s="51">
        <v>212</v>
      </c>
      <c r="AV502">
        <v>48.3</v>
      </c>
      <c r="AW502">
        <v>88.2</v>
      </c>
      <c r="AX502">
        <v>283</v>
      </c>
      <c r="AY502">
        <v>56.9</v>
      </c>
      <c r="AZ502" s="61">
        <v>514.1</v>
      </c>
      <c r="BO502" s="90"/>
      <c r="BP502" s="273"/>
      <c r="BQ502" s="90"/>
      <c r="BR502" s="90"/>
      <c r="BS502" s="90"/>
      <c r="BT502" s="90"/>
      <c r="BU502" s="90"/>
      <c r="BV502" s="90"/>
      <c r="BW502" s="90"/>
      <c r="BX502" s="90"/>
      <c r="BY502" s="90"/>
      <c r="BZ502" s="90"/>
      <c r="CA502" s="90"/>
      <c r="CB502" s="90"/>
      <c r="CC502" s="90"/>
      <c r="CD502" s="90"/>
      <c r="CE502" s="90"/>
      <c r="CF502" s="90"/>
      <c r="CG502" s="90"/>
      <c r="CH502" s="90"/>
      <c r="CI502" s="90"/>
      <c r="CJ502" s="90"/>
      <c r="CK502" s="90"/>
      <c r="CL502" s="91"/>
      <c r="CM502" s="90"/>
      <c r="CN502" s="90">
        <v>57.2</v>
      </c>
      <c r="CO502" s="90"/>
      <c r="DB502" s="103"/>
      <c r="DC502" s="103"/>
      <c r="DD502" s="103"/>
      <c r="DE502" s="103"/>
      <c r="DF502" s="103"/>
      <c r="DG502" s="103"/>
      <c r="DH502" s="103"/>
      <c r="DI502" s="103"/>
      <c r="DJ502" s="103"/>
      <c r="DK502" s="103"/>
      <c r="DL502" s="103"/>
      <c r="DM502" s="103"/>
      <c r="DN502" s="103"/>
      <c r="DO502" s="103"/>
      <c r="DP502" s="103"/>
      <c r="DQ502" s="103"/>
      <c r="DR502" s="103"/>
      <c r="DS502" s="104"/>
      <c r="DT502" s="50">
        <f t="shared" si="642"/>
        <v>1</v>
      </c>
      <c r="DU502" s="73">
        <f t="shared" si="643"/>
        <v>0</v>
      </c>
      <c r="DV502" s="73">
        <f t="shared" si="644"/>
        <v>1</v>
      </c>
      <c r="DW502" s="73">
        <f t="shared" si="645"/>
        <v>0</v>
      </c>
      <c r="DX502" s="73">
        <f t="shared" si="646"/>
        <v>0</v>
      </c>
      <c r="DY502" s="125">
        <f t="shared" si="647"/>
        <v>0</v>
      </c>
      <c r="DZ502" s="73">
        <f t="shared" si="648"/>
        <v>1</v>
      </c>
      <c r="EA502" s="19">
        <f t="shared" si="649"/>
        <v>0</v>
      </c>
      <c r="EB502" s="50">
        <f t="shared" si="650"/>
        <v>0</v>
      </c>
      <c r="EC502" s="19">
        <f t="shared" si="651"/>
        <v>0</v>
      </c>
      <c r="ED502" s="19">
        <f t="shared" si="652"/>
        <v>1</v>
      </c>
      <c r="EE502" s="19">
        <f t="shared" si="653"/>
        <v>0</v>
      </c>
      <c r="EF502" s="50">
        <f t="shared" si="654"/>
        <v>0</v>
      </c>
      <c r="EG502" s="19">
        <f t="shared" si="655"/>
        <v>1</v>
      </c>
      <c r="EH502" s="19">
        <f t="shared" si="656"/>
        <v>0</v>
      </c>
      <c r="EI502" s="50">
        <f t="shared" si="657"/>
        <v>0</v>
      </c>
      <c r="EJ502" s="125">
        <f t="shared" si="658"/>
        <v>1</v>
      </c>
      <c r="EK502">
        <f t="shared" si="659"/>
        <v>212</v>
      </c>
      <c r="EL502" t="str">
        <f t="shared" si="660"/>
        <v/>
      </c>
      <c r="EM502">
        <f t="shared" si="661"/>
        <v>48.3</v>
      </c>
      <c r="EN502">
        <f t="shared" si="662"/>
        <v>88.2</v>
      </c>
      <c r="EO502" t="str">
        <f t="shared" si="663"/>
        <v/>
      </c>
      <c r="EP502" t="str">
        <f t="shared" si="664"/>
        <v/>
      </c>
      <c r="EQ502">
        <f t="shared" si="665"/>
        <v>514.1</v>
      </c>
      <c r="ER502" t="str">
        <f t="shared" si="666"/>
        <v/>
      </c>
      <c r="ES502" t="str">
        <f t="shared" si="667"/>
        <v/>
      </c>
      <c r="ET502">
        <f t="shared" si="668"/>
        <v>56.9</v>
      </c>
      <c r="EU502" s="61">
        <f t="shared" si="669"/>
        <v>283</v>
      </c>
      <c r="EV502" s="53" t="e">
        <f>IF(ISNUMBER(EK502),EK502*#REF!,"")</f>
        <v>#REF!</v>
      </c>
      <c r="EW502" s="53" t="str">
        <f>IF(ISNUMBER(EL502),EL502*#REF!,"")</f>
        <v/>
      </c>
      <c r="EX502" s="53" t="e">
        <f>IF(ISNUMBER(EM502),EM502*#REF!,"")</f>
        <v>#REF!</v>
      </c>
      <c r="EY502" s="53" t="e">
        <f>IF(ISNUMBER(EN502),EN502*#REF!,"")</f>
        <v>#REF!</v>
      </c>
      <c r="EZ502" s="53" t="str">
        <f>IF(ISNUMBER(EO502),EO502*#REF!,"")</f>
        <v/>
      </c>
      <c r="FA502" s="53" t="str">
        <f>IF(ISNUMBER(EP502),EP502*#REF!,"")</f>
        <v/>
      </c>
      <c r="FB502" s="53" t="e">
        <f>IF(ISNUMBER(EQ502),EQ502*#REF!,"")</f>
        <v>#REF!</v>
      </c>
      <c r="FC502" s="53" t="str">
        <f>IF(ISNUMBER(ER502),ER502*#REF!,"")</f>
        <v/>
      </c>
      <c r="FD502" s="53" t="str">
        <f>IF(ISNUMBER(ES502),ES502*#REF!,"")</f>
        <v/>
      </c>
      <c r="FE502" s="53" t="e">
        <f>IF(ISNUMBER(ET502),ET502*#REF!,"")</f>
        <v>#REF!</v>
      </c>
      <c r="FF502" s="52" t="e">
        <f>IF(ISNUMBER(EU502),EU502*#REF!,"")</f>
        <v>#REF!</v>
      </c>
      <c r="FG502" s="55" t="str">
        <f t="shared" si="670"/>
        <v/>
      </c>
      <c r="FH502" s="55" t="str">
        <f t="shared" si="671"/>
        <v/>
      </c>
      <c r="FI502" s="55" t="str">
        <f t="shared" si="672"/>
        <v/>
      </c>
      <c r="FJ502" s="55" t="str">
        <f t="shared" si="673"/>
        <v/>
      </c>
      <c r="FK502" s="55" t="str">
        <f t="shared" si="674"/>
        <v/>
      </c>
      <c r="FL502" s="55" t="str">
        <f t="shared" si="675"/>
        <v/>
      </c>
      <c r="FM502" s="55" t="str">
        <f t="shared" si="676"/>
        <v/>
      </c>
      <c r="FN502" s="55" t="str">
        <f t="shared" si="677"/>
        <v/>
      </c>
      <c r="FO502" s="55" t="str">
        <f t="shared" si="678"/>
        <v/>
      </c>
      <c r="FP502" s="55" t="str">
        <f t="shared" si="679"/>
        <v/>
      </c>
      <c r="FQ502" s="59" t="str">
        <f t="shared" si="680"/>
        <v/>
      </c>
      <c r="FR502" s="53" t="str">
        <f t="shared" si="634"/>
        <v/>
      </c>
      <c r="FS502" s="53" t="e">
        <f t="shared" si="681"/>
        <v>#VALUE!</v>
      </c>
      <c r="FT502" s="19" t="e">
        <f t="shared" si="682"/>
        <v>#VALUE!</v>
      </c>
      <c r="FU502" s="19" t="e">
        <f t="shared" si="683"/>
        <v>#VALUE!</v>
      </c>
      <c r="FV502" s="19" t="e">
        <f t="shared" si="684"/>
        <v>#VALUE!</v>
      </c>
      <c r="FW502" s="50" t="e">
        <f t="shared" si="685"/>
        <v>#VALUE!</v>
      </c>
      <c r="FX502" s="120">
        <f t="shared" si="686"/>
        <v>0</v>
      </c>
      <c r="FY502" s="120">
        <f t="shared" si="687"/>
        <v>0</v>
      </c>
      <c r="FZ502" s="120">
        <f t="shared" si="688"/>
        <v>0</v>
      </c>
      <c r="GA502" s="120">
        <f t="shared" si="689"/>
        <v>0</v>
      </c>
      <c r="GB502" s="120">
        <f t="shared" si="690"/>
        <v>0</v>
      </c>
      <c r="GC502" s="120">
        <f t="shared" si="691"/>
        <v>0</v>
      </c>
      <c r="GD502" s="120">
        <f t="shared" si="692"/>
        <v>0</v>
      </c>
      <c r="GE502" s="120">
        <f t="shared" si="693"/>
        <v>0</v>
      </c>
      <c r="GF502" s="120">
        <f t="shared" si="694"/>
        <v>0</v>
      </c>
      <c r="GG502">
        <f t="shared" si="695"/>
        <v>0</v>
      </c>
      <c r="GH502">
        <f t="shared" si="696"/>
        <v>0</v>
      </c>
      <c r="GI502">
        <v>6</v>
      </c>
      <c r="GJ502" t="str">
        <f t="shared" si="697"/>
        <v/>
      </c>
    </row>
    <row r="503" spans="1:192" ht="15" x14ac:dyDescent="0.25">
      <c r="A503" s="50">
        <f t="shared" si="700"/>
        <v>502</v>
      </c>
      <c r="B503" s="2" t="s">
        <v>947</v>
      </c>
      <c r="C503" s="2" t="s">
        <v>948</v>
      </c>
      <c r="D503" s="2"/>
      <c r="E503" s="2"/>
      <c r="F503" s="271">
        <v>3547370</v>
      </c>
      <c r="G503" s="271">
        <v>5595550</v>
      </c>
      <c r="H503" s="77">
        <f t="shared" si="637"/>
        <v>547276.62199999997</v>
      </c>
      <c r="I503" s="77">
        <f t="shared" si="638"/>
        <v>5593751.5700000003</v>
      </c>
      <c r="J503" s="211">
        <v>291</v>
      </c>
      <c r="K503" s="19" t="s">
        <v>1333</v>
      </c>
      <c r="L503" s="19">
        <v>100</v>
      </c>
      <c r="Q503" s="2" t="s">
        <v>1340</v>
      </c>
      <c r="R503" s="2" t="s">
        <v>273</v>
      </c>
      <c r="S503" s="2" t="s">
        <v>1324</v>
      </c>
      <c r="T503" s="241" t="str">
        <f t="shared" si="639"/>
        <v>-</v>
      </c>
      <c r="U503" s="241" t="str">
        <f t="shared" si="640"/>
        <v>-</v>
      </c>
      <c r="V503" s="241" t="str">
        <f t="shared" si="641"/>
        <v>-</v>
      </c>
      <c r="W503" s="241" t="str">
        <f t="shared" si="633"/>
        <v>-</v>
      </c>
      <c r="X503" s="260">
        <f t="shared" si="702"/>
        <v>6</v>
      </c>
      <c r="Y503" s="261" t="str">
        <f t="shared" si="701"/>
        <v/>
      </c>
      <c r="Z503" s="56"/>
      <c r="AA503" s="86" t="s">
        <v>1947</v>
      </c>
      <c r="AB503" s="73">
        <v>1</v>
      </c>
      <c r="AD503" s="2" t="s">
        <v>1948</v>
      </c>
      <c r="AE503" s="70" t="s">
        <v>1431</v>
      </c>
      <c r="AF503" s="66" t="s">
        <v>3088</v>
      </c>
      <c r="AI503" s="272"/>
      <c r="AS503" s="204"/>
      <c r="AT503" s="249"/>
      <c r="AU503" s="51"/>
      <c r="AV503" s="51"/>
      <c r="AW503" s="51"/>
      <c r="AX503" s="51"/>
      <c r="AY503" s="51"/>
      <c r="AZ503" s="49"/>
      <c r="BO503" s="90"/>
      <c r="BP503" s="273"/>
      <c r="BQ503" s="90"/>
      <c r="BR503" s="90"/>
      <c r="BS503" s="90"/>
      <c r="BT503" s="90"/>
      <c r="BU503" s="90"/>
      <c r="BV503" s="90"/>
      <c r="BW503" s="90"/>
      <c r="BX503" s="90"/>
      <c r="BY503" s="90"/>
      <c r="BZ503" s="90"/>
      <c r="CA503" s="90"/>
      <c r="CB503" s="90"/>
      <c r="CC503" s="90"/>
      <c r="CD503" s="90"/>
      <c r="CE503" s="90"/>
      <c r="CF503" s="90"/>
      <c r="CG503" s="90"/>
      <c r="CH503" s="90"/>
      <c r="CI503" s="90"/>
      <c r="CJ503" s="90"/>
      <c r="CK503" s="90"/>
      <c r="CL503" s="91"/>
      <c r="CM503" s="90"/>
      <c r="CN503" s="90" t="s">
        <v>3088</v>
      </c>
      <c r="CO503" s="90"/>
      <c r="DB503" s="103"/>
      <c r="DC503" s="103"/>
      <c r="DD503" s="103"/>
      <c r="DE503" s="103"/>
      <c r="DF503" s="103"/>
      <c r="DG503" s="103"/>
      <c r="DH503" s="129">
        <v>11</v>
      </c>
      <c r="DI503" s="103"/>
      <c r="DJ503" s="103"/>
      <c r="DK503" s="103"/>
      <c r="DL503" s="103"/>
      <c r="DM503" s="103"/>
      <c r="DN503" s="103"/>
      <c r="DO503" s="103"/>
      <c r="DP503" s="103"/>
      <c r="DQ503" s="103"/>
      <c r="DR503" s="103"/>
      <c r="DS503" s="104"/>
      <c r="DT503" s="50">
        <f t="shared" si="642"/>
        <v>1</v>
      </c>
      <c r="DU503" s="73">
        <f t="shared" si="643"/>
        <v>0</v>
      </c>
      <c r="DV503" s="73">
        <f t="shared" si="644"/>
        <v>1</v>
      </c>
      <c r="DW503" s="73">
        <f t="shared" si="645"/>
        <v>0</v>
      </c>
      <c r="DX503" s="73">
        <f t="shared" si="646"/>
        <v>0</v>
      </c>
      <c r="DY503" s="125">
        <f t="shared" si="647"/>
        <v>0</v>
      </c>
      <c r="DZ503" s="73">
        <f t="shared" si="648"/>
        <v>0</v>
      </c>
      <c r="EA503" s="19">
        <f t="shared" si="649"/>
        <v>0</v>
      </c>
      <c r="EB503" s="50">
        <f t="shared" si="650"/>
        <v>1</v>
      </c>
      <c r="EC503" s="19">
        <f t="shared" si="651"/>
        <v>0</v>
      </c>
      <c r="ED503" s="19">
        <f t="shared" si="652"/>
        <v>0</v>
      </c>
      <c r="EE503" s="19">
        <f t="shared" si="653"/>
        <v>0</v>
      </c>
      <c r="EF503" s="50">
        <f t="shared" si="654"/>
        <v>1</v>
      </c>
      <c r="EG503" s="19">
        <f t="shared" si="655"/>
        <v>0</v>
      </c>
      <c r="EH503" s="19">
        <f t="shared" si="656"/>
        <v>0</v>
      </c>
      <c r="EI503" s="50">
        <f t="shared" si="657"/>
        <v>1</v>
      </c>
      <c r="EJ503" s="125">
        <f t="shared" si="658"/>
        <v>0</v>
      </c>
      <c r="EK503" t="str">
        <f t="shared" si="659"/>
        <v/>
      </c>
      <c r="EL503" t="str">
        <f t="shared" si="660"/>
        <v/>
      </c>
      <c r="EM503" t="str">
        <f t="shared" si="661"/>
        <v/>
      </c>
      <c r="EN503" t="str">
        <f t="shared" si="662"/>
        <v/>
      </c>
      <c r="EO503" t="str">
        <f t="shared" si="663"/>
        <v/>
      </c>
      <c r="EP503" t="str">
        <f t="shared" si="664"/>
        <v/>
      </c>
      <c r="EQ503" t="str">
        <f t="shared" si="665"/>
        <v/>
      </c>
      <c r="ER503" t="str">
        <f t="shared" si="666"/>
        <v/>
      </c>
      <c r="ES503" t="str">
        <f t="shared" si="667"/>
        <v/>
      </c>
      <c r="ET503" t="str">
        <f t="shared" si="668"/>
        <v/>
      </c>
      <c r="EU503" s="61" t="str">
        <f t="shared" si="669"/>
        <v/>
      </c>
      <c r="EV503" s="53" t="str">
        <f>IF(ISNUMBER(EK503),EK503*#REF!,"")</f>
        <v/>
      </c>
      <c r="EW503" s="53" t="str">
        <f>IF(ISNUMBER(EL503),EL503*#REF!,"")</f>
        <v/>
      </c>
      <c r="EX503" s="53" t="str">
        <f>IF(ISNUMBER(EM503),EM503*#REF!,"")</f>
        <v/>
      </c>
      <c r="EY503" s="53" t="str">
        <f>IF(ISNUMBER(EN503),EN503*#REF!,"")</f>
        <v/>
      </c>
      <c r="EZ503" s="53" t="str">
        <f>IF(ISNUMBER(EO503),EO503*#REF!,"")</f>
        <v/>
      </c>
      <c r="FA503" s="53" t="str">
        <f>IF(ISNUMBER(EP503),EP503*#REF!,"")</f>
        <v/>
      </c>
      <c r="FB503" s="53" t="str">
        <f>IF(ISNUMBER(EQ503),EQ503*#REF!,"")</f>
        <v/>
      </c>
      <c r="FC503" s="53" t="str">
        <f>IF(ISNUMBER(ER503),ER503*#REF!,"")</f>
        <v/>
      </c>
      <c r="FD503" s="53" t="str">
        <f>IF(ISNUMBER(ES503),ES503*#REF!,"")</f>
        <v/>
      </c>
      <c r="FE503" s="53" t="str">
        <f>IF(ISNUMBER(ET503),ET503*#REF!,"")</f>
        <v/>
      </c>
      <c r="FF503" s="52" t="str">
        <f>IF(ISNUMBER(EU503),EU503*#REF!,"")</f>
        <v/>
      </c>
      <c r="FG503" s="55" t="str">
        <f t="shared" si="670"/>
        <v/>
      </c>
      <c r="FH503" s="55" t="str">
        <f t="shared" si="671"/>
        <v/>
      </c>
      <c r="FI503" s="55" t="str">
        <f t="shared" si="672"/>
        <v/>
      </c>
      <c r="FJ503" s="55" t="str">
        <f t="shared" si="673"/>
        <v/>
      </c>
      <c r="FK503" s="55" t="str">
        <f t="shared" si="674"/>
        <v/>
      </c>
      <c r="FL503" s="55" t="str">
        <f t="shared" si="675"/>
        <v/>
      </c>
      <c r="FM503" s="55" t="str">
        <f t="shared" si="676"/>
        <v/>
      </c>
      <c r="FN503" s="55" t="str">
        <f t="shared" si="677"/>
        <v/>
      </c>
      <c r="FO503" s="55" t="str">
        <f t="shared" si="678"/>
        <v/>
      </c>
      <c r="FP503" s="55" t="str">
        <f t="shared" si="679"/>
        <v/>
      </c>
      <c r="FQ503" s="59" t="str">
        <f t="shared" si="680"/>
        <v/>
      </c>
      <c r="FR503" s="53" t="str">
        <f t="shared" si="634"/>
        <v/>
      </c>
      <c r="FS503" s="53">
        <f t="shared" si="681"/>
        <v>0</v>
      </c>
      <c r="FT503" s="19">
        <f t="shared" si="682"/>
        <v>1</v>
      </c>
      <c r="FU503" s="19">
        <f t="shared" si="683"/>
        <v>0</v>
      </c>
      <c r="FV503" s="19">
        <f t="shared" si="684"/>
        <v>0</v>
      </c>
      <c r="FW503" s="50">
        <f t="shared" si="685"/>
        <v>0</v>
      </c>
      <c r="FX503" s="120">
        <f t="shared" si="686"/>
        <v>0</v>
      </c>
      <c r="FY503" s="120">
        <f t="shared" si="687"/>
        <v>0</v>
      </c>
      <c r="FZ503" s="120">
        <f t="shared" si="688"/>
        <v>0</v>
      </c>
      <c r="GA503" s="120">
        <f t="shared" si="689"/>
        <v>0</v>
      </c>
      <c r="GB503" s="120">
        <f t="shared" si="690"/>
        <v>0</v>
      </c>
      <c r="GC503" s="120">
        <f t="shared" si="691"/>
        <v>0</v>
      </c>
      <c r="GD503" s="120">
        <f t="shared" si="692"/>
        <v>0</v>
      </c>
      <c r="GE503" s="120">
        <f t="shared" si="693"/>
        <v>0</v>
      </c>
      <c r="GF503" s="120">
        <f t="shared" si="694"/>
        <v>0</v>
      </c>
      <c r="GG503">
        <f t="shared" si="695"/>
        <v>0</v>
      </c>
      <c r="GH503">
        <f t="shared" si="696"/>
        <v>0</v>
      </c>
      <c r="GI503">
        <v>6</v>
      </c>
      <c r="GJ503" t="str">
        <f t="shared" si="697"/>
        <v/>
      </c>
    </row>
    <row r="504" spans="1:192" ht="15" x14ac:dyDescent="0.25">
      <c r="A504" s="50">
        <f t="shared" si="700"/>
        <v>503</v>
      </c>
      <c r="B504" s="2" t="s">
        <v>322</v>
      </c>
      <c r="C504" t="s">
        <v>118</v>
      </c>
      <c r="F504" s="277">
        <v>3555400</v>
      </c>
      <c r="G504" s="277">
        <v>5627500</v>
      </c>
      <c r="H504" s="78">
        <f t="shared" si="637"/>
        <v>555303.40999999992</v>
      </c>
      <c r="I504" s="78">
        <f t="shared" si="638"/>
        <v>5625688.79</v>
      </c>
      <c r="J504" s="45">
        <v>321</v>
      </c>
      <c r="K504" s="19" t="s">
        <v>1334</v>
      </c>
      <c r="L504" s="19">
        <v>539</v>
      </c>
      <c r="Q504" s="58" t="s">
        <v>774</v>
      </c>
      <c r="R504" t="s">
        <v>272</v>
      </c>
      <c r="S504" s="2" t="s">
        <v>1325</v>
      </c>
      <c r="T504" s="241" t="str">
        <f t="shared" si="639"/>
        <v>-</v>
      </c>
      <c r="U504" s="241" t="str">
        <f t="shared" si="640"/>
        <v>M</v>
      </c>
      <c r="V504" s="241" t="str">
        <f t="shared" si="641"/>
        <v>-</v>
      </c>
      <c r="W504" s="241" t="str">
        <f t="shared" si="633"/>
        <v>-</v>
      </c>
      <c r="X504" s="260">
        <f t="shared" si="702"/>
        <v>6</v>
      </c>
      <c r="Y504" s="261" t="str">
        <f t="shared" si="701"/>
        <v/>
      </c>
      <c r="Z504" s="56"/>
      <c r="AA504" s="48">
        <v>1968</v>
      </c>
      <c r="AB504" s="73">
        <v>1</v>
      </c>
      <c r="AD504" t="s">
        <v>1949</v>
      </c>
      <c r="AE504" s="57" t="s">
        <v>1480</v>
      </c>
      <c r="AF504" s="66" t="s">
        <v>3088</v>
      </c>
      <c r="AI504" s="272"/>
      <c r="AR504">
        <v>6649.8</v>
      </c>
      <c r="AS504" s="193">
        <f t="shared" ref="AS504:AS509" si="703">SUM(AU504:BN504)+SUM(BO504:CL504)/1000</f>
        <v>6600.9999999999991</v>
      </c>
      <c r="AT504" s="248" t="str">
        <f t="shared" ref="AT504:AT512" si="704">FR504</f>
        <v/>
      </c>
      <c r="AU504">
        <v>2081.5</v>
      </c>
      <c r="AV504">
        <v>6</v>
      </c>
      <c r="AW504">
        <v>278.39999999999998</v>
      </c>
      <c r="AX504">
        <v>2041.3</v>
      </c>
      <c r="AY504">
        <v>2073.6</v>
      </c>
      <c r="AZ504" s="61">
        <v>120.2</v>
      </c>
      <c r="BO504" s="90"/>
      <c r="BP504" s="273"/>
      <c r="BQ504" s="90"/>
      <c r="BR504" s="90"/>
      <c r="BS504" s="90"/>
      <c r="BT504" s="90"/>
      <c r="BU504" s="90"/>
      <c r="BV504" s="90"/>
      <c r="BW504" s="90"/>
      <c r="BX504" s="90"/>
      <c r="BY504" s="90"/>
      <c r="BZ504" s="90"/>
      <c r="CA504" s="90"/>
      <c r="CB504" s="90"/>
      <c r="CC504" s="90"/>
      <c r="CD504" s="90"/>
      <c r="CE504" s="90"/>
      <c r="CF504" s="90"/>
      <c r="CG504" s="90"/>
      <c r="CH504" s="90"/>
      <c r="CI504" s="90"/>
      <c r="CJ504" s="90"/>
      <c r="CK504" s="90"/>
      <c r="CL504" s="91"/>
      <c r="CM504" s="90"/>
      <c r="CN504" s="90" t="s">
        <v>3088</v>
      </c>
      <c r="CO504" s="90"/>
      <c r="DB504" s="103"/>
      <c r="DC504" s="103"/>
      <c r="DD504" s="103"/>
      <c r="DE504" s="103"/>
      <c r="DF504" s="103"/>
      <c r="DG504" s="103"/>
      <c r="DH504" s="103"/>
      <c r="DI504" s="103"/>
      <c r="DJ504" s="103"/>
      <c r="DK504" s="103"/>
      <c r="DL504" s="103"/>
      <c r="DM504" s="103"/>
      <c r="DN504" s="103"/>
      <c r="DO504" s="103"/>
      <c r="DP504" s="103"/>
      <c r="DQ504" s="103"/>
      <c r="DR504" s="103"/>
      <c r="DS504" s="104"/>
      <c r="DT504" s="50">
        <f t="shared" si="642"/>
        <v>1</v>
      </c>
      <c r="DU504" s="73">
        <f t="shared" si="643"/>
        <v>0</v>
      </c>
      <c r="DV504" s="73">
        <f t="shared" si="644"/>
        <v>0</v>
      </c>
      <c r="DW504" s="73">
        <f t="shared" si="645"/>
        <v>0</v>
      </c>
      <c r="DX504" s="73">
        <f t="shared" si="646"/>
        <v>1</v>
      </c>
      <c r="DY504" s="125">
        <f t="shared" si="647"/>
        <v>0</v>
      </c>
      <c r="DZ504" s="73">
        <f t="shared" si="648"/>
        <v>0</v>
      </c>
      <c r="EA504" s="19">
        <f t="shared" si="649"/>
        <v>0</v>
      </c>
      <c r="EB504" s="50">
        <f t="shared" si="650"/>
        <v>1</v>
      </c>
      <c r="EC504" s="19">
        <f t="shared" si="651"/>
        <v>0</v>
      </c>
      <c r="ED504" s="19">
        <f t="shared" si="652"/>
        <v>1</v>
      </c>
      <c r="EE504" s="19">
        <f t="shared" si="653"/>
        <v>0</v>
      </c>
      <c r="EF504" s="50">
        <f t="shared" si="654"/>
        <v>0</v>
      </c>
      <c r="EG504" s="19">
        <f t="shared" si="655"/>
        <v>0</v>
      </c>
      <c r="EH504" s="19">
        <f t="shared" si="656"/>
        <v>0</v>
      </c>
      <c r="EI504" s="50">
        <f t="shared" si="657"/>
        <v>1</v>
      </c>
      <c r="EJ504" s="125">
        <f t="shared" si="658"/>
        <v>2</v>
      </c>
      <c r="EK504">
        <f t="shared" si="659"/>
        <v>2081.5</v>
      </c>
      <c r="EL504" t="str">
        <f t="shared" si="660"/>
        <v/>
      </c>
      <c r="EM504">
        <f t="shared" si="661"/>
        <v>6</v>
      </c>
      <c r="EN504">
        <f t="shared" si="662"/>
        <v>278.39999999999998</v>
      </c>
      <c r="EO504" t="str">
        <f t="shared" si="663"/>
        <v/>
      </c>
      <c r="EP504" t="str">
        <f t="shared" si="664"/>
        <v/>
      </c>
      <c r="EQ504">
        <f t="shared" si="665"/>
        <v>120.2</v>
      </c>
      <c r="ER504" t="str">
        <f t="shared" si="666"/>
        <v/>
      </c>
      <c r="ES504" t="str">
        <f t="shared" si="667"/>
        <v/>
      </c>
      <c r="ET504">
        <f t="shared" si="668"/>
        <v>2073.6</v>
      </c>
      <c r="EU504" s="61">
        <f t="shared" si="669"/>
        <v>2041.3</v>
      </c>
      <c r="EV504" s="53" t="e">
        <f>IF(ISNUMBER(EK504),EK504*#REF!,"")</f>
        <v>#REF!</v>
      </c>
      <c r="EW504" s="53" t="str">
        <f>IF(ISNUMBER(EL504),EL504*#REF!,"")</f>
        <v/>
      </c>
      <c r="EX504" s="53" t="e">
        <f>IF(ISNUMBER(EM504),EM504*#REF!,"")</f>
        <v>#REF!</v>
      </c>
      <c r="EY504" s="53" t="e">
        <f>IF(ISNUMBER(EN504),EN504*#REF!,"")</f>
        <v>#REF!</v>
      </c>
      <c r="EZ504" s="53" t="str">
        <f>IF(ISNUMBER(EO504),EO504*#REF!,"")</f>
        <v/>
      </c>
      <c r="FA504" s="53" t="str">
        <f>IF(ISNUMBER(EP504),EP504*#REF!,"")</f>
        <v/>
      </c>
      <c r="FB504" s="53" t="e">
        <f>IF(ISNUMBER(EQ504),EQ504*#REF!,"")</f>
        <v>#REF!</v>
      </c>
      <c r="FC504" s="53" t="str">
        <f>IF(ISNUMBER(ER504),ER504*#REF!,"")</f>
        <v/>
      </c>
      <c r="FD504" s="53" t="str">
        <f>IF(ISNUMBER(ES504),ES504*#REF!,"")</f>
        <v/>
      </c>
      <c r="FE504" s="53" t="e">
        <f>IF(ISNUMBER(ET504),ET504*#REF!,"")</f>
        <v>#REF!</v>
      </c>
      <c r="FF504" s="52" t="e">
        <f>IF(ISNUMBER(EU504),EU504*#REF!,"")</f>
        <v>#REF!</v>
      </c>
      <c r="FG504" s="55" t="str">
        <f t="shared" si="670"/>
        <v/>
      </c>
      <c r="FH504" s="55" t="str">
        <f t="shared" si="671"/>
        <v/>
      </c>
      <c r="FI504" s="55" t="str">
        <f t="shared" si="672"/>
        <v/>
      </c>
      <c r="FJ504" s="55" t="str">
        <f t="shared" si="673"/>
        <v/>
      </c>
      <c r="FK504" s="55" t="str">
        <f t="shared" si="674"/>
        <v/>
      </c>
      <c r="FL504" s="55" t="str">
        <f t="shared" si="675"/>
        <v/>
      </c>
      <c r="FM504" s="55" t="str">
        <f t="shared" si="676"/>
        <v/>
      </c>
      <c r="FN504" s="55" t="str">
        <f t="shared" si="677"/>
        <v/>
      </c>
      <c r="FO504" s="55" t="str">
        <f t="shared" si="678"/>
        <v/>
      </c>
      <c r="FP504" s="55" t="str">
        <f t="shared" si="679"/>
        <v/>
      </c>
      <c r="FQ504" s="59" t="str">
        <f t="shared" si="680"/>
        <v/>
      </c>
      <c r="FR504" s="53" t="str">
        <f t="shared" si="634"/>
        <v/>
      </c>
      <c r="FS504" s="53" t="e">
        <f t="shared" si="681"/>
        <v>#VALUE!</v>
      </c>
      <c r="FT504" s="19" t="e">
        <f t="shared" si="682"/>
        <v>#VALUE!</v>
      </c>
      <c r="FU504" s="19" t="e">
        <f t="shared" si="683"/>
        <v>#VALUE!</v>
      </c>
      <c r="FV504" s="19" t="e">
        <f t="shared" si="684"/>
        <v>#VALUE!</v>
      </c>
      <c r="FW504" s="50" t="e">
        <f t="shared" si="685"/>
        <v>#VALUE!</v>
      </c>
      <c r="FX504" s="120">
        <f t="shared" si="686"/>
        <v>0</v>
      </c>
      <c r="FY504" s="120">
        <f t="shared" si="687"/>
        <v>0</v>
      </c>
      <c r="FZ504" s="120">
        <f t="shared" si="688"/>
        <v>0</v>
      </c>
      <c r="GA504" s="120">
        <f t="shared" si="689"/>
        <v>0</v>
      </c>
      <c r="GB504" s="120">
        <f t="shared" si="690"/>
        <v>0</v>
      </c>
      <c r="GC504" s="120">
        <f t="shared" si="691"/>
        <v>0</v>
      </c>
      <c r="GD504" s="120">
        <f t="shared" si="692"/>
        <v>0</v>
      </c>
      <c r="GE504" s="120">
        <f t="shared" si="693"/>
        <v>0</v>
      </c>
      <c r="GF504" s="120">
        <f t="shared" si="694"/>
        <v>0</v>
      </c>
      <c r="GG504">
        <f t="shared" si="695"/>
        <v>0</v>
      </c>
      <c r="GH504">
        <f t="shared" si="696"/>
        <v>0</v>
      </c>
      <c r="GI504">
        <v>6</v>
      </c>
      <c r="GJ504" t="str">
        <f t="shared" si="697"/>
        <v/>
      </c>
    </row>
    <row r="505" spans="1:192" x14ac:dyDescent="0.2">
      <c r="A505" s="50">
        <f t="shared" si="700"/>
        <v>504</v>
      </c>
      <c r="B505" s="58" t="s">
        <v>134</v>
      </c>
      <c r="C505" s="58" t="s">
        <v>208</v>
      </c>
      <c r="D505" s="58"/>
      <c r="E505" s="58"/>
      <c r="F505" s="83">
        <v>3434530</v>
      </c>
      <c r="G505" s="83">
        <v>5547210</v>
      </c>
      <c r="H505" s="77">
        <f t="shared" si="637"/>
        <v>434481.75800000003</v>
      </c>
      <c r="I505" s="77">
        <f t="shared" si="638"/>
        <v>5545430.9060000004</v>
      </c>
      <c r="J505" s="208">
        <v>190</v>
      </c>
      <c r="K505" s="83" t="s">
        <v>1335</v>
      </c>
      <c r="L505" s="83">
        <v>3</v>
      </c>
      <c r="M505" s="83"/>
      <c r="O505" s="83"/>
      <c r="P505" s="83"/>
      <c r="Q505" s="58" t="s">
        <v>2843</v>
      </c>
      <c r="R505" s="58" t="s">
        <v>1422</v>
      </c>
      <c r="S505" s="58" t="s">
        <v>1327</v>
      </c>
      <c r="T505" s="241" t="str">
        <f t="shared" si="639"/>
        <v>-</v>
      </c>
      <c r="U505" s="241" t="str">
        <f t="shared" si="640"/>
        <v>M</v>
      </c>
      <c r="V505" s="241" t="str">
        <f t="shared" si="641"/>
        <v>-</v>
      </c>
      <c r="W505" s="241" t="str">
        <f t="shared" si="633"/>
        <v>-</v>
      </c>
      <c r="X505" s="260">
        <f t="shared" si="702"/>
        <v>6</v>
      </c>
      <c r="Y505" s="261" t="str">
        <f t="shared" si="701"/>
        <v/>
      </c>
      <c r="Z505" s="68" t="s">
        <v>1572</v>
      </c>
      <c r="AA505" s="69" t="s">
        <v>1444</v>
      </c>
      <c r="AB505" s="77">
        <v>1</v>
      </c>
      <c r="AC505" s="58" t="s">
        <v>403</v>
      </c>
      <c r="AD505" s="58" t="s">
        <v>1950</v>
      </c>
      <c r="AE505" s="68"/>
      <c r="AF505" s="63">
        <v>15</v>
      </c>
      <c r="AG505" s="83"/>
      <c r="AH505" s="83"/>
      <c r="AI505" s="83"/>
      <c r="AJ505" s="83"/>
      <c r="AK505" s="83"/>
      <c r="AL505" s="83"/>
      <c r="AM505" s="83">
        <v>0.3</v>
      </c>
      <c r="AN505" s="58"/>
      <c r="AO505" s="58"/>
      <c r="AP505" s="83"/>
      <c r="AQ505" s="58"/>
      <c r="AR505" s="58">
        <v>7931.5</v>
      </c>
      <c r="AS505" s="193">
        <f t="shared" si="703"/>
        <v>7931.5</v>
      </c>
      <c r="AT505" s="248" t="str">
        <f t="shared" si="704"/>
        <v/>
      </c>
      <c r="AU505" s="58">
        <v>2365.9</v>
      </c>
      <c r="AV505" s="58">
        <v>26.9</v>
      </c>
      <c r="AW505" s="58">
        <v>395</v>
      </c>
      <c r="AX505" s="58">
        <v>4142</v>
      </c>
      <c r="AY505" s="58">
        <v>80.900000000000006</v>
      </c>
      <c r="AZ505" s="68">
        <v>704.5</v>
      </c>
      <c r="BA505" s="58"/>
      <c r="BB505" s="58">
        <v>216.3</v>
      </c>
      <c r="BC505" s="58"/>
      <c r="BD505" s="58"/>
      <c r="BE505" s="58"/>
      <c r="BF505" s="58">
        <v>0</v>
      </c>
      <c r="BG505" s="58"/>
      <c r="BH505" s="58"/>
      <c r="BI505" s="58"/>
      <c r="BJ505" s="58"/>
      <c r="BK505" s="58"/>
      <c r="BL505" s="58"/>
      <c r="BM505" s="64"/>
      <c r="BN505" s="68"/>
      <c r="BO505" s="81"/>
      <c r="BP505" s="81"/>
      <c r="BQ505" s="81"/>
      <c r="BR505" s="81"/>
      <c r="BS505" s="81"/>
      <c r="BT505" s="81"/>
      <c r="BU505" s="81"/>
      <c r="BV505" s="81"/>
      <c r="BW505" s="81"/>
      <c r="BX505" s="81"/>
      <c r="BY505" s="81"/>
      <c r="BZ505" s="81"/>
      <c r="CA505" s="81"/>
      <c r="CB505" s="81"/>
      <c r="CC505" s="81"/>
      <c r="CD505" s="81"/>
      <c r="CE505" s="81"/>
      <c r="CF505" s="81"/>
      <c r="CG505" s="81"/>
      <c r="CH505" s="81"/>
      <c r="CI505" s="81"/>
      <c r="CJ505" s="81"/>
      <c r="CK505" s="81"/>
      <c r="CL505" s="82"/>
      <c r="CM505" s="81"/>
      <c r="CN505" s="90" t="s">
        <v>3088</v>
      </c>
      <c r="CO505" s="90"/>
      <c r="DB505" s="103"/>
      <c r="DC505" s="103"/>
      <c r="DD505" s="103"/>
      <c r="DE505" s="103"/>
      <c r="DF505" s="103"/>
      <c r="DG505" s="103"/>
      <c r="DH505" s="90" t="s">
        <v>1951</v>
      </c>
      <c r="DI505" s="103"/>
      <c r="DJ505" s="103"/>
      <c r="DK505" s="103"/>
      <c r="DL505" s="103"/>
      <c r="DM505" s="103"/>
      <c r="DN505" s="103"/>
      <c r="DO505" s="103"/>
      <c r="DP505" s="103"/>
      <c r="DQ505" s="103"/>
      <c r="DR505" s="103"/>
      <c r="DS505" s="104"/>
      <c r="DT505" s="50">
        <f t="shared" si="642"/>
        <v>1</v>
      </c>
      <c r="DU505" s="73">
        <f t="shared" si="643"/>
        <v>1</v>
      </c>
      <c r="DV505" s="73">
        <f t="shared" si="644"/>
        <v>0</v>
      </c>
      <c r="DW505" s="73">
        <f t="shared" si="645"/>
        <v>0</v>
      </c>
      <c r="DX505" s="73">
        <f t="shared" si="646"/>
        <v>0</v>
      </c>
      <c r="DY505" s="125">
        <f t="shared" si="647"/>
        <v>0</v>
      </c>
      <c r="DZ505" s="73">
        <f t="shared" si="648"/>
        <v>1</v>
      </c>
      <c r="EA505" s="19">
        <f t="shared" si="649"/>
        <v>0</v>
      </c>
      <c r="EB505" s="50">
        <f t="shared" si="650"/>
        <v>0</v>
      </c>
      <c r="EC505" s="19">
        <f t="shared" si="651"/>
        <v>0</v>
      </c>
      <c r="ED505" s="19">
        <f t="shared" si="652"/>
        <v>1</v>
      </c>
      <c r="EE505" s="19">
        <f t="shared" si="653"/>
        <v>0</v>
      </c>
      <c r="EF505" s="50">
        <f t="shared" si="654"/>
        <v>0</v>
      </c>
      <c r="EG505" s="19">
        <f t="shared" si="655"/>
        <v>0</v>
      </c>
      <c r="EH505" s="19">
        <f t="shared" si="656"/>
        <v>0</v>
      </c>
      <c r="EI505" s="50">
        <f t="shared" si="657"/>
        <v>1</v>
      </c>
      <c r="EJ505" s="125">
        <f t="shared" si="658"/>
        <v>1</v>
      </c>
      <c r="EK505">
        <f t="shared" si="659"/>
        <v>2365.9</v>
      </c>
      <c r="EL505">
        <f t="shared" si="660"/>
        <v>216.3</v>
      </c>
      <c r="EM505">
        <f t="shared" si="661"/>
        <v>26.9</v>
      </c>
      <c r="EN505">
        <f t="shared" si="662"/>
        <v>395</v>
      </c>
      <c r="EO505">
        <f t="shared" si="663"/>
        <v>0</v>
      </c>
      <c r="EP505" t="str">
        <f t="shared" si="664"/>
        <v/>
      </c>
      <c r="EQ505">
        <f t="shared" si="665"/>
        <v>704.5</v>
      </c>
      <c r="ER505" t="str">
        <f t="shared" si="666"/>
        <v/>
      </c>
      <c r="ES505" t="str">
        <f t="shared" si="667"/>
        <v/>
      </c>
      <c r="ET505">
        <f t="shared" si="668"/>
        <v>80.900000000000006</v>
      </c>
      <c r="EU505" s="61">
        <f t="shared" si="669"/>
        <v>4142</v>
      </c>
      <c r="EV505" s="53" t="e">
        <f>IF(ISNUMBER(EK505),EK505*#REF!,"")</f>
        <v>#REF!</v>
      </c>
      <c r="EW505" s="53" t="e">
        <f>IF(ISNUMBER(EL505),EL505*#REF!,"")</f>
        <v>#REF!</v>
      </c>
      <c r="EX505" s="53" t="e">
        <f>IF(ISNUMBER(EM505),EM505*#REF!,"")</f>
        <v>#REF!</v>
      </c>
      <c r="EY505" s="53" t="e">
        <f>IF(ISNUMBER(EN505),EN505*#REF!,"")</f>
        <v>#REF!</v>
      </c>
      <c r="EZ505" s="53" t="e">
        <f>IF(ISNUMBER(EO505),EO505*#REF!,"")</f>
        <v>#REF!</v>
      </c>
      <c r="FA505" s="53" t="str">
        <f>IF(ISNUMBER(EP505),EP505*#REF!,"")</f>
        <v/>
      </c>
      <c r="FB505" s="53" t="e">
        <f>IF(ISNUMBER(EQ505),EQ505*#REF!,"")</f>
        <v>#REF!</v>
      </c>
      <c r="FC505" s="53" t="str">
        <f>IF(ISNUMBER(ER505),ER505*#REF!,"")</f>
        <v/>
      </c>
      <c r="FD505" s="53" t="str">
        <f>IF(ISNUMBER(ES505),ES505*#REF!,"")</f>
        <v/>
      </c>
      <c r="FE505" s="53" t="e">
        <f>IF(ISNUMBER(ET505),ET505*#REF!,"")</f>
        <v>#REF!</v>
      </c>
      <c r="FF505" s="52" t="e">
        <f>IF(ISNUMBER(EU505),EU505*#REF!,"")</f>
        <v>#REF!</v>
      </c>
      <c r="FG505" s="55" t="str">
        <f t="shared" si="670"/>
        <v/>
      </c>
      <c r="FH505" s="55" t="str">
        <f t="shared" si="671"/>
        <v/>
      </c>
      <c r="FI505" s="55" t="str">
        <f t="shared" si="672"/>
        <v/>
      </c>
      <c r="FJ505" s="55" t="str">
        <f t="shared" si="673"/>
        <v/>
      </c>
      <c r="FK505" s="55" t="str">
        <f t="shared" si="674"/>
        <v/>
      </c>
      <c r="FL505" s="55" t="str">
        <f t="shared" si="675"/>
        <v/>
      </c>
      <c r="FM505" s="55" t="str">
        <f t="shared" si="676"/>
        <v/>
      </c>
      <c r="FN505" s="55" t="str">
        <f t="shared" si="677"/>
        <v/>
      </c>
      <c r="FO505" s="55" t="str">
        <f t="shared" si="678"/>
        <v/>
      </c>
      <c r="FP505" s="55" t="str">
        <f t="shared" si="679"/>
        <v/>
      </c>
      <c r="FQ505" s="59" t="str">
        <f t="shared" si="680"/>
        <v/>
      </c>
      <c r="FR505" s="53" t="str">
        <f t="shared" si="634"/>
        <v/>
      </c>
      <c r="FS505" s="53" t="e">
        <f t="shared" si="681"/>
        <v>#VALUE!</v>
      </c>
      <c r="FT505" s="19" t="e">
        <f t="shared" si="682"/>
        <v>#VALUE!</v>
      </c>
      <c r="FU505" s="19" t="e">
        <f t="shared" si="683"/>
        <v>#VALUE!</v>
      </c>
      <c r="FV505" s="19" t="e">
        <f t="shared" si="684"/>
        <v>#VALUE!</v>
      </c>
      <c r="FW505" s="50" t="e">
        <f t="shared" si="685"/>
        <v>#VALUE!</v>
      </c>
      <c r="FX505" s="120">
        <f t="shared" si="686"/>
        <v>0</v>
      </c>
      <c r="FY505" s="120">
        <f t="shared" si="687"/>
        <v>0</v>
      </c>
      <c r="FZ505" s="120">
        <f t="shared" si="688"/>
        <v>0</v>
      </c>
      <c r="GA505" s="120">
        <f t="shared" si="689"/>
        <v>0</v>
      </c>
      <c r="GB505" s="120">
        <f t="shared" si="690"/>
        <v>0</v>
      </c>
      <c r="GC505" s="120">
        <f t="shared" si="691"/>
        <v>0</v>
      </c>
      <c r="GD505" s="120">
        <f t="shared" si="692"/>
        <v>0</v>
      </c>
      <c r="GE505" s="120">
        <f t="shared" si="693"/>
        <v>0</v>
      </c>
      <c r="GF505" s="120">
        <f t="shared" si="694"/>
        <v>0</v>
      </c>
      <c r="GG505">
        <f t="shared" si="695"/>
        <v>0</v>
      </c>
      <c r="GH505">
        <f t="shared" si="696"/>
        <v>0</v>
      </c>
      <c r="GI505">
        <v>6</v>
      </c>
      <c r="GJ505" t="str">
        <f t="shared" si="697"/>
        <v/>
      </c>
    </row>
    <row r="506" spans="1:192" x14ac:dyDescent="0.2">
      <c r="A506" s="50">
        <f t="shared" si="700"/>
        <v>505</v>
      </c>
      <c r="B506" s="58" t="s">
        <v>385</v>
      </c>
      <c r="C506" s="58" t="s">
        <v>1199</v>
      </c>
      <c r="D506" s="58"/>
      <c r="E506" s="58"/>
      <c r="F506" s="83">
        <v>3432500</v>
      </c>
      <c r="G506" s="83">
        <v>5541780</v>
      </c>
      <c r="H506" s="77">
        <f t="shared" si="637"/>
        <v>432452.57</v>
      </c>
      <c r="I506" s="77">
        <f t="shared" si="638"/>
        <v>5540003.0780000007</v>
      </c>
      <c r="J506" s="83">
        <v>79.73</v>
      </c>
      <c r="K506" s="83" t="s">
        <v>1334</v>
      </c>
      <c r="L506" s="83">
        <v>9.5500000000000007</v>
      </c>
      <c r="M506" s="83"/>
      <c r="O506" s="83"/>
      <c r="P506" s="83"/>
      <c r="Q506" s="58" t="s">
        <v>2822</v>
      </c>
      <c r="R506" s="58" t="s">
        <v>1371</v>
      </c>
      <c r="S506" s="2" t="s">
        <v>2811</v>
      </c>
      <c r="T506" s="241" t="str">
        <f t="shared" si="639"/>
        <v>-</v>
      </c>
      <c r="U506" s="241" t="str">
        <f t="shared" si="640"/>
        <v>M</v>
      </c>
      <c r="V506" s="241" t="str">
        <f t="shared" si="641"/>
        <v>-</v>
      </c>
      <c r="W506" s="241" t="str">
        <f t="shared" si="633"/>
        <v>-</v>
      </c>
      <c r="X506" s="260">
        <f t="shared" si="702"/>
        <v>6</v>
      </c>
      <c r="Y506" s="261" t="str">
        <f t="shared" si="701"/>
        <v/>
      </c>
      <c r="Z506" s="68" t="s">
        <v>1952</v>
      </c>
      <c r="AA506" s="69">
        <v>20936</v>
      </c>
      <c r="AB506" s="77">
        <v>1</v>
      </c>
      <c r="AC506" s="58" t="s">
        <v>401</v>
      </c>
      <c r="AD506" s="58" t="s">
        <v>1953</v>
      </c>
      <c r="AE506" s="68"/>
      <c r="AF506" s="83">
        <v>9.8000000000000007</v>
      </c>
      <c r="AG506" s="83"/>
      <c r="AH506" s="83">
        <v>6.7</v>
      </c>
      <c r="AI506" s="83"/>
      <c r="AJ506" s="83"/>
      <c r="AK506" s="83"/>
      <c r="AL506" s="83"/>
      <c r="AM506" s="83"/>
      <c r="AN506" s="58">
        <v>46.6</v>
      </c>
      <c r="AO506" s="58">
        <v>24.6</v>
      </c>
      <c r="AP506" s="83">
        <v>9</v>
      </c>
      <c r="AQ506" s="58"/>
      <c r="AR506" s="58">
        <v>1518</v>
      </c>
      <c r="AS506" s="193">
        <f t="shared" si="703"/>
        <v>1292.0999999999999</v>
      </c>
      <c r="AT506" s="250" t="str">
        <f t="shared" si="704"/>
        <v/>
      </c>
      <c r="AU506" s="215">
        <v>22</v>
      </c>
      <c r="AV506" s="58">
        <v>49.5</v>
      </c>
      <c r="AW506" s="58">
        <v>246</v>
      </c>
      <c r="AX506" s="58">
        <v>85</v>
      </c>
      <c r="AY506" s="58">
        <v>336</v>
      </c>
      <c r="AZ506" s="68">
        <v>536</v>
      </c>
      <c r="BA506" s="58"/>
      <c r="BB506" s="58"/>
      <c r="BC506" s="58"/>
      <c r="BD506" s="58">
        <v>0.8</v>
      </c>
      <c r="BE506" s="58">
        <v>13.5</v>
      </c>
      <c r="BF506" s="58">
        <v>3.3</v>
      </c>
      <c r="BG506" s="58"/>
      <c r="BH506" s="58"/>
      <c r="BI506" s="58"/>
      <c r="BJ506" s="58">
        <v>0</v>
      </c>
      <c r="BK506" s="58"/>
      <c r="BL506" s="58"/>
      <c r="BM506" s="64"/>
      <c r="BN506" s="68"/>
      <c r="BO506" s="81"/>
      <c r="BP506" s="81"/>
      <c r="BQ506" s="81"/>
      <c r="BR506" s="81"/>
      <c r="BS506" s="81"/>
      <c r="BT506" s="81"/>
      <c r="BU506" s="81"/>
      <c r="BV506" s="81"/>
      <c r="BW506" s="81"/>
      <c r="BX506" s="81"/>
      <c r="BY506" s="81"/>
      <c r="BZ506" s="81"/>
      <c r="CA506" s="81"/>
      <c r="CB506" s="81"/>
      <c r="CC506" s="81"/>
      <c r="CD506" s="81"/>
      <c r="CE506" s="81"/>
      <c r="CF506" s="81"/>
      <c r="CG506" s="81"/>
      <c r="CH506" s="81"/>
      <c r="CI506" s="81"/>
      <c r="CJ506" s="81"/>
      <c r="CK506" s="81"/>
      <c r="CL506" s="82"/>
      <c r="CM506" s="64">
        <v>1</v>
      </c>
      <c r="CN506" s="81">
        <v>275</v>
      </c>
      <c r="CO506" s="90"/>
      <c r="DB506" s="103"/>
      <c r="DC506" s="103"/>
      <c r="DD506" s="103"/>
      <c r="DE506" s="103"/>
      <c r="DF506" s="103"/>
      <c r="DG506" s="103"/>
      <c r="DH506" s="103"/>
      <c r="DI506" s="103"/>
      <c r="DJ506" s="103"/>
      <c r="DK506" s="103"/>
      <c r="DL506" s="103"/>
      <c r="DM506" s="103"/>
      <c r="DN506" s="103"/>
      <c r="DO506" s="103"/>
      <c r="DP506" s="103"/>
      <c r="DQ506" s="103"/>
      <c r="DR506" s="103"/>
      <c r="DS506" s="104"/>
      <c r="DT506" s="50">
        <f t="shared" si="642"/>
        <v>1</v>
      </c>
      <c r="DU506" s="73">
        <f t="shared" si="643"/>
        <v>1</v>
      </c>
      <c r="DV506" s="73">
        <f t="shared" si="644"/>
        <v>0</v>
      </c>
      <c r="DW506" s="73">
        <f t="shared" si="645"/>
        <v>0</v>
      </c>
      <c r="DX506" s="73">
        <f t="shared" si="646"/>
        <v>0</v>
      </c>
      <c r="DY506" s="125">
        <f t="shared" si="647"/>
        <v>0</v>
      </c>
      <c r="DZ506" s="73">
        <f t="shared" si="648"/>
        <v>1</v>
      </c>
      <c r="EA506" s="19">
        <f t="shared" si="649"/>
        <v>0</v>
      </c>
      <c r="EB506" s="50">
        <f t="shared" si="650"/>
        <v>0</v>
      </c>
      <c r="EC506" s="19">
        <f t="shared" si="651"/>
        <v>0</v>
      </c>
      <c r="ED506" s="19">
        <f t="shared" si="652"/>
        <v>1</v>
      </c>
      <c r="EE506" s="19">
        <f t="shared" si="653"/>
        <v>0</v>
      </c>
      <c r="EF506" s="50">
        <f t="shared" si="654"/>
        <v>0</v>
      </c>
      <c r="EG506" s="19">
        <f t="shared" si="655"/>
        <v>1</v>
      </c>
      <c r="EH506" s="19">
        <f t="shared" si="656"/>
        <v>0</v>
      </c>
      <c r="EI506" s="50">
        <f t="shared" si="657"/>
        <v>0</v>
      </c>
      <c r="EJ506" s="125">
        <f t="shared" si="658"/>
        <v>1</v>
      </c>
      <c r="EK506">
        <f t="shared" si="659"/>
        <v>22</v>
      </c>
      <c r="EL506" t="str">
        <f t="shared" si="660"/>
        <v/>
      </c>
      <c r="EM506">
        <f t="shared" si="661"/>
        <v>49.5</v>
      </c>
      <c r="EN506">
        <f t="shared" si="662"/>
        <v>246</v>
      </c>
      <c r="EO506">
        <f t="shared" si="663"/>
        <v>3.3</v>
      </c>
      <c r="EP506">
        <f t="shared" si="664"/>
        <v>13.5</v>
      </c>
      <c r="EQ506">
        <f t="shared" si="665"/>
        <v>536</v>
      </c>
      <c r="ER506" t="str">
        <f t="shared" si="666"/>
        <v/>
      </c>
      <c r="ES506">
        <f t="shared" si="667"/>
        <v>0</v>
      </c>
      <c r="ET506">
        <f t="shared" si="668"/>
        <v>336</v>
      </c>
      <c r="EU506" s="61">
        <f t="shared" si="669"/>
        <v>85</v>
      </c>
      <c r="EV506" s="53" t="e">
        <f>IF(ISNUMBER(EK506),EK506*#REF!,"")</f>
        <v>#REF!</v>
      </c>
      <c r="EW506" s="53" t="str">
        <f>IF(ISNUMBER(EL506),EL506*#REF!,"")</f>
        <v/>
      </c>
      <c r="EX506" s="53" t="e">
        <f>IF(ISNUMBER(EM506),EM506*#REF!,"")</f>
        <v>#REF!</v>
      </c>
      <c r="EY506" s="53" t="e">
        <f>IF(ISNUMBER(EN506),EN506*#REF!,"")</f>
        <v>#REF!</v>
      </c>
      <c r="EZ506" s="53" t="e">
        <f>IF(ISNUMBER(EO506),EO506*#REF!,"")</f>
        <v>#REF!</v>
      </c>
      <c r="FA506" s="53" t="e">
        <f>IF(ISNUMBER(EP506),EP506*#REF!,"")</f>
        <v>#REF!</v>
      </c>
      <c r="FB506" s="53" t="e">
        <f>IF(ISNUMBER(EQ506),EQ506*#REF!,"")</f>
        <v>#REF!</v>
      </c>
      <c r="FC506" s="53" t="str">
        <f>IF(ISNUMBER(ER506),ER506*#REF!,"")</f>
        <v/>
      </c>
      <c r="FD506" s="53" t="e">
        <f>IF(ISNUMBER(ES506),ES506*#REF!,"")</f>
        <v>#REF!</v>
      </c>
      <c r="FE506" s="53" t="e">
        <f>IF(ISNUMBER(ET506),ET506*#REF!,"")</f>
        <v>#REF!</v>
      </c>
      <c r="FF506" s="52" t="e">
        <f>IF(ISNUMBER(EU506),EU506*#REF!,"")</f>
        <v>#REF!</v>
      </c>
      <c r="FG506" s="55" t="str">
        <f t="shared" si="670"/>
        <v/>
      </c>
      <c r="FH506" s="55" t="str">
        <f t="shared" si="671"/>
        <v/>
      </c>
      <c r="FI506" s="55" t="str">
        <f t="shared" si="672"/>
        <v/>
      </c>
      <c r="FJ506" s="55" t="str">
        <f t="shared" si="673"/>
        <v/>
      </c>
      <c r="FK506" s="55" t="str">
        <f t="shared" si="674"/>
        <v/>
      </c>
      <c r="FL506" s="55" t="str">
        <f t="shared" si="675"/>
        <v/>
      </c>
      <c r="FM506" s="55" t="str">
        <f t="shared" si="676"/>
        <v/>
      </c>
      <c r="FN506" s="55" t="str">
        <f t="shared" si="677"/>
        <v/>
      </c>
      <c r="FO506" s="55" t="str">
        <f t="shared" si="678"/>
        <v/>
      </c>
      <c r="FP506" s="55" t="str">
        <f t="shared" si="679"/>
        <v/>
      </c>
      <c r="FQ506" s="59" t="str">
        <f t="shared" si="680"/>
        <v/>
      </c>
      <c r="FR506" s="53" t="str">
        <f t="shared" si="634"/>
        <v/>
      </c>
      <c r="FS506" s="53" t="e">
        <f t="shared" si="681"/>
        <v>#VALUE!</v>
      </c>
      <c r="FT506" s="19" t="e">
        <f t="shared" si="682"/>
        <v>#VALUE!</v>
      </c>
      <c r="FU506" s="19" t="e">
        <f t="shared" si="683"/>
        <v>#VALUE!</v>
      </c>
      <c r="FV506" s="19" t="e">
        <f t="shared" si="684"/>
        <v>#VALUE!</v>
      </c>
      <c r="FW506" s="50" t="e">
        <f t="shared" si="685"/>
        <v>#VALUE!</v>
      </c>
      <c r="FX506" s="120">
        <f t="shared" si="686"/>
        <v>0</v>
      </c>
      <c r="FY506" s="120">
        <f t="shared" si="687"/>
        <v>0</v>
      </c>
      <c r="FZ506" s="120">
        <f t="shared" si="688"/>
        <v>0</v>
      </c>
      <c r="GA506" s="120">
        <f t="shared" si="689"/>
        <v>0</v>
      </c>
      <c r="GB506" s="120">
        <f t="shared" si="690"/>
        <v>0</v>
      </c>
      <c r="GC506" s="120">
        <f t="shared" si="691"/>
        <v>0</v>
      </c>
      <c r="GD506" s="120">
        <f t="shared" si="692"/>
        <v>0</v>
      </c>
      <c r="GE506" s="120">
        <f t="shared" si="693"/>
        <v>0</v>
      </c>
      <c r="GF506" s="120">
        <f t="shared" si="694"/>
        <v>0</v>
      </c>
      <c r="GG506">
        <f t="shared" si="695"/>
        <v>0</v>
      </c>
      <c r="GH506">
        <f t="shared" si="696"/>
        <v>0</v>
      </c>
      <c r="GI506">
        <v>6</v>
      </c>
      <c r="GJ506" t="str">
        <f t="shared" si="697"/>
        <v/>
      </c>
    </row>
    <row r="507" spans="1:192" x14ac:dyDescent="0.2">
      <c r="A507" s="50">
        <f t="shared" si="700"/>
        <v>506</v>
      </c>
      <c r="B507" s="2" t="s">
        <v>385</v>
      </c>
      <c r="C507" s="58" t="s">
        <v>370</v>
      </c>
      <c r="D507" s="58"/>
      <c r="E507" s="58" t="s">
        <v>1954</v>
      </c>
      <c r="F507" s="83">
        <v>3432895</v>
      </c>
      <c r="G507" s="83">
        <v>5542325</v>
      </c>
      <c r="H507" s="77">
        <f t="shared" si="637"/>
        <v>432847.41200000001</v>
      </c>
      <c r="I507" s="77">
        <f t="shared" si="638"/>
        <v>5540547.8600000003</v>
      </c>
      <c r="J507" s="211">
        <v>83</v>
      </c>
      <c r="K507" s="66" t="s">
        <v>1333</v>
      </c>
      <c r="L507" s="83">
        <v>8</v>
      </c>
      <c r="Q507" s="58" t="s">
        <v>2822</v>
      </c>
      <c r="R507" s="58" t="s">
        <v>1371</v>
      </c>
      <c r="S507" s="2" t="s">
        <v>2811</v>
      </c>
      <c r="T507" s="241" t="str">
        <f t="shared" si="639"/>
        <v>-</v>
      </c>
      <c r="U507" s="241" t="str">
        <f t="shared" si="640"/>
        <v>M</v>
      </c>
      <c r="V507" s="241" t="str">
        <f t="shared" si="641"/>
        <v>-</v>
      </c>
      <c r="W507" s="241" t="str">
        <f t="shared" si="633"/>
        <v>-</v>
      </c>
      <c r="X507" s="260">
        <f t="shared" si="702"/>
        <v>6</v>
      </c>
      <c r="Y507" s="261" t="str">
        <f t="shared" si="701"/>
        <v/>
      </c>
      <c r="Z507" s="68"/>
      <c r="AA507" s="48">
        <v>17474</v>
      </c>
      <c r="AB507" s="73">
        <v>1</v>
      </c>
      <c r="AD507" s="2" t="s">
        <v>386</v>
      </c>
      <c r="AE507" s="68"/>
      <c r="AF507" s="66">
        <v>12.2</v>
      </c>
      <c r="AH507" s="63">
        <v>7</v>
      </c>
      <c r="AN507" s="58">
        <v>37.799999999999997</v>
      </c>
      <c r="AO507" s="58">
        <v>26.1</v>
      </c>
      <c r="AP507" s="19">
        <v>5</v>
      </c>
      <c r="AQ507">
        <v>1048</v>
      </c>
      <c r="AS507" s="193">
        <f t="shared" si="703"/>
        <v>1291.0400000000002</v>
      </c>
      <c r="AT507" s="248" t="str">
        <f t="shared" si="704"/>
        <v/>
      </c>
      <c r="AU507" s="58">
        <v>92</v>
      </c>
      <c r="AV507" s="58">
        <v>54</v>
      </c>
      <c r="AW507" s="58">
        <v>182</v>
      </c>
      <c r="AX507" s="58">
        <v>78</v>
      </c>
      <c r="AY507" s="58">
        <v>254</v>
      </c>
      <c r="AZ507" s="68">
        <v>570</v>
      </c>
      <c r="BD507">
        <v>0</v>
      </c>
      <c r="BE507">
        <v>0.14000000000000001</v>
      </c>
      <c r="BF507">
        <v>0</v>
      </c>
      <c r="BJ507">
        <v>44</v>
      </c>
      <c r="BM507">
        <v>16.899999999999999</v>
      </c>
      <c r="BO507" s="90"/>
      <c r="BP507" s="90"/>
      <c r="BQ507" s="90"/>
      <c r="BR507" s="90"/>
      <c r="BS507" s="90"/>
      <c r="BT507" s="90"/>
      <c r="BU507" s="90"/>
      <c r="BV507" s="90"/>
      <c r="BW507" s="90"/>
      <c r="BX507" s="90"/>
      <c r="BY507" s="90"/>
      <c r="BZ507" s="90"/>
      <c r="CA507" s="90"/>
      <c r="CB507" s="90"/>
      <c r="CC507" s="90"/>
      <c r="CD507" s="90"/>
      <c r="CE507" s="90"/>
      <c r="CF507" s="90"/>
      <c r="CG507" s="90"/>
      <c r="CH507" s="90"/>
      <c r="CI507" s="90"/>
      <c r="CJ507" s="90"/>
      <c r="CK507" s="90"/>
      <c r="CL507" s="91"/>
      <c r="CM507">
        <v>3.6</v>
      </c>
      <c r="CN507" s="90">
        <v>94</v>
      </c>
      <c r="CO507" s="90"/>
      <c r="DB507" s="103"/>
      <c r="DC507" s="103"/>
      <c r="DD507" s="103"/>
      <c r="DE507" s="103"/>
      <c r="DF507" s="103"/>
      <c r="DG507" s="103"/>
      <c r="DH507" s="103"/>
      <c r="DI507" s="103"/>
      <c r="DJ507" s="103"/>
      <c r="DK507" s="103"/>
      <c r="DL507" s="103"/>
      <c r="DM507" s="103"/>
      <c r="DN507" s="103"/>
      <c r="DO507" s="103"/>
      <c r="DP507" s="103"/>
      <c r="DQ507" s="103"/>
      <c r="DR507" s="103"/>
      <c r="DS507" s="104"/>
      <c r="DT507" s="50">
        <f t="shared" si="642"/>
        <v>1</v>
      </c>
      <c r="DU507" s="73">
        <f t="shared" si="643"/>
        <v>1</v>
      </c>
      <c r="DV507" s="73">
        <f t="shared" si="644"/>
        <v>0</v>
      </c>
      <c r="DW507" s="73">
        <f t="shared" si="645"/>
        <v>0</v>
      </c>
      <c r="DX507" s="73">
        <f t="shared" si="646"/>
        <v>0</v>
      </c>
      <c r="DY507" s="125">
        <f t="shared" si="647"/>
        <v>0</v>
      </c>
      <c r="DZ507" s="73">
        <f t="shared" si="648"/>
        <v>1</v>
      </c>
      <c r="EA507" s="19">
        <f t="shared" si="649"/>
        <v>0</v>
      </c>
      <c r="EB507" s="50">
        <f t="shared" si="650"/>
        <v>0</v>
      </c>
      <c r="EC507" s="19">
        <f t="shared" si="651"/>
        <v>0</v>
      </c>
      <c r="ED507" s="19">
        <f t="shared" si="652"/>
        <v>1</v>
      </c>
      <c r="EE507" s="19">
        <f t="shared" si="653"/>
        <v>0</v>
      </c>
      <c r="EF507" s="50">
        <f t="shared" si="654"/>
        <v>0</v>
      </c>
      <c r="EG507" s="19">
        <f t="shared" si="655"/>
        <v>1</v>
      </c>
      <c r="EH507" s="19">
        <f t="shared" si="656"/>
        <v>0</v>
      </c>
      <c r="EI507" s="50">
        <f t="shared" si="657"/>
        <v>0</v>
      </c>
      <c r="EJ507" s="125">
        <f t="shared" si="658"/>
        <v>1</v>
      </c>
      <c r="EK507">
        <f t="shared" si="659"/>
        <v>92</v>
      </c>
      <c r="EL507" t="str">
        <f t="shared" si="660"/>
        <v/>
      </c>
      <c r="EM507">
        <f t="shared" si="661"/>
        <v>54</v>
      </c>
      <c r="EN507">
        <f t="shared" si="662"/>
        <v>182</v>
      </c>
      <c r="EO507">
        <f t="shared" si="663"/>
        <v>0</v>
      </c>
      <c r="EP507">
        <f t="shared" si="664"/>
        <v>0.14000000000000001</v>
      </c>
      <c r="EQ507">
        <f t="shared" si="665"/>
        <v>570</v>
      </c>
      <c r="ER507" t="str">
        <f t="shared" si="666"/>
        <v/>
      </c>
      <c r="ES507">
        <f t="shared" si="667"/>
        <v>44</v>
      </c>
      <c r="ET507">
        <f t="shared" si="668"/>
        <v>254</v>
      </c>
      <c r="EU507" s="61">
        <f t="shared" si="669"/>
        <v>78</v>
      </c>
      <c r="EV507" s="53" t="e">
        <f>IF(ISNUMBER(EK507),EK507*#REF!,"")</f>
        <v>#REF!</v>
      </c>
      <c r="EW507" s="53" t="str">
        <f>IF(ISNUMBER(EL507),EL507*#REF!,"")</f>
        <v/>
      </c>
      <c r="EX507" s="53" t="e">
        <f>IF(ISNUMBER(EM507),EM507*#REF!,"")</f>
        <v>#REF!</v>
      </c>
      <c r="EY507" s="53" t="e">
        <f>IF(ISNUMBER(EN507),EN507*#REF!,"")</f>
        <v>#REF!</v>
      </c>
      <c r="EZ507" s="53" t="e">
        <f>IF(ISNUMBER(EO507),EO507*#REF!,"")</f>
        <v>#REF!</v>
      </c>
      <c r="FA507" s="53" t="e">
        <f>IF(ISNUMBER(EP507),EP507*#REF!,"")</f>
        <v>#REF!</v>
      </c>
      <c r="FB507" s="53" t="e">
        <f>IF(ISNUMBER(EQ507),EQ507*#REF!,"")</f>
        <v>#REF!</v>
      </c>
      <c r="FC507" s="53" t="str">
        <f>IF(ISNUMBER(ER507),ER507*#REF!,"")</f>
        <v/>
      </c>
      <c r="FD507" s="53" t="e">
        <f>IF(ISNUMBER(ES507),ES507*#REF!,"")</f>
        <v>#REF!</v>
      </c>
      <c r="FE507" s="53" t="e">
        <f>IF(ISNUMBER(ET507),ET507*#REF!,"")</f>
        <v>#REF!</v>
      </c>
      <c r="FF507" s="52" t="e">
        <f>IF(ISNUMBER(EU507),EU507*#REF!,"")</f>
        <v>#REF!</v>
      </c>
      <c r="FG507" s="55" t="str">
        <f t="shared" si="670"/>
        <v/>
      </c>
      <c r="FH507" s="55" t="str">
        <f t="shared" si="671"/>
        <v/>
      </c>
      <c r="FI507" s="55" t="str">
        <f t="shared" si="672"/>
        <v/>
      </c>
      <c r="FJ507" s="55" t="str">
        <f t="shared" si="673"/>
        <v/>
      </c>
      <c r="FK507" s="55" t="str">
        <f t="shared" si="674"/>
        <v/>
      </c>
      <c r="FL507" s="55" t="str">
        <f t="shared" si="675"/>
        <v/>
      </c>
      <c r="FM507" s="55" t="str">
        <f t="shared" si="676"/>
        <v/>
      </c>
      <c r="FN507" s="55" t="str">
        <f t="shared" si="677"/>
        <v/>
      </c>
      <c r="FO507" s="55" t="str">
        <f t="shared" si="678"/>
        <v/>
      </c>
      <c r="FP507" s="55" t="str">
        <f t="shared" si="679"/>
        <v/>
      </c>
      <c r="FQ507" s="59" t="str">
        <f t="shared" si="680"/>
        <v/>
      </c>
      <c r="FR507" s="53" t="str">
        <f t="shared" si="634"/>
        <v/>
      </c>
      <c r="FS507" s="53" t="e">
        <f t="shared" si="681"/>
        <v>#VALUE!</v>
      </c>
      <c r="FT507" s="19" t="e">
        <f t="shared" si="682"/>
        <v>#VALUE!</v>
      </c>
      <c r="FU507" s="19" t="e">
        <f t="shared" si="683"/>
        <v>#VALUE!</v>
      </c>
      <c r="FV507" s="19" t="e">
        <f t="shared" si="684"/>
        <v>#VALUE!</v>
      </c>
      <c r="FW507" s="50" t="e">
        <f t="shared" si="685"/>
        <v>#VALUE!</v>
      </c>
      <c r="FX507" s="120">
        <f t="shared" si="686"/>
        <v>0</v>
      </c>
      <c r="FY507" s="120">
        <f t="shared" si="687"/>
        <v>0</v>
      </c>
      <c r="FZ507" s="120">
        <f t="shared" si="688"/>
        <v>0</v>
      </c>
      <c r="GA507" s="120">
        <f t="shared" si="689"/>
        <v>0</v>
      </c>
      <c r="GB507" s="120">
        <f t="shared" si="690"/>
        <v>0</v>
      </c>
      <c r="GC507" s="120">
        <f t="shared" si="691"/>
        <v>0</v>
      </c>
      <c r="GD507" s="120">
        <f t="shared" si="692"/>
        <v>0</v>
      </c>
      <c r="GE507" s="120">
        <f t="shared" si="693"/>
        <v>0</v>
      </c>
      <c r="GF507" s="120">
        <f t="shared" si="694"/>
        <v>0</v>
      </c>
      <c r="GG507">
        <f t="shared" si="695"/>
        <v>0</v>
      </c>
      <c r="GH507">
        <f t="shared" si="696"/>
        <v>0</v>
      </c>
      <c r="GI507">
        <v>6</v>
      </c>
      <c r="GJ507" t="str">
        <f t="shared" si="697"/>
        <v/>
      </c>
    </row>
    <row r="508" spans="1:192" x14ac:dyDescent="0.2">
      <c r="A508" s="50">
        <f t="shared" si="700"/>
        <v>507</v>
      </c>
      <c r="B508" s="58" t="s">
        <v>385</v>
      </c>
      <c r="C508" s="58" t="s">
        <v>370</v>
      </c>
      <c r="D508" s="58"/>
      <c r="E508" s="58" t="s">
        <v>1954</v>
      </c>
      <c r="F508" s="83">
        <v>3432895</v>
      </c>
      <c r="G508" s="83">
        <v>5542325</v>
      </c>
      <c r="H508" s="77">
        <f t="shared" si="637"/>
        <v>432847.41200000001</v>
      </c>
      <c r="I508" s="77">
        <f t="shared" si="638"/>
        <v>5540547.8600000003</v>
      </c>
      <c r="J508" s="208">
        <v>83</v>
      </c>
      <c r="K508" s="83" t="s">
        <v>1333</v>
      </c>
      <c r="L508" s="83">
        <v>8</v>
      </c>
      <c r="M508" s="83"/>
      <c r="O508" s="83"/>
      <c r="P508" s="83"/>
      <c r="Q508" s="58" t="s">
        <v>2822</v>
      </c>
      <c r="R508" s="58" t="s">
        <v>1371</v>
      </c>
      <c r="S508" s="2" t="s">
        <v>2811</v>
      </c>
      <c r="T508" s="241" t="str">
        <f t="shared" si="639"/>
        <v>-</v>
      </c>
      <c r="U508" s="241" t="str">
        <f t="shared" si="640"/>
        <v>M</v>
      </c>
      <c r="V508" s="241" t="str">
        <f t="shared" si="641"/>
        <v>-</v>
      </c>
      <c r="W508" s="241" t="str">
        <f t="shared" si="633"/>
        <v>-</v>
      </c>
      <c r="X508" s="260">
        <f t="shared" si="702"/>
        <v>6</v>
      </c>
      <c r="Y508" s="261" t="str">
        <f t="shared" si="701"/>
        <v/>
      </c>
      <c r="Z508" s="68" t="s">
        <v>1955</v>
      </c>
      <c r="AA508" s="69">
        <v>17664</v>
      </c>
      <c r="AB508" s="77">
        <v>2</v>
      </c>
      <c r="AC508" s="58" t="s">
        <v>402</v>
      </c>
      <c r="AD508" s="58" t="s">
        <v>1956</v>
      </c>
      <c r="AE508" s="68"/>
      <c r="AF508" s="83">
        <v>10.5</v>
      </c>
      <c r="AG508" s="83"/>
      <c r="AH508" s="83">
        <v>7.2</v>
      </c>
      <c r="AI508" s="83"/>
      <c r="AJ508" s="83"/>
      <c r="AK508" s="83"/>
      <c r="AL508" s="83"/>
      <c r="AM508" s="83"/>
      <c r="AN508" s="58">
        <v>33.799999999999997</v>
      </c>
      <c r="AO508" s="58">
        <v>24.6</v>
      </c>
      <c r="AP508" s="83">
        <v>43</v>
      </c>
      <c r="AQ508" s="58"/>
      <c r="AR508" s="58">
        <v>1324</v>
      </c>
      <c r="AS508" s="193">
        <f t="shared" si="703"/>
        <v>1165.0999999999999</v>
      </c>
      <c r="AT508" s="250" t="str">
        <f t="shared" si="704"/>
        <v/>
      </c>
      <c r="AU508" s="215">
        <v>86</v>
      </c>
      <c r="AV508" s="58">
        <v>34</v>
      </c>
      <c r="AW508" s="58">
        <v>184</v>
      </c>
      <c r="AX508" s="58">
        <v>56</v>
      </c>
      <c r="AY508" s="58">
        <v>230</v>
      </c>
      <c r="AZ508" s="68">
        <v>536</v>
      </c>
      <c r="BA508" s="58"/>
      <c r="BB508" s="58"/>
      <c r="BC508" s="58"/>
      <c r="BD508" s="58">
        <v>0</v>
      </c>
      <c r="BE508" s="58">
        <v>0.8</v>
      </c>
      <c r="BF508" s="58">
        <v>0.3</v>
      </c>
      <c r="BG508" s="58"/>
      <c r="BH508" s="58"/>
      <c r="BI508" s="58"/>
      <c r="BJ508" s="58">
        <v>38</v>
      </c>
      <c r="BK508" s="58"/>
      <c r="BL508" s="58"/>
      <c r="BM508" s="64"/>
      <c r="BN508" s="68"/>
      <c r="BO508" s="81"/>
      <c r="BP508" s="81"/>
      <c r="BQ508" s="81"/>
      <c r="BR508" s="81"/>
      <c r="BS508" s="81"/>
      <c r="BT508" s="81"/>
      <c r="BU508" s="81"/>
      <c r="BV508" s="81"/>
      <c r="BW508" s="81"/>
      <c r="BX508" s="81"/>
      <c r="BY508" s="81"/>
      <c r="BZ508" s="81"/>
      <c r="CA508" s="81"/>
      <c r="CB508" s="81"/>
      <c r="CC508" s="81"/>
      <c r="CD508" s="81"/>
      <c r="CE508" s="81"/>
      <c r="CF508" s="81"/>
      <c r="CG508" s="81"/>
      <c r="CH508" s="81"/>
      <c r="CI508" s="81"/>
      <c r="CJ508" s="81"/>
      <c r="CK508" s="81"/>
      <c r="CL508" s="82"/>
      <c r="CM508" s="58"/>
      <c r="CN508" s="81">
        <v>84</v>
      </c>
      <c r="CO508" s="90"/>
      <c r="DB508" s="103"/>
      <c r="DC508" s="103"/>
      <c r="DD508" s="103"/>
      <c r="DE508" s="103"/>
      <c r="DF508" s="103"/>
      <c r="DG508" s="103"/>
      <c r="DH508" s="103"/>
      <c r="DI508" s="103"/>
      <c r="DJ508" s="103"/>
      <c r="DK508" s="103"/>
      <c r="DL508" s="103"/>
      <c r="DM508" s="103"/>
      <c r="DN508" s="103"/>
      <c r="DO508" s="103"/>
      <c r="DP508" s="103"/>
      <c r="DQ508" s="103"/>
      <c r="DR508" s="103"/>
      <c r="DS508" s="104"/>
      <c r="DT508" s="50">
        <f t="shared" si="642"/>
        <v>0</v>
      </c>
      <c r="DU508" s="73">
        <f t="shared" si="643"/>
        <v>1</v>
      </c>
      <c r="DV508" s="73">
        <f t="shared" si="644"/>
        <v>0</v>
      </c>
      <c r="DW508" s="73">
        <f t="shared" si="645"/>
        <v>0</v>
      </c>
      <c r="DX508" s="73">
        <f t="shared" si="646"/>
        <v>0</v>
      </c>
      <c r="DY508" s="125">
        <f t="shared" si="647"/>
        <v>0</v>
      </c>
      <c r="DZ508" s="73">
        <f t="shared" si="648"/>
        <v>1</v>
      </c>
      <c r="EA508" s="19">
        <f t="shared" si="649"/>
        <v>0</v>
      </c>
      <c r="EB508" s="50">
        <f t="shared" si="650"/>
        <v>0</v>
      </c>
      <c r="EC508" s="19">
        <f t="shared" si="651"/>
        <v>0</v>
      </c>
      <c r="ED508" s="19">
        <f t="shared" si="652"/>
        <v>1</v>
      </c>
      <c r="EE508" s="19">
        <f t="shared" si="653"/>
        <v>0</v>
      </c>
      <c r="EF508" s="50">
        <f t="shared" si="654"/>
        <v>0</v>
      </c>
      <c r="EG508" s="19">
        <f t="shared" si="655"/>
        <v>1</v>
      </c>
      <c r="EH508" s="19">
        <f t="shared" si="656"/>
        <v>0</v>
      </c>
      <c r="EI508" s="50">
        <f t="shared" si="657"/>
        <v>0</v>
      </c>
      <c r="EJ508" s="125">
        <f t="shared" si="658"/>
        <v>1</v>
      </c>
      <c r="EK508">
        <f t="shared" si="659"/>
        <v>86</v>
      </c>
      <c r="EL508" t="str">
        <f t="shared" si="660"/>
        <v/>
      </c>
      <c r="EM508">
        <f t="shared" si="661"/>
        <v>34</v>
      </c>
      <c r="EN508">
        <f t="shared" si="662"/>
        <v>184</v>
      </c>
      <c r="EO508">
        <f t="shared" si="663"/>
        <v>0.3</v>
      </c>
      <c r="EP508">
        <f t="shared" si="664"/>
        <v>0.8</v>
      </c>
      <c r="EQ508">
        <f t="shared" si="665"/>
        <v>536</v>
      </c>
      <c r="ER508" t="str">
        <f t="shared" si="666"/>
        <v/>
      </c>
      <c r="ES508">
        <f t="shared" si="667"/>
        <v>38</v>
      </c>
      <c r="ET508">
        <f t="shared" si="668"/>
        <v>230</v>
      </c>
      <c r="EU508" s="61">
        <f t="shared" si="669"/>
        <v>56</v>
      </c>
      <c r="EV508" s="53" t="e">
        <f>IF(ISNUMBER(EK508),EK508*#REF!,"")</f>
        <v>#REF!</v>
      </c>
      <c r="EW508" s="53" t="str">
        <f>IF(ISNUMBER(EL508),EL508*#REF!,"")</f>
        <v/>
      </c>
      <c r="EX508" s="53" t="e">
        <f>IF(ISNUMBER(EM508),EM508*#REF!,"")</f>
        <v>#REF!</v>
      </c>
      <c r="EY508" s="53" t="e">
        <f>IF(ISNUMBER(EN508),EN508*#REF!,"")</f>
        <v>#REF!</v>
      </c>
      <c r="EZ508" s="53" t="e">
        <f>IF(ISNUMBER(EO508),EO508*#REF!,"")</f>
        <v>#REF!</v>
      </c>
      <c r="FA508" s="53" t="e">
        <f>IF(ISNUMBER(EP508),EP508*#REF!,"")</f>
        <v>#REF!</v>
      </c>
      <c r="FB508" s="53" t="e">
        <f>IF(ISNUMBER(EQ508),EQ508*#REF!,"")</f>
        <v>#REF!</v>
      </c>
      <c r="FC508" s="53" t="str">
        <f>IF(ISNUMBER(ER508),ER508*#REF!,"")</f>
        <v/>
      </c>
      <c r="FD508" s="53" t="e">
        <f>IF(ISNUMBER(ES508),ES508*#REF!,"")</f>
        <v>#REF!</v>
      </c>
      <c r="FE508" s="53" t="e">
        <f>IF(ISNUMBER(ET508),ET508*#REF!,"")</f>
        <v>#REF!</v>
      </c>
      <c r="FF508" s="52" t="e">
        <f>IF(ISNUMBER(EU508),EU508*#REF!,"")</f>
        <v>#REF!</v>
      </c>
      <c r="FG508" s="55" t="str">
        <f t="shared" si="670"/>
        <v/>
      </c>
      <c r="FH508" s="55" t="str">
        <f t="shared" si="671"/>
        <v/>
      </c>
      <c r="FI508" s="55" t="str">
        <f t="shared" si="672"/>
        <v/>
      </c>
      <c r="FJ508" s="55" t="str">
        <f t="shared" si="673"/>
        <v/>
      </c>
      <c r="FK508" s="55" t="str">
        <f t="shared" si="674"/>
        <v/>
      </c>
      <c r="FL508" s="55" t="str">
        <f t="shared" si="675"/>
        <v/>
      </c>
      <c r="FM508" s="55" t="str">
        <f t="shared" si="676"/>
        <v/>
      </c>
      <c r="FN508" s="55" t="str">
        <f t="shared" si="677"/>
        <v/>
      </c>
      <c r="FO508" s="55" t="str">
        <f t="shared" si="678"/>
        <v/>
      </c>
      <c r="FP508" s="55" t="str">
        <f t="shared" si="679"/>
        <v/>
      </c>
      <c r="FQ508" s="59" t="str">
        <f t="shared" si="680"/>
        <v/>
      </c>
      <c r="FR508" s="53" t="str">
        <f t="shared" si="634"/>
        <v/>
      </c>
      <c r="FS508" s="53" t="e">
        <f t="shared" si="681"/>
        <v>#VALUE!</v>
      </c>
      <c r="FT508" s="19" t="e">
        <f t="shared" si="682"/>
        <v>#VALUE!</v>
      </c>
      <c r="FU508" s="19" t="e">
        <f t="shared" si="683"/>
        <v>#VALUE!</v>
      </c>
      <c r="FV508" s="19" t="e">
        <f t="shared" si="684"/>
        <v>#VALUE!</v>
      </c>
      <c r="FW508" s="50" t="e">
        <f t="shared" si="685"/>
        <v>#VALUE!</v>
      </c>
      <c r="FX508" s="120">
        <f t="shared" si="686"/>
        <v>0</v>
      </c>
      <c r="FY508" s="120">
        <f t="shared" si="687"/>
        <v>0</v>
      </c>
      <c r="FZ508" s="120">
        <f t="shared" si="688"/>
        <v>0</v>
      </c>
      <c r="GA508" s="120">
        <f t="shared" si="689"/>
        <v>0</v>
      </c>
      <c r="GB508" s="120">
        <f t="shared" si="690"/>
        <v>0</v>
      </c>
      <c r="GC508" s="120">
        <f t="shared" si="691"/>
        <v>0</v>
      </c>
      <c r="GD508" s="120">
        <f t="shared" si="692"/>
        <v>0</v>
      </c>
      <c r="GE508" s="120">
        <f t="shared" si="693"/>
        <v>0</v>
      </c>
      <c r="GF508" s="120">
        <f t="shared" si="694"/>
        <v>0</v>
      </c>
      <c r="GG508">
        <f t="shared" si="695"/>
        <v>0</v>
      </c>
      <c r="GH508">
        <f t="shared" si="696"/>
        <v>0</v>
      </c>
      <c r="GI508">
        <v>6</v>
      </c>
      <c r="GJ508" t="str">
        <f t="shared" si="697"/>
        <v/>
      </c>
    </row>
    <row r="509" spans="1:192" x14ac:dyDescent="0.2">
      <c r="A509" s="50">
        <f t="shared" si="700"/>
        <v>508</v>
      </c>
      <c r="B509" s="58" t="s">
        <v>395</v>
      </c>
      <c r="C509" s="58" t="s">
        <v>1198</v>
      </c>
      <c r="D509" s="58"/>
      <c r="E509" s="58"/>
      <c r="F509" s="83">
        <v>3436500</v>
      </c>
      <c r="G509" s="83">
        <v>5548870</v>
      </c>
      <c r="H509" s="77">
        <f t="shared" si="637"/>
        <v>436450.97000000003</v>
      </c>
      <c r="I509" s="77">
        <f t="shared" si="638"/>
        <v>5547090.2420000006</v>
      </c>
      <c r="J509" s="83">
        <v>200</v>
      </c>
      <c r="K509" s="83" t="s">
        <v>1333</v>
      </c>
      <c r="L509" s="83">
        <v>108.2</v>
      </c>
      <c r="M509" s="83"/>
      <c r="O509" s="83">
        <v>199.1</v>
      </c>
      <c r="P509" s="83"/>
      <c r="Q509" s="58" t="s">
        <v>2843</v>
      </c>
      <c r="R509" s="58" t="s">
        <v>1422</v>
      </c>
      <c r="S509" s="58" t="s">
        <v>1327</v>
      </c>
      <c r="T509" s="241" t="str">
        <f t="shared" si="639"/>
        <v>-</v>
      </c>
      <c r="U509" s="241" t="str">
        <f t="shared" si="640"/>
        <v>-</v>
      </c>
      <c r="V509" s="241" t="str">
        <f t="shared" si="641"/>
        <v>-</v>
      </c>
      <c r="W509" s="241" t="str">
        <f t="shared" si="633"/>
        <v>-</v>
      </c>
      <c r="X509" s="260">
        <f t="shared" si="702"/>
        <v>6</v>
      </c>
      <c r="Y509" s="261" t="str">
        <f t="shared" si="701"/>
        <v/>
      </c>
      <c r="Z509" s="68"/>
      <c r="AA509" s="69">
        <v>23560</v>
      </c>
      <c r="AB509" s="77">
        <v>1</v>
      </c>
      <c r="AC509" s="58" t="s">
        <v>279</v>
      </c>
      <c r="AD509" s="58" t="s">
        <v>1957</v>
      </c>
      <c r="AE509" s="70" t="s">
        <v>2678</v>
      </c>
      <c r="AF509" s="83">
        <v>13.1</v>
      </c>
      <c r="AG509" s="83"/>
      <c r="AH509" s="83">
        <v>6.4</v>
      </c>
      <c r="AI509" s="83"/>
      <c r="AJ509" s="83"/>
      <c r="AK509" s="83"/>
      <c r="AL509" s="83"/>
      <c r="AM509" s="83"/>
      <c r="AN509" s="58">
        <v>5.0999999999999996</v>
      </c>
      <c r="AO509" s="58">
        <v>5.0999999999999996</v>
      </c>
      <c r="AP509" s="83">
        <v>4</v>
      </c>
      <c r="AQ509" s="58"/>
      <c r="AR509" s="58">
        <v>337</v>
      </c>
      <c r="AS509" s="193">
        <f t="shared" si="703"/>
        <v>334.79</v>
      </c>
      <c r="AT509" s="249" t="str">
        <f t="shared" si="704"/>
        <v/>
      </c>
      <c r="AU509" s="65">
        <v>61</v>
      </c>
      <c r="AV509" s="58">
        <v>4</v>
      </c>
      <c r="AW509" s="58">
        <v>29</v>
      </c>
      <c r="AX509" s="58">
        <v>76</v>
      </c>
      <c r="AY509" s="58">
        <v>13</v>
      </c>
      <c r="AZ509" s="68">
        <v>116</v>
      </c>
      <c r="BA509" s="58"/>
      <c r="BB509" s="65"/>
      <c r="BC509" s="58"/>
      <c r="BD509" s="58">
        <v>0.05</v>
      </c>
      <c r="BE509" s="58">
        <v>0.02</v>
      </c>
      <c r="BF509" s="58">
        <v>0.02</v>
      </c>
      <c r="BG509" s="58"/>
      <c r="BH509" s="58"/>
      <c r="BI509" s="58"/>
      <c r="BJ509" s="58">
        <v>0.6</v>
      </c>
      <c r="BK509" s="58"/>
      <c r="BL509" s="58"/>
      <c r="BM509" s="64">
        <v>35.1</v>
      </c>
      <c r="BN509" s="68"/>
      <c r="BO509" s="81"/>
      <c r="BP509" s="81"/>
      <c r="BQ509" s="81"/>
      <c r="BR509" s="81"/>
      <c r="BS509" s="81"/>
      <c r="BT509" s="81"/>
      <c r="BU509" s="81"/>
      <c r="BV509" s="81"/>
      <c r="BW509" s="81"/>
      <c r="BX509" s="81"/>
      <c r="BY509" s="81"/>
      <c r="BZ509" s="81"/>
      <c r="CA509" s="81"/>
      <c r="CB509" s="81"/>
      <c r="CC509" s="81"/>
      <c r="CD509" s="81"/>
      <c r="CE509" s="81"/>
      <c r="CF509" s="81"/>
      <c r="CG509" s="81"/>
      <c r="CH509" s="81"/>
      <c r="CI509" s="81"/>
      <c r="CJ509" s="81"/>
      <c r="CK509" s="81"/>
      <c r="CL509" s="82"/>
      <c r="CM509" s="64">
        <v>6</v>
      </c>
      <c r="CN509" s="81">
        <v>69</v>
      </c>
      <c r="CO509" s="90"/>
      <c r="DB509" s="103"/>
      <c r="DC509" s="103"/>
      <c r="DD509" s="103"/>
      <c r="DE509" s="103"/>
      <c r="DF509" s="103"/>
      <c r="DG509" s="103"/>
      <c r="DH509" s="103"/>
      <c r="DI509" s="103"/>
      <c r="DJ509" s="103"/>
      <c r="DK509" s="103"/>
      <c r="DL509" s="103"/>
      <c r="DM509" s="103"/>
      <c r="DN509" s="103"/>
      <c r="DO509" s="103"/>
      <c r="DP509" s="103"/>
      <c r="DQ509" s="103"/>
      <c r="DR509" s="103"/>
      <c r="DS509" s="104"/>
      <c r="DT509" s="50">
        <f t="shared" si="642"/>
        <v>1</v>
      </c>
      <c r="DU509" s="73">
        <f t="shared" si="643"/>
        <v>0</v>
      </c>
      <c r="DV509" s="73">
        <f t="shared" si="644"/>
        <v>0</v>
      </c>
      <c r="DW509" s="73">
        <f t="shared" si="645"/>
        <v>1</v>
      </c>
      <c r="DX509" s="73">
        <f t="shared" si="646"/>
        <v>0</v>
      </c>
      <c r="DY509" s="125">
        <f t="shared" si="647"/>
        <v>0</v>
      </c>
      <c r="DZ509" s="73">
        <f t="shared" si="648"/>
        <v>1</v>
      </c>
      <c r="EA509" s="19">
        <f t="shared" si="649"/>
        <v>0</v>
      </c>
      <c r="EB509" s="50">
        <f t="shared" si="650"/>
        <v>0</v>
      </c>
      <c r="EC509" s="19">
        <f t="shared" si="651"/>
        <v>1</v>
      </c>
      <c r="ED509" s="19">
        <f t="shared" si="652"/>
        <v>0</v>
      </c>
      <c r="EE509" s="19">
        <f t="shared" si="653"/>
        <v>0</v>
      </c>
      <c r="EF509" s="50">
        <f t="shared" si="654"/>
        <v>0</v>
      </c>
      <c r="EG509" s="19">
        <f t="shared" si="655"/>
        <v>1</v>
      </c>
      <c r="EH509" s="19">
        <f t="shared" si="656"/>
        <v>0</v>
      </c>
      <c r="EI509" s="50">
        <f t="shared" si="657"/>
        <v>0</v>
      </c>
      <c r="EJ509" s="125">
        <f t="shared" si="658"/>
        <v>1</v>
      </c>
      <c r="EK509">
        <f t="shared" si="659"/>
        <v>61</v>
      </c>
      <c r="EL509" t="str">
        <f t="shared" si="660"/>
        <v/>
      </c>
      <c r="EM509">
        <f t="shared" si="661"/>
        <v>4</v>
      </c>
      <c r="EN509">
        <f t="shared" si="662"/>
        <v>29</v>
      </c>
      <c r="EO509">
        <f t="shared" si="663"/>
        <v>0.02</v>
      </c>
      <c r="EP509">
        <f t="shared" si="664"/>
        <v>0.02</v>
      </c>
      <c r="EQ509">
        <f t="shared" si="665"/>
        <v>116</v>
      </c>
      <c r="ER509" t="str">
        <f t="shared" si="666"/>
        <v/>
      </c>
      <c r="ES509">
        <f t="shared" si="667"/>
        <v>0.6</v>
      </c>
      <c r="ET509">
        <f t="shared" si="668"/>
        <v>13</v>
      </c>
      <c r="EU509" s="61">
        <f t="shared" si="669"/>
        <v>76</v>
      </c>
      <c r="EV509" s="53" t="e">
        <f>IF(ISNUMBER(EK509),EK509*#REF!,"")</f>
        <v>#REF!</v>
      </c>
      <c r="EW509" s="53" t="str">
        <f>IF(ISNUMBER(EL509),EL509*#REF!,"")</f>
        <v/>
      </c>
      <c r="EX509" s="53" t="e">
        <f>IF(ISNUMBER(EM509),EM509*#REF!,"")</f>
        <v>#REF!</v>
      </c>
      <c r="EY509" s="53" t="e">
        <f>IF(ISNUMBER(EN509),EN509*#REF!,"")</f>
        <v>#REF!</v>
      </c>
      <c r="EZ509" s="53" t="e">
        <f>IF(ISNUMBER(EO509),EO509*#REF!,"")</f>
        <v>#REF!</v>
      </c>
      <c r="FA509" s="53" t="e">
        <f>IF(ISNUMBER(EP509),EP509*#REF!,"")</f>
        <v>#REF!</v>
      </c>
      <c r="FB509" s="53" t="e">
        <f>IF(ISNUMBER(EQ509),EQ509*#REF!,"")</f>
        <v>#REF!</v>
      </c>
      <c r="FC509" s="53" t="str">
        <f>IF(ISNUMBER(ER509),ER509*#REF!,"")</f>
        <v/>
      </c>
      <c r="FD509" s="53" t="e">
        <f>IF(ISNUMBER(ES509),ES509*#REF!,"")</f>
        <v>#REF!</v>
      </c>
      <c r="FE509" s="53" t="e">
        <f>IF(ISNUMBER(ET509),ET509*#REF!,"")</f>
        <v>#REF!</v>
      </c>
      <c r="FF509" s="52" t="e">
        <f>IF(ISNUMBER(EU509),EU509*#REF!,"")</f>
        <v>#REF!</v>
      </c>
      <c r="FG509" s="55" t="str">
        <f t="shared" si="670"/>
        <v/>
      </c>
      <c r="FH509" s="55" t="str">
        <f t="shared" si="671"/>
        <v/>
      </c>
      <c r="FI509" s="55" t="str">
        <f t="shared" si="672"/>
        <v/>
      </c>
      <c r="FJ509" s="55" t="str">
        <f t="shared" si="673"/>
        <v/>
      </c>
      <c r="FK509" s="55" t="str">
        <f t="shared" si="674"/>
        <v/>
      </c>
      <c r="FL509" s="55" t="str">
        <f t="shared" si="675"/>
        <v/>
      </c>
      <c r="FM509" s="55" t="str">
        <f t="shared" si="676"/>
        <v/>
      </c>
      <c r="FN509" s="55" t="str">
        <f t="shared" si="677"/>
        <v/>
      </c>
      <c r="FO509" s="55" t="str">
        <f t="shared" si="678"/>
        <v/>
      </c>
      <c r="FP509" s="55" t="str">
        <f t="shared" si="679"/>
        <v/>
      </c>
      <c r="FQ509" s="59" t="str">
        <f t="shared" si="680"/>
        <v/>
      </c>
      <c r="FR509" s="53" t="str">
        <f t="shared" si="634"/>
        <v/>
      </c>
      <c r="FS509" s="53" t="e">
        <f t="shared" si="681"/>
        <v>#VALUE!</v>
      </c>
      <c r="FT509" s="19" t="e">
        <f t="shared" si="682"/>
        <v>#VALUE!</v>
      </c>
      <c r="FU509" s="19" t="e">
        <f t="shared" si="683"/>
        <v>#VALUE!</v>
      </c>
      <c r="FV509" s="19" t="e">
        <f t="shared" si="684"/>
        <v>#VALUE!</v>
      </c>
      <c r="FW509" s="50" t="e">
        <f t="shared" si="685"/>
        <v>#VALUE!</v>
      </c>
      <c r="FX509" s="120">
        <f t="shared" si="686"/>
        <v>0</v>
      </c>
      <c r="FY509" s="120">
        <f t="shared" si="687"/>
        <v>0</v>
      </c>
      <c r="FZ509" s="120">
        <f t="shared" si="688"/>
        <v>0</v>
      </c>
      <c r="GA509" s="120">
        <f t="shared" si="689"/>
        <v>0</v>
      </c>
      <c r="GB509" s="120">
        <f t="shared" si="690"/>
        <v>0</v>
      </c>
      <c r="GC509" s="120">
        <f t="shared" si="691"/>
        <v>0</v>
      </c>
      <c r="GD509" s="120">
        <f t="shared" si="692"/>
        <v>0</v>
      </c>
      <c r="GE509" s="120">
        <f t="shared" si="693"/>
        <v>0</v>
      </c>
      <c r="GF509" s="120">
        <f t="shared" si="694"/>
        <v>0</v>
      </c>
      <c r="GG509">
        <f t="shared" si="695"/>
        <v>0</v>
      </c>
      <c r="GH509">
        <f t="shared" si="696"/>
        <v>0</v>
      </c>
      <c r="GI509">
        <v>6</v>
      </c>
      <c r="GJ509" t="str">
        <f t="shared" si="697"/>
        <v/>
      </c>
    </row>
    <row r="510" spans="1:192" x14ac:dyDescent="0.2">
      <c r="A510" s="50">
        <f t="shared" si="700"/>
        <v>509</v>
      </c>
      <c r="B510" s="58" t="s">
        <v>2777</v>
      </c>
      <c r="C510" s="58" t="s">
        <v>2779</v>
      </c>
      <c r="D510" s="58"/>
      <c r="E510" s="58"/>
      <c r="F510" s="83">
        <v>3499170</v>
      </c>
      <c r="G510" s="83">
        <v>5503430</v>
      </c>
      <c r="H510" s="77">
        <f t="shared" si="637"/>
        <v>499095.902</v>
      </c>
      <c r="I510" s="77">
        <f t="shared" si="638"/>
        <v>5501668.4180000005</v>
      </c>
      <c r="J510" s="83">
        <v>230</v>
      </c>
      <c r="K510" s="83" t="s">
        <v>1333</v>
      </c>
      <c r="L510" s="83">
        <v>150</v>
      </c>
      <c r="M510" s="83">
        <v>59</v>
      </c>
      <c r="N510" s="19">
        <v>148</v>
      </c>
      <c r="O510" s="83"/>
      <c r="P510" s="283">
        <v>8.7099999999999996E-6</v>
      </c>
      <c r="Q510" t="s">
        <v>1339</v>
      </c>
      <c r="R510" t="s">
        <v>1467</v>
      </c>
      <c r="S510" s="2" t="s">
        <v>1324</v>
      </c>
      <c r="T510" s="241" t="str">
        <f t="shared" si="639"/>
        <v>-</v>
      </c>
      <c r="U510" s="241" t="str">
        <f t="shared" si="640"/>
        <v>-</v>
      </c>
      <c r="V510" s="241" t="str">
        <f t="shared" si="641"/>
        <v>-</v>
      </c>
      <c r="W510" s="241" t="str">
        <f t="shared" si="633"/>
        <v>-</v>
      </c>
      <c r="X510" s="260">
        <f t="shared" si="702"/>
        <v>6</v>
      </c>
      <c r="Y510" s="261" t="str">
        <f t="shared" si="701"/>
        <v/>
      </c>
      <c r="Z510" s="68"/>
      <c r="AA510" s="131" t="s">
        <v>2775</v>
      </c>
      <c r="AB510" s="73">
        <v>1</v>
      </c>
      <c r="AC510" t="s">
        <v>2776</v>
      </c>
      <c r="AD510" s="2" t="s">
        <v>3001</v>
      </c>
      <c r="AE510" s="70" t="s">
        <v>2781</v>
      </c>
      <c r="AF510" s="83">
        <v>11.1</v>
      </c>
      <c r="AG510" s="83">
        <v>51</v>
      </c>
      <c r="AH510" s="83">
        <v>5.83</v>
      </c>
      <c r="AI510" s="83">
        <v>292</v>
      </c>
      <c r="AJ510" s="83"/>
      <c r="AK510" s="83"/>
      <c r="AL510" s="83"/>
      <c r="AM510" s="83"/>
      <c r="AN510" s="58"/>
      <c r="AO510" s="58"/>
      <c r="AP510" s="83"/>
      <c r="AQ510" s="58"/>
      <c r="AR510" s="58"/>
      <c r="AS510" s="193"/>
      <c r="AT510" s="248" t="str">
        <f t="shared" si="704"/>
        <v/>
      </c>
      <c r="AU510" s="58">
        <v>1.6</v>
      </c>
      <c r="AV510" s="58">
        <v>0.8</v>
      </c>
      <c r="AW510" s="58">
        <v>5.8</v>
      </c>
      <c r="AX510" s="58">
        <v>2.9</v>
      </c>
      <c r="AY510" s="58">
        <v>0.7</v>
      </c>
      <c r="AZ510" s="68">
        <v>18.3</v>
      </c>
      <c r="BA510" s="58">
        <v>1.2E-2</v>
      </c>
      <c r="BB510" s="58">
        <v>1.5</v>
      </c>
      <c r="BC510" s="58">
        <v>2.9000000000000001E-2</v>
      </c>
      <c r="BD510" s="58"/>
      <c r="BE510" s="58" t="s">
        <v>1030</v>
      </c>
      <c r="BF510" s="58"/>
      <c r="BG510" s="58">
        <v>2.1000000000000001E-2</v>
      </c>
      <c r="BH510" s="58"/>
      <c r="BI510" s="58"/>
      <c r="BJ510" s="58">
        <v>4.4000000000000004</v>
      </c>
      <c r="BK510" s="58"/>
      <c r="BL510" s="58"/>
      <c r="BM510" s="60">
        <v>16.77</v>
      </c>
      <c r="BN510" s="68"/>
      <c r="BO510" s="81"/>
      <c r="BP510" s="81" t="s">
        <v>459</v>
      </c>
      <c r="BQ510" s="81" t="s">
        <v>457</v>
      </c>
      <c r="BR510" s="81"/>
      <c r="BS510" s="81"/>
      <c r="BT510" s="81" t="s">
        <v>287</v>
      </c>
      <c r="BU510" s="81" t="s">
        <v>457</v>
      </c>
      <c r="BV510" s="81" t="s">
        <v>1133</v>
      </c>
      <c r="BW510" s="81"/>
      <c r="BX510" s="81"/>
      <c r="BY510" s="81"/>
      <c r="BZ510" s="81"/>
      <c r="CA510" s="81" t="s">
        <v>475</v>
      </c>
      <c r="CB510" s="81" t="s">
        <v>457</v>
      </c>
      <c r="CC510" s="81">
        <v>4.7</v>
      </c>
      <c r="CD510" s="81"/>
      <c r="CE510" s="81"/>
      <c r="CF510" s="81"/>
      <c r="CG510" s="81"/>
      <c r="CH510" s="81">
        <v>1.5</v>
      </c>
      <c r="CI510" s="81"/>
      <c r="CJ510" s="81"/>
      <c r="CK510" s="81"/>
      <c r="CL510" s="82" t="s">
        <v>464</v>
      </c>
      <c r="CM510" s="64">
        <v>8.9</v>
      </c>
      <c r="CN510" s="81" t="s">
        <v>3088</v>
      </c>
      <c r="CO510" s="90"/>
      <c r="DB510" s="103"/>
      <c r="DC510" s="103"/>
      <c r="DD510" s="103"/>
      <c r="DE510" s="103"/>
      <c r="DF510" s="103"/>
      <c r="DG510" s="103"/>
      <c r="DH510" s="103"/>
      <c r="DI510" s="103"/>
      <c r="DJ510" s="103"/>
      <c r="DK510" s="103"/>
      <c r="DL510" s="103"/>
      <c r="DM510" s="103"/>
      <c r="DN510" s="103"/>
      <c r="DO510" s="103"/>
      <c r="DP510" s="103"/>
      <c r="DQ510" s="103"/>
      <c r="DR510" s="103"/>
      <c r="DS510" s="104"/>
      <c r="DT510" s="50">
        <f t="shared" si="642"/>
        <v>1</v>
      </c>
      <c r="DU510" s="73">
        <f t="shared" si="643"/>
        <v>0</v>
      </c>
      <c r="DV510" s="73">
        <f t="shared" si="644"/>
        <v>0</v>
      </c>
      <c r="DW510" s="73">
        <f t="shared" si="645"/>
        <v>1</v>
      </c>
      <c r="DX510" s="73">
        <f t="shared" si="646"/>
        <v>0</v>
      </c>
      <c r="DY510" s="125">
        <f t="shared" si="647"/>
        <v>0</v>
      </c>
      <c r="DZ510" s="73">
        <f t="shared" si="648"/>
        <v>1</v>
      </c>
      <c r="EA510" s="19">
        <f t="shared" si="649"/>
        <v>0</v>
      </c>
      <c r="EB510" s="50">
        <f t="shared" si="650"/>
        <v>0</v>
      </c>
      <c r="EC510" s="19">
        <f t="shared" si="651"/>
        <v>0</v>
      </c>
      <c r="ED510" s="19">
        <f t="shared" si="652"/>
        <v>0</v>
      </c>
      <c r="EE510" s="19">
        <f t="shared" si="653"/>
        <v>0</v>
      </c>
      <c r="EF510" s="50">
        <f t="shared" si="654"/>
        <v>1</v>
      </c>
      <c r="EG510" s="19">
        <f t="shared" si="655"/>
        <v>0</v>
      </c>
      <c r="EH510" s="19">
        <f t="shared" si="656"/>
        <v>0</v>
      </c>
      <c r="EI510" s="50">
        <f t="shared" si="657"/>
        <v>1</v>
      </c>
      <c r="EJ510" s="125">
        <f t="shared" si="658"/>
        <v>1</v>
      </c>
      <c r="EK510">
        <f t="shared" si="659"/>
        <v>1.6</v>
      </c>
      <c r="EL510">
        <f t="shared" si="660"/>
        <v>1.5</v>
      </c>
      <c r="EM510">
        <f t="shared" si="661"/>
        <v>0.8</v>
      </c>
      <c r="EN510">
        <f t="shared" si="662"/>
        <v>5.8</v>
      </c>
      <c r="EO510" t="str">
        <f t="shared" si="663"/>
        <v/>
      </c>
      <c r="EP510" t="str">
        <f t="shared" si="664"/>
        <v/>
      </c>
      <c r="EQ510">
        <f t="shared" si="665"/>
        <v>18.3</v>
      </c>
      <c r="ER510" t="str">
        <f t="shared" si="666"/>
        <v/>
      </c>
      <c r="ES510">
        <f t="shared" si="667"/>
        <v>4.4000000000000004</v>
      </c>
      <c r="ET510">
        <f t="shared" si="668"/>
        <v>0.7</v>
      </c>
      <c r="EU510" s="61">
        <f t="shared" si="669"/>
        <v>2.9</v>
      </c>
      <c r="EV510" s="53" t="e">
        <f>IF(ISNUMBER(EK510),EK510*#REF!,"")</f>
        <v>#REF!</v>
      </c>
      <c r="EW510" s="53" t="e">
        <f>IF(ISNUMBER(EL510),EL510*#REF!,"")</f>
        <v>#REF!</v>
      </c>
      <c r="EX510" s="53" t="e">
        <f>IF(ISNUMBER(EM510),EM510*#REF!,"")</f>
        <v>#REF!</v>
      </c>
      <c r="EY510" s="53" t="e">
        <f>IF(ISNUMBER(EN510),EN510*#REF!,"")</f>
        <v>#REF!</v>
      </c>
      <c r="EZ510" s="53" t="str">
        <f>IF(ISNUMBER(EO510),EO510*#REF!,"")</f>
        <v/>
      </c>
      <c r="FA510" s="53" t="str">
        <f>IF(ISNUMBER(EP510),EP510*#REF!,"")</f>
        <v/>
      </c>
      <c r="FB510" s="53" t="e">
        <f>IF(ISNUMBER(EQ510),EQ510*#REF!,"")</f>
        <v>#REF!</v>
      </c>
      <c r="FC510" s="53" t="str">
        <f>IF(ISNUMBER(ER510),ER510*#REF!,"")</f>
        <v/>
      </c>
      <c r="FD510" s="53" t="e">
        <f>IF(ISNUMBER(ES510),ES510*#REF!,"")</f>
        <v>#REF!</v>
      </c>
      <c r="FE510" s="53" t="e">
        <f>IF(ISNUMBER(ET510),ET510*#REF!,"")</f>
        <v>#REF!</v>
      </c>
      <c r="FF510" s="52" t="e">
        <f>IF(ISNUMBER(EU510),EU510*#REF!,"")</f>
        <v>#REF!</v>
      </c>
      <c r="FG510" s="55" t="str">
        <f t="shared" si="670"/>
        <v/>
      </c>
      <c r="FH510" s="55" t="str">
        <f t="shared" si="671"/>
        <v/>
      </c>
      <c r="FI510" s="55" t="str">
        <f t="shared" si="672"/>
        <v/>
      </c>
      <c r="FJ510" s="55" t="str">
        <f t="shared" si="673"/>
        <v/>
      </c>
      <c r="FK510" s="55" t="str">
        <f t="shared" si="674"/>
        <v/>
      </c>
      <c r="FL510" s="55" t="str">
        <f t="shared" si="675"/>
        <v/>
      </c>
      <c r="FM510" s="55" t="str">
        <f t="shared" si="676"/>
        <v/>
      </c>
      <c r="FN510" s="55" t="str">
        <f t="shared" si="677"/>
        <v/>
      </c>
      <c r="FO510" s="55" t="str">
        <f t="shared" si="678"/>
        <v/>
      </c>
      <c r="FP510" s="55" t="str">
        <f t="shared" si="679"/>
        <v/>
      </c>
      <c r="FQ510" s="59" t="str">
        <f t="shared" si="680"/>
        <v/>
      </c>
      <c r="FR510" s="53" t="str">
        <f t="shared" si="634"/>
        <v/>
      </c>
      <c r="FS510" s="53" t="e">
        <f t="shared" si="681"/>
        <v>#VALUE!</v>
      </c>
      <c r="FT510" s="19" t="e">
        <f t="shared" si="682"/>
        <v>#VALUE!</v>
      </c>
      <c r="FU510" s="19" t="e">
        <f t="shared" si="683"/>
        <v>#VALUE!</v>
      </c>
      <c r="FV510" s="19" t="e">
        <f t="shared" si="684"/>
        <v>#VALUE!</v>
      </c>
      <c r="FW510" s="50" t="e">
        <f t="shared" si="685"/>
        <v>#VALUE!</v>
      </c>
      <c r="FX510" s="120">
        <f t="shared" si="686"/>
        <v>0</v>
      </c>
      <c r="FY510" s="120">
        <f t="shared" si="687"/>
        <v>0</v>
      </c>
      <c r="FZ510" s="120">
        <f t="shared" si="688"/>
        <v>0</v>
      </c>
      <c r="GA510" s="120">
        <f t="shared" si="689"/>
        <v>0</v>
      </c>
      <c r="GB510" s="120">
        <f t="shared" si="690"/>
        <v>0</v>
      </c>
      <c r="GC510" s="120">
        <f t="shared" si="691"/>
        <v>0</v>
      </c>
      <c r="GD510" s="120">
        <f t="shared" si="692"/>
        <v>0</v>
      </c>
      <c r="GE510" s="120">
        <f t="shared" si="693"/>
        <v>0</v>
      </c>
      <c r="GF510" s="120">
        <f t="shared" si="694"/>
        <v>0</v>
      </c>
      <c r="GG510">
        <f t="shared" si="695"/>
        <v>0</v>
      </c>
      <c r="GH510">
        <f t="shared" si="696"/>
        <v>0</v>
      </c>
      <c r="GI510">
        <v>6</v>
      </c>
      <c r="GJ510" t="str">
        <f t="shared" si="697"/>
        <v/>
      </c>
    </row>
    <row r="511" spans="1:192" x14ac:dyDescent="0.2">
      <c r="A511" s="50">
        <f t="shared" si="700"/>
        <v>510</v>
      </c>
      <c r="B511" s="2" t="s">
        <v>392</v>
      </c>
      <c r="C511" s="58" t="s">
        <v>1197</v>
      </c>
      <c r="D511" s="58"/>
      <c r="E511" s="58" t="s">
        <v>1958</v>
      </c>
      <c r="F511" s="45">
        <v>3469150</v>
      </c>
      <c r="G511" s="45">
        <v>5555500</v>
      </c>
      <c r="H511" s="78">
        <f t="shared" si="637"/>
        <v>469087.91000000003</v>
      </c>
      <c r="I511" s="78">
        <f t="shared" si="638"/>
        <v>5553717.5899999999</v>
      </c>
      <c r="J511" s="45">
        <v>123</v>
      </c>
      <c r="K511" s="66" t="s">
        <v>1333</v>
      </c>
      <c r="L511" s="19">
        <v>16</v>
      </c>
      <c r="Q511" s="58" t="s">
        <v>774</v>
      </c>
      <c r="R511" s="58" t="s">
        <v>774</v>
      </c>
      <c r="S511" s="2" t="s">
        <v>2813</v>
      </c>
      <c r="T511" s="241" t="str">
        <f t="shared" si="639"/>
        <v>-</v>
      </c>
      <c r="U511" s="241" t="str">
        <f t="shared" si="640"/>
        <v>M</v>
      </c>
      <c r="V511" s="241" t="str">
        <f t="shared" si="641"/>
        <v>-</v>
      </c>
      <c r="W511" s="241" t="str">
        <f t="shared" si="633"/>
        <v>-</v>
      </c>
      <c r="X511" s="260">
        <f t="shared" si="702"/>
        <v>6</v>
      </c>
      <c r="Y511" s="261" t="str">
        <f t="shared" si="701"/>
        <v/>
      </c>
      <c r="Z511" s="68"/>
      <c r="AA511" s="66" t="s">
        <v>1959</v>
      </c>
      <c r="AB511" s="76">
        <v>1</v>
      </c>
      <c r="AD511" s="2" t="s">
        <v>393</v>
      </c>
      <c r="AE511" s="57" t="s">
        <v>1480</v>
      </c>
      <c r="AF511" s="66" t="s">
        <v>3088</v>
      </c>
      <c r="AN511" s="64">
        <v>75</v>
      </c>
      <c r="AO511">
        <v>28.8</v>
      </c>
      <c r="AQ511">
        <v>2244</v>
      </c>
      <c r="AS511" s="193">
        <f>SUM(AU511:BN511)+SUM(BO511:CL511)/1000</f>
        <v>2248.71</v>
      </c>
      <c r="AT511" s="250" t="str">
        <f t="shared" si="704"/>
        <v/>
      </c>
      <c r="AU511" s="37">
        <v>136</v>
      </c>
      <c r="AV511" s="58">
        <v>58</v>
      </c>
      <c r="AW511" s="58">
        <v>440</v>
      </c>
      <c r="AX511" s="58">
        <v>392</v>
      </c>
      <c r="AY511" s="58">
        <v>375</v>
      </c>
      <c r="AZ511" s="68">
        <v>627</v>
      </c>
      <c r="BE511">
        <v>0.71</v>
      </c>
      <c r="BJ511">
        <v>220</v>
      </c>
      <c r="BO511" s="90"/>
      <c r="BP511" s="90"/>
      <c r="BQ511" s="90"/>
      <c r="BR511" s="90"/>
      <c r="BS511" s="90"/>
      <c r="BT511" s="90"/>
      <c r="BU511" s="90"/>
      <c r="BV511" s="90"/>
      <c r="BW511" s="90"/>
      <c r="BX511" s="90"/>
      <c r="BY511" s="90"/>
      <c r="BZ511" s="90"/>
      <c r="CA511" s="90"/>
      <c r="CB511" s="90"/>
      <c r="CC511" s="90"/>
      <c r="CD511" s="90"/>
      <c r="CE511" s="90"/>
      <c r="CF511" s="90"/>
      <c r="CG511" s="90"/>
      <c r="CH511" s="90"/>
      <c r="CI511" s="90"/>
      <c r="CJ511" s="90"/>
      <c r="CK511" s="90"/>
      <c r="CL511" s="91"/>
      <c r="CM511" s="90"/>
      <c r="CN511" s="90" t="s">
        <v>3088</v>
      </c>
      <c r="CO511" s="90"/>
      <c r="DB511" s="103"/>
      <c r="DC511" s="103"/>
      <c r="DD511" s="103"/>
      <c r="DE511" s="103"/>
      <c r="DF511" s="103"/>
      <c r="DG511" s="103"/>
      <c r="DH511" s="103"/>
      <c r="DI511" s="103"/>
      <c r="DJ511" s="103"/>
      <c r="DK511" s="103"/>
      <c r="DL511" s="103"/>
      <c r="DM511" s="103"/>
      <c r="DN511" s="103"/>
      <c r="DO511" s="103"/>
      <c r="DP511" s="103"/>
      <c r="DQ511" s="103"/>
      <c r="DR511" s="103"/>
      <c r="DS511" s="104"/>
      <c r="DT511" s="50">
        <f t="shared" si="642"/>
        <v>1</v>
      </c>
      <c r="DU511" s="73">
        <f t="shared" si="643"/>
        <v>0</v>
      </c>
      <c r="DV511" s="73">
        <f t="shared" si="644"/>
        <v>1</v>
      </c>
      <c r="DW511" s="73">
        <f t="shared" si="645"/>
        <v>0</v>
      </c>
      <c r="DX511" s="73">
        <f t="shared" si="646"/>
        <v>0</v>
      </c>
      <c r="DY511" s="125">
        <f t="shared" si="647"/>
        <v>0</v>
      </c>
      <c r="DZ511" s="73">
        <f t="shared" si="648"/>
        <v>0</v>
      </c>
      <c r="EA511" s="19">
        <f t="shared" si="649"/>
        <v>0</v>
      </c>
      <c r="EB511" s="50">
        <f t="shared" si="650"/>
        <v>1</v>
      </c>
      <c r="EC511" s="19">
        <f t="shared" si="651"/>
        <v>0</v>
      </c>
      <c r="ED511" s="19">
        <f t="shared" si="652"/>
        <v>1</v>
      </c>
      <c r="EE511" s="19">
        <f t="shared" si="653"/>
        <v>0</v>
      </c>
      <c r="EF511" s="50">
        <f t="shared" si="654"/>
        <v>0</v>
      </c>
      <c r="EG511" s="19">
        <f t="shared" si="655"/>
        <v>0</v>
      </c>
      <c r="EH511" s="19">
        <f t="shared" si="656"/>
        <v>0</v>
      </c>
      <c r="EI511" s="50">
        <f t="shared" si="657"/>
        <v>1</v>
      </c>
      <c r="EJ511" s="125">
        <f t="shared" si="658"/>
        <v>1</v>
      </c>
      <c r="EK511">
        <f t="shared" si="659"/>
        <v>136</v>
      </c>
      <c r="EL511" t="str">
        <f t="shared" si="660"/>
        <v/>
      </c>
      <c r="EM511">
        <f t="shared" si="661"/>
        <v>58</v>
      </c>
      <c r="EN511">
        <f t="shared" si="662"/>
        <v>440</v>
      </c>
      <c r="EO511" t="str">
        <f t="shared" si="663"/>
        <v/>
      </c>
      <c r="EP511">
        <f t="shared" si="664"/>
        <v>0.71</v>
      </c>
      <c r="EQ511">
        <f t="shared" si="665"/>
        <v>627</v>
      </c>
      <c r="ER511" t="str">
        <f t="shared" si="666"/>
        <v/>
      </c>
      <c r="ES511">
        <f t="shared" si="667"/>
        <v>220</v>
      </c>
      <c r="ET511">
        <f t="shared" si="668"/>
        <v>375</v>
      </c>
      <c r="EU511" s="61">
        <f t="shared" si="669"/>
        <v>392</v>
      </c>
      <c r="EV511" s="53" t="e">
        <f>IF(ISNUMBER(EK511),EK511*#REF!,"")</f>
        <v>#REF!</v>
      </c>
      <c r="EW511" s="53" t="str">
        <f>IF(ISNUMBER(EL511),EL511*#REF!,"")</f>
        <v/>
      </c>
      <c r="EX511" s="53" t="e">
        <f>IF(ISNUMBER(EM511),EM511*#REF!,"")</f>
        <v>#REF!</v>
      </c>
      <c r="EY511" s="53" t="e">
        <f>IF(ISNUMBER(EN511),EN511*#REF!,"")</f>
        <v>#REF!</v>
      </c>
      <c r="EZ511" s="53" t="str">
        <f>IF(ISNUMBER(EO511),EO511*#REF!,"")</f>
        <v/>
      </c>
      <c r="FA511" s="53" t="e">
        <f>IF(ISNUMBER(EP511),EP511*#REF!,"")</f>
        <v>#REF!</v>
      </c>
      <c r="FB511" s="53" t="e">
        <f>IF(ISNUMBER(EQ511),EQ511*#REF!,"")</f>
        <v>#REF!</v>
      </c>
      <c r="FC511" s="53" t="str">
        <f>IF(ISNUMBER(ER511),ER511*#REF!,"")</f>
        <v/>
      </c>
      <c r="FD511" s="53" t="e">
        <f>IF(ISNUMBER(ES511),ES511*#REF!,"")</f>
        <v>#REF!</v>
      </c>
      <c r="FE511" s="53" t="e">
        <f>IF(ISNUMBER(ET511),ET511*#REF!,"")</f>
        <v>#REF!</v>
      </c>
      <c r="FF511" s="52" t="e">
        <f>IF(ISNUMBER(EU511),EU511*#REF!,"")</f>
        <v>#REF!</v>
      </c>
      <c r="FG511" s="55" t="str">
        <f t="shared" si="670"/>
        <v/>
      </c>
      <c r="FH511" s="55" t="str">
        <f t="shared" si="671"/>
        <v/>
      </c>
      <c r="FI511" s="55" t="str">
        <f t="shared" si="672"/>
        <v/>
      </c>
      <c r="FJ511" s="55" t="str">
        <f t="shared" si="673"/>
        <v/>
      </c>
      <c r="FK511" s="55" t="str">
        <f t="shared" si="674"/>
        <v/>
      </c>
      <c r="FL511" s="55" t="str">
        <f t="shared" si="675"/>
        <v/>
      </c>
      <c r="FM511" s="55" t="str">
        <f t="shared" si="676"/>
        <v/>
      </c>
      <c r="FN511" s="55" t="str">
        <f t="shared" si="677"/>
        <v/>
      </c>
      <c r="FO511" s="55" t="str">
        <f t="shared" si="678"/>
        <v/>
      </c>
      <c r="FP511" s="55" t="str">
        <f t="shared" si="679"/>
        <v/>
      </c>
      <c r="FQ511" s="59" t="str">
        <f t="shared" si="680"/>
        <v/>
      </c>
      <c r="FR511" s="53" t="str">
        <f t="shared" si="634"/>
        <v/>
      </c>
      <c r="FS511" s="53" t="e">
        <f t="shared" si="681"/>
        <v>#VALUE!</v>
      </c>
      <c r="FT511" s="19" t="e">
        <f t="shared" si="682"/>
        <v>#VALUE!</v>
      </c>
      <c r="FU511" s="19" t="e">
        <f t="shared" si="683"/>
        <v>#VALUE!</v>
      </c>
      <c r="FV511" s="19" t="e">
        <f t="shared" si="684"/>
        <v>#VALUE!</v>
      </c>
      <c r="FW511" s="50" t="e">
        <f t="shared" si="685"/>
        <v>#VALUE!</v>
      </c>
      <c r="FX511" s="120">
        <f t="shared" si="686"/>
        <v>0</v>
      </c>
      <c r="FY511" s="120">
        <f t="shared" si="687"/>
        <v>0</v>
      </c>
      <c r="FZ511" s="120">
        <f t="shared" si="688"/>
        <v>0</v>
      </c>
      <c r="GA511" s="120">
        <f t="shared" si="689"/>
        <v>0</v>
      </c>
      <c r="GB511" s="120">
        <f t="shared" si="690"/>
        <v>0</v>
      </c>
      <c r="GC511" s="120">
        <f t="shared" si="691"/>
        <v>0</v>
      </c>
      <c r="GD511" s="120">
        <f t="shared" si="692"/>
        <v>0</v>
      </c>
      <c r="GE511" s="120">
        <f t="shared" si="693"/>
        <v>0</v>
      </c>
      <c r="GF511" s="120">
        <f t="shared" si="694"/>
        <v>0</v>
      </c>
      <c r="GG511">
        <f t="shared" si="695"/>
        <v>0</v>
      </c>
      <c r="GH511">
        <f t="shared" si="696"/>
        <v>0</v>
      </c>
      <c r="GI511">
        <v>6</v>
      </c>
      <c r="GJ511" t="str">
        <f t="shared" si="697"/>
        <v/>
      </c>
    </row>
    <row r="512" spans="1:192" x14ac:dyDescent="0.2">
      <c r="A512" s="50">
        <f t="shared" si="700"/>
        <v>511</v>
      </c>
      <c r="B512" s="2" t="s">
        <v>1062</v>
      </c>
      <c r="C512" s="58" t="s">
        <v>1063</v>
      </c>
      <c r="D512" s="58"/>
      <c r="E512" s="58"/>
      <c r="F512" s="66">
        <v>3532640</v>
      </c>
      <c r="G512" s="66">
        <v>5694510</v>
      </c>
      <c r="H512" s="77">
        <f t="shared" si="637"/>
        <v>532552.51399999997</v>
      </c>
      <c r="I512" s="77">
        <f t="shared" si="638"/>
        <v>5692671.9860000005</v>
      </c>
      <c r="J512" s="66">
        <v>253.68</v>
      </c>
      <c r="K512" s="66" t="s">
        <v>1333</v>
      </c>
      <c r="L512" s="19">
        <v>211</v>
      </c>
      <c r="M512" s="19">
        <v>188</v>
      </c>
      <c r="N512" s="19">
        <v>207</v>
      </c>
      <c r="Q512" s="58" t="s">
        <v>1339</v>
      </c>
      <c r="R512" s="58" t="s">
        <v>2862</v>
      </c>
      <c r="S512" s="58" t="s">
        <v>1324</v>
      </c>
      <c r="T512" s="241" t="str">
        <f t="shared" si="639"/>
        <v>-</v>
      </c>
      <c r="U512" s="241" t="str">
        <f t="shared" si="640"/>
        <v>-</v>
      </c>
      <c r="V512" s="241" t="str">
        <f t="shared" si="641"/>
        <v>-</v>
      </c>
      <c r="W512" s="241" t="str">
        <f t="shared" si="633"/>
        <v>-</v>
      </c>
      <c r="X512" s="260">
        <f t="shared" si="702"/>
        <v>6</v>
      </c>
      <c r="Y512" s="261" t="str">
        <f t="shared" si="701"/>
        <v/>
      </c>
      <c r="Z512" s="68"/>
      <c r="AA512" s="106">
        <v>33463</v>
      </c>
      <c r="AB512" s="76">
        <v>1</v>
      </c>
      <c r="AC512" s="58" t="s">
        <v>1038</v>
      </c>
      <c r="AD512" s="58" t="s">
        <v>1960</v>
      </c>
      <c r="AE512" s="57" t="s">
        <v>1889</v>
      </c>
      <c r="AF512" s="128">
        <v>13</v>
      </c>
      <c r="AG512" s="19">
        <v>527</v>
      </c>
      <c r="AH512" s="47">
        <v>7.12</v>
      </c>
      <c r="AI512" s="66">
        <v>452</v>
      </c>
      <c r="AL512" s="19">
        <v>0.32</v>
      </c>
      <c r="AN512" s="64">
        <v>13.72</v>
      </c>
      <c r="AO512">
        <v>10.63</v>
      </c>
      <c r="AP512" s="19">
        <v>0.36</v>
      </c>
      <c r="AQ512">
        <v>337</v>
      </c>
      <c r="AS512" s="193">
        <f>SUM(AU512:BN512)+SUM(BO512:CL512)/1000</f>
        <v>430.39699999999993</v>
      </c>
      <c r="AT512" s="248" t="str">
        <f t="shared" si="704"/>
        <v/>
      </c>
      <c r="AU512">
        <v>18.8</v>
      </c>
      <c r="AV512" s="58">
        <v>18.2</v>
      </c>
      <c r="AW512" s="58">
        <v>65.8</v>
      </c>
      <c r="AX512" s="58">
        <v>36.200000000000003</v>
      </c>
      <c r="AY512" s="58">
        <v>27.4</v>
      </c>
      <c r="AZ512" s="68">
        <v>238</v>
      </c>
      <c r="BB512">
        <v>2.5299999999999998</v>
      </c>
      <c r="BD512">
        <v>0</v>
      </c>
      <c r="BE512">
        <v>0</v>
      </c>
      <c r="BF512">
        <v>0</v>
      </c>
      <c r="BJ512">
        <v>12.96</v>
      </c>
      <c r="BK512">
        <v>0</v>
      </c>
      <c r="BM512">
        <v>10.5</v>
      </c>
      <c r="BO512" s="90"/>
      <c r="BP512" s="90">
        <v>7</v>
      </c>
      <c r="BQ512" s="90"/>
      <c r="BR512" s="90"/>
      <c r="BS512" s="90"/>
      <c r="BT512" s="90"/>
      <c r="BU512" s="90"/>
      <c r="BV512" s="90"/>
      <c r="BW512" s="90"/>
      <c r="BX512" s="90"/>
      <c r="BY512" s="90"/>
      <c r="BZ512" s="90"/>
      <c r="CA512" s="90"/>
      <c r="CB512" s="90"/>
      <c r="CC512" s="90"/>
      <c r="CD512" s="90"/>
      <c r="CE512" s="90"/>
      <c r="CF512" s="90"/>
      <c r="CG512" s="90"/>
      <c r="CH512" s="90"/>
      <c r="CI512" s="90"/>
      <c r="CJ512" s="90"/>
      <c r="CK512" s="90"/>
      <c r="CL512" s="91"/>
      <c r="CM512" s="90">
        <v>11</v>
      </c>
      <c r="CN512" s="90">
        <v>39.6</v>
      </c>
      <c r="CO512" s="90"/>
      <c r="DB512" s="103"/>
      <c r="DC512" s="103" t="s">
        <v>1810</v>
      </c>
      <c r="DD512" s="103"/>
      <c r="DE512" s="103">
        <v>-11.9</v>
      </c>
      <c r="DF512" s="90" t="s">
        <v>1961</v>
      </c>
      <c r="DG512" s="231">
        <v>-8.5</v>
      </c>
      <c r="DH512" s="103"/>
      <c r="DI512" s="103"/>
      <c r="DJ512" s="103"/>
      <c r="DK512" s="103"/>
      <c r="DL512" s="103"/>
      <c r="DM512" s="103"/>
      <c r="DN512" s="103"/>
      <c r="DO512" s="103"/>
      <c r="DP512" s="103"/>
      <c r="DQ512" s="103"/>
      <c r="DR512" s="103"/>
      <c r="DS512" s="104"/>
      <c r="DT512" s="50">
        <f t="shared" si="642"/>
        <v>1</v>
      </c>
      <c r="DU512" s="73">
        <f t="shared" si="643"/>
        <v>0</v>
      </c>
      <c r="DV512" s="73">
        <f t="shared" si="644"/>
        <v>0</v>
      </c>
      <c r="DW512" s="73">
        <f t="shared" si="645"/>
        <v>1</v>
      </c>
      <c r="DX512" s="73">
        <f t="shared" si="646"/>
        <v>0</v>
      </c>
      <c r="DY512" s="125">
        <f t="shared" si="647"/>
        <v>0</v>
      </c>
      <c r="DZ512" s="73">
        <f t="shared" si="648"/>
        <v>1</v>
      </c>
      <c r="EA512" s="19">
        <f t="shared" si="649"/>
        <v>0</v>
      </c>
      <c r="EB512" s="50">
        <f t="shared" si="650"/>
        <v>0</v>
      </c>
      <c r="EC512" s="19">
        <f t="shared" si="651"/>
        <v>1</v>
      </c>
      <c r="ED512" s="19">
        <f t="shared" si="652"/>
        <v>0</v>
      </c>
      <c r="EE512" s="19">
        <f t="shared" si="653"/>
        <v>0</v>
      </c>
      <c r="EF512" s="50">
        <f t="shared" si="654"/>
        <v>0</v>
      </c>
      <c r="EG512" s="19">
        <f t="shared" si="655"/>
        <v>1</v>
      </c>
      <c r="EH512" s="19">
        <f t="shared" si="656"/>
        <v>0</v>
      </c>
      <c r="EI512" s="50">
        <f t="shared" si="657"/>
        <v>0</v>
      </c>
      <c r="EJ512" s="125">
        <f t="shared" si="658"/>
        <v>1</v>
      </c>
      <c r="EK512">
        <f t="shared" si="659"/>
        <v>18.8</v>
      </c>
      <c r="EL512">
        <f t="shared" si="660"/>
        <v>2.5299999999999998</v>
      </c>
      <c r="EM512">
        <f t="shared" si="661"/>
        <v>18.2</v>
      </c>
      <c r="EN512">
        <f t="shared" si="662"/>
        <v>65.8</v>
      </c>
      <c r="EO512">
        <f t="shared" si="663"/>
        <v>0</v>
      </c>
      <c r="EP512">
        <f t="shared" si="664"/>
        <v>0</v>
      </c>
      <c r="EQ512">
        <f t="shared" si="665"/>
        <v>238</v>
      </c>
      <c r="ER512" t="str">
        <f t="shared" si="666"/>
        <v/>
      </c>
      <c r="ES512">
        <f t="shared" si="667"/>
        <v>12.96</v>
      </c>
      <c r="ET512">
        <f t="shared" si="668"/>
        <v>27.4</v>
      </c>
      <c r="EU512" s="61">
        <f t="shared" si="669"/>
        <v>36.200000000000003</v>
      </c>
      <c r="EV512" s="53" t="e">
        <f>IF(ISNUMBER(EK512),EK512*#REF!,"")</f>
        <v>#REF!</v>
      </c>
      <c r="EW512" s="53" t="e">
        <f>IF(ISNUMBER(EL512),EL512*#REF!,"")</f>
        <v>#REF!</v>
      </c>
      <c r="EX512" s="53" t="e">
        <f>IF(ISNUMBER(EM512),EM512*#REF!,"")</f>
        <v>#REF!</v>
      </c>
      <c r="EY512" s="53" t="e">
        <f>IF(ISNUMBER(EN512),EN512*#REF!,"")</f>
        <v>#REF!</v>
      </c>
      <c r="EZ512" s="53" t="e">
        <f>IF(ISNUMBER(EO512),EO512*#REF!,"")</f>
        <v>#REF!</v>
      </c>
      <c r="FA512" s="53" t="e">
        <f>IF(ISNUMBER(EP512),EP512*#REF!,"")</f>
        <v>#REF!</v>
      </c>
      <c r="FB512" s="53" t="e">
        <f>IF(ISNUMBER(EQ512),EQ512*#REF!,"")</f>
        <v>#REF!</v>
      </c>
      <c r="FC512" s="53" t="str">
        <f>IF(ISNUMBER(ER512),ER512*#REF!,"")</f>
        <v/>
      </c>
      <c r="FD512" s="53" t="e">
        <f>IF(ISNUMBER(ES512),ES512*#REF!,"")</f>
        <v>#REF!</v>
      </c>
      <c r="FE512" s="53" t="e">
        <f>IF(ISNUMBER(ET512),ET512*#REF!,"")</f>
        <v>#REF!</v>
      </c>
      <c r="FF512" s="52" t="e">
        <f>IF(ISNUMBER(EU512),EU512*#REF!,"")</f>
        <v>#REF!</v>
      </c>
      <c r="FG512" s="55" t="str">
        <f t="shared" si="670"/>
        <v/>
      </c>
      <c r="FH512" s="55" t="str">
        <f t="shared" si="671"/>
        <v/>
      </c>
      <c r="FI512" s="55" t="str">
        <f t="shared" si="672"/>
        <v/>
      </c>
      <c r="FJ512" s="55" t="str">
        <f t="shared" si="673"/>
        <v/>
      </c>
      <c r="FK512" s="55" t="str">
        <f t="shared" si="674"/>
        <v/>
      </c>
      <c r="FL512" s="55" t="str">
        <f t="shared" si="675"/>
        <v/>
      </c>
      <c r="FM512" s="55" t="str">
        <f t="shared" si="676"/>
        <v/>
      </c>
      <c r="FN512" s="55" t="str">
        <f t="shared" si="677"/>
        <v/>
      </c>
      <c r="FO512" s="55" t="str">
        <f t="shared" si="678"/>
        <v/>
      </c>
      <c r="FP512" s="55" t="str">
        <f t="shared" si="679"/>
        <v/>
      </c>
      <c r="FQ512" s="59" t="str">
        <f t="shared" si="680"/>
        <v/>
      </c>
      <c r="FR512" s="53" t="str">
        <f t="shared" si="634"/>
        <v/>
      </c>
      <c r="FS512" s="53" t="e">
        <f t="shared" si="681"/>
        <v>#VALUE!</v>
      </c>
      <c r="FT512" s="19" t="e">
        <f t="shared" si="682"/>
        <v>#VALUE!</v>
      </c>
      <c r="FU512" s="19" t="e">
        <f t="shared" si="683"/>
        <v>#VALUE!</v>
      </c>
      <c r="FV512" s="19" t="e">
        <f t="shared" si="684"/>
        <v>#VALUE!</v>
      </c>
      <c r="FW512" s="50" t="e">
        <f t="shared" si="685"/>
        <v>#VALUE!</v>
      </c>
      <c r="FX512" s="120">
        <f t="shared" si="686"/>
        <v>0</v>
      </c>
      <c r="FY512" s="120">
        <f t="shared" si="687"/>
        <v>0</v>
      </c>
      <c r="FZ512" s="120">
        <f t="shared" si="688"/>
        <v>0</v>
      </c>
      <c r="GA512" s="120">
        <f t="shared" si="689"/>
        <v>0</v>
      </c>
      <c r="GB512" s="120">
        <f t="shared" si="690"/>
        <v>0</v>
      </c>
      <c r="GC512" s="120">
        <f t="shared" si="691"/>
        <v>0</v>
      </c>
      <c r="GD512" s="120">
        <f t="shared" si="692"/>
        <v>0</v>
      </c>
      <c r="GE512" s="120">
        <f t="shared" si="693"/>
        <v>0</v>
      </c>
      <c r="GF512" s="120">
        <f t="shared" si="694"/>
        <v>0</v>
      </c>
      <c r="GG512">
        <f t="shared" si="695"/>
        <v>0</v>
      </c>
      <c r="GH512">
        <f t="shared" si="696"/>
        <v>0</v>
      </c>
      <c r="GI512">
        <v>6</v>
      </c>
      <c r="GJ512" t="str">
        <f t="shared" si="697"/>
        <v/>
      </c>
    </row>
    <row r="513" spans="1:192" x14ac:dyDescent="0.2">
      <c r="A513" s="50">
        <f t="shared" si="700"/>
        <v>512</v>
      </c>
      <c r="B513" s="2" t="s">
        <v>925</v>
      </c>
      <c r="C513" s="58" t="s">
        <v>925</v>
      </c>
      <c r="D513" s="58"/>
      <c r="E513" s="58"/>
      <c r="F513" s="66">
        <v>3528610</v>
      </c>
      <c r="G513" s="66">
        <v>5666440</v>
      </c>
      <c r="H513" s="77">
        <f t="shared" si="637"/>
        <v>528524.12599999993</v>
      </c>
      <c r="I513" s="77">
        <f t="shared" si="638"/>
        <v>5664613.2140000006</v>
      </c>
      <c r="J513" s="66">
        <v>167</v>
      </c>
      <c r="K513" s="66" t="s">
        <v>1333</v>
      </c>
      <c r="L513" s="19">
        <v>238.5</v>
      </c>
      <c r="Q513" s="58" t="s">
        <v>1339</v>
      </c>
      <c r="R513" s="58" t="s">
        <v>2862</v>
      </c>
      <c r="S513" s="58" t="s">
        <v>1324</v>
      </c>
      <c r="T513" s="241" t="str">
        <f t="shared" si="639"/>
        <v>-</v>
      </c>
      <c r="U513" s="241" t="str">
        <f t="shared" si="640"/>
        <v>-</v>
      </c>
      <c r="V513" s="241" t="str">
        <f t="shared" si="641"/>
        <v>-</v>
      </c>
      <c r="W513" s="241" t="str">
        <f t="shared" si="633"/>
        <v>-</v>
      </c>
      <c r="X513" s="260">
        <f t="shared" si="702"/>
        <v>6</v>
      </c>
      <c r="Y513" s="261" t="str">
        <f t="shared" si="701"/>
        <v/>
      </c>
      <c r="Z513" s="68"/>
      <c r="AA513" s="66" t="s">
        <v>1962</v>
      </c>
      <c r="AB513" s="76">
        <v>1</v>
      </c>
      <c r="AC513" s="58" t="s">
        <v>1038</v>
      </c>
      <c r="AD513" s="2" t="s">
        <v>1963</v>
      </c>
      <c r="AE513" s="57" t="s">
        <v>1431</v>
      </c>
      <c r="AF513" s="66">
        <v>18.2</v>
      </c>
      <c r="AH513" s="108">
        <v>7</v>
      </c>
      <c r="AN513" s="64"/>
      <c r="AS513" s="204"/>
      <c r="AT513" s="249"/>
      <c r="AU513" s="51"/>
      <c r="AV513" s="65"/>
      <c r="AW513" s="65"/>
      <c r="AX513" s="65"/>
      <c r="AY513" s="65"/>
      <c r="AZ513" s="70">
        <v>512</v>
      </c>
      <c r="BO513" s="90"/>
      <c r="BP513" s="90"/>
      <c r="BQ513" s="90"/>
      <c r="BR513" s="90"/>
      <c r="BS513" s="90"/>
      <c r="BT513" s="90"/>
      <c r="BU513" s="90"/>
      <c r="BV513" s="90"/>
      <c r="BW513" s="90"/>
      <c r="BX513" s="90"/>
      <c r="BY513" s="90"/>
      <c r="BZ513" s="90"/>
      <c r="CA513" s="90"/>
      <c r="CB513" s="90"/>
      <c r="CC513" s="90"/>
      <c r="CD513" s="90"/>
      <c r="CE513" s="90"/>
      <c r="CF513" s="90"/>
      <c r="CG513" s="90"/>
      <c r="CH513" s="90"/>
      <c r="CI513" s="90"/>
      <c r="CJ513" s="90"/>
      <c r="CK513" s="90"/>
      <c r="CL513" s="91"/>
      <c r="CM513" s="90"/>
      <c r="CN513" s="90">
        <v>44</v>
      </c>
      <c r="CO513" s="90"/>
      <c r="DB513" s="103"/>
      <c r="DC513" s="103" t="s">
        <v>1781</v>
      </c>
      <c r="DD513" s="103"/>
      <c r="DE513" s="103">
        <v>-11.5</v>
      </c>
      <c r="DF513" s="90" t="s">
        <v>1964</v>
      </c>
      <c r="DG513" s="103"/>
      <c r="DH513" s="103">
        <v>12.6</v>
      </c>
      <c r="DI513" s="103"/>
      <c r="DJ513" s="103"/>
      <c r="DK513" s="103"/>
      <c r="DL513" s="103"/>
      <c r="DM513" s="103"/>
      <c r="DN513" s="103"/>
      <c r="DO513" s="103"/>
      <c r="DP513" s="103"/>
      <c r="DQ513" s="103"/>
      <c r="DR513" s="103"/>
      <c r="DS513" s="104"/>
      <c r="DT513" s="50">
        <f t="shared" si="642"/>
        <v>1</v>
      </c>
      <c r="DU513" s="73">
        <f t="shared" si="643"/>
        <v>0</v>
      </c>
      <c r="DV513" s="73">
        <f t="shared" si="644"/>
        <v>0</v>
      </c>
      <c r="DW513" s="73">
        <f t="shared" si="645"/>
        <v>1</v>
      </c>
      <c r="DX513" s="73">
        <f t="shared" si="646"/>
        <v>0</v>
      </c>
      <c r="DY513" s="125">
        <f t="shared" si="647"/>
        <v>0</v>
      </c>
      <c r="DZ513" s="73">
        <f t="shared" si="648"/>
        <v>1</v>
      </c>
      <c r="EA513" s="19">
        <f t="shared" si="649"/>
        <v>0</v>
      </c>
      <c r="EB513" s="50">
        <f t="shared" si="650"/>
        <v>0</v>
      </c>
      <c r="EC513" s="19">
        <f t="shared" si="651"/>
        <v>0</v>
      </c>
      <c r="ED513" s="19">
        <f t="shared" si="652"/>
        <v>0</v>
      </c>
      <c r="EE513" s="19">
        <f t="shared" si="653"/>
        <v>0</v>
      </c>
      <c r="EF513" s="50">
        <f t="shared" si="654"/>
        <v>1</v>
      </c>
      <c r="EG513" s="19">
        <f t="shared" si="655"/>
        <v>1</v>
      </c>
      <c r="EH513" s="19">
        <f t="shared" si="656"/>
        <v>0</v>
      </c>
      <c r="EI513" s="50">
        <f t="shared" si="657"/>
        <v>0</v>
      </c>
      <c r="EJ513" s="125">
        <f t="shared" si="658"/>
        <v>1</v>
      </c>
      <c r="EK513" t="str">
        <f t="shared" si="659"/>
        <v/>
      </c>
      <c r="EL513" t="str">
        <f t="shared" si="660"/>
        <v/>
      </c>
      <c r="EM513" t="str">
        <f t="shared" si="661"/>
        <v/>
      </c>
      <c r="EN513" t="str">
        <f t="shared" si="662"/>
        <v/>
      </c>
      <c r="EO513" t="str">
        <f t="shared" si="663"/>
        <v/>
      </c>
      <c r="EP513" t="str">
        <f t="shared" si="664"/>
        <v/>
      </c>
      <c r="EQ513">
        <f t="shared" si="665"/>
        <v>512</v>
      </c>
      <c r="ER513" t="str">
        <f t="shared" si="666"/>
        <v/>
      </c>
      <c r="ES513" t="str">
        <f t="shared" si="667"/>
        <v/>
      </c>
      <c r="ET513" t="str">
        <f t="shared" si="668"/>
        <v/>
      </c>
      <c r="EU513" s="61" t="str">
        <f t="shared" si="669"/>
        <v/>
      </c>
      <c r="EV513" s="53" t="str">
        <f>IF(ISNUMBER(EK513),EK513*#REF!,"")</f>
        <v/>
      </c>
      <c r="EW513" s="53" t="str">
        <f>IF(ISNUMBER(EL513),EL513*#REF!,"")</f>
        <v/>
      </c>
      <c r="EX513" s="53" t="str">
        <f>IF(ISNUMBER(EM513),EM513*#REF!,"")</f>
        <v/>
      </c>
      <c r="EY513" s="53" t="str">
        <f>IF(ISNUMBER(EN513),EN513*#REF!,"")</f>
        <v/>
      </c>
      <c r="EZ513" s="53" t="str">
        <f>IF(ISNUMBER(EO513),EO513*#REF!,"")</f>
        <v/>
      </c>
      <c r="FA513" s="53" t="str">
        <f>IF(ISNUMBER(EP513),EP513*#REF!,"")</f>
        <v/>
      </c>
      <c r="FB513" s="53" t="e">
        <f>IF(ISNUMBER(EQ513),EQ513*#REF!,"")</f>
        <v>#REF!</v>
      </c>
      <c r="FC513" s="53" t="str">
        <f>IF(ISNUMBER(ER513),ER513*#REF!,"")</f>
        <v/>
      </c>
      <c r="FD513" s="53" t="str">
        <f>IF(ISNUMBER(ES513),ES513*#REF!,"")</f>
        <v/>
      </c>
      <c r="FE513" s="53" t="str">
        <f>IF(ISNUMBER(ET513),ET513*#REF!,"")</f>
        <v/>
      </c>
      <c r="FF513" s="52" t="str">
        <f>IF(ISNUMBER(EU513),EU513*#REF!,"")</f>
        <v/>
      </c>
      <c r="FG513" s="55" t="str">
        <f t="shared" si="670"/>
        <v/>
      </c>
      <c r="FH513" s="55" t="str">
        <f t="shared" si="671"/>
        <v/>
      </c>
      <c r="FI513" s="55" t="str">
        <f t="shared" si="672"/>
        <v/>
      </c>
      <c r="FJ513" s="55" t="str">
        <f t="shared" si="673"/>
        <v/>
      </c>
      <c r="FK513" s="55" t="str">
        <f t="shared" si="674"/>
        <v/>
      </c>
      <c r="FL513" s="55" t="str">
        <f t="shared" si="675"/>
        <v/>
      </c>
      <c r="FM513" s="55" t="str">
        <f t="shared" si="676"/>
        <v/>
      </c>
      <c r="FN513" s="55" t="str">
        <f t="shared" si="677"/>
        <v/>
      </c>
      <c r="FO513" s="55" t="str">
        <f t="shared" si="678"/>
        <v/>
      </c>
      <c r="FP513" s="55" t="str">
        <f t="shared" si="679"/>
        <v/>
      </c>
      <c r="FQ513" s="59" t="str">
        <f t="shared" si="680"/>
        <v/>
      </c>
      <c r="FR513" s="53" t="str">
        <f t="shared" si="634"/>
        <v/>
      </c>
      <c r="FS513" s="53">
        <f t="shared" si="681"/>
        <v>0</v>
      </c>
      <c r="FT513" s="19">
        <f t="shared" si="682"/>
        <v>1</v>
      </c>
      <c r="FU513" s="19">
        <f t="shared" si="683"/>
        <v>0</v>
      </c>
      <c r="FV513" s="19">
        <f t="shared" si="684"/>
        <v>0</v>
      </c>
      <c r="FW513" s="50">
        <f t="shared" si="685"/>
        <v>0</v>
      </c>
      <c r="FX513" s="120">
        <f t="shared" si="686"/>
        <v>0</v>
      </c>
      <c r="FY513" s="120">
        <f t="shared" si="687"/>
        <v>0</v>
      </c>
      <c r="FZ513" s="120">
        <f t="shared" si="688"/>
        <v>0</v>
      </c>
      <c r="GA513" s="120">
        <f t="shared" si="689"/>
        <v>0</v>
      </c>
      <c r="GB513" s="120">
        <f t="shared" si="690"/>
        <v>0</v>
      </c>
      <c r="GC513" s="120">
        <f t="shared" si="691"/>
        <v>0</v>
      </c>
      <c r="GD513" s="120">
        <f t="shared" si="692"/>
        <v>0</v>
      </c>
      <c r="GE513" s="120">
        <f t="shared" si="693"/>
        <v>0</v>
      </c>
      <c r="GF513" s="120">
        <f t="shared" si="694"/>
        <v>0</v>
      </c>
      <c r="GG513">
        <f t="shared" si="695"/>
        <v>0</v>
      </c>
      <c r="GH513">
        <f t="shared" si="696"/>
        <v>0</v>
      </c>
      <c r="GI513">
        <v>6</v>
      </c>
      <c r="GJ513" t="str">
        <f t="shared" si="697"/>
        <v/>
      </c>
    </row>
    <row r="514" spans="1:192" x14ac:dyDescent="0.2">
      <c r="A514" s="50">
        <f t="shared" si="700"/>
        <v>513</v>
      </c>
      <c r="B514" s="2" t="s">
        <v>925</v>
      </c>
      <c r="C514" s="58" t="s">
        <v>925</v>
      </c>
      <c r="D514" s="58"/>
      <c r="E514" s="58"/>
      <c r="F514" s="66">
        <v>3528610</v>
      </c>
      <c r="G514" s="66">
        <v>5666440</v>
      </c>
      <c r="H514" s="77">
        <f t="shared" si="637"/>
        <v>528524.12599999993</v>
      </c>
      <c r="I514" s="77">
        <f t="shared" si="638"/>
        <v>5664613.2140000006</v>
      </c>
      <c r="J514" s="66">
        <v>167</v>
      </c>
      <c r="K514" s="66" t="s">
        <v>1333</v>
      </c>
      <c r="L514" s="19">
        <v>238.5</v>
      </c>
      <c r="Q514" s="58" t="s">
        <v>1339</v>
      </c>
      <c r="R514" s="58" t="s">
        <v>2862</v>
      </c>
      <c r="S514" s="58" t="s">
        <v>1324</v>
      </c>
      <c r="T514" s="241" t="str">
        <f t="shared" si="639"/>
        <v>-</v>
      </c>
      <c r="U514" s="241" t="str">
        <f t="shared" si="640"/>
        <v>-</v>
      </c>
      <c r="V514" s="241" t="str">
        <f t="shared" si="641"/>
        <v>-</v>
      </c>
      <c r="W514" s="241" t="str">
        <f t="shared" si="633"/>
        <v>-</v>
      </c>
      <c r="X514" s="260">
        <f t="shared" si="702"/>
        <v>6</v>
      </c>
      <c r="Y514" s="261" t="str">
        <f t="shared" si="701"/>
        <v/>
      </c>
      <c r="Z514" s="68"/>
      <c r="AA514" s="66" t="s">
        <v>1783</v>
      </c>
      <c r="AB514" s="76">
        <v>2</v>
      </c>
      <c r="AC514" s="58" t="s">
        <v>1038</v>
      </c>
      <c r="AD514" s="58" t="s">
        <v>1854</v>
      </c>
      <c r="AE514" s="57" t="s">
        <v>1431</v>
      </c>
      <c r="AF514" s="66">
        <v>17.899999999999999</v>
      </c>
      <c r="AH514" s="108">
        <v>7</v>
      </c>
      <c r="AN514" s="64"/>
      <c r="AS514" s="204"/>
      <c r="AT514" s="249"/>
      <c r="AU514" s="51"/>
      <c r="AV514" s="65"/>
      <c r="AW514" s="65"/>
      <c r="AX514" s="65"/>
      <c r="AY514" s="65"/>
      <c r="AZ514" s="70">
        <v>457</v>
      </c>
      <c r="BO514" s="90"/>
      <c r="BP514" s="90"/>
      <c r="BQ514" s="90"/>
      <c r="BR514" s="90"/>
      <c r="BS514" s="90"/>
      <c r="BT514" s="90"/>
      <c r="BU514" s="90"/>
      <c r="BV514" s="90"/>
      <c r="BW514" s="90"/>
      <c r="BX514" s="90"/>
      <c r="BY514" s="90"/>
      <c r="BZ514" s="90"/>
      <c r="CA514" s="90"/>
      <c r="CB514" s="90"/>
      <c r="CC514" s="90"/>
      <c r="CD514" s="90"/>
      <c r="CE514" s="90"/>
      <c r="CF514" s="90"/>
      <c r="CG514" s="90"/>
      <c r="CH514" s="90"/>
      <c r="CI514" s="90"/>
      <c r="CJ514" s="90"/>
      <c r="CK514" s="90"/>
      <c r="CL514" s="91"/>
      <c r="CM514" s="90"/>
      <c r="CN514" s="90">
        <v>65</v>
      </c>
      <c r="CO514" s="90"/>
      <c r="DB514" s="103"/>
      <c r="DC514" s="103" t="s">
        <v>1801</v>
      </c>
      <c r="DD514" s="103"/>
      <c r="DE514" s="129">
        <v>-11</v>
      </c>
      <c r="DF514" s="90" t="s">
        <v>1965</v>
      </c>
      <c r="DG514" s="103">
        <v>-9.2899999999999991</v>
      </c>
      <c r="DH514" s="103"/>
      <c r="DI514" s="103"/>
      <c r="DJ514" s="103"/>
      <c r="DK514" s="103"/>
      <c r="DL514" s="103"/>
      <c r="DM514" s="103"/>
      <c r="DN514" s="103"/>
      <c r="DO514" s="103"/>
      <c r="DP514" s="103"/>
      <c r="DQ514" s="103"/>
      <c r="DR514" s="103"/>
      <c r="DS514" s="104"/>
      <c r="DT514" s="50">
        <f t="shared" si="642"/>
        <v>0</v>
      </c>
      <c r="DU514" s="73">
        <f t="shared" si="643"/>
        <v>0</v>
      </c>
      <c r="DV514" s="73">
        <f t="shared" si="644"/>
        <v>0</v>
      </c>
      <c r="DW514" s="73">
        <f t="shared" si="645"/>
        <v>1</v>
      </c>
      <c r="DX514" s="73">
        <f t="shared" si="646"/>
        <v>0</v>
      </c>
      <c r="DY514" s="125">
        <f t="shared" si="647"/>
        <v>0</v>
      </c>
      <c r="DZ514" s="73">
        <f t="shared" si="648"/>
        <v>1</v>
      </c>
      <c r="EA514" s="19">
        <f t="shared" si="649"/>
        <v>0</v>
      </c>
      <c r="EB514" s="50">
        <f t="shared" si="650"/>
        <v>0</v>
      </c>
      <c r="EC514" s="19">
        <f t="shared" si="651"/>
        <v>0</v>
      </c>
      <c r="ED514" s="19">
        <f t="shared" si="652"/>
        <v>0</v>
      </c>
      <c r="EE514" s="19">
        <f t="shared" si="653"/>
        <v>0</v>
      </c>
      <c r="EF514" s="50">
        <f t="shared" si="654"/>
        <v>1</v>
      </c>
      <c r="EG514" s="19">
        <f t="shared" si="655"/>
        <v>1</v>
      </c>
      <c r="EH514" s="19">
        <f t="shared" si="656"/>
        <v>0</v>
      </c>
      <c r="EI514" s="50">
        <f t="shared" si="657"/>
        <v>0</v>
      </c>
      <c r="EJ514" s="125">
        <f t="shared" si="658"/>
        <v>1</v>
      </c>
      <c r="EK514" t="str">
        <f t="shared" si="659"/>
        <v/>
      </c>
      <c r="EL514" t="str">
        <f t="shared" si="660"/>
        <v/>
      </c>
      <c r="EM514" t="str">
        <f t="shared" si="661"/>
        <v/>
      </c>
      <c r="EN514" t="str">
        <f t="shared" si="662"/>
        <v/>
      </c>
      <c r="EO514" t="str">
        <f t="shared" si="663"/>
        <v/>
      </c>
      <c r="EP514" t="str">
        <f t="shared" si="664"/>
        <v/>
      </c>
      <c r="EQ514">
        <f t="shared" si="665"/>
        <v>457</v>
      </c>
      <c r="ER514" t="str">
        <f t="shared" si="666"/>
        <v/>
      </c>
      <c r="ES514" t="str">
        <f t="shared" si="667"/>
        <v/>
      </c>
      <c r="ET514" t="str">
        <f t="shared" si="668"/>
        <v/>
      </c>
      <c r="EU514" s="61" t="str">
        <f t="shared" si="669"/>
        <v/>
      </c>
      <c r="EV514" s="53" t="str">
        <f>IF(ISNUMBER(EK514),EK514*#REF!,"")</f>
        <v/>
      </c>
      <c r="EW514" s="53" t="str">
        <f>IF(ISNUMBER(EL514),EL514*#REF!,"")</f>
        <v/>
      </c>
      <c r="EX514" s="53" t="str">
        <f>IF(ISNUMBER(EM514),EM514*#REF!,"")</f>
        <v/>
      </c>
      <c r="EY514" s="53" t="str">
        <f>IF(ISNUMBER(EN514),EN514*#REF!,"")</f>
        <v/>
      </c>
      <c r="EZ514" s="53" t="str">
        <f>IF(ISNUMBER(EO514),EO514*#REF!,"")</f>
        <v/>
      </c>
      <c r="FA514" s="53" t="str">
        <f>IF(ISNUMBER(EP514),EP514*#REF!,"")</f>
        <v/>
      </c>
      <c r="FB514" s="53" t="e">
        <f>IF(ISNUMBER(EQ514),EQ514*#REF!,"")</f>
        <v>#REF!</v>
      </c>
      <c r="FC514" s="53" t="str">
        <f>IF(ISNUMBER(ER514),ER514*#REF!,"")</f>
        <v/>
      </c>
      <c r="FD514" s="53" t="str">
        <f>IF(ISNUMBER(ES514),ES514*#REF!,"")</f>
        <v/>
      </c>
      <c r="FE514" s="53" t="str">
        <f>IF(ISNUMBER(ET514),ET514*#REF!,"")</f>
        <v/>
      </c>
      <c r="FF514" s="52" t="str">
        <f>IF(ISNUMBER(EU514),EU514*#REF!,"")</f>
        <v/>
      </c>
      <c r="FG514" s="55" t="str">
        <f t="shared" si="670"/>
        <v/>
      </c>
      <c r="FH514" s="55" t="str">
        <f t="shared" si="671"/>
        <v/>
      </c>
      <c r="FI514" s="55" t="str">
        <f t="shared" si="672"/>
        <v/>
      </c>
      <c r="FJ514" s="55" t="str">
        <f t="shared" si="673"/>
        <v/>
      </c>
      <c r="FK514" s="55" t="str">
        <f t="shared" si="674"/>
        <v/>
      </c>
      <c r="FL514" s="55" t="str">
        <f t="shared" si="675"/>
        <v/>
      </c>
      <c r="FM514" s="55" t="str">
        <f t="shared" si="676"/>
        <v/>
      </c>
      <c r="FN514" s="55" t="str">
        <f t="shared" si="677"/>
        <v/>
      </c>
      <c r="FO514" s="55" t="str">
        <f t="shared" si="678"/>
        <v/>
      </c>
      <c r="FP514" s="55" t="str">
        <f t="shared" si="679"/>
        <v/>
      </c>
      <c r="FQ514" s="59" t="str">
        <f t="shared" si="680"/>
        <v/>
      </c>
      <c r="FR514" s="53" t="str">
        <f t="shared" si="634"/>
        <v/>
      </c>
      <c r="FS514" s="53">
        <f t="shared" si="681"/>
        <v>0</v>
      </c>
      <c r="FT514" s="19">
        <f t="shared" si="682"/>
        <v>1</v>
      </c>
      <c r="FU514" s="19">
        <f t="shared" si="683"/>
        <v>0</v>
      </c>
      <c r="FV514" s="19">
        <f t="shared" si="684"/>
        <v>0</v>
      </c>
      <c r="FW514" s="50">
        <f t="shared" si="685"/>
        <v>0</v>
      </c>
      <c r="FX514" s="120">
        <f t="shared" si="686"/>
        <v>0</v>
      </c>
      <c r="FY514" s="120">
        <f t="shared" si="687"/>
        <v>0</v>
      </c>
      <c r="FZ514" s="120">
        <f t="shared" si="688"/>
        <v>0</v>
      </c>
      <c r="GA514" s="120">
        <f t="shared" si="689"/>
        <v>0</v>
      </c>
      <c r="GB514" s="120">
        <f t="shared" si="690"/>
        <v>0</v>
      </c>
      <c r="GC514" s="120">
        <f t="shared" si="691"/>
        <v>0</v>
      </c>
      <c r="GD514" s="120">
        <f t="shared" si="692"/>
        <v>0</v>
      </c>
      <c r="GE514" s="120">
        <f t="shared" si="693"/>
        <v>0</v>
      </c>
      <c r="GF514" s="120">
        <f t="shared" si="694"/>
        <v>0</v>
      </c>
      <c r="GG514">
        <f t="shared" si="695"/>
        <v>0</v>
      </c>
      <c r="GH514">
        <f t="shared" si="696"/>
        <v>0</v>
      </c>
      <c r="GI514">
        <v>6</v>
      </c>
      <c r="GJ514" t="str">
        <f t="shared" si="697"/>
        <v/>
      </c>
    </row>
    <row r="515" spans="1:192" x14ac:dyDescent="0.2">
      <c r="A515" s="50">
        <f t="shared" si="700"/>
        <v>514</v>
      </c>
      <c r="B515" s="2" t="s">
        <v>381</v>
      </c>
      <c r="C515" s="80" t="s">
        <v>1000</v>
      </c>
      <c r="D515" s="80" t="s">
        <v>998</v>
      </c>
      <c r="E515" s="80"/>
      <c r="F515" s="208">
        <v>3459320</v>
      </c>
      <c r="G515" s="208">
        <v>5544675</v>
      </c>
      <c r="H515" s="209">
        <f t="shared" si="637"/>
        <v>459261.842</v>
      </c>
      <c r="I515" s="209">
        <f t="shared" si="638"/>
        <v>5542896.9199999999</v>
      </c>
      <c r="J515" s="83">
        <v>114</v>
      </c>
      <c r="K515" s="83" t="s">
        <v>1335</v>
      </c>
      <c r="L515" s="83">
        <v>16</v>
      </c>
      <c r="M515" s="83"/>
      <c r="O515" s="83"/>
      <c r="P515" s="83"/>
      <c r="Q515" t="s">
        <v>2822</v>
      </c>
      <c r="R515" t="s">
        <v>1484</v>
      </c>
      <c r="S515" t="s">
        <v>1323</v>
      </c>
      <c r="T515" s="241" t="str">
        <f t="shared" si="639"/>
        <v>-</v>
      </c>
      <c r="U515" s="241" t="str">
        <f t="shared" si="640"/>
        <v>M</v>
      </c>
      <c r="V515" s="241" t="str">
        <f t="shared" si="641"/>
        <v>-</v>
      </c>
      <c r="W515" s="241" t="str">
        <f t="shared" ref="W515:W578" si="705">IF(EH515=1,"A","-")</f>
        <v>-</v>
      </c>
      <c r="X515" s="260">
        <f t="shared" si="702"/>
        <v>6</v>
      </c>
      <c r="Y515" s="261" t="str">
        <f t="shared" si="701"/>
        <v/>
      </c>
      <c r="AA515" s="69" t="s">
        <v>1966</v>
      </c>
      <c r="AB515" s="77">
        <v>1</v>
      </c>
      <c r="AC515" s="58" t="s">
        <v>610</v>
      </c>
      <c r="AD515" s="58" t="s">
        <v>1967</v>
      </c>
      <c r="AE515" s="70" t="s">
        <v>2720</v>
      </c>
      <c r="AF515" s="118">
        <v>12.5</v>
      </c>
      <c r="AG515" s="83"/>
      <c r="AH515" s="72"/>
      <c r="AI515" s="83"/>
      <c r="AJ515" s="83">
        <v>1.0019499999999999</v>
      </c>
      <c r="AK515" s="83">
        <v>14.5</v>
      </c>
      <c r="AL515" s="83"/>
      <c r="AM515" s="83">
        <v>5.3999999999999999E-2</v>
      </c>
      <c r="AN515" s="58"/>
      <c r="AO515" s="58"/>
      <c r="AP515" s="83"/>
      <c r="AQ515" s="58"/>
      <c r="AR515" s="58">
        <v>2692.2</v>
      </c>
      <c r="AS515" s="193">
        <f t="shared" ref="AS515:AS536" si="706">SUM(AU515:BN515)+SUM(BO515:CL515)/1000</f>
        <v>3415.3010000000004</v>
      </c>
      <c r="AT515" s="248" t="str">
        <f t="shared" ref="AT515:AT536" si="707">FR515</f>
        <v/>
      </c>
      <c r="AU515" s="55">
        <v>991.3</v>
      </c>
      <c r="AV515" s="55">
        <v>20.94</v>
      </c>
      <c r="AW515" s="55">
        <v>39.9</v>
      </c>
      <c r="AX515" s="64">
        <v>763.9</v>
      </c>
      <c r="AY515" s="64">
        <v>181.2</v>
      </c>
      <c r="AZ515" s="68">
        <v>1370</v>
      </c>
      <c r="BA515" s="60">
        <v>1.117</v>
      </c>
      <c r="BB515" s="58">
        <v>24.8</v>
      </c>
      <c r="BC515" s="58" t="s">
        <v>1322</v>
      </c>
      <c r="BD515" s="58">
        <v>4.1689999999999996</v>
      </c>
      <c r="BE515" s="58">
        <v>1.2090000000000001</v>
      </c>
      <c r="BF515" s="58">
        <v>0.24199999999999999</v>
      </c>
      <c r="BG515" s="58" t="s">
        <v>1322</v>
      </c>
      <c r="BH515" s="58">
        <v>0.57399999999999995</v>
      </c>
      <c r="BI515" s="182">
        <v>0.01</v>
      </c>
      <c r="BJ515" s="58" t="s">
        <v>1322</v>
      </c>
      <c r="BK515" s="58"/>
      <c r="BL515" s="58"/>
      <c r="BM515" s="58">
        <v>15.94</v>
      </c>
      <c r="BN515" s="68" t="s">
        <v>1322</v>
      </c>
      <c r="BO515" s="81"/>
      <c r="BP515" s="81" t="s">
        <v>1322</v>
      </c>
      <c r="BQ515" s="81"/>
      <c r="BR515" s="81" t="s">
        <v>1322</v>
      </c>
      <c r="BS515" s="81"/>
      <c r="BT515" s="81"/>
      <c r="BU515" s="81"/>
      <c r="BV515" s="81"/>
      <c r="BW515" s="81"/>
      <c r="BX515" s="81"/>
      <c r="BY515" s="81"/>
      <c r="BZ515" s="81"/>
      <c r="CA515" s="81"/>
      <c r="CB515" s="81"/>
      <c r="CC515" s="81"/>
      <c r="CD515" s="81"/>
      <c r="CE515" s="81"/>
      <c r="CF515" s="81"/>
      <c r="CG515" s="81"/>
      <c r="CH515" s="81"/>
      <c r="CI515" s="81"/>
      <c r="CJ515" s="81"/>
      <c r="CK515" s="81"/>
      <c r="CL515" s="82"/>
      <c r="CM515" s="81"/>
      <c r="CN515" s="94">
        <v>277</v>
      </c>
      <c r="CO515" s="90">
        <v>0.16600000000000001</v>
      </c>
      <c r="DB515" s="103"/>
      <c r="DC515" s="103"/>
      <c r="DD515" s="103"/>
      <c r="DE515" s="103"/>
      <c r="DF515" s="103"/>
      <c r="DG515" s="103"/>
      <c r="DH515" s="103"/>
      <c r="DI515" s="103"/>
      <c r="DJ515" s="103"/>
      <c r="DK515" s="103"/>
      <c r="DL515" s="103"/>
      <c r="DM515" s="103"/>
      <c r="DN515" s="103"/>
      <c r="DO515" s="103"/>
      <c r="DP515" s="103"/>
      <c r="DQ515" s="103"/>
      <c r="DR515" s="103"/>
      <c r="DS515" s="104"/>
      <c r="DT515" s="50">
        <f t="shared" si="642"/>
        <v>1</v>
      </c>
      <c r="DU515" s="73">
        <f t="shared" si="643"/>
        <v>0</v>
      </c>
      <c r="DV515" s="73">
        <f t="shared" si="644"/>
        <v>1</v>
      </c>
      <c r="DW515" s="73">
        <f t="shared" si="645"/>
        <v>0</v>
      </c>
      <c r="DX515" s="73">
        <f t="shared" si="646"/>
        <v>0</v>
      </c>
      <c r="DY515" s="125">
        <f t="shared" si="647"/>
        <v>0</v>
      </c>
      <c r="DZ515" s="73">
        <f t="shared" si="648"/>
        <v>1</v>
      </c>
      <c r="EA515" s="19">
        <f t="shared" si="649"/>
        <v>0</v>
      </c>
      <c r="EB515" s="50">
        <f t="shared" si="650"/>
        <v>0</v>
      </c>
      <c r="EC515" s="19">
        <f t="shared" si="651"/>
        <v>0</v>
      </c>
      <c r="ED515" s="19">
        <f t="shared" si="652"/>
        <v>1</v>
      </c>
      <c r="EE515" s="19">
        <f t="shared" si="653"/>
        <v>0</v>
      </c>
      <c r="EF515" s="50">
        <f t="shared" si="654"/>
        <v>0</v>
      </c>
      <c r="EG515" s="19">
        <f t="shared" si="655"/>
        <v>1</v>
      </c>
      <c r="EH515" s="19">
        <f t="shared" si="656"/>
        <v>0</v>
      </c>
      <c r="EI515" s="50">
        <f t="shared" si="657"/>
        <v>0</v>
      </c>
      <c r="EJ515" s="125">
        <f t="shared" si="658"/>
        <v>1</v>
      </c>
      <c r="EK515">
        <f t="shared" si="659"/>
        <v>991.3</v>
      </c>
      <c r="EL515">
        <f t="shared" si="660"/>
        <v>24.8</v>
      </c>
      <c r="EM515">
        <f t="shared" si="661"/>
        <v>20.94</v>
      </c>
      <c r="EN515">
        <f t="shared" si="662"/>
        <v>39.9</v>
      </c>
      <c r="EO515">
        <f t="shared" si="663"/>
        <v>0.24199999999999999</v>
      </c>
      <c r="EP515">
        <f t="shared" si="664"/>
        <v>1.2090000000000001</v>
      </c>
      <c r="EQ515">
        <f t="shared" si="665"/>
        <v>1370</v>
      </c>
      <c r="ER515" t="str">
        <f t="shared" si="666"/>
        <v/>
      </c>
      <c r="ES515" t="str">
        <f t="shared" si="667"/>
        <v/>
      </c>
      <c r="ET515">
        <f t="shared" si="668"/>
        <v>181.2</v>
      </c>
      <c r="EU515" s="61">
        <f t="shared" si="669"/>
        <v>763.9</v>
      </c>
      <c r="EV515" s="53" t="e">
        <f>IF(ISNUMBER(EK515),EK515*#REF!,"")</f>
        <v>#REF!</v>
      </c>
      <c r="EW515" s="53" t="e">
        <f>IF(ISNUMBER(EL515),EL515*#REF!,"")</f>
        <v>#REF!</v>
      </c>
      <c r="EX515" s="53" t="e">
        <f>IF(ISNUMBER(EM515),EM515*#REF!,"")</f>
        <v>#REF!</v>
      </c>
      <c r="EY515" s="53" t="e">
        <f>IF(ISNUMBER(EN515),EN515*#REF!,"")</f>
        <v>#REF!</v>
      </c>
      <c r="EZ515" s="53" t="e">
        <f>IF(ISNUMBER(EO515),EO515*#REF!,"")</f>
        <v>#REF!</v>
      </c>
      <c r="FA515" s="53" t="e">
        <f>IF(ISNUMBER(EP515),EP515*#REF!,"")</f>
        <v>#REF!</v>
      </c>
      <c r="FB515" s="53" t="e">
        <f>IF(ISNUMBER(EQ515),EQ515*#REF!,"")</f>
        <v>#REF!</v>
      </c>
      <c r="FC515" s="53" t="str">
        <f>IF(ISNUMBER(ER515),ER515*#REF!,"")</f>
        <v/>
      </c>
      <c r="FD515" s="53" t="str">
        <f>IF(ISNUMBER(ES515),ES515*#REF!,"")</f>
        <v/>
      </c>
      <c r="FE515" s="53" t="e">
        <f>IF(ISNUMBER(ET515),ET515*#REF!,"")</f>
        <v>#REF!</v>
      </c>
      <c r="FF515" s="52" t="e">
        <f>IF(ISNUMBER(EU515),EU515*#REF!,"")</f>
        <v>#REF!</v>
      </c>
      <c r="FG515" s="55" t="str">
        <f t="shared" si="670"/>
        <v/>
      </c>
      <c r="FH515" s="55" t="str">
        <f t="shared" si="671"/>
        <v/>
      </c>
      <c r="FI515" s="55" t="str">
        <f t="shared" si="672"/>
        <v/>
      </c>
      <c r="FJ515" s="55" t="str">
        <f t="shared" si="673"/>
        <v/>
      </c>
      <c r="FK515" s="55" t="str">
        <f t="shared" si="674"/>
        <v/>
      </c>
      <c r="FL515" s="55" t="str">
        <f t="shared" si="675"/>
        <v/>
      </c>
      <c r="FM515" s="55" t="str">
        <f t="shared" si="676"/>
        <v/>
      </c>
      <c r="FN515" s="55" t="str">
        <f t="shared" si="677"/>
        <v/>
      </c>
      <c r="FO515" s="55" t="str">
        <f t="shared" si="678"/>
        <v/>
      </c>
      <c r="FP515" s="55" t="str">
        <f t="shared" si="679"/>
        <v/>
      </c>
      <c r="FQ515" s="59" t="str">
        <f t="shared" si="680"/>
        <v/>
      </c>
      <c r="FR515" s="53" t="str">
        <f t="shared" ref="FR515:FR578" si="708">IFERROR((SUM(EV515:FA515)-SUM(FB515:FF515))/SUM(EV515:FF515)*100,"")</f>
        <v/>
      </c>
      <c r="FS515" s="53" t="e">
        <f t="shared" si="681"/>
        <v>#VALUE!</v>
      </c>
      <c r="FT515" s="19" t="e">
        <f t="shared" si="682"/>
        <v>#VALUE!</v>
      </c>
      <c r="FU515" s="19" t="e">
        <f t="shared" si="683"/>
        <v>#VALUE!</v>
      </c>
      <c r="FV515" s="19" t="e">
        <f t="shared" si="684"/>
        <v>#VALUE!</v>
      </c>
      <c r="FW515" s="50" t="e">
        <f t="shared" si="685"/>
        <v>#VALUE!</v>
      </c>
      <c r="FX515" s="120">
        <f t="shared" si="686"/>
        <v>0</v>
      </c>
      <c r="FY515" s="120">
        <f t="shared" si="687"/>
        <v>0</v>
      </c>
      <c r="FZ515" s="120">
        <f t="shared" si="688"/>
        <v>0</v>
      </c>
      <c r="GA515" s="120">
        <f t="shared" si="689"/>
        <v>0</v>
      </c>
      <c r="GB515" s="120">
        <f t="shared" si="690"/>
        <v>0</v>
      </c>
      <c r="GC515" s="120">
        <f t="shared" si="691"/>
        <v>0</v>
      </c>
      <c r="GD515" s="120">
        <f t="shared" si="692"/>
        <v>0</v>
      </c>
      <c r="GE515" s="120">
        <f t="shared" si="693"/>
        <v>0</v>
      </c>
      <c r="GF515" s="120">
        <f t="shared" si="694"/>
        <v>0</v>
      </c>
      <c r="GG515">
        <f t="shared" si="695"/>
        <v>0</v>
      </c>
      <c r="GH515">
        <f t="shared" si="696"/>
        <v>0</v>
      </c>
      <c r="GI515">
        <v>6</v>
      </c>
      <c r="GJ515" t="str">
        <f t="shared" si="697"/>
        <v/>
      </c>
    </row>
    <row r="516" spans="1:192" x14ac:dyDescent="0.2">
      <c r="A516" s="50">
        <f t="shared" si="700"/>
        <v>515</v>
      </c>
      <c r="B516" s="2" t="s">
        <v>381</v>
      </c>
      <c r="C516" s="80" t="s">
        <v>1000</v>
      </c>
      <c r="D516" s="58" t="s">
        <v>999</v>
      </c>
      <c r="E516" s="58"/>
      <c r="F516" s="208">
        <v>3459304</v>
      </c>
      <c r="G516" s="208">
        <v>5544665</v>
      </c>
      <c r="H516" s="209">
        <f t="shared" si="637"/>
        <v>459245.84840000002</v>
      </c>
      <c r="I516" s="209">
        <f t="shared" si="638"/>
        <v>5542886.9240000006</v>
      </c>
      <c r="J516" s="83">
        <v>114</v>
      </c>
      <c r="K516" s="83" t="s">
        <v>1334</v>
      </c>
      <c r="L516" s="83">
        <v>20</v>
      </c>
      <c r="M516" s="83"/>
      <c r="O516" s="83"/>
      <c r="P516" s="83"/>
      <c r="Q516" t="s">
        <v>2822</v>
      </c>
      <c r="R516" t="s">
        <v>1484</v>
      </c>
      <c r="S516" t="s">
        <v>1323</v>
      </c>
      <c r="T516" s="241" t="str">
        <f t="shared" si="639"/>
        <v>-</v>
      </c>
      <c r="U516" s="241" t="str">
        <f t="shared" si="640"/>
        <v>M</v>
      </c>
      <c r="V516" s="241" t="str">
        <f t="shared" si="641"/>
        <v>-</v>
      </c>
      <c r="W516" s="241" t="str">
        <f t="shared" si="705"/>
        <v>-</v>
      </c>
      <c r="X516" s="260">
        <f t="shared" si="702"/>
        <v>6</v>
      </c>
      <c r="Y516" s="261" t="str">
        <f t="shared" si="701"/>
        <v/>
      </c>
      <c r="AA516" s="69">
        <v>20337</v>
      </c>
      <c r="AB516" s="77">
        <v>1</v>
      </c>
      <c r="AC516" s="58" t="s">
        <v>279</v>
      </c>
      <c r="AD516" s="58" t="s">
        <v>1968</v>
      </c>
      <c r="AE516" s="70" t="s">
        <v>1969</v>
      </c>
      <c r="AF516" s="63">
        <v>13</v>
      </c>
      <c r="AG516" s="83"/>
      <c r="AH516" s="83"/>
      <c r="AI516" s="83"/>
      <c r="AJ516" s="83"/>
      <c r="AK516" s="83"/>
      <c r="AL516" s="83"/>
      <c r="AM516" s="83">
        <v>0.13300000000000001</v>
      </c>
      <c r="AN516" s="58"/>
      <c r="AO516" s="58"/>
      <c r="AP516" s="83"/>
      <c r="AQ516" s="58"/>
      <c r="AR516" s="58">
        <v>3615</v>
      </c>
      <c r="AS516" s="193">
        <f t="shared" si="706"/>
        <v>3628.91176</v>
      </c>
      <c r="AT516" s="248" t="str">
        <f t="shared" si="707"/>
        <v/>
      </c>
      <c r="AU516" s="58">
        <v>1063</v>
      </c>
      <c r="AV516" s="58">
        <v>22.3</v>
      </c>
      <c r="AW516" s="58">
        <v>41.1</v>
      </c>
      <c r="AX516" s="58">
        <v>839.8</v>
      </c>
      <c r="AY516" s="58">
        <v>194.8</v>
      </c>
      <c r="AZ516" s="68">
        <v>1424</v>
      </c>
      <c r="BA516" s="58">
        <v>1.18</v>
      </c>
      <c r="BB516" s="58">
        <v>26.3</v>
      </c>
      <c r="BC516" s="58"/>
      <c r="BD516" s="58">
        <v>1.6</v>
      </c>
      <c r="BE516" s="60">
        <v>0.78176000000000001</v>
      </c>
      <c r="BF516" s="58"/>
      <c r="BG516" s="58"/>
      <c r="BH516" s="58"/>
      <c r="BI516" s="58"/>
      <c r="BJ516" s="58"/>
      <c r="BK516" s="58"/>
      <c r="BL516" s="58"/>
      <c r="BM516" s="58">
        <v>14.05</v>
      </c>
      <c r="BN516" s="68"/>
      <c r="BO516" s="81"/>
      <c r="BP516" s="81"/>
      <c r="BQ516" s="81"/>
      <c r="BR516" s="81"/>
      <c r="BS516" s="81"/>
      <c r="BT516" s="81"/>
      <c r="BU516" s="81"/>
      <c r="BV516" s="81"/>
      <c r="BW516" s="81"/>
      <c r="BX516" s="81"/>
      <c r="BY516" s="81"/>
      <c r="BZ516" s="81"/>
      <c r="CA516" s="81"/>
      <c r="CB516" s="81"/>
      <c r="CC516" s="81"/>
      <c r="CD516" s="81"/>
      <c r="CE516" s="81"/>
      <c r="CF516" s="81"/>
      <c r="CG516" s="81"/>
      <c r="CH516" s="81"/>
      <c r="CI516" s="81"/>
      <c r="CJ516" s="81"/>
      <c r="CK516" s="81"/>
      <c r="CL516" s="82"/>
      <c r="CM516" s="81"/>
      <c r="CN516" s="81">
        <v>334</v>
      </c>
      <c r="CO516" s="90"/>
      <c r="DB516" s="103"/>
      <c r="DC516" s="103"/>
      <c r="DD516" s="103"/>
      <c r="DE516" s="103"/>
      <c r="DF516" s="103"/>
      <c r="DG516" s="103"/>
      <c r="DH516" s="103"/>
      <c r="DI516" s="103"/>
      <c r="DJ516" s="103"/>
      <c r="DK516" s="103"/>
      <c r="DL516" s="103"/>
      <c r="DM516" s="103"/>
      <c r="DN516" s="103"/>
      <c r="DO516" s="103"/>
      <c r="DP516" s="103"/>
      <c r="DQ516" s="103"/>
      <c r="DR516" s="103"/>
      <c r="DS516" s="104"/>
      <c r="DT516" s="50">
        <f t="shared" si="642"/>
        <v>1</v>
      </c>
      <c r="DU516" s="73">
        <f t="shared" si="643"/>
        <v>0</v>
      </c>
      <c r="DV516" s="73">
        <f t="shared" si="644"/>
        <v>1</v>
      </c>
      <c r="DW516" s="73">
        <f t="shared" si="645"/>
        <v>0</v>
      </c>
      <c r="DX516" s="73">
        <f t="shared" si="646"/>
        <v>0</v>
      </c>
      <c r="DY516" s="125">
        <f t="shared" si="647"/>
        <v>0</v>
      </c>
      <c r="DZ516" s="73">
        <f t="shared" si="648"/>
        <v>1</v>
      </c>
      <c r="EA516" s="19">
        <f t="shared" si="649"/>
        <v>0</v>
      </c>
      <c r="EB516" s="50">
        <f t="shared" si="650"/>
        <v>0</v>
      </c>
      <c r="EC516" s="19">
        <f t="shared" si="651"/>
        <v>0</v>
      </c>
      <c r="ED516" s="19">
        <f t="shared" si="652"/>
        <v>1</v>
      </c>
      <c r="EE516" s="19">
        <f t="shared" si="653"/>
        <v>0</v>
      </c>
      <c r="EF516" s="50">
        <f t="shared" si="654"/>
        <v>0</v>
      </c>
      <c r="EG516" s="19">
        <f t="shared" si="655"/>
        <v>1</v>
      </c>
      <c r="EH516" s="19">
        <f t="shared" si="656"/>
        <v>0</v>
      </c>
      <c r="EI516" s="50">
        <f t="shared" si="657"/>
        <v>0</v>
      </c>
      <c r="EJ516" s="125">
        <f t="shared" si="658"/>
        <v>1</v>
      </c>
      <c r="EK516">
        <f t="shared" si="659"/>
        <v>1063</v>
      </c>
      <c r="EL516">
        <f t="shared" si="660"/>
        <v>26.3</v>
      </c>
      <c r="EM516">
        <f t="shared" si="661"/>
        <v>22.3</v>
      </c>
      <c r="EN516">
        <f t="shared" si="662"/>
        <v>41.1</v>
      </c>
      <c r="EO516" t="str">
        <f t="shared" si="663"/>
        <v/>
      </c>
      <c r="EP516">
        <f t="shared" si="664"/>
        <v>0.78176000000000001</v>
      </c>
      <c r="EQ516">
        <f t="shared" si="665"/>
        <v>1424</v>
      </c>
      <c r="ER516" t="str">
        <f t="shared" si="666"/>
        <v/>
      </c>
      <c r="ES516" t="str">
        <f t="shared" si="667"/>
        <v/>
      </c>
      <c r="ET516">
        <f t="shared" si="668"/>
        <v>194.8</v>
      </c>
      <c r="EU516" s="61">
        <f t="shared" si="669"/>
        <v>839.8</v>
      </c>
      <c r="EV516" s="53" t="e">
        <f>IF(ISNUMBER(EK516),EK516*#REF!,"")</f>
        <v>#REF!</v>
      </c>
      <c r="EW516" s="53" t="e">
        <f>IF(ISNUMBER(EL516),EL516*#REF!,"")</f>
        <v>#REF!</v>
      </c>
      <c r="EX516" s="53" t="e">
        <f>IF(ISNUMBER(EM516),EM516*#REF!,"")</f>
        <v>#REF!</v>
      </c>
      <c r="EY516" s="53" t="e">
        <f>IF(ISNUMBER(EN516),EN516*#REF!,"")</f>
        <v>#REF!</v>
      </c>
      <c r="EZ516" s="53" t="str">
        <f>IF(ISNUMBER(EO516),EO516*#REF!,"")</f>
        <v/>
      </c>
      <c r="FA516" s="53" t="e">
        <f>IF(ISNUMBER(EP516),EP516*#REF!,"")</f>
        <v>#REF!</v>
      </c>
      <c r="FB516" s="53" t="e">
        <f>IF(ISNUMBER(EQ516),EQ516*#REF!,"")</f>
        <v>#REF!</v>
      </c>
      <c r="FC516" s="53" t="str">
        <f>IF(ISNUMBER(ER516),ER516*#REF!,"")</f>
        <v/>
      </c>
      <c r="FD516" s="53" t="str">
        <f>IF(ISNUMBER(ES516),ES516*#REF!,"")</f>
        <v/>
      </c>
      <c r="FE516" s="53" t="e">
        <f>IF(ISNUMBER(ET516),ET516*#REF!,"")</f>
        <v>#REF!</v>
      </c>
      <c r="FF516" s="52" t="e">
        <f>IF(ISNUMBER(EU516),EU516*#REF!,"")</f>
        <v>#REF!</v>
      </c>
      <c r="FG516" s="55" t="str">
        <f t="shared" si="670"/>
        <v/>
      </c>
      <c r="FH516" s="55" t="str">
        <f t="shared" si="671"/>
        <v/>
      </c>
      <c r="FI516" s="55" t="str">
        <f t="shared" si="672"/>
        <v/>
      </c>
      <c r="FJ516" s="55" t="str">
        <f t="shared" si="673"/>
        <v/>
      </c>
      <c r="FK516" s="55" t="str">
        <f t="shared" si="674"/>
        <v/>
      </c>
      <c r="FL516" s="55" t="str">
        <f t="shared" si="675"/>
        <v/>
      </c>
      <c r="FM516" s="55" t="str">
        <f t="shared" si="676"/>
        <v/>
      </c>
      <c r="FN516" s="55" t="str">
        <f t="shared" si="677"/>
        <v/>
      </c>
      <c r="FO516" s="55" t="str">
        <f t="shared" si="678"/>
        <v/>
      </c>
      <c r="FP516" s="55" t="str">
        <f t="shared" si="679"/>
        <v/>
      </c>
      <c r="FQ516" s="59" t="str">
        <f t="shared" si="680"/>
        <v/>
      </c>
      <c r="FR516" s="53" t="str">
        <f t="shared" si="708"/>
        <v/>
      </c>
      <c r="FS516" s="53" t="e">
        <f t="shared" si="681"/>
        <v>#VALUE!</v>
      </c>
      <c r="FT516" s="19" t="e">
        <f t="shared" si="682"/>
        <v>#VALUE!</v>
      </c>
      <c r="FU516" s="19" t="e">
        <f t="shared" si="683"/>
        <v>#VALUE!</v>
      </c>
      <c r="FV516" s="19" t="e">
        <f t="shared" si="684"/>
        <v>#VALUE!</v>
      </c>
      <c r="FW516" s="50" t="e">
        <f t="shared" si="685"/>
        <v>#VALUE!</v>
      </c>
      <c r="FX516" s="120">
        <f t="shared" si="686"/>
        <v>0</v>
      </c>
      <c r="FY516" s="120">
        <f t="shared" si="687"/>
        <v>0</v>
      </c>
      <c r="FZ516" s="120">
        <f t="shared" si="688"/>
        <v>0</v>
      </c>
      <c r="GA516" s="120">
        <f t="shared" si="689"/>
        <v>0</v>
      </c>
      <c r="GB516" s="120">
        <f t="shared" si="690"/>
        <v>0</v>
      </c>
      <c r="GC516" s="120">
        <f t="shared" si="691"/>
        <v>0</v>
      </c>
      <c r="GD516" s="120">
        <f t="shared" si="692"/>
        <v>0</v>
      </c>
      <c r="GE516" s="120">
        <f t="shared" si="693"/>
        <v>0</v>
      </c>
      <c r="GF516" s="120">
        <f t="shared" si="694"/>
        <v>0</v>
      </c>
      <c r="GG516">
        <f t="shared" si="695"/>
        <v>0</v>
      </c>
      <c r="GH516">
        <f t="shared" si="696"/>
        <v>0</v>
      </c>
      <c r="GI516">
        <v>6</v>
      </c>
      <c r="GJ516" t="str">
        <f t="shared" si="697"/>
        <v/>
      </c>
    </row>
    <row r="517" spans="1:192" x14ac:dyDescent="0.2">
      <c r="A517" s="50">
        <f t="shared" si="700"/>
        <v>516</v>
      </c>
      <c r="B517" s="2" t="s">
        <v>381</v>
      </c>
      <c r="C517" s="80" t="s">
        <v>1000</v>
      </c>
      <c r="D517" s="58" t="s">
        <v>853</v>
      </c>
      <c r="E517" s="58"/>
      <c r="F517" s="208">
        <v>3459317</v>
      </c>
      <c r="G517" s="208">
        <v>5544658</v>
      </c>
      <c r="H517" s="209">
        <f t="shared" si="637"/>
        <v>459258.8432</v>
      </c>
      <c r="I517" s="209">
        <f t="shared" si="638"/>
        <v>5542879.9268000005</v>
      </c>
      <c r="J517" s="83">
        <v>114</v>
      </c>
      <c r="K517" s="83" t="s">
        <v>1334</v>
      </c>
      <c r="L517" s="83">
        <v>21</v>
      </c>
      <c r="M517" s="83"/>
      <c r="O517" s="83"/>
      <c r="P517" s="83"/>
      <c r="Q517" t="s">
        <v>2822</v>
      </c>
      <c r="R517" t="s">
        <v>1484</v>
      </c>
      <c r="S517" t="s">
        <v>1323</v>
      </c>
      <c r="T517" s="241" t="str">
        <f t="shared" si="639"/>
        <v>-</v>
      </c>
      <c r="U517" s="241" t="str">
        <f t="shared" si="640"/>
        <v>M</v>
      </c>
      <c r="V517" s="241" t="str">
        <f t="shared" si="641"/>
        <v>-</v>
      </c>
      <c r="W517" s="241" t="str">
        <f t="shared" si="705"/>
        <v>-</v>
      </c>
      <c r="X517" s="260">
        <f t="shared" si="702"/>
        <v>6</v>
      </c>
      <c r="Y517" s="261" t="str">
        <f t="shared" si="701"/>
        <v/>
      </c>
      <c r="Z517" s="61" t="s">
        <v>1970</v>
      </c>
      <c r="AA517" s="69">
        <v>24384</v>
      </c>
      <c r="AB517" s="77">
        <v>1</v>
      </c>
      <c r="AC517" s="58" t="s">
        <v>279</v>
      </c>
      <c r="AD517" s="58" t="s">
        <v>1971</v>
      </c>
      <c r="AE517" s="70" t="s">
        <v>1969</v>
      </c>
      <c r="AF517" s="63">
        <v>13</v>
      </c>
      <c r="AG517" s="83"/>
      <c r="AH517" s="83"/>
      <c r="AI517" s="83"/>
      <c r="AJ517" s="83"/>
      <c r="AK517" s="83"/>
      <c r="AL517" s="83"/>
      <c r="AM517" s="83"/>
      <c r="AN517" s="58"/>
      <c r="AO517" s="58"/>
      <c r="AP517" s="83"/>
      <c r="AQ517" s="58"/>
      <c r="AR517" s="58">
        <v>3382.3</v>
      </c>
      <c r="AS517" s="193">
        <f t="shared" si="706"/>
        <v>3341.25</v>
      </c>
      <c r="AT517" s="248" t="str">
        <f t="shared" si="707"/>
        <v/>
      </c>
      <c r="AU517" s="58">
        <v>965.3</v>
      </c>
      <c r="AV517" s="58">
        <v>20.3</v>
      </c>
      <c r="AW517" s="58">
        <v>44.8</v>
      </c>
      <c r="AX517" s="58">
        <v>757.3</v>
      </c>
      <c r="AY517" s="58">
        <v>171.3</v>
      </c>
      <c r="AZ517" s="68">
        <v>1342</v>
      </c>
      <c r="BA517" s="58">
        <v>1.66</v>
      </c>
      <c r="BB517" s="64">
        <v>21</v>
      </c>
      <c r="BC517" s="58"/>
      <c r="BD517" s="58">
        <v>2.29</v>
      </c>
      <c r="BE517" s="58"/>
      <c r="BF517" s="58"/>
      <c r="BG517" s="58"/>
      <c r="BH517" s="58"/>
      <c r="BI517" s="58"/>
      <c r="BJ517" s="58"/>
      <c r="BK517" s="58"/>
      <c r="BL517" s="58"/>
      <c r="BM517" s="58">
        <v>15.3</v>
      </c>
      <c r="BN517" s="68"/>
      <c r="BO517" s="81"/>
      <c r="BP517" s="81"/>
      <c r="BQ517" s="81"/>
      <c r="BR517" s="81"/>
      <c r="BS517" s="81"/>
      <c r="BT517" s="81"/>
      <c r="BU517" s="81"/>
      <c r="BV517" s="81"/>
      <c r="BW517" s="81"/>
      <c r="BX517" s="81"/>
      <c r="BY517" s="81"/>
      <c r="BZ517" s="81"/>
      <c r="CA517" s="81"/>
      <c r="CB517" s="81"/>
      <c r="CC517" s="81"/>
      <c r="CD517" s="81"/>
      <c r="CE517" s="81"/>
      <c r="CF517" s="81"/>
      <c r="CG517" s="81"/>
      <c r="CH517" s="81"/>
      <c r="CI517" s="81"/>
      <c r="CJ517" s="81"/>
      <c r="CK517" s="81"/>
      <c r="CL517" s="82"/>
      <c r="CM517" s="81"/>
      <c r="CN517" s="81">
        <v>125</v>
      </c>
      <c r="CO517" s="90"/>
      <c r="DB517" s="103"/>
      <c r="DC517" s="103"/>
      <c r="DD517" s="103"/>
      <c r="DE517" s="103"/>
      <c r="DF517" s="103"/>
      <c r="DG517" s="103"/>
      <c r="DH517" s="103"/>
      <c r="DI517" s="103"/>
      <c r="DJ517" s="103"/>
      <c r="DK517" s="103"/>
      <c r="DL517" s="103"/>
      <c r="DM517" s="103"/>
      <c r="DN517" s="103"/>
      <c r="DO517" s="103"/>
      <c r="DP517" s="103"/>
      <c r="DQ517" s="103"/>
      <c r="DR517" s="103"/>
      <c r="DS517" s="104"/>
      <c r="DT517" s="50">
        <f t="shared" si="642"/>
        <v>1</v>
      </c>
      <c r="DU517" s="73">
        <f t="shared" si="643"/>
        <v>0</v>
      </c>
      <c r="DV517" s="73">
        <f t="shared" si="644"/>
        <v>1</v>
      </c>
      <c r="DW517" s="73">
        <f t="shared" si="645"/>
        <v>0</v>
      </c>
      <c r="DX517" s="73">
        <f t="shared" si="646"/>
        <v>0</v>
      </c>
      <c r="DY517" s="125">
        <f t="shared" si="647"/>
        <v>0</v>
      </c>
      <c r="DZ517" s="73">
        <f t="shared" si="648"/>
        <v>1</v>
      </c>
      <c r="EA517" s="19">
        <f t="shared" si="649"/>
        <v>0</v>
      </c>
      <c r="EB517" s="50">
        <f t="shared" si="650"/>
        <v>0</v>
      </c>
      <c r="EC517" s="19">
        <f t="shared" si="651"/>
        <v>0</v>
      </c>
      <c r="ED517" s="19">
        <f t="shared" si="652"/>
        <v>1</v>
      </c>
      <c r="EE517" s="19">
        <f t="shared" si="653"/>
        <v>0</v>
      </c>
      <c r="EF517" s="50">
        <f t="shared" si="654"/>
        <v>0</v>
      </c>
      <c r="EG517" s="19">
        <f t="shared" si="655"/>
        <v>1</v>
      </c>
      <c r="EH517" s="19">
        <f t="shared" si="656"/>
        <v>0</v>
      </c>
      <c r="EI517" s="50">
        <f t="shared" si="657"/>
        <v>0</v>
      </c>
      <c r="EJ517" s="125">
        <f t="shared" si="658"/>
        <v>1</v>
      </c>
      <c r="EK517">
        <f t="shared" si="659"/>
        <v>965.3</v>
      </c>
      <c r="EL517">
        <f t="shared" si="660"/>
        <v>21</v>
      </c>
      <c r="EM517">
        <f t="shared" si="661"/>
        <v>20.3</v>
      </c>
      <c r="EN517">
        <f t="shared" si="662"/>
        <v>44.8</v>
      </c>
      <c r="EO517" t="str">
        <f t="shared" si="663"/>
        <v/>
      </c>
      <c r="EP517" t="str">
        <f t="shared" si="664"/>
        <v/>
      </c>
      <c r="EQ517">
        <f t="shared" si="665"/>
        <v>1342</v>
      </c>
      <c r="ER517" t="str">
        <f t="shared" si="666"/>
        <v/>
      </c>
      <c r="ES517" t="str">
        <f t="shared" si="667"/>
        <v/>
      </c>
      <c r="ET517">
        <f t="shared" si="668"/>
        <v>171.3</v>
      </c>
      <c r="EU517" s="61">
        <f t="shared" si="669"/>
        <v>757.3</v>
      </c>
      <c r="EV517" s="53" t="e">
        <f>IF(ISNUMBER(EK517),EK517*#REF!,"")</f>
        <v>#REF!</v>
      </c>
      <c r="EW517" s="53" t="e">
        <f>IF(ISNUMBER(EL517),EL517*#REF!,"")</f>
        <v>#REF!</v>
      </c>
      <c r="EX517" s="53" t="e">
        <f>IF(ISNUMBER(EM517),EM517*#REF!,"")</f>
        <v>#REF!</v>
      </c>
      <c r="EY517" s="53" t="e">
        <f>IF(ISNUMBER(EN517),EN517*#REF!,"")</f>
        <v>#REF!</v>
      </c>
      <c r="EZ517" s="53" t="str">
        <f>IF(ISNUMBER(EO517),EO517*#REF!,"")</f>
        <v/>
      </c>
      <c r="FA517" s="53" t="str">
        <f>IF(ISNUMBER(EP517),EP517*#REF!,"")</f>
        <v/>
      </c>
      <c r="FB517" s="53" t="e">
        <f>IF(ISNUMBER(EQ517),EQ517*#REF!,"")</f>
        <v>#REF!</v>
      </c>
      <c r="FC517" s="53" t="str">
        <f>IF(ISNUMBER(ER517),ER517*#REF!,"")</f>
        <v/>
      </c>
      <c r="FD517" s="53" t="str">
        <f>IF(ISNUMBER(ES517),ES517*#REF!,"")</f>
        <v/>
      </c>
      <c r="FE517" s="53" t="e">
        <f>IF(ISNUMBER(ET517),ET517*#REF!,"")</f>
        <v>#REF!</v>
      </c>
      <c r="FF517" s="52" t="e">
        <f>IF(ISNUMBER(EU517),EU517*#REF!,"")</f>
        <v>#REF!</v>
      </c>
      <c r="FG517" s="55" t="str">
        <f t="shared" si="670"/>
        <v/>
      </c>
      <c r="FH517" s="55" t="str">
        <f t="shared" si="671"/>
        <v/>
      </c>
      <c r="FI517" s="55" t="str">
        <f t="shared" si="672"/>
        <v/>
      </c>
      <c r="FJ517" s="55" t="str">
        <f t="shared" si="673"/>
        <v/>
      </c>
      <c r="FK517" s="55" t="str">
        <f t="shared" si="674"/>
        <v/>
      </c>
      <c r="FL517" s="55" t="str">
        <f t="shared" si="675"/>
        <v/>
      </c>
      <c r="FM517" s="55" t="str">
        <f t="shared" si="676"/>
        <v/>
      </c>
      <c r="FN517" s="55" t="str">
        <f t="shared" si="677"/>
        <v/>
      </c>
      <c r="FO517" s="55" t="str">
        <f t="shared" si="678"/>
        <v/>
      </c>
      <c r="FP517" s="55" t="str">
        <f t="shared" si="679"/>
        <v/>
      </c>
      <c r="FQ517" s="59" t="str">
        <f t="shared" si="680"/>
        <v/>
      </c>
      <c r="FR517" s="53" t="str">
        <f t="shared" si="708"/>
        <v/>
      </c>
      <c r="FS517" s="53" t="e">
        <f t="shared" si="681"/>
        <v>#VALUE!</v>
      </c>
      <c r="FT517" s="19" t="e">
        <f t="shared" si="682"/>
        <v>#VALUE!</v>
      </c>
      <c r="FU517" s="19" t="e">
        <f t="shared" si="683"/>
        <v>#VALUE!</v>
      </c>
      <c r="FV517" s="19" t="e">
        <f t="shared" si="684"/>
        <v>#VALUE!</v>
      </c>
      <c r="FW517" s="50" t="e">
        <f t="shared" si="685"/>
        <v>#VALUE!</v>
      </c>
      <c r="FX517" s="120">
        <f t="shared" si="686"/>
        <v>0</v>
      </c>
      <c r="FY517" s="120">
        <f t="shared" si="687"/>
        <v>0</v>
      </c>
      <c r="FZ517" s="120">
        <f t="shared" si="688"/>
        <v>0</v>
      </c>
      <c r="GA517" s="120">
        <f t="shared" si="689"/>
        <v>0</v>
      </c>
      <c r="GB517" s="120">
        <f t="shared" si="690"/>
        <v>0</v>
      </c>
      <c r="GC517" s="120">
        <f t="shared" si="691"/>
        <v>0</v>
      </c>
      <c r="GD517" s="120">
        <f t="shared" si="692"/>
        <v>0</v>
      </c>
      <c r="GE517" s="120">
        <f t="shared" si="693"/>
        <v>0</v>
      </c>
      <c r="GF517" s="120">
        <f t="shared" si="694"/>
        <v>0</v>
      </c>
      <c r="GG517">
        <f t="shared" si="695"/>
        <v>0</v>
      </c>
      <c r="GH517">
        <f t="shared" si="696"/>
        <v>0</v>
      </c>
      <c r="GI517">
        <v>6</v>
      </c>
      <c r="GJ517" t="str">
        <f t="shared" si="697"/>
        <v/>
      </c>
    </row>
    <row r="518" spans="1:192" x14ac:dyDescent="0.2">
      <c r="A518" s="50">
        <f t="shared" si="700"/>
        <v>517</v>
      </c>
      <c r="B518" s="2" t="s">
        <v>381</v>
      </c>
      <c r="C518" s="80" t="s">
        <v>1000</v>
      </c>
      <c r="D518" s="58" t="s">
        <v>998</v>
      </c>
      <c r="E518" s="58"/>
      <c r="F518" s="208">
        <v>3459320</v>
      </c>
      <c r="G518" s="208">
        <v>5544675</v>
      </c>
      <c r="H518" s="209">
        <f t="shared" si="637"/>
        <v>459261.842</v>
      </c>
      <c r="I518" s="209">
        <f t="shared" si="638"/>
        <v>5542896.9199999999</v>
      </c>
      <c r="J518" s="83">
        <v>114</v>
      </c>
      <c r="K518" s="83" t="s">
        <v>1334</v>
      </c>
      <c r="L518" s="83">
        <v>16</v>
      </c>
      <c r="M518" s="83"/>
      <c r="O518" s="83"/>
      <c r="P518" s="83"/>
      <c r="Q518" t="s">
        <v>2822</v>
      </c>
      <c r="R518" t="s">
        <v>1484</v>
      </c>
      <c r="S518" t="s">
        <v>1323</v>
      </c>
      <c r="T518" s="241" t="str">
        <f t="shared" si="639"/>
        <v>-</v>
      </c>
      <c r="U518" s="241" t="str">
        <f t="shared" si="640"/>
        <v>M</v>
      </c>
      <c r="V518" s="241" t="str">
        <f t="shared" si="641"/>
        <v>-</v>
      </c>
      <c r="W518" s="241" t="str">
        <f t="shared" si="705"/>
        <v>-</v>
      </c>
      <c r="X518" s="260">
        <f t="shared" si="702"/>
        <v>6</v>
      </c>
      <c r="Y518" s="261" t="str">
        <f t="shared" si="701"/>
        <v/>
      </c>
      <c r="Z518" s="61" t="s">
        <v>1970</v>
      </c>
      <c r="AA518" s="69">
        <v>25150</v>
      </c>
      <c r="AB518" s="77">
        <v>2</v>
      </c>
      <c r="AC518" s="58" t="s">
        <v>279</v>
      </c>
      <c r="AD518" s="58" t="s">
        <v>1972</v>
      </c>
      <c r="AE518" s="70" t="s">
        <v>1973</v>
      </c>
      <c r="AF518" s="87">
        <v>11.8</v>
      </c>
      <c r="AG518" s="83"/>
      <c r="AH518" s="83"/>
      <c r="AI518" s="83"/>
      <c r="AJ518" s="83"/>
      <c r="AK518" s="83"/>
      <c r="AL518" s="83"/>
      <c r="AM518" s="83"/>
      <c r="AN518" s="58"/>
      <c r="AO518" s="58"/>
      <c r="AP518" s="83"/>
      <c r="AQ518" s="58">
        <v>2560</v>
      </c>
      <c r="AR518" s="58">
        <v>3218.2</v>
      </c>
      <c r="AS518" s="193">
        <f t="shared" si="706"/>
        <v>3264.22</v>
      </c>
      <c r="AT518" s="248" t="str">
        <f t="shared" si="707"/>
        <v/>
      </c>
      <c r="AU518" s="58">
        <v>958</v>
      </c>
      <c r="AV518" s="58">
        <v>21.4</v>
      </c>
      <c r="AW518" s="58">
        <v>45.81</v>
      </c>
      <c r="AX518" s="58">
        <v>728.64</v>
      </c>
      <c r="AY518" s="58">
        <v>169.2</v>
      </c>
      <c r="AZ518" s="68">
        <v>1316.4</v>
      </c>
      <c r="BA518" s="58">
        <v>1.47</v>
      </c>
      <c r="BB518" s="58">
        <v>20.9</v>
      </c>
      <c r="BC518" s="58"/>
      <c r="BD518" s="58">
        <v>2.4</v>
      </c>
      <c r="BE518" s="58">
        <v>0</v>
      </c>
      <c r="BF518" s="58"/>
      <c r="BG518" s="58"/>
      <c r="BH518" s="58"/>
      <c r="BI518" s="58"/>
      <c r="BJ518" s="58"/>
      <c r="BK518" s="58"/>
      <c r="BL518" s="58"/>
      <c r="BM518" s="58"/>
      <c r="BN518" s="68"/>
      <c r="BO518" s="81"/>
      <c r="BP518" s="81"/>
      <c r="BQ518" s="81"/>
      <c r="BR518" s="81"/>
      <c r="BS518" s="81"/>
      <c r="BT518" s="81"/>
      <c r="BU518" s="81"/>
      <c r="BV518" s="81"/>
      <c r="BW518" s="81"/>
      <c r="BX518" s="81"/>
      <c r="BY518" s="81"/>
      <c r="BZ518" s="81"/>
      <c r="CA518" s="81"/>
      <c r="CB518" s="81"/>
      <c r="CC518" s="81"/>
      <c r="CD518" s="81"/>
      <c r="CE518" s="81"/>
      <c r="CF518" s="81"/>
      <c r="CG518" s="81"/>
      <c r="CH518" s="81"/>
      <c r="CI518" s="81"/>
      <c r="CJ518" s="81"/>
      <c r="CK518" s="81"/>
      <c r="CL518" s="82"/>
      <c r="CM518" s="81"/>
      <c r="CN518" s="90" t="s">
        <v>3088</v>
      </c>
      <c r="CO518" s="90"/>
      <c r="DB518" s="103"/>
      <c r="DC518" s="103"/>
      <c r="DD518" s="103"/>
      <c r="DE518" s="103"/>
      <c r="DF518" s="103"/>
      <c r="DG518" s="103"/>
      <c r="DH518" s="103"/>
      <c r="DI518" s="103"/>
      <c r="DJ518" s="103"/>
      <c r="DK518" s="103"/>
      <c r="DL518" s="103"/>
      <c r="DM518" s="103"/>
      <c r="DN518" s="103"/>
      <c r="DO518" s="103"/>
      <c r="DP518" s="103"/>
      <c r="DQ518" s="103"/>
      <c r="DR518" s="103"/>
      <c r="DS518" s="104"/>
      <c r="DT518" s="50">
        <f t="shared" si="642"/>
        <v>0</v>
      </c>
      <c r="DU518" s="73">
        <f t="shared" si="643"/>
        <v>0</v>
      </c>
      <c r="DV518" s="73">
        <f t="shared" si="644"/>
        <v>1</v>
      </c>
      <c r="DW518" s="73">
        <f t="shared" si="645"/>
        <v>0</v>
      </c>
      <c r="DX518" s="73">
        <f t="shared" si="646"/>
        <v>0</v>
      </c>
      <c r="DY518" s="125">
        <f t="shared" si="647"/>
        <v>0</v>
      </c>
      <c r="DZ518" s="73">
        <f t="shared" si="648"/>
        <v>1</v>
      </c>
      <c r="EA518" s="19">
        <f t="shared" si="649"/>
        <v>0</v>
      </c>
      <c r="EB518" s="50">
        <f t="shared" si="650"/>
        <v>0</v>
      </c>
      <c r="EC518" s="19">
        <f t="shared" si="651"/>
        <v>0</v>
      </c>
      <c r="ED518" s="19">
        <f t="shared" si="652"/>
        <v>1</v>
      </c>
      <c r="EE518" s="19">
        <f t="shared" si="653"/>
        <v>0</v>
      </c>
      <c r="EF518" s="50">
        <f t="shared" si="654"/>
        <v>0</v>
      </c>
      <c r="EG518" s="19">
        <f t="shared" si="655"/>
        <v>0</v>
      </c>
      <c r="EH518" s="19">
        <f t="shared" si="656"/>
        <v>0</v>
      </c>
      <c r="EI518" s="50">
        <f t="shared" si="657"/>
        <v>1</v>
      </c>
      <c r="EJ518" s="125">
        <f t="shared" si="658"/>
        <v>1</v>
      </c>
      <c r="EK518">
        <f t="shared" si="659"/>
        <v>958</v>
      </c>
      <c r="EL518">
        <f t="shared" si="660"/>
        <v>20.9</v>
      </c>
      <c r="EM518">
        <f t="shared" si="661"/>
        <v>21.4</v>
      </c>
      <c r="EN518">
        <f t="shared" si="662"/>
        <v>45.81</v>
      </c>
      <c r="EO518" t="str">
        <f t="shared" si="663"/>
        <v/>
      </c>
      <c r="EP518">
        <f t="shared" si="664"/>
        <v>0</v>
      </c>
      <c r="EQ518">
        <f t="shared" si="665"/>
        <v>1316.4</v>
      </c>
      <c r="ER518" t="str">
        <f t="shared" si="666"/>
        <v/>
      </c>
      <c r="ES518" t="str">
        <f t="shared" si="667"/>
        <v/>
      </c>
      <c r="ET518">
        <f t="shared" si="668"/>
        <v>169.2</v>
      </c>
      <c r="EU518" s="61">
        <f t="shared" si="669"/>
        <v>728.64</v>
      </c>
      <c r="EV518" s="53" t="e">
        <f>IF(ISNUMBER(EK518),EK518*#REF!,"")</f>
        <v>#REF!</v>
      </c>
      <c r="EW518" s="53" t="e">
        <f>IF(ISNUMBER(EL518),EL518*#REF!,"")</f>
        <v>#REF!</v>
      </c>
      <c r="EX518" s="53" t="e">
        <f>IF(ISNUMBER(EM518),EM518*#REF!,"")</f>
        <v>#REF!</v>
      </c>
      <c r="EY518" s="53" t="e">
        <f>IF(ISNUMBER(EN518),EN518*#REF!,"")</f>
        <v>#REF!</v>
      </c>
      <c r="EZ518" s="53" t="str">
        <f>IF(ISNUMBER(EO518),EO518*#REF!,"")</f>
        <v/>
      </c>
      <c r="FA518" s="53" t="e">
        <f>IF(ISNUMBER(EP518),EP518*#REF!,"")</f>
        <v>#REF!</v>
      </c>
      <c r="FB518" s="53" t="e">
        <f>IF(ISNUMBER(EQ518),EQ518*#REF!,"")</f>
        <v>#REF!</v>
      </c>
      <c r="FC518" s="53" t="str">
        <f>IF(ISNUMBER(ER518),ER518*#REF!,"")</f>
        <v/>
      </c>
      <c r="FD518" s="53" t="str">
        <f>IF(ISNUMBER(ES518),ES518*#REF!,"")</f>
        <v/>
      </c>
      <c r="FE518" s="53" t="e">
        <f>IF(ISNUMBER(ET518),ET518*#REF!,"")</f>
        <v>#REF!</v>
      </c>
      <c r="FF518" s="52" t="e">
        <f>IF(ISNUMBER(EU518),EU518*#REF!,"")</f>
        <v>#REF!</v>
      </c>
      <c r="FG518" s="55" t="str">
        <f t="shared" si="670"/>
        <v/>
      </c>
      <c r="FH518" s="55" t="str">
        <f t="shared" si="671"/>
        <v/>
      </c>
      <c r="FI518" s="55" t="str">
        <f t="shared" si="672"/>
        <v/>
      </c>
      <c r="FJ518" s="55" t="str">
        <f t="shared" si="673"/>
        <v/>
      </c>
      <c r="FK518" s="55" t="str">
        <f t="shared" si="674"/>
        <v/>
      </c>
      <c r="FL518" s="55" t="str">
        <f t="shared" si="675"/>
        <v/>
      </c>
      <c r="FM518" s="55" t="str">
        <f t="shared" si="676"/>
        <v/>
      </c>
      <c r="FN518" s="55" t="str">
        <f t="shared" si="677"/>
        <v/>
      </c>
      <c r="FO518" s="55" t="str">
        <f t="shared" si="678"/>
        <v/>
      </c>
      <c r="FP518" s="55" t="str">
        <f t="shared" si="679"/>
        <v/>
      </c>
      <c r="FQ518" s="59" t="str">
        <f t="shared" si="680"/>
        <v/>
      </c>
      <c r="FR518" s="53" t="str">
        <f t="shared" si="708"/>
        <v/>
      </c>
      <c r="FS518" s="53" t="e">
        <f t="shared" si="681"/>
        <v>#VALUE!</v>
      </c>
      <c r="FT518" s="19" t="e">
        <f t="shared" si="682"/>
        <v>#VALUE!</v>
      </c>
      <c r="FU518" s="19" t="e">
        <f t="shared" si="683"/>
        <v>#VALUE!</v>
      </c>
      <c r="FV518" s="19" t="e">
        <f t="shared" si="684"/>
        <v>#VALUE!</v>
      </c>
      <c r="FW518" s="50" t="e">
        <f t="shared" si="685"/>
        <v>#VALUE!</v>
      </c>
      <c r="FX518" s="120">
        <f t="shared" si="686"/>
        <v>0</v>
      </c>
      <c r="FY518" s="120">
        <f t="shared" si="687"/>
        <v>0</v>
      </c>
      <c r="FZ518" s="120">
        <f t="shared" si="688"/>
        <v>0</v>
      </c>
      <c r="GA518" s="120">
        <f t="shared" si="689"/>
        <v>0</v>
      </c>
      <c r="GB518" s="120">
        <f t="shared" si="690"/>
        <v>0</v>
      </c>
      <c r="GC518" s="120">
        <f t="shared" si="691"/>
        <v>0</v>
      </c>
      <c r="GD518" s="120">
        <f t="shared" si="692"/>
        <v>0</v>
      </c>
      <c r="GE518" s="120">
        <f t="shared" si="693"/>
        <v>0</v>
      </c>
      <c r="GF518" s="120">
        <f t="shared" si="694"/>
        <v>0</v>
      </c>
      <c r="GG518">
        <f t="shared" si="695"/>
        <v>0</v>
      </c>
      <c r="GH518">
        <f t="shared" si="696"/>
        <v>0</v>
      </c>
      <c r="GI518">
        <v>6</v>
      </c>
      <c r="GJ518" t="str">
        <f t="shared" si="697"/>
        <v/>
      </c>
    </row>
    <row r="519" spans="1:192" x14ac:dyDescent="0.2">
      <c r="A519" s="50">
        <f t="shared" si="700"/>
        <v>518</v>
      </c>
      <c r="B519" s="2" t="s">
        <v>381</v>
      </c>
      <c r="C519" s="80" t="s">
        <v>1000</v>
      </c>
      <c r="D519" s="58" t="s">
        <v>999</v>
      </c>
      <c r="E519" s="58"/>
      <c r="F519" s="208">
        <v>3459304</v>
      </c>
      <c r="G519" s="208">
        <v>5544665</v>
      </c>
      <c r="H519" s="209">
        <f t="shared" si="637"/>
        <v>459245.84840000002</v>
      </c>
      <c r="I519" s="209">
        <f t="shared" si="638"/>
        <v>5542886.9240000006</v>
      </c>
      <c r="J519" s="83">
        <v>114</v>
      </c>
      <c r="K519" s="83" t="s">
        <v>1334</v>
      </c>
      <c r="L519" s="83">
        <v>20</v>
      </c>
      <c r="M519" s="83"/>
      <c r="O519" s="83"/>
      <c r="P519" s="83"/>
      <c r="Q519" t="s">
        <v>2822</v>
      </c>
      <c r="R519" t="s">
        <v>1484</v>
      </c>
      <c r="S519" t="s">
        <v>1323</v>
      </c>
      <c r="T519" s="241" t="str">
        <f t="shared" si="639"/>
        <v>-</v>
      </c>
      <c r="U519" s="241" t="str">
        <f t="shared" si="640"/>
        <v>M</v>
      </c>
      <c r="V519" s="241" t="str">
        <f t="shared" si="641"/>
        <v>-</v>
      </c>
      <c r="W519" s="241" t="str">
        <f t="shared" si="705"/>
        <v>-</v>
      </c>
      <c r="X519" s="260">
        <f t="shared" si="702"/>
        <v>6</v>
      </c>
      <c r="Y519" s="261" t="str">
        <f t="shared" si="701"/>
        <v/>
      </c>
      <c r="Z519" s="61" t="s">
        <v>1837</v>
      </c>
      <c r="AA519" s="69">
        <v>22339</v>
      </c>
      <c r="AB519" s="77">
        <v>2</v>
      </c>
      <c r="AC519" s="58" t="s">
        <v>279</v>
      </c>
      <c r="AD519" s="58" t="s">
        <v>1974</v>
      </c>
      <c r="AE519" s="70" t="s">
        <v>2721</v>
      </c>
      <c r="AF519" s="63">
        <v>12</v>
      </c>
      <c r="AG519" s="83"/>
      <c r="AH519" s="83"/>
      <c r="AI519" s="83"/>
      <c r="AJ519" s="83"/>
      <c r="AK519" s="83"/>
      <c r="AL519" s="83"/>
      <c r="AM519" s="83">
        <v>0.1</v>
      </c>
      <c r="AN519" s="58"/>
      <c r="AO519" s="58"/>
      <c r="AP519" s="83"/>
      <c r="AQ519" s="58"/>
      <c r="AR519" s="58">
        <v>3657</v>
      </c>
      <c r="AS519" s="193">
        <f t="shared" si="706"/>
        <v>3656.7475800000002</v>
      </c>
      <c r="AT519" s="248" t="str">
        <f t="shared" si="707"/>
        <v/>
      </c>
      <c r="AU519" s="58">
        <v>1070</v>
      </c>
      <c r="AV519" s="58">
        <v>22.2</v>
      </c>
      <c r="AW519" s="58">
        <v>40.1</v>
      </c>
      <c r="AX519" s="58">
        <v>836.9</v>
      </c>
      <c r="AY519" s="58">
        <v>197.7</v>
      </c>
      <c r="AZ519" s="68">
        <v>1436</v>
      </c>
      <c r="BA519" s="60">
        <v>0.9</v>
      </c>
      <c r="BB519" s="58">
        <v>24.8</v>
      </c>
      <c r="BC519" s="58">
        <v>1.87</v>
      </c>
      <c r="BD519" s="58">
        <v>2.2999999999999998</v>
      </c>
      <c r="BE519" s="79">
        <v>0.67008000000000001</v>
      </c>
      <c r="BF519" s="58">
        <v>0.48</v>
      </c>
      <c r="BG519" s="58">
        <v>0.44</v>
      </c>
      <c r="BH519" s="58">
        <v>0.75</v>
      </c>
      <c r="BI519" s="58">
        <v>0.04</v>
      </c>
      <c r="BJ519" s="58">
        <v>0.55000000000000004</v>
      </c>
      <c r="BK519" s="60">
        <v>0.4</v>
      </c>
      <c r="BL519" s="58"/>
      <c r="BM519" s="58">
        <v>13.9</v>
      </c>
      <c r="BN519" s="62">
        <v>6.5</v>
      </c>
      <c r="BO519" s="81"/>
      <c r="BP519" s="81">
        <v>7</v>
      </c>
      <c r="BQ519" s="81">
        <v>37.5</v>
      </c>
      <c r="BR519" s="81">
        <v>200</v>
      </c>
      <c r="BS519" s="81"/>
      <c r="BT519" s="81"/>
      <c r="BU519" s="81"/>
      <c r="BV519" s="81"/>
      <c r="BW519" s="81"/>
      <c r="BX519" s="81">
        <v>1</v>
      </c>
      <c r="BY519" s="81"/>
      <c r="BZ519" s="81">
        <v>2</v>
      </c>
      <c r="CA519" s="81"/>
      <c r="CB519" s="81"/>
      <c r="CC519" s="81"/>
      <c r="CD519" s="81"/>
      <c r="CE519" s="81"/>
      <c r="CF519" s="81"/>
      <c r="CG519" s="81"/>
      <c r="CH519" s="81"/>
      <c r="CI519" s="81"/>
      <c r="CJ519" s="81"/>
      <c r="CK519" s="81"/>
      <c r="CL519" s="82"/>
      <c r="CM519" s="81"/>
      <c r="CN519" s="81">
        <v>260</v>
      </c>
      <c r="CO519" s="90"/>
      <c r="DB519" s="103"/>
      <c r="DC519" s="103"/>
      <c r="DD519" s="103"/>
      <c r="DE519" s="103"/>
      <c r="DF519" s="103"/>
      <c r="DG519" s="103"/>
      <c r="DH519" s="103"/>
      <c r="DI519" s="103"/>
      <c r="DJ519" s="103"/>
      <c r="DK519" s="103"/>
      <c r="DL519" s="103"/>
      <c r="DM519" s="103"/>
      <c r="DN519" s="103"/>
      <c r="DO519" s="103"/>
      <c r="DP519" s="103"/>
      <c r="DQ519" s="103"/>
      <c r="DR519" s="103"/>
      <c r="DS519" s="104"/>
      <c r="DT519" s="50">
        <f t="shared" si="642"/>
        <v>0</v>
      </c>
      <c r="DU519" s="73">
        <f t="shared" si="643"/>
        <v>0</v>
      </c>
      <c r="DV519" s="73">
        <f t="shared" si="644"/>
        <v>1</v>
      </c>
      <c r="DW519" s="73">
        <f t="shared" si="645"/>
        <v>0</v>
      </c>
      <c r="DX519" s="73">
        <f t="shared" si="646"/>
        <v>0</v>
      </c>
      <c r="DY519" s="125">
        <f t="shared" si="647"/>
        <v>0</v>
      </c>
      <c r="DZ519" s="73">
        <f t="shared" si="648"/>
        <v>1</v>
      </c>
      <c r="EA519" s="19">
        <f t="shared" si="649"/>
        <v>0</v>
      </c>
      <c r="EB519" s="50">
        <f t="shared" si="650"/>
        <v>0</v>
      </c>
      <c r="EC519" s="19">
        <f t="shared" si="651"/>
        <v>0</v>
      </c>
      <c r="ED519" s="19">
        <f t="shared" si="652"/>
        <v>1</v>
      </c>
      <c r="EE519" s="19">
        <f t="shared" si="653"/>
        <v>0</v>
      </c>
      <c r="EF519" s="50">
        <f t="shared" si="654"/>
        <v>0</v>
      </c>
      <c r="EG519" s="19">
        <f t="shared" si="655"/>
        <v>1</v>
      </c>
      <c r="EH519" s="19">
        <f t="shared" si="656"/>
        <v>0</v>
      </c>
      <c r="EI519" s="50">
        <f t="shared" si="657"/>
        <v>0</v>
      </c>
      <c r="EJ519" s="125">
        <f t="shared" si="658"/>
        <v>1</v>
      </c>
      <c r="EK519">
        <f t="shared" si="659"/>
        <v>1070</v>
      </c>
      <c r="EL519">
        <f t="shared" si="660"/>
        <v>24.8</v>
      </c>
      <c r="EM519">
        <f t="shared" si="661"/>
        <v>22.2</v>
      </c>
      <c r="EN519">
        <f t="shared" si="662"/>
        <v>40.1</v>
      </c>
      <c r="EO519">
        <f t="shared" si="663"/>
        <v>0.48</v>
      </c>
      <c r="EP519">
        <f t="shared" si="664"/>
        <v>0.67008000000000001</v>
      </c>
      <c r="EQ519">
        <f t="shared" si="665"/>
        <v>1436</v>
      </c>
      <c r="ER519" t="str">
        <f t="shared" si="666"/>
        <v/>
      </c>
      <c r="ES519">
        <f t="shared" si="667"/>
        <v>0.55000000000000004</v>
      </c>
      <c r="ET519">
        <f t="shared" si="668"/>
        <v>197.7</v>
      </c>
      <c r="EU519" s="61">
        <f t="shared" si="669"/>
        <v>836.9</v>
      </c>
      <c r="EV519" s="53" t="e">
        <f>IF(ISNUMBER(EK519),EK519*#REF!,"")</f>
        <v>#REF!</v>
      </c>
      <c r="EW519" s="53" t="e">
        <f>IF(ISNUMBER(EL519),EL519*#REF!,"")</f>
        <v>#REF!</v>
      </c>
      <c r="EX519" s="53" t="e">
        <f>IF(ISNUMBER(EM519),EM519*#REF!,"")</f>
        <v>#REF!</v>
      </c>
      <c r="EY519" s="53" t="e">
        <f>IF(ISNUMBER(EN519),EN519*#REF!,"")</f>
        <v>#REF!</v>
      </c>
      <c r="EZ519" s="53" t="e">
        <f>IF(ISNUMBER(EO519),EO519*#REF!,"")</f>
        <v>#REF!</v>
      </c>
      <c r="FA519" s="53" t="e">
        <f>IF(ISNUMBER(EP519),EP519*#REF!,"")</f>
        <v>#REF!</v>
      </c>
      <c r="FB519" s="53" t="e">
        <f>IF(ISNUMBER(EQ519),EQ519*#REF!,"")</f>
        <v>#REF!</v>
      </c>
      <c r="FC519" s="53" t="str">
        <f>IF(ISNUMBER(ER519),ER519*#REF!,"")</f>
        <v/>
      </c>
      <c r="FD519" s="53" t="e">
        <f>IF(ISNUMBER(ES519),ES519*#REF!,"")</f>
        <v>#REF!</v>
      </c>
      <c r="FE519" s="53" t="e">
        <f>IF(ISNUMBER(ET519),ET519*#REF!,"")</f>
        <v>#REF!</v>
      </c>
      <c r="FF519" s="52" t="e">
        <f>IF(ISNUMBER(EU519),EU519*#REF!,"")</f>
        <v>#REF!</v>
      </c>
      <c r="FG519" s="55" t="str">
        <f t="shared" si="670"/>
        <v/>
      </c>
      <c r="FH519" s="55" t="str">
        <f t="shared" si="671"/>
        <v/>
      </c>
      <c r="FI519" s="55" t="str">
        <f t="shared" si="672"/>
        <v/>
      </c>
      <c r="FJ519" s="55" t="str">
        <f t="shared" si="673"/>
        <v/>
      </c>
      <c r="FK519" s="55" t="str">
        <f t="shared" si="674"/>
        <v/>
      </c>
      <c r="FL519" s="55" t="str">
        <f t="shared" si="675"/>
        <v/>
      </c>
      <c r="FM519" s="55" t="str">
        <f t="shared" si="676"/>
        <v/>
      </c>
      <c r="FN519" s="55" t="str">
        <f t="shared" si="677"/>
        <v/>
      </c>
      <c r="FO519" s="55" t="str">
        <f t="shared" si="678"/>
        <v/>
      </c>
      <c r="FP519" s="55" t="str">
        <f t="shared" si="679"/>
        <v/>
      </c>
      <c r="FQ519" s="59" t="str">
        <f t="shared" si="680"/>
        <v/>
      </c>
      <c r="FR519" s="53" t="str">
        <f t="shared" si="708"/>
        <v/>
      </c>
      <c r="FS519" s="53" t="e">
        <f t="shared" si="681"/>
        <v>#VALUE!</v>
      </c>
      <c r="FT519" s="19" t="e">
        <f t="shared" si="682"/>
        <v>#VALUE!</v>
      </c>
      <c r="FU519" s="19" t="e">
        <f t="shared" si="683"/>
        <v>#VALUE!</v>
      </c>
      <c r="FV519" s="19" t="e">
        <f t="shared" si="684"/>
        <v>#VALUE!</v>
      </c>
      <c r="FW519" s="50" t="e">
        <f t="shared" si="685"/>
        <v>#VALUE!</v>
      </c>
      <c r="FX519" s="120">
        <f t="shared" si="686"/>
        <v>0</v>
      </c>
      <c r="FY519" s="120">
        <f t="shared" si="687"/>
        <v>0</v>
      </c>
      <c r="FZ519" s="120">
        <f t="shared" si="688"/>
        <v>0</v>
      </c>
      <c r="GA519" s="120">
        <f t="shared" si="689"/>
        <v>0</v>
      </c>
      <c r="GB519" s="120">
        <f t="shared" si="690"/>
        <v>0</v>
      </c>
      <c r="GC519" s="120">
        <f t="shared" si="691"/>
        <v>0</v>
      </c>
      <c r="GD519" s="120">
        <f t="shared" si="692"/>
        <v>0</v>
      </c>
      <c r="GE519" s="120">
        <f t="shared" si="693"/>
        <v>0</v>
      </c>
      <c r="GF519" s="120">
        <f t="shared" si="694"/>
        <v>0</v>
      </c>
      <c r="GG519">
        <f t="shared" si="695"/>
        <v>0</v>
      </c>
      <c r="GH519">
        <f t="shared" si="696"/>
        <v>0</v>
      </c>
      <c r="GI519">
        <v>6</v>
      </c>
      <c r="GJ519" t="str">
        <f t="shared" si="697"/>
        <v/>
      </c>
    </row>
    <row r="520" spans="1:192" x14ac:dyDescent="0.2">
      <c r="A520" s="50">
        <f t="shared" si="700"/>
        <v>519</v>
      </c>
      <c r="B520" s="2" t="s">
        <v>381</v>
      </c>
      <c r="C520" s="80" t="s">
        <v>1000</v>
      </c>
      <c r="D520" s="58" t="s">
        <v>853</v>
      </c>
      <c r="E520" s="58"/>
      <c r="F520" s="208">
        <v>3459318</v>
      </c>
      <c r="G520" s="208">
        <v>5544673</v>
      </c>
      <c r="H520" s="209">
        <f t="shared" si="637"/>
        <v>459259.84280000004</v>
      </c>
      <c r="I520" s="209">
        <f t="shared" si="638"/>
        <v>5542894.9208000004</v>
      </c>
      <c r="J520" s="83">
        <v>114</v>
      </c>
      <c r="K520" s="83" t="s">
        <v>1334</v>
      </c>
      <c r="L520" s="83">
        <v>29</v>
      </c>
      <c r="M520" s="83">
        <v>24</v>
      </c>
      <c r="N520" s="19">
        <v>28</v>
      </c>
      <c r="O520" s="83"/>
      <c r="P520" s="83"/>
      <c r="Q520" t="s">
        <v>2822</v>
      </c>
      <c r="R520" t="s">
        <v>1484</v>
      </c>
      <c r="S520" t="s">
        <v>1323</v>
      </c>
      <c r="T520" s="241" t="str">
        <f t="shared" si="639"/>
        <v>-</v>
      </c>
      <c r="U520" s="241" t="str">
        <f t="shared" si="640"/>
        <v>M</v>
      </c>
      <c r="V520" s="241" t="str">
        <f t="shared" si="641"/>
        <v>-</v>
      </c>
      <c r="W520" s="241" t="str">
        <f t="shared" si="705"/>
        <v>-</v>
      </c>
      <c r="X520" s="260">
        <f t="shared" si="702"/>
        <v>6</v>
      </c>
      <c r="Y520" s="261" t="str">
        <f t="shared" si="701"/>
        <v/>
      </c>
      <c r="Z520" s="61" t="s">
        <v>1970</v>
      </c>
      <c r="AA520" s="69">
        <v>25115</v>
      </c>
      <c r="AB520" s="77">
        <v>2</v>
      </c>
      <c r="AC520" s="58" t="s">
        <v>279</v>
      </c>
      <c r="AD520" s="58" t="s">
        <v>1975</v>
      </c>
      <c r="AE520" s="70" t="s">
        <v>1969</v>
      </c>
      <c r="AF520" s="63">
        <v>13</v>
      </c>
      <c r="AG520" s="83"/>
      <c r="AH520" s="83"/>
      <c r="AI520" s="83"/>
      <c r="AJ520" s="83"/>
      <c r="AK520" s="83"/>
      <c r="AL520" s="83"/>
      <c r="AM520" s="83">
        <v>1.25</v>
      </c>
      <c r="AN520" s="58"/>
      <c r="AO520" s="58"/>
      <c r="AP520" s="83"/>
      <c r="AQ520" s="58"/>
      <c r="AR520" s="58">
        <v>3223</v>
      </c>
      <c r="AS520" s="193">
        <f t="shared" si="706"/>
        <v>3222.5899999999997</v>
      </c>
      <c r="AT520" s="248" t="str">
        <f t="shared" si="707"/>
        <v/>
      </c>
      <c r="AU520" s="58">
        <v>937.3</v>
      </c>
      <c r="AV520" s="58">
        <v>19.3</v>
      </c>
      <c r="AW520" s="58">
        <v>35.9</v>
      </c>
      <c r="AX520" s="58">
        <v>715.8</v>
      </c>
      <c r="AY520" s="58">
        <v>174.1</v>
      </c>
      <c r="AZ520" s="68">
        <v>1300</v>
      </c>
      <c r="BA520" s="58">
        <v>1.63</v>
      </c>
      <c r="BB520" s="58">
        <v>19.8</v>
      </c>
      <c r="BC520" s="58"/>
      <c r="BD520" s="60">
        <v>3.7</v>
      </c>
      <c r="BE520" s="58">
        <v>0.46</v>
      </c>
      <c r="BF520" s="58"/>
      <c r="BG520" s="58"/>
      <c r="BH520" s="58"/>
      <c r="BI520" s="58"/>
      <c r="BJ520" s="58"/>
      <c r="BK520" s="58"/>
      <c r="BL520" s="58"/>
      <c r="BM520" s="58">
        <v>14.6</v>
      </c>
      <c r="BN520" s="68"/>
      <c r="BO520" s="81"/>
      <c r="BP520" s="81"/>
      <c r="BQ520" s="81"/>
      <c r="BR520" s="81"/>
      <c r="BS520" s="81"/>
      <c r="BT520" s="81"/>
      <c r="BU520" s="81"/>
      <c r="BV520" s="81"/>
      <c r="BW520" s="81"/>
      <c r="BX520" s="81"/>
      <c r="BY520" s="81"/>
      <c r="BZ520" s="81"/>
      <c r="CA520" s="81"/>
      <c r="CB520" s="81"/>
      <c r="CC520" s="81"/>
      <c r="CD520" s="81"/>
      <c r="CE520" s="81"/>
      <c r="CF520" s="81"/>
      <c r="CG520" s="81"/>
      <c r="CH520" s="81"/>
      <c r="CI520" s="81"/>
      <c r="CJ520" s="81"/>
      <c r="CK520" s="81"/>
      <c r="CL520" s="82"/>
      <c r="CM520" s="81"/>
      <c r="CN520" s="81">
        <v>283</v>
      </c>
      <c r="CO520" s="90"/>
      <c r="DB520" s="103"/>
      <c r="DC520" s="103"/>
      <c r="DD520" s="103"/>
      <c r="DE520" s="103"/>
      <c r="DF520" s="103"/>
      <c r="DG520" s="103"/>
      <c r="DH520" s="103"/>
      <c r="DI520" s="103"/>
      <c r="DJ520" s="103"/>
      <c r="DK520" s="103"/>
      <c r="DL520" s="103"/>
      <c r="DM520" s="103"/>
      <c r="DN520" s="103"/>
      <c r="DO520" s="103"/>
      <c r="DP520" s="103"/>
      <c r="DQ520" s="103"/>
      <c r="DR520" s="103"/>
      <c r="DS520" s="104"/>
      <c r="DT520" s="50">
        <f t="shared" si="642"/>
        <v>0</v>
      </c>
      <c r="DU520" s="73">
        <f t="shared" si="643"/>
        <v>0</v>
      </c>
      <c r="DV520" s="73">
        <f t="shared" si="644"/>
        <v>1</v>
      </c>
      <c r="DW520" s="73">
        <f t="shared" si="645"/>
        <v>0</v>
      </c>
      <c r="DX520" s="73">
        <f t="shared" si="646"/>
        <v>0</v>
      </c>
      <c r="DY520" s="125">
        <f t="shared" si="647"/>
        <v>0</v>
      </c>
      <c r="DZ520" s="73">
        <f t="shared" si="648"/>
        <v>1</v>
      </c>
      <c r="EA520" s="19">
        <f t="shared" si="649"/>
        <v>0</v>
      </c>
      <c r="EB520" s="50">
        <f t="shared" si="650"/>
        <v>0</v>
      </c>
      <c r="EC520" s="19">
        <f t="shared" si="651"/>
        <v>0</v>
      </c>
      <c r="ED520" s="19">
        <f t="shared" si="652"/>
        <v>1</v>
      </c>
      <c r="EE520" s="19">
        <f t="shared" si="653"/>
        <v>0</v>
      </c>
      <c r="EF520" s="50">
        <f t="shared" si="654"/>
        <v>0</v>
      </c>
      <c r="EG520" s="19">
        <f t="shared" si="655"/>
        <v>1</v>
      </c>
      <c r="EH520" s="19">
        <f t="shared" si="656"/>
        <v>0</v>
      </c>
      <c r="EI520" s="50">
        <f t="shared" si="657"/>
        <v>0</v>
      </c>
      <c r="EJ520" s="125">
        <f t="shared" si="658"/>
        <v>1</v>
      </c>
      <c r="EK520">
        <f t="shared" si="659"/>
        <v>937.3</v>
      </c>
      <c r="EL520">
        <f t="shared" si="660"/>
        <v>19.8</v>
      </c>
      <c r="EM520">
        <f t="shared" si="661"/>
        <v>19.3</v>
      </c>
      <c r="EN520">
        <f t="shared" si="662"/>
        <v>35.9</v>
      </c>
      <c r="EO520" t="str">
        <f t="shared" si="663"/>
        <v/>
      </c>
      <c r="EP520">
        <f t="shared" si="664"/>
        <v>0.46</v>
      </c>
      <c r="EQ520">
        <f t="shared" si="665"/>
        <v>1300</v>
      </c>
      <c r="ER520" t="str">
        <f t="shared" si="666"/>
        <v/>
      </c>
      <c r="ES520" t="str">
        <f t="shared" si="667"/>
        <v/>
      </c>
      <c r="ET520">
        <f t="shared" si="668"/>
        <v>174.1</v>
      </c>
      <c r="EU520" s="61">
        <f t="shared" si="669"/>
        <v>715.8</v>
      </c>
      <c r="EV520" s="53" t="e">
        <f>IF(ISNUMBER(EK520),EK520*#REF!,"")</f>
        <v>#REF!</v>
      </c>
      <c r="EW520" s="53" t="e">
        <f>IF(ISNUMBER(EL520),EL520*#REF!,"")</f>
        <v>#REF!</v>
      </c>
      <c r="EX520" s="53" t="e">
        <f>IF(ISNUMBER(EM520),EM520*#REF!,"")</f>
        <v>#REF!</v>
      </c>
      <c r="EY520" s="53" t="e">
        <f>IF(ISNUMBER(EN520),EN520*#REF!,"")</f>
        <v>#REF!</v>
      </c>
      <c r="EZ520" s="53" t="str">
        <f>IF(ISNUMBER(EO520),EO520*#REF!,"")</f>
        <v/>
      </c>
      <c r="FA520" s="53" t="e">
        <f>IF(ISNUMBER(EP520),EP520*#REF!,"")</f>
        <v>#REF!</v>
      </c>
      <c r="FB520" s="53" t="e">
        <f>IF(ISNUMBER(EQ520),EQ520*#REF!,"")</f>
        <v>#REF!</v>
      </c>
      <c r="FC520" s="53" t="str">
        <f>IF(ISNUMBER(ER520),ER520*#REF!,"")</f>
        <v/>
      </c>
      <c r="FD520" s="53" t="str">
        <f>IF(ISNUMBER(ES520),ES520*#REF!,"")</f>
        <v/>
      </c>
      <c r="FE520" s="53" t="e">
        <f>IF(ISNUMBER(ET520),ET520*#REF!,"")</f>
        <v>#REF!</v>
      </c>
      <c r="FF520" s="52" t="e">
        <f>IF(ISNUMBER(EU520),EU520*#REF!,"")</f>
        <v>#REF!</v>
      </c>
      <c r="FG520" s="55" t="str">
        <f t="shared" si="670"/>
        <v/>
      </c>
      <c r="FH520" s="55" t="str">
        <f t="shared" si="671"/>
        <v/>
      </c>
      <c r="FI520" s="55" t="str">
        <f t="shared" si="672"/>
        <v/>
      </c>
      <c r="FJ520" s="55" t="str">
        <f t="shared" si="673"/>
        <v/>
      </c>
      <c r="FK520" s="55" t="str">
        <f t="shared" si="674"/>
        <v/>
      </c>
      <c r="FL520" s="55" t="str">
        <f t="shared" si="675"/>
        <v/>
      </c>
      <c r="FM520" s="55" t="str">
        <f t="shared" si="676"/>
        <v/>
      </c>
      <c r="FN520" s="55" t="str">
        <f t="shared" si="677"/>
        <v/>
      </c>
      <c r="FO520" s="55" t="str">
        <f t="shared" si="678"/>
        <v/>
      </c>
      <c r="FP520" s="55" t="str">
        <f t="shared" si="679"/>
        <v/>
      </c>
      <c r="FQ520" s="59" t="str">
        <f t="shared" si="680"/>
        <v/>
      </c>
      <c r="FR520" s="53" t="str">
        <f t="shared" si="708"/>
        <v/>
      </c>
      <c r="FS520" s="53" t="e">
        <f t="shared" si="681"/>
        <v>#VALUE!</v>
      </c>
      <c r="FT520" s="19" t="e">
        <f t="shared" si="682"/>
        <v>#VALUE!</v>
      </c>
      <c r="FU520" s="19" t="e">
        <f t="shared" si="683"/>
        <v>#VALUE!</v>
      </c>
      <c r="FV520" s="19" t="e">
        <f t="shared" si="684"/>
        <v>#VALUE!</v>
      </c>
      <c r="FW520" s="50" t="e">
        <f t="shared" si="685"/>
        <v>#VALUE!</v>
      </c>
      <c r="FX520" s="120">
        <f t="shared" si="686"/>
        <v>0</v>
      </c>
      <c r="FY520" s="120">
        <f t="shared" si="687"/>
        <v>0</v>
      </c>
      <c r="FZ520" s="120">
        <f t="shared" si="688"/>
        <v>0</v>
      </c>
      <c r="GA520" s="120">
        <f t="shared" si="689"/>
        <v>0</v>
      </c>
      <c r="GB520" s="120">
        <f t="shared" si="690"/>
        <v>0</v>
      </c>
      <c r="GC520" s="120">
        <f t="shared" si="691"/>
        <v>0</v>
      </c>
      <c r="GD520" s="120">
        <f t="shared" si="692"/>
        <v>0</v>
      </c>
      <c r="GE520" s="120">
        <f t="shared" si="693"/>
        <v>0</v>
      </c>
      <c r="GF520" s="120">
        <f t="shared" si="694"/>
        <v>0</v>
      </c>
      <c r="GG520">
        <f t="shared" si="695"/>
        <v>0</v>
      </c>
      <c r="GH520">
        <f t="shared" si="696"/>
        <v>0</v>
      </c>
      <c r="GI520">
        <v>6</v>
      </c>
      <c r="GJ520" t="str">
        <f t="shared" si="697"/>
        <v/>
      </c>
    </row>
    <row r="521" spans="1:192" x14ac:dyDescent="0.2">
      <c r="A521" s="50">
        <f t="shared" si="700"/>
        <v>520</v>
      </c>
      <c r="B521" s="2" t="s">
        <v>381</v>
      </c>
      <c r="C521" s="58" t="s">
        <v>236</v>
      </c>
      <c r="D521" s="58" t="s">
        <v>997</v>
      </c>
      <c r="E521" s="58"/>
      <c r="F521" s="274">
        <v>3459190</v>
      </c>
      <c r="G521" s="274">
        <v>5544270</v>
      </c>
      <c r="H521" s="77">
        <f t="shared" si="637"/>
        <v>459131.89400000003</v>
      </c>
      <c r="I521" s="77">
        <f t="shared" si="638"/>
        <v>5542492.0820000004</v>
      </c>
      <c r="J521" s="83">
        <v>114</v>
      </c>
      <c r="K521" s="66" t="s">
        <v>1332</v>
      </c>
      <c r="L521" s="83">
        <v>14</v>
      </c>
      <c r="M521" s="83"/>
      <c r="Q521" t="s">
        <v>2822</v>
      </c>
      <c r="R521" t="s">
        <v>1484</v>
      </c>
      <c r="S521" t="s">
        <v>1323</v>
      </c>
      <c r="T521" s="241" t="str">
        <f t="shared" si="639"/>
        <v>-</v>
      </c>
      <c r="U521" s="241" t="str">
        <f t="shared" si="640"/>
        <v>M</v>
      </c>
      <c r="V521" s="241" t="str">
        <f t="shared" si="641"/>
        <v>-</v>
      </c>
      <c r="W521" s="241" t="str">
        <f t="shared" si="705"/>
        <v>-</v>
      </c>
      <c r="X521" s="260">
        <f t="shared" si="702"/>
        <v>6</v>
      </c>
      <c r="Y521" s="261" t="str">
        <f t="shared" si="701"/>
        <v/>
      </c>
      <c r="AA521" s="69" t="s">
        <v>1976</v>
      </c>
      <c r="AB521" s="77">
        <v>1</v>
      </c>
      <c r="AC521" s="58" t="s">
        <v>383</v>
      </c>
      <c r="AD521" s="2" t="s">
        <v>1977</v>
      </c>
      <c r="AE521" s="68"/>
      <c r="AF521" s="63">
        <v>18.7</v>
      </c>
      <c r="AG521" s="83"/>
      <c r="AH521" s="72"/>
      <c r="AI521" s="83"/>
      <c r="AJ521" s="83"/>
      <c r="AK521" s="83"/>
      <c r="AL521" s="83"/>
      <c r="AM521" s="83">
        <v>0.55000000000000004</v>
      </c>
      <c r="AN521" s="58"/>
      <c r="AO521" s="58"/>
      <c r="AP521" s="83"/>
      <c r="AQ521" s="58"/>
      <c r="AR521" s="58">
        <v>1439</v>
      </c>
      <c r="AS521" s="193">
        <f t="shared" si="706"/>
        <v>1208.8000000000002</v>
      </c>
      <c r="AT521" s="255" t="str">
        <f t="shared" si="707"/>
        <v/>
      </c>
      <c r="AU521" s="64">
        <v>134</v>
      </c>
      <c r="AV521" s="58">
        <v>77.400000000000006</v>
      </c>
      <c r="AW521" s="58">
        <v>60.8</v>
      </c>
      <c r="AX521" s="64">
        <v>150.4</v>
      </c>
      <c r="AY521" s="64">
        <v>99.2</v>
      </c>
      <c r="AZ521" s="68">
        <v>687</v>
      </c>
      <c r="BA521" s="58"/>
      <c r="BB521" s="58"/>
      <c r="BC521" s="58"/>
      <c r="BD521" s="58"/>
      <c r="BE521" s="58"/>
      <c r="BF521" s="58"/>
      <c r="BG521" s="58"/>
      <c r="BH521" s="58"/>
      <c r="BI521" s="58"/>
      <c r="BJ521" s="58"/>
      <c r="BK521" s="58"/>
      <c r="BL521" s="58"/>
      <c r="BM521" s="58"/>
      <c r="BN521" s="68"/>
      <c r="BO521" s="81"/>
      <c r="BP521" s="81"/>
      <c r="BQ521" s="81"/>
      <c r="BR521" s="81"/>
      <c r="BS521" s="81"/>
      <c r="BT521" s="81"/>
      <c r="BU521" s="81"/>
      <c r="BV521" s="81"/>
      <c r="BW521" s="81"/>
      <c r="BX521" s="81"/>
      <c r="BY521" s="81"/>
      <c r="BZ521" s="81"/>
      <c r="CA521" s="81"/>
      <c r="CB521" s="81"/>
      <c r="CC521" s="81"/>
      <c r="CD521" s="81"/>
      <c r="CE521" s="81"/>
      <c r="CF521" s="81"/>
      <c r="CG521" s="81"/>
      <c r="CH521" s="81"/>
      <c r="CI521" s="81"/>
      <c r="CJ521" s="81"/>
      <c r="CK521" s="81"/>
      <c r="CL521" s="82"/>
      <c r="CM521" s="81"/>
      <c r="CN521" s="94">
        <v>304</v>
      </c>
      <c r="CO521" s="90"/>
      <c r="DB521" s="103"/>
      <c r="DC521" s="103"/>
      <c r="DD521" s="103"/>
      <c r="DE521" s="103"/>
      <c r="DF521" s="103"/>
      <c r="DG521" s="103"/>
      <c r="DH521" s="103"/>
      <c r="DI521" s="103"/>
      <c r="DJ521" s="103"/>
      <c r="DK521" s="103"/>
      <c r="DL521" s="103"/>
      <c r="DM521" s="103"/>
      <c r="DN521" s="103"/>
      <c r="DO521" s="103"/>
      <c r="DP521" s="103"/>
      <c r="DQ521" s="103"/>
      <c r="DR521" s="103"/>
      <c r="DS521" s="104"/>
      <c r="DT521" s="50">
        <f t="shared" si="642"/>
        <v>1</v>
      </c>
      <c r="DU521" s="73">
        <f t="shared" si="643"/>
        <v>0</v>
      </c>
      <c r="DV521" s="73">
        <f t="shared" si="644"/>
        <v>1</v>
      </c>
      <c r="DW521" s="73">
        <f t="shared" si="645"/>
        <v>0</v>
      </c>
      <c r="DX521" s="73">
        <f t="shared" si="646"/>
        <v>0</v>
      </c>
      <c r="DY521" s="125">
        <f t="shared" si="647"/>
        <v>0</v>
      </c>
      <c r="DZ521" s="73">
        <f t="shared" si="648"/>
        <v>1</v>
      </c>
      <c r="EA521" s="19">
        <f t="shared" si="649"/>
        <v>0</v>
      </c>
      <c r="EB521" s="50">
        <f t="shared" si="650"/>
        <v>0</v>
      </c>
      <c r="EC521" s="19">
        <f t="shared" si="651"/>
        <v>0</v>
      </c>
      <c r="ED521" s="19">
        <f t="shared" si="652"/>
        <v>1</v>
      </c>
      <c r="EE521" s="19">
        <f t="shared" si="653"/>
        <v>0</v>
      </c>
      <c r="EF521" s="50">
        <f t="shared" si="654"/>
        <v>0</v>
      </c>
      <c r="EG521" s="19">
        <f t="shared" si="655"/>
        <v>1</v>
      </c>
      <c r="EH521" s="19">
        <f t="shared" si="656"/>
        <v>0</v>
      </c>
      <c r="EI521" s="50">
        <f t="shared" si="657"/>
        <v>0</v>
      </c>
      <c r="EJ521" s="125">
        <f t="shared" si="658"/>
        <v>1</v>
      </c>
      <c r="EK521">
        <f t="shared" si="659"/>
        <v>134</v>
      </c>
      <c r="EL521" t="str">
        <f t="shared" si="660"/>
        <v/>
      </c>
      <c r="EM521">
        <f t="shared" si="661"/>
        <v>77.400000000000006</v>
      </c>
      <c r="EN521">
        <f t="shared" si="662"/>
        <v>60.8</v>
      </c>
      <c r="EO521" t="str">
        <f t="shared" si="663"/>
        <v/>
      </c>
      <c r="EP521" t="str">
        <f t="shared" si="664"/>
        <v/>
      </c>
      <c r="EQ521">
        <f t="shared" si="665"/>
        <v>687</v>
      </c>
      <c r="ER521" t="str">
        <f t="shared" si="666"/>
        <v/>
      </c>
      <c r="ES521" t="str">
        <f t="shared" si="667"/>
        <v/>
      </c>
      <c r="ET521">
        <f t="shared" si="668"/>
        <v>99.2</v>
      </c>
      <c r="EU521" s="61">
        <f t="shared" si="669"/>
        <v>150.4</v>
      </c>
      <c r="EV521" s="53" t="e">
        <f>IF(ISNUMBER(EK521),EK521*#REF!,"")</f>
        <v>#REF!</v>
      </c>
      <c r="EW521" s="53" t="str">
        <f>IF(ISNUMBER(EL521),EL521*#REF!,"")</f>
        <v/>
      </c>
      <c r="EX521" s="53" t="e">
        <f>IF(ISNUMBER(EM521),EM521*#REF!,"")</f>
        <v>#REF!</v>
      </c>
      <c r="EY521" s="53" t="e">
        <f>IF(ISNUMBER(EN521),EN521*#REF!,"")</f>
        <v>#REF!</v>
      </c>
      <c r="EZ521" s="53" t="str">
        <f>IF(ISNUMBER(EO521),EO521*#REF!,"")</f>
        <v/>
      </c>
      <c r="FA521" s="53" t="str">
        <f>IF(ISNUMBER(EP521),EP521*#REF!,"")</f>
        <v/>
      </c>
      <c r="FB521" s="53" t="e">
        <f>IF(ISNUMBER(EQ521),EQ521*#REF!,"")</f>
        <v>#REF!</v>
      </c>
      <c r="FC521" s="53" t="str">
        <f>IF(ISNUMBER(ER521),ER521*#REF!,"")</f>
        <v/>
      </c>
      <c r="FD521" s="53" t="str">
        <f>IF(ISNUMBER(ES521),ES521*#REF!,"")</f>
        <v/>
      </c>
      <c r="FE521" s="53" t="e">
        <f>IF(ISNUMBER(ET521),ET521*#REF!,"")</f>
        <v>#REF!</v>
      </c>
      <c r="FF521" s="52" t="e">
        <f>IF(ISNUMBER(EU521),EU521*#REF!,"")</f>
        <v>#REF!</v>
      </c>
      <c r="FG521" s="55" t="str">
        <f t="shared" si="670"/>
        <v/>
      </c>
      <c r="FH521" s="55" t="str">
        <f t="shared" si="671"/>
        <v/>
      </c>
      <c r="FI521" s="55" t="str">
        <f t="shared" si="672"/>
        <v/>
      </c>
      <c r="FJ521" s="55" t="str">
        <f t="shared" si="673"/>
        <v/>
      </c>
      <c r="FK521" s="55" t="str">
        <f t="shared" si="674"/>
        <v/>
      </c>
      <c r="FL521" s="55" t="str">
        <f t="shared" si="675"/>
        <v/>
      </c>
      <c r="FM521" s="55" t="str">
        <f t="shared" si="676"/>
        <v/>
      </c>
      <c r="FN521" s="55" t="str">
        <f t="shared" si="677"/>
        <v/>
      </c>
      <c r="FO521" s="55" t="str">
        <f t="shared" si="678"/>
        <v/>
      </c>
      <c r="FP521" s="55" t="str">
        <f t="shared" si="679"/>
        <v/>
      </c>
      <c r="FQ521" s="59" t="str">
        <f t="shared" si="680"/>
        <v/>
      </c>
      <c r="FR521" s="53" t="str">
        <f t="shared" si="708"/>
        <v/>
      </c>
      <c r="FS521" s="53" t="e">
        <f t="shared" si="681"/>
        <v>#VALUE!</v>
      </c>
      <c r="FT521" s="19" t="e">
        <f t="shared" si="682"/>
        <v>#VALUE!</v>
      </c>
      <c r="FU521" s="19" t="e">
        <f t="shared" si="683"/>
        <v>#VALUE!</v>
      </c>
      <c r="FV521" s="19" t="e">
        <f t="shared" si="684"/>
        <v>#VALUE!</v>
      </c>
      <c r="FW521" s="50" t="e">
        <f t="shared" si="685"/>
        <v>#VALUE!</v>
      </c>
      <c r="FX521" s="120">
        <f t="shared" si="686"/>
        <v>0</v>
      </c>
      <c r="FY521" s="120">
        <f t="shared" si="687"/>
        <v>0</v>
      </c>
      <c r="FZ521" s="120">
        <f t="shared" si="688"/>
        <v>0</v>
      </c>
      <c r="GA521" s="120">
        <f t="shared" si="689"/>
        <v>0</v>
      </c>
      <c r="GB521" s="120">
        <f t="shared" si="690"/>
        <v>0</v>
      </c>
      <c r="GC521" s="120">
        <f t="shared" si="691"/>
        <v>0</v>
      </c>
      <c r="GD521" s="120">
        <f t="shared" si="692"/>
        <v>0</v>
      </c>
      <c r="GE521" s="120">
        <f t="shared" si="693"/>
        <v>0</v>
      </c>
      <c r="GF521" s="120">
        <f t="shared" si="694"/>
        <v>0</v>
      </c>
      <c r="GG521">
        <f t="shared" si="695"/>
        <v>0</v>
      </c>
      <c r="GH521">
        <f t="shared" si="696"/>
        <v>0</v>
      </c>
      <c r="GI521">
        <v>6</v>
      </c>
      <c r="GJ521" t="str">
        <f t="shared" si="697"/>
        <v/>
      </c>
    </row>
    <row r="522" spans="1:192" x14ac:dyDescent="0.2">
      <c r="A522" s="50">
        <f t="shared" si="700"/>
        <v>521</v>
      </c>
      <c r="B522" s="2" t="s">
        <v>381</v>
      </c>
      <c r="C522" s="58" t="s">
        <v>236</v>
      </c>
      <c r="D522" s="58" t="s">
        <v>997</v>
      </c>
      <c r="E522" s="58"/>
      <c r="F522" s="274">
        <v>3459190</v>
      </c>
      <c r="G522" s="274">
        <v>5544270</v>
      </c>
      <c r="H522" s="77">
        <f t="shared" si="637"/>
        <v>459131.89400000003</v>
      </c>
      <c r="I522" s="77">
        <f t="shared" si="638"/>
        <v>5542492.0820000004</v>
      </c>
      <c r="J522" s="83">
        <v>114</v>
      </c>
      <c r="K522" s="66" t="s">
        <v>1332</v>
      </c>
      <c r="L522" s="83">
        <v>14</v>
      </c>
      <c r="M522" s="83"/>
      <c r="Q522" t="s">
        <v>2822</v>
      </c>
      <c r="R522" t="s">
        <v>1484</v>
      </c>
      <c r="S522" t="s">
        <v>1323</v>
      </c>
      <c r="T522" s="241" t="str">
        <f t="shared" si="639"/>
        <v>-</v>
      </c>
      <c r="U522" s="241" t="str">
        <f t="shared" si="640"/>
        <v>M</v>
      </c>
      <c r="V522" s="241" t="str">
        <f t="shared" si="641"/>
        <v>-</v>
      </c>
      <c r="W522" s="241" t="str">
        <f t="shared" si="705"/>
        <v>-</v>
      </c>
      <c r="X522" s="260">
        <f t="shared" si="702"/>
        <v>6</v>
      </c>
      <c r="Y522" s="261" t="str">
        <f t="shared" si="701"/>
        <v/>
      </c>
      <c r="AA522" s="69" t="s">
        <v>1978</v>
      </c>
      <c r="AB522" s="77">
        <v>2</v>
      </c>
      <c r="AC522" s="58" t="s">
        <v>382</v>
      </c>
      <c r="AD522" s="2" t="s">
        <v>1979</v>
      </c>
      <c r="AE522" s="68"/>
      <c r="AF522" s="63">
        <v>13.7</v>
      </c>
      <c r="AG522" s="83"/>
      <c r="AH522" s="72"/>
      <c r="AI522" s="83"/>
      <c r="AJ522" s="83"/>
      <c r="AK522" s="83"/>
      <c r="AL522" s="83"/>
      <c r="AM522" s="83"/>
      <c r="AN522" s="58"/>
      <c r="AO522" s="58"/>
      <c r="AP522" s="83"/>
      <c r="AQ522" s="64">
        <v>1240</v>
      </c>
      <c r="AR522" s="58"/>
      <c r="AS522" s="193">
        <f t="shared" si="706"/>
        <v>1686.74</v>
      </c>
      <c r="AT522" s="248" t="str">
        <f t="shared" si="707"/>
        <v/>
      </c>
      <c r="AU522" s="64">
        <v>266</v>
      </c>
      <c r="AV522" s="58">
        <v>61.8</v>
      </c>
      <c r="AW522" s="58">
        <v>102.5</v>
      </c>
      <c r="AX522" s="64">
        <v>185.2</v>
      </c>
      <c r="AY522" s="64">
        <v>20.6</v>
      </c>
      <c r="AZ522" s="68">
        <v>1020</v>
      </c>
      <c r="BA522" s="58">
        <v>1.24</v>
      </c>
      <c r="BB522" s="58">
        <v>29.4</v>
      </c>
      <c r="BC522" s="58"/>
      <c r="BD522" s="58"/>
      <c r="BE522" s="58"/>
      <c r="BF522" s="58"/>
      <c r="BG522" s="58"/>
      <c r="BH522" s="58"/>
      <c r="BI522" s="58"/>
      <c r="BJ522" s="58"/>
      <c r="BK522" s="58"/>
      <c r="BL522" s="58"/>
      <c r="BM522" s="58"/>
      <c r="BN522" s="68"/>
      <c r="BO522" s="81"/>
      <c r="BP522" s="81"/>
      <c r="BQ522" s="81"/>
      <c r="BR522" s="81"/>
      <c r="BS522" s="81"/>
      <c r="BT522" s="81"/>
      <c r="BU522" s="81"/>
      <c r="BV522" s="81"/>
      <c r="BW522" s="81"/>
      <c r="BX522" s="81"/>
      <c r="BY522" s="81"/>
      <c r="BZ522" s="81"/>
      <c r="CA522" s="81"/>
      <c r="CB522" s="81"/>
      <c r="CC522" s="81"/>
      <c r="CD522" s="81"/>
      <c r="CE522" s="81"/>
      <c r="CF522" s="81"/>
      <c r="CG522" s="81"/>
      <c r="CH522" s="81"/>
      <c r="CI522" s="81"/>
      <c r="CJ522" s="81"/>
      <c r="CK522" s="81"/>
      <c r="CL522" s="82"/>
      <c r="CM522" s="81"/>
      <c r="CN522" s="95">
        <v>102</v>
      </c>
      <c r="CO522" s="90"/>
      <c r="DB522" s="103"/>
      <c r="DC522" s="103"/>
      <c r="DD522" s="103"/>
      <c r="DE522" s="103"/>
      <c r="DF522" s="103"/>
      <c r="DG522" s="103"/>
      <c r="DH522" s="103"/>
      <c r="DI522" s="103"/>
      <c r="DJ522" s="103"/>
      <c r="DK522" s="103"/>
      <c r="DL522" s="103"/>
      <c r="DM522" s="103"/>
      <c r="DN522" s="103"/>
      <c r="DO522" s="103"/>
      <c r="DP522" s="103"/>
      <c r="DQ522" s="103"/>
      <c r="DR522" s="103"/>
      <c r="DS522" s="104"/>
      <c r="DT522" s="50">
        <f t="shared" si="642"/>
        <v>0</v>
      </c>
      <c r="DU522" s="73">
        <f t="shared" si="643"/>
        <v>0</v>
      </c>
      <c r="DV522" s="73">
        <f t="shared" si="644"/>
        <v>1</v>
      </c>
      <c r="DW522" s="73">
        <f t="shared" si="645"/>
        <v>0</v>
      </c>
      <c r="DX522" s="73">
        <f t="shared" si="646"/>
        <v>0</v>
      </c>
      <c r="DY522" s="125">
        <f t="shared" si="647"/>
        <v>0</v>
      </c>
      <c r="DZ522" s="73">
        <f t="shared" si="648"/>
        <v>1</v>
      </c>
      <c r="EA522" s="19">
        <f t="shared" si="649"/>
        <v>0</v>
      </c>
      <c r="EB522" s="50">
        <f t="shared" si="650"/>
        <v>0</v>
      </c>
      <c r="EC522" s="19">
        <f t="shared" si="651"/>
        <v>0</v>
      </c>
      <c r="ED522" s="19">
        <f t="shared" si="652"/>
        <v>1</v>
      </c>
      <c r="EE522" s="19">
        <f t="shared" si="653"/>
        <v>0</v>
      </c>
      <c r="EF522" s="50">
        <f t="shared" si="654"/>
        <v>0</v>
      </c>
      <c r="EG522" s="19">
        <f t="shared" si="655"/>
        <v>1</v>
      </c>
      <c r="EH522" s="19">
        <f t="shared" si="656"/>
        <v>0</v>
      </c>
      <c r="EI522" s="50">
        <f t="shared" si="657"/>
        <v>0</v>
      </c>
      <c r="EJ522" s="125">
        <f t="shared" si="658"/>
        <v>1</v>
      </c>
      <c r="EK522">
        <f t="shared" si="659"/>
        <v>266</v>
      </c>
      <c r="EL522">
        <f t="shared" si="660"/>
        <v>29.4</v>
      </c>
      <c r="EM522">
        <f t="shared" si="661"/>
        <v>61.8</v>
      </c>
      <c r="EN522">
        <f t="shared" si="662"/>
        <v>102.5</v>
      </c>
      <c r="EO522" t="str">
        <f t="shared" si="663"/>
        <v/>
      </c>
      <c r="EP522" t="str">
        <f t="shared" si="664"/>
        <v/>
      </c>
      <c r="EQ522">
        <f t="shared" si="665"/>
        <v>1020</v>
      </c>
      <c r="ER522" t="str">
        <f t="shared" si="666"/>
        <v/>
      </c>
      <c r="ES522" t="str">
        <f t="shared" si="667"/>
        <v/>
      </c>
      <c r="ET522">
        <f t="shared" si="668"/>
        <v>20.6</v>
      </c>
      <c r="EU522" s="61">
        <f t="shared" si="669"/>
        <v>185.2</v>
      </c>
      <c r="EV522" s="53" t="e">
        <f>IF(ISNUMBER(EK522),EK522*#REF!,"")</f>
        <v>#REF!</v>
      </c>
      <c r="EW522" s="53" t="e">
        <f>IF(ISNUMBER(EL522),EL522*#REF!,"")</f>
        <v>#REF!</v>
      </c>
      <c r="EX522" s="53" t="e">
        <f>IF(ISNUMBER(EM522),EM522*#REF!,"")</f>
        <v>#REF!</v>
      </c>
      <c r="EY522" s="53" t="e">
        <f>IF(ISNUMBER(EN522),EN522*#REF!,"")</f>
        <v>#REF!</v>
      </c>
      <c r="EZ522" s="53" t="str">
        <f>IF(ISNUMBER(EO522),EO522*#REF!,"")</f>
        <v/>
      </c>
      <c r="FA522" s="53" t="str">
        <f>IF(ISNUMBER(EP522),EP522*#REF!,"")</f>
        <v/>
      </c>
      <c r="FB522" s="53" t="e">
        <f>IF(ISNUMBER(EQ522),EQ522*#REF!,"")</f>
        <v>#REF!</v>
      </c>
      <c r="FC522" s="53" t="str">
        <f>IF(ISNUMBER(ER522),ER522*#REF!,"")</f>
        <v/>
      </c>
      <c r="FD522" s="53" t="str">
        <f>IF(ISNUMBER(ES522),ES522*#REF!,"")</f>
        <v/>
      </c>
      <c r="FE522" s="53" t="e">
        <f>IF(ISNUMBER(ET522),ET522*#REF!,"")</f>
        <v>#REF!</v>
      </c>
      <c r="FF522" s="52" t="e">
        <f>IF(ISNUMBER(EU522),EU522*#REF!,"")</f>
        <v>#REF!</v>
      </c>
      <c r="FG522" s="55" t="str">
        <f t="shared" si="670"/>
        <v/>
      </c>
      <c r="FH522" s="55" t="str">
        <f t="shared" si="671"/>
        <v/>
      </c>
      <c r="FI522" s="55" t="str">
        <f t="shared" si="672"/>
        <v/>
      </c>
      <c r="FJ522" s="55" t="str">
        <f t="shared" si="673"/>
        <v/>
      </c>
      <c r="FK522" s="55" t="str">
        <f t="shared" si="674"/>
        <v/>
      </c>
      <c r="FL522" s="55" t="str">
        <f t="shared" si="675"/>
        <v/>
      </c>
      <c r="FM522" s="55" t="str">
        <f t="shared" si="676"/>
        <v/>
      </c>
      <c r="FN522" s="55" t="str">
        <f t="shared" si="677"/>
        <v/>
      </c>
      <c r="FO522" s="55" t="str">
        <f t="shared" si="678"/>
        <v/>
      </c>
      <c r="FP522" s="55" t="str">
        <f t="shared" si="679"/>
        <v/>
      </c>
      <c r="FQ522" s="59" t="str">
        <f t="shared" si="680"/>
        <v/>
      </c>
      <c r="FR522" s="53" t="str">
        <f t="shared" si="708"/>
        <v/>
      </c>
      <c r="FS522" s="53" t="e">
        <f t="shared" si="681"/>
        <v>#VALUE!</v>
      </c>
      <c r="FT522" s="19" t="e">
        <f t="shared" si="682"/>
        <v>#VALUE!</v>
      </c>
      <c r="FU522" s="19" t="e">
        <f t="shared" si="683"/>
        <v>#VALUE!</v>
      </c>
      <c r="FV522" s="19" t="e">
        <f t="shared" si="684"/>
        <v>#VALUE!</v>
      </c>
      <c r="FW522" s="50" t="e">
        <f t="shared" si="685"/>
        <v>#VALUE!</v>
      </c>
      <c r="FX522" s="120">
        <f t="shared" si="686"/>
        <v>0</v>
      </c>
      <c r="FY522" s="120">
        <f t="shared" si="687"/>
        <v>0</v>
      </c>
      <c r="FZ522" s="120">
        <f t="shared" si="688"/>
        <v>0</v>
      </c>
      <c r="GA522" s="120">
        <f t="shared" si="689"/>
        <v>0</v>
      </c>
      <c r="GB522" s="120">
        <f t="shared" si="690"/>
        <v>0</v>
      </c>
      <c r="GC522" s="120">
        <f t="shared" si="691"/>
        <v>0</v>
      </c>
      <c r="GD522" s="120">
        <f t="shared" si="692"/>
        <v>0</v>
      </c>
      <c r="GE522" s="120">
        <f t="shared" si="693"/>
        <v>0</v>
      </c>
      <c r="GF522" s="120">
        <f t="shared" si="694"/>
        <v>0</v>
      </c>
      <c r="GG522">
        <f t="shared" si="695"/>
        <v>0</v>
      </c>
      <c r="GH522">
        <f t="shared" si="696"/>
        <v>0</v>
      </c>
      <c r="GI522">
        <v>6</v>
      </c>
      <c r="GJ522" t="str">
        <f t="shared" si="697"/>
        <v/>
      </c>
    </row>
    <row r="523" spans="1:192" x14ac:dyDescent="0.2">
      <c r="A523" s="50">
        <f t="shared" si="700"/>
        <v>522</v>
      </c>
      <c r="B523" s="2" t="s">
        <v>381</v>
      </c>
      <c r="C523" s="58" t="s">
        <v>236</v>
      </c>
      <c r="D523" s="58" t="s">
        <v>997</v>
      </c>
      <c r="E523" s="58"/>
      <c r="F523" s="274">
        <v>3459190</v>
      </c>
      <c r="G523" s="274">
        <v>5544270</v>
      </c>
      <c r="H523" s="77">
        <f t="shared" si="637"/>
        <v>459131.89400000003</v>
      </c>
      <c r="I523" s="77">
        <f t="shared" si="638"/>
        <v>5542492.0820000004</v>
      </c>
      <c r="J523" s="83">
        <v>114</v>
      </c>
      <c r="K523" s="66" t="s">
        <v>1332</v>
      </c>
      <c r="L523" s="83">
        <v>14</v>
      </c>
      <c r="M523" s="83"/>
      <c r="Q523" t="s">
        <v>2822</v>
      </c>
      <c r="R523" t="s">
        <v>1484</v>
      </c>
      <c r="S523" t="s">
        <v>1323</v>
      </c>
      <c r="T523" s="241" t="str">
        <f t="shared" si="639"/>
        <v>-</v>
      </c>
      <c r="U523" s="241" t="str">
        <f t="shared" si="640"/>
        <v>M</v>
      </c>
      <c r="V523" s="241" t="str">
        <f t="shared" si="641"/>
        <v>-</v>
      </c>
      <c r="W523" s="241" t="str">
        <f t="shared" si="705"/>
        <v>-</v>
      </c>
      <c r="X523" s="260">
        <f t="shared" si="702"/>
        <v>6</v>
      </c>
      <c r="Y523" s="261" t="str">
        <f t="shared" si="701"/>
        <v/>
      </c>
      <c r="AA523" s="69" t="s">
        <v>1980</v>
      </c>
      <c r="AB523" s="77">
        <v>3</v>
      </c>
      <c r="AC523" s="58" t="s">
        <v>610</v>
      </c>
      <c r="AD523" s="2" t="s">
        <v>1981</v>
      </c>
      <c r="AE523" s="68"/>
      <c r="AF523" s="63">
        <v>13.7</v>
      </c>
      <c r="AG523" s="83"/>
      <c r="AH523" s="72"/>
      <c r="AI523" s="83"/>
      <c r="AJ523" s="83">
        <v>0.99911000000000005</v>
      </c>
      <c r="AK523" s="83">
        <v>21</v>
      </c>
      <c r="AL523" s="83"/>
      <c r="AM523" s="83">
        <v>0.57999999999999996</v>
      </c>
      <c r="AN523" s="58"/>
      <c r="AO523" s="58"/>
      <c r="AP523" s="83"/>
      <c r="AQ523" s="64">
        <v>1143</v>
      </c>
      <c r="AR523" s="58"/>
      <c r="AS523" s="193">
        <f t="shared" si="706"/>
        <v>1649.8999999999999</v>
      </c>
      <c r="AT523" s="248" t="str">
        <f t="shared" si="707"/>
        <v/>
      </c>
      <c r="AU523" s="64">
        <v>231.3</v>
      </c>
      <c r="AV523" s="58">
        <v>68.28</v>
      </c>
      <c r="AW523" s="58">
        <v>105.4</v>
      </c>
      <c r="AX523" s="64">
        <v>177.8</v>
      </c>
      <c r="AY523" s="64">
        <v>21.38</v>
      </c>
      <c r="AZ523" s="68">
        <v>992.1</v>
      </c>
      <c r="BA523" s="60">
        <v>0.1</v>
      </c>
      <c r="BB523" s="64">
        <v>32.04</v>
      </c>
      <c r="BC523" s="58">
        <v>0.06</v>
      </c>
      <c r="BD523" s="58">
        <v>1.8320000000000001</v>
      </c>
      <c r="BE523" s="58" t="s">
        <v>1322</v>
      </c>
      <c r="BF523" s="58" t="s">
        <v>1322</v>
      </c>
      <c r="BG523" s="58" t="s">
        <v>1322</v>
      </c>
      <c r="BH523" s="58" t="s">
        <v>1322</v>
      </c>
      <c r="BI523" s="58" t="s">
        <v>1322</v>
      </c>
      <c r="BJ523" s="58" t="s">
        <v>1322</v>
      </c>
      <c r="BK523" s="58"/>
      <c r="BL523" s="58"/>
      <c r="BM523" s="58">
        <v>18.87</v>
      </c>
      <c r="BN523" s="68" t="s">
        <v>1322</v>
      </c>
      <c r="BO523" s="81"/>
      <c r="BP523" s="81">
        <v>30</v>
      </c>
      <c r="BQ523" s="81"/>
      <c r="BR523" s="81">
        <v>708</v>
      </c>
      <c r="BS523" s="81"/>
      <c r="BT523" s="81"/>
      <c r="BU523" s="81"/>
      <c r="BV523" s="81"/>
      <c r="BW523" s="81"/>
      <c r="BX523" s="81"/>
      <c r="BY523" s="81"/>
      <c r="BZ523" s="81"/>
      <c r="CA523" s="81"/>
      <c r="CB523" s="81"/>
      <c r="CC523" s="81"/>
      <c r="CD523" s="81"/>
      <c r="CE523" s="81"/>
      <c r="CF523" s="81"/>
      <c r="CG523" s="81"/>
      <c r="CH523" s="81"/>
      <c r="CI523" s="81"/>
      <c r="CJ523" s="81"/>
      <c r="CK523" s="81"/>
      <c r="CL523" s="82"/>
      <c r="CM523" s="81"/>
      <c r="CN523" s="95">
        <v>189.8</v>
      </c>
      <c r="CO523" s="90">
        <v>3.55</v>
      </c>
      <c r="DB523" s="103"/>
      <c r="DC523" s="103"/>
      <c r="DD523" s="103"/>
      <c r="DE523" s="103"/>
      <c r="DF523" s="103"/>
      <c r="DG523" s="103"/>
      <c r="DH523" s="103"/>
      <c r="DI523" s="103"/>
      <c r="DJ523" s="103"/>
      <c r="DK523" s="103"/>
      <c r="DL523" s="103"/>
      <c r="DM523" s="103"/>
      <c r="DN523" s="103"/>
      <c r="DO523" s="103"/>
      <c r="DP523" s="103"/>
      <c r="DQ523" s="103"/>
      <c r="DR523" s="103"/>
      <c r="DS523" s="104"/>
      <c r="DT523" s="50">
        <f t="shared" si="642"/>
        <v>0</v>
      </c>
      <c r="DU523" s="73">
        <f t="shared" si="643"/>
        <v>0</v>
      </c>
      <c r="DV523" s="73">
        <f t="shared" si="644"/>
        <v>1</v>
      </c>
      <c r="DW523" s="73">
        <f t="shared" si="645"/>
        <v>0</v>
      </c>
      <c r="DX523" s="73">
        <f t="shared" si="646"/>
        <v>0</v>
      </c>
      <c r="DY523" s="125">
        <f t="shared" si="647"/>
        <v>0</v>
      </c>
      <c r="DZ523" s="73">
        <f t="shared" si="648"/>
        <v>1</v>
      </c>
      <c r="EA523" s="19">
        <f t="shared" si="649"/>
        <v>0</v>
      </c>
      <c r="EB523" s="50">
        <f t="shared" si="650"/>
        <v>0</v>
      </c>
      <c r="EC523" s="19">
        <f t="shared" si="651"/>
        <v>0</v>
      </c>
      <c r="ED523" s="19">
        <f t="shared" si="652"/>
        <v>1</v>
      </c>
      <c r="EE523" s="19">
        <f t="shared" si="653"/>
        <v>0</v>
      </c>
      <c r="EF523" s="50">
        <f t="shared" si="654"/>
        <v>0</v>
      </c>
      <c r="EG523" s="19">
        <f t="shared" si="655"/>
        <v>1</v>
      </c>
      <c r="EH523" s="19">
        <f t="shared" si="656"/>
        <v>0</v>
      </c>
      <c r="EI523" s="50">
        <f t="shared" si="657"/>
        <v>0</v>
      </c>
      <c r="EJ523" s="125">
        <f t="shared" si="658"/>
        <v>1</v>
      </c>
      <c r="EK523">
        <f t="shared" si="659"/>
        <v>231.3</v>
      </c>
      <c r="EL523">
        <f t="shared" si="660"/>
        <v>32.04</v>
      </c>
      <c r="EM523">
        <f t="shared" si="661"/>
        <v>68.28</v>
      </c>
      <c r="EN523">
        <f t="shared" si="662"/>
        <v>105.4</v>
      </c>
      <c r="EO523" t="str">
        <f t="shared" si="663"/>
        <v/>
      </c>
      <c r="EP523" t="str">
        <f t="shared" si="664"/>
        <v/>
      </c>
      <c r="EQ523">
        <f t="shared" si="665"/>
        <v>992.1</v>
      </c>
      <c r="ER523" t="str">
        <f t="shared" si="666"/>
        <v/>
      </c>
      <c r="ES523" t="str">
        <f t="shared" si="667"/>
        <v/>
      </c>
      <c r="ET523">
        <f t="shared" si="668"/>
        <v>21.38</v>
      </c>
      <c r="EU523" s="61">
        <f t="shared" si="669"/>
        <v>177.8</v>
      </c>
      <c r="EV523" s="53" t="e">
        <f>IF(ISNUMBER(EK523),EK523*#REF!,"")</f>
        <v>#REF!</v>
      </c>
      <c r="EW523" s="53" t="e">
        <f>IF(ISNUMBER(EL523),EL523*#REF!,"")</f>
        <v>#REF!</v>
      </c>
      <c r="EX523" s="53" t="e">
        <f>IF(ISNUMBER(EM523),EM523*#REF!,"")</f>
        <v>#REF!</v>
      </c>
      <c r="EY523" s="53" t="e">
        <f>IF(ISNUMBER(EN523),EN523*#REF!,"")</f>
        <v>#REF!</v>
      </c>
      <c r="EZ523" s="53" t="str">
        <f>IF(ISNUMBER(EO523),EO523*#REF!,"")</f>
        <v/>
      </c>
      <c r="FA523" s="53" t="str">
        <f>IF(ISNUMBER(EP523),EP523*#REF!,"")</f>
        <v/>
      </c>
      <c r="FB523" s="53" t="e">
        <f>IF(ISNUMBER(EQ523),EQ523*#REF!,"")</f>
        <v>#REF!</v>
      </c>
      <c r="FC523" s="53" t="str">
        <f>IF(ISNUMBER(ER523),ER523*#REF!,"")</f>
        <v/>
      </c>
      <c r="FD523" s="53" t="str">
        <f>IF(ISNUMBER(ES523),ES523*#REF!,"")</f>
        <v/>
      </c>
      <c r="FE523" s="53" t="e">
        <f>IF(ISNUMBER(ET523),ET523*#REF!,"")</f>
        <v>#REF!</v>
      </c>
      <c r="FF523" s="52" t="e">
        <f>IF(ISNUMBER(EU523),EU523*#REF!,"")</f>
        <v>#REF!</v>
      </c>
      <c r="FG523" s="55" t="str">
        <f t="shared" si="670"/>
        <v/>
      </c>
      <c r="FH523" s="55" t="str">
        <f t="shared" si="671"/>
        <v/>
      </c>
      <c r="FI523" s="55" t="str">
        <f t="shared" si="672"/>
        <v/>
      </c>
      <c r="FJ523" s="55" t="str">
        <f t="shared" si="673"/>
        <v/>
      </c>
      <c r="FK523" s="55" t="str">
        <f t="shared" si="674"/>
        <v/>
      </c>
      <c r="FL523" s="55" t="str">
        <f t="shared" si="675"/>
        <v/>
      </c>
      <c r="FM523" s="55" t="str">
        <f t="shared" si="676"/>
        <v/>
      </c>
      <c r="FN523" s="55" t="str">
        <f t="shared" si="677"/>
        <v/>
      </c>
      <c r="FO523" s="55" t="str">
        <f t="shared" si="678"/>
        <v/>
      </c>
      <c r="FP523" s="55" t="str">
        <f t="shared" si="679"/>
        <v/>
      </c>
      <c r="FQ523" s="59" t="str">
        <f t="shared" si="680"/>
        <v/>
      </c>
      <c r="FR523" s="53" t="str">
        <f t="shared" si="708"/>
        <v/>
      </c>
      <c r="FS523" s="53" t="e">
        <f t="shared" si="681"/>
        <v>#VALUE!</v>
      </c>
      <c r="FT523" s="19" t="e">
        <f t="shared" si="682"/>
        <v>#VALUE!</v>
      </c>
      <c r="FU523" s="19" t="e">
        <f t="shared" si="683"/>
        <v>#VALUE!</v>
      </c>
      <c r="FV523" s="19" t="e">
        <f t="shared" si="684"/>
        <v>#VALUE!</v>
      </c>
      <c r="FW523" s="50" t="e">
        <f t="shared" si="685"/>
        <v>#VALUE!</v>
      </c>
      <c r="FX523" s="120">
        <f t="shared" si="686"/>
        <v>0</v>
      </c>
      <c r="FY523" s="120">
        <f t="shared" si="687"/>
        <v>0</v>
      </c>
      <c r="FZ523" s="120">
        <f t="shared" si="688"/>
        <v>0</v>
      </c>
      <c r="GA523" s="120">
        <f t="shared" si="689"/>
        <v>0</v>
      </c>
      <c r="GB523" s="120">
        <f t="shared" si="690"/>
        <v>0</v>
      </c>
      <c r="GC523" s="120">
        <f t="shared" si="691"/>
        <v>0</v>
      </c>
      <c r="GD523" s="120">
        <f t="shared" si="692"/>
        <v>0</v>
      </c>
      <c r="GE523" s="120">
        <f t="shared" si="693"/>
        <v>0</v>
      </c>
      <c r="GF523" s="120">
        <f t="shared" si="694"/>
        <v>0</v>
      </c>
      <c r="GG523">
        <f t="shared" si="695"/>
        <v>0</v>
      </c>
      <c r="GH523">
        <f t="shared" si="696"/>
        <v>0</v>
      </c>
      <c r="GI523">
        <v>6</v>
      </c>
      <c r="GJ523" t="str">
        <f t="shared" si="697"/>
        <v/>
      </c>
    </row>
    <row r="524" spans="1:192" ht="15" x14ac:dyDescent="0.25">
      <c r="A524" s="50">
        <f t="shared" si="700"/>
        <v>523</v>
      </c>
      <c r="B524" s="2" t="s">
        <v>381</v>
      </c>
      <c r="C524" t="s">
        <v>236</v>
      </c>
      <c r="D524" t="s">
        <v>997</v>
      </c>
      <c r="F524" s="274">
        <v>3459190</v>
      </c>
      <c r="G524" s="274">
        <v>5544270</v>
      </c>
      <c r="H524" s="77">
        <f t="shared" si="637"/>
        <v>459131.89400000003</v>
      </c>
      <c r="I524" s="77">
        <f t="shared" si="638"/>
        <v>5542492.0820000004</v>
      </c>
      <c r="J524" s="19">
        <v>114</v>
      </c>
      <c r="K524" s="66" t="s">
        <v>1332</v>
      </c>
      <c r="L524" s="19">
        <v>5</v>
      </c>
      <c r="O524" s="19" t="s">
        <v>1330</v>
      </c>
      <c r="Q524" t="s">
        <v>2822</v>
      </c>
      <c r="R524" t="s">
        <v>1484</v>
      </c>
      <c r="S524" t="s">
        <v>1323</v>
      </c>
      <c r="T524" s="241" t="str">
        <f t="shared" si="639"/>
        <v>-</v>
      </c>
      <c r="U524" s="241" t="str">
        <f t="shared" si="640"/>
        <v>M</v>
      </c>
      <c r="V524" s="241" t="str">
        <f t="shared" si="641"/>
        <v>-</v>
      </c>
      <c r="W524" s="241" t="str">
        <f t="shared" si="705"/>
        <v>-</v>
      </c>
      <c r="X524" s="260">
        <f t="shared" si="702"/>
        <v>6</v>
      </c>
      <c r="Y524" s="261" t="str">
        <f t="shared" si="701"/>
        <v/>
      </c>
      <c r="Z524" s="61" t="s">
        <v>1982</v>
      </c>
      <c r="AA524" s="48">
        <v>23386</v>
      </c>
      <c r="AB524" s="73">
        <v>4</v>
      </c>
      <c r="AC524" t="s">
        <v>279</v>
      </c>
      <c r="AD524" s="2" t="s">
        <v>1983</v>
      </c>
      <c r="AE524" s="56"/>
      <c r="AF524" s="66">
        <v>13.4</v>
      </c>
      <c r="AI524" s="272"/>
      <c r="AR524">
        <v>1737</v>
      </c>
      <c r="AS524" s="193">
        <f t="shared" si="706"/>
        <v>1733.1699999999996</v>
      </c>
      <c r="AT524" s="248" t="str">
        <f t="shared" si="707"/>
        <v/>
      </c>
      <c r="AU524">
        <v>234.3</v>
      </c>
      <c r="AV524">
        <v>66.900000000000006</v>
      </c>
      <c r="AW524">
        <v>128.9</v>
      </c>
      <c r="AX524">
        <v>197.2</v>
      </c>
      <c r="AY524" s="55">
        <v>82</v>
      </c>
      <c r="AZ524" s="61">
        <v>967.2</v>
      </c>
      <c r="BA524">
        <v>0.84</v>
      </c>
      <c r="BB524">
        <v>34.799999999999997</v>
      </c>
      <c r="BD524">
        <v>2.31</v>
      </c>
      <c r="BE524">
        <v>0.06</v>
      </c>
      <c r="BF524">
        <v>0.06</v>
      </c>
      <c r="BM524">
        <v>18.600000000000001</v>
      </c>
      <c r="BO524" s="90"/>
      <c r="BP524" s="273"/>
      <c r="BQ524" s="90"/>
      <c r="BR524" s="90"/>
      <c r="BS524" s="90"/>
      <c r="BT524" s="90"/>
      <c r="BU524" s="90"/>
      <c r="BV524" s="90"/>
      <c r="BW524" s="90"/>
      <c r="BX524" s="90"/>
      <c r="BY524" s="90"/>
      <c r="BZ524" s="90"/>
      <c r="CA524" s="90"/>
      <c r="CB524" s="90"/>
      <c r="CC524" s="90"/>
      <c r="CD524" s="90"/>
      <c r="CE524" s="90"/>
      <c r="CF524" s="90"/>
      <c r="CG524" s="90"/>
      <c r="CH524" s="90"/>
      <c r="CI524" s="90"/>
      <c r="CJ524" s="90"/>
      <c r="CK524" s="90"/>
      <c r="CL524" s="91"/>
      <c r="CM524" s="90"/>
      <c r="CN524" s="90">
        <v>197.6</v>
      </c>
      <c r="CO524" s="90">
        <v>3.327</v>
      </c>
      <c r="DB524" s="103"/>
      <c r="DC524" s="103"/>
      <c r="DD524" s="103"/>
      <c r="DE524" s="103"/>
      <c r="DF524" s="103"/>
      <c r="DG524" s="103"/>
      <c r="DH524" s="103"/>
      <c r="DI524" s="103"/>
      <c r="DJ524" s="103"/>
      <c r="DK524" s="103"/>
      <c r="DL524" s="103"/>
      <c r="DM524" s="103"/>
      <c r="DN524" s="103"/>
      <c r="DO524" s="103"/>
      <c r="DP524" s="103"/>
      <c r="DQ524" s="103"/>
      <c r="DR524" s="103"/>
      <c r="DS524" s="104"/>
      <c r="DT524" s="50">
        <f t="shared" si="642"/>
        <v>0</v>
      </c>
      <c r="DU524" s="73">
        <f t="shared" si="643"/>
        <v>1</v>
      </c>
      <c r="DV524" s="73">
        <f t="shared" si="644"/>
        <v>0</v>
      </c>
      <c r="DW524" s="73">
        <f t="shared" si="645"/>
        <v>0</v>
      </c>
      <c r="DX524" s="73">
        <f t="shared" si="646"/>
        <v>0</v>
      </c>
      <c r="DY524" s="125">
        <f t="shared" si="647"/>
        <v>0</v>
      </c>
      <c r="DZ524" s="73">
        <f t="shared" si="648"/>
        <v>1</v>
      </c>
      <c r="EA524" s="19">
        <f t="shared" si="649"/>
        <v>0</v>
      </c>
      <c r="EB524" s="50">
        <f t="shared" si="650"/>
        <v>0</v>
      </c>
      <c r="EC524" s="19">
        <f t="shared" si="651"/>
        <v>0</v>
      </c>
      <c r="ED524" s="19">
        <f t="shared" si="652"/>
        <v>1</v>
      </c>
      <c r="EE524" s="19">
        <f t="shared" si="653"/>
        <v>0</v>
      </c>
      <c r="EF524" s="50">
        <f t="shared" si="654"/>
        <v>0</v>
      </c>
      <c r="EG524" s="19">
        <f t="shared" si="655"/>
        <v>1</v>
      </c>
      <c r="EH524" s="19">
        <f t="shared" si="656"/>
        <v>0</v>
      </c>
      <c r="EI524" s="50">
        <f t="shared" si="657"/>
        <v>0</v>
      </c>
      <c r="EJ524" s="125">
        <f t="shared" si="658"/>
        <v>1</v>
      </c>
      <c r="EK524">
        <f t="shared" si="659"/>
        <v>234.3</v>
      </c>
      <c r="EL524">
        <f t="shared" si="660"/>
        <v>34.799999999999997</v>
      </c>
      <c r="EM524">
        <f t="shared" si="661"/>
        <v>66.900000000000006</v>
      </c>
      <c r="EN524">
        <f t="shared" si="662"/>
        <v>128.9</v>
      </c>
      <c r="EO524">
        <f t="shared" si="663"/>
        <v>0.06</v>
      </c>
      <c r="EP524">
        <f t="shared" si="664"/>
        <v>0.06</v>
      </c>
      <c r="EQ524">
        <f t="shared" si="665"/>
        <v>967.2</v>
      </c>
      <c r="ER524" t="str">
        <f t="shared" si="666"/>
        <v/>
      </c>
      <c r="ES524" t="str">
        <f t="shared" si="667"/>
        <v/>
      </c>
      <c r="ET524">
        <f t="shared" si="668"/>
        <v>82</v>
      </c>
      <c r="EU524" s="61">
        <f t="shared" si="669"/>
        <v>197.2</v>
      </c>
      <c r="EV524" s="53" t="e">
        <f>IF(ISNUMBER(EK524),EK524*#REF!,"")</f>
        <v>#REF!</v>
      </c>
      <c r="EW524" s="53" t="e">
        <f>IF(ISNUMBER(EL524),EL524*#REF!,"")</f>
        <v>#REF!</v>
      </c>
      <c r="EX524" s="53" t="e">
        <f>IF(ISNUMBER(EM524),EM524*#REF!,"")</f>
        <v>#REF!</v>
      </c>
      <c r="EY524" s="53" t="e">
        <f>IF(ISNUMBER(EN524),EN524*#REF!,"")</f>
        <v>#REF!</v>
      </c>
      <c r="EZ524" s="53" t="e">
        <f>IF(ISNUMBER(EO524),EO524*#REF!,"")</f>
        <v>#REF!</v>
      </c>
      <c r="FA524" s="53" t="e">
        <f>IF(ISNUMBER(EP524),EP524*#REF!,"")</f>
        <v>#REF!</v>
      </c>
      <c r="FB524" s="53" t="e">
        <f>IF(ISNUMBER(EQ524),EQ524*#REF!,"")</f>
        <v>#REF!</v>
      </c>
      <c r="FC524" s="53" t="str">
        <f>IF(ISNUMBER(ER524),ER524*#REF!,"")</f>
        <v/>
      </c>
      <c r="FD524" s="53" t="str">
        <f>IF(ISNUMBER(ES524),ES524*#REF!,"")</f>
        <v/>
      </c>
      <c r="FE524" s="53" t="e">
        <f>IF(ISNUMBER(ET524),ET524*#REF!,"")</f>
        <v>#REF!</v>
      </c>
      <c r="FF524" s="52" t="e">
        <f>IF(ISNUMBER(EU524),EU524*#REF!,"")</f>
        <v>#REF!</v>
      </c>
      <c r="FG524" s="55" t="str">
        <f t="shared" si="670"/>
        <v/>
      </c>
      <c r="FH524" s="55" t="str">
        <f t="shared" si="671"/>
        <v/>
      </c>
      <c r="FI524" s="55" t="str">
        <f t="shared" si="672"/>
        <v/>
      </c>
      <c r="FJ524" s="55" t="str">
        <f t="shared" si="673"/>
        <v/>
      </c>
      <c r="FK524" s="55" t="str">
        <f t="shared" si="674"/>
        <v/>
      </c>
      <c r="FL524" s="55" t="str">
        <f t="shared" si="675"/>
        <v/>
      </c>
      <c r="FM524" s="55" t="str">
        <f t="shared" si="676"/>
        <v/>
      </c>
      <c r="FN524" s="55" t="str">
        <f t="shared" si="677"/>
        <v/>
      </c>
      <c r="FO524" s="55" t="str">
        <f t="shared" si="678"/>
        <v/>
      </c>
      <c r="FP524" s="55" t="str">
        <f t="shared" si="679"/>
        <v/>
      </c>
      <c r="FQ524" s="59" t="str">
        <f t="shared" si="680"/>
        <v/>
      </c>
      <c r="FR524" s="53" t="str">
        <f t="shared" si="708"/>
        <v/>
      </c>
      <c r="FS524" s="53" t="e">
        <f t="shared" si="681"/>
        <v>#VALUE!</v>
      </c>
      <c r="FT524" s="19" t="e">
        <f t="shared" si="682"/>
        <v>#VALUE!</v>
      </c>
      <c r="FU524" s="19" t="e">
        <f t="shared" si="683"/>
        <v>#VALUE!</v>
      </c>
      <c r="FV524" s="19" t="e">
        <f t="shared" si="684"/>
        <v>#VALUE!</v>
      </c>
      <c r="FW524" s="50" t="e">
        <f t="shared" si="685"/>
        <v>#VALUE!</v>
      </c>
      <c r="FX524" s="120">
        <f t="shared" si="686"/>
        <v>0</v>
      </c>
      <c r="FY524" s="120">
        <f t="shared" si="687"/>
        <v>0</v>
      </c>
      <c r="FZ524" s="120">
        <f t="shared" si="688"/>
        <v>0</v>
      </c>
      <c r="GA524" s="120">
        <f t="shared" si="689"/>
        <v>0</v>
      </c>
      <c r="GB524" s="120">
        <f t="shared" si="690"/>
        <v>0</v>
      </c>
      <c r="GC524" s="120">
        <f t="shared" si="691"/>
        <v>0</v>
      </c>
      <c r="GD524" s="120">
        <f t="shared" si="692"/>
        <v>0</v>
      </c>
      <c r="GE524" s="120">
        <f t="shared" si="693"/>
        <v>0</v>
      </c>
      <c r="GF524" s="120">
        <f t="shared" si="694"/>
        <v>0</v>
      </c>
      <c r="GG524">
        <f t="shared" si="695"/>
        <v>0</v>
      </c>
      <c r="GH524">
        <f t="shared" si="696"/>
        <v>0</v>
      </c>
      <c r="GI524">
        <v>6</v>
      </c>
      <c r="GJ524" t="str">
        <f t="shared" si="697"/>
        <v/>
      </c>
    </row>
    <row r="525" spans="1:192" x14ac:dyDescent="0.2">
      <c r="A525" s="50">
        <f t="shared" si="700"/>
        <v>524</v>
      </c>
      <c r="B525" s="2" t="s">
        <v>381</v>
      </c>
      <c r="C525" s="58" t="s">
        <v>236</v>
      </c>
      <c r="D525" s="58" t="s">
        <v>997</v>
      </c>
      <c r="E525" s="58"/>
      <c r="F525" s="274">
        <v>3459190</v>
      </c>
      <c r="G525" s="274">
        <v>5544270</v>
      </c>
      <c r="H525" s="77">
        <f t="shared" si="637"/>
        <v>459131.89400000003</v>
      </c>
      <c r="I525" s="77">
        <f t="shared" si="638"/>
        <v>5542492.0820000004</v>
      </c>
      <c r="J525" s="83">
        <v>114</v>
      </c>
      <c r="K525" s="66" t="s">
        <v>1332</v>
      </c>
      <c r="L525" s="83">
        <v>5</v>
      </c>
      <c r="M525" s="83"/>
      <c r="Q525" t="s">
        <v>2822</v>
      </c>
      <c r="R525" t="s">
        <v>1484</v>
      </c>
      <c r="S525" t="s">
        <v>1323</v>
      </c>
      <c r="T525" s="241" t="str">
        <f t="shared" si="639"/>
        <v>-</v>
      </c>
      <c r="U525" s="241" t="str">
        <f t="shared" si="640"/>
        <v>M</v>
      </c>
      <c r="V525" s="241" t="str">
        <f t="shared" si="641"/>
        <v>-</v>
      </c>
      <c r="W525" s="241" t="str">
        <f t="shared" si="705"/>
        <v>-</v>
      </c>
      <c r="X525" s="260">
        <f t="shared" si="702"/>
        <v>6</v>
      </c>
      <c r="Y525" s="261" t="str">
        <f t="shared" si="701"/>
        <v/>
      </c>
      <c r="Z525" s="61" t="s">
        <v>1984</v>
      </c>
      <c r="AA525" s="69">
        <v>25150</v>
      </c>
      <c r="AB525" s="77">
        <v>5</v>
      </c>
      <c r="AC525" s="58" t="s">
        <v>2963</v>
      </c>
      <c r="AD525" s="2" t="s">
        <v>1985</v>
      </c>
      <c r="AE525" s="68"/>
      <c r="AF525" s="66" t="s">
        <v>3088</v>
      </c>
      <c r="AG525" s="83"/>
      <c r="AH525" s="83"/>
      <c r="AI525" s="83"/>
      <c r="AJ525" s="83"/>
      <c r="AK525" s="83"/>
      <c r="AL525" s="83"/>
      <c r="AM525" s="83"/>
      <c r="AN525" s="58"/>
      <c r="AO525" s="58"/>
      <c r="AP525" s="83"/>
      <c r="AQ525" s="58"/>
      <c r="AR525" s="58">
        <v>1624.5</v>
      </c>
      <c r="AS525" s="193">
        <f t="shared" si="706"/>
        <v>1646.56</v>
      </c>
      <c r="AT525" s="248" t="str">
        <f t="shared" si="707"/>
        <v/>
      </c>
      <c r="AU525" s="58">
        <v>221.9</v>
      </c>
      <c r="AV525" s="58">
        <v>65.66</v>
      </c>
      <c r="AW525" s="58">
        <v>130.1</v>
      </c>
      <c r="AX525" s="58">
        <v>186.2</v>
      </c>
      <c r="AY525" s="58">
        <v>112.2</v>
      </c>
      <c r="AZ525" s="68">
        <v>879.6</v>
      </c>
      <c r="BA525" s="60">
        <v>0.7</v>
      </c>
      <c r="BB525" s="58">
        <v>31.3</v>
      </c>
      <c r="BC525" s="58"/>
      <c r="BD525" s="60">
        <v>2.4</v>
      </c>
      <c r="BE525" s="58"/>
      <c r="BF525" s="58"/>
      <c r="BG525" s="58"/>
      <c r="BH525" s="58"/>
      <c r="BI525" s="58"/>
      <c r="BJ525" s="58"/>
      <c r="BK525" s="58"/>
      <c r="BL525" s="58"/>
      <c r="BM525" s="58">
        <v>16.5</v>
      </c>
      <c r="BN525" s="68"/>
      <c r="BO525" s="81"/>
      <c r="BP525" s="81"/>
      <c r="BQ525" s="81"/>
      <c r="BR525" s="81"/>
      <c r="BS525" s="81"/>
      <c r="BT525" s="81"/>
      <c r="BU525" s="81"/>
      <c r="BV525" s="81"/>
      <c r="BW525" s="81"/>
      <c r="BX525" s="81"/>
      <c r="BY525" s="81"/>
      <c r="BZ525" s="81"/>
      <c r="CA525" s="81"/>
      <c r="CB525" s="81"/>
      <c r="CC525" s="81"/>
      <c r="CD525" s="81"/>
      <c r="CE525" s="81"/>
      <c r="CF525" s="81"/>
      <c r="CG525" s="81"/>
      <c r="CH525" s="81"/>
      <c r="CI525" s="81"/>
      <c r="CJ525" s="81"/>
      <c r="CK525" s="81"/>
      <c r="CL525" s="82"/>
      <c r="CM525" s="81"/>
      <c r="CN525" s="81">
        <v>149.6</v>
      </c>
      <c r="CO525" s="90">
        <v>6.06</v>
      </c>
      <c r="DB525" s="103"/>
      <c r="DC525" s="103"/>
      <c r="DD525" s="103"/>
      <c r="DE525" s="103"/>
      <c r="DF525" s="103"/>
      <c r="DG525" s="103"/>
      <c r="DH525" s="103"/>
      <c r="DI525" s="103"/>
      <c r="DJ525" s="103"/>
      <c r="DK525" s="103"/>
      <c r="DL525" s="103"/>
      <c r="DM525" s="103"/>
      <c r="DN525" s="103"/>
      <c r="DO525" s="103"/>
      <c r="DP525" s="103"/>
      <c r="DQ525" s="103"/>
      <c r="DR525" s="103"/>
      <c r="DS525" s="104"/>
      <c r="DT525" s="50">
        <f t="shared" si="642"/>
        <v>0</v>
      </c>
      <c r="DU525" s="73">
        <f t="shared" si="643"/>
        <v>1</v>
      </c>
      <c r="DV525" s="73">
        <f t="shared" si="644"/>
        <v>0</v>
      </c>
      <c r="DW525" s="73">
        <f t="shared" si="645"/>
        <v>0</v>
      </c>
      <c r="DX525" s="73">
        <f t="shared" si="646"/>
        <v>0</v>
      </c>
      <c r="DY525" s="125">
        <f t="shared" si="647"/>
        <v>0</v>
      </c>
      <c r="DZ525" s="73">
        <f t="shared" si="648"/>
        <v>0</v>
      </c>
      <c r="EA525" s="19">
        <f t="shared" si="649"/>
        <v>0</v>
      </c>
      <c r="EB525" s="50">
        <f t="shared" si="650"/>
        <v>1</v>
      </c>
      <c r="EC525" s="19">
        <f t="shared" si="651"/>
        <v>0</v>
      </c>
      <c r="ED525" s="19">
        <f t="shared" si="652"/>
        <v>1</v>
      </c>
      <c r="EE525" s="19">
        <f t="shared" si="653"/>
        <v>0</v>
      </c>
      <c r="EF525" s="50">
        <f t="shared" si="654"/>
        <v>0</v>
      </c>
      <c r="EG525" s="19">
        <f t="shared" si="655"/>
        <v>1</v>
      </c>
      <c r="EH525" s="19">
        <f t="shared" si="656"/>
        <v>0</v>
      </c>
      <c r="EI525" s="50">
        <f t="shared" si="657"/>
        <v>0</v>
      </c>
      <c r="EJ525" s="125">
        <f t="shared" si="658"/>
        <v>1</v>
      </c>
      <c r="EK525">
        <f t="shared" si="659"/>
        <v>221.9</v>
      </c>
      <c r="EL525">
        <f t="shared" si="660"/>
        <v>31.3</v>
      </c>
      <c r="EM525">
        <f t="shared" si="661"/>
        <v>65.66</v>
      </c>
      <c r="EN525">
        <f t="shared" si="662"/>
        <v>130.1</v>
      </c>
      <c r="EO525" t="str">
        <f t="shared" si="663"/>
        <v/>
      </c>
      <c r="EP525" t="str">
        <f t="shared" si="664"/>
        <v/>
      </c>
      <c r="EQ525">
        <f t="shared" si="665"/>
        <v>879.6</v>
      </c>
      <c r="ER525" t="str">
        <f t="shared" si="666"/>
        <v/>
      </c>
      <c r="ES525" t="str">
        <f t="shared" si="667"/>
        <v/>
      </c>
      <c r="ET525">
        <f t="shared" si="668"/>
        <v>112.2</v>
      </c>
      <c r="EU525" s="61">
        <f t="shared" si="669"/>
        <v>186.2</v>
      </c>
      <c r="EV525" s="53" t="e">
        <f>IF(ISNUMBER(EK525),EK525*#REF!,"")</f>
        <v>#REF!</v>
      </c>
      <c r="EW525" s="53" t="e">
        <f>IF(ISNUMBER(EL525),EL525*#REF!,"")</f>
        <v>#REF!</v>
      </c>
      <c r="EX525" s="53" t="e">
        <f>IF(ISNUMBER(EM525),EM525*#REF!,"")</f>
        <v>#REF!</v>
      </c>
      <c r="EY525" s="53" t="e">
        <f>IF(ISNUMBER(EN525),EN525*#REF!,"")</f>
        <v>#REF!</v>
      </c>
      <c r="EZ525" s="53" t="str">
        <f>IF(ISNUMBER(EO525),EO525*#REF!,"")</f>
        <v/>
      </c>
      <c r="FA525" s="53" t="str">
        <f>IF(ISNUMBER(EP525),EP525*#REF!,"")</f>
        <v/>
      </c>
      <c r="FB525" s="53" t="e">
        <f>IF(ISNUMBER(EQ525),EQ525*#REF!,"")</f>
        <v>#REF!</v>
      </c>
      <c r="FC525" s="53" t="str">
        <f>IF(ISNUMBER(ER525),ER525*#REF!,"")</f>
        <v/>
      </c>
      <c r="FD525" s="53" t="str">
        <f>IF(ISNUMBER(ES525),ES525*#REF!,"")</f>
        <v/>
      </c>
      <c r="FE525" s="53" t="e">
        <f>IF(ISNUMBER(ET525),ET525*#REF!,"")</f>
        <v>#REF!</v>
      </c>
      <c r="FF525" s="52" t="e">
        <f>IF(ISNUMBER(EU525),EU525*#REF!,"")</f>
        <v>#REF!</v>
      </c>
      <c r="FG525" s="55" t="str">
        <f t="shared" si="670"/>
        <v/>
      </c>
      <c r="FH525" s="55" t="str">
        <f t="shared" si="671"/>
        <v/>
      </c>
      <c r="FI525" s="55" t="str">
        <f t="shared" si="672"/>
        <v/>
      </c>
      <c r="FJ525" s="55" t="str">
        <f t="shared" si="673"/>
        <v/>
      </c>
      <c r="FK525" s="55" t="str">
        <f t="shared" si="674"/>
        <v/>
      </c>
      <c r="FL525" s="55" t="str">
        <f t="shared" si="675"/>
        <v/>
      </c>
      <c r="FM525" s="55" t="str">
        <f t="shared" si="676"/>
        <v/>
      </c>
      <c r="FN525" s="55" t="str">
        <f t="shared" si="677"/>
        <v/>
      </c>
      <c r="FO525" s="55" t="str">
        <f t="shared" si="678"/>
        <v/>
      </c>
      <c r="FP525" s="55" t="str">
        <f t="shared" si="679"/>
        <v/>
      </c>
      <c r="FQ525" s="59" t="str">
        <f t="shared" si="680"/>
        <v/>
      </c>
      <c r="FR525" s="53" t="str">
        <f t="shared" si="708"/>
        <v/>
      </c>
      <c r="FS525" s="53" t="e">
        <f t="shared" si="681"/>
        <v>#VALUE!</v>
      </c>
      <c r="FT525" s="19" t="e">
        <f t="shared" si="682"/>
        <v>#VALUE!</v>
      </c>
      <c r="FU525" s="19" t="e">
        <f t="shared" si="683"/>
        <v>#VALUE!</v>
      </c>
      <c r="FV525" s="19" t="e">
        <f t="shared" si="684"/>
        <v>#VALUE!</v>
      </c>
      <c r="FW525" s="50" t="e">
        <f t="shared" si="685"/>
        <v>#VALUE!</v>
      </c>
      <c r="FX525" s="120">
        <f t="shared" si="686"/>
        <v>0</v>
      </c>
      <c r="FY525" s="120">
        <f t="shared" si="687"/>
        <v>0</v>
      </c>
      <c r="FZ525" s="120">
        <f t="shared" si="688"/>
        <v>0</v>
      </c>
      <c r="GA525" s="120">
        <f t="shared" si="689"/>
        <v>0</v>
      </c>
      <c r="GB525" s="120">
        <f t="shared" si="690"/>
        <v>0</v>
      </c>
      <c r="GC525" s="120">
        <f t="shared" si="691"/>
        <v>0</v>
      </c>
      <c r="GD525" s="120">
        <f t="shared" si="692"/>
        <v>0</v>
      </c>
      <c r="GE525" s="120">
        <f t="shared" si="693"/>
        <v>0</v>
      </c>
      <c r="GF525" s="120">
        <f t="shared" si="694"/>
        <v>0</v>
      </c>
      <c r="GG525">
        <f t="shared" si="695"/>
        <v>0</v>
      </c>
      <c r="GH525">
        <f t="shared" si="696"/>
        <v>0</v>
      </c>
      <c r="GI525">
        <v>6</v>
      </c>
      <c r="GJ525" t="str">
        <f t="shared" si="697"/>
        <v/>
      </c>
    </row>
    <row r="526" spans="1:192" ht="15" x14ac:dyDescent="0.25">
      <c r="A526" s="50">
        <f t="shared" si="700"/>
        <v>525</v>
      </c>
      <c r="B526" s="2" t="s">
        <v>346</v>
      </c>
      <c r="C526" t="s">
        <v>96</v>
      </c>
      <c r="F526" s="274">
        <v>3493500</v>
      </c>
      <c r="G526" s="274">
        <v>5577520</v>
      </c>
      <c r="H526" s="77">
        <f t="shared" si="637"/>
        <v>493428.17000000004</v>
      </c>
      <c r="I526" s="77">
        <f t="shared" si="638"/>
        <v>5575728.7820000006</v>
      </c>
      <c r="J526" s="66">
        <v>123</v>
      </c>
      <c r="K526" s="19" t="s">
        <v>1335</v>
      </c>
      <c r="L526" s="266">
        <v>0</v>
      </c>
      <c r="Q526" s="58" t="s">
        <v>774</v>
      </c>
      <c r="R526" s="58" t="s">
        <v>774</v>
      </c>
      <c r="S526" s="2" t="s">
        <v>2813</v>
      </c>
      <c r="T526" s="241" t="str">
        <f t="shared" si="639"/>
        <v>-</v>
      </c>
      <c r="U526" s="241" t="str">
        <f t="shared" si="640"/>
        <v>M</v>
      </c>
      <c r="V526" s="241" t="str">
        <f t="shared" si="641"/>
        <v>-</v>
      </c>
      <c r="W526" s="241" t="str">
        <f t="shared" si="705"/>
        <v>A</v>
      </c>
      <c r="X526" s="260">
        <f t="shared" si="702"/>
        <v>6</v>
      </c>
      <c r="Y526" s="261" t="str">
        <f t="shared" si="701"/>
        <v/>
      </c>
      <c r="Z526" s="61" t="s">
        <v>1449</v>
      </c>
      <c r="AA526" s="48">
        <v>25365</v>
      </c>
      <c r="AB526" s="73">
        <v>1</v>
      </c>
      <c r="AC526" s="58" t="s">
        <v>404</v>
      </c>
      <c r="AD526" s="2" t="s">
        <v>1986</v>
      </c>
      <c r="AE526" s="56"/>
      <c r="AF526" s="128">
        <v>11</v>
      </c>
      <c r="AH526" s="19">
        <v>6.15</v>
      </c>
      <c r="AI526" s="272"/>
      <c r="AR526">
        <v>2573</v>
      </c>
      <c r="AS526" s="193">
        <f t="shared" si="706"/>
        <v>2573.1000000000004</v>
      </c>
      <c r="AT526" s="248" t="str">
        <f t="shared" si="707"/>
        <v/>
      </c>
      <c r="AU526" s="55">
        <v>464</v>
      </c>
      <c r="AV526" s="53">
        <v>92.9</v>
      </c>
      <c r="AW526">
        <v>226.63</v>
      </c>
      <c r="AX526">
        <v>825.38</v>
      </c>
      <c r="AY526">
        <v>57.21</v>
      </c>
      <c r="AZ526" s="61">
        <v>889.38</v>
      </c>
      <c r="BB526" s="58">
        <v>16.3</v>
      </c>
      <c r="BE526" s="53">
        <v>1.3</v>
      </c>
      <c r="BJ526">
        <v>0</v>
      </c>
      <c r="BO526" s="90"/>
      <c r="BP526" s="273"/>
      <c r="BQ526" s="90"/>
      <c r="BR526" s="90"/>
      <c r="BS526" s="90"/>
      <c r="BT526" s="90"/>
      <c r="BU526" s="90"/>
      <c r="BV526" s="90"/>
      <c r="BW526" s="90"/>
      <c r="BX526" s="90"/>
      <c r="BY526" s="90"/>
      <c r="BZ526" s="90"/>
      <c r="CA526" s="90"/>
      <c r="CB526" s="90"/>
      <c r="CC526" s="90"/>
      <c r="CD526" s="90"/>
      <c r="CE526" s="90"/>
      <c r="CF526" s="90"/>
      <c r="CG526" s="90"/>
      <c r="CH526" s="90"/>
      <c r="CI526" s="90"/>
      <c r="CJ526" s="90"/>
      <c r="CK526" s="90"/>
      <c r="CL526" s="91"/>
      <c r="CM526" s="90"/>
      <c r="CN526" s="90">
        <v>2300</v>
      </c>
      <c r="CO526" s="90"/>
      <c r="DB526" s="103"/>
      <c r="DC526" s="103"/>
      <c r="DD526" s="103"/>
      <c r="DE526" s="103"/>
      <c r="DF526" s="103"/>
      <c r="DG526" s="103"/>
      <c r="DH526" s="103">
        <v>11.4</v>
      </c>
      <c r="DI526" s="103"/>
      <c r="DJ526" s="103"/>
      <c r="DK526" s="103"/>
      <c r="DL526" s="103"/>
      <c r="DM526" s="103"/>
      <c r="DN526" s="103"/>
      <c r="DO526" s="103"/>
      <c r="DP526" s="103"/>
      <c r="DQ526" s="103"/>
      <c r="DR526" s="103"/>
      <c r="DS526" s="104"/>
      <c r="DT526" s="50">
        <f t="shared" si="642"/>
        <v>1</v>
      </c>
      <c r="DU526" s="73">
        <f t="shared" si="643"/>
        <v>1</v>
      </c>
      <c r="DV526" s="73">
        <f t="shared" si="644"/>
        <v>0</v>
      </c>
      <c r="DW526" s="73">
        <f t="shared" si="645"/>
        <v>0</v>
      </c>
      <c r="DX526" s="73">
        <f t="shared" si="646"/>
        <v>0</v>
      </c>
      <c r="DY526" s="125">
        <f t="shared" si="647"/>
        <v>0</v>
      </c>
      <c r="DZ526" s="73">
        <f t="shared" si="648"/>
        <v>1</v>
      </c>
      <c r="EA526" s="19">
        <f t="shared" si="649"/>
        <v>0</v>
      </c>
      <c r="EB526" s="50">
        <f t="shared" si="650"/>
        <v>0</v>
      </c>
      <c r="EC526" s="19">
        <f t="shared" si="651"/>
        <v>0</v>
      </c>
      <c r="ED526" s="19">
        <f t="shared" si="652"/>
        <v>1</v>
      </c>
      <c r="EE526" s="19">
        <f t="shared" si="653"/>
        <v>0</v>
      </c>
      <c r="EF526" s="50">
        <f t="shared" si="654"/>
        <v>0</v>
      </c>
      <c r="EG526" s="19">
        <f t="shared" si="655"/>
        <v>0</v>
      </c>
      <c r="EH526" s="19">
        <f t="shared" si="656"/>
        <v>1</v>
      </c>
      <c r="EI526" s="50">
        <f t="shared" si="657"/>
        <v>0</v>
      </c>
      <c r="EJ526" s="125">
        <f t="shared" si="658"/>
        <v>2</v>
      </c>
      <c r="EK526">
        <f t="shared" si="659"/>
        <v>464</v>
      </c>
      <c r="EL526">
        <f t="shared" si="660"/>
        <v>16.3</v>
      </c>
      <c r="EM526">
        <f t="shared" si="661"/>
        <v>92.9</v>
      </c>
      <c r="EN526">
        <f t="shared" si="662"/>
        <v>226.63</v>
      </c>
      <c r="EO526" t="str">
        <f t="shared" si="663"/>
        <v/>
      </c>
      <c r="EP526">
        <f t="shared" si="664"/>
        <v>1.3</v>
      </c>
      <c r="EQ526">
        <f t="shared" si="665"/>
        <v>889.38</v>
      </c>
      <c r="ER526" t="str">
        <f t="shared" si="666"/>
        <v/>
      </c>
      <c r="ES526">
        <f t="shared" si="667"/>
        <v>0</v>
      </c>
      <c r="ET526">
        <f t="shared" si="668"/>
        <v>57.21</v>
      </c>
      <c r="EU526" s="61">
        <f t="shared" si="669"/>
        <v>825.38</v>
      </c>
      <c r="EV526" s="53" t="e">
        <f>IF(ISNUMBER(EK526),EK526*#REF!,"")</f>
        <v>#REF!</v>
      </c>
      <c r="EW526" s="53" t="e">
        <f>IF(ISNUMBER(EL526),EL526*#REF!,"")</f>
        <v>#REF!</v>
      </c>
      <c r="EX526" s="53" t="e">
        <f>IF(ISNUMBER(EM526),EM526*#REF!,"")</f>
        <v>#REF!</v>
      </c>
      <c r="EY526" s="53" t="e">
        <f>IF(ISNUMBER(EN526),EN526*#REF!,"")</f>
        <v>#REF!</v>
      </c>
      <c r="EZ526" s="53" t="str">
        <f>IF(ISNUMBER(EO526),EO526*#REF!,"")</f>
        <v/>
      </c>
      <c r="FA526" s="53" t="e">
        <f>IF(ISNUMBER(EP526),EP526*#REF!,"")</f>
        <v>#REF!</v>
      </c>
      <c r="FB526" s="53" t="e">
        <f>IF(ISNUMBER(EQ526),EQ526*#REF!,"")</f>
        <v>#REF!</v>
      </c>
      <c r="FC526" s="53" t="str">
        <f>IF(ISNUMBER(ER526),ER526*#REF!,"")</f>
        <v/>
      </c>
      <c r="FD526" s="53" t="e">
        <f>IF(ISNUMBER(ES526),ES526*#REF!,"")</f>
        <v>#REF!</v>
      </c>
      <c r="FE526" s="53" t="e">
        <f>IF(ISNUMBER(ET526),ET526*#REF!,"")</f>
        <v>#REF!</v>
      </c>
      <c r="FF526" s="52" t="e">
        <f>IF(ISNUMBER(EU526),EU526*#REF!,"")</f>
        <v>#REF!</v>
      </c>
      <c r="FG526" s="55" t="str">
        <f t="shared" si="670"/>
        <v/>
      </c>
      <c r="FH526" s="55" t="str">
        <f t="shared" si="671"/>
        <v/>
      </c>
      <c r="FI526" s="55" t="str">
        <f t="shared" si="672"/>
        <v/>
      </c>
      <c r="FJ526" s="55" t="str">
        <f t="shared" si="673"/>
        <v/>
      </c>
      <c r="FK526" s="55" t="str">
        <f t="shared" si="674"/>
        <v/>
      </c>
      <c r="FL526" s="55" t="str">
        <f t="shared" si="675"/>
        <v/>
      </c>
      <c r="FM526" s="55" t="str">
        <f t="shared" si="676"/>
        <v/>
      </c>
      <c r="FN526" s="55" t="str">
        <f t="shared" si="677"/>
        <v/>
      </c>
      <c r="FO526" s="55" t="str">
        <f t="shared" si="678"/>
        <v/>
      </c>
      <c r="FP526" s="55" t="str">
        <f t="shared" si="679"/>
        <v/>
      </c>
      <c r="FQ526" s="59" t="str">
        <f t="shared" si="680"/>
        <v/>
      </c>
      <c r="FR526" s="53" t="str">
        <f t="shared" si="708"/>
        <v/>
      </c>
      <c r="FS526" s="53" t="e">
        <f t="shared" si="681"/>
        <v>#VALUE!</v>
      </c>
      <c r="FT526" s="19" t="e">
        <f t="shared" si="682"/>
        <v>#VALUE!</v>
      </c>
      <c r="FU526" s="19" t="e">
        <f t="shared" si="683"/>
        <v>#VALUE!</v>
      </c>
      <c r="FV526" s="19" t="e">
        <f t="shared" si="684"/>
        <v>#VALUE!</v>
      </c>
      <c r="FW526" s="50" t="e">
        <f t="shared" si="685"/>
        <v>#VALUE!</v>
      </c>
      <c r="FX526" s="120">
        <f t="shared" si="686"/>
        <v>0</v>
      </c>
      <c r="FY526" s="120">
        <f t="shared" si="687"/>
        <v>0</v>
      </c>
      <c r="FZ526" s="120">
        <f t="shared" si="688"/>
        <v>0</v>
      </c>
      <c r="GA526" s="120">
        <f t="shared" si="689"/>
        <v>0</v>
      </c>
      <c r="GB526" s="120">
        <f t="shared" si="690"/>
        <v>0</v>
      </c>
      <c r="GC526" s="120">
        <f t="shared" si="691"/>
        <v>0</v>
      </c>
      <c r="GD526" s="120">
        <f t="shared" si="692"/>
        <v>0</v>
      </c>
      <c r="GE526" s="120">
        <f t="shared" si="693"/>
        <v>0</v>
      </c>
      <c r="GF526" s="120">
        <f t="shared" si="694"/>
        <v>0</v>
      </c>
      <c r="GG526">
        <f t="shared" si="695"/>
        <v>0</v>
      </c>
      <c r="GH526">
        <f t="shared" si="696"/>
        <v>0</v>
      </c>
      <c r="GI526">
        <v>6</v>
      </c>
      <c r="GJ526" t="str">
        <f t="shared" si="697"/>
        <v/>
      </c>
    </row>
    <row r="527" spans="1:192" ht="15" x14ac:dyDescent="0.25">
      <c r="A527" s="50">
        <f t="shared" si="700"/>
        <v>526</v>
      </c>
      <c r="B527" s="2" t="s">
        <v>346</v>
      </c>
      <c r="C527" s="2" t="s">
        <v>1196</v>
      </c>
      <c r="D527" s="2"/>
      <c r="E527" s="2"/>
      <c r="F527" s="274">
        <v>3494740</v>
      </c>
      <c r="G527" s="274">
        <v>5577700</v>
      </c>
      <c r="H527" s="77">
        <f t="shared" si="637"/>
        <v>494667.67400000006</v>
      </c>
      <c r="I527" s="77">
        <f t="shared" si="638"/>
        <v>5575908.71</v>
      </c>
      <c r="J527" s="266">
        <v>123</v>
      </c>
      <c r="K527" s="66" t="s">
        <v>1334</v>
      </c>
      <c r="L527" s="66">
        <v>14</v>
      </c>
      <c r="Q527" s="58" t="s">
        <v>774</v>
      </c>
      <c r="R527" s="58" t="s">
        <v>774</v>
      </c>
      <c r="S527" s="2" t="s">
        <v>2813</v>
      </c>
      <c r="T527" s="241" t="str">
        <f t="shared" si="639"/>
        <v>-</v>
      </c>
      <c r="U527" s="241" t="str">
        <f t="shared" si="640"/>
        <v>M</v>
      </c>
      <c r="V527" s="241" t="str">
        <f t="shared" si="641"/>
        <v>-</v>
      </c>
      <c r="W527" s="241" t="str">
        <f t="shared" si="705"/>
        <v>-</v>
      </c>
      <c r="X527" s="260">
        <f t="shared" si="702"/>
        <v>6</v>
      </c>
      <c r="Y527" s="261" t="str">
        <f t="shared" si="701"/>
        <v/>
      </c>
      <c r="Z527" s="68"/>
      <c r="AA527" s="48">
        <v>25483</v>
      </c>
      <c r="AB527" s="73">
        <v>1</v>
      </c>
      <c r="AC527" s="58" t="s">
        <v>754</v>
      </c>
      <c r="AD527" s="2" t="s">
        <v>1987</v>
      </c>
      <c r="AE527" s="57" t="s">
        <v>1386</v>
      </c>
      <c r="AF527" s="128" t="s">
        <v>3088</v>
      </c>
      <c r="AH527" s="19">
        <v>7.4</v>
      </c>
      <c r="AI527" s="272"/>
      <c r="AR527">
        <v>3158</v>
      </c>
      <c r="AS527" s="193">
        <f t="shared" si="706"/>
        <v>2261.3999999999996</v>
      </c>
      <c r="AT527" s="248" t="str">
        <f t="shared" si="707"/>
        <v/>
      </c>
      <c r="AU527" s="181">
        <v>463</v>
      </c>
      <c r="AV527" s="53">
        <v>99.7</v>
      </c>
      <c r="AW527">
        <v>191.5</v>
      </c>
      <c r="AX527">
        <v>1136</v>
      </c>
      <c r="AY527" s="51"/>
      <c r="AZ527" s="61">
        <v>366</v>
      </c>
      <c r="BB527" s="65"/>
      <c r="BD527" s="55">
        <v>3</v>
      </c>
      <c r="BE527" s="53"/>
      <c r="BJ527" s="55">
        <v>2</v>
      </c>
      <c r="BK527">
        <v>0.2</v>
      </c>
      <c r="BO527" s="90"/>
      <c r="BP527" s="273"/>
      <c r="BQ527" s="90"/>
      <c r="BR527" s="90"/>
      <c r="BS527" s="90"/>
      <c r="BT527" s="90"/>
      <c r="BU527" s="90"/>
      <c r="BV527" s="90"/>
      <c r="BW527" s="90"/>
      <c r="BX527" s="90"/>
      <c r="BY527" s="90"/>
      <c r="BZ527" s="90"/>
      <c r="CA527" s="90"/>
      <c r="CB527" s="90"/>
      <c r="CC527" s="90"/>
      <c r="CD527" s="90"/>
      <c r="CE527" s="90"/>
      <c r="CF527" s="90"/>
      <c r="CG527" s="90"/>
      <c r="CH527" s="90"/>
      <c r="CI527" s="90"/>
      <c r="CJ527" s="90"/>
      <c r="CK527" s="90"/>
      <c r="CL527" s="91"/>
      <c r="CM527" s="90"/>
      <c r="CN527" s="105">
        <v>88</v>
      </c>
      <c r="CO527" s="90"/>
      <c r="DB527" s="103"/>
      <c r="DC527" s="103"/>
      <c r="DD527" s="103"/>
      <c r="DE527" s="103"/>
      <c r="DF527" s="103"/>
      <c r="DG527" s="103"/>
      <c r="DH527" s="103"/>
      <c r="DI527" s="103"/>
      <c r="DJ527" s="103"/>
      <c r="DK527" s="103"/>
      <c r="DL527" s="103"/>
      <c r="DM527" s="103"/>
      <c r="DN527" s="103"/>
      <c r="DO527" s="103"/>
      <c r="DP527" s="103"/>
      <c r="DQ527" s="103"/>
      <c r="DR527" s="103"/>
      <c r="DS527" s="104"/>
      <c r="DT527" s="50">
        <f t="shared" si="642"/>
        <v>1</v>
      </c>
      <c r="DU527" s="73">
        <f t="shared" si="643"/>
        <v>0</v>
      </c>
      <c r="DV527" s="73">
        <f t="shared" si="644"/>
        <v>1</v>
      </c>
      <c r="DW527" s="73">
        <f t="shared" si="645"/>
        <v>0</v>
      </c>
      <c r="DX527" s="73">
        <f t="shared" si="646"/>
        <v>0</v>
      </c>
      <c r="DY527" s="125">
        <f t="shared" si="647"/>
        <v>0</v>
      </c>
      <c r="DZ527" s="73">
        <f t="shared" si="648"/>
        <v>0</v>
      </c>
      <c r="EA527" s="19">
        <f t="shared" si="649"/>
        <v>0</v>
      </c>
      <c r="EB527" s="50">
        <f t="shared" si="650"/>
        <v>1</v>
      </c>
      <c r="EC527" s="19">
        <f t="shared" si="651"/>
        <v>0</v>
      </c>
      <c r="ED527" s="19">
        <f t="shared" si="652"/>
        <v>1</v>
      </c>
      <c r="EE527" s="19">
        <f t="shared" si="653"/>
        <v>0</v>
      </c>
      <c r="EF527" s="50">
        <f t="shared" si="654"/>
        <v>0</v>
      </c>
      <c r="EG527" s="19">
        <f t="shared" si="655"/>
        <v>1</v>
      </c>
      <c r="EH527" s="19">
        <f t="shared" si="656"/>
        <v>0</v>
      </c>
      <c r="EI527" s="50">
        <f t="shared" si="657"/>
        <v>0</v>
      </c>
      <c r="EJ527" s="125">
        <f t="shared" si="658"/>
        <v>1</v>
      </c>
      <c r="EK527">
        <f t="shared" si="659"/>
        <v>463</v>
      </c>
      <c r="EL527" t="str">
        <f t="shared" si="660"/>
        <v/>
      </c>
      <c r="EM527">
        <f t="shared" si="661"/>
        <v>99.7</v>
      </c>
      <c r="EN527">
        <f t="shared" si="662"/>
        <v>191.5</v>
      </c>
      <c r="EO527" t="str">
        <f t="shared" si="663"/>
        <v/>
      </c>
      <c r="EP527" t="str">
        <f t="shared" si="664"/>
        <v/>
      </c>
      <c r="EQ527">
        <f t="shared" si="665"/>
        <v>366</v>
      </c>
      <c r="ER527" t="str">
        <f t="shared" si="666"/>
        <v/>
      </c>
      <c r="ES527">
        <f t="shared" si="667"/>
        <v>2</v>
      </c>
      <c r="ET527" t="str">
        <f t="shared" si="668"/>
        <v/>
      </c>
      <c r="EU527" s="61">
        <f t="shared" si="669"/>
        <v>1136</v>
      </c>
      <c r="EV527" s="53" t="e">
        <f>IF(ISNUMBER(EK527),EK527*#REF!,"")</f>
        <v>#REF!</v>
      </c>
      <c r="EW527" s="53" t="str">
        <f>IF(ISNUMBER(EL527),EL527*#REF!,"")</f>
        <v/>
      </c>
      <c r="EX527" s="53" t="e">
        <f>IF(ISNUMBER(EM527),EM527*#REF!,"")</f>
        <v>#REF!</v>
      </c>
      <c r="EY527" s="53" t="e">
        <f>IF(ISNUMBER(EN527),EN527*#REF!,"")</f>
        <v>#REF!</v>
      </c>
      <c r="EZ527" s="53" t="str">
        <f>IF(ISNUMBER(EO527),EO527*#REF!,"")</f>
        <v/>
      </c>
      <c r="FA527" s="53" t="str">
        <f>IF(ISNUMBER(EP527),EP527*#REF!,"")</f>
        <v/>
      </c>
      <c r="FB527" s="53" t="e">
        <f>IF(ISNUMBER(EQ527),EQ527*#REF!,"")</f>
        <v>#REF!</v>
      </c>
      <c r="FC527" s="53" t="str">
        <f>IF(ISNUMBER(ER527),ER527*#REF!,"")</f>
        <v/>
      </c>
      <c r="FD527" s="53" t="e">
        <f>IF(ISNUMBER(ES527),ES527*#REF!,"")</f>
        <v>#REF!</v>
      </c>
      <c r="FE527" s="53" t="str">
        <f>IF(ISNUMBER(ET527),ET527*#REF!,"")</f>
        <v/>
      </c>
      <c r="FF527" s="52" t="e">
        <f>IF(ISNUMBER(EU527),EU527*#REF!,"")</f>
        <v>#REF!</v>
      </c>
      <c r="FG527" s="55" t="str">
        <f t="shared" si="670"/>
        <v/>
      </c>
      <c r="FH527" s="55" t="str">
        <f t="shared" si="671"/>
        <v/>
      </c>
      <c r="FI527" s="55" t="str">
        <f t="shared" si="672"/>
        <v/>
      </c>
      <c r="FJ527" s="55" t="str">
        <f t="shared" si="673"/>
        <v/>
      </c>
      <c r="FK527" s="55" t="str">
        <f t="shared" si="674"/>
        <v/>
      </c>
      <c r="FL527" s="55" t="str">
        <f t="shared" si="675"/>
        <v/>
      </c>
      <c r="FM527" s="55" t="str">
        <f t="shared" si="676"/>
        <v/>
      </c>
      <c r="FN527" s="55" t="str">
        <f t="shared" si="677"/>
        <v/>
      </c>
      <c r="FO527" s="55" t="str">
        <f t="shared" si="678"/>
        <v/>
      </c>
      <c r="FP527" s="55" t="str">
        <f t="shared" si="679"/>
        <v/>
      </c>
      <c r="FQ527" s="59" t="str">
        <f t="shared" si="680"/>
        <v/>
      </c>
      <c r="FR527" s="53" t="str">
        <f t="shared" si="708"/>
        <v/>
      </c>
      <c r="FS527" s="53" t="e">
        <f t="shared" si="681"/>
        <v>#VALUE!</v>
      </c>
      <c r="FT527" s="19" t="e">
        <f t="shared" si="682"/>
        <v>#VALUE!</v>
      </c>
      <c r="FU527" s="19" t="e">
        <f t="shared" si="683"/>
        <v>#VALUE!</v>
      </c>
      <c r="FV527" s="19" t="e">
        <f t="shared" si="684"/>
        <v>#VALUE!</v>
      </c>
      <c r="FW527" s="50" t="e">
        <f t="shared" si="685"/>
        <v>#VALUE!</v>
      </c>
      <c r="FX527" s="120">
        <f t="shared" si="686"/>
        <v>0</v>
      </c>
      <c r="FY527" s="120">
        <f t="shared" si="687"/>
        <v>0</v>
      </c>
      <c r="FZ527" s="120">
        <f t="shared" si="688"/>
        <v>0</v>
      </c>
      <c r="GA527" s="120">
        <f t="shared" si="689"/>
        <v>0</v>
      </c>
      <c r="GB527" s="120">
        <f t="shared" si="690"/>
        <v>0</v>
      </c>
      <c r="GC527" s="120">
        <f t="shared" si="691"/>
        <v>0</v>
      </c>
      <c r="GD527" s="120">
        <f t="shared" si="692"/>
        <v>0</v>
      </c>
      <c r="GE527" s="120">
        <f t="shared" si="693"/>
        <v>0</v>
      </c>
      <c r="GF527" s="120">
        <f t="shared" si="694"/>
        <v>0</v>
      </c>
      <c r="GG527">
        <f t="shared" si="695"/>
        <v>0</v>
      </c>
      <c r="GH527">
        <f t="shared" si="696"/>
        <v>0</v>
      </c>
      <c r="GI527">
        <v>6</v>
      </c>
      <c r="GJ527" t="str">
        <f t="shared" si="697"/>
        <v/>
      </c>
    </row>
    <row r="528" spans="1:192" x14ac:dyDescent="0.2">
      <c r="A528" s="50">
        <f t="shared" si="700"/>
        <v>527</v>
      </c>
      <c r="B528" t="s">
        <v>125</v>
      </c>
      <c r="C528" t="s">
        <v>269</v>
      </c>
      <c r="F528" s="19">
        <v>3486200</v>
      </c>
      <c r="G528" s="19">
        <v>5657420</v>
      </c>
      <c r="H528" s="77">
        <f t="shared" si="637"/>
        <v>486131.09</v>
      </c>
      <c r="I528" s="77">
        <f t="shared" si="638"/>
        <v>5655596.8220000006</v>
      </c>
      <c r="J528" s="19">
        <v>285</v>
      </c>
      <c r="K528" s="19" t="s">
        <v>1333</v>
      </c>
      <c r="L528" s="110">
        <v>50</v>
      </c>
      <c r="M528" s="19">
        <v>30.84</v>
      </c>
      <c r="N528" s="19">
        <v>50</v>
      </c>
      <c r="Q528" s="2" t="s">
        <v>2818</v>
      </c>
      <c r="R528" t="s">
        <v>272</v>
      </c>
      <c r="S528" t="s">
        <v>1325</v>
      </c>
      <c r="T528" s="241" t="str">
        <f t="shared" si="639"/>
        <v>-</v>
      </c>
      <c r="U528" s="241" t="str">
        <f t="shared" si="640"/>
        <v>M</v>
      </c>
      <c r="V528" s="241" t="str">
        <f t="shared" si="641"/>
        <v>-</v>
      </c>
      <c r="W528" s="241" t="str">
        <f t="shared" si="705"/>
        <v>-</v>
      </c>
      <c r="X528" s="260">
        <f t="shared" si="702"/>
        <v>6</v>
      </c>
      <c r="Y528" s="261" t="str">
        <f t="shared" si="701"/>
        <v/>
      </c>
      <c r="Z528" s="61" t="s">
        <v>1988</v>
      </c>
      <c r="AA528" s="48">
        <v>20068</v>
      </c>
      <c r="AB528" s="73">
        <v>1</v>
      </c>
      <c r="AC528" s="58" t="s">
        <v>411</v>
      </c>
      <c r="AD528" s="2" t="s">
        <v>1989</v>
      </c>
      <c r="AE528" s="57" t="s">
        <v>2722</v>
      </c>
      <c r="AF528" s="66">
        <v>9.9</v>
      </c>
      <c r="AH528" s="19">
        <v>7.25</v>
      </c>
      <c r="AJ528" s="19">
        <v>1.0087999999999999</v>
      </c>
      <c r="AK528" s="66" t="s">
        <v>643</v>
      </c>
      <c r="AM528" s="66">
        <v>0.09</v>
      </c>
      <c r="AQ528">
        <v>12432</v>
      </c>
      <c r="AS528" s="193">
        <f t="shared" si="706"/>
        <v>12562.48</v>
      </c>
      <c r="AT528" s="248" t="str">
        <f t="shared" si="707"/>
        <v/>
      </c>
      <c r="AU528">
        <v>3583</v>
      </c>
      <c r="AV528">
        <v>123.7</v>
      </c>
      <c r="AW528">
        <v>451.1</v>
      </c>
      <c r="AX528">
        <v>2446</v>
      </c>
      <c r="AY528">
        <v>5526</v>
      </c>
      <c r="AZ528" s="61">
        <v>363.8</v>
      </c>
      <c r="BA528" s="2" t="s">
        <v>1322</v>
      </c>
      <c r="BB528">
        <v>54.79</v>
      </c>
      <c r="BC528" s="2" t="s">
        <v>1322</v>
      </c>
      <c r="BD528" s="58">
        <v>0.7</v>
      </c>
      <c r="BE528">
        <v>1.85</v>
      </c>
      <c r="BF528">
        <v>0.23</v>
      </c>
      <c r="BM528">
        <v>11.31</v>
      </c>
      <c r="BN528" s="56" t="s">
        <v>1322</v>
      </c>
      <c r="BO528" s="90"/>
      <c r="BP528" s="90" t="s">
        <v>1322</v>
      </c>
      <c r="BQ528" s="90"/>
      <c r="BR528" s="90"/>
      <c r="BS528" s="90" t="s">
        <v>1322</v>
      </c>
      <c r="BT528" s="90"/>
      <c r="BU528" s="90"/>
      <c r="BV528" s="90"/>
      <c r="BW528" s="90"/>
      <c r="BX528" s="90" t="s">
        <v>1322</v>
      </c>
      <c r="BY528" s="90"/>
      <c r="BZ528" s="90" t="s">
        <v>1322</v>
      </c>
      <c r="CA528" s="90"/>
      <c r="CB528" s="90"/>
      <c r="CC528" s="90"/>
      <c r="CD528" s="90"/>
      <c r="CE528" s="90"/>
      <c r="CF528" s="90"/>
      <c r="CG528" s="90"/>
      <c r="CH528" s="90"/>
      <c r="CI528" s="90"/>
      <c r="CJ528" s="90"/>
      <c r="CK528" s="90"/>
      <c r="CL528" s="91" t="s">
        <v>1322</v>
      </c>
      <c r="CM528" s="90"/>
      <c r="CN528" s="90">
        <v>51</v>
      </c>
      <c r="CO528" s="90"/>
      <c r="DB528" s="103"/>
      <c r="DC528" s="103"/>
      <c r="DD528" s="103"/>
      <c r="DE528" s="103"/>
      <c r="DF528" s="103"/>
      <c r="DG528" s="103"/>
      <c r="DH528" s="103">
        <v>6.4</v>
      </c>
      <c r="DI528" s="103"/>
      <c r="DJ528" s="103"/>
      <c r="DK528" s="103"/>
      <c r="DL528" s="103"/>
      <c r="DM528" s="103"/>
      <c r="DN528" s="103"/>
      <c r="DO528" s="103"/>
      <c r="DP528" s="103"/>
      <c r="DQ528" s="103"/>
      <c r="DR528" s="103"/>
      <c r="DS528" s="104"/>
      <c r="DT528" s="50">
        <f t="shared" si="642"/>
        <v>1</v>
      </c>
      <c r="DU528" s="73">
        <f t="shared" si="643"/>
        <v>0</v>
      </c>
      <c r="DV528" s="73">
        <f t="shared" si="644"/>
        <v>1</v>
      </c>
      <c r="DW528" s="73">
        <f t="shared" si="645"/>
        <v>0</v>
      </c>
      <c r="DX528" s="73">
        <f t="shared" si="646"/>
        <v>0</v>
      </c>
      <c r="DY528" s="125">
        <f t="shared" si="647"/>
        <v>0</v>
      </c>
      <c r="DZ528" s="73">
        <f t="shared" si="648"/>
        <v>1</v>
      </c>
      <c r="EA528" s="19">
        <f t="shared" si="649"/>
        <v>0</v>
      </c>
      <c r="EB528" s="50">
        <f t="shared" si="650"/>
        <v>0</v>
      </c>
      <c r="EC528" s="19">
        <f t="shared" si="651"/>
        <v>0</v>
      </c>
      <c r="ED528" s="19">
        <f t="shared" si="652"/>
        <v>1</v>
      </c>
      <c r="EE528" s="19">
        <f t="shared" si="653"/>
        <v>0</v>
      </c>
      <c r="EF528" s="50">
        <f t="shared" si="654"/>
        <v>0</v>
      </c>
      <c r="EG528" s="19">
        <f t="shared" si="655"/>
        <v>1</v>
      </c>
      <c r="EH528" s="19">
        <f t="shared" si="656"/>
        <v>0</v>
      </c>
      <c r="EI528" s="50">
        <f t="shared" si="657"/>
        <v>0</v>
      </c>
      <c r="EJ528" s="125">
        <f t="shared" si="658"/>
        <v>1</v>
      </c>
      <c r="EK528">
        <f t="shared" si="659"/>
        <v>3583</v>
      </c>
      <c r="EL528">
        <f t="shared" si="660"/>
        <v>54.79</v>
      </c>
      <c r="EM528">
        <f t="shared" si="661"/>
        <v>123.7</v>
      </c>
      <c r="EN528">
        <f t="shared" si="662"/>
        <v>451.1</v>
      </c>
      <c r="EO528">
        <f t="shared" si="663"/>
        <v>0.23</v>
      </c>
      <c r="EP528">
        <f t="shared" si="664"/>
        <v>1.85</v>
      </c>
      <c r="EQ528">
        <f t="shared" si="665"/>
        <v>363.8</v>
      </c>
      <c r="ER528" t="str">
        <f t="shared" si="666"/>
        <v/>
      </c>
      <c r="ES528" t="str">
        <f t="shared" si="667"/>
        <v/>
      </c>
      <c r="ET528">
        <f t="shared" si="668"/>
        <v>5526</v>
      </c>
      <c r="EU528" s="61">
        <f t="shared" si="669"/>
        <v>2446</v>
      </c>
      <c r="EV528" s="53" t="e">
        <f>IF(ISNUMBER(EK528),EK528*#REF!,"")</f>
        <v>#REF!</v>
      </c>
      <c r="EW528" s="53" t="e">
        <f>IF(ISNUMBER(EL528),EL528*#REF!,"")</f>
        <v>#REF!</v>
      </c>
      <c r="EX528" s="53" t="e">
        <f>IF(ISNUMBER(EM528),EM528*#REF!,"")</f>
        <v>#REF!</v>
      </c>
      <c r="EY528" s="53" t="e">
        <f>IF(ISNUMBER(EN528),EN528*#REF!,"")</f>
        <v>#REF!</v>
      </c>
      <c r="EZ528" s="53" t="e">
        <f>IF(ISNUMBER(EO528),EO528*#REF!,"")</f>
        <v>#REF!</v>
      </c>
      <c r="FA528" s="53" t="e">
        <f>IF(ISNUMBER(EP528),EP528*#REF!,"")</f>
        <v>#REF!</v>
      </c>
      <c r="FB528" s="53" t="e">
        <f>IF(ISNUMBER(EQ528),EQ528*#REF!,"")</f>
        <v>#REF!</v>
      </c>
      <c r="FC528" s="53" t="str">
        <f>IF(ISNUMBER(ER528),ER528*#REF!,"")</f>
        <v/>
      </c>
      <c r="FD528" s="53" t="str">
        <f>IF(ISNUMBER(ES528),ES528*#REF!,"")</f>
        <v/>
      </c>
      <c r="FE528" s="53" t="e">
        <f>IF(ISNUMBER(ET528),ET528*#REF!,"")</f>
        <v>#REF!</v>
      </c>
      <c r="FF528" s="52" t="e">
        <f>IF(ISNUMBER(EU528),EU528*#REF!,"")</f>
        <v>#REF!</v>
      </c>
      <c r="FG528" s="55" t="str">
        <f t="shared" si="670"/>
        <v/>
      </c>
      <c r="FH528" s="55" t="str">
        <f t="shared" si="671"/>
        <v/>
      </c>
      <c r="FI528" s="55" t="str">
        <f t="shared" si="672"/>
        <v/>
      </c>
      <c r="FJ528" s="55" t="str">
        <f t="shared" si="673"/>
        <v/>
      </c>
      <c r="FK528" s="55" t="str">
        <f t="shared" si="674"/>
        <v/>
      </c>
      <c r="FL528" s="55" t="str">
        <f t="shared" si="675"/>
        <v/>
      </c>
      <c r="FM528" s="55" t="str">
        <f t="shared" si="676"/>
        <v/>
      </c>
      <c r="FN528" s="55" t="str">
        <f t="shared" si="677"/>
        <v/>
      </c>
      <c r="FO528" s="55" t="str">
        <f t="shared" si="678"/>
        <v/>
      </c>
      <c r="FP528" s="55" t="str">
        <f t="shared" si="679"/>
        <v/>
      </c>
      <c r="FQ528" s="59" t="str">
        <f t="shared" si="680"/>
        <v/>
      </c>
      <c r="FR528" s="53" t="str">
        <f t="shared" si="708"/>
        <v/>
      </c>
      <c r="FS528" s="53" t="e">
        <f t="shared" si="681"/>
        <v>#VALUE!</v>
      </c>
      <c r="FT528" s="19" t="e">
        <f t="shared" si="682"/>
        <v>#VALUE!</v>
      </c>
      <c r="FU528" s="19" t="e">
        <f t="shared" si="683"/>
        <v>#VALUE!</v>
      </c>
      <c r="FV528" s="19" t="e">
        <f t="shared" si="684"/>
        <v>#VALUE!</v>
      </c>
      <c r="FW528" s="50" t="e">
        <f t="shared" si="685"/>
        <v>#VALUE!</v>
      </c>
      <c r="FX528" s="120">
        <f t="shared" si="686"/>
        <v>0</v>
      </c>
      <c r="FY528" s="120">
        <f t="shared" si="687"/>
        <v>0</v>
      </c>
      <c r="FZ528" s="120">
        <f t="shared" si="688"/>
        <v>0</v>
      </c>
      <c r="GA528" s="120">
        <f t="shared" si="689"/>
        <v>0</v>
      </c>
      <c r="GB528" s="120">
        <f t="shared" si="690"/>
        <v>0</v>
      </c>
      <c r="GC528" s="120">
        <f t="shared" si="691"/>
        <v>0</v>
      </c>
      <c r="GD528" s="120">
        <f t="shared" si="692"/>
        <v>0</v>
      </c>
      <c r="GE528" s="120">
        <f t="shared" si="693"/>
        <v>0</v>
      </c>
      <c r="GF528" s="120">
        <f t="shared" si="694"/>
        <v>0</v>
      </c>
      <c r="GG528">
        <f t="shared" si="695"/>
        <v>0</v>
      </c>
      <c r="GH528">
        <f t="shared" si="696"/>
        <v>0</v>
      </c>
      <c r="GI528">
        <v>6</v>
      </c>
      <c r="GJ528" t="str">
        <f t="shared" si="697"/>
        <v/>
      </c>
    </row>
    <row r="529" spans="1:192" s="2" customFormat="1" x14ac:dyDescent="0.2">
      <c r="A529" s="50">
        <f t="shared" si="700"/>
        <v>528</v>
      </c>
      <c r="B529" t="s">
        <v>125</v>
      </c>
      <c r="C529" t="s">
        <v>163</v>
      </c>
      <c r="D529"/>
      <c r="E529"/>
      <c r="F529" s="19">
        <v>3486120</v>
      </c>
      <c r="G529" s="19">
        <v>5657940</v>
      </c>
      <c r="H529" s="77">
        <f t="shared" si="637"/>
        <v>486051.12200000003</v>
      </c>
      <c r="I529" s="77">
        <f t="shared" si="638"/>
        <v>5656116.6140000001</v>
      </c>
      <c r="J529" s="19">
        <v>276</v>
      </c>
      <c r="K529" s="19" t="s">
        <v>1333</v>
      </c>
      <c r="L529" s="19">
        <v>55</v>
      </c>
      <c r="M529" s="19"/>
      <c r="N529" s="66"/>
      <c r="O529" s="19"/>
      <c r="P529" s="19"/>
      <c r="Q529" t="s">
        <v>2837</v>
      </c>
      <c r="R529" s="2" t="s">
        <v>2870</v>
      </c>
      <c r="S529" s="2" t="s">
        <v>2633</v>
      </c>
      <c r="T529" s="241" t="str">
        <f t="shared" si="639"/>
        <v>-</v>
      </c>
      <c r="U529" s="241" t="str">
        <f t="shared" si="640"/>
        <v>M</v>
      </c>
      <c r="V529" s="241" t="str">
        <f t="shared" si="641"/>
        <v>-</v>
      </c>
      <c r="W529" s="241" t="str">
        <f t="shared" si="705"/>
        <v>-</v>
      </c>
      <c r="X529" s="260">
        <f t="shared" si="702"/>
        <v>6</v>
      </c>
      <c r="Y529" s="261" t="str">
        <f t="shared" si="701"/>
        <v/>
      </c>
      <c r="Z529" s="56"/>
      <c r="AA529" s="48">
        <v>22867</v>
      </c>
      <c r="AB529" s="73">
        <v>1</v>
      </c>
      <c r="AC529" t="s">
        <v>282</v>
      </c>
      <c r="AD529" t="s">
        <v>1990</v>
      </c>
      <c r="AE529" s="57" t="s">
        <v>2678</v>
      </c>
      <c r="AF529" s="66">
        <v>12</v>
      </c>
      <c r="AG529" s="19"/>
      <c r="AH529" s="19"/>
      <c r="AI529" s="66"/>
      <c r="AJ529" s="19"/>
      <c r="AK529" s="19"/>
      <c r="AL529" s="19"/>
      <c r="AM529" s="66"/>
      <c r="AN529"/>
      <c r="AO529"/>
      <c r="AP529" s="19"/>
      <c r="AQ529"/>
      <c r="AR529"/>
      <c r="AS529" s="193">
        <f t="shared" si="706"/>
        <v>2945.32</v>
      </c>
      <c r="AT529" s="248" t="str">
        <f t="shared" si="707"/>
        <v/>
      </c>
      <c r="AU529" s="51">
        <v>728.78</v>
      </c>
      <c r="AV529">
        <v>70.48</v>
      </c>
      <c r="AW529">
        <v>216.42</v>
      </c>
      <c r="AX529">
        <v>1187.68</v>
      </c>
      <c r="AY529">
        <v>378.3</v>
      </c>
      <c r="AZ529" s="61">
        <v>363.66</v>
      </c>
      <c r="BA529"/>
      <c r="BB529" s="51"/>
      <c r="BC529"/>
      <c r="BD529"/>
      <c r="BE529"/>
      <c r="BF529"/>
      <c r="BG529"/>
      <c r="BH529"/>
      <c r="BI529"/>
      <c r="BJ529"/>
      <c r="BK529"/>
      <c r="BL529"/>
      <c r="BM529"/>
      <c r="BN529" s="61"/>
      <c r="BO529" s="90"/>
      <c r="BP529" s="90"/>
      <c r="BQ529" s="90"/>
      <c r="BR529" s="90"/>
      <c r="BS529" s="90"/>
      <c r="BT529" s="90"/>
      <c r="BU529" s="90"/>
      <c r="BV529" s="90"/>
      <c r="BW529" s="90"/>
      <c r="BX529" s="90"/>
      <c r="BY529" s="90"/>
      <c r="BZ529" s="90"/>
      <c r="CA529" s="90"/>
      <c r="CB529" s="90"/>
      <c r="CC529" s="90"/>
      <c r="CD529" s="90"/>
      <c r="CE529" s="90"/>
      <c r="CF529" s="90"/>
      <c r="CG529" s="90"/>
      <c r="CH529" s="90"/>
      <c r="CI529" s="90"/>
      <c r="CJ529" s="90"/>
      <c r="CK529" s="90"/>
      <c r="CL529" s="91"/>
      <c r="CM529" s="90">
        <v>3.4</v>
      </c>
      <c r="CN529" s="90">
        <v>33</v>
      </c>
      <c r="CO529" s="90"/>
      <c r="CP529"/>
      <c r="CQ529" s="61"/>
      <c r="CR529"/>
      <c r="CS529"/>
      <c r="CT529"/>
      <c r="CU529"/>
      <c r="CV529"/>
      <c r="CW529"/>
      <c r="CX529"/>
      <c r="CY529"/>
      <c r="CZ529"/>
      <c r="DA529" s="61"/>
      <c r="DB529" s="103"/>
      <c r="DC529" s="103"/>
      <c r="DD529" s="103"/>
      <c r="DE529" s="103"/>
      <c r="DF529" s="103"/>
      <c r="DG529" s="103"/>
      <c r="DH529" s="103"/>
      <c r="DI529" s="103"/>
      <c r="DJ529" s="103"/>
      <c r="DK529" s="103"/>
      <c r="DL529" s="103"/>
      <c r="DM529" s="103"/>
      <c r="DN529" s="103"/>
      <c r="DO529" s="103"/>
      <c r="DP529" s="103"/>
      <c r="DQ529" s="103"/>
      <c r="DR529" s="103"/>
      <c r="DS529" s="104"/>
      <c r="DT529" s="50">
        <f t="shared" si="642"/>
        <v>1</v>
      </c>
      <c r="DU529" s="73">
        <f t="shared" si="643"/>
        <v>0</v>
      </c>
      <c r="DV529" s="73">
        <f t="shared" si="644"/>
        <v>1</v>
      </c>
      <c r="DW529" s="73">
        <f t="shared" si="645"/>
        <v>0</v>
      </c>
      <c r="DX529" s="73">
        <f t="shared" si="646"/>
        <v>0</v>
      </c>
      <c r="DY529" s="125">
        <f t="shared" si="647"/>
        <v>0</v>
      </c>
      <c r="DZ529" s="73">
        <f t="shared" si="648"/>
        <v>1</v>
      </c>
      <c r="EA529" s="19">
        <f t="shared" si="649"/>
        <v>0</v>
      </c>
      <c r="EB529" s="50">
        <f t="shared" si="650"/>
        <v>0</v>
      </c>
      <c r="EC529" s="19">
        <f t="shared" si="651"/>
        <v>0</v>
      </c>
      <c r="ED529" s="19">
        <f t="shared" si="652"/>
        <v>1</v>
      </c>
      <c r="EE529" s="19">
        <f t="shared" si="653"/>
        <v>0</v>
      </c>
      <c r="EF529" s="50">
        <f t="shared" si="654"/>
        <v>0</v>
      </c>
      <c r="EG529" s="19">
        <f t="shared" si="655"/>
        <v>1</v>
      </c>
      <c r="EH529" s="19">
        <f t="shared" si="656"/>
        <v>0</v>
      </c>
      <c r="EI529" s="50">
        <f t="shared" si="657"/>
        <v>0</v>
      </c>
      <c r="EJ529" s="125">
        <f t="shared" si="658"/>
        <v>1</v>
      </c>
      <c r="EK529">
        <f t="shared" si="659"/>
        <v>728.78</v>
      </c>
      <c r="EL529" t="str">
        <f t="shared" si="660"/>
        <v/>
      </c>
      <c r="EM529">
        <f t="shared" si="661"/>
        <v>70.48</v>
      </c>
      <c r="EN529">
        <f t="shared" si="662"/>
        <v>216.42</v>
      </c>
      <c r="EO529" t="str">
        <f t="shared" si="663"/>
        <v/>
      </c>
      <c r="EP529" t="str">
        <f t="shared" si="664"/>
        <v/>
      </c>
      <c r="EQ529">
        <f t="shared" si="665"/>
        <v>363.66</v>
      </c>
      <c r="ER529" t="str">
        <f t="shared" si="666"/>
        <v/>
      </c>
      <c r="ES529" t="str">
        <f t="shared" si="667"/>
        <v/>
      </c>
      <c r="ET529">
        <f t="shared" si="668"/>
        <v>378.3</v>
      </c>
      <c r="EU529" s="61">
        <f t="shared" si="669"/>
        <v>1187.68</v>
      </c>
      <c r="EV529" s="53" t="e">
        <f>IF(ISNUMBER(EK529),EK529*#REF!,"")</f>
        <v>#REF!</v>
      </c>
      <c r="EW529" s="53" t="str">
        <f>IF(ISNUMBER(EL529),EL529*#REF!,"")</f>
        <v/>
      </c>
      <c r="EX529" s="53" t="e">
        <f>IF(ISNUMBER(EM529),EM529*#REF!,"")</f>
        <v>#REF!</v>
      </c>
      <c r="EY529" s="53" t="e">
        <f>IF(ISNUMBER(EN529),EN529*#REF!,"")</f>
        <v>#REF!</v>
      </c>
      <c r="EZ529" s="53" t="str">
        <f>IF(ISNUMBER(EO529),EO529*#REF!,"")</f>
        <v/>
      </c>
      <c r="FA529" s="53" t="str">
        <f>IF(ISNUMBER(EP529),EP529*#REF!,"")</f>
        <v/>
      </c>
      <c r="FB529" s="53" t="e">
        <f>IF(ISNUMBER(EQ529),EQ529*#REF!,"")</f>
        <v>#REF!</v>
      </c>
      <c r="FC529" s="53" t="str">
        <f>IF(ISNUMBER(ER529),ER529*#REF!,"")</f>
        <v/>
      </c>
      <c r="FD529" s="53" t="str">
        <f>IF(ISNUMBER(ES529),ES529*#REF!,"")</f>
        <v/>
      </c>
      <c r="FE529" s="53" t="e">
        <f>IF(ISNUMBER(ET529),ET529*#REF!,"")</f>
        <v>#REF!</v>
      </c>
      <c r="FF529" s="52" t="e">
        <f>IF(ISNUMBER(EU529),EU529*#REF!,"")</f>
        <v>#REF!</v>
      </c>
      <c r="FG529" s="55" t="str">
        <f t="shared" si="670"/>
        <v/>
      </c>
      <c r="FH529" s="55" t="str">
        <f t="shared" si="671"/>
        <v/>
      </c>
      <c r="FI529" s="55" t="str">
        <f t="shared" si="672"/>
        <v/>
      </c>
      <c r="FJ529" s="55" t="str">
        <f t="shared" si="673"/>
        <v/>
      </c>
      <c r="FK529" s="55" t="str">
        <f t="shared" si="674"/>
        <v/>
      </c>
      <c r="FL529" s="55" t="str">
        <f t="shared" si="675"/>
        <v/>
      </c>
      <c r="FM529" s="55" t="str">
        <f t="shared" si="676"/>
        <v/>
      </c>
      <c r="FN529" s="55" t="str">
        <f t="shared" si="677"/>
        <v/>
      </c>
      <c r="FO529" s="55" t="str">
        <f t="shared" si="678"/>
        <v/>
      </c>
      <c r="FP529" s="55" t="str">
        <f t="shared" si="679"/>
        <v/>
      </c>
      <c r="FQ529" s="59" t="str">
        <f t="shared" si="680"/>
        <v/>
      </c>
      <c r="FR529" s="53" t="str">
        <f t="shared" si="708"/>
        <v/>
      </c>
      <c r="FS529" s="53" t="e">
        <f t="shared" si="681"/>
        <v>#VALUE!</v>
      </c>
      <c r="FT529" s="19" t="e">
        <f t="shared" si="682"/>
        <v>#VALUE!</v>
      </c>
      <c r="FU529" s="19" t="e">
        <f t="shared" si="683"/>
        <v>#VALUE!</v>
      </c>
      <c r="FV529" s="19" t="e">
        <f t="shared" si="684"/>
        <v>#VALUE!</v>
      </c>
      <c r="FW529" s="50" t="e">
        <f t="shared" si="685"/>
        <v>#VALUE!</v>
      </c>
      <c r="FX529" s="120">
        <f t="shared" si="686"/>
        <v>0</v>
      </c>
      <c r="FY529" s="120">
        <f t="shared" si="687"/>
        <v>0</v>
      </c>
      <c r="FZ529" s="120">
        <f t="shared" si="688"/>
        <v>0</v>
      </c>
      <c r="GA529" s="120">
        <f t="shared" si="689"/>
        <v>0</v>
      </c>
      <c r="GB529" s="120">
        <f t="shared" si="690"/>
        <v>0</v>
      </c>
      <c r="GC529" s="120">
        <f t="shared" si="691"/>
        <v>0</v>
      </c>
      <c r="GD529" s="120">
        <f t="shared" si="692"/>
        <v>0</v>
      </c>
      <c r="GE529" s="120">
        <f t="shared" si="693"/>
        <v>0</v>
      </c>
      <c r="GF529" s="120">
        <f t="shared" si="694"/>
        <v>0</v>
      </c>
      <c r="GG529">
        <f t="shared" si="695"/>
        <v>0</v>
      </c>
      <c r="GH529">
        <f t="shared" si="696"/>
        <v>0</v>
      </c>
      <c r="GI529">
        <v>6</v>
      </c>
      <c r="GJ529" t="str">
        <f t="shared" si="697"/>
        <v/>
      </c>
    </row>
    <row r="530" spans="1:192" x14ac:dyDescent="0.2">
      <c r="A530" s="50">
        <f t="shared" si="700"/>
        <v>529</v>
      </c>
      <c r="B530" s="2" t="s">
        <v>352</v>
      </c>
      <c r="C530" s="2" t="s">
        <v>623</v>
      </c>
      <c r="D530" s="2" t="s">
        <v>1004</v>
      </c>
      <c r="E530" s="2"/>
      <c r="F530" s="19">
        <v>3479280</v>
      </c>
      <c r="G530" s="19">
        <v>5560560</v>
      </c>
      <c r="H530" s="77">
        <f t="shared" si="637"/>
        <v>479213.85800000001</v>
      </c>
      <c r="I530" s="77">
        <f t="shared" si="638"/>
        <v>5558775.5660000006</v>
      </c>
      <c r="J530" s="19">
        <v>105.56</v>
      </c>
      <c r="K530" s="66" t="s">
        <v>1333</v>
      </c>
      <c r="L530" s="19">
        <v>33</v>
      </c>
      <c r="Q530" s="58" t="s">
        <v>2822</v>
      </c>
      <c r="R530" s="2" t="s">
        <v>2891</v>
      </c>
      <c r="S530" s="2" t="s">
        <v>2813</v>
      </c>
      <c r="T530" s="241" t="str">
        <f t="shared" si="639"/>
        <v>-</v>
      </c>
      <c r="U530" s="241" t="str">
        <f t="shared" si="640"/>
        <v>M</v>
      </c>
      <c r="V530" s="241" t="str">
        <f t="shared" si="641"/>
        <v>-</v>
      </c>
      <c r="W530" s="241" t="str">
        <f t="shared" si="705"/>
        <v>-</v>
      </c>
      <c r="X530" s="260">
        <f t="shared" si="702"/>
        <v>6</v>
      </c>
      <c r="Y530" s="261" t="str">
        <f t="shared" si="701"/>
        <v/>
      </c>
      <c r="Z530" s="56" t="s">
        <v>1991</v>
      </c>
      <c r="AA530" s="48">
        <v>26627</v>
      </c>
      <c r="AB530" s="73">
        <v>1</v>
      </c>
      <c r="AC530" s="2" t="s">
        <v>455</v>
      </c>
      <c r="AD530" s="2" t="s">
        <v>1992</v>
      </c>
      <c r="AE530" s="56"/>
      <c r="AF530" s="66">
        <v>11.2</v>
      </c>
      <c r="AH530" s="19">
        <v>6.4</v>
      </c>
      <c r="AS530" s="193">
        <f t="shared" si="706"/>
        <v>1624.6000000000001</v>
      </c>
      <c r="AT530" s="248" t="str">
        <f t="shared" si="707"/>
        <v/>
      </c>
      <c r="AU530">
        <v>169.4</v>
      </c>
      <c r="AV530">
        <v>29.5</v>
      </c>
      <c r="AW530" s="55">
        <v>221</v>
      </c>
      <c r="AX530">
        <v>187.8</v>
      </c>
      <c r="AY530">
        <v>22.8</v>
      </c>
      <c r="AZ530" s="61">
        <v>956.7</v>
      </c>
      <c r="BB530">
        <v>15.9</v>
      </c>
      <c r="BC530">
        <v>1.97</v>
      </c>
      <c r="BD530">
        <v>0.94</v>
      </c>
      <c r="BE530">
        <v>2.68</v>
      </c>
      <c r="BF530">
        <v>0.36</v>
      </c>
      <c r="BG530">
        <v>0.5</v>
      </c>
      <c r="BJ530">
        <v>0.45</v>
      </c>
      <c r="BM530">
        <v>14.6</v>
      </c>
      <c r="BO530" s="90"/>
      <c r="BP530" s="90"/>
      <c r="BQ530" s="90"/>
      <c r="BR530" s="90"/>
      <c r="BS530" s="90"/>
      <c r="BT530" s="90"/>
      <c r="BU530" s="90"/>
      <c r="BV530" s="90"/>
      <c r="BW530" s="90"/>
      <c r="BX530" s="90"/>
      <c r="BY530" s="90"/>
      <c r="BZ530" s="90"/>
      <c r="CA530" s="90"/>
      <c r="CB530" s="90"/>
      <c r="CC530" s="90"/>
      <c r="CD530" s="90"/>
      <c r="CE530" s="90"/>
      <c r="CF530" s="90"/>
      <c r="CG530" s="90"/>
      <c r="CH530" s="90"/>
      <c r="CI530" s="90"/>
      <c r="CJ530" s="90"/>
      <c r="CK530" s="90"/>
      <c r="CL530" s="91"/>
      <c r="CM530" s="90"/>
      <c r="CN530" s="90">
        <v>436</v>
      </c>
      <c r="CO530" s="90"/>
      <c r="DB530" s="103"/>
      <c r="DC530" s="103"/>
      <c r="DD530" s="103"/>
      <c r="DE530" s="103"/>
      <c r="DF530" s="103"/>
      <c r="DG530" s="103"/>
      <c r="DH530" s="103"/>
      <c r="DI530" s="103"/>
      <c r="DJ530" s="103"/>
      <c r="DK530" s="103"/>
      <c r="DL530" s="103"/>
      <c r="DM530" s="103"/>
      <c r="DN530" s="103"/>
      <c r="DO530" s="103"/>
      <c r="DP530" s="103"/>
      <c r="DQ530" s="103"/>
      <c r="DR530" s="103"/>
      <c r="DS530" s="104"/>
      <c r="DT530" s="50">
        <f t="shared" si="642"/>
        <v>1</v>
      </c>
      <c r="DU530" s="73">
        <f t="shared" si="643"/>
        <v>0</v>
      </c>
      <c r="DV530" s="73">
        <f t="shared" si="644"/>
        <v>1</v>
      </c>
      <c r="DW530" s="73">
        <f t="shared" si="645"/>
        <v>0</v>
      </c>
      <c r="DX530" s="73">
        <f t="shared" si="646"/>
        <v>0</v>
      </c>
      <c r="DY530" s="125">
        <f t="shared" si="647"/>
        <v>0</v>
      </c>
      <c r="DZ530" s="73">
        <f t="shared" si="648"/>
        <v>1</v>
      </c>
      <c r="EA530" s="19">
        <f t="shared" si="649"/>
        <v>0</v>
      </c>
      <c r="EB530" s="50">
        <f t="shared" si="650"/>
        <v>0</v>
      </c>
      <c r="EC530" s="19">
        <f t="shared" si="651"/>
        <v>0</v>
      </c>
      <c r="ED530" s="19">
        <f t="shared" si="652"/>
        <v>1</v>
      </c>
      <c r="EE530" s="19">
        <f t="shared" si="653"/>
        <v>0</v>
      </c>
      <c r="EF530" s="50">
        <f t="shared" si="654"/>
        <v>0</v>
      </c>
      <c r="EG530" s="19">
        <f t="shared" si="655"/>
        <v>1</v>
      </c>
      <c r="EH530" s="19">
        <f t="shared" si="656"/>
        <v>0</v>
      </c>
      <c r="EI530" s="50">
        <f t="shared" si="657"/>
        <v>0</v>
      </c>
      <c r="EJ530" s="125">
        <f t="shared" si="658"/>
        <v>1</v>
      </c>
      <c r="EK530">
        <f t="shared" si="659"/>
        <v>169.4</v>
      </c>
      <c r="EL530">
        <f t="shared" si="660"/>
        <v>15.9</v>
      </c>
      <c r="EM530">
        <f t="shared" si="661"/>
        <v>29.5</v>
      </c>
      <c r="EN530">
        <f t="shared" si="662"/>
        <v>221</v>
      </c>
      <c r="EO530">
        <f t="shared" si="663"/>
        <v>0.36</v>
      </c>
      <c r="EP530">
        <f t="shared" si="664"/>
        <v>2.68</v>
      </c>
      <c r="EQ530">
        <f t="shared" si="665"/>
        <v>956.7</v>
      </c>
      <c r="ER530" t="str">
        <f t="shared" si="666"/>
        <v/>
      </c>
      <c r="ES530">
        <f t="shared" si="667"/>
        <v>0.45</v>
      </c>
      <c r="ET530">
        <f t="shared" si="668"/>
        <v>22.8</v>
      </c>
      <c r="EU530" s="61">
        <f t="shared" si="669"/>
        <v>187.8</v>
      </c>
      <c r="EV530" s="53" t="e">
        <f>IF(ISNUMBER(EK530),EK530*#REF!,"")</f>
        <v>#REF!</v>
      </c>
      <c r="EW530" s="53" t="e">
        <f>IF(ISNUMBER(EL530),EL530*#REF!,"")</f>
        <v>#REF!</v>
      </c>
      <c r="EX530" s="53" t="e">
        <f>IF(ISNUMBER(EM530),EM530*#REF!,"")</f>
        <v>#REF!</v>
      </c>
      <c r="EY530" s="53" t="e">
        <f>IF(ISNUMBER(EN530),EN530*#REF!,"")</f>
        <v>#REF!</v>
      </c>
      <c r="EZ530" s="53" t="e">
        <f>IF(ISNUMBER(EO530),EO530*#REF!,"")</f>
        <v>#REF!</v>
      </c>
      <c r="FA530" s="53" t="e">
        <f>IF(ISNUMBER(EP530),EP530*#REF!,"")</f>
        <v>#REF!</v>
      </c>
      <c r="FB530" s="53" t="e">
        <f>IF(ISNUMBER(EQ530),EQ530*#REF!,"")</f>
        <v>#REF!</v>
      </c>
      <c r="FC530" s="53" t="str">
        <f>IF(ISNUMBER(ER530),ER530*#REF!,"")</f>
        <v/>
      </c>
      <c r="FD530" s="53" t="e">
        <f>IF(ISNUMBER(ES530),ES530*#REF!,"")</f>
        <v>#REF!</v>
      </c>
      <c r="FE530" s="53" t="e">
        <f>IF(ISNUMBER(ET530),ET530*#REF!,"")</f>
        <v>#REF!</v>
      </c>
      <c r="FF530" s="52" t="e">
        <f>IF(ISNUMBER(EU530),EU530*#REF!,"")</f>
        <v>#REF!</v>
      </c>
      <c r="FG530" s="55" t="str">
        <f t="shared" si="670"/>
        <v/>
      </c>
      <c r="FH530" s="55" t="str">
        <f t="shared" si="671"/>
        <v/>
      </c>
      <c r="FI530" s="55" t="str">
        <f t="shared" si="672"/>
        <v/>
      </c>
      <c r="FJ530" s="55" t="str">
        <f t="shared" si="673"/>
        <v/>
      </c>
      <c r="FK530" s="55" t="str">
        <f t="shared" si="674"/>
        <v/>
      </c>
      <c r="FL530" s="55" t="str">
        <f t="shared" si="675"/>
        <v/>
      </c>
      <c r="FM530" s="55" t="str">
        <f t="shared" si="676"/>
        <v/>
      </c>
      <c r="FN530" s="55" t="str">
        <f t="shared" si="677"/>
        <v/>
      </c>
      <c r="FO530" s="55" t="str">
        <f t="shared" si="678"/>
        <v/>
      </c>
      <c r="FP530" s="55" t="str">
        <f t="shared" si="679"/>
        <v/>
      </c>
      <c r="FQ530" s="59" t="str">
        <f t="shared" si="680"/>
        <v/>
      </c>
      <c r="FR530" s="53" t="str">
        <f t="shared" si="708"/>
        <v/>
      </c>
      <c r="FS530" s="53" t="e">
        <f t="shared" si="681"/>
        <v>#VALUE!</v>
      </c>
      <c r="FT530" s="19" t="e">
        <f t="shared" si="682"/>
        <v>#VALUE!</v>
      </c>
      <c r="FU530" s="19" t="e">
        <f t="shared" si="683"/>
        <v>#VALUE!</v>
      </c>
      <c r="FV530" s="19" t="e">
        <f t="shared" si="684"/>
        <v>#VALUE!</v>
      </c>
      <c r="FW530" s="50" t="e">
        <f t="shared" si="685"/>
        <v>#VALUE!</v>
      </c>
      <c r="FX530" s="120">
        <f t="shared" si="686"/>
        <v>0</v>
      </c>
      <c r="FY530" s="120">
        <f t="shared" si="687"/>
        <v>0</v>
      </c>
      <c r="FZ530" s="120">
        <f t="shared" si="688"/>
        <v>0</v>
      </c>
      <c r="GA530" s="120">
        <f t="shared" si="689"/>
        <v>0</v>
      </c>
      <c r="GB530" s="120">
        <f t="shared" si="690"/>
        <v>0</v>
      </c>
      <c r="GC530" s="120">
        <f t="shared" si="691"/>
        <v>0</v>
      </c>
      <c r="GD530" s="120">
        <f t="shared" si="692"/>
        <v>0</v>
      </c>
      <c r="GE530" s="120">
        <f t="shared" si="693"/>
        <v>0</v>
      </c>
      <c r="GF530" s="120">
        <f t="shared" si="694"/>
        <v>0</v>
      </c>
      <c r="GG530">
        <f t="shared" si="695"/>
        <v>0</v>
      </c>
      <c r="GH530">
        <f t="shared" si="696"/>
        <v>0</v>
      </c>
      <c r="GI530">
        <v>6</v>
      </c>
      <c r="GJ530" t="str">
        <f t="shared" si="697"/>
        <v/>
      </c>
    </row>
    <row r="531" spans="1:192" ht="15" x14ac:dyDescent="0.25">
      <c r="A531" s="50">
        <f t="shared" si="700"/>
        <v>530</v>
      </c>
      <c r="B531" s="2" t="s">
        <v>352</v>
      </c>
      <c r="C531" s="2" t="s">
        <v>622</v>
      </c>
      <c r="D531" s="2" t="s">
        <v>1005</v>
      </c>
      <c r="E531" s="2"/>
      <c r="F531" s="271">
        <v>3478620</v>
      </c>
      <c r="G531" s="271">
        <v>5560540</v>
      </c>
      <c r="H531" s="77">
        <f t="shared" si="637"/>
        <v>478554.12200000003</v>
      </c>
      <c r="I531" s="77">
        <f t="shared" si="638"/>
        <v>5558755.574</v>
      </c>
      <c r="J531" s="19">
        <v>107.76</v>
      </c>
      <c r="K531" s="19" t="s">
        <v>1334</v>
      </c>
      <c r="L531" s="19">
        <v>85</v>
      </c>
      <c r="Q531" s="58" t="s">
        <v>2822</v>
      </c>
      <c r="R531" s="2" t="s">
        <v>2891</v>
      </c>
      <c r="S531" s="2" t="s">
        <v>2813</v>
      </c>
      <c r="T531" s="241" t="str">
        <f t="shared" si="639"/>
        <v>-</v>
      </c>
      <c r="U531" s="241" t="str">
        <f t="shared" si="640"/>
        <v>M</v>
      </c>
      <c r="V531" s="241" t="str">
        <f t="shared" si="641"/>
        <v>-</v>
      </c>
      <c r="W531" s="241" t="str">
        <f t="shared" si="705"/>
        <v>-</v>
      </c>
      <c r="X531" s="260">
        <f t="shared" si="702"/>
        <v>6</v>
      </c>
      <c r="Y531" s="261" t="str">
        <f t="shared" si="701"/>
        <v/>
      </c>
      <c r="Z531" s="56" t="s">
        <v>1945</v>
      </c>
      <c r="AA531" s="48">
        <v>27635</v>
      </c>
      <c r="AB531" s="73">
        <v>1</v>
      </c>
      <c r="AD531" s="2" t="s">
        <v>1993</v>
      </c>
      <c r="AE531" s="56"/>
      <c r="AF531" s="66">
        <v>11.3</v>
      </c>
      <c r="AI531" s="272"/>
      <c r="AR531">
        <v>1961</v>
      </c>
      <c r="AS531" s="193">
        <f t="shared" si="706"/>
        <v>1934.1</v>
      </c>
      <c r="AT531" s="248" t="str">
        <f t="shared" si="707"/>
        <v/>
      </c>
      <c r="AU531">
        <v>267</v>
      </c>
      <c r="AV531">
        <v>40.200000000000003</v>
      </c>
      <c r="AW531">
        <v>231</v>
      </c>
      <c r="AX531">
        <v>354.1</v>
      </c>
      <c r="AY531">
        <v>17.8</v>
      </c>
      <c r="AZ531" s="61">
        <v>1024</v>
      </c>
      <c r="BO531" s="90"/>
      <c r="BP531" s="273"/>
      <c r="BQ531" s="90"/>
      <c r="BR531" s="90"/>
      <c r="BS531" s="90"/>
      <c r="BT531" s="90"/>
      <c r="BU531" s="90"/>
      <c r="BV531" s="90"/>
      <c r="BW531" s="90"/>
      <c r="BX531" s="90"/>
      <c r="BY531" s="90"/>
      <c r="BZ531" s="90"/>
      <c r="CA531" s="90"/>
      <c r="CB531" s="90"/>
      <c r="CC531" s="90"/>
      <c r="CD531" s="90"/>
      <c r="CE531" s="90"/>
      <c r="CF531" s="90"/>
      <c r="CG531" s="90"/>
      <c r="CH531" s="90"/>
      <c r="CI531" s="90"/>
      <c r="CJ531" s="90"/>
      <c r="CK531" s="90"/>
      <c r="CL531" s="91"/>
      <c r="CM531" s="90"/>
      <c r="CN531" s="90">
        <v>536</v>
      </c>
      <c r="CO531" s="90"/>
      <c r="DB531" s="103"/>
      <c r="DC531" s="103"/>
      <c r="DD531" s="103"/>
      <c r="DE531" s="103"/>
      <c r="DF531" s="103"/>
      <c r="DG531" s="103"/>
      <c r="DH531" s="103"/>
      <c r="DI531" s="103"/>
      <c r="DJ531" s="103"/>
      <c r="DK531" s="103"/>
      <c r="DL531" s="103"/>
      <c r="DM531" s="103"/>
      <c r="DN531" s="103"/>
      <c r="DO531" s="103"/>
      <c r="DP531" s="103"/>
      <c r="DQ531" s="103"/>
      <c r="DR531" s="103"/>
      <c r="DS531" s="104"/>
      <c r="DT531" s="50">
        <f t="shared" si="642"/>
        <v>1</v>
      </c>
      <c r="DU531" s="73">
        <f t="shared" si="643"/>
        <v>0</v>
      </c>
      <c r="DV531" s="73">
        <f t="shared" si="644"/>
        <v>1</v>
      </c>
      <c r="DW531" s="73">
        <f t="shared" si="645"/>
        <v>0</v>
      </c>
      <c r="DX531" s="73">
        <f t="shared" si="646"/>
        <v>0</v>
      </c>
      <c r="DY531" s="125">
        <f t="shared" si="647"/>
        <v>0</v>
      </c>
      <c r="DZ531" s="73">
        <f t="shared" si="648"/>
        <v>1</v>
      </c>
      <c r="EA531" s="19">
        <f t="shared" si="649"/>
        <v>0</v>
      </c>
      <c r="EB531" s="50">
        <f t="shared" si="650"/>
        <v>0</v>
      </c>
      <c r="EC531" s="19">
        <f t="shared" si="651"/>
        <v>0</v>
      </c>
      <c r="ED531" s="19">
        <f t="shared" si="652"/>
        <v>1</v>
      </c>
      <c r="EE531" s="19">
        <f t="shared" si="653"/>
        <v>0</v>
      </c>
      <c r="EF531" s="50">
        <f t="shared" si="654"/>
        <v>0</v>
      </c>
      <c r="EG531" s="19">
        <f t="shared" si="655"/>
        <v>1</v>
      </c>
      <c r="EH531" s="19">
        <f t="shared" si="656"/>
        <v>0</v>
      </c>
      <c r="EI531" s="50">
        <f t="shared" si="657"/>
        <v>0</v>
      </c>
      <c r="EJ531" s="125">
        <f t="shared" si="658"/>
        <v>1</v>
      </c>
      <c r="EK531">
        <f t="shared" si="659"/>
        <v>267</v>
      </c>
      <c r="EL531" t="str">
        <f t="shared" si="660"/>
        <v/>
      </c>
      <c r="EM531">
        <f t="shared" si="661"/>
        <v>40.200000000000003</v>
      </c>
      <c r="EN531">
        <f t="shared" si="662"/>
        <v>231</v>
      </c>
      <c r="EO531" t="str">
        <f t="shared" si="663"/>
        <v/>
      </c>
      <c r="EP531" t="str">
        <f t="shared" si="664"/>
        <v/>
      </c>
      <c r="EQ531">
        <f t="shared" si="665"/>
        <v>1024</v>
      </c>
      <c r="ER531" t="str">
        <f t="shared" si="666"/>
        <v/>
      </c>
      <c r="ES531" t="str">
        <f t="shared" si="667"/>
        <v/>
      </c>
      <c r="ET531">
        <f t="shared" si="668"/>
        <v>17.8</v>
      </c>
      <c r="EU531" s="61">
        <f t="shared" si="669"/>
        <v>354.1</v>
      </c>
      <c r="EV531" s="53" t="e">
        <f>IF(ISNUMBER(EK531),EK531*#REF!,"")</f>
        <v>#REF!</v>
      </c>
      <c r="EW531" s="53" t="str">
        <f>IF(ISNUMBER(EL531),EL531*#REF!,"")</f>
        <v/>
      </c>
      <c r="EX531" s="53" t="e">
        <f>IF(ISNUMBER(EM531),EM531*#REF!,"")</f>
        <v>#REF!</v>
      </c>
      <c r="EY531" s="53" t="e">
        <f>IF(ISNUMBER(EN531),EN531*#REF!,"")</f>
        <v>#REF!</v>
      </c>
      <c r="EZ531" s="53" t="str">
        <f>IF(ISNUMBER(EO531),EO531*#REF!,"")</f>
        <v/>
      </c>
      <c r="FA531" s="53" t="str">
        <f>IF(ISNUMBER(EP531),EP531*#REF!,"")</f>
        <v/>
      </c>
      <c r="FB531" s="53" t="e">
        <f>IF(ISNUMBER(EQ531),EQ531*#REF!,"")</f>
        <v>#REF!</v>
      </c>
      <c r="FC531" s="53" t="str">
        <f>IF(ISNUMBER(ER531),ER531*#REF!,"")</f>
        <v/>
      </c>
      <c r="FD531" s="53" t="str">
        <f>IF(ISNUMBER(ES531),ES531*#REF!,"")</f>
        <v/>
      </c>
      <c r="FE531" s="53" t="e">
        <f>IF(ISNUMBER(ET531),ET531*#REF!,"")</f>
        <v>#REF!</v>
      </c>
      <c r="FF531" s="52" t="e">
        <f>IF(ISNUMBER(EU531),EU531*#REF!,"")</f>
        <v>#REF!</v>
      </c>
      <c r="FG531" s="55" t="str">
        <f t="shared" si="670"/>
        <v/>
      </c>
      <c r="FH531" s="55" t="str">
        <f t="shared" si="671"/>
        <v/>
      </c>
      <c r="FI531" s="55" t="str">
        <f t="shared" si="672"/>
        <v/>
      </c>
      <c r="FJ531" s="55" t="str">
        <f t="shared" si="673"/>
        <v/>
      </c>
      <c r="FK531" s="55" t="str">
        <f t="shared" si="674"/>
        <v/>
      </c>
      <c r="FL531" s="55" t="str">
        <f t="shared" si="675"/>
        <v/>
      </c>
      <c r="FM531" s="55" t="str">
        <f t="shared" si="676"/>
        <v/>
      </c>
      <c r="FN531" s="55" t="str">
        <f t="shared" si="677"/>
        <v/>
      </c>
      <c r="FO531" s="55" t="str">
        <f t="shared" si="678"/>
        <v/>
      </c>
      <c r="FP531" s="55" t="str">
        <f t="shared" si="679"/>
        <v/>
      </c>
      <c r="FQ531" s="59" t="str">
        <f t="shared" si="680"/>
        <v/>
      </c>
      <c r="FR531" s="53" t="str">
        <f t="shared" si="708"/>
        <v/>
      </c>
      <c r="FS531" s="53" t="e">
        <f t="shared" si="681"/>
        <v>#VALUE!</v>
      </c>
      <c r="FT531" s="19" t="e">
        <f t="shared" si="682"/>
        <v>#VALUE!</v>
      </c>
      <c r="FU531" s="19" t="e">
        <f t="shared" si="683"/>
        <v>#VALUE!</v>
      </c>
      <c r="FV531" s="19" t="e">
        <f t="shared" si="684"/>
        <v>#VALUE!</v>
      </c>
      <c r="FW531" s="50" t="e">
        <f t="shared" si="685"/>
        <v>#VALUE!</v>
      </c>
      <c r="FX531" s="120">
        <f t="shared" si="686"/>
        <v>0</v>
      </c>
      <c r="FY531" s="120">
        <f t="shared" si="687"/>
        <v>0</v>
      </c>
      <c r="FZ531" s="120">
        <f t="shared" si="688"/>
        <v>0</v>
      </c>
      <c r="GA531" s="120">
        <f t="shared" si="689"/>
        <v>0</v>
      </c>
      <c r="GB531" s="120">
        <f t="shared" si="690"/>
        <v>0</v>
      </c>
      <c r="GC531" s="120">
        <f t="shared" si="691"/>
        <v>0</v>
      </c>
      <c r="GD531" s="120">
        <f t="shared" si="692"/>
        <v>0</v>
      </c>
      <c r="GE531" s="120">
        <f t="shared" si="693"/>
        <v>0</v>
      </c>
      <c r="GF531" s="120">
        <f t="shared" si="694"/>
        <v>0</v>
      </c>
      <c r="GG531">
        <f t="shared" si="695"/>
        <v>0</v>
      </c>
      <c r="GH531">
        <f t="shared" si="696"/>
        <v>0</v>
      </c>
      <c r="GI531">
        <v>6</v>
      </c>
      <c r="GJ531" t="str">
        <f t="shared" si="697"/>
        <v/>
      </c>
    </row>
    <row r="532" spans="1:192" s="2" customFormat="1" ht="15" x14ac:dyDescent="0.25">
      <c r="A532" s="50">
        <f t="shared" si="700"/>
        <v>531</v>
      </c>
      <c r="B532" s="2" t="s">
        <v>353</v>
      </c>
      <c r="C532" s="2" t="s">
        <v>634</v>
      </c>
      <c r="F532" s="271">
        <v>3475882</v>
      </c>
      <c r="G532" s="271">
        <v>5552394</v>
      </c>
      <c r="H532" s="77">
        <f t="shared" si="637"/>
        <v>475817.21720000001</v>
      </c>
      <c r="I532" s="77">
        <f t="shared" si="638"/>
        <v>5550612.8324000007</v>
      </c>
      <c r="J532" s="19">
        <v>99.65</v>
      </c>
      <c r="K532" s="19" t="s">
        <v>1334</v>
      </c>
      <c r="L532" s="19">
        <v>103.5</v>
      </c>
      <c r="M532" s="19"/>
      <c r="N532" s="66"/>
      <c r="O532" s="19"/>
      <c r="P532" s="19"/>
      <c r="Q532" t="s">
        <v>1345</v>
      </c>
      <c r="R532" s="2" t="s">
        <v>2891</v>
      </c>
      <c r="S532" s="2" t="s">
        <v>2813</v>
      </c>
      <c r="T532" s="241" t="str">
        <f t="shared" si="639"/>
        <v>-</v>
      </c>
      <c r="U532" s="241" t="str">
        <f t="shared" si="640"/>
        <v>M</v>
      </c>
      <c r="V532" s="241" t="str">
        <f t="shared" si="641"/>
        <v>-</v>
      </c>
      <c r="W532" s="241" t="str">
        <f t="shared" si="705"/>
        <v>-</v>
      </c>
      <c r="X532" s="260">
        <f t="shared" si="702"/>
        <v>6</v>
      </c>
      <c r="Y532" s="261" t="str">
        <f t="shared" si="701"/>
        <v/>
      </c>
      <c r="Z532" s="61" t="s">
        <v>1472</v>
      </c>
      <c r="AA532" s="48">
        <v>27450</v>
      </c>
      <c r="AB532" s="73">
        <v>1</v>
      </c>
      <c r="AC532" s="2" t="s">
        <v>455</v>
      </c>
      <c r="AD532" s="2" t="s">
        <v>1994</v>
      </c>
      <c r="AE532" s="56"/>
      <c r="AF532" s="66">
        <v>18.8</v>
      </c>
      <c r="AG532" s="19"/>
      <c r="AH532" s="19">
        <v>7.4</v>
      </c>
      <c r="AI532" s="272"/>
      <c r="AJ532" s="19"/>
      <c r="AK532" s="19"/>
      <c r="AL532" s="19"/>
      <c r="AM532" s="66"/>
      <c r="AN532">
        <v>21.3</v>
      </c>
      <c r="AO532"/>
      <c r="AP532" s="19"/>
      <c r="AQ532"/>
      <c r="AR532">
        <v>4410</v>
      </c>
      <c r="AS532" s="193">
        <f t="shared" si="706"/>
        <v>4475.1239999999998</v>
      </c>
      <c r="AT532" s="248" t="str">
        <f t="shared" si="707"/>
        <v/>
      </c>
      <c r="AU532">
        <v>1420</v>
      </c>
      <c r="AV532" s="55">
        <v>51</v>
      </c>
      <c r="AW532">
        <v>68.2</v>
      </c>
      <c r="AX532">
        <v>2088</v>
      </c>
      <c r="AY532">
        <v>46.5</v>
      </c>
      <c r="AZ532" s="61">
        <v>752</v>
      </c>
      <c r="BA532"/>
      <c r="BB532">
        <v>30.2</v>
      </c>
      <c r="BC532"/>
      <c r="BD532">
        <v>9.51</v>
      </c>
      <c r="BE532">
        <v>0.08</v>
      </c>
      <c r="BF532">
        <v>1.2999999999999999E-2</v>
      </c>
      <c r="BG532">
        <v>1.22</v>
      </c>
      <c r="BH532" s="53">
        <v>7.7</v>
      </c>
      <c r="BI532">
        <v>0.69</v>
      </c>
      <c r="BJ532" s="2" t="s">
        <v>1381</v>
      </c>
      <c r="BK532" s="2" t="s">
        <v>1382</v>
      </c>
      <c r="BL532"/>
      <c r="BM532"/>
      <c r="BN532" s="61"/>
      <c r="BO532" s="90"/>
      <c r="BP532" s="273"/>
      <c r="BQ532" s="90" t="s">
        <v>1384</v>
      </c>
      <c r="BR532" s="90"/>
      <c r="BS532" s="90"/>
      <c r="BT532" s="90" t="s">
        <v>456</v>
      </c>
      <c r="BU532" s="90"/>
      <c r="BV532" s="90"/>
      <c r="BW532" s="90"/>
      <c r="BX532" s="90">
        <v>1</v>
      </c>
      <c r="BY532" s="90"/>
      <c r="BZ532" s="90"/>
      <c r="CA532" s="90"/>
      <c r="CB532" s="90">
        <v>2</v>
      </c>
      <c r="CC532" s="90"/>
      <c r="CD532" s="90"/>
      <c r="CE532" s="90"/>
      <c r="CF532" s="90"/>
      <c r="CG532" s="90"/>
      <c r="CH532" s="90"/>
      <c r="CI532" s="90"/>
      <c r="CJ532" s="90"/>
      <c r="CK532" s="90"/>
      <c r="CL532" s="91">
        <v>8</v>
      </c>
      <c r="CM532" s="90"/>
      <c r="CN532" s="90" t="s">
        <v>3088</v>
      </c>
      <c r="CO532" s="90">
        <v>5.2999999999999999E-2</v>
      </c>
      <c r="CP532"/>
      <c r="CQ532" s="61"/>
      <c r="CR532"/>
      <c r="CS532"/>
      <c r="CT532"/>
      <c r="CU532"/>
      <c r="CV532"/>
      <c r="CW532"/>
      <c r="CX532"/>
      <c r="CY532"/>
      <c r="CZ532"/>
      <c r="DA532" s="61"/>
      <c r="DB532" s="103"/>
      <c r="DC532" s="103"/>
      <c r="DD532" s="103"/>
      <c r="DE532" s="103"/>
      <c r="DF532" s="103"/>
      <c r="DG532" s="103"/>
      <c r="DH532" s="103"/>
      <c r="DI532" s="103"/>
      <c r="DJ532" s="103"/>
      <c r="DK532" s="103"/>
      <c r="DL532" s="103"/>
      <c r="DM532" s="103"/>
      <c r="DN532" s="103"/>
      <c r="DO532" s="103"/>
      <c r="DP532" s="103"/>
      <c r="DQ532" s="103"/>
      <c r="DR532" s="103"/>
      <c r="DS532" s="104"/>
      <c r="DT532" s="50">
        <f t="shared" si="642"/>
        <v>1</v>
      </c>
      <c r="DU532" s="73">
        <f t="shared" si="643"/>
        <v>0</v>
      </c>
      <c r="DV532" s="73">
        <f t="shared" si="644"/>
        <v>0</v>
      </c>
      <c r="DW532" s="73">
        <f t="shared" si="645"/>
        <v>1</v>
      </c>
      <c r="DX532" s="73">
        <f t="shared" si="646"/>
        <v>0</v>
      </c>
      <c r="DY532" s="125">
        <f t="shared" si="647"/>
        <v>0</v>
      </c>
      <c r="DZ532" s="73">
        <f t="shared" si="648"/>
        <v>1</v>
      </c>
      <c r="EA532" s="19">
        <f t="shared" si="649"/>
        <v>0</v>
      </c>
      <c r="EB532" s="50">
        <f t="shared" si="650"/>
        <v>0</v>
      </c>
      <c r="EC532" s="19">
        <f t="shared" si="651"/>
        <v>0</v>
      </c>
      <c r="ED532" s="19">
        <f t="shared" si="652"/>
        <v>1</v>
      </c>
      <c r="EE532" s="19">
        <f t="shared" si="653"/>
        <v>0</v>
      </c>
      <c r="EF532" s="50">
        <f t="shared" si="654"/>
        <v>0</v>
      </c>
      <c r="EG532" s="19">
        <f t="shared" si="655"/>
        <v>0</v>
      </c>
      <c r="EH532" s="19">
        <f t="shared" si="656"/>
        <v>0</v>
      </c>
      <c r="EI532" s="50">
        <f t="shared" si="657"/>
        <v>1</v>
      </c>
      <c r="EJ532" s="125">
        <f t="shared" si="658"/>
        <v>2</v>
      </c>
      <c r="EK532">
        <f t="shared" si="659"/>
        <v>1420</v>
      </c>
      <c r="EL532">
        <f t="shared" si="660"/>
        <v>30.2</v>
      </c>
      <c r="EM532">
        <f t="shared" si="661"/>
        <v>51</v>
      </c>
      <c r="EN532">
        <f t="shared" si="662"/>
        <v>68.2</v>
      </c>
      <c r="EO532">
        <f t="shared" si="663"/>
        <v>1.2999999999999999E-2</v>
      </c>
      <c r="EP532">
        <f t="shared" si="664"/>
        <v>0.08</v>
      </c>
      <c r="EQ532">
        <f t="shared" si="665"/>
        <v>752</v>
      </c>
      <c r="ER532" t="str">
        <f t="shared" si="666"/>
        <v/>
      </c>
      <c r="ES532" t="str">
        <f t="shared" si="667"/>
        <v/>
      </c>
      <c r="ET532">
        <f t="shared" si="668"/>
        <v>46.5</v>
      </c>
      <c r="EU532" s="61">
        <f t="shared" si="669"/>
        <v>2088</v>
      </c>
      <c r="EV532" s="53" t="e">
        <f>IF(ISNUMBER(EK532),EK532*#REF!,"")</f>
        <v>#REF!</v>
      </c>
      <c r="EW532" s="53" t="e">
        <f>IF(ISNUMBER(EL532),EL532*#REF!,"")</f>
        <v>#REF!</v>
      </c>
      <c r="EX532" s="53" t="e">
        <f>IF(ISNUMBER(EM532),EM532*#REF!,"")</f>
        <v>#REF!</v>
      </c>
      <c r="EY532" s="53" t="e">
        <f>IF(ISNUMBER(EN532),EN532*#REF!,"")</f>
        <v>#REF!</v>
      </c>
      <c r="EZ532" s="53" t="e">
        <f>IF(ISNUMBER(EO532),EO532*#REF!,"")</f>
        <v>#REF!</v>
      </c>
      <c r="FA532" s="53" t="e">
        <f>IF(ISNUMBER(EP532),EP532*#REF!,"")</f>
        <v>#REF!</v>
      </c>
      <c r="FB532" s="53" t="e">
        <f>IF(ISNUMBER(EQ532),EQ532*#REF!,"")</f>
        <v>#REF!</v>
      </c>
      <c r="FC532" s="53" t="str">
        <f>IF(ISNUMBER(ER532),ER532*#REF!,"")</f>
        <v/>
      </c>
      <c r="FD532" s="53" t="str">
        <f>IF(ISNUMBER(ES532),ES532*#REF!,"")</f>
        <v/>
      </c>
      <c r="FE532" s="53" t="e">
        <f>IF(ISNUMBER(ET532),ET532*#REF!,"")</f>
        <v>#REF!</v>
      </c>
      <c r="FF532" s="52" t="e">
        <f>IF(ISNUMBER(EU532),EU532*#REF!,"")</f>
        <v>#REF!</v>
      </c>
      <c r="FG532" s="55" t="str">
        <f t="shared" si="670"/>
        <v/>
      </c>
      <c r="FH532" s="55" t="str">
        <f t="shared" si="671"/>
        <v/>
      </c>
      <c r="FI532" s="55" t="str">
        <f t="shared" si="672"/>
        <v/>
      </c>
      <c r="FJ532" s="55" t="str">
        <f t="shared" si="673"/>
        <v/>
      </c>
      <c r="FK532" s="55" t="str">
        <f t="shared" si="674"/>
        <v/>
      </c>
      <c r="FL532" s="55" t="str">
        <f t="shared" si="675"/>
        <v/>
      </c>
      <c r="FM532" s="55" t="str">
        <f t="shared" si="676"/>
        <v/>
      </c>
      <c r="FN532" s="55" t="str">
        <f t="shared" si="677"/>
        <v/>
      </c>
      <c r="FO532" s="55" t="str">
        <f t="shared" si="678"/>
        <v/>
      </c>
      <c r="FP532" s="55" t="str">
        <f t="shared" si="679"/>
        <v/>
      </c>
      <c r="FQ532" s="59" t="str">
        <f t="shared" si="680"/>
        <v/>
      </c>
      <c r="FR532" s="53" t="str">
        <f t="shared" si="708"/>
        <v/>
      </c>
      <c r="FS532" s="53" t="e">
        <f t="shared" si="681"/>
        <v>#VALUE!</v>
      </c>
      <c r="FT532" s="19" t="e">
        <f t="shared" si="682"/>
        <v>#VALUE!</v>
      </c>
      <c r="FU532" s="19" t="e">
        <f t="shared" si="683"/>
        <v>#VALUE!</v>
      </c>
      <c r="FV532" s="19" t="e">
        <f t="shared" si="684"/>
        <v>#VALUE!</v>
      </c>
      <c r="FW532" s="50" t="e">
        <f t="shared" si="685"/>
        <v>#VALUE!</v>
      </c>
      <c r="FX532" s="120">
        <f t="shared" si="686"/>
        <v>0</v>
      </c>
      <c r="FY532" s="120">
        <f t="shared" si="687"/>
        <v>0</v>
      </c>
      <c r="FZ532" s="120">
        <f t="shared" si="688"/>
        <v>0</v>
      </c>
      <c r="GA532" s="120">
        <f t="shared" si="689"/>
        <v>0</v>
      </c>
      <c r="GB532" s="120">
        <f t="shared" si="690"/>
        <v>0</v>
      </c>
      <c r="GC532" s="120">
        <f t="shared" si="691"/>
        <v>0</v>
      </c>
      <c r="GD532" s="120">
        <f t="shared" si="692"/>
        <v>0</v>
      </c>
      <c r="GE532" s="120">
        <f t="shared" si="693"/>
        <v>0</v>
      </c>
      <c r="GF532" s="120">
        <f t="shared" si="694"/>
        <v>0</v>
      </c>
      <c r="GG532">
        <f t="shared" si="695"/>
        <v>0</v>
      </c>
      <c r="GH532">
        <f t="shared" si="696"/>
        <v>0</v>
      </c>
      <c r="GI532">
        <v>6</v>
      </c>
      <c r="GJ532" t="str">
        <f t="shared" si="697"/>
        <v/>
      </c>
    </row>
    <row r="533" spans="1:192" ht="15" x14ac:dyDescent="0.25">
      <c r="A533" s="50">
        <f t="shared" si="700"/>
        <v>532</v>
      </c>
      <c r="B533" s="2" t="s">
        <v>353</v>
      </c>
      <c r="C533" s="2" t="s">
        <v>635</v>
      </c>
      <c r="D533" s="2"/>
      <c r="E533" s="2"/>
      <c r="F533" s="271">
        <v>3475882</v>
      </c>
      <c r="G533" s="271">
        <v>5552394</v>
      </c>
      <c r="H533" s="77">
        <f t="shared" si="637"/>
        <v>475817.21720000001</v>
      </c>
      <c r="I533" s="77">
        <f t="shared" si="638"/>
        <v>5550612.8324000007</v>
      </c>
      <c r="J533" s="19">
        <v>99.65</v>
      </c>
      <c r="K533" s="66" t="s">
        <v>1334</v>
      </c>
      <c r="L533" s="47">
        <v>40.9</v>
      </c>
      <c r="Q533" s="2" t="s">
        <v>2822</v>
      </c>
      <c r="R533" t="s">
        <v>2896</v>
      </c>
      <c r="S533" s="2" t="s">
        <v>2811</v>
      </c>
      <c r="T533" s="241" t="str">
        <f t="shared" si="639"/>
        <v>-</v>
      </c>
      <c r="U533" s="241" t="str">
        <f t="shared" si="640"/>
        <v>M</v>
      </c>
      <c r="V533" s="241" t="str">
        <f t="shared" si="641"/>
        <v>-</v>
      </c>
      <c r="W533" s="241" t="str">
        <f t="shared" si="705"/>
        <v>-</v>
      </c>
      <c r="X533" s="260">
        <f t="shared" si="702"/>
        <v>6</v>
      </c>
      <c r="Y533" s="261" t="str">
        <f t="shared" si="701"/>
        <v/>
      </c>
      <c r="Z533" s="56"/>
      <c r="AA533" s="48">
        <v>27450</v>
      </c>
      <c r="AB533" s="73">
        <v>1</v>
      </c>
      <c r="AC533" s="2" t="s">
        <v>455</v>
      </c>
      <c r="AD533" s="2" t="s">
        <v>1995</v>
      </c>
      <c r="AE533" s="57" t="s">
        <v>1996</v>
      </c>
      <c r="AF533" s="128">
        <v>17</v>
      </c>
      <c r="AH533" s="19">
        <v>7.6</v>
      </c>
      <c r="AI533" s="272"/>
      <c r="AN533">
        <v>16.5</v>
      </c>
      <c r="AP533" s="19">
        <v>2.4</v>
      </c>
      <c r="AQ533">
        <v>4034</v>
      </c>
      <c r="AS533" s="193">
        <f t="shared" si="706"/>
        <v>2149.4728</v>
      </c>
      <c r="AT533" s="248" t="str">
        <f t="shared" si="707"/>
        <v/>
      </c>
      <c r="AU533">
        <v>620</v>
      </c>
      <c r="AV533">
        <v>33.799999999999997</v>
      </c>
      <c r="AW533">
        <v>62.2</v>
      </c>
      <c r="AX533">
        <v>871</v>
      </c>
      <c r="AY533">
        <v>9.3000000000000007</v>
      </c>
      <c r="AZ533" s="61">
        <v>526</v>
      </c>
      <c r="BB533">
        <v>18.100000000000001</v>
      </c>
      <c r="BD533">
        <v>3.91</v>
      </c>
      <c r="BE533">
        <v>0.76</v>
      </c>
      <c r="BF533">
        <v>3.3000000000000002E-2</v>
      </c>
      <c r="BG533">
        <v>0.98</v>
      </c>
      <c r="BH533">
        <v>3.02</v>
      </c>
      <c r="BI533">
        <v>0.33</v>
      </c>
      <c r="BJ533" s="2" t="s">
        <v>1381</v>
      </c>
      <c r="BK533" s="2" t="s">
        <v>1382</v>
      </c>
      <c r="BO533" s="90"/>
      <c r="BP533" s="273"/>
      <c r="BQ533" s="90">
        <v>0.8</v>
      </c>
      <c r="BR533" s="90"/>
      <c r="BS533" s="90"/>
      <c r="BT533" s="90" t="s">
        <v>456</v>
      </c>
      <c r="BU533" s="90"/>
      <c r="BV533" s="90"/>
      <c r="BW533" s="90"/>
      <c r="BX533" s="90">
        <v>2</v>
      </c>
      <c r="BY533" s="90"/>
      <c r="BZ533" s="90"/>
      <c r="CA533" s="90"/>
      <c r="CB533" s="90">
        <v>8</v>
      </c>
      <c r="CC533" s="90"/>
      <c r="CD533" s="90"/>
      <c r="CE533" s="90"/>
      <c r="CF533" s="90"/>
      <c r="CG533" s="90"/>
      <c r="CH533" s="90"/>
      <c r="CI533" s="90"/>
      <c r="CJ533" s="90"/>
      <c r="CK533" s="90"/>
      <c r="CL533" s="91">
        <v>29</v>
      </c>
      <c r="CM533" s="90"/>
      <c r="CN533" s="90" t="s">
        <v>3088</v>
      </c>
      <c r="CO533" s="90">
        <v>0.92</v>
      </c>
      <c r="DB533" s="103"/>
      <c r="DC533" s="103"/>
      <c r="DD533" s="103"/>
      <c r="DE533" s="103"/>
      <c r="DF533" s="103"/>
      <c r="DG533" s="103"/>
      <c r="DH533" s="107">
        <v>15.7</v>
      </c>
      <c r="DI533" s="103"/>
      <c r="DJ533" s="103"/>
      <c r="DK533" s="103"/>
      <c r="DL533" s="103"/>
      <c r="DM533" s="103"/>
      <c r="DN533" s="103"/>
      <c r="DO533" s="103"/>
      <c r="DP533" s="103"/>
      <c r="DQ533" s="103"/>
      <c r="DR533" s="103"/>
      <c r="DS533" s="104"/>
      <c r="DT533" s="50">
        <f t="shared" si="642"/>
        <v>1</v>
      </c>
      <c r="DU533" s="73">
        <f t="shared" si="643"/>
        <v>0</v>
      </c>
      <c r="DV533" s="73">
        <f t="shared" si="644"/>
        <v>1</v>
      </c>
      <c r="DW533" s="73">
        <f t="shared" si="645"/>
        <v>0</v>
      </c>
      <c r="DX533" s="73">
        <f t="shared" si="646"/>
        <v>0</v>
      </c>
      <c r="DY533" s="125">
        <f t="shared" si="647"/>
        <v>0</v>
      </c>
      <c r="DZ533" s="73">
        <f t="shared" si="648"/>
        <v>1</v>
      </c>
      <c r="EA533" s="19">
        <f t="shared" si="649"/>
        <v>0</v>
      </c>
      <c r="EB533" s="50">
        <f t="shared" si="650"/>
        <v>0</v>
      </c>
      <c r="EC533" s="19">
        <f t="shared" si="651"/>
        <v>0</v>
      </c>
      <c r="ED533" s="19">
        <f t="shared" si="652"/>
        <v>1</v>
      </c>
      <c r="EE533" s="19">
        <f t="shared" si="653"/>
        <v>0</v>
      </c>
      <c r="EF533" s="50">
        <f t="shared" si="654"/>
        <v>0</v>
      </c>
      <c r="EG533" s="19">
        <f t="shared" si="655"/>
        <v>0</v>
      </c>
      <c r="EH533" s="19">
        <f t="shared" si="656"/>
        <v>0</v>
      </c>
      <c r="EI533" s="50">
        <f t="shared" si="657"/>
        <v>1</v>
      </c>
      <c r="EJ533" s="125">
        <f t="shared" si="658"/>
        <v>1</v>
      </c>
      <c r="EK533">
        <f t="shared" si="659"/>
        <v>620</v>
      </c>
      <c r="EL533">
        <f t="shared" si="660"/>
        <v>18.100000000000001</v>
      </c>
      <c r="EM533">
        <f t="shared" si="661"/>
        <v>33.799999999999997</v>
      </c>
      <c r="EN533">
        <f t="shared" si="662"/>
        <v>62.2</v>
      </c>
      <c r="EO533">
        <f t="shared" si="663"/>
        <v>3.3000000000000002E-2</v>
      </c>
      <c r="EP533">
        <f t="shared" si="664"/>
        <v>0.76</v>
      </c>
      <c r="EQ533">
        <f t="shared" si="665"/>
        <v>526</v>
      </c>
      <c r="ER533" t="str">
        <f t="shared" si="666"/>
        <v/>
      </c>
      <c r="ES533" t="str">
        <f t="shared" si="667"/>
        <v/>
      </c>
      <c r="ET533">
        <f t="shared" si="668"/>
        <v>9.3000000000000007</v>
      </c>
      <c r="EU533" s="61">
        <f t="shared" si="669"/>
        <v>871</v>
      </c>
      <c r="EV533" s="53" t="e">
        <f>IF(ISNUMBER(EK533),EK533*#REF!,"")</f>
        <v>#REF!</v>
      </c>
      <c r="EW533" s="53" t="e">
        <f>IF(ISNUMBER(EL533),EL533*#REF!,"")</f>
        <v>#REF!</v>
      </c>
      <c r="EX533" s="53" t="e">
        <f>IF(ISNUMBER(EM533),EM533*#REF!,"")</f>
        <v>#REF!</v>
      </c>
      <c r="EY533" s="53" t="e">
        <f>IF(ISNUMBER(EN533),EN533*#REF!,"")</f>
        <v>#REF!</v>
      </c>
      <c r="EZ533" s="53" t="e">
        <f>IF(ISNUMBER(EO533),EO533*#REF!,"")</f>
        <v>#REF!</v>
      </c>
      <c r="FA533" s="53" t="e">
        <f>IF(ISNUMBER(EP533),EP533*#REF!,"")</f>
        <v>#REF!</v>
      </c>
      <c r="FB533" s="53" t="e">
        <f>IF(ISNUMBER(EQ533),EQ533*#REF!,"")</f>
        <v>#REF!</v>
      </c>
      <c r="FC533" s="53" t="str">
        <f>IF(ISNUMBER(ER533),ER533*#REF!,"")</f>
        <v/>
      </c>
      <c r="FD533" s="53" t="str">
        <f>IF(ISNUMBER(ES533),ES533*#REF!,"")</f>
        <v/>
      </c>
      <c r="FE533" s="53" t="e">
        <f>IF(ISNUMBER(ET533),ET533*#REF!,"")</f>
        <v>#REF!</v>
      </c>
      <c r="FF533" s="52" t="e">
        <f>IF(ISNUMBER(EU533),EU533*#REF!,"")</f>
        <v>#REF!</v>
      </c>
      <c r="FG533" s="55" t="str">
        <f t="shared" si="670"/>
        <v/>
      </c>
      <c r="FH533" s="55" t="str">
        <f t="shared" si="671"/>
        <v/>
      </c>
      <c r="FI533" s="55" t="str">
        <f t="shared" si="672"/>
        <v/>
      </c>
      <c r="FJ533" s="55" t="str">
        <f t="shared" si="673"/>
        <v/>
      </c>
      <c r="FK533" s="55" t="str">
        <f t="shared" si="674"/>
        <v/>
      </c>
      <c r="FL533" s="55" t="str">
        <f t="shared" si="675"/>
        <v/>
      </c>
      <c r="FM533" s="55" t="str">
        <f t="shared" si="676"/>
        <v/>
      </c>
      <c r="FN533" s="55" t="str">
        <f t="shared" si="677"/>
        <v/>
      </c>
      <c r="FO533" s="55" t="str">
        <f t="shared" si="678"/>
        <v/>
      </c>
      <c r="FP533" s="55" t="str">
        <f t="shared" si="679"/>
        <v/>
      </c>
      <c r="FQ533" s="59" t="str">
        <f t="shared" si="680"/>
        <v/>
      </c>
      <c r="FR533" s="53" t="str">
        <f t="shared" si="708"/>
        <v/>
      </c>
      <c r="FS533" s="53" t="e">
        <f t="shared" si="681"/>
        <v>#VALUE!</v>
      </c>
      <c r="FT533" s="19" t="e">
        <f t="shared" si="682"/>
        <v>#VALUE!</v>
      </c>
      <c r="FU533" s="19" t="e">
        <f t="shared" si="683"/>
        <v>#VALUE!</v>
      </c>
      <c r="FV533" s="19" t="e">
        <f t="shared" si="684"/>
        <v>#VALUE!</v>
      </c>
      <c r="FW533" s="50" t="e">
        <f t="shared" si="685"/>
        <v>#VALUE!</v>
      </c>
      <c r="FX533" s="120">
        <f t="shared" si="686"/>
        <v>0</v>
      </c>
      <c r="FY533" s="120">
        <f t="shared" si="687"/>
        <v>0</v>
      </c>
      <c r="FZ533" s="120">
        <f t="shared" si="688"/>
        <v>0</v>
      </c>
      <c r="GA533" s="120">
        <f t="shared" si="689"/>
        <v>0</v>
      </c>
      <c r="GB533" s="120">
        <f t="shared" si="690"/>
        <v>0</v>
      </c>
      <c r="GC533" s="120">
        <f t="shared" si="691"/>
        <v>0</v>
      </c>
      <c r="GD533" s="120">
        <f t="shared" si="692"/>
        <v>0</v>
      </c>
      <c r="GE533" s="120">
        <f t="shared" si="693"/>
        <v>0</v>
      </c>
      <c r="GF533" s="120">
        <f t="shared" si="694"/>
        <v>0</v>
      </c>
      <c r="GG533">
        <f t="shared" si="695"/>
        <v>0</v>
      </c>
      <c r="GH533">
        <f t="shared" si="696"/>
        <v>0</v>
      </c>
      <c r="GI533">
        <v>6</v>
      </c>
      <c r="GJ533" t="str">
        <f t="shared" si="697"/>
        <v/>
      </c>
    </row>
    <row r="534" spans="1:192" ht="15" x14ac:dyDescent="0.25">
      <c r="A534" s="50">
        <f t="shared" si="700"/>
        <v>533</v>
      </c>
      <c r="B534" s="2" t="s">
        <v>609</v>
      </c>
      <c r="C534" s="2" t="s">
        <v>1006</v>
      </c>
      <c r="D534" s="2" t="s">
        <v>639</v>
      </c>
      <c r="E534" s="2" t="s">
        <v>1997</v>
      </c>
      <c r="F534" s="271">
        <v>3475820</v>
      </c>
      <c r="G534" s="271">
        <v>5551560</v>
      </c>
      <c r="H534" s="77">
        <f t="shared" si="637"/>
        <v>475755.24200000003</v>
      </c>
      <c r="I534" s="77">
        <f t="shared" si="638"/>
        <v>5549779.1660000002</v>
      </c>
      <c r="J534" s="19">
        <v>97</v>
      </c>
      <c r="K534" s="66" t="s">
        <v>1333</v>
      </c>
      <c r="L534" s="19">
        <v>12</v>
      </c>
      <c r="Q534" s="2" t="s">
        <v>2822</v>
      </c>
      <c r="R534" t="s">
        <v>2896</v>
      </c>
      <c r="S534" s="2" t="s">
        <v>2811</v>
      </c>
      <c r="T534" s="241" t="str">
        <f t="shared" si="639"/>
        <v>-</v>
      </c>
      <c r="U534" s="241" t="str">
        <f t="shared" si="640"/>
        <v>M</v>
      </c>
      <c r="V534" s="241" t="str">
        <f t="shared" si="641"/>
        <v>-</v>
      </c>
      <c r="W534" s="241" t="str">
        <f t="shared" si="705"/>
        <v>-</v>
      </c>
      <c r="X534" s="260">
        <f t="shared" si="702"/>
        <v>6</v>
      </c>
      <c r="Y534" s="261" t="str">
        <f t="shared" si="701"/>
        <v/>
      </c>
      <c r="Z534" s="56" t="s">
        <v>1998</v>
      </c>
      <c r="AA534" s="86" t="s">
        <v>2859</v>
      </c>
      <c r="AB534" s="73">
        <v>1</v>
      </c>
      <c r="AC534" s="2" t="s">
        <v>636</v>
      </c>
      <c r="AD534" s="2" t="s">
        <v>2860</v>
      </c>
      <c r="AE534" s="56"/>
      <c r="AF534" s="66" t="s">
        <v>3088</v>
      </c>
      <c r="AI534" s="272"/>
      <c r="AN534">
        <v>26</v>
      </c>
      <c r="AP534" s="19">
        <v>1.5</v>
      </c>
      <c r="AQ534">
        <v>1954</v>
      </c>
      <c r="AS534" s="193">
        <f t="shared" si="706"/>
        <v>3361.0799999999995</v>
      </c>
      <c r="AT534" s="248" t="str">
        <f t="shared" si="707"/>
        <v/>
      </c>
      <c r="AU534">
        <v>1035</v>
      </c>
      <c r="AV534">
        <v>61</v>
      </c>
      <c r="AW534">
        <v>85</v>
      </c>
      <c r="AX534">
        <v>1440</v>
      </c>
      <c r="AY534">
        <v>2.4500000000000002</v>
      </c>
      <c r="AZ534" s="61">
        <v>704</v>
      </c>
      <c r="BA534">
        <v>0.68</v>
      </c>
      <c r="BB534">
        <v>17</v>
      </c>
      <c r="BC534">
        <v>3.2</v>
      </c>
      <c r="BD534">
        <v>5.15</v>
      </c>
      <c r="BE534">
        <v>0.54</v>
      </c>
      <c r="BH534">
        <v>3.08</v>
      </c>
      <c r="BI534">
        <v>0.42299999999999999</v>
      </c>
      <c r="BJ534">
        <v>1.63</v>
      </c>
      <c r="BO534" s="90"/>
      <c r="BP534" s="92"/>
      <c r="BQ534" s="90"/>
      <c r="BR534" s="90">
        <v>1927</v>
      </c>
      <c r="BS534" s="90"/>
      <c r="BT534" s="90"/>
      <c r="BU534" s="90"/>
      <c r="BV534" s="90"/>
      <c r="BW534" s="90"/>
      <c r="BX534" s="90"/>
      <c r="BY534" s="90"/>
      <c r="BZ534" s="90"/>
      <c r="CA534" s="90"/>
      <c r="CB534" s="90"/>
      <c r="CC534" s="90"/>
      <c r="CD534" s="90"/>
      <c r="CE534" s="90"/>
      <c r="CF534" s="90"/>
      <c r="CG534" s="90"/>
      <c r="CH534" s="90"/>
      <c r="CI534" s="90"/>
      <c r="CJ534" s="90"/>
      <c r="CK534" s="90"/>
      <c r="CL534" s="91"/>
      <c r="CM534" s="90"/>
      <c r="CN534" s="90">
        <v>33</v>
      </c>
      <c r="CO534" s="90">
        <v>9.3000000000000007</v>
      </c>
      <c r="DB534" s="103"/>
      <c r="DC534" s="103"/>
      <c r="DD534" s="103"/>
      <c r="DE534" s="103"/>
      <c r="DF534" s="103"/>
      <c r="DG534" s="103"/>
      <c r="DH534" s="103"/>
      <c r="DI534" s="103"/>
      <c r="DJ534" s="103"/>
      <c r="DK534" s="103"/>
      <c r="DL534" s="103"/>
      <c r="DM534" s="103"/>
      <c r="DN534" s="103"/>
      <c r="DO534" s="103"/>
      <c r="DP534" s="103"/>
      <c r="DQ534" s="103"/>
      <c r="DR534" s="103"/>
      <c r="DS534" s="104"/>
      <c r="DT534" s="50">
        <f t="shared" si="642"/>
        <v>1</v>
      </c>
      <c r="DU534" s="73">
        <f t="shared" si="643"/>
        <v>0</v>
      </c>
      <c r="DV534" s="73">
        <f t="shared" si="644"/>
        <v>1</v>
      </c>
      <c r="DW534" s="73">
        <f t="shared" si="645"/>
        <v>0</v>
      </c>
      <c r="DX534" s="73">
        <f t="shared" si="646"/>
        <v>0</v>
      </c>
      <c r="DY534" s="125">
        <f t="shared" si="647"/>
        <v>0</v>
      </c>
      <c r="DZ534" s="73">
        <f t="shared" si="648"/>
        <v>0</v>
      </c>
      <c r="EA534" s="19">
        <f t="shared" si="649"/>
        <v>0</v>
      </c>
      <c r="EB534" s="50">
        <f t="shared" si="650"/>
        <v>1</v>
      </c>
      <c r="EC534" s="19">
        <f t="shared" si="651"/>
        <v>0</v>
      </c>
      <c r="ED534" s="19">
        <f t="shared" si="652"/>
        <v>1</v>
      </c>
      <c r="EE534" s="19">
        <f t="shared" si="653"/>
        <v>0</v>
      </c>
      <c r="EF534" s="50">
        <f t="shared" si="654"/>
        <v>0</v>
      </c>
      <c r="EG534" s="19">
        <f t="shared" si="655"/>
        <v>1</v>
      </c>
      <c r="EH534" s="19">
        <f t="shared" si="656"/>
        <v>0</v>
      </c>
      <c r="EI534" s="50">
        <f t="shared" si="657"/>
        <v>0</v>
      </c>
      <c r="EJ534" s="125">
        <f t="shared" si="658"/>
        <v>1</v>
      </c>
      <c r="EK534">
        <f t="shared" si="659"/>
        <v>1035</v>
      </c>
      <c r="EL534">
        <f t="shared" si="660"/>
        <v>17</v>
      </c>
      <c r="EM534">
        <f t="shared" si="661"/>
        <v>61</v>
      </c>
      <c r="EN534">
        <f t="shared" si="662"/>
        <v>85</v>
      </c>
      <c r="EO534" t="str">
        <f t="shared" si="663"/>
        <v/>
      </c>
      <c r="EP534">
        <f t="shared" si="664"/>
        <v>0.54</v>
      </c>
      <c r="EQ534">
        <f t="shared" si="665"/>
        <v>704</v>
      </c>
      <c r="ER534" t="str">
        <f t="shared" si="666"/>
        <v/>
      </c>
      <c r="ES534">
        <f t="shared" si="667"/>
        <v>1.63</v>
      </c>
      <c r="ET534">
        <f t="shared" si="668"/>
        <v>2.4500000000000002</v>
      </c>
      <c r="EU534" s="61">
        <f t="shared" si="669"/>
        <v>1440</v>
      </c>
      <c r="EV534" s="53" t="e">
        <f>IF(ISNUMBER(EK534),EK534*#REF!,"")</f>
        <v>#REF!</v>
      </c>
      <c r="EW534" s="53" t="e">
        <f>IF(ISNUMBER(EL534),EL534*#REF!,"")</f>
        <v>#REF!</v>
      </c>
      <c r="EX534" s="53" t="e">
        <f>IF(ISNUMBER(EM534),EM534*#REF!,"")</f>
        <v>#REF!</v>
      </c>
      <c r="EY534" s="53" t="e">
        <f>IF(ISNUMBER(EN534),EN534*#REF!,"")</f>
        <v>#REF!</v>
      </c>
      <c r="EZ534" s="53" t="str">
        <f>IF(ISNUMBER(EO534),EO534*#REF!,"")</f>
        <v/>
      </c>
      <c r="FA534" s="53" t="e">
        <f>IF(ISNUMBER(EP534),EP534*#REF!,"")</f>
        <v>#REF!</v>
      </c>
      <c r="FB534" s="53" t="e">
        <f>IF(ISNUMBER(EQ534),EQ534*#REF!,"")</f>
        <v>#REF!</v>
      </c>
      <c r="FC534" s="53" t="str">
        <f>IF(ISNUMBER(ER534),ER534*#REF!,"")</f>
        <v/>
      </c>
      <c r="FD534" s="53" t="e">
        <f>IF(ISNUMBER(ES534),ES534*#REF!,"")</f>
        <v>#REF!</v>
      </c>
      <c r="FE534" s="53" t="e">
        <f>IF(ISNUMBER(ET534),ET534*#REF!,"")</f>
        <v>#REF!</v>
      </c>
      <c r="FF534" s="52" t="e">
        <f>IF(ISNUMBER(EU534),EU534*#REF!,"")</f>
        <v>#REF!</v>
      </c>
      <c r="FG534" s="55" t="str">
        <f t="shared" si="670"/>
        <v/>
      </c>
      <c r="FH534" s="55" t="str">
        <f t="shared" si="671"/>
        <v/>
      </c>
      <c r="FI534" s="55" t="str">
        <f t="shared" si="672"/>
        <v/>
      </c>
      <c r="FJ534" s="55" t="str">
        <f t="shared" si="673"/>
        <v/>
      </c>
      <c r="FK534" s="55" t="str">
        <f t="shared" si="674"/>
        <v/>
      </c>
      <c r="FL534" s="55" t="str">
        <f t="shared" si="675"/>
        <v/>
      </c>
      <c r="FM534" s="55" t="str">
        <f t="shared" si="676"/>
        <v/>
      </c>
      <c r="FN534" s="55" t="str">
        <f t="shared" si="677"/>
        <v/>
      </c>
      <c r="FO534" s="55" t="str">
        <f t="shared" si="678"/>
        <v/>
      </c>
      <c r="FP534" s="55" t="str">
        <f t="shared" si="679"/>
        <v/>
      </c>
      <c r="FQ534" s="59" t="str">
        <f t="shared" si="680"/>
        <v/>
      </c>
      <c r="FR534" s="53" t="str">
        <f t="shared" si="708"/>
        <v/>
      </c>
      <c r="FS534" s="53" t="e">
        <f t="shared" si="681"/>
        <v>#VALUE!</v>
      </c>
      <c r="FT534" s="19" t="e">
        <f t="shared" si="682"/>
        <v>#VALUE!</v>
      </c>
      <c r="FU534" s="19" t="e">
        <f t="shared" si="683"/>
        <v>#VALUE!</v>
      </c>
      <c r="FV534" s="19" t="e">
        <f t="shared" si="684"/>
        <v>#VALUE!</v>
      </c>
      <c r="FW534" s="50" t="e">
        <f t="shared" si="685"/>
        <v>#VALUE!</v>
      </c>
      <c r="FX534" s="120">
        <f t="shared" si="686"/>
        <v>0</v>
      </c>
      <c r="FY534" s="120">
        <f t="shared" si="687"/>
        <v>0</v>
      </c>
      <c r="FZ534" s="120">
        <f t="shared" si="688"/>
        <v>0</v>
      </c>
      <c r="GA534" s="120">
        <f t="shared" si="689"/>
        <v>0</v>
      </c>
      <c r="GB534" s="120">
        <f t="shared" si="690"/>
        <v>0</v>
      </c>
      <c r="GC534" s="120">
        <f t="shared" si="691"/>
        <v>0</v>
      </c>
      <c r="GD534" s="120">
        <f t="shared" si="692"/>
        <v>0</v>
      </c>
      <c r="GE534" s="120">
        <f t="shared" si="693"/>
        <v>0</v>
      </c>
      <c r="GF534" s="120">
        <f t="shared" si="694"/>
        <v>0</v>
      </c>
      <c r="GG534">
        <f t="shared" si="695"/>
        <v>0</v>
      </c>
      <c r="GH534">
        <f t="shared" si="696"/>
        <v>0</v>
      </c>
      <c r="GI534">
        <v>6</v>
      </c>
      <c r="GJ534" t="str">
        <f t="shared" si="697"/>
        <v/>
      </c>
    </row>
    <row r="535" spans="1:192" ht="15" x14ac:dyDescent="0.25">
      <c r="A535" s="50">
        <f t="shared" si="700"/>
        <v>534</v>
      </c>
      <c r="B535" s="2" t="s">
        <v>637</v>
      </c>
      <c r="C535" s="2" t="s">
        <v>1006</v>
      </c>
      <c r="D535" s="2" t="s">
        <v>638</v>
      </c>
      <c r="E535" s="2" t="s">
        <v>1999</v>
      </c>
      <c r="F535" s="271">
        <v>3476740</v>
      </c>
      <c r="G535" s="271">
        <v>5552310</v>
      </c>
      <c r="H535" s="77">
        <f t="shared" si="637"/>
        <v>476674.87400000001</v>
      </c>
      <c r="I535" s="77">
        <f t="shared" si="638"/>
        <v>5550528.8660000004</v>
      </c>
      <c r="J535" s="19">
        <v>98</v>
      </c>
      <c r="K535" s="66" t="s">
        <v>1333</v>
      </c>
      <c r="L535" s="19">
        <v>50.25</v>
      </c>
      <c r="Q535" s="2" t="s">
        <v>2822</v>
      </c>
      <c r="R535" t="s">
        <v>2896</v>
      </c>
      <c r="S535" s="2" t="s">
        <v>2811</v>
      </c>
      <c r="T535" s="241" t="str">
        <f t="shared" si="639"/>
        <v>-</v>
      </c>
      <c r="U535" s="241" t="str">
        <f t="shared" si="640"/>
        <v>M</v>
      </c>
      <c r="V535" s="241" t="str">
        <f t="shared" si="641"/>
        <v>-</v>
      </c>
      <c r="W535" s="241" t="str">
        <f t="shared" si="705"/>
        <v>-</v>
      </c>
      <c r="X535" s="260">
        <f t="shared" si="702"/>
        <v>6</v>
      </c>
      <c r="Y535" s="261" t="str">
        <f t="shared" si="701"/>
        <v/>
      </c>
      <c r="Z535" s="56"/>
      <c r="AA535" s="86">
        <v>2173</v>
      </c>
      <c r="AB535" s="73">
        <v>1</v>
      </c>
      <c r="AC535" s="2" t="s">
        <v>636</v>
      </c>
      <c r="AD535" s="2" t="s">
        <v>2000</v>
      </c>
      <c r="AE535" s="56"/>
      <c r="AF535" s="66">
        <v>12.2</v>
      </c>
      <c r="AI535" s="272"/>
      <c r="AN535">
        <v>23</v>
      </c>
      <c r="AP535" s="19">
        <v>13.7</v>
      </c>
      <c r="AQ535">
        <v>952</v>
      </c>
      <c r="AS535" s="193">
        <f t="shared" si="706"/>
        <v>1204.8899999999999</v>
      </c>
      <c r="AT535" s="248" t="str">
        <f t="shared" si="707"/>
        <v/>
      </c>
      <c r="AU535">
        <v>192</v>
      </c>
      <c r="AV535">
        <v>45</v>
      </c>
      <c r="AW535">
        <v>91</v>
      </c>
      <c r="AX535">
        <v>167</v>
      </c>
      <c r="AY535">
        <v>182</v>
      </c>
      <c r="AZ535" s="61">
        <v>510</v>
      </c>
      <c r="BB535">
        <v>6.8</v>
      </c>
      <c r="BD535">
        <v>1.99</v>
      </c>
      <c r="BE535">
        <v>2.1</v>
      </c>
      <c r="BH535">
        <v>0.43</v>
      </c>
      <c r="BI535">
        <v>7.0000000000000007E-2</v>
      </c>
      <c r="BJ535">
        <v>6.5</v>
      </c>
      <c r="BO535" s="90"/>
      <c r="BP535" s="273"/>
      <c r="BQ535" s="90"/>
      <c r="BR535" s="90"/>
      <c r="BS535" s="90"/>
      <c r="BT535" s="90"/>
      <c r="BU535" s="90"/>
      <c r="BV535" s="90"/>
      <c r="BW535" s="90"/>
      <c r="BX535" s="90"/>
      <c r="BY535" s="90"/>
      <c r="BZ535" s="90"/>
      <c r="CA535" s="90"/>
      <c r="CB535" s="90"/>
      <c r="CC535" s="90"/>
      <c r="CD535" s="90"/>
      <c r="CE535" s="90"/>
      <c r="CF535" s="90"/>
      <c r="CG535" s="90"/>
      <c r="CH535" s="90"/>
      <c r="CI535" s="90"/>
      <c r="CJ535" s="90"/>
      <c r="CK535" s="90"/>
      <c r="CL535" s="91"/>
      <c r="CM535" s="90"/>
      <c r="CN535" s="90">
        <v>35</v>
      </c>
      <c r="CO535" s="90">
        <v>8.6300000000000008</v>
      </c>
      <c r="DB535" s="103"/>
      <c r="DC535" s="103"/>
      <c r="DD535" s="103"/>
      <c r="DE535" s="103"/>
      <c r="DF535" s="103"/>
      <c r="DG535" s="103"/>
      <c r="DH535" s="103"/>
      <c r="DI535" s="103"/>
      <c r="DJ535" s="103"/>
      <c r="DK535" s="103"/>
      <c r="DL535" s="103"/>
      <c r="DM535" s="103"/>
      <c r="DN535" s="103"/>
      <c r="DO535" s="103"/>
      <c r="DP535" s="103"/>
      <c r="DQ535" s="103"/>
      <c r="DR535" s="103"/>
      <c r="DS535" s="104"/>
      <c r="DT535" s="50">
        <f t="shared" si="642"/>
        <v>1</v>
      </c>
      <c r="DU535" s="73">
        <f t="shared" si="643"/>
        <v>0</v>
      </c>
      <c r="DV535" s="73">
        <f t="shared" si="644"/>
        <v>1</v>
      </c>
      <c r="DW535" s="73">
        <f t="shared" si="645"/>
        <v>0</v>
      </c>
      <c r="DX535" s="73">
        <f t="shared" si="646"/>
        <v>0</v>
      </c>
      <c r="DY535" s="125">
        <f t="shared" si="647"/>
        <v>0</v>
      </c>
      <c r="DZ535" s="73">
        <f t="shared" si="648"/>
        <v>1</v>
      </c>
      <c r="EA535" s="19">
        <f t="shared" si="649"/>
        <v>0</v>
      </c>
      <c r="EB535" s="50">
        <f t="shared" si="650"/>
        <v>0</v>
      </c>
      <c r="EC535" s="19">
        <f t="shared" si="651"/>
        <v>0</v>
      </c>
      <c r="ED535" s="19">
        <f t="shared" si="652"/>
        <v>1</v>
      </c>
      <c r="EE535" s="19">
        <f t="shared" si="653"/>
        <v>0</v>
      </c>
      <c r="EF535" s="50">
        <f t="shared" si="654"/>
        <v>0</v>
      </c>
      <c r="EG535" s="19">
        <f t="shared" si="655"/>
        <v>1</v>
      </c>
      <c r="EH535" s="19">
        <f t="shared" si="656"/>
        <v>0</v>
      </c>
      <c r="EI535" s="50">
        <f t="shared" si="657"/>
        <v>0</v>
      </c>
      <c r="EJ535" s="125">
        <f t="shared" si="658"/>
        <v>1</v>
      </c>
      <c r="EK535">
        <f t="shared" si="659"/>
        <v>192</v>
      </c>
      <c r="EL535">
        <f t="shared" si="660"/>
        <v>6.8</v>
      </c>
      <c r="EM535">
        <f t="shared" si="661"/>
        <v>45</v>
      </c>
      <c r="EN535">
        <f t="shared" si="662"/>
        <v>91</v>
      </c>
      <c r="EO535" t="str">
        <f t="shared" si="663"/>
        <v/>
      </c>
      <c r="EP535">
        <f t="shared" si="664"/>
        <v>2.1</v>
      </c>
      <c r="EQ535">
        <f t="shared" si="665"/>
        <v>510</v>
      </c>
      <c r="ER535" t="str">
        <f t="shared" si="666"/>
        <v/>
      </c>
      <c r="ES535">
        <f t="shared" si="667"/>
        <v>6.5</v>
      </c>
      <c r="ET535">
        <f t="shared" si="668"/>
        <v>182</v>
      </c>
      <c r="EU535" s="61">
        <f t="shared" si="669"/>
        <v>167</v>
      </c>
      <c r="EV535" s="53" t="e">
        <f>IF(ISNUMBER(EK535),EK535*#REF!,"")</f>
        <v>#REF!</v>
      </c>
      <c r="EW535" s="53" t="e">
        <f>IF(ISNUMBER(EL535),EL535*#REF!,"")</f>
        <v>#REF!</v>
      </c>
      <c r="EX535" s="53" t="e">
        <f>IF(ISNUMBER(EM535),EM535*#REF!,"")</f>
        <v>#REF!</v>
      </c>
      <c r="EY535" s="53" t="e">
        <f>IF(ISNUMBER(EN535),EN535*#REF!,"")</f>
        <v>#REF!</v>
      </c>
      <c r="EZ535" s="53" t="str">
        <f>IF(ISNUMBER(EO535),EO535*#REF!,"")</f>
        <v/>
      </c>
      <c r="FA535" s="53" t="e">
        <f>IF(ISNUMBER(EP535),EP535*#REF!,"")</f>
        <v>#REF!</v>
      </c>
      <c r="FB535" s="53" t="e">
        <f>IF(ISNUMBER(EQ535),EQ535*#REF!,"")</f>
        <v>#REF!</v>
      </c>
      <c r="FC535" s="53" t="str">
        <f>IF(ISNUMBER(ER535),ER535*#REF!,"")</f>
        <v/>
      </c>
      <c r="FD535" s="53" t="e">
        <f>IF(ISNUMBER(ES535),ES535*#REF!,"")</f>
        <v>#REF!</v>
      </c>
      <c r="FE535" s="53" t="e">
        <f>IF(ISNUMBER(ET535),ET535*#REF!,"")</f>
        <v>#REF!</v>
      </c>
      <c r="FF535" s="52" t="e">
        <f>IF(ISNUMBER(EU535),EU535*#REF!,"")</f>
        <v>#REF!</v>
      </c>
      <c r="FG535" s="55" t="str">
        <f t="shared" si="670"/>
        <v/>
      </c>
      <c r="FH535" s="55" t="str">
        <f t="shared" si="671"/>
        <v/>
      </c>
      <c r="FI535" s="55" t="str">
        <f t="shared" si="672"/>
        <v/>
      </c>
      <c r="FJ535" s="55" t="str">
        <f t="shared" si="673"/>
        <v/>
      </c>
      <c r="FK535" s="55" t="str">
        <f t="shared" si="674"/>
        <v/>
      </c>
      <c r="FL535" s="55" t="str">
        <f t="shared" si="675"/>
        <v/>
      </c>
      <c r="FM535" s="55" t="str">
        <f t="shared" si="676"/>
        <v/>
      </c>
      <c r="FN535" s="55" t="str">
        <f t="shared" si="677"/>
        <v/>
      </c>
      <c r="FO535" s="55" t="str">
        <f t="shared" si="678"/>
        <v/>
      </c>
      <c r="FP535" s="55" t="str">
        <f t="shared" si="679"/>
        <v/>
      </c>
      <c r="FQ535" s="59" t="str">
        <f t="shared" si="680"/>
        <v/>
      </c>
      <c r="FR535" s="53" t="str">
        <f t="shared" si="708"/>
        <v/>
      </c>
      <c r="FS535" s="53" t="e">
        <f t="shared" si="681"/>
        <v>#VALUE!</v>
      </c>
      <c r="FT535" s="19" t="e">
        <f t="shared" si="682"/>
        <v>#VALUE!</v>
      </c>
      <c r="FU535" s="19" t="e">
        <f t="shared" si="683"/>
        <v>#VALUE!</v>
      </c>
      <c r="FV535" s="19" t="e">
        <f t="shared" si="684"/>
        <v>#VALUE!</v>
      </c>
      <c r="FW535" s="50" t="e">
        <f t="shared" si="685"/>
        <v>#VALUE!</v>
      </c>
      <c r="FX535" s="120">
        <f t="shared" si="686"/>
        <v>0</v>
      </c>
      <c r="FY535" s="120">
        <f t="shared" si="687"/>
        <v>0</v>
      </c>
      <c r="FZ535" s="120">
        <f t="shared" si="688"/>
        <v>0</v>
      </c>
      <c r="GA535" s="120">
        <f t="shared" si="689"/>
        <v>0</v>
      </c>
      <c r="GB535" s="120">
        <f t="shared" si="690"/>
        <v>0</v>
      </c>
      <c r="GC535" s="120">
        <f t="shared" si="691"/>
        <v>0</v>
      </c>
      <c r="GD535" s="120">
        <f t="shared" si="692"/>
        <v>0</v>
      </c>
      <c r="GE535" s="120">
        <f t="shared" si="693"/>
        <v>0</v>
      </c>
      <c r="GF535" s="120">
        <f t="shared" si="694"/>
        <v>0</v>
      </c>
      <c r="GG535">
        <f t="shared" si="695"/>
        <v>0</v>
      </c>
      <c r="GH535">
        <f t="shared" si="696"/>
        <v>0</v>
      </c>
      <c r="GI535">
        <v>6</v>
      </c>
      <c r="GJ535" t="str">
        <f t="shared" si="697"/>
        <v/>
      </c>
    </row>
    <row r="536" spans="1:192" ht="15" x14ac:dyDescent="0.25">
      <c r="A536" s="50">
        <f t="shared" si="700"/>
        <v>535</v>
      </c>
      <c r="B536" s="2" t="s">
        <v>354</v>
      </c>
      <c r="C536" s="2" t="s">
        <v>213</v>
      </c>
      <c r="D536" s="2"/>
      <c r="E536" s="2" t="s">
        <v>2001</v>
      </c>
      <c r="F536" s="271">
        <v>3470530</v>
      </c>
      <c r="G536" s="271">
        <v>5552593</v>
      </c>
      <c r="H536" s="77">
        <f t="shared" si="637"/>
        <v>470467.35800000001</v>
      </c>
      <c r="I536" s="77">
        <f t="shared" si="638"/>
        <v>5550811.7527999999</v>
      </c>
      <c r="J536" s="66">
        <v>93</v>
      </c>
      <c r="K536" s="66" t="s">
        <v>1332</v>
      </c>
      <c r="L536" s="266">
        <v>0</v>
      </c>
      <c r="M536" s="66"/>
      <c r="O536" s="66"/>
      <c r="P536" s="66"/>
      <c r="Q536" s="2" t="s">
        <v>2822</v>
      </c>
      <c r="R536" s="2" t="s">
        <v>2896</v>
      </c>
      <c r="S536" s="2" t="s">
        <v>2811</v>
      </c>
      <c r="T536" s="241" t="str">
        <f t="shared" si="639"/>
        <v>-</v>
      </c>
      <c r="U536" s="241" t="str">
        <f t="shared" si="640"/>
        <v>M</v>
      </c>
      <c r="V536" s="241" t="str">
        <f t="shared" si="641"/>
        <v>-</v>
      </c>
      <c r="W536" s="241" t="str">
        <f t="shared" si="705"/>
        <v>-</v>
      </c>
      <c r="X536" s="260">
        <f t="shared" si="702"/>
        <v>6</v>
      </c>
      <c r="Y536" s="261" t="str">
        <f t="shared" si="701"/>
        <v/>
      </c>
      <c r="Z536" s="56" t="s">
        <v>1998</v>
      </c>
      <c r="AA536" s="86">
        <v>3577</v>
      </c>
      <c r="AB536" s="76">
        <v>1</v>
      </c>
      <c r="AC536" s="2" t="s">
        <v>598</v>
      </c>
      <c r="AD536" s="2" t="s">
        <v>2002</v>
      </c>
      <c r="AE536" s="57" t="s">
        <v>2003</v>
      </c>
      <c r="AF536" s="66">
        <v>9</v>
      </c>
      <c r="AG536" s="66"/>
      <c r="AH536" s="66"/>
      <c r="AI536" s="269"/>
      <c r="AJ536" s="66">
        <v>1.0017</v>
      </c>
      <c r="AK536" s="66">
        <v>15</v>
      </c>
      <c r="AL536" s="66"/>
      <c r="AM536" s="45">
        <v>0.08</v>
      </c>
      <c r="AN536" s="2"/>
      <c r="AO536" s="2"/>
      <c r="AP536" s="66"/>
      <c r="AQ536" s="2"/>
      <c r="AR536" s="192">
        <v>1844</v>
      </c>
      <c r="AS536" s="193">
        <f t="shared" si="706"/>
        <v>1842.7000000000003</v>
      </c>
      <c r="AT536" s="248" t="str">
        <f t="shared" si="707"/>
        <v/>
      </c>
      <c r="AU536" s="2">
        <v>554.5</v>
      </c>
      <c r="AV536" s="2">
        <v>12.6</v>
      </c>
      <c r="AW536" s="2">
        <v>12.1</v>
      </c>
      <c r="AX536" s="2">
        <v>555.6</v>
      </c>
      <c r="AY536" s="2">
        <v>3.9</v>
      </c>
      <c r="AZ536" s="56">
        <v>656.6</v>
      </c>
      <c r="BA536" s="2"/>
      <c r="BB536" s="2">
        <v>29.9</v>
      </c>
      <c r="BC536" s="2"/>
      <c r="BD536" s="2"/>
      <c r="BE536" s="2">
        <v>0.5</v>
      </c>
      <c r="BF536" s="2"/>
      <c r="BG536" s="2"/>
      <c r="BH536" s="2"/>
      <c r="BI536" s="2"/>
      <c r="BJ536" s="2"/>
      <c r="BK536" s="2"/>
      <c r="BL536" s="2"/>
      <c r="BM536" s="192">
        <v>17</v>
      </c>
      <c r="BN536" s="56"/>
      <c r="BO536" s="90"/>
      <c r="BP536" s="273"/>
      <c r="BQ536" s="90"/>
      <c r="BR536" s="90"/>
      <c r="BS536" s="90"/>
      <c r="BT536" s="90"/>
      <c r="BU536" s="90"/>
      <c r="BV536" s="90"/>
      <c r="BW536" s="90"/>
      <c r="BX536" s="90"/>
      <c r="BY536" s="90"/>
      <c r="BZ536" s="90"/>
      <c r="CA536" s="90"/>
      <c r="CB536" s="90"/>
      <c r="CC536" s="90"/>
      <c r="CD536" s="90"/>
      <c r="CE536" s="90"/>
      <c r="CF536" s="90"/>
      <c r="CG536" s="90"/>
      <c r="CH536" s="90"/>
      <c r="CI536" s="90"/>
      <c r="CJ536" s="90"/>
      <c r="CK536" s="90"/>
      <c r="CL536" s="91"/>
      <c r="CM536" s="90"/>
      <c r="CN536" s="90">
        <v>23.8</v>
      </c>
      <c r="CO536" s="90">
        <v>1.1299999999999999</v>
      </c>
      <c r="CP536" s="2"/>
      <c r="CQ536" s="56"/>
      <c r="CR536" s="2"/>
      <c r="CS536" s="2"/>
      <c r="CT536" s="2"/>
      <c r="CU536" s="2"/>
      <c r="CV536" s="2"/>
      <c r="CW536" s="2"/>
      <c r="CX536" s="2"/>
      <c r="CY536" s="2"/>
      <c r="CZ536" s="2"/>
      <c r="DA536" s="56"/>
      <c r="DB536" s="90"/>
      <c r="DC536" s="90"/>
      <c r="DD536" s="90"/>
      <c r="DE536" s="90"/>
      <c r="DF536" s="90"/>
      <c r="DG536" s="90"/>
      <c r="DH536" s="90"/>
      <c r="DI536" s="90"/>
      <c r="DJ536" s="90"/>
      <c r="DK536" s="90"/>
      <c r="DL536" s="90"/>
      <c r="DM536" s="90"/>
      <c r="DN536" s="90"/>
      <c r="DO536" s="90"/>
      <c r="DP536" s="90"/>
      <c r="DQ536" s="90"/>
      <c r="DR536" s="90"/>
      <c r="DS536" s="91"/>
      <c r="DT536" s="50">
        <f t="shared" si="642"/>
        <v>1</v>
      </c>
      <c r="DU536" s="73">
        <f t="shared" si="643"/>
        <v>1</v>
      </c>
      <c r="DV536" s="73">
        <f t="shared" si="644"/>
        <v>0</v>
      </c>
      <c r="DW536" s="73">
        <f t="shared" si="645"/>
        <v>0</v>
      </c>
      <c r="DX536" s="73">
        <f t="shared" si="646"/>
        <v>0</v>
      </c>
      <c r="DY536" s="125">
        <f t="shared" si="647"/>
        <v>0</v>
      </c>
      <c r="DZ536" s="73">
        <f t="shared" si="648"/>
        <v>1</v>
      </c>
      <c r="EA536" s="19">
        <f t="shared" si="649"/>
        <v>0</v>
      </c>
      <c r="EB536" s="50">
        <f t="shared" si="650"/>
        <v>0</v>
      </c>
      <c r="EC536" s="19">
        <f t="shared" si="651"/>
        <v>0</v>
      </c>
      <c r="ED536" s="19">
        <f t="shared" si="652"/>
        <v>1</v>
      </c>
      <c r="EE536" s="19">
        <f t="shared" si="653"/>
        <v>0</v>
      </c>
      <c r="EF536" s="50">
        <f t="shared" si="654"/>
        <v>0</v>
      </c>
      <c r="EG536" s="19">
        <f t="shared" si="655"/>
        <v>1</v>
      </c>
      <c r="EH536" s="19">
        <f t="shared" si="656"/>
        <v>0</v>
      </c>
      <c r="EI536" s="50">
        <f t="shared" si="657"/>
        <v>0</v>
      </c>
      <c r="EJ536" s="125">
        <f t="shared" si="658"/>
        <v>1</v>
      </c>
      <c r="EK536">
        <f t="shared" si="659"/>
        <v>554.5</v>
      </c>
      <c r="EL536">
        <f t="shared" si="660"/>
        <v>29.9</v>
      </c>
      <c r="EM536">
        <f t="shared" si="661"/>
        <v>12.6</v>
      </c>
      <c r="EN536">
        <f t="shared" si="662"/>
        <v>12.1</v>
      </c>
      <c r="EO536" t="str">
        <f t="shared" si="663"/>
        <v/>
      </c>
      <c r="EP536">
        <f t="shared" si="664"/>
        <v>0.5</v>
      </c>
      <c r="EQ536">
        <f t="shared" si="665"/>
        <v>656.6</v>
      </c>
      <c r="ER536" t="str">
        <f t="shared" si="666"/>
        <v/>
      </c>
      <c r="ES536" t="str">
        <f t="shared" si="667"/>
        <v/>
      </c>
      <c r="ET536">
        <f t="shared" si="668"/>
        <v>3.9</v>
      </c>
      <c r="EU536" s="61">
        <f t="shared" si="669"/>
        <v>555.6</v>
      </c>
      <c r="EV536" s="53" t="e">
        <f>IF(ISNUMBER(EK536),EK536*#REF!,"")</f>
        <v>#REF!</v>
      </c>
      <c r="EW536" s="53" t="e">
        <f>IF(ISNUMBER(EL536),EL536*#REF!,"")</f>
        <v>#REF!</v>
      </c>
      <c r="EX536" s="53" t="e">
        <f>IF(ISNUMBER(EM536),EM536*#REF!,"")</f>
        <v>#REF!</v>
      </c>
      <c r="EY536" s="53" t="e">
        <f>IF(ISNUMBER(EN536),EN536*#REF!,"")</f>
        <v>#REF!</v>
      </c>
      <c r="EZ536" s="53" t="str">
        <f>IF(ISNUMBER(EO536),EO536*#REF!,"")</f>
        <v/>
      </c>
      <c r="FA536" s="53" t="e">
        <f>IF(ISNUMBER(EP536),EP536*#REF!,"")</f>
        <v>#REF!</v>
      </c>
      <c r="FB536" s="53" t="e">
        <f>IF(ISNUMBER(EQ536),EQ536*#REF!,"")</f>
        <v>#REF!</v>
      </c>
      <c r="FC536" s="53" t="str">
        <f>IF(ISNUMBER(ER536),ER536*#REF!,"")</f>
        <v/>
      </c>
      <c r="FD536" s="53" t="str">
        <f>IF(ISNUMBER(ES536),ES536*#REF!,"")</f>
        <v/>
      </c>
      <c r="FE536" s="53" t="e">
        <f>IF(ISNUMBER(ET536),ET536*#REF!,"")</f>
        <v>#REF!</v>
      </c>
      <c r="FF536" s="52" t="e">
        <f>IF(ISNUMBER(EU536),EU536*#REF!,"")</f>
        <v>#REF!</v>
      </c>
      <c r="FG536" s="55" t="str">
        <f t="shared" si="670"/>
        <v/>
      </c>
      <c r="FH536" s="55" t="str">
        <f t="shared" si="671"/>
        <v/>
      </c>
      <c r="FI536" s="55" t="str">
        <f t="shared" si="672"/>
        <v/>
      </c>
      <c r="FJ536" s="55" t="str">
        <f t="shared" si="673"/>
        <v/>
      </c>
      <c r="FK536" s="55" t="str">
        <f t="shared" si="674"/>
        <v/>
      </c>
      <c r="FL536" s="55" t="str">
        <f t="shared" si="675"/>
        <v/>
      </c>
      <c r="FM536" s="55" t="str">
        <f t="shared" si="676"/>
        <v/>
      </c>
      <c r="FN536" s="55" t="str">
        <f t="shared" si="677"/>
        <v/>
      </c>
      <c r="FO536" s="55" t="str">
        <f t="shared" si="678"/>
        <v/>
      </c>
      <c r="FP536" s="55" t="str">
        <f t="shared" si="679"/>
        <v/>
      </c>
      <c r="FQ536" s="59" t="str">
        <f t="shared" si="680"/>
        <v/>
      </c>
      <c r="FR536" s="53" t="str">
        <f t="shared" si="708"/>
        <v/>
      </c>
      <c r="FS536" s="53" t="e">
        <f t="shared" si="681"/>
        <v>#VALUE!</v>
      </c>
      <c r="FT536" s="19" t="e">
        <f t="shared" si="682"/>
        <v>#VALUE!</v>
      </c>
      <c r="FU536" s="19" t="e">
        <f t="shared" si="683"/>
        <v>#VALUE!</v>
      </c>
      <c r="FV536" s="19" t="e">
        <f t="shared" si="684"/>
        <v>#VALUE!</v>
      </c>
      <c r="FW536" s="50" t="e">
        <f t="shared" si="685"/>
        <v>#VALUE!</v>
      </c>
      <c r="FX536" s="120">
        <f t="shared" si="686"/>
        <v>0</v>
      </c>
      <c r="FY536" s="120">
        <f t="shared" si="687"/>
        <v>0</v>
      </c>
      <c r="FZ536" s="120">
        <f t="shared" si="688"/>
        <v>0</v>
      </c>
      <c r="GA536" s="120">
        <f t="shared" si="689"/>
        <v>0</v>
      </c>
      <c r="GB536" s="120">
        <f t="shared" si="690"/>
        <v>0</v>
      </c>
      <c r="GC536" s="120">
        <f t="shared" si="691"/>
        <v>0</v>
      </c>
      <c r="GD536" s="120">
        <f t="shared" si="692"/>
        <v>0</v>
      </c>
      <c r="GE536" s="120">
        <f t="shared" si="693"/>
        <v>0</v>
      </c>
      <c r="GF536" s="120">
        <f t="shared" si="694"/>
        <v>0</v>
      </c>
      <c r="GG536">
        <f t="shared" si="695"/>
        <v>0</v>
      </c>
      <c r="GH536">
        <f t="shared" si="696"/>
        <v>0</v>
      </c>
      <c r="GI536">
        <v>6</v>
      </c>
      <c r="GJ536" t="str">
        <f t="shared" si="697"/>
        <v/>
      </c>
    </row>
    <row r="537" spans="1:192" ht="15" x14ac:dyDescent="0.25">
      <c r="A537" s="50">
        <f t="shared" si="700"/>
        <v>536</v>
      </c>
      <c r="B537" s="2" t="s">
        <v>354</v>
      </c>
      <c r="C537" t="s">
        <v>213</v>
      </c>
      <c r="F537" s="277">
        <v>3470530</v>
      </c>
      <c r="G537" s="271">
        <v>5552593</v>
      </c>
      <c r="H537" s="77">
        <f t="shared" si="637"/>
        <v>470467.35800000001</v>
      </c>
      <c r="I537" s="77">
        <f t="shared" si="638"/>
        <v>5550811.7527999999</v>
      </c>
      <c r="J537" s="19">
        <v>93</v>
      </c>
      <c r="K537" s="66" t="s">
        <v>1332</v>
      </c>
      <c r="L537" s="211">
        <v>0</v>
      </c>
      <c r="Q537" s="2" t="s">
        <v>2822</v>
      </c>
      <c r="R537" t="s">
        <v>2896</v>
      </c>
      <c r="S537" s="2" t="s">
        <v>2811</v>
      </c>
      <c r="T537" s="241" t="str">
        <f t="shared" si="639"/>
        <v>-</v>
      </c>
      <c r="U537" s="241" t="str">
        <f t="shared" si="640"/>
        <v>-</v>
      </c>
      <c r="V537" s="241" t="str">
        <f t="shared" si="641"/>
        <v>-</v>
      </c>
      <c r="W537" s="241" t="str">
        <f t="shared" si="705"/>
        <v>-</v>
      </c>
      <c r="X537" s="260">
        <f t="shared" si="702"/>
        <v>6</v>
      </c>
      <c r="Y537" s="261" t="str">
        <f t="shared" si="701"/>
        <v/>
      </c>
      <c r="Z537" s="56"/>
      <c r="AA537" s="86">
        <v>26917</v>
      </c>
      <c r="AB537" s="76">
        <v>2</v>
      </c>
      <c r="AC537" s="2" t="s">
        <v>611</v>
      </c>
      <c r="AD537" s="2" t="s">
        <v>2004</v>
      </c>
      <c r="AE537" s="57" t="s">
        <v>2005</v>
      </c>
      <c r="AF537" s="66" t="s">
        <v>3088</v>
      </c>
      <c r="AI537" s="272"/>
      <c r="AM537" s="66">
        <v>0.1</v>
      </c>
      <c r="AS537" s="204"/>
      <c r="AT537" s="249"/>
      <c r="AU537" s="51"/>
      <c r="AV537" s="51"/>
      <c r="AW537" s="51"/>
      <c r="AX537" s="51"/>
      <c r="AY537" s="51"/>
      <c r="AZ537" s="49"/>
      <c r="BO537" s="90"/>
      <c r="BP537" s="273"/>
      <c r="BQ537" s="90"/>
      <c r="BR537" s="90"/>
      <c r="BS537" s="90"/>
      <c r="BT537" s="90"/>
      <c r="BU537" s="90"/>
      <c r="BV537" s="90"/>
      <c r="BW537" s="90"/>
      <c r="BX537" s="90"/>
      <c r="BY537" s="90"/>
      <c r="BZ537" s="90"/>
      <c r="CA537" s="90"/>
      <c r="CB537" s="90"/>
      <c r="CC537" s="90"/>
      <c r="CD537" s="90"/>
      <c r="CE537" s="90"/>
      <c r="CF537" s="90"/>
      <c r="CG537" s="90"/>
      <c r="CH537" s="90"/>
      <c r="CI537" s="90"/>
      <c r="CJ537" s="90"/>
      <c r="CK537" s="90"/>
      <c r="CL537" s="91"/>
      <c r="CM537" s="90"/>
      <c r="CN537" s="90" t="s">
        <v>3088</v>
      </c>
      <c r="CO537" s="90"/>
      <c r="CQ537" s="56"/>
      <c r="CR537" s="55">
        <v>36</v>
      </c>
      <c r="CS537">
        <v>2.6</v>
      </c>
      <c r="CU537">
        <v>0</v>
      </c>
      <c r="CV537">
        <v>0</v>
      </c>
      <c r="CX537">
        <v>61.4</v>
      </c>
      <c r="CY537">
        <v>0.01</v>
      </c>
      <c r="DB537" s="103"/>
      <c r="DC537" s="103"/>
      <c r="DD537" s="103"/>
      <c r="DE537" s="232" t="s">
        <v>2006</v>
      </c>
      <c r="DF537" s="103"/>
      <c r="DG537" s="103"/>
      <c r="DH537" s="103"/>
      <c r="DI537" s="103"/>
      <c r="DJ537" s="103"/>
      <c r="DK537" s="103"/>
      <c r="DL537" s="103"/>
      <c r="DM537" s="103"/>
      <c r="DN537" s="103"/>
      <c r="DO537" s="103"/>
      <c r="DP537" s="103"/>
      <c r="DQ537" s="103"/>
      <c r="DR537" s="103"/>
      <c r="DS537" s="104"/>
      <c r="DT537" s="50">
        <f t="shared" si="642"/>
        <v>0</v>
      </c>
      <c r="DU537" s="73">
        <f t="shared" si="643"/>
        <v>1</v>
      </c>
      <c r="DV537" s="73">
        <f t="shared" si="644"/>
        <v>0</v>
      </c>
      <c r="DW537" s="73">
        <f t="shared" si="645"/>
        <v>0</v>
      </c>
      <c r="DX537" s="73">
        <f t="shared" si="646"/>
        <v>0</v>
      </c>
      <c r="DY537" s="125">
        <f t="shared" si="647"/>
        <v>0</v>
      </c>
      <c r="DZ537" s="73">
        <f t="shared" si="648"/>
        <v>0</v>
      </c>
      <c r="EA537" s="19">
        <f t="shared" si="649"/>
        <v>0</v>
      </c>
      <c r="EB537" s="50">
        <f t="shared" si="650"/>
        <v>1</v>
      </c>
      <c r="EC537" s="19">
        <f t="shared" si="651"/>
        <v>0</v>
      </c>
      <c r="ED537" s="19">
        <f t="shared" si="652"/>
        <v>0</v>
      </c>
      <c r="EE537" s="19">
        <f t="shared" si="653"/>
        <v>0</v>
      </c>
      <c r="EF537" s="50">
        <f t="shared" si="654"/>
        <v>1</v>
      </c>
      <c r="EG537" s="19">
        <f t="shared" si="655"/>
        <v>0</v>
      </c>
      <c r="EH537" s="19">
        <f t="shared" si="656"/>
        <v>0</v>
      </c>
      <c r="EI537" s="50">
        <f t="shared" si="657"/>
        <v>1</v>
      </c>
      <c r="EJ537" s="125">
        <f t="shared" si="658"/>
        <v>0</v>
      </c>
      <c r="EK537" t="str">
        <f t="shared" si="659"/>
        <v/>
      </c>
      <c r="EL537" t="str">
        <f t="shared" si="660"/>
        <v/>
      </c>
      <c r="EM537" t="str">
        <f t="shared" si="661"/>
        <v/>
      </c>
      <c r="EN537" t="str">
        <f t="shared" si="662"/>
        <v/>
      </c>
      <c r="EO537" t="str">
        <f t="shared" si="663"/>
        <v/>
      </c>
      <c r="EP537" t="str">
        <f t="shared" si="664"/>
        <v/>
      </c>
      <c r="EQ537" t="str">
        <f t="shared" si="665"/>
        <v/>
      </c>
      <c r="ER537" t="str">
        <f t="shared" si="666"/>
        <v/>
      </c>
      <c r="ES537" t="str">
        <f t="shared" si="667"/>
        <v/>
      </c>
      <c r="ET537" t="str">
        <f t="shared" si="668"/>
        <v/>
      </c>
      <c r="EU537" s="61" t="str">
        <f t="shared" si="669"/>
        <v/>
      </c>
      <c r="EV537" s="53" t="str">
        <f>IF(ISNUMBER(EK537),EK537*#REF!,"")</f>
        <v/>
      </c>
      <c r="EW537" s="53" t="str">
        <f>IF(ISNUMBER(EL537),EL537*#REF!,"")</f>
        <v/>
      </c>
      <c r="EX537" s="53" t="str">
        <f>IF(ISNUMBER(EM537),EM537*#REF!,"")</f>
        <v/>
      </c>
      <c r="EY537" s="53" t="str">
        <f>IF(ISNUMBER(EN537),EN537*#REF!,"")</f>
        <v/>
      </c>
      <c r="EZ537" s="53" t="str">
        <f>IF(ISNUMBER(EO537),EO537*#REF!,"")</f>
        <v/>
      </c>
      <c r="FA537" s="53" t="str">
        <f>IF(ISNUMBER(EP537),EP537*#REF!,"")</f>
        <v/>
      </c>
      <c r="FB537" s="53" t="str">
        <f>IF(ISNUMBER(EQ537),EQ537*#REF!,"")</f>
        <v/>
      </c>
      <c r="FC537" s="53" t="str">
        <f>IF(ISNUMBER(ER537),ER537*#REF!,"")</f>
        <v/>
      </c>
      <c r="FD537" s="53" t="str">
        <f>IF(ISNUMBER(ES537),ES537*#REF!,"")</f>
        <v/>
      </c>
      <c r="FE537" s="53" t="str">
        <f>IF(ISNUMBER(ET537),ET537*#REF!,"")</f>
        <v/>
      </c>
      <c r="FF537" s="52" t="str">
        <f>IF(ISNUMBER(EU537),EU537*#REF!,"")</f>
        <v/>
      </c>
      <c r="FG537" s="55" t="str">
        <f t="shared" si="670"/>
        <v/>
      </c>
      <c r="FH537" s="55" t="str">
        <f t="shared" si="671"/>
        <v/>
      </c>
      <c r="FI537" s="55" t="str">
        <f t="shared" si="672"/>
        <v/>
      </c>
      <c r="FJ537" s="55" t="str">
        <f t="shared" si="673"/>
        <v/>
      </c>
      <c r="FK537" s="55" t="str">
        <f t="shared" si="674"/>
        <v/>
      </c>
      <c r="FL537" s="55" t="str">
        <f t="shared" si="675"/>
        <v/>
      </c>
      <c r="FM537" s="55" t="str">
        <f t="shared" si="676"/>
        <v/>
      </c>
      <c r="FN537" s="55" t="str">
        <f t="shared" si="677"/>
        <v/>
      </c>
      <c r="FO537" s="55" t="str">
        <f t="shared" si="678"/>
        <v/>
      </c>
      <c r="FP537" s="55" t="str">
        <f t="shared" si="679"/>
        <v/>
      </c>
      <c r="FQ537" s="59" t="str">
        <f t="shared" si="680"/>
        <v/>
      </c>
      <c r="FR537" s="53" t="str">
        <f t="shared" si="708"/>
        <v/>
      </c>
      <c r="FS537" s="53">
        <f t="shared" si="681"/>
        <v>0</v>
      </c>
      <c r="FT537" s="19">
        <f t="shared" si="682"/>
        <v>1</v>
      </c>
      <c r="FU537" s="19">
        <f t="shared" si="683"/>
        <v>0</v>
      </c>
      <c r="FV537" s="19">
        <f t="shared" si="684"/>
        <v>0</v>
      </c>
      <c r="FW537" s="50">
        <f t="shared" si="685"/>
        <v>0</v>
      </c>
      <c r="FX537" s="120">
        <f t="shared" si="686"/>
        <v>0</v>
      </c>
      <c r="FY537" s="120">
        <f t="shared" si="687"/>
        <v>0</v>
      </c>
      <c r="FZ537" s="120">
        <f t="shared" si="688"/>
        <v>0</v>
      </c>
      <c r="GA537" s="120">
        <f t="shared" si="689"/>
        <v>0</v>
      </c>
      <c r="GB537" s="120">
        <f t="shared" si="690"/>
        <v>0</v>
      </c>
      <c r="GC537" s="120">
        <f t="shared" si="691"/>
        <v>0</v>
      </c>
      <c r="GD537" s="120">
        <f t="shared" si="692"/>
        <v>0</v>
      </c>
      <c r="GE537" s="120">
        <f t="shared" si="693"/>
        <v>0</v>
      </c>
      <c r="GF537" s="120">
        <f t="shared" si="694"/>
        <v>0</v>
      </c>
      <c r="GG537">
        <f t="shared" si="695"/>
        <v>0</v>
      </c>
      <c r="GH537">
        <f t="shared" si="696"/>
        <v>0</v>
      </c>
      <c r="GI537">
        <v>6</v>
      </c>
      <c r="GJ537" t="str">
        <f t="shared" si="697"/>
        <v/>
      </c>
    </row>
    <row r="538" spans="1:192" ht="15" x14ac:dyDescent="0.25">
      <c r="A538" s="50">
        <f t="shared" si="700"/>
        <v>537</v>
      </c>
      <c r="B538" s="2" t="s">
        <v>354</v>
      </c>
      <c r="C538" t="s">
        <v>213</v>
      </c>
      <c r="E538" s="2" t="s">
        <v>2001</v>
      </c>
      <c r="F538" s="271">
        <v>3470530</v>
      </c>
      <c r="G538" s="271">
        <v>5552593</v>
      </c>
      <c r="H538" s="77">
        <f t="shared" ref="H538:H601" si="709">(MOD(F538,1000000)*0.9996)+125.57</f>
        <v>470467.35800000001</v>
      </c>
      <c r="I538" s="77">
        <f t="shared" ref="I538:I601" si="710">G538*0.9996+439.79</f>
        <v>5550811.7527999999</v>
      </c>
      <c r="J538" s="19">
        <v>93</v>
      </c>
      <c r="K538" s="66" t="s">
        <v>1332</v>
      </c>
      <c r="L538" s="211">
        <v>0</v>
      </c>
      <c r="Q538" s="2" t="s">
        <v>2822</v>
      </c>
      <c r="R538" t="s">
        <v>2896</v>
      </c>
      <c r="S538" s="2" t="s">
        <v>2811</v>
      </c>
      <c r="T538" s="241" t="str">
        <f t="shared" ref="T538:T601" si="711">IF(EA538=1,"T","-")</f>
        <v>-</v>
      </c>
      <c r="U538" s="241" t="str">
        <f t="shared" ref="U538:U601" si="712">IF(ED538=1,"M","-")</f>
        <v>M</v>
      </c>
      <c r="V538" s="241" t="str">
        <f t="shared" ref="V538:V601" si="713">IF(EE538=1,"B","-")</f>
        <v>-</v>
      </c>
      <c r="W538" s="241" t="str">
        <f t="shared" si="705"/>
        <v>-</v>
      </c>
      <c r="X538" s="260">
        <f t="shared" si="702"/>
        <v>6</v>
      </c>
      <c r="Y538" s="261" t="str">
        <f t="shared" si="701"/>
        <v/>
      </c>
      <c r="Z538" s="56" t="s">
        <v>1998</v>
      </c>
      <c r="AA538" s="86">
        <v>35948</v>
      </c>
      <c r="AB538" s="76">
        <v>3</v>
      </c>
      <c r="AC538" s="2" t="s">
        <v>404</v>
      </c>
      <c r="AD538" s="2" t="s">
        <v>2007</v>
      </c>
      <c r="AE538" s="57" t="s">
        <v>2008</v>
      </c>
      <c r="AF538" s="66">
        <v>12</v>
      </c>
      <c r="AH538" s="19">
        <v>8.1999999999999993</v>
      </c>
      <c r="AI538" s="272"/>
      <c r="AS538" s="193">
        <f>SUM(AU538:BN538)+SUM(BO538:CL538)/1000</f>
        <v>1841.23</v>
      </c>
      <c r="AT538" s="248" t="str">
        <f>FR538</f>
        <v/>
      </c>
      <c r="AU538">
        <v>530</v>
      </c>
      <c r="AV538">
        <v>10</v>
      </c>
      <c r="AW538">
        <v>28</v>
      </c>
      <c r="AX538">
        <v>581</v>
      </c>
      <c r="AY538">
        <v>0.5</v>
      </c>
      <c r="AZ538" s="61">
        <v>644</v>
      </c>
      <c r="BB538">
        <v>21</v>
      </c>
      <c r="BD538">
        <v>9.8000000000000007</v>
      </c>
      <c r="BE538" s="2" t="s">
        <v>1369</v>
      </c>
      <c r="BJ538">
        <v>1</v>
      </c>
      <c r="BM538">
        <v>15.93</v>
      </c>
      <c r="BO538" s="90"/>
      <c r="BP538" s="273"/>
      <c r="BQ538" s="90"/>
      <c r="BR538" s="90"/>
      <c r="BS538" s="90"/>
      <c r="BT538" s="90"/>
      <c r="BU538" s="90"/>
      <c r="BV538" s="90"/>
      <c r="BW538" s="90"/>
      <c r="BX538" s="90"/>
      <c r="BY538" s="90"/>
      <c r="BZ538" s="90"/>
      <c r="CA538" s="90"/>
      <c r="CB538" s="90"/>
      <c r="CC538" s="90"/>
      <c r="CD538" s="90"/>
      <c r="CE538" s="90"/>
      <c r="CF538" s="90"/>
      <c r="CG538" s="90"/>
      <c r="CH538" s="90"/>
      <c r="CI538" s="90"/>
      <c r="CJ538" s="90"/>
      <c r="CK538" s="90"/>
      <c r="CL538" s="91"/>
      <c r="CM538" s="90">
        <v>0.3</v>
      </c>
      <c r="CN538" s="117">
        <v>3</v>
      </c>
      <c r="CO538" s="105"/>
      <c r="DB538" s="103"/>
      <c r="DC538" s="103"/>
      <c r="DD538" s="103"/>
      <c r="DE538" s="103"/>
      <c r="DF538" s="103"/>
      <c r="DG538" s="103"/>
      <c r="DH538" s="103"/>
      <c r="DI538" s="103"/>
      <c r="DJ538" s="103"/>
      <c r="DK538" s="103"/>
      <c r="DL538" s="103"/>
      <c r="DM538" s="103"/>
      <c r="DN538" s="103"/>
      <c r="DO538" s="103"/>
      <c r="DP538" s="103"/>
      <c r="DQ538" s="103"/>
      <c r="DR538" s="103"/>
      <c r="DS538" s="104"/>
      <c r="DT538" s="50">
        <f t="shared" ref="DT538:DT601" si="714">IF(AB538=1,1,0)</f>
        <v>0</v>
      </c>
      <c r="DU538" s="73">
        <f t="shared" ref="DU538:DU601" si="715">IF(L538&lt;10,1,IF(L538=10,1,0))</f>
        <v>1</v>
      </c>
      <c r="DV538" s="73">
        <f t="shared" ref="DV538:DV601" si="716">IF(DU538=1,0,IF(L538&lt;100,1,IF(L538=100,1,0)))</f>
        <v>0</v>
      </c>
      <c r="DW538" s="73">
        <f t="shared" ref="DW538:DW601" si="717">IF(DU538+DV538=1,0,IF(L538&lt;400,1,IF(L538=400,1,0)))</f>
        <v>0</v>
      </c>
      <c r="DX538" s="73">
        <f t="shared" ref="DX538:DX601" si="718">IF(DU538+DV538+DW538=1,0,IF(L538&lt;10000,1,0))</f>
        <v>0</v>
      </c>
      <c r="DY538" s="125">
        <f t="shared" ref="DY538:DY601" si="719">IF(DU538+DV538+DW538+DX538=1,0,1)</f>
        <v>0</v>
      </c>
      <c r="DZ538" s="73">
        <f t="shared" ref="DZ538:DZ601" si="720">IF(AF538&lt;20,1,IF(AF538=20,1,0))</f>
        <v>1</v>
      </c>
      <c r="EA538" s="19">
        <f t="shared" ref="EA538:EA601" si="721">IF(DZ538=1,0,IF(AF538&lt;100,1,0))</f>
        <v>0</v>
      </c>
      <c r="EB538" s="50">
        <f t="shared" ref="EB538:EB601" si="722">IF(DZ538+EA538=1,0,1)</f>
        <v>0</v>
      </c>
      <c r="EC538" s="19">
        <f t="shared" ref="EC538:EC601" si="723">IF(EE538+ED538=1,0,IF(AS538&gt;0,1,0))</f>
        <v>0</v>
      </c>
      <c r="ED538" s="19">
        <f t="shared" ref="ED538:ED601" si="724">IF(EE538=1,0,IF(AS538&gt;1000,1,IF(AS538=1000,1,0)))</f>
        <v>1</v>
      </c>
      <c r="EE538" s="19">
        <f t="shared" ref="EE538:EE601" si="725">IF(AU538+AX538&gt;14000,1,IF(AU538+AX538=14000,1,0))</f>
        <v>0</v>
      </c>
      <c r="EF538" s="50">
        <f t="shared" ref="EF538:EF601" si="726">IF(EE538+ED538+EC538=1,0,1)</f>
        <v>0</v>
      </c>
      <c r="EG538" s="19">
        <f t="shared" ref="EG538:EG601" si="727">IF(CN538&lt;1000,1,0)</f>
        <v>1</v>
      </c>
      <c r="EH538" s="19">
        <f t="shared" ref="EH538:EH601" si="728">IF(EG538=1,0,IF(CN538&lt;100000,1,0))</f>
        <v>0</v>
      </c>
      <c r="EI538" s="50">
        <f t="shared" ref="EI538:EI601" si="729">IF(EG538+EH538=1,0,1)</f>
        <v>0</v>
      </c>
      <c r="EJ538" s="125">
        <f t="shared" ref="EJ538:EJ601" si="730">SUM(DW538:DX538,EA538,EE538,ED538,EH538)</f>
        <v>1</v>
      </c>
      <c r="EK538">
        <f t="shared" ref="EK538:EK601" si="731">IF(ISNUMBER(AU538),AU538,"")</f>
        <v>530</v>
      </c>
      <c r="EL538">
        <f t="shared" ref="EL538:EL601" si="732">IF(ISNUMBER(BB538),BB538,"")</f>
        <v>21</v>
      </c>
      <c r="EM538">
        <f t="shared" ref="EM538:EM601" si="733">IF(ISNUMBER(AV538),AV538,"")</f>
        <v>10</v>
      </c>
      <c r="EN538">
        <f t="shared" ref="EN538:EN601" si="734">IF(ISNUMBER(AW538),AW538,"")</f>
        <v>28</v>
      </c>
      <c r="EO538" t="str">
        <f t="shared" ref="EO538:EO601" si="735">IF(ISNUMBER(BF538),BF538,"")</f>
        <v/>
      </c>
      <c r="EP538" t="str">
        <f t="shared" ref="EP538:EP601" si="736">IF(ISNUMBER(BE538),BE538,"")</f>
        <v/>
      </c>
      <c r="EQ538">
        <f t="shared" ref="EQ538:EQ601" si="737">IF(ISNUMBER(AZ538),AZ538,"")</f>
        <v>644</v>
      </c>
      <c r="ER538" t="str">
        <f t="shared" ref="ER538:ER601" si="738">IF(ISNUMBER(BL538),BL538,"")</f>
        <v/>
      </c>
      <c r="ES538">
        <f t="shared" ref="ES538:ES601" si="739">IF(ISNUMBER(BJ538),BJ538,"")</f>
        <v>1</v>
      </c>
      <c r="ET538">
        <f t="shared" ref="ET538:ET601" si="740">IF(ISNUMBER(AY538),AY538,"")</f>
        <v>0.5</v>
      </c>
      <c r="EU538" s="61">
        <f t="shared" ref="EU538:EU601" si="741">IF(ISNUMBER(AX538),AX538,"")</f>
        <v>581</v>
      </c>
      <c r="EV538" s="53" t="e">
        <f>IF(ISNUMBER(EK538),EK538*#REF!,"")</f>
        <v>#REF!</v>
      </c>
      <c r="EW538" s="53" t="e">
        <f>IF(ISNUMBER(EL538),EL538*#REF!,"")</f>
        <v>#REF!</v>
      </c>
      <c r="EX538" s="53" t="e">
        <f>IF(ISNUMBER(EM538),EM538*#REF!,"")</f>
        <v>#REF!</v>
      </c>
      <c r="EY538" s="53" t="e">
        <f>IF(ISNUMBER(EN538),EN538*#REF!,"")</f>
        <v>#REF!</v>
      </c>
      <c r="EZ538" s="53" t="str">
        <f>IF(ISNUMBER(EO538),EO538*#REF!,"")</f>
        <v/>
      </c>
      <c r="FA538" s="53" t="str">
        <f>IF(ISNUMBER(EP538),EP538*#REF!,"")</f>
        <v/>
      </c>
      <c r="FB538" s="53" t="e">
        <f>IF(ISNUMBER(EQ538),EQ538*#REF!,"")</f>
        <v>#REF!</v>
      </c>
      <c r="FC538" s="53" t="str">
        <f>IF(ISNUMBER(ER538),ER538*#REF!,"")</f>
        <v/>
      </c>
      <c r="FD538" s="53" t="e">
        <f>IF(ISNUMBER(ES538),ES538*#REF!,"")</f>
        <v>#REF!</v>
      </c>
      <c r="FE538" s="53" t="e">
        <f>IF(ISNUMBER(ET538),ET538*#REF!,"")</f>
        <v>#REF!</v>
      </c>
      <c r="FF538" s="52" t="e">
        <f>IF(ISNUMBER(EU538),EU538*#REF!,"")</f>
        <v>#REF!</v>
      </c>
      <c r="FG538" s="55" t="str">
        <f t="shared" ref="FG538:FG601" si="742">IF(ISNUMBER(EV538),EV538/SUM($EV538:$FA538)*100,"")</f>
        <v/>
      </c>
      <c r="FH538" s="55" t="str">
        <f t="shared" ref="FH538:FH601" si="743">IF(ISNUMBER(EW538),EW538/SUM($EV538:$FA538)*100,"")</f>
        <v/>
      </c>
      <c r="FI538" s="55" t="str">
        <f t="shared" ref="FI538:FI601" si="744">IF(ISNUMBER(EX538),EX538/SUM($EV538:$FA538)*100,"")</f>
        <v/>
      </c>
      <c r="FJ538" s="55" t="str">
        <f t="shared" ref="FJ538:FJ601" si="745">IF(ISNUMBER(EY538),EY538/SUM($EV538:$FA538)*100,"")</f>
        <v/>
      </c>
      <c r="FK538" s="55" t="str">
        <f t="shared" ref="FK538:FK601" si="746">IF(ISNUMBER(EZ538),EZ538/SUM($EV538:$FA538)*100,"")</f>
        <v/>
      </c>
      <c r="FL538" s="55" t="str">
        <f t="shared" ref="FL538:FL601" si="747">IF(ISNUMBER(FA538),FA538/SUM($EV538:$FA538)*100,"")</f>
        <v/>
      </c>
      <c r="FM538" s="55" t="str">
        <f t="shared" ref="FM538:FM601" si="748">IF(ISNUMBER(FB538),FB538/SUM($FB538:$FF538)*100,"")</f>
        <v/>
      </c>
      <c r="FN538" s="55" t="str">
        <f t="shared" ref="FN538:FN601" si="749">IF(ISNUMBER(FC538),FC538/SUM($FB538:$FF538)*100,"")</f>
        <v/>
      </c>
      <c r="FO538" s="55" t="str">
        <f t="shared" ref="FO538:FO601" si="750">IF(ISNUMBER(FD538),FD538/SUM($FB538:$FF538)*100,"")</f>
        <v/>
      </c>
      <c r="FP538" s="55" t="str">
        <f t="shared" ref="FP538:FP601" si="751">IF(ISNUMBER(FE538),FE538/SUM($FB538:$FF538)*100,"")</f>
        <v/>
      </c>
      <c r="FQ538" s="59" t="str">
        <f t="shared" ref="FQ538:FQ601" si="752">IF(ISNUMBER(FF538),FF538/SUM($FB538:$FF538)*100,"")</f>
        <v/>
      </c>
      <c r="FR538" s="53" t="str">
        <f t="shared" si="708"/>
        <v/>
      </c>
      <c r="FS538" s="53" t="e">
        <f t="shared" ref="FS538:FS601" si="753">ABS(AT538)</f>
        <v>#VALUE!</v>
      </c>
      <c r="FT538" s="19" t="e">
        <f t="shared" ref="FT538:FT601" si="754">IF(FS538=0,1,0)</f>
        <v>#VALUE!</v>
      </c>
      <c r="FU538" s="19" t="e">
        <f t="shared" ref="FU538:FU601" si="755">IF(FT538=1,0,IF(FS538&lt;5,1,0))</f>
        <v>#VALUE!</v>
      </c>
      <c r="FV538" s="19" t="e">
        <f t="shared" ref="FV538:FV601" si="756">IF(FT538+FU538=1,0,IF(FS538&lt;10,1,0))</f>
        <v>#VALUE!</v>
      </c>
      <c r="FW538" s="50" t="e">
        <f t="shared" ref="FW538:FW601" si="757">IF(FT538+FU538+FV538=1,0,1)</f>
        <v>#VALUE!</v>
      </c>
      <c r="FX538" s="120">
        <f t="shared" ref="FX538:FX601" si="758">IF(ISNUMBER(FG538),IF(FG538&gt;20,FG538,0),0)</f>
        <v>0</v>
      </c>
      <c r="FY538" s="120">
        <f t="shared" ref="FY538:FY601" si="759">IF(ISNUMBER(FJ538),IF(FJ538&gt;20,FJ538,0),0)</f>
        <v>0</v>
      </c>
      <c r="FZ538" s="120">
        <f t="shared" ref="FZ538:FZ601" si="760">IF(ISNUMBER(FI538),IF(FI538&gt;20,FI538,0),0)</f>
        <v>0</v>
      </c>
      <c r="GA538" s="120">
        <f t="shared" ref="GA538:GA601" si="761">IF(ISNUMBER(FQ538),IF(FQ538&gt;20,FQ538,0),0)</f>
        <v>0</v>
      </c>
      <c r="GB538" s="120">
        <f t="shared" ref="GB538:GB601" si="762">IF(ISNUMBER(FM538),IF(FM538&gt;20,FM538,0),0)</f>
        <v>0</v>
      </c>
      <c r="GC538" s="120">
        <f t="shared" ref="GC538:GC601" si="763">IF(ISNUMBER(FP538),IF(FP538&gt;20,FP538,0),0)</f>
        <v>0</v>
      </c>
      <c r="GD538" s="120">
        <f t="shared" ref="GD538:GD601" si="764">IF(ISNUMBER(FH538),IF(FH538&gt;20,FH538,0),0)</f>
        <v>0</v>
      </c>
      <c r="GE538" s="120">
        <f t="shared" ref="GE538:GE601" si="765">IF(ISNUMBER(FL538),IF(FL538&gt;20,FL538,0),0)</f>
        <v>0</v>
      </c>
      <c r="GF538" s="120">
        <f t="shared" ref="GF538:GF601" si="766">IF(ISNUMBER(FK538),IF(FK538&gt;20,FK538,0),0)</f>
        <v>0</v>
      </c>
      <c r="GG538">
        <f t="shared" ref="GG538:GG601" si="767">IF(GD538&gt;20,GD538,IF(GE538&gt;20,GE538,IF(GF538&gt;20,GF538,0)))</f>
        <v>0</v>
      </c>
      <c r="GH538">
        <f t="shared" ref="GH538:GH601" si="768">IF(ISNUMBER(FO538),IF(FO538&gt;20,FO538,0),0)</f>
        <v>0</v>
      </c>
      <c r="GI538">
        <v>6</v>
      </c>
      <c r="GJ538" t="str">
        <f t="shared" ref="GJ538:GJ601" si="769">IF(ISNUMBER(FR538),IF(GH538&gt;0,"NO3",IF(GB538+GC538=0,"Cl",IF(GA538+GC538=0,"HCO3",IF(GA538+GB538=0,"SO4",IF(GC538=0,IF(GA538&gt;GB538,"Cl-HCO3","HCO3-Cl"),IF(GB538=0,IF(GA538&gt;GC538,"Cl-SO4","SO4-Cl"),IF(GA538=0,IF(GB538&gt;GC538,"HCO3-SO4","SO4-HCO3"),IF(GA538&gt;GB538,IF(GA538&gt;GC538,IF(GB538&gt;GC538,"Cl-HCO3-SO4","Cl-SO4-HCO3"),"SO4-Cl-HCO3"),IF(GB538&gt;GA538,IF(GB538&gt;GC538,IF(GA538&gt;GC538,"HCO3-Cl-SO4","HCO3-SO4-Cl"),"SO4-HCO3-Cl"),"x"))))))))),"")</f>
        <v/>
      </c>
    </row>
    <row r="539" spans="1:192" ht="15" x14ac:dyDescent="0.25">
      <c r="A539" s="50">
        <f t="shared" si="700"/>
        <v>538</v>
      </c>
      <c r="B539" s="2" t="s">
        <v>354</v>
      </c>
      <c r="C539" s="2" t="s">
        <v>234</v>
      </c>
      <c r="D539" s="2"/>
      <c r="E539" s="2"/>
      <c r="F539" s="277">
        <v>3470380</v>
      </c>
      <c r="G539" s="271">
        <v>5552770</v>
      </c>
      <c r="H539" s="78">
        <f t="shared" si="709"/>
        <v>470317.41800000001</v>
      </c>
      <c r="I539" s="77">
        <f t="shared" si="710"/>
        <v>5550988.682</v>
      </c>
      <c r="J539" s="66">
        <v>94</v>
      </c>
      <c r="K539" s="66" t="s">
        <v>1333</v>
      </c>
      <c r="L539" s="66">
        <v>32.549999999999997</v>
      </c>
      <c r="M539" s="66"/>
      <c r="O539" s="66"/>
      <c r="P539" s="66"/>
      <c r="Q539" s="2" t="s">
        <v>2822</v>
      </c>
      <c r="R539" s="2" t="s">
        <v>2896</v>
      </c>
      <c r="S539" s="2" t="s">
        <v>2811</v>
      </c>
      <c r="T539" s="241" t="str">
        <f t="shared" si="711"/>
        <v>-</v>
      </c>
      <c r="U539" s="241" t="str">
        <f t="shared" si="712"/>
        <v>M</v>
      </c>
      <c r="V539" s="241" t="str">
        <f t="shared" si="713"/>
        <v>-</v>
      </c>
      <c r="W539" s="241" t="str">
        <f t="shared" si="705"/>
        <v>-</v>
      </c>
      <c r="X539" s="260">
        <f t="shared" si="702"/>
        <v>6</v>
      </c>
      <c r="Y539" s="261" t="str">
        <f t="shared" si="701"/>
        <v/>
      </c>
      <c r="Z539" s="56" t="s">
        <v>1998</v>
      </c>
      <c r="AA539" s="86">
        <v>3577</v>
      </c>
      <c r="AB539" s="76">
        <v>1</v>
      </c>
      <c r="AC539" s="2" t="s">
        <v>598</v>
      </c>
      <c r="AD539" s="2" t="s">
        <v>2009</v>
      </c>
      <c r="AE539" s="57" t="s">
        <v>2010</v>
      </c>
      <c r="AF539" s="66">
        <v>11.5</v>
      </c>
      <c r="AG539" s="66"/>
      <c r="AH539" s="66"/>
      <c r="AI539" s="269"/>
      <c r="AJ539" s="66">
        <v>1.0015000000000001</v>
      </c>
      <c r="AK539" s="66">
        <v>15</v>
      </c>
      <c r="AL539" s="66"/>
      <c r="AM539" s="45">
        <v>0.21</v>
      </c>
      <c r="AN539" s="2"/>
      <c r="AO539" s="2"/>
      <c r="AP539" s="66"/>
      <c r="AQ539" s="2"/>
      <c r="AR539" s="2">
        <v>1544.1</v>
      </c>
      <c r="AS539" s="193">
        <f>SUM(AU539:BN539)+SUM(BO539:CL539)/1000</f>
        <v>1543.7999999999995</v>
      </c>
      <c r="AT539" s="248" t="str">
        <f>FR539</f>
        <v/>
      </c>
      <c r="AU539" s="2">
        <v>434.4</v>
      </c>
      <c r="AV539" s="2">
        <v>25.4</v>
      </c>
      <c r="AW539" s="2">
        <v>35.1</v>
      </c>
      <c r="AX539" s="2">
        <v>566.79999999999995</v>
      </c>
      <c r="AY539" s="2">
        <v>3.6</v>
      </c>
      <c r="AZ539" s="56">
        <v>434.6</v>
      </c>
      <c r="BA539" s="2"/>
      <c r="BB539" s="2">
        <v>21.2</v>
      </c>
      <c r="BC539" s="2"/>
      <c r="BD539" s="2"/>
      <c r="BE539" s="2">
        <v>0.6</v>
      </c>
      <c r="BF539" s="2"/>
      <c r="BG539" s="2"/>
      <c r="BH539" s="2"/>
      <c r="BI539" s="2"/>
      <c r="BJ539" s="2"/>
      <c r="BK539" s="2"/>
      <c r="BL539" s="2"/>
      <c r="BM539" s="2">
        <v>22.1</v>
      </c>
      <c r="BN539" s="56"/>
      <c r="BO539" s="90"/>
      <c r="BP539" s="273"/>
      <c r="BQ539" s="90"/>
      <c r="BR539" s="90"/>
      <c r="BS539" s="90"/>
      <c r="BT539" s="90"/>
      <c r="BU539" s="90"/>
      <c r="BV539" s="90"/>
      <c r="BW539" s="90"/>
      <c r="BX539" s="90"/>
      <c r="BY539" s="90"/>
      <c r="BZ539" s="90"/>
      <c r="CA539" s="90"/>
      <c r="CB539" s="90"/>
      <c r="CC539" s="90"/>
      <c r="CD539" s="90"/>
      <c r="CE539" s="90"/>
      <c r="CF539" s="90"/>
      <c r="CG539" s="90"/>
      <c r="CH539" s="90"/>
      <c r="CI539" s="90"/>
      <c r="CJ539" s="90"/>
      <c r="CK539" s="90"/>
      <c r="CL539" s="91"/>
      <c r="CM539" s="90"/>
      <c r="CN539" s="117">
        <v>165.1</v>
      </c>
      <c r="CO539" s="90">
        <v>1.34</v>
      </c>
      <c r="CP539" s="2"/>
      <c r="CQ539" s="56"/>
      <c r="CR539" s="2">
        <v>98</v>
      </c>
      <c r="CS539" s="2">
        <v>1</v>
      </c>
      <c r="CT539" s="2">
        <v>1</v>
      </c>
      <c r="CU539" s="2"/>
      <c r="CV539" s="2"/>
      <c r="CW539" s="2"/>
      <c r="CX539" s="2"/>
      <c r="CY539" s="2"/>
      <c r="CZ539" s="2"/>
      <c r="DA539" s="56"/>
      <c r="DB539" s="90"/>
      <c r="DC539" s="90"/>
      <c r="DD539" s="90"/>
      <c r="DE539" s="90"/>
      <c r="DF539" s="90"/>
      <c r="DG539" s="90"/>
      <c r="DH539" s="90"/>
      <c r="DI539" s="90"/>
      <c r="DJ539" s="90"/>
      <c r="DK539" s="90"/>
      <c r="DL539" s="90"/>
      <c r="DM539" s="90"/>
      <c r="DN539" s="90"/>
      <c r="DO539" s="90"/>
      <c r="DP539" s="90"/>
      <c r="DQ539" s="90"/>
      <c r="DR539" s="90"/>
      <c r="DS539" s="91"/>
      <c r="DT539" s="50">
        <f t="shared" si="714"/>
        <v>1</v>
      </c>
      <c r="DU539" s="73">
        <f t="shared" si="715"/>
        <v>0</v>
      </c>
      <c r="DV539" s="73">
        <f t="shared" si="716"/>
        <v>1</v>
      </c>
      <c r="DW539" s="73">
        <f t="shared" si="717"/>
        <v>0</v>
      </c>
      <c r="DX539" s="73">
        <f t="shared" si="718"/>
        <v>0</v>
      </c>
      <c r="DY539" s="125">
        <f t="shared" si="719"/>
        <v>0</v>
      </c>
      <c r="DZ539" s="73">
        <f t="shared" si="720"/>
        <v>1</v>
      </c>
      <c r="EA539" s="19">
        <f t="shared" si="721"/>
        <v>0</v>
      </c>
      <c r="EB539" s="50">
        <f t="shared" si="722"/>
        <v>0</v>
      </c>
      <c r="EC539" s="19">
        <f t="shared" si="723"/>
        <v>0</v>
      </c>
      <c r="ED539" s="19">
        <f t="shared" si="724"/>
        <v>1</v>
      </c>
      <c r="EE539" s="19">
        <f t="shared" si="725"/>
        <v>0</v>
      </c>
      <c r="EF539" s="50">
        <f t="shared" si="726"/>
        <v>0</v>
      </c>
      <c r="EG539" s="19">
        <f t="shared" si="727"/>
        <v>1</v>
      </c>
      <c r="EH539" s="19">
        <f t="shared" si="728"/>
        <v>0</v>
      </c>
      <c r="EI539" s="50">
        <f t="shared" si="729"/>
        <v>0</v>
      </c>
      <c r="EJ539" s="125">
        <f t="shared" si="730"/>
        <v>1</v>
      </c>
      <c r="EK539">
        <f t="shared" si="731"/>
        <v>434.4</v>
      </c>
      <c r="EL539">
        <f t="shared" si="732"/>
        <v>21.2</v>
      </c>
      <c r="EM539">
        <f t="shared" si="733"/>
        <v>25.4</v>
      </c>
      <c r="EN539">
        <f t="shared" si="734"/>
        <v>35.1</v>
      </c>
      <c r="EO539" t="str">
        <f t="shared" si="735"/>
        <v/>
      </c>
      <c r="EP539">
        <f t="shared" si="736"/>
        <v>0.6</v>
      </c>
      <c r="EQ539">
        <f t="shared" si="737"/>
        <v>434.6</v>
      </c>
      <c r="ER539" t="str">
        <f t="shared" si="738"/>
        <v/>
      </c>
      <c r="ES539" t="str">
        <f t="shared" si="739"/>
        <v/>
      </c>
      <c r="ET539">
        <f t="shared" si="740"/>
        <v>3.6</v>
      </c>
      <c r="EU539" s="61">
        <f t="shared" si="741"/>
        <v>566.79999999999995</v>
      </c>
      <c r="EV539" s="53" t="e">
        <f>IF(ISNUMBER(EK539),EK539*#REF!,"")</f>
        <v>#REF!</v>
      </c>
      <c r="EW539" s="53" t="e">
        <f>IF(ISNUMBER(EL539),EL539*#REF!,"")</f>
        <v>#REF!</v>
      </c>
      <c r="EX539" s="53" t="e">
        <f>IF(ISNUMBER(EM539),EM539*#REF!,"")</f>
        <v>#REF!</v>
      </c>
      <c r="EY539" s="53" t="e">
        <f>IF(ISNUMBER(EN539),EN539*#REF!,"")</f>
        <v>#REF!</v>
      </c>
      <c r="EZ539" s="53" t="str">
        <f>IF(ISNUMBER(EO539),EO539*#REF!,"")</f>
        <v/>
      </c>
      <c r="FA539" s="53" t="e">
        <f>IF(ISNUMBER(EP539),EP539*#REF!,"")</f>
        <v>#REF!</v>
      </c>
      <c r="FB539" s="53" t="e">
        <f>IF(ISNUMBER(EQ539),EQ539*#REF!,"")</f>
        <v>#REF!</v>
      </c>
      <c r="FC539" s="53" t="str">
        <f>IF(ISNUMBER(ER539),ER539*#REF!,"")</f>
        <v/>
      </c>
      <c r="FD539" s="53" t="str">
        <f>IF(ISNUMBER(ES539),ES539*#REF!,"")</f>
        <v/>
      </c>
      <c r="FE539" s="53" t="e">
        <f>IF(ISNUMBER(ET539),ET539*#REF!,"")</f>
        <v>#REF!</v>
      </c>
      <c r="FF539" s="52" t="e">
        <f>IF(ISNUMBER(EU539),EU539*#REF!,"")</f>
        <v>#REF!</v>
      </c>
      <c r="FG539" s="55" t="str">
        <f t="shared" si="742"/>
        <v/>
      </c>
      <c r="FH539" s="55" t="str">
        <f t="shared" si="743"/>
        <v/>
      </c>
      <c r="FI539" s="55" t="str">
        <f t="shared" si="744"/>
        <v/>
      </c>
      <c r="FJ539" s="55" t="str">
        <f t="shared" si="745"/>
        <v/>
      </c>
      <c r="FK539" s="55" t="str">
        <f t="shared" si="746"/>
        <v/>
      </c>
      <c r="FL539" s="55" t="str">
        <f t="shared" si="747"/>
        <v/>
      </c>
      <c r="FM539" s="55" t="str">
        <f t="shared" si="748"/>
        <v/>
      </c>
      <c r="FN539" s="55" t="str">
        <f t="shared" si="749"/>
        <v/>
      </c>
      <c r="FO539" s="55" t="str">
        <f t="shared" si="750"/>
        <v/>
      </c>
      <c r="FP539" s="55" t="str">
        <f t="shared" si="751"/>
        <v/>
      </c>
      <c r="FQ539" s="59" t="str">
        <f t="shared" si="752"/>
        <v/>
      </c>
      <c r="FR539" s="53" t="str">
        <f t="shared" si="708"/>
        <v/>
      </c>
      <c r="FS539" s="53" t="e">
        <f t="shared" si="753"/>
        <v>#VALUE!</v>
      </c>
      <c r="FT539" s="19" t="e">
        <f t="shared" si="754"/>
        <v>#VALUE!</v>
      </c>
      <c r="FU539" s="19" t="e">
        <f t="shared" si="755"/>
        <v>#VALUE!</v>
      </c>
      <c r="FV539" s="19" t="e">
        <f t="shared" si="756"/>
        <v>#VALUE!</v>
      </c>
      <c r="FW539" s="50" t="e">
        <f t="shared" si="757"/>
        <v>#VALUE!</v>
      </c>
      <c r="FX539" s="120">
        <f t="shared" si="758"/>
        <v>0</v>
      </c>
      <c r="FY539" s="120">
        <f t="shared" si="759"/>
        <v>0</v>
      </c>
      <c r="FZ539" s="120">
        <f t="shared" si="760"/>
        <v>0</v>
      </c>
      <c r="GA539" s="120">
        <f t="shared" si="761"/>
        <v>0</v>
      </c>
      <c r="GB539" s="120">
        <f t="shared" si="762"/>
        <v>0</v>
      </c>
      <c r="GC539" s="120">
        <f t="shared" si="763"/>
        <v>0</v>
      </c>
      <c r="GD539" s="120">
        <f t="shared" si="764"/>
        <v>0</v>
      </c>
      <c r="GE539" s="120">
        <f t="shared" si="765"/>
        <v>0</v>
      </c>
      <c r="GF539" s="120">
        <f t="shared" si="766"/>
        <v>0</v>
      </c>
      <c r="GG539">
        <f t="shared" si="767"/>
        <v>0</v>
      </c>
      <c r="GH539">
        <f t="shared" si="768"/>
        <v>0</v>
      </c>
      <c r="GI539">
        <v>6</v>
      </c>
      <c r="GJ539" t="str">
        <f t="shared" si="769"/>
        <v/>
      </c>
    </row>
    <row r="540" spans="1:192" ht="15" x14ac:dyDescent="0.25">
      <c r="A540" s="50">
        <f t="shared" si="700"/>
        <v>539</v>
      </c>
      <c r="B540" s="2" t="s">
        <v>354</v>
      </c>
      <c r="C540" s="2" t="s">
        <v>234</v>
      </c>
      <c r="D540" s="2"/>
      <c r="E540" s="2"/>
      <c r="F540" s="277">
        <v>3470380</v>
      </c>
      <c r="G540" s="271">
        <v>5552770</v>
      </c>
      <c r="H540" s="78">
        <f t="shared" si="709"/>
        <v>470317.41800000001</v>
      </c>
      <c r="I540" s="77">
        <f t="shared" si="710"/>
        <v>5550988.682</v>
      </c>
      <c r="J540" s="19">
        <v>94</v>
      </c>
      <c r="K540" s="66" t="s">
        <v>1333</v>
      </c>
      <c r="L540" s="19">
        <v>32.549999999999997</v>
      </c>
      <c r="Q540" s="2" t="s">
        <v>2822</v>
      </c>
      <c r="R540" t="s">
        <v>2896</v>
      </c>
      <c r="S540" s="2" t="s">
        <v>2811</v>
      </c>
      <c r="T540" s="241" t="str">
        <f t="shared" si="711"/>
        <v>-</v>
      </c>
      <c r="U540" s="241" t="str">
        <f t="shared" si="712"/>
        <v>-</v>
      </c>
      <c r="V540" s="241" t="str">
        <f t="shared" si="713"/>
        <v>-</v>
      </c>
      <c r="W540" s="241" t="str">
        <f t="shared" si="705"/>
        <v>-</v>
      </c>
      <c r="X540" s="260">
        <f t="shared" si="702"/>
        <v>6</v>
      </c>
      <c r="Y540" s="261" t="str">
        <f t="shared" si="701"/>
        <v/>
      </c>
      <c r="Z540" s="56"/>
      <c r="AA540" s="86">
        <v>26917</v>
      </c>
      <c r="AB540" s="76">
        <v>2</v>
      </c>
      <c r="AC540" s="2" t="s">
        <v>611</v>
      </c>
      <c r="AD540" s="2" t="s">
        <v>2011</v>
      </c>
      <c r="AE540" s="57" t="s">
        <v>2012</v>
      </c>
      <c r="AF540" s="66" t="s">
        <v>3088</v>
      </c>
      <c r="AI540" s="272"/>
      <c r="AM540" s="66">
        <v>0.2</v>
      </c>
      <c r="AS540" s="204"/>
      <c r="AT540" s="249"/>
      <c r="AU540" s="51"/>
      <c r="AV540" s="51"/>
      <c r="AW540" s="51"/>
      <c r="AX540" s="51"/>
      <c r="AY540" s="51"/>
      <c r="AZ540" s="49"/>
      <c r="BO540" s="90"/>
      <c r="BP540" s="273"/>
      <c r="BQ540" s="90"/>
      <c r="BR540" s="90"/>
      <c r="BS540" s="90"/>
      <c r="BT540" s="90"/>
      <c r="BU540" s="90"/>
      <c r="BV540" s="90"/>
      <c r="BW540" s="90"/>
      <c r="BX540" s="90"/>
      <c r="BY540" s="90"/>
      <c r="BZ540" s="90"/>
      <c r="CA540" s="90"/>
      <c r="CB540" s="90"/>
      <c r="CC540" s="90"/>
      <c r="CD540" s="90"/>
      <c r="CE540" s="90"/>
      <c r="CF540" s="90"/>
      <c r="CG540" s="90"/>
      <c r="CH540" s="90"/>
      <c r="CI540" s="90"/>
      <c r="CJ540" s="90"/>
      <c r="CK540" s="90"/>
      <c r="CL540" s="91"/>
      <c r="CM540" s="90"/>
      <c r="CN540" s="90" t="s">
        <v>3088</v>
      </c>
      <c r="CO540" s="90"/>
      <c r="CQ540" s="56"/>
      <c r="CR540" s="55">
        <v>10</v>
      </c>
      <c r="CS540">
        <v>3.5</v>
      </c>
      <c r="CU540">
        <v>0</v>
      </c>
      <c r="CV540">
        <v>0.1</v>
      </c>
      <c r="CX540">
        <v>86.5</v>
      </c>
      <c r="CY540">
        <v>0.02</v>
      </c>
      <c r="DB540" s="103"/>
      <c r="DC540" s="103"/>
      <c r="DD540" s="103"/>
      <c r="DE540" s="232" t="s">
        <v>2013</v>
      </c>
      <c r="DF540" s="103"/>
      <c r="DG540" s="103"/>
      <c r="DH540" s="103"/>
      <c r="DI540" s="103"/>
      <c r="DJ540" s="103"/>
      <c r="DK540" s="103"/>
      <c r="DL540" s="103"/>
      <c r="DM540" s="103"/>
      <c r="DN540" s="103"/>
      <c r="DO540" s="103"/>
      <c r="DP540" s="103"/>
      <c r="DQ540" s="103"/>
      <c r="DR540" s="103"/>
      <c r="DS540" s="104"/>
      <c r="DT540" s="50">
        <f t="shared" si="714"/>
        <v>0</v>
      </c>
      <c r="DU540" s="73">
        <f t="shared" si="715"/>
        <v>0</v>
      </c>
      <c r="DV540" s="73">
        <f t="shared" si="716"/>
        <v>1</v>
      </c>
      <c r="DW540" s="73">
        <f t="shared" si="717"/>
        <v>0</v>
      </c>
      <c r="DX540" s="73">
        <f t="shared" si="718"/>
        <v>0</v>
      </c>
      <c r="DY540" s="125">
        <f t="shared" si="719"/>
        <v>0</v>
      </c>
      <c r="DZ540" s="73">
        <f t="shared" si="720"/>
        <v>0</v>
      </c>
      <c r="EA540" s="19">
        <f t="shared" si="721"/>
        <v>0</v>
      </c>
      <c r="EB540" s="50">
        <f t="shared" si="722"/>
        <v>1</v>
      </c>
      <c r="EC540" s="19">
        <f t="shared" si="723"/>
        <v>0</v>
      </c>
      <c r="ED540" s="19">
        <f t="shared" si="724"/>
        <v>0</v>
      </c>
      <c r="EE540" s="19">
        <f t="shared" si="725"/>
        <v>0</v>
      </c>
      <c r="EF540" s="50">
        <f t="shared" si="726"/>
        <v>1</v>
      </c>
      <c r="EG540" s="19">
        <f t="shared" si="727"/>
        <v>0</v>
      </c>
      <c r="EH540" s="19">
        <f t="shared" si="728"/>
        <v>0</v>
      </c>
      <c r="EI540" s="50">
        <f t="shared" si="729"/>
        <v>1</v>
      </c>
      <c r="EJ540" s="125">
        <f t="shared" si="730"/>
        <v>0</v>
      </c>
      <c r="EK540" t="str">
        <f t="shared" si="731"/>
        <v/>
      </c>
      <c r="EL540" t="str">
        <f t="shared" si="732"/>
        <v/>
      </c>
      <c r="EM540" t="str">
        <f t="shared" si="733"/>
        <v/>
      </c>
      <c r="EN540" t="str">
        <f t="shared" si="734"/>
        <v/>
      </c>
      <c r="EO540" t="str">
        <f t="shared" si="735"/>
        <v/>
      </c>
      <c r="EP540" t="str">
        <f t="shared" si="736"/>
        <v/>
      </c>
      <c r="EQ540" t="str">
        <f t="shared" si="737"/>
        <v/>
      </c>
      <c r="ER540" t="str">
        <f t="shared" si="738"/>
        <v/>
      </c>
      <c r="ES540" t="str">
        <f t="shared" si="739"/>
        <v/>
      </c>
      <c r="ET540" t="str">
        <f t="shared" si="740"/>
        <v/>
      </c>
      <c r="EU540" s="61" t="str">
        <f t="shared" si="741"/>
        <v/>
      </c>
      <c r="EV540" s="53" t="str">
        <f>IF(ISNUMBER(EK540),EK540*#REF!,"")</f>
        <v/>
      </c>
      <c r="EW540" s="53" t="str">
        <f>IF(ISNUMBER(EL540),EL540*#REF!,"")</f>
        <v/>
      </c>
      <c r="EX540" s="53" t="str">
        <f>IF(ISNUMBER(EM540),EM540*#REF!,"")</f>
        <v/>
      </c>
      <c r="EY540" s="53" t="str">
        <f>IF(ISNUMBER(EN540),EN540*#REF!,"")</f>
        <v/>
      </c>
      <c r="EZ540" s="53" t="str">
        <f>IF(ISNUMBER(EO540),EO540*#REF!,"")</f>
        <v/>
      </c>
      <c r="FA540" s="53" t="str">
        <f>IF(ISNUMBER(EP540),EP540*#REF!,"")</f>
        <v/>
      </c>
      <c r="FB540" s="53" t="str">
        <f>IF(ISNUMBER(EQ540),EQ540*#REF!,"")</f>
        <v/>
      </c>
      <c r="FC540" s="53" t="str">
        <f>IF(ISNUMBER(ER540),ER540*#REF!,"")</f>
        <v/>
      </c>
      <c r="FD540" s="53" t="str">
        <f>IF(ISNUMBER(ES540),ES540*#REF!,"")</f>
        <v/>
      </c>
      <c r="FE540" s="53" t="str">
        <f>IF(ISNUMBER(ET540),ET540*#REF!,"")</f>
        <v/>
      </c>
      <c r="FF540" s="52" t="str">
        <f>IF(ISNUMBER(EU540),EU540*#REF!,"")</f>
        <v/>
      </c>
      <c r="FG540" s="55" t="str">
        <f t="shared" si="742"/>
        <v/>
      </c>
      <c r="FH540" s="55" t="str">
        <f t="shared" si="743"/>
        <v/>
      </c>
      <c r="FI540" s="55" t="str">
        <f t="shared" si="744"/>
        <v/>
      </c>
      <c r="FJ540" s="55" t="str">
        <f t="shared" si="745"/>
        <v/>
      </c>
      <c r="FK540" s="55" t="str">
        <f t="shared" si="746"/>
        <v/>
      </c>
      <c r="FL540" s="55" t="str">
        <f t="shared" si="747"/>
        <v/>
      </c>
      <c r="FM540" s="55" t="str">
        <f t="shared" si="748"/>
        <v/>
      </c>
      <c r="FN540" s="55" t="str">
        <f t="shared" si="749"/>
        <v/>
      </c>
      <c r="FO540" s="55" t="str">
        <f t="shared" si="750"/>
        <v/>
      </c>
      <c r="FP540" s="55" t="str">
        <f t="shared" si="751"/>
        <v/>
      </c>
      <c r="FQ540" s="59" t="str">
        <f t="shared" si="752"/>
        <v/>
      </c>
      <c r="FR540" s="53" t="str">
        <f t="shared" si="708"/>
        <v/>
      </c>
      <c r="FS540" s="53">
        <f t="shared" si="753"/>
        <v>0</v>
      </c>
      <c r="FT540" s="19">
        <f t="shared" si="754"/>
        <v>1</v>
      </c>
      <c r="FU540" s="19">
        <f t="shared" si="755"/>
        <v>0</v>
      </c>
      <c r="FV540" s="19">
        <f t="shared" si="756"/>
        <v>0</v>
      </c>
      <c r="FW540" s="50">
        <f t="shared" si="757"/>
        <v>0</v>
      </c>
      <c r="FX540" s="120">
        <f t="shared" si="758"/>
        <v>0</v>
      </c>
      <c r="FY540" s="120">
        <f t="shared" si="759"/>
        <v>0</v>
      </c>
      <c r="FZ540" s="120">
        <f t="shared" si="760"/>
        <v>0</v>
      </c>
      <c r="GA540" s="120">
        <f t="shared" si="761"/>
        <v>0</v>
      </c>
      <c r="GB540" s="120">
        <f t="shared" si="762"/>
        <v>0</v>
      </c>
      <c r="GC540" s="120">
        <f t="shared" si="763"/>
        <v>0</v>
      </c>
      <c r="GD540" s="120">
        <f t="shared" si="764"/>
        <v>0</v>
      </c>
      <c r="GE540" s="120">
        <f t="shared" si="765"/>
        <v>0</v>
      </c>
      <c r="GF540" s="120">
        <f t="shared" si="766"/>
        <v>0</v>
      </c>
      <c r="GG540">
        <f t="shared" si="767"/>
        <v>0</v>
      </c>
      <c r="GH540">
        <f t="shared" si="768"/>
        <v>0</v>
      </c>
      <c r="GI540">
        <v>6</v>
      </c>
      <c r="GJ540" t="str">
        <f t="shared" si="769"/>
        <v/>
      </c>
    </row>
    <row r="541" spans="1:192" ht="15" x14ac:dyDescent="0.25">
      <c r="A541" s="50">
        <f t="shared" si="700"/>
        <v>540</v>
      </c>
      <c r="B541" s="2" t="s">
        <v>354</v>
      </c>
      <c r="C541" s="2" t="s">
        <v>234</v>
      </c>
      <c r="D541" s="2"/>
      <c r="E541" s="2"/>
      <c r="F541" s="277">
        <v>3470380</v>
      </c>
      <c r="G541" s="271">
        <v>5552770</v>
      </c>
      <c r="H541" s="78">
        <f t="shared" si="709"/>
        <v>470317.41800000001</v>
      </c>
      <c r="I541" s="77">
        <f t="shared" si="710"/>
        <v>5550988.682</v>
      </c>
      <c r="J541" s="19">
        <v>94</v>
      </c>
      <c r="K541" s="66" t="s">
        <v>1333</v>
      </c>
      <c r="L541" s="19">
        <v>32.549999999999997</v>
      </c>
      <c r="Q541" s="2" t="s">
        <v>2822</v>
      </c>
      <c r="R541" t="s">
        <v>2896</v>
      </c>
      <c r="S541" s="2" t="s">
        <v>2811</v>
      </c>
      <c r="T541" s="241" t="str">
        <f t="shared" si="711"/>
        <v>-</v>
      </c>
      <c r="U541" s="241" t="str">
        <f t="shared" si="712"/>
        <v>M</v>
      </c>
      <c r="V541" s="241" t="str">
        <f t="shared" si="713"/>
        <v>-</v>
      </c>
      <c r="W541" s="241" t="str">
        <f t="shared" si="705"/>
        <v>-</v>
      </c>
      <c r="X541" s="260">
        <f t="shared" si="702"/>
        <v>6</v>
      </c>
      <c r="Y541" s="261" t="str">
        <f t="shared" si="701"/>
        <v/>
      </c>
      <c r="Z541" s="56" t="s">
        <v>1998</v>
      </c>
      <c r="AA541" s="86">
        <v>35948</v>
      </c>
      <c r="AB541" s="76">
        <v>3</v>
      </c>
      <c r="AC541" s="2" t="s">
        <v>404</v>
      </c>
      <c r="AD541" s="2" t="s">
        <v>2007</v>
      </c>
      <c r="AE541" s="57" t="s">
        <v>2014</v>
      </c>
      <c r="AF541" s="66">
        <v>11.3</v>
      </c>
      <c r="AH541" s="19">
        <v>7.37</v>
      </c>
      <c r="AI541" s="272"/>
      <c r="AS541" s="193">
        <f t="shared" ref="AS541:AS554" si="770">SUM(AU541:BN541)+SUM(BO541:CL541)/1000</f>
        <v>4356.3999999999996</v>
      </c>
      <c r="AT541" s="248" t="str">
        <f t="shared" ref="AT541:AT554" si="771">FR541</f>
        <v/>
      </c>
      <c r="AU541">
        <v>1240</v>
      </c>
      <c r="AV541">
        <v>62</v>
      </c>
      <c r="AW541">
        <v>118</v>
      </c>
      <c r="AX541">
        <v>1878</v>
      </c>
      <c r="AY541">
        <v>0.5</v>
      </c>
      <c r="AZ541" s="61">
        <v>998</v>
      </c>
      <c r="BB541">
        <v>34</v>
      </c>
      <c r="BD541">
        <v>17.899999999999999</v>
      </c>
      <c r="BE541" s="2" t="s">
        <v>1369</v>
      </c>
      <c r="BJ541">
        <v>8</v>
      </c>
      <c r="BO541" s="90"/>
      <c r="BP541" s="273"/>
      <c r="BQ541" s="90"/>
      <c r="BR541" s="90"/>
      <c r="BS541" s="90"/>
      <c r="BT541" s="90"/>
      <c r="BU541" s="90"/>
      <c r="BV541" s="90"/>
      <c r="BW541" s="90"/>
      <c r="BX541" s="90"/>
      <c r="BY541" s="90"/>
      <c r="BZ541" s="90"/>
      <c r="CA541" s="90"/>
      <c r="CB541" s="90"/>
      <c r="CC541" s="90"/>
      <c r="CD541" s="90"/>
      <c r="CE541" s="90"/>
      <c r="CF541" s="90"/>
      <c r="CG541" s="90"/>
      <c r="CH541" s="90"/>
      <c r="CI541" s="90"/>
      <c r="CJ541" s="90"/>
      <c r="CK541" s="90"/>
      <c r="CL541" s="91"/>
      <c r="CM541" s="90">
        <v>0.4</v>
      </c>
      <c r="CN541" s="117">
        <v>56.1</v>
      </c>
      <c r="CO541" s="105"/>
      <c r="DB541" s="103"/>
      <c r="DC541" s="103"/>
      <c r="DD541" s="103"/>
      <c r="DE541" s="103"/>
      <c r="DF541" s="103"/>
      <c r="DG541" s="103"/>
      <c r="DH541" s="103"/>
      <c r="DI541" s="103"/>
      <c r="DJ541" s="103"/>
      <c r="DK541" s="103"/>
      <c r="DL541" s="103"/>
      <c r="DM541" s="103"/>
      <c r="DN541" s="103"/>
      <c r="DO541" s="103"/>
      <c r="DP541" s="103"/>
      <c r="DQ541" s="103"/>
      <c r="DR541" s="103"/>
      <c r="DS541" s="104"/>
      <c r="DT541" s="50">
        <f t="shared" si="714"/>
        <v>0</v>
      </c>
      <c r="DU541" s="73">
        <f t="shared" si="715"/>
        <v>0</v>
      </c>
      <c r="DV541" s="73">
        <f t="shared" si="716"/>
        <v>1</v>
      </c>
      <c r="DW541" s="73">
        <f t="shared" si="717"/>
        <v>0</v>
      </c>
      <c r="DX541" s="73">
        <f t="shared" si="718"/>
        <v>0</v>
      </c>
      <c r="DY541" s="125">
        <f t="shared" si="719"/>
        <v>0</v>
      </c>
      <c r="DZ541" s="73">
        <f t="shared" si="720"/>
        <v>1</v>
      </c>
      <c r="EA541" s="19">
        <f t="shared" si="721"/>
        <v>0</v>
      </c>
      <c r="EB541" s="50">
        <f t="shared" si="722"/>
        <v>0</v>
      </c>
      <c r="EC541" s="19">
        <f t="shared" si="723"/>
        <v>0</v>
      </c>
      <c r="ED541" s="19">
        <f t="shared" si="724"/>
        <v>1</v>
      </c>
      <c r="EE541" s="19">
        <f t="shared" si="725"/>
        <v>0</v>
      </c>
      <c r="EF541" s="50">
        <f t="shared" si="726"/>
        <v>0</v>
      </c>
      <c r="EG541" s="19">
        <f t="shared" si="727"/>
        <v>1</v>
      </c>
      <c r="EH541" s="19">
        <f t="shared" si="728"/>
        <v>0</v>
      </c>
      <c r="EI541" s="50">
        <f t="shared" si="729"/>
        <v>0</v>
      </c>
      <c r="EJ541" s="125">
        <f t="shared" si="730"/>
        <v>1</v>
      </c>
      <c r="EK541">
        <f t="shared" si="731"/>
        <v>1240</v>
      </c>
      <c r="EL541">
        <f t="shared" si="732"/>
        <v>34</v>
      </c>
      <c r="EM541">
        <f t="shared" si="733"/>
        <v>62</v>
      </c>
      <c r="EN541">
        <f t="shared" si="734"/>
        <v>118</v>
      </c>
      <c r="EO541" t="str">
        <f t="shared" si="735"/>
        <v/>
      </c>
      <c r="EP541" t="str">
        <f t="shared" si="736"/>
        <v/>
      </c>
      <c r="EQ541">
        <f t="shared" si="737"/>
        <v>998</v>
      </c>
      <c r="ER541" t="str">
        <f t="shared" si="738"/>
        <v/>
      </c>
      <c r="ES541">
        <f t="shared" si="739"/>
        <v>8</v>
      </c>
      <c r="ET541">
        <f t="shared" si="740"/>
        <v>0.5</v>
      </c>
      <c r="EU541" s="61">
        <f t="shared" si="741"/>
        <v>1878</v>
      </c>
      <c r="EV541" s="53" t="e">
        <f>IF(ISNUMBER(EK541),EK541*#REF!,"")</f>
        <v>#REF!</v>
      </c>
      <c r="EW541" s="53" t="e">
        <f>IF(ISNUMBER(EL541),EL541*#REF!,"")</f>
        <v>#REF!</v>
      </c>
      <c r="EX541" s="53" t="e">
        <f>IF(ISNUMBER(EM541),EM541*#REF!,"")</f>
        <v>#REF!</v>
      </c>
      <c r="EY541" s="53" t="e">
        <f>IF(ISNUMBER(EN541),EN541*#REF!,"")</f>
        <v>#REF!</v>
      </c>
      <c r="EZ541" s="53" t="str">
        <f>IF(ISNUMBER(EO541),EO541*#REF!,"")</f>
        <v/>
      </c>
      <c r="FA541" s="53" t="str">
        <f>IF(ISNUMBER(EP541),EP541*#REF!,"")</f>
        <v/>
      </c>
      <c r="FB541" s="53" t="e">
        <f>IF(ISNUMBER(EQ541),EQ541*#REF!,"")</f>
        <v>#REF!</v>
      </c>
      <c r="FC541" s="53" t="str">
        <f>IF(ISNUMBER(ER541),ER541*#REF!,"")</f>
        <v/>
      </c>
      <c r="FD541" s="53" t="e">
        <f>IF(ISNUMBER(ES541),ES541*#REF!,"")</f>
        <v>#REF!</v>
      </c>
      <c r="FE541" s="53" t="e">
        <f>IF(ISNUMBER(ET541),ET541*#REF!,"")</f>
        <v>#REF!</v>
      </c>
      <c r="FF541" s="52" t="e">
        <f>IF(ISNUMBER(EU541),EU541*#REF!,"")</f>
        <v>#REF!</v>
      </c>
      <c r="FG541" s="55" t="str">
        <f t="shared" si="742"/>
        <v/>
      </c>
      <c r="FH541" s="55" t="str">
        <f t="shared" si="743"/>
        <v/>
      </c>
      <c r="FI541" s="55" t="str">
        <f t="shared" si="744"/>
        <v/>
      </c>
      <c r="FJ541" s="55" t="str">
        <f t="shared" si="745"/>
        <v/>
      </c>
      <c r="FK541" s="55" t="str">
        <f t="shared" si="746"/>
        <v/>
      </c>
      <c r="FL541" s="55" t="str">
        <f t="shared" si="747"/>
        <v/>
      </c>
      <c r="FM541" s="55" t="str">
        <f t="shared" si="748"/>
        <v/>
      </c>
      <c r="FN541" s="55" t="str">
        <f t="shared" si="749"/>
        <v/>
      </c>
      <c r="FO541" s="55" t="str">
        <f t="shared" si="750"/>
        <v/>
      </c>
      <c r="FP541" s="55" t="str">
        <f t="shared" si="751"/>
        <v/>
      </c>
      <c r="FQ541" s="59" t="str">
        <f t="shared" si="752"/>
        <v/>
      </c>
      <c r="FR541" s="53" t="str">
        <f t="shared" si="708"/>
        <v/>
      </c>
      <c r="FS541" s="53" t="e">
        <f t="shared" si="753"/>
        <v>#VALUE!</v>
      </c>
      <c r="FT541" s="19" t="e">
        <f t="shared" si="754"/>
        <v>#VALUE!</v>
      </c>
      <c r="FU541" s="19" t="e">
        <f t="shared" si="755"/>
        <v>#VALUE!</v>
      </c>
      <c r="FV541" s="19" t="e">
        <f t="shared" si="756"/>
        <v>#VALUE!</v>
      </c>
      <c r="FW541" s="50" t="e">
        <f t="shared" si="757"/>
        <v>#VALUE!</v>
      </c>
      <c r="FX541" s="120">
        <f t="shared" si="758"/>
        <v>0</v>
      </c>
      <c r="FY541" s="120">
        <f t="shared" si="759"/>
        <v>0</v>
      </c>
      <c r="FZ541" s="120">
        <f t="shared" si="760"/>
        <v>0</v>
      </c>
      <c r="GA541" s="120">
        <f t="shared" si="761"/>
        <v>0</v>
      </c>
      <c r="GB541" s="120">
        <f t="shared" si="762"/>
        <v>0</v>
      </c>
      <c r="GC541" s="120">
        <f t="shared" si="763"/>
        <v>0</v>
      </c>
      <c r="GD541" s="120">
        <f t="shared" si="764"/>
        <v>0</v>
      </c>
      <c r="GE541" s="120">
        <f t="shared" si="765"/>
        <v>0</v>
      </c>
      <c r="GF541" s="120">
        <f t="shared" si="766"/>
        <v>0</v>
      </c>
      <c r="GG541">
        <f t="shared" si="767"/>
        <v>0</v>
      </c>
      <c r="GH541">
        <f t="shared" si="768"/>
        <v>0</v>
      </c>
      <c r="GI541">
        <v>6</v>
      </c>
      <c r="GJ541" t="str">
        <f t="shared" si="769"/>
        <v/>
      </c>
    </row>
    <row r="542" spans="1:192" ht="15" x14ac:dyDescent="0.25">
      <c r="A542" s="50">
        <f t="shared" ref="A542:A605" si="772">A541+1</f>
        <v>541</v>
      </c>
      <c r="B542" s="2" t="s">
        <v>619</v>
      </c>
      <c r="C542" s="2" t="s">
        <v>620</v>
      </c>
      <c r="D542" s="2"/>
      <c r="E542" s="2"/>
      <c r="F542" s="271">
        <v>3479760</v>
      </c>
      <c r="G542" s="271">
        <v>5562190</v>
      </c>
      <c r="H542" s="77">
        <f t="shared" si="709"/>
        <v>479693.66600000003</v>
      </c>
      <c r="I542" s="77">
        <f t="shared" si="710"/>
        <v>5560404.9139999999</v>
      </c>
      <c r="J542" s="19">
        <v>114.57</v>
      </c>
      <c r="K542" s="66" t="s">
        <v>1333</v>
      </c>
      <c r="L542" s="19">
        <v>72</v>
      </c>
      <c r="Q542" s="58" t="s">
        <v>2822</v>
      </c>
      <c r="R542" s="2" t="s">
        <v>2891</v>
      </c>
      <c r="S542" s="2" t="s">
        <v>2813</v>
      </c>
      <c r="T542" s="241" t="str">
        <f t="shared" si="711"/>
        <v>-</v>
      </c>
      <c r="U542" s="241" t="str">
        <f t="shared" si="712"/>
        <v>M</v>
      </c>
      <c r="V542" s="241" t="str">
        <f t="shared" si="713"/>
        <v>-</v>
      </c>
      <c r="W542" s="241" t="str">
        <f t="shared" si="705"/>
        <v>A</v>
      </c>
      <c r="X542" s="260">
        <f t="shared" si="702"/>
        <v>6</v>
      </c>
      <c r="Y542" s="261" t="str">
        <f t="shared" si="701"/>
        <v/>
      </c>
      <c r="Z542" s="56" t="s">
        <v>1701</v>
      </c>
      <c r="AA542" s="86">
        <v>27452</v>
      </c>
      <c r="AB542" s="76">
        <v>1</v>
      </c>
      <c r="AC542" s="2" t="s">
        <v>455</v>
      </c>
      <c r="AD542" s="2" t="s">
        <v>2015</v>
      </c>
      <c r="AE542" s="56"/>
      <c r="AF542" s="66">
        <v>12.3</v>
      </c>
      <c r="AH542" s="19">
        <v>6.1</v>
      </c>
      <c r="AI542" s="272"/>
      <c r="AS542" s="193">
        <f t="shared" si="770"/>
        <v>2688.1259999999993</v>
      </c>
      <c r="AT542" s="248" t="str">
        <f t="shared" si="771"/>
        <v/>
      </c>
      <c r="AU542">
        <v>278.5</v>
      </c>
      <c r="AV542">
        <v>51.2</v>
      </c>
      <c r="AW542">
        <v>389.2</v>
      </c>
      <c r="AX542">
        <v>403.8</v>
      </c>
      <c r="AY542">
        <v>39.5</v>
      </c>
      <c r="AZ542" s="59">
        <v>1480</v>
      </c>
      <c r="BB542">
        <v>20.5</v>
      </c>
      <c r="BC542">
        <v>3.15</v>
      </c>
      <c r="BD542">
        <v>0.16</v>
      </c>
      <c r="BE542">
        <v>4.63</v>
      </c>
      <c r="BF542">
        <v>0.69</v>
      </c>
      <c r="BG542">
        <v>0.37</v>
      </c>
      <c r="BJ542">
        <v>0.22</v>
      </c>
      <c r="BK542">
        <v>6.0000000000000001E-3</v>
      </c>
      <c r="BM542">
        <v>16.2</v>
      </c>
      <c r="BO542" s="90"/>
      <c r="BP542" s="273"/>
      <c r="BQ542" s="90"/>
      <c r="BR542" s="90"/>
      <c r="BS542" s="90"/>
      <c r="BT542" s="90"/>
      <c r="BU542" s="90"/>
      <c r="BV542" s="90"/>
      <c r="BW542" s="90"/>
      <c r="BX542" s="90"/>
      <c r="BY542" s="90"/>
      <c r="BZ542" s="90"/>
      <c r="CA542" s="90"/>
      <c r="CB542" s="90"/>
      <c r="CC542" s="90"/>
      <c r="CD542" s="90"/>
      <c r="CE542" s="90"/>
      <c r="CF542" s="90"/>
      <c r="CG542" s="90"/>
      <c r="CH542" s="90"/>
      <c r="CI542" s="90"/>
      <c r="CJ542" s="90"/>
      <c r="CK542" s="90"/>
      <c r="CL542" s="91"/>
      <c r="CM542" s="90"/>
      <c r="CN542" s="117">
        <v>1232</v>
      </c>
      <c r="CO542" s="90"/>
      <c r="DB542" s="103"/>
      <c r="DC542" s="103"/>
      <c r="DD542" s="103"/>
      <c r="DE542" s="103"/>
      <c r="DF542" s="103"/>
      <c r="DG542" s="103"/>
      <c r="DH542" s="103"/>
      <c r="DI542" s="103"/>
      <c r="DJ542" s="103"/>
      <c r="DK542" s="103"/>
      <c r="DL542" s="103"/>
      <c r="DM542" s="103"/>
      <c r="DN542" s="103"/>
      <c r="DO542" s="103"/>
      <c r="DP542" s="103"/>
      <c r="DQ542" s="103"/>
      <c r="DR542" s="103"/>
      <c r="DS542" s="104"/>
      <c r="DT542" s="50">
        <f t="shared" si="714"/>
        <v>1</v>
      </c>
      <c r="DU542" s="73">
        <f t="shared" si="715"/>
        <v>0</v>
      </c>
      <c r="DV542" s="73">
        <f t="shared" si="716"/>
        <v>1</v>
      </c>
      <c r="DW542" s="73">
        <f t="shared" si="717"/>
        <v>0</v>
      </c>
      <c r="DX542" s="73">
        <f t="shared" si="718"/>
        <v>0</v>
      </c>
      <c r="DY542" s="125">
        <f t="shared" si="719"/>
        <v>0</v>
      </c>
      <c r="DZ542" s="73">
        <f t="shared" si="720"/>
        <v>1</v>
      </c>
      <c r="EA542" s="19">
        <f t="shared" si="721"/>
        <v>0</v>
      </c>
      <c r="EB542" s="50">
        <f t="shared" si="722"/>
        <v>0</v>
      </c>
      <c r="EC542" s="19">
        <f t="shared" si="723"/>
        <v>0</v>
      </c>
      <c r="ED542" s="19">
        <f t="shared" si="724"/>
        <v>1</v>
      </c>
      <c r="EE542" s="19">
        <f t="shared" si="725"/>
        <v>0</v>
      </c>
      <c r="EF542" s="50">
        <f t="shared" si="726"/>
        <v>0</v>
      </c>
      <c r="EG542" s="19">
        <f t="shared" si="727"/>
        <v>0</v>
      </c>
      <c r="EH542" s="19">
        <f t="shared" si="728"/>
        <v>1</v>
      </c>
      <c r="EI542" s="50">
        <f t="shared" si="729"/>
        <v>0</v>
      </c>
      <c r="EJ542" s="125">
        <f t="shared" si="730"/>
        <v>2</v>
      </c>
      <c r="EK542">
        <f t="shared" si="731"/>
        <v>278.5</v>
      </c>
      <c r="EL542">
        <f t="shared" si="732"/>
        <v>20.5</v>
      </c>
      <c r="EM542">
        <f t="shared" si="733"/>
        <v>51.2</v>
      </c>
      <c r="EN542">
        <f t="shared" si="734"/>
        <v>389.2</v>
      </c>
      <c r="EO542">
        <f t="shared" si="735"/>
        <v>0.69</v>
      </c>
      <c r="EP542">
        <f t="shared" si="736"/>
        <v>4.63</v>
      </c>
      <c r="EQ542">
        <f t="shared" si="737"/>
        <v>1480</v>
      </c>
      <c r="ER542" t="str">
        <f t="shared" si="738"/>
        <v/>
      </c>
      <c r="ES542">
        <f t="shared" si="739"/>
        <v>0.22</v>
      </c>
      <c r="ET542">
        <f t="shared" si="740"/>
        <v>39.5</v>
      </c>
      <c r="EU542" s="61">
        <f t="shared" si="741"/>
        <v>403.8</v>
      </c>
      <c r="EV542" s="53" t="e">
        <f>IF(ISNUMBER(EK542),EK542*#REF!,"")</f>
        <v>#REF!</v>
      </c>
      <c r="EW542" s="53" t="e">
        <f>IF(ISNUMBER(EL542),EL542*#REF!,"")</f>
        <v>#REF!</v>
      </c>
      <c r="EX542" s="53" t="e">
        <f>IF(ISNUMBER(EM542),EM542*#REF!,"")</f>
        <v>#REF!</v>
      </c>
      <c r="EY542" s="53" t="e">
        <f>IF(ISNUMBER(EN542),EN542*#REF!,"")</f>
        <v>#REF!</v>
      </c>
      <c r="EZ542" s="53" t="e">
        <f>IF(ISNUMBER(EO542),EO542*#REF!,"")</f>
        <v>#REF!</v>
      </c>
      <c r="FA542" s="53" t="e">
        <f>IF(ISNUMBER(EP542),EP542*#REF!,"")</f>
        <v>#REF!</v>
      </c>
      <c r="FB542" s="53" t="e">
        <f>IF(ISNUMBER(EQ542),EQ542*#REF!,"")</f>
        <v>#REF!</v>
      </c>
      <c r="FC542" s="53" t="str">
        <f>IF(ISNUMBER(ER542),ER542*#REF!,"")</f>
        <v/>
      </c>
      <c r="FD542" s="53" t="e">
        <f>IF(ISNUMBER(ES542),ES542*#REF!,"")</f>
        <v>#REF!</v>
      </c>
      <c r="FE542" s="53" t="e">
        <f>IF(ISNUMBER(ET542),ET542*#REF!,"")</f>
        <v>#REF!</v>
      </c>
      <c r="FF542" s="52" t="e">
        <f>IF(ISNUMBER(EU542),EU542*#REF!,"")</f>
        <v>#REF!</v>
      </c>
      <c r="FG542" s="55" t="str">
        <f t="shared" si="742"/>
        <v/>
      </c>
      <c r="FH542" s="55" t="str">
        <f t="shared" si="743"/>
        <v/>
      </c>
      <c r="FI542" s="55" t="str">
        <f t="shared" si="744"/>
        <v/>
      </c>
      <c r="FJ542" s="55" t="str">
        <f t="shared" si="745"/>
        <v/>
      </c>
      <c r="FK542" s="55" t="str">
        <f t="shared" si="746"/>
        <v/>
      </c>
      <c r="FL542" s="55" t="str">
        <f t="shared" si="747"/>
        <v/>
      </c>
      <c r="FM542" s="55" t="str">
        <f t="shared" si="748"/>
        <v/>
      </c>
      <c r="FN542" s="55" t="str">
        <f t="shared" si="749"/>
        <v/>
      </c>
      <c r="FO542" s="55" t="str">
        <f t="shared" si="750"/>
        <v/>
      </c>
      <c r="FP542" s="55" t="str">
        <f t="shared" si="751"/>
        <v/>
      </c>
      <c r="FQ542" s="59" t="str">
        <f t="shared" si="752"/>
        <v/>
      </c>
      <c r="FR542" s="53" t="str">
        <f t="shared" si="708"/>
        <v/>
      </c>
      <c r="FS542" s="53" t="e">
        <f t="shared" si="753"/>
        <v>#VALUE!</v>
      </c>
      <c r="FT542" s="19" t="e">
        <f t="shared" si="754"/>
        <v>#VALUE!</v>
      </c>
      <c r="FU542" s="19" t="e">
        <f t="shared" si="755"/>
        <v>#VALUE!</v>
      </c>
      <c r="FV542" s="19" t="e">
        <f t="shared" si="756"/>
        <v>#VALUE!</v>
      </c>
      <c r="FW542" s="50" t="e">
        <f t="shared" si="757"/>
        <v>#VALUE!</v>
      </c>
      <c r="FX542" s="120">
        <f t="shared" si="758"/>
        <v>0</v>
      </c>
      <c r="FY542" s="120">
        <f t="shared" si="759"/>
        <v>0</v>
      </c>
      <c r="FZ542" s="120">
        <f t="shared" si="760"/>
        <v>0</v>
      </c>
      <c r="GA542" s="120">
        <f t="shared" si="761"/>
        <v>0</v>
      </c>
      <c r="GB542" s="120">
        <f t="shared" si="762"/>
        <v>0</v>
      </c>
      <c r="GC542" s="120">
        <f t="shared" si="763"/>
        <v>0</v>
      </c>
      <c r="GD542" s="120">
        <f t="shared" si="764"/>
        <v>0</v>
      </c>
      <c r="GE542" s="120">
        <f t="shared" si="765"/>
        <v>0</v>
      </c>
      <c r="GF542" s="120">
        <f t="shared" si="766"/>
        <v>0</v>
      </c>
      <c r="GG542">
        <f t="shared" si="767"/>
        <v>0</v>
      </c>
      <c r="GH542">
        <f t="shared" si="768"/>
        <v>0</v>
      </c>
      <c r="GI542">
        <v>6</v>
      </c>
      <c r="GJ542" t="str">
        <f t="shared" si="769"/>
        <v/>
      </c>
    </row>
    <row r="543" spans="1:192" x14ac:dyDescent="0.2">
      <c r="A543" s="50">
        <f t="shared" si="772"/>
        <v>542</v>
      </c>
      <c r="B543" s="2" t="s">
        <v>691</v>
      </c>
      <c r="C543" s="2" t="s">
        <v>670</v>
      </c>
      <c r="D543" s="2"/>
      <c r="E543" s="2"/>
      <c r="F543" s="19">
        <v>3473600</v>
      </c>
      <c r="G543" s="19">
        <v>5550500</v>
      </c>
      <c r="H543" s="77">
        <f t="shared" si="709"/>
        <v>473536.13</v>
      </c>
      <c r="I543" s="77">
        <f t="shared" si="710"/>
        <v>5548719.5899999999</v>
      </c>
      <c r="J543" s="19">
        <v>94</v>
      </c>
      <c r="K543" s="66" t="s">
        <v>1334</v>
      </c>
      <c r="L543" s="19">
        <v>35</v>
      </c>
      <c r="Q543" s="2" t="s">
        <v>2849</v>
      </c>
      <c r="R543" s="2" t="s">
        <v>2016</v>
      </c>
      <c r="S543" s="2" t="s">
        <v>2811</v>
      </c>
      <c r="T543" s="241" t="str">
        <f t="shared" si="711"/>
        <v>-</v>
      </c>
      <c r="U543" s="241" t="str">
        <f t="shared" si="712"/>
        <v>-</v>
      </c>
      <c r="V543" s="241" t="str">
        <f t="shared" si="713"/>
        <v>-</v>
      </c>
      <c r="W543" s="241" t="str">
        <f t="shared" si="705"/>
        <v>-</v>
      </c>
      <c r="X543" s="260">
        <f t="shared" si="702"/>
        <v>6</v>
      </c>
      <c r="Y543" s="261" t="str">
        <f t="shared" si="701"/>
        <v/>
      </c>
      <c r="Z543" s="56"/>
      <c r="AA543" s="66" t="s">
        <v>2017</v>
      </c>
      <c r="AB543" s="73">
        <v>1</v>
      </c>
      <c r="AD543" s="2" t="s">
        <v>2018</v>
      </c>
      <c r="AE543" s="57" t="s">
        <v>2019</v>
      </c>
      <c r="AF543" s="66" t="s">
        <v>3088</v>
      </c>
      <c r="AS543" s="193">
        <f t="shared" si="770"/>
        <v>770.04798000000005</v>
      </c>
      <c r="AT543" s="248" t="str">
        <f t="shared" si="771"/>
        <v/>
      </c>
      <c r="AU543" s="55">
        <v>108.05206</v>
      </c>
      <c r="AV543" s="55">
        <v>13.367750000000001</v>
      </c>
      <c r="AW543" s="55">
        <v>102.19889999999999</v>
      </c>
      <c r="AX543" s="55">
        <v>70.906000000000006</v>
      </c>
      <c r="AY543" s="55">
        <v>249.76</v>
      </c>
      <c r="AZ543" s="59">
        <v>225.76327000000001</v>
      </c>
      <c r="CN543" s="90" t="s">
        <v>3088</v>
      </c>
      <c r="DB543" s="103"/>
      <c r="DC543" s="103"/>
      <c r="DD543" s="103"/>
      <c r="DE543" s="103"/>
      <c r="DF543" s="103"/>
      <c r="DG543" s="103"/>
      <c r="DH543" s="103"/>
      <c r="DI543" s="103"/>
      <c r="DJ543" s="103"/>
      <c r="DK543" s="103"/>
      <c r="DL543" s="103"/>
      <c r="DM543" s="103"/>
      <c r="DN543" s="103"/>
      <c r="DO543" s="103"/>
      <c r="DP543" s="103"/>
      <c r="DQ543" s="103"/>
      <c r="DR543" s="103"/>
      <c r="DS543" s="104"/>
      <c r="DT543" s="50">
        <f t="shared" si="714"/>
        <v>1</v>
      </c>
      <c r="DU543" s="73">
        <f t="shared" si="715"/>
        <v>0</v>
      </c>
      <c r="DV543" s="73">
        <f t="shared" si="716"/>
        <v>1</v>
      </c>
      <c r="DW543" s="73">
        <f t="shared" si="717"/>
        <v>0</v>
      </c>
      <c r="DX543" s="73">
        <f t="shared" si="718"/>
        <v>0</v>
      </c>
      <c r="DY543" s="125">
        <f t="shared" si="719"/>
        <v>0</v>
      </c>
      <c r="DZ543" s="73">
        <f t="shared" si="720"/>
        <v>0</v>
      </c>
      <c r="EA543" s="19">
        <f t="shared" si="721"/>
        <v>0</v>
      </c>
      <c r="EB543" s="50">
        <f t="shared" si="722"/>
        <v>1</v>
      </c>
      <c r="EC543" s="19">
        <f t="shared" si="723"/>
        <v>1</v>
      </c>
      <c r="ED543" s="19">
        <f t="shared" si="724"/>
        <v>0</v>
      </c>
      <c r="EE543" s="19">
        <f t="shared" si="725"/>
        <v>0</v>
      </c>
      <c r="EF543" s="50">
        <f t="shared" si="726"/>
        <v>0</v>
      </c>
      <c r="EG543" s="19">
        <f t="shared" si="727"/>
        <v>0</v>
      </c>
      <c r="EH543" s="19">
        <f t="shared" si="728"/>
        <v>0</v>
      </c>
      <c r="EI543" s="50">
        <f t="shared" si="729"/>
        <v>1</v>
      </c>
      <c r="EJ543" s="125">
        <f t="shared" si="730"/>
        <v>0</v>
      </c>
      <c r="EK543">
        <f t="shared" si="731"/>
        <v>108.05206</v>
      </c>
      <c r="EL543" t="str">
        <f t="shared" si="732"/>
        <v/>
      </c>
      <c r="EM543">
        <f t="shared" si="733"/>
        <v>13.367750000000001</v>
      </c>
      <c r="EN543">
        <f t="shared" si="734"/>
        <v>102.19889999999999</v>
      </c>
      <c r="EO543" t="str">
        <f t="shared" si="735"/>
        <v/>
      </c>
      <c r="EP543" t="str">
        <f t="shared" si="736"/>
        <v/>
      </c>
      <c r="EQ543">
        <f t="shared" si="737"/>
        <v>225.76327000000001</v>
      </c>
      <c r="ER543" t="str">
        <f t="shared" si="738"/>
        <v/>
      </c>
      <c r="ES543" t="str">
        <f t="shared" si="739"/>
        <v/>
      </c>
      <c r="ET543">
        <f t="shared" si="740"/>
        <v>249.76</v>
      </c>
      <c r="EU543" s="61">
        <f t="shared" si="741"/>
        <v>70.906000000000006</v>
      </c>
      <c r="EV543" s="53" t="e">
        <f>IF(ISNUMBER(EK543),EK543*#REF!,"")</f>
        <v>#REF!</v>
      </c>
      <c r="EW543" s="53" t="str">
        <f>IF(ISNUMBER(EL543),EL543*#REF!,"")</f>
        <v/>
      </c>
      <c r="EX543" s="53" t="e">
        <f>IF(ISNUMBER(EM543),EM543*#REF!,"")</f>
        <v>#REF!</v>
      </c>
      <c r="EY543" s="53" t="e">
        <f>IF(ISNUMBER(EN543),EN543*#REF!,"")</f>
        <v>#REF!</v>
      </c>
      <c r="EZ543" s="53" t="str">
        <f>IF(ISNUMBER(EO543),EO543*#REF!,"")</f>
        <v/>
      </c>
      <c r="FA543" s="53" t="str">
        <f>IF(ISNUMBER(EP543),EP543*#REF!,"")</f>
        <v/>
      </c>
      <c r="FB543" s="53" t="e">
        <f>IF(ISNUMBER(EQ543),EQ543*#REF!,"")</f>
        <v>#REF!</v>
      </c>
      <c r="FC543" s="53" t="str">
        <f>IF(ISNUMBER(ER543),ER543*#REF!,"")</f>
        <v/>
      </c>
      <c r="FD543" s="53" t="str">
        <f>IF(ISNUMBER(ES543),ES543*#REF!,"")</f>
        <v/>
      </c>
      <c r="FE543" s="53" t="e">
        <f>IF(ISNUMBER(ET543),ET543*#REF!,"")</f>
        <v>#REF!</v>
      </c>
      <c r="FF543" s="52" t="e">
        <f>IF(ISNUMBER(EU543),EU543*#REF!,"")</f>
        <v>#REF!</v>
      </c>
      <c r="FG543" s="55" t="str">
        <f t="shared" si="742"/>
        <v/>
      </c>
      <c r="FH543" s="55" t="str">
        <f t="shared" si="743"/>
        <v/>
      </c>
      <c r="FI543" s="55" t="str">
        <f t="shared" si="744"/>
        <v/>
      </c>
      <c r="FJ543" s="55" t="str">
        <f t="shared" si="745"/>
        <v/>
      </c>
      <c r="FK543" s="55" t="str">
        <f t="shared" si="746"/>
        <v/>
      </c>
      <c r="FL543" s="55" t="str">
        <f t="shared" si="747"/>
        <v/>
      </c>
      <c r="FM543" s="55" t="str">
        <f t="shared" si="748"/>
        <v/>
      </c>
      <c r="FN543" s="55" t="str">
        <f t="shared" si="749"/>
        <v/>
      </c>
      <c r="FO543" s="55" t="str">
        <f t="shared" si="750"/>
        <v/>
      </c>
      <c r="FP543" s="55" t="str">
        <f t="shared" si="751"/>
        <v/>
      </c>
      <c r="FQ543" s="59" t="str">
        <f t="shared" si="752"/>
        <v/>
      </c>
      <c r="FR543" s="53" t="str">
        <f t="shared" si="708"/>
        <v/>
      </c>
      <c r="FS543" s="53" t="e">
        <f t="shared" si="753"/>
        <v>#VALUE!</v>
      </c>
      <c r="FT543" s="19" t="e">
        <f t="shared" si="754"/>
        <v>#VALUE!</v>
      </c>
      <c r="FU543" s="19" t="e">
        <f t="shared" si="755"/>
        <v>#VALUE!</v>
      </c>
      <c r="FV543" s="19" t="e">
        <f t="shared" si="756"/>
        <v>#VALUE!</v>
      </c>
      <c r="FW543" s="50" t="e">
        <f t="shared" si="757"/>
        <v>#VALUE!</v>
      </c>
      <c r="FX543" s="120">
        <f t="shared" si="758"/>
        <v>0</v>
      </c>
      <c r="FY543" s="120">
        <f t="shared" si="759"/>
        <v>0</v>
      </c>
      <c r="FZ543" s="120">
        <f t="shared" si="760"/>
        <v>0</v>
      </c>
      <c r="GA543" s="120">
        <f t="shared" si="761"/>
        <v>0</v>
      </c>
      <c r="GB543" s="120">
        <f t="shared" si="762"/>
        <v>0</v>
      </c>
      <c r="GC543" s="120">
        <f t="shared" si="763"/>
        <v>0</v>
      </c>
      <c r="GD543" s="120">
        <f t="shared" si="764"/>
        <v>0</v>
      </c>
      <c r="GE543" s="120">
        <f t="shared" si="765"/>
        <v>0</v>
      </c>
      <c r="GF543" s="120">
        <f t="shared" si="766"/>
        <v>0</v>
      </c>
      <c r="GG543">
        <f t="shared" si="767"/>
        <v>0</v>
      </c>
      <c r="GH543">
        <f t="shared" si="768"/>
        <v>0</v>
      </c>
      <c r="GI543">
        <v>6</v>
      </c>
      <c r="GJ543" t="str">
        <f t="shared" si="769"/>
        <v/>
      </c>
    </row>
    <row r="544" spans="1:192" x14ac:dyDescent="0.2">
      <c r="A544" s="50">
        <f t="shared" si="772"/>
        <v>543</v>
      </c>
      <c r="B544" t="s">
        <v>693</v>
      </c>
      <c r="C544" s="2" t="s">
        <v>163</v>
      </c>
      <c r="D544" s="2"/>
      <c r="E544" s="2"/>
      <c r="F544" s="211">
        <v>3481330</v>
      </c>
      <c r="G544" s="211">
        <v>5553620</v>
      </c>
      <c r="H544" s="209">
        <f t="shared" si="709"/>
        <v>481263.038</v>
      </c>
      <c r="I544" s="209">
        <f t="shared" si="710"/>
        <v>5551838.3420000002</v>
      </c>
      <c r="J544" s="19">
        <v>98.5</v>
      </c>
      <c r="K544" s="19" t="s">
        <v>1334</v>
      </c>
      <c r="L544" s="108">
        <v>48</v>
      </c>
      <c r="Q544" t="s">
        <v>2832</v>
      </c>
      <c r="R544" t="s">
        <v>692</v>
      </c>
      <c r="S544" t="s">
        <v>1325</v>
      </c>
      <c r="T544" s="241" t="str">
        <f t="shared" si="711"/>
        <v>-</v>
      </c>
      <c r="U544" s="241" t="str">
        <f t="shared" si="712"/>
        <v>M</v>
      </c>
      <c r="V544" s="241" t="str">
        <f t="shared" si="713"/>
        <v>-</v>
      </c>
      <c r="W544" s="241" t="str">
        <f t="shared" si="705"/>
        <v>-</v>
      </c>
      <c r="X544" s="260">
        <f t="shared" si="702"/>
        <v>6</v>
      </c>
      <c r="Y544" s="261" t="str">
        <f t="shared" si="701"/>
        <v/>
      </c>
      <c r="AA544" s="19" t="s">
        <v>2020</v>
      </c>
      <c r="AB544" s="73">
        <v>1</v>
      </c>
      <c r="AD544" s="2" t="s">
        <v>2021</v>
      </c>
      <c r="AE544" s="57" t="s">
        <v>2022</v>
      </c>
      <c r="AF544" s="66" t="s">
        <v>3088</v>
      </c>
      <c r="AS544" s="193">
        <f t="shared" si="770"/>
        <v>1055.81131</v>
      </c>
      <c r="AT544" s="248" t="str">
        <f t="shared" si="771"/>
        <v/>
      </c>
      <c r="AU544" s="55">
        <v>273.57862</v>
      </c>
      <c r="AV544" s="55">
        <v>8.5067499999999985</v>
      </c>
      <c r="AW544" s="55">
        <v>24.046800000000001</v>
      </c>
      <c r="AX544" s="55">
        <v>99.2684</v>
      </c>
      <c r="AY544" s="55">
        <v>76.849999999999994</v>
      </c>
      <c r="AZ544" s="59">
        <v>573.56074000000001</v>
      </c>
      <c r="CN544" s="90" t="s">
        <v>3088</v>
      </c>
      <c r="DB544" s="103"/>
      <c r="DC544" s="103"/>
      <c r="DD544" s="103"/>
      <c r="DE544" s="103"/>
      <c r="DF544" s="103"/>
      <c r="DG544" s="103"/>
      <c r="DH544" s="103"/>
      <c r="DI544" s="103"/>
      <c r="DJ544" s="103"/>
      <c r="DK544" s="103"/>
      <c r="DL544" s="103"/>
      <c r="DM544" s="103"/>
      <c r="DN544" s="103"/>
      <c r="DO544" s="103"/>
      <c r="DP544" s="103"/>
      <c r="DQ544" s="103"/>
      <c r="DR544" s="103"/>
      <c r="DS544" s="104"/>
      <c r="DT544" s="50">
        <f t="shared" si="714"/>
        <v>1</v>
      </c>
      <c r="DU544" s="73">
        <f t="shared" si="715"/>
        <v>0</v>
      </c>
      <c r="DV544" s="73">
        <f t="shared" si="716"/>
        <v>1</v>
      </c>
      <c r="DW544" s="73">
        <f t="shared" si="717"/>
        <v>0</v>
      </c>
      <c r="DX544" s="73">
        <f t="shared" si="718"/>
        <v>0</v>
      </c>
      <c r="DY544" s="125">
        <f t="shared" si="719"/>
        <v>0</v>
      </c>
      <c r="DZ544" s="73">
        <f t="shared" si="720"/>
        <v>0</v>
      </c>
      <c r="EA544" s="19">
        <f t="shared" si="721"/>
        <v>0</v>
      </c>
      <c r="EB544" s="50">
        <f t="shared" si="722"/>
        <v>1</v>
      </c>
      <c r="EC544" s="19">
        <f t="shared" si="723"/>
        <v>0</v>
      </c>
      <c r="ED544" s="19">
        <f t="shared" si="724"/>
        <v>1</v>
      </c>
      <c r="EE544" s="19">
        <f t="shared" si="725"/>
        <v>0</v>
      </c>
      <c r="EF544" s="50">
        <f t="shared" si="726"/>
        <v>0</v>
      </c>
      <c r="EG544" s="19">
        <f t="shared" si="727"/>
        <v>0</v>
      </c>
      <c r="EH544" s="19">
        <f t="shared" si="728"/>
        <v>0</v>
      </c>
      <c r="EI544" s="50">
        <f t="shared" si="729"/>
        <v>1</v>
      </c>
      <c r="EJ544" s="125">
        <f t="shared" si="730"/>
        <v>1</v>
      </c>
      <c r="EK544">
        <f t="shared" si="731"/>
        <v>273.57862</v>
      </c>
      <c r="EL544" t="str">
        <f t="shared" si="732"/>
        <v/>
      </c>
      <c r="EM544">
        <f t="shared" si="733"/>
        <v>8.5067499999999985</v>
      </c>
      <c r="EN544">
        <f t="shared" si="734"/>
        <v>24.046800000000001</v>
      </c>
      <c r="EO544" t="str">
        <f t="shared" si="735"/>
        <v/>
      </c>
      <c r="EP544" t="str">
        <f t="shared" si="736"/>
        <v/>
      </c>
      <c r="EQ544">
        <f t="shared" si="737"/>
        <v>573.56074000000001</v>
      </c>
      <c r="ER544" t="str">
        <f t="shared" si="738"/>
        <v/>
      </c>
      <c r="ES544" t="str">
        <f t="shared" si="739"/>
        <v/>
      </c>
      <c r="ET544">
        <f t="shared" si="740"/>
        <v>76.849999999999994</v>
      </c>
      <c r="EU544" s="61">
        <f t="shared" si="741"/>
        <v>99.2684</v>
      </c>
      <c r="EV544" s="53" t="e">
        <f>IF(ISNUMBER(EK544),EK544*#REF!,"")</f>
        <v>#REF!</v>
      </c>
      <c r="EW544" s="53" t="str">
        <f>IF(ISNUMBER(EL544),EL544*#REF!,"")</f>
        <v/>
      </c>
      <c r="EX544" s="53" t="e">
        <f>IF(ISNUMBER(EM544),EM544*#REF!,"")</f>
        <v>#REF!</v>
      </c>
      <c r="EY544" s="53" t="e">
        <f>IF(ISNUMBER(EN544),EN544*#REF!,"")</f>
        <v>#REF!</v>
      </c>
      <c r="EZ544" s="53" t="str">
        <f>IF(ISNUMBER(EO544),EO544*#REF!,"")</f>
        <v/>
      </c>
      <c r="FA544" s="53" t="str">
        <f>IF(ISNUMBER(EP544),EP544*#REF!,"")</f>
        <v/>
      </c>
      <c r="FB544" s="53" t="e">
        <f>IF(ISNUMBER(EQ544),EQ544*#REF!,"")</f>
        <v>#REF!</v>
      </c>
      <c r="FC544" s="53" t="str">
        <f>IF(ISNUMBER(ER544),ER544*#REF!,"")</f>
        <v/>
      </c>
      <c r="FD544" s="53" t="str">
        <f>IF(ISNUMBER(ES544),ES544*#REF!,"")</f>
        <v/>
      </c>
      <c r="FE544" s="53" t="e">
        <f>IF(ISNUMBER(ET544),ET544*#REF!,"")</f>
        <v>#REF!</v>
      </c>
      <c r="FF544" s="52" t="e">
        <f>IF(ISNUMBER(EU544),EU544*#REF!,"")</f>
        <v>#REF!</v>
      </c>
      <c r="FG544" s="55" t="str">
        <f t="shared" si="742"/>
        <v/>
      </c>
      <c r="FH544" s="55" t="str">
        <f t="shared" si="743"/>
        <v/>
      </c>
      <c r="FI544" s="55" t="str">
        <f t="shared" si="744"/>
        <v/>
      </c>
      <c r="FJ544" s="55" t="str">
        <f t="shared" si="745"/>
        <v/>
      </c>
      <c r="FK544" s="55" t="str">
        <f t="shared" si="746"/>
        <v/>
      </c>
      <c r="FL544" s="55" t="str">
        <f t="shared" si="747"/>
        <v/>
      </c>
      <c r="FM544" s="55" t="str">
        <f t="shared" si="748"/>
        <v/>
      </c>
      <c r="FN544" s="55" t="str">
        <f t="shared" si="749"/>
        <v/>
      </c>
      <c r="FO544" s="55" t="str">
        <f t="shared" si="750"/>
        <v/>
      </c>
      <c r="FP544" s="55" t="str">
        <f t="shared" si="751"/>
        <v/>
      </c>
      <c r="FQ544" s="59" t="str">
        <f t="shared" si="752"/>
        <v/>
      </c>
      <c r="FR544" s="53" t="str">
        <f t="shared" si="708"/>
        <v/>
      </c>
      <c r="FS544" s="53" t="e">
        <f t="shared" si="753"/>
        <v>#VALUE!</v>
      </c>
      <c r="FT544" s="19" t="e">
        <f t="shared" si="754"/>
        <v>#VALUE!</v>
      </c>
      <c r="FU544" s="19" t="e">
        <f t="shared" si="755"/>
        <v>#VALUE!</v>
      </c>
      <c r="FV544" s="19" t="e">
        <f t="shared" si="756"/>
        <v>#VALUE!</v>
      </c>
      <c r="FW544" s="50" t="e">
        <f t="shared" si="757"/>
        <v>#VALUE!</v>
      </c>
      <c r="FX544" s="120">
        <f t="shared" si="758"/>
        <v>0</v>
      </c>
      <c r="FY544" s="120">
        <f t="shared" si="759"/>
        <v>0</v>
      </c>
      <c r="FZ544" s="120">
        <f t="shared" si="760"/>
        <v>0</v>
      </c>
      <c r="GA544" s="120">
        <f t="shared" si="761"/>
        <v>0</v>
      </c>
      <c r="GB544" s="120">
        <f t="shared" si="762"/>
        <v>0</v>
      </c>
      <c r="GC544" s="120">
        <f t="shared" si="763"/>
        <v>0</v>
      </c>
      <c r="GD544" s="120">
        <f t="shared" si="764"/>
        <v>0</v>
      </c>
      <c r="GE544" s="120">
        <f t="shared" si="765"/>
        <v>0</v>
      </c>
      <c r="GF544" s="120">
        <f t="shared" si="766"/>
        <v>0</v>
      </c>
      <c r="GG544">
        <f t="shared" si="767"/>
        <v>0</v>
      </c>
      <c r="GH544">
        <f t="shared" si="768"/>
        <v>0</v>
      </c>
      <c r="GI544">
        <v>6</v>
      </c>
      <c r="GJ544" t="str">
        <f t="shared" si="769"/>
        <v/>
      </c>
    </row>
    <row r="545" spans="1:192" x14ac:dyDescent="0.2">
      <c r="A545" s="50">
        <f t="shared" si="772"/>
        <v>544</v>
      </c>
      <c r="B545" s="44" t="s">
        <v>849</v>
      </c>
      <c r="C545" s="2" t="s">
        <v>850</v>
      </c>
      <c r="D545" s="2" t="s">
        <v>1007</v>
      </c>
      <c r="E545" s="2" t="s">
        <v>2023</v>
      </c>
      <c r="F545" s="19">
        <v>3469030</v>
      </c>
      <c r="G545" s="19">
        <v>5553675</v>
      </c>
      <c r="H545" s="77">
        <f t="shared" si="709"/>
        <v>468967.95800000004</v>
      </c>
      <c r="I545" s="77">
        <f t="shared" si="710"/>
        <v>5551893.3200000003</v>
      </c>
      <c r="J545" s="19">
        <v>99</v>
      </c>
      <c r="K545" s="66" t="s">
        <v>1334</v>
      </c>
      <c r="L545" s="136">
        <v>54</v>
      </c>
      <c r="O545" s="19">
        <v>110</v>
      </c>
      <c r="Q545" t="s">
        <v>1354</v>
      </c>
      <c r="R545" t="s">
        <v>2896</v>
      </c>
      <c r="S545" s="2" t="s">
        <v>2811</v>
      </c>
      <c r="T545" s="241" t="str">
        <f t="shared" si="711"/>
        <v>-</v>
      </c>
      <c r="U545" s="241" t="str">
        <f t="shared" si="712"/>
        <v>-</v>
      </c>
      <c r="V545" s="241" t="str">
        <f t="shared" si="713"/>
        <v>-</v>
      </c>
      <c r="W545" s="241" t="str">
        <f t="shared" si="705"/>
        <v>-</v>
      </c>
      <c r="X545" s="260">
        <f t="shared" si="702"/>
        <v>6</v>
      </c>
      <c r="Y545" s="261" t="str">
        <f t="shared" si="701"/>
        <v/>
      </c>
      <c r="Z545" s="61" t="s">
        <v>2024</v>
      </c>
      <c r="AA545" s="48">
        <v>43789</v>
      </c>
      <c r="AB545" s="73">
        <v>1</v>
      </c>
      <c r="AC545" t="s">
        <v>738</v>
      </c>
      <c r="AD545" s="2" t="s">
        <v>2025</v>
      </c>
      <c r="AE545" s="57" t="s">
        <v>2723</v>
      </c>
      <c r="AF545" s="66">
        <v>11.7</v>
      </c>
      <c r="AG545" s="19">
        <v>813</v>
      </c>
      <c r="AH545" s="19">
        <v>7.43</v>
      </c>
      <c r="AM545" s="201">
        <f>0.22/15</f>
        <v>1.4666666666666666E-2</v>
      </c>
      <c r="AS545" s="193">
        <f t="shared" si="770"/>
        <v>677.11</v>
      </c>
      <c r="AT545" s="248" t="str">
        <f t="shared" si="771"/>
        <v/>
      </c>
      <c r="AU545" s="55">
        <v>32.6</v>
      </c>
      <c r="AV545" s="55">
        <v>38.99</v>
      </c>
      <c r="AW545" s="55">
        <v>71.680000000000007</v>
      </c>
      <c r="AX545" s="55">
        <v>8.82</v>
      </c>
      <c r="AY545" s="55">
        <v>19.8</v>
      </c>
      <c r="AZ545" s="59">
        <v>484.5</v>
      </c>
      <c r="BA545">
        <v>0.42</v>
      </c>
      <c r="BB545">
        <v>11.18</v>
      </c>
      <c r="BC545">
        <v>2.36</v>
      </c>
      <c r="BD545">
        <v>2.4700000000000002</v>
      </c>
      <c r="BG545" s="53">
        <v>0.2</v>
      </c>
      <c r="BH545" s="53">
        <v>1.7</v>
      </c>
      <c r="BJ545">
        <v>2.39</v>
      </c>
      <c r="BK545" s="2" t="s">
        <v>1369</v>
      </c>
      <c r="CN545" s="90" t="s">
        <v>3088</v>
      </c>
      <c r="CO545" s="51"/>
      <c r="DB545" s="103"/>
      <c r="DC545" s="103"/>
      <c r="DD545" s="103"/>
      <c r="DE545" s="103"/>
      <c r="DF545" s="103"/>
      <c r="DG545" s="103"/>
      <c r="DH545" s="103"/>
      <c r="DI545" s="103"/>
      <c r="DJ545" s="103"/>
      <c r="DK545" s="103"/>
      <c r="DL545" s="103"/>
      <c r="DM545" s="103"/>
      <c r="DN545" s="103"/>
      <c r="DO545" s="103"/>
      <c r="DP545" s="103"/>
      <c r="DQ545" s="103"/>
      <c r="DR545" s="103"/>
      <c r="DS545" s="104"/>
      <c r="DT545" s="50">
        <f t="shared" si="714"/>
        <v>1</v>
      </c>
      <c r="DU545" s="73">
        <f t="shared" si="715"/>
        <v>0</v>
      </c>
      <c r="DV545" s="73">
        <f t="shared" si="716"/>
        <v>1</v>
      </c>
      <c r="DW545" s="73">
        <f t="shared" si="717"/>
        <v>0</v>
      </c>
      <c r="DX545" s="73">
        <f t="shared" si="718"/>
        <v>0</v>
      </c>
      <c r="DY545" s="125">
        <f t="shared" si="719"/>
        <v>0</v>
      </c>
      <c r="DZ545" s="73">
        <f t="shared" si="720"/>
        <v>1</v>
      </c>
      <c r="EA545" s="19">
        <f t="shared" si="721"/>
        <v>0</v>
      </c>
      <c r="EB545" s="50">
        <f t="shared" si="722"/>
        <v>0</v>
      </c>
      <c r="EC545" s="19">
        <f t="shared" si="723"/>
        <v>1</v>
      </c>
      <c r="ED545" s="19">
        <f t="shared" si="724"/>
        <v>0</v>
      </c>
      <c r="EE545" s="19">
        <f t="shared" si="725"/>
        <v>0</v>
      </c>
      <c r="EF545" s="50">
        <f t="shared" si="726"/>
        <v>0</v>
      </c>
      <c r="EG545" s="19">
        <f t="shared" si="727"/>
        <v>0</v>
      </c>
      <c r="EH545" s="19">
        <f t="shared" si="728"/>
        <v>0</v>
      </c>
      <c r="EI545" s="50">
        <f t="shared" si="729"/>
        <v>1</v>
      </c>
      <c r="EJ545" s="125">
        <f t="shared" si="730"/>
        <v>0</v>
      </c>
      <c r="EK545">
        <f t="shared" si="731"/>
        <v>32.6</v>
      </c>
      <c r="EL545">
        <f t="shared" si="732"/>
        <v>11.18</v>
      </c>
      <c r="EM545">
        <f t="shared" si="733"/>
        <v>38.99</v>
      </c>
      <c r="EN545">
        <f t="shared" si="734"/>
        <v>71.680000000000007</v>
      </c>
      <c r="EO545" t="str">
        <f t="shared" si="735"/>
        <v/>
      </c>
      <c r="EP545" t="str">
        <f t="shared" si="736"/>
        <v/>
      </c>
      <c r="EQ545">
        <f t="shared" si="737"/>
        <v>484.5</v>
      </c>
      <c r="ER545" t="str">
        <f t="shared" si="738"/>
        <v/>
      </c>
      <c r="ES545">
        <f t="shared" si="739"/>
        <v>2.39</v>
      </c>
      <c r="ET545">
        <f t="shared" si="740"/>
        <v>19.8</v>
      </c>
      <c r="EU545" s="61">
        <f t="shared" si="741"/>
        <v>8.82</v>
      </c>
      <c r="EV545" s="53" t="e">
        <f>IF(ISNUMBER(EK545),EK545*#REF!,"")</f>
        <v>#REF!</v>
      </c>
      <c r="EW545" s="53" t="e">
        <f>IF(ISNUMBER(EL545),EL545*#REF!,"")</f>
        <v>#REF!</v>
      </c>
      <c r="EX545" s="53" t="e">
        <f>IF(ISNUMBER(EM545),EM545*#REF!,"")</f>
        <v>#REF!</v>
      </c>
      <c r="EY545" s="53" t="e">
        <f>IF(ISNUMBER(EN545),EN545*#REF!,"")</f>
        <v>#REF!</v>
      </c>
      <c r="EZ545" s="53" t="str">
        <f>IF(ISNUMBER(EO545),EO545*#REF!,"")</f>
        <v/>
      </c>
      <c r="FA545" s="53" t="str">
        <f>IF(ISNUMBER(EP545),EP545*#REF!,"")</f>
        <v/>
      </c>
      <c r="FB545" s="53" t="e">
        <f>IF(ISNUMBER(EQ545),EQ545*#REF!,"")</f>
        <v>#REF!</v>
      </c>
      <c r="FC545" s="53" t="str">
        <f>IF(ISNUMBER(ER545),ER545*#REF!,"")</f>
        <v/>
      </c>
      <c r="FD545" s="53" t="e">
        <f>IF(ISNUMBER(ES545),ES545*#REF!,"")</f>
        <v>#REF!</v>
      </c>
      <c r="FE545" s="53" t="e">
        <f>IF(ISNUMBER(ET545),ET545*#REF!,"")</f>
        <v>#REF!</v>
      </c>
      <c r="FF545" s="52" t="e">
        <f>IF(ISNUMBER(EU545),EU545*#REF!,"")</f>
        <v>#REF!</v>
      </c>
      <c r="FG545" s="55" t="str">
        <f t="shared" si="742"/>
        <v/>
      </c>
      <c r="FH545" s="55" t="str">
        <f t="shared" si="743"/>
        <v/>
      </c>
      <c r="FI545" s="55" t="str">
        <f t="shared" si="744"/>
        <v/>
      </c>
      <c r="FJ545" s="55" t="str">
        <f t="shared" si="745"/>
        <v/>
      </c>
      <c r="FK545" s="55" t="str">
        <f t="shared" si="746"/>
        <v/>
      </c>
      <c r="FL545" s="55" t="str">
        <f t="shared" si="747"/>
        <v/>
      </c>
      <c r="FM545" s="55" t="str">
        <f t="shared" si="748"/>
        <v/>
      </c>
      <c r="FN545" s="55" t="str">
        <f t="shared" si="749"/>
        <v/>
      </c>
      <c r="FO545" s="55" t="str">
        <f t="shared" si="750"/>
        <v/>
      </c>
      <c r="FP545" s="55" t="str">
        <f t="shared" si="751"/>
        <v/>
      </c>
      <c r="FQ545" s="59" t="str">
        <f t="shared" si="752"/>
        <v/>
      </c>
      <c r="FR545" s="53" t="str">
        <f t="shared" si="708"/>
        <v/>
      </c>
      <c r="FS545" s="53" t="e">
        <f t="shared" si="753"/>
        <v>#VALUE!</v>
      </c>
      <c r="FT545" s="19" t="e">
        <f t="shared" si="754"/>
        <v>#VALUE!</v>
      </c>
      <c r="FU545" s="19" t="e">
        <f t="shared" si="755"/>
        <v>#VALUE!</v>
      </c>
      <c r="FV545" s="19" t="e">
        <f t="shared" si="756"/>
        <v>#VALUE!</v>
      </c>
      <c r="FW545" s="50" t="e">
        <f t="shared" si="757"/>
        <v>#VALUE!</v>
      </c>
      <c r="FX545" s="120">
        <f t="shared" si="758"/>
        <v>0</v>
      </c>
      <c r="FY545" s="120">
        <f t="shared" si="759"/>
        <v>0</v>
      </c>
      <c r="FZ545" s="120">
        <f t="shared" si="760"/>
        <v>0</v>
      </c>
      <c r="GA545" s="120">
        <f t="shared" si="761"/>
        <v>0</v>
      </c>
      <c r="GB545" s="120">
        <f t="shared" si="762"/>
        <v>0</v>
      </c>
      <c r="GC545" s="120">
        <f t="shared" si="763"/>
        <v>0</v>
      </c>
      <c r="GD545" s="120">
        <f t="shared" si="764"/>
        <v>0</v>
      </c>
      <c r="GE545" s="120">
        <f t="shared" si="765"/>
        <v>0</v>
      </c>
      <c r="GF545" s="120">
        <f t="shared" si="766"/>
        <v>0</v>
      </c>
      <c r="GG545">
        <f t="shared" si="767"/>
        <v>0</v>
      </c>
      <c r="GH545">
        <f t="shared" si="768"/>
        <v>0</v>
      </c>
      <c r="GI545">
        <v>6</v>
      </c>
      <c r="GJ545" t="str">
        <f t="shared" si="769"/>
        <v/>
      </c>
    </row>
    <row r="546" spans="1:192" x14ac:dyDescent="0.2">
      <c r="A546" s="50">
        <f t="shared" si="772"/>
        <v>545</v>
      </c>
      <c r="B546" s="2" t="s">
        <v>2026</v>
      </c>
      <c r="C546" s="2" t="s">
        <v>732</v>
      </c>
      <c r="D546" s="2"/>
      <c r="E546" s="2"/>
      <c r="F546" s="19">
        <v>3482880</v>
      </c>
      <c r="G546" s="19">
        <v>5579120</v>
      </c>
      <c r="H546" s="77">
        <f t="shared" si="709"/>
        <v>482812.41800000001</v>
      </c>
      <c r="I546" s="77">
        <f t="shared" si="710"/>
        <v>5577328.142</v>
      </c>
      <c r="J546" s="19">
        <v>148</v>
      </c>
      <c r="K546" s="66" t="s">
        <v>1334</v>
      </c>
      <c r="L546" s="19">
        <v>10</v>
      </c>
      <c r="Q546" s="2" t="s">
        <v>2822</v>
      </c>
      <c r="R546" s="2" t="s">
        <v>1371</v>
      </c>
      <c r="S546" s="2" t="s">
        <v>2811</v>
      </c>
      <c r="T546" s="241" t="str">
        <f t="shared" si="711"/>
        <v>-</v>
      </c>
      <c r="U546" s="241" t="str">
        <f t="shared" si="712"/>
        <v>M</v>
      </c>
      <c r="V546" s="241" t="str">
        <f t="shared" si="713"/>
        <v>-</v>
      </c>
      <c r="W546" s="241" t="str">
        <f t="shared" si="705"/>
        <v>-</v>
      </c>
      <c r="X546" s="260">
        <f t="shared" si="702"/>
        <v>6</v>
      </c>
      <c r="Y546" s="261" t="str">
        <f t="shared" si="701"/>
        <v/>
      </c>
      <c r="Z546" s="56"/>
      <c r="AA546" s="48">
        <v>25364</v>
      </c>
      <c r="AB546" s="73">
        <v>1</v>
      </c>
      <c r="AC546" s="2" t="s">
        <v>404</v>
      </c>
      <c r="AD546" s="2" t="s">
        <v>1874</v>
      </c>
      <c r="AF546" s="66">
        <v>9.6</v>
      </c>
      <c r="AH546" s="47">
        <v>7.6</v>
      </c>
      <c r="AN546">
        <v>70.8</v>
      </c>
      <c r="AO546">
        <v>15.4</v>
      </c>
      <c r="AR546">
        <v>1432.09</v>
      </c>
      <c r="AS546" s="193">
        <f t="shared" si="770"/>
        <v>1432.09</v>
      </c>
      <c r="AT546" s="248" t="str">
        <f t="shared" si="771"/>
        <v/>
      </c>
      <c r="AU546" s="55">
        <v>79.2</v>
      </c>
      <c r="AV546">
        <v>66.64</v>
      </c>
      <c r="AW546">
        <v>222.22</v>
      </c>
      <c r="AX546" s="55">
        <v>154.66999999999999</v>
      </c>
      <c r="AY546">
        <v>266.72000000000003</v>
      </c>
      <c r="AZ546" s="52">
        <v>549</v>
      </c>
      <c r="BB546" s="55">
        <v>2.82</v>
      </c>
      <c r="BJ546">
        <v>90.82</v>
      </c>
      <c r="CN546" s="90">
        <v>42</v>
      </c>
      <c r="DB546" s="103"/>
      <c r="DC546" s="103"/>
      <c r="DD546" s="103"/>
      <c r="DE546" s="103"/>
      <c r="DF546" s="103"/>
      <c r="DG546" s="103"/>
      <c r="DH546" s="103"/>
      <c r="DI546" s="103"/>
      <c r="DJ546" s="103"/>
      <c r="DK546" s="103"/>
      <c r="DL546" s="103"/>
      <c r="DM546" s="103"/>
      <c r="DN546" s="103"/>
      <c r="DO546" s="103"/>
      <c r="DP546" s="103"/>
      <c r="DQ546" s="103"/>
      <c r="DR546" s="103"/>
      <c r="DS546" s="104"/>
      <c r="DT546" s="50">
        <f t="shared" si="714"/>
        <v>1</v>
      </c>
      <c r="DU546" s="73">
        <f t="shared" si="715"/>
        <v>1</v>
      </c>
      <c r="DV546" s="73">
        <f t="shared" si="716"/>
        <v>0</v>
      </c>
      <c r="DW546" s="73">
        <f t="shared" si="717"/>
        <v>0</v>
      </c>
      <c r="DX546" s="73">
        <f t="shared" si="718"/>
        <v>0</v>
      </c>
      <c r="DY546" s="125">
        <f t="shared" si="719"/>
        <v>0</v>
      </c>
      <c r="DZ546" s="73">
        <f t="shared" si="720"/>
        <v>1</v>
      </c>
      <c r="EA546" s="19">
        <f t="shared" si="721"/>
        <v>0</v>
      </c>
      <c r="EB546" s="50">
        <f t="shared" si="722"/>
        <v>0</v>
      </c>
      <c r="EC546" s="19">
        <f t="shared" si="723"/>
        <v>0</v>
      </c>
      <c r="ED546" s="19">
        <f t="shared" si="724"/>
        <v>1</v>
      </c>
      <c r="EE546" s="19">
        <f t="shared" si="725"/>
        <v>0</v>
      </c>
      <c r="EF546" s="50">
        <f t="shared" si="726"/>
        <v>0</v>
      </c>
      <c r="EG546" s="19">
        <f t="shared" si="727"/>
        <v>1</v>
      </c>
      <c r="EH546" s="19">
        <f t="shared" si="728"/>
        <v>0</v>
      </c>
      <c r="EI546" s="50">
        <f t="shared" si="729"/>
        <v>0</v>
      </c>
      <c r="EJ546" s="125">
        <f t="shared" si="730"/>
        <v>1</v>
      </c>
      <c r="EK546">
        <f t="shared" si="731"/>
        <v>79.2</v>
      </c>
      <c r="EL546">
        <f t="shared" si="732"/>
        <v>2.82</v>
      </c>
      <c r="EM546">
        <f t="shared" si="733"/>
        <v>66.64</v>
      </c>
      <c r="EN546">
        <f t="shared" si="734"/>
        <v>222.22</v>
      </c>
      <c r="EO546" t="str">
        <f t="shared" si="735"/>
        <v/>
      </c>
      <c r="EP546" t="str">
        <f t="shared" si="736"/>
        <v/>
      </c>
      <c r="EQ546">
        <f t="shared" si="737"/>
        <v>549</v>
      </c>
      <c r="ER546" t="str">
        <f t="shared" si="738"/>
        <v/>
      </c>
      <c r="ES546">
        <f t="shared" si="739"/>
        <v>90.82</v>
      </c>
      <c r="ET546">
        <f t="shared" si="740"/>
        <v>266.72000000000003</v>
      </c>
      <c r="EU546" s="61">
        <f t="shared" si="741"/>
        <v>154.66999999999999</v>
      </c>
      <c r="EV546" s="53" t="e">
        <f>IF(ISNUMBER(EK546),EK546*#REF!,"")</f>
        <v>#REF!</v>
      </c>
      <c r="EW546" s="53" t="e">
        <f>IF(ISNUMBER(EL546),EL546*#REF!,"")</f>
        <v>#REF!</v>
      </c>
      <c r="EX546" s="53" t="e">
        <f>IF(ISNUMBER(EM546),EM546*#REF!,"")</f>
        <v>#REF!</v>
      </c>
      <c r="EY546" s="53" t="e">
        <f>IF(ISNUMBER(EN546),EN546*#REF!,"")</f>
        <v>#REF!</v>
      </c>
      <c r="EZ546" s="53" t="str">
        <f>IF(ISNUMBER(EO546),EO546*#REF!,"")</f>
        <v/>
      </c>
      <c r="FA546" s="53" t="str">
        <f>IF(ISNUMBER(EP546),EP546*#REF!,"")</f>
        <v/>
      </c>
      <c r="FB546" s="53" t="e">
        <f>IF(ISNUMBER(EQ546),EQ546*#REF!,"")</f>
        <v>#REF!</v>
      </c>
      <c r="FC546" s="53" t="str">
        <f>IF(ISNUMBER(ER546),ER546*#REF!,"")</f>
        <v/>
      </c>
      <c r="FD546" s="53" t="e">
        <f>IF(ISNUMBER(ES546),ES546*#REF!,"")</f>
        <v>#REF!</v>
      </c>
      <c r="FE546" s="53" t="e">
        <f>IF(ISNUMBER(ET546),ET546*#REF!,"")</f>
        <v>#REF!</v>
      </c>
      <c r="FF546" s="52" t="e">
        <f>IF(ISNUMBER(EU546),EU546*#REF!,"")</f>
        <v>#REF!</v>
      </c>
      <c r="FG546" s="55" t="str">
        <f t="shared" si="742"/>
        <v/>
      </c>
      <c r="FH546" s="55" t="str">
        <f t="shared" si="743"/>
        <v/>
      </c>
      <c r="FI546" s="55" t="str">
        <f t="shared" si="744"/>
        <v/>
      </c>
      <c r="FJ546" s="55" t="str">
        <f t="shared" si="745"/>
        <v/>
      </c>
      <c r="FK546" s="55" t="str">
        <f t="shared" si="746"/>
        <v/>
      </c>
      <c r="FL546" s="55" t="str">
        <f t="shared" si="747"/>
        <v/>
      </c>
      <c r="FM546" s="55" t="str">
        <f t="shared" si="748"/>
        <v/>
      </c>
      <c r="FN546" s="55" t="str">
        <f t="shared" si="749"/>
        <v/>
      </c>
      <c r="FO546" s="55" t="str">
        <f t="shared" si="750"/>
        <v/>
      </c>
      <c r="FP546" s="55" t="str">
        <f t="shared" si="751"/>
        <v/>
      </c>
      <c r="FQ546" s="59" t="str">
        <f t="shared" si="752"/>
        <v/>
      </c>
      <c r="FR546" s="53" t="str">
        <f t="shared" si="708"/>
        <v/>
      </c>
      <c r="FS546" s="53" t="e">
        <f t="shared" si="753"/>
        <v>#VALUE!</v>
      </c>
      <c r="FT546" s="19" t="e">
        <f t="shared" si="754"/>
        <v>#VALUE!</v>
      </c>
      <c r="FU546" s="19" t="e">
        <f t="shared" si="755"/>
        <v>#VALUE!</v>
      </c>
      <c r="FV546" s="19" t="e">
        <f t="shared" si="756"/>
        <v>#VALUE!</v>
      </c>
      <c r="FW546" s="50" t="e">
        <f t="shared" si="757"/>
        <v>#VALUE!</v>
      </c>
      <c r="FX546" s="120">
        <f t="shared" si="758"/>
        <v>0</v>
      </c>
      <c r="FY546" s="120">
        <f t="shared" si="759"/>
        <v>0</v>
      </c>
      <c r="FZ546" s="120">
        <f t="shared" si="760"/>
        <v>0</v>
      </c>
      <c r="GA546" s="120">
        <f t="shared" si="761"/>
        <v>0</v>
      </c>
      <c r="GB546" s="120">
        <f t="shared" si="762"/>
        <v>0</v>
      </c>
      <c r="GC546" s="120">
        <f t="shared" si="763"/>
        <v>0</v>
      </c>
      <c r="GD546" s="120">
        <f t="shared" si="764"/>
        <v>0</v>
      </c>
      <c r="GE546" s="120">
        <f t="shared" si="765"/>
        <v>0</v>
      </c>
      <c r="GF546" s="120">
        <f t="shared" si="766"/>
        <v>0</v>
      </c>
      <c r="GG546">
        <f t="shared" si="767"/>
        <v>0</v>
      </c>
      <c r="GH546">
        <f t="shared" si="768"/>
        <v>0</v>
      </c>
      <c r="GI546">
        <v>6</v>
      </c>
      <c r="GJ546" t="str">
        <f t="shared" si="769"/>
        <v/>
      </c>
    </row>
    <row r="547" spans="1:192" x14ac:dyDescent="0.2">
      <c r="A547" s="50">
        <f t="shared" si="772"/>
        <v>546</v>
      </c>
      <c r="B547" s="2" t="s">
        <v>2026</v>
      </c>
      <c r="C547" s="2" t="s">
        <v>731</v>
      </c>
      <c r="D547" s="2"/>
      <c r="E547" s="2"/>
      <c r="F547" s="19">
        <v>3483660</v>
      </c>
      <c r="G547" s="19">
        <v>5577500</v>
      </c>
      <c r="H547" s="77">
        <f t="shared" si="709"/>
        <v>483592.10600000003</v>
      </c>
      <c r="I547" s="77">
        <f t="shared" si="710"/>
        <v>5575708.79</v>
      </c>
      <c r="J547" s="19">
        <v>131</v>
      </c>
      <c r="K547" s="66" t="s">
        <v>1334</v>
      </c>
      <c r="L547" s="19">
        <v>153</v>
      </c>
      <c r="Q547" s="2" t="s">
        <v>2822</v>
      </c>
      <c r="R547" s="2" t="s">
        <v>2896</v>
      </c>
      <c r="S547" s="2" t="s">
        <v>2811</v>
      </c>
      <c r="T547" s="241" t="str">
        <f t="shared" si="711"/>
        <v>-</v>
      </c>
      <c r="U547" s="241" t="str">
        <f t="shared" si="712"/>
        <v>M</v>
      </c>
      <c r="V547" s="241" t="str">
        <f t="shared" si="713"/>
        <v>-</v>
      </c>
      <c r="W547" s="241" t="str">
        <f t="shared" si="705"/>
        <v>A</v>
      </c>
      <c r="X547" s="260">
        <f t="shared" si="702"/>
        <v>6</v>
      </c>
      <c r="Y547" s="261" t="str">
        <f t="shared" si="701"/>
        <v/>
      </c>
      <c r="Z547" s="56"/>
      <c r="AA547" s="48">
        <v>24687</v>
      </c>
      <c r="AB547" s="73">
        <v>1</v>
      </c>
      <c r="AC547" t="s">
        <v>404</v>
      </c>
      <c r="AD547" s="2" t="s">
        <v>2027</v>
      </c>
      <c r="AF547" s="66" t="s">
        <v>3088</v>
      </c>
      <c r="AH547" s="19">
        <v>6.3</v>
      </c>
      <c r="AN547">
        <v>20.399999999999999</v>
      </c>
      <c r="AO547">
        <v>44.2</v>
      </c>
      <c r="AS547" s="193">
        <f t="shared" si="770"/>
        <v>2577.7999999999997</v>
      </c>
      <c r="AT547" s="248" t="str">
        <f t="shared" si="771"/>
        <v/>
      </c>
      <c r="AU547">
        <v>652</v>
      </c>
      <c r="AV547">
        <v>17.3</v>
      </c>
      <c r="AW547">
        <v>117.4</v>
      </c>
      <c r="AX547">
        <v>753.5</v>
      </c>
      <c r="AY547">
        <v>29.9</v>
      </c>
      <c r="AZ547" s="61">
        <v>963.8</v>
      </c>
      <c r="BB547" s="55">
        <v>38</v>
      </c>
      <c r="BE547">
        <v>0</v>
      </c>
      <c r="BJ547">
        <v>5.9</v>
      </c>
      <c r="CN547" s="103">
        <v>1694</v>
      </c>
      <c r="DB547" s="103"/>
      <c r="DC547" s="103"/>
      <c r="DD547" s="103"/>
      <c r="DE547" s="103"/>
      <c r="DF547" s="103"/>
      <c r="DG547" s="103"/>
      <c r="DH547" s="103"/>
      <c r="DI547" s="103"/>
      <c r="DJ547" s="103"/>
      <c r="DK547" s="103"/>
      <c r="DL547" s="103"/>
      <c r="DM547" s="103"/>
      <c r="DN547" s="103"/>
      <c r="DO547" s="103"/>
      <c r="DP547" s="103"/>
      <c r="DQ547" s="103"/>
      <c r="DR547" s="103"/>
      <c r="DS547" s="104"/>
      <c r="DT547" s="50">
        <f t="shared" si="714"/>
        <v>1</v>
      </c>
      <c r="DU547" s="73">
        <f t="shared" si="715"/>
        <v>0</v>
      </c>
      <c r="DV547" s="73">
        <f t="shared" si="716"/>
        <v>0</v>
      </c>
      <c r="DW547" s="73">
        <f t="shared" si="717"/>
        <v>1</v>
      </c>
      <c r="DX547" s="73">
        <f t="shared" si="718"/>
        <v>0</v>
      </c>
      <c r="DY547" s="125">
        <f t="shared" si="719"/>
        <v>0</v>
      </c>
      <c r="DZ547" s="73">
        <f t="shared" si="720"/>
        <v>0</v>
      </c>
      <c r="EA547" s="19">
        <f t="shared" si="721"/>
        <v>0</v>
      </c>
      <c r="EB547" s="50">
        <f t="shared" si="722"/>
        <v>1</v>
      </c>
      <c r="EC547" s="19">
        <f t="shared" si="723"/>
        <v>0</v>
      </c>
      <c r="ED547" s="19">
        <f t="shared" si="724"/>
        <v>1</v>
      </c>
      <c r="EE547" s="19">
        <f t="shared" si="725"/>
        <v>0</v>
      </c>
      <c r="EF547" s="50">
        <f t="shared" si="726"/>
        <v>0</v>
      </c>
      <c r="EG547" s="19">
        <f t="shared" si="727"/>
        <v>0</v>
      </c>
      <c r="EH547" s="19">
        <f t="shared" si="728"/>
        <v>1</v>
      </c>
      <c r="EI547" s="50">
        <f t="shared" si="729"/>
        <v>0</v>
      </c>
      <c r="EJ547" s="125">
        <f t="shared" si="730"/>
        <v>3</v>
      </c>
      <c r="EK547">
        <f t="shared" si="731"/>
        <v>652</v>
      </c>
      <c r="EL547">
        <f t="shared" si="732"/>
        <v>38</v>
      </c>
      <c r="EM547">
        <f t="shared" si="733"/>
        <v>17.3</v>
      </c>
      <c r="EN547">
        <f t="shared" si="734"/>
        <v>117.4</v>
      </c>
      <c r="EO547" t="str">
        <f t="shared" si="735"/>
        <v/>
      </c>
      <c r="EP547">
        <f t="shared" si="736"/>
        <v>0</v>
      </c>
      <c r="EQ547">
        <f t="shared" si="737"/>
        <v>963.8</v>
      </c>
      <c r="ER547" t="str">
        <f t="shared" si="738"/>
        <v/>
      </c>
      <c r="ES547">
        <f t="shared" si="739"/>
        <v>5.9</v>
      </c>
      <c r="ET547">
        <f t="shared" si="740"/>
        <v>29.9</v>
      </c>
      <c r="EU547" s="61">
        <f t="shared" si="741"/>
        <v>753.5</v>
      </c>
      <c r="EV547" s="53" t="e">
        <f>IF(ISNUMBER(EK547),EK547*#REF!,"")</f>
        <v>#REF!</v>
      </c>
      <c r="EW547" s="53" t="e">
        <f>IF(ISNUMBER(EL547),EL547*#REF!,"")</f>
        <v>#REF!</v>
      </c>
      <c r="EX547" s="53" t="e">
        <f>IF(ISNUMBER(EM547),EM547*#REF!,"")</f>
        <v>#REF!</v>
      </c>
      <c r="EY547" s="53" t="e">
        <f>IF(ISNUMBER(EN547),EN547*#REF!,"")</f>
        <v>#REF!</v>
      </c>
      <c r="EZ547" s="53" t="str">
        <f>IF(ISNUMBER(EO547),EO547*#REF!,"")</f>
        <v/>
      </c>
      <c r="FA547" s="53" t="e">
        <f>IF(ISNUMBER(EP547),EP547*#REF!,"")</f>
        <v>#REF!</v>
      </c>
      <c r="FB547" s="53" t="e">
        <f>IF(ISNUMBER(EQ547),EQ547*#REF!,"")</f>
        <v>#REF!</v>
      </c>
      <c r="FC547" s="53" t="str">
        <f>IF(ISNUMBER(ER547),ER547*#REF!,"")</f>
        <v/>
      </c>
      <c r="FD547" s="53" t="e">
        <f>IF(ISNUMBER(ES547),ES547*#REF!,"")</f>
        <v>#REF!</v>
      </c>
      <c r="FE547" s="53" t="e">
        <f>IF(ISNUMBER(ET547),ET547*#REF!,"")</f>
        <v>#REF!</v>
      </c>
      <c r="FF547" s="52" t="e">
        <f>IF(ISNUMBER(EU547),EU547*#REF!,"")</f>
        <v>#REF!</v>
      </c>
      <c r="FG547" s="55" t="str">
        <f t="shared" si="742"/>
        <v/>
      </c>
      <c r="FH547" s="55" t="str">
        <f t="shared" si="743"/>
        <v/>
      </c>
      <c r="FI547" s="55" t="str">
        <f t="shared" si="744"/>
        <v/>
      </c>
      <c r="FJ547" s="55" t="str">
        <f t="shared" si="745"/>
        <v/>
      </c>
      <c r="FK547" s="55" t="str">
        <f t="shared" si="746"/>
        <v/>
      </c>
      <c r="FL547" s="55" t="str">
        <f t="shared" si="747"/>
        <v/>
      </c>
      <c r="FM547" s="55" t="str">
        <f t="shared" si="748"/>
        <v/>
      </c>
      <c r="FN547" s="55" t="str">
        <f t="shared" si="749"/>
        <v/>
      </c>
      <c r="FO547" s="55" t="str">
        <f t="shared" si="750"/>
        <v/>
      </c>
      <c r="FP547" s="55" t="str">
        <f t="shared" si="751"/>
        <v/>
      </c>
      <c r="FQ547" s="59" t="str">
        <f t="shared" si="752"/>
        <v/>
      </c>
      <c r="FR547" s="53" t="str">
        <f t="shared" si="708"/>
        <v/>
      </c>
      <c r="FS547" s="53" t="e">
        <f t="shared" si="753"/>
        <v>#VALUE!</v>
      </c>
      <c r="FT547" s="19" t="e">
        <f t="shared" si="754"/>
        <v>#VALUE!</v>
      </c>
      <c r="FU547" s="19" t="e">
        <f t="shared" si="755"/>
        <v>#VALUE!</v>
      </c>
      <c r="FV547" s="19" t="e">
        <f t="shared" si="756"/>
        <v>#VALUE!</v>
      </c>
      <c r="FW547" s="50" t="e">
        <f t="shared" si="757"/>
        <v>#VALUE!</v>
      </c>
      <c r="FX547" s="120">
        <f t="shared" si="758"/>
        <v>0</v>
      </c>
      <c r="FY547" s="120">
        <f t="shared" si="759"/>
        <v>0</v>
      </c>
      <c r="FZ547" s="120">
        <f t="shared" si="760"/>
        <v>0</v>
      </c>
      <c r="GA547" s="120">
        <f t="shared" si="761"/>
        <v>0</v>
      </c>
      <c r="GB547" s="120">
        <f t="shared" si="762"/>
        <v>0</v>
      </c>
      <c r="GC547" s="120">
        <f t="shared" si="763"/>
        <v>0</v>
      </c>
      <c r="GD547" s="120">
        <f t="shared" si="764"/>
        <v>0</v>
      </c>
      <c r="GE547" s="120">
        <f t="shared" si="765"/>
        <v>0</v>
      </c>
      <c r="GF547" s="120">
        <f t="shared" si="766"/>
        <v>0</v>
      </c>
      <c r="GG547">
        <f t="shared" si="767"/>
        <v>0</v>
      </c>
      <c r="GH547">
        <f t="shared" si="768"/>
        <v>0</v>
      </c>
      <c r="GI547">
        <v>6</v>
      </c>
      <c r="GJ547" t="str">
        <f t="shared" si="769"/>
        <v/>
      </c>
    </row>
    <row r="548" spans="1:192" x14ac:dyDescent="0.2">
      <c r="A548" s="50">
        <f t="shared" si="772"/>
        <v>547</v>
      </c>
      <c r="B548" s="2" t="s">
        <v>2028</v>
      </c>
      <c r="C548" s="2" t="s">
        <v>748</v>
      </c>
      <c r="D548" s="2"/>
      <c r="E548" s="2"/>
      <c r="F548" s="19">
        <v>3484470</v>
      </c>
      <c r="G548" s="19">
        <v>5579780</v>
      </c>
      <c r="H548" s="77">
        <f t="shared" si="709"/>
        <v>484401.78200000001</v>
      </c>
      <c r="I548" s="77">
        <f t="shared" si="710"/>
        <v>5577987.8780000005</v>
      </c>
      <c r="J548" s="19">
        <v>129</v>
      </c>
      <c r="K548" s="66" t="s">
        <v>1333</v>
      </c>
      <c r="L548" s="19">
        <v>5</v>
      </c>
      <c r="Q548" t="s">
        <v>2822</v>
      </c>
      <c r="R548" s="2" t="s">
        <v>1484</v>
      </c>
      <c r="S548" s="2" t="s">
        <v>1323</v>
      </c>
      <c r="T548" s="241" t="str">
        <f t="shared" si="711"/>
        <v>-</v>
      </c>
      <c r="U548" s="241" t="str">
        <f t="shared" si="712"/>
        <v>M</v>
      </c>
      <c r="V548" s="241" t="str">
        <f t="shared" si="713"/>
        <v>-</v>
      </c>
      <c r="W548" s="241" t="str">
        <f t="shared" si="705"/>
        <v>A</v>
      </c>
      <c r="X548" s="260">
        <f t="shared" si="702"/>
        <v>6</v>
      </c>
      <c r="Y548" s="261" t="str">
        <f t="shared" si="701"/>
        <v/>
      </c>
      <c r="Z548" s="56" t="s">
        <v>1449</v>
      </c>
      <c r="AA548" s="48">
        <v>24820</v>
      </c>
      <c r="AB548" s="73">
        <v>1</v>
      </c>
      <c r="AC548" s="2" t="s">
        <v>750</v>
      </c>
      <c r="AD548" s="2" t="s">
        <v>2029</v>
      </c>
      <c r="AF548" s="19">
        <v>11.4</v>
      </c>
      <c r="AH548" s="19">
        <v>5.68</v>
      </c>
      <c r="AJ548" s="114">
        <v>1.0009999999999999</v>
      </c>
      <c r="AK548" s="114">
        <v>20</v>
      </c>
      <c r="AM548" s="66">
        <v>0.3</v>
      </c>
      <c r="AR548">
        <v>2618</v>
      </c>
      <c r="AS548" s="193">
        <f t="shared" si="770"/>
        <v>2616.8818999999999</v>
      </c>
      <c r="AT548" s="248" t="str">
        <f t="shared" si="771"/>
        <v/>
      </c>
      <c r="AU548" s="55">
        <v>490.5</v>
      </c>
      <c r="AV548" s="55">
        <v>71.73</v>
      </c>
      <c r="AW548" s="55">
        <v>215.4</v>
      </c>
      <c r="AX548" s="55">
        <v>824.2</v>
      </c>
      <c r="AY548" s="55">
        <v>56.28</v>
      </c>
      <c r="AZ548" s="59">
        <v>899.1</v>
      </c>
      <c r="BB548">
        <v>28.53</v>
      </c>
      <c r="BC548" s="53">
        <v>0.8</v>
      </c>
      <c r="BD548">
        <v>0.62939999999999996</v>
      </c>
      <c r="BE548">
        <v>4.7450000000000001</v>
      </c>
      <c r="BF548">
        <v>0.53949999999999998</v>
      </c>
      <c r="BJ548">
        <v>2.198</v>
      </c>
      <c r="BK548">
        <v>0.01</v>
      </c>
      <c r="BM548">
        <v>22.22</v>
      </c>
      <c r="CN548" s="103">
        <v>2132</v>
      </c>
      <c r="DB548" s="103"/>
      <c r="DC548" s="103"/>
      <c r="DD548" s="103"/>
      <c r="DE548" s="103"/>
      <c r="DF548" s="103"/>
      <c r="DG548" s="103"/>
      <c r="DH548" s="103">
        <v>10.9</v>
      </c>
      <c r="DI548" s="103"/>
      <c r="DJ548" s="103"/>
      <c r="DK548" s="103"/>
      <c r="DL548" s="103"/>
      <c r="DM548" s="103"/>
      <c r="DN548" s="103"/>
      <c r="DO548" s="103"/>
      <c r="DP548" s="103"/>
      <c r="DQ548" s="103"/>
      <c r="DR548" s="103"/>
      <c r="DS548" s="104"/>
      <c r="DT548" s="50">
        <f t="shared" si="714"/>
        <v>1</v>
      </c>
      <c r="DU548" s="73">
        <f t="shared" si="715"/>
        <v>1</v>
      </c>
      <c r="DV548" s="73">
        <f t="shared" si="716"/>
        <v>0</v>
      </c>
      <c r="DW548" s="73">
        <f t="shared" si="717"/>
        <v>0</v>
      </c>
      <c r="DX548" s="73">
        <f t="shared" si="718"/>
        <v>0</v>
      </c>
      <c r="DY548" s="125">
        <f t="shared" si="719"/>
        <v>0</v>
      </c>
      <c r="DZ548" s="73">
        <f t="shared" si="720"/>
        <v>1</v>
      </c>
      <c r="EA548" s="19">
        <f t="shared" si="721"/>
        <v>0</v>
      </c>
      <c r="EB548" s="50">
        <f t="shared" si="722"/>
        <v>0</v>
      </c>
      <c r="EC548" s="19">
        <f t="shared" si="723"/>
        <v>0</v>
      </c>
      <c r="ED548" s="19">
        <f t="shared" si="724"/>
        <v>1</v>
      </c>
      <c r="EE548" s="19">
        <f t="shared" si="725"/>
        <v>0</v>
      </c>
      <c r="EF548" s="50">
        <f t="shared" si="726"/>
        <v>0</v>
      </c>
      <c r="EG548" s="19">
        <f t="shared" si="727"/>
        <v>0</v>
      </c>
      <c r="EH548" s="19">
        <f t="shared" si="728"/>
        <v>1</v>
      </c>
      <c r="EI548" s="50">
        <f t="shared" si="729"/>
        <v>0</v>
      </c>
      <c r="EJ548" s="125">
        <f t="shared" si="730"/>
        <v>2</v>
      </c>
      <c r="EK548">
        <f t="shared" si="731"/>
        <v>490.5</v>
      </c>
      <c r="EL548">
        <f t="shared" si="732"/>
        <v>28.53</v>
      </c>
      <c r="EM548">
        <f t="shared" si="733"/>
        <v>71.73</v>
      </c>
      <c r="EN548">
        <f t="shared" si="734"/>
        <v>215.4</v>
      </c>
      <c r="EO548">
        <f t="shared" si="735"/>
        <v>0.53949999999999998</v>
      </c>
      <c r="EP548">
        <f t="shared" si="736"/>
        <v>4.7450000000000001</v>
      </c>
      <c r="EQ548">
        <f t="shared" si="737"/>
        <v>899.1</v>
      </c>
      <c r="ER548" t="str">
        <f t="shared" si="738"/>
        <v/>
      </c>
      <c r="ES548">
        <f t="shared" si="739"/>
        <v>2.198</v>
      </c>
      <c r="ET548">
        <f t="shared" si="740"/>
        <v>56.28</v>
      </c>
      <c r="EU548" s="61">
        <f t="shared" si="741"/>
        <v>824.2</v>
      </c>
      <c r="EV548" s="53" t="e">
        <f>IF(ISNUMBER(EK548),EK548*#REF!,"")</f>
        <v>#REF!</v>
      </c>
      <c r="EW548" s="53" t="e">
        <f>IF(ISNUMBER(EL548),EL548*#REF!,"")</f>
        <v>#REF!</v>
      </c>
      <c r="EX548" s="53" t="e">
        <f>IF(ISNUMBER(EM548),EM548*#REF!,"")</f>
        <v>#REF!</v>
      </c>
      <c r="EY548" s="53" t="e">
        <f>IF(ISNUMBER(EN548),EN548*#REF!,"")</f>
        <v>#REF!</v>
      </c>
      <c r="EZ548" s="53" t="e">
        <f>IF(ISNUMBER(EO548),EO548*#REF!,"")</f>
        <v>#REF!</v>
      </c>
      <c r="FA548" s="53" t="e">
        <f>IF(ISNUMBER(EP548),EP548*#REF!,"")</f>
        <v>#REF!</v>
      </c>
      <c r="FB548" s="53" t="e">
        <f>IF(ISNUMBER(EQ548),EQ548*#REF!,"")</f>
        <v>#REF!</v>
      </c>
      <c r="FC548" s="53" t="str">
        <f>IF(ISNUMBER(ER548),ER548*#REF!,"")</f>
        <v/>
      </c>
      <c r="FD548" s="53" t="e">
        <f>IF(ISNUMBER(ES548),ES548*#REF!,"")</f>
        <v>#REF!</v>
      </c>
      <c r="FE548" s="53" t="e">
        <f>IF(ISNUMBER(ET548),ET548*#REF!,"")</f>
        <v>#REF!</v>
      </c>
      <c r="FF548" s="52" t="e">
        <f>IF(ISNUMBER(EU548),EU548*#REF!,"")</f>
        <v>#REF!</v>
      </c>
      <c r="FG548" s="55" t="str">
        <f t="shared" si="742"/>
        <v/>
      </c>
      <c r="FH548" s="55" t="str">
        <f t="shared" si="743"/>
        <v/>
      </c>
      <c r="FI548" s="55" t="str">
        <f t="shared" si="744"/>
        <v/>
      </c>
      <c r="FJ548" s="55" t="str">
        <f t="shared" si="745"/>
        <v/>
      </c>
      <c r="FK548" s="55" t="str">
        <f t="shared" si="746"/>
        <v/>
      </c>
      <c r="FL548" s="55" t="str">
        <f t="shared" si="747"/>
        <v/>
      </c>
      <c r="FM548" s="55" t="str">
        <f t="shared" si="748"/>
        <v/>
      </c>
      <c r="FN548" s="55" t="str">
        <f t="shared" si="749"/>
        <v/>
      </c>
      <c r="FO548" s="55" t="str">
        <f t="shared" si="750"/>
        <v/>
      </c>
      <c r="FP548" s="55" t="str">
        <f t="shared" si="751"/>
        <v/>
      </c>
      <c r="FQ548" s="59" t="str">
        <f t="shared" si="752"/>
        <v/>
      </c>
      <c r="FR548" s="53" t="str">
        <f t="shared" si="708"/>
        <v/>
      </c>
      <c r="FS548" s="53" t="e">
        <f t="shared" si="753"/>
        <v>#VALUE!</v>
      </c>
      <c r="FT548" s="19" t="e">
        <f t="shared" si="754"/>
        <v>#VALUE!</v>
      </c>
      <c r="FU548" s="19" t="e">
        <f t="shared" si="755"/>
        <v>#VALUE!</v>
      </c>
      <c r="FV548" s="19" t="e">
        <f t="shared" si="756"/>
        <v>#VALUE!</v>
      </c>
      <c r="FW548" s="50" t="e">
        <f t="shared" si="757"/>
        <v>#VALUE!</v>
      </c>
      <c r="FX548" s="120">
        <f t="shared" si="758"/>
        <v>0</v>
      </c>
      <c r="FY548" s="120">
        <f t="shared" si="759"/>
        <v>0</v>
      </c>
      <c r="FZ548" s="120">
        <f t="shared" si="760"/>
        <v>0</v>
      </c>
      <c r="GA548" s="120">
        <f t="shared" si="761"/>
        <v>0</v>
      </c>
      <c r="GB548" s="120">
        <f t="shared" si="762"/>
        <v>0</v>
      </c>
      <c r="GC548" s="120">
        <f t="shared" si="763"/>
        <v>0</v>
      </c>
      <c r="GD548" s="120">
        <f t="shared" si="764"/>
        <v>0</v>
      </c>
      <c r="GE548" s="120">
        <f t="shared" si="765"/>
        <v>0</v>
      </c>
      <c r="GF548" s="120">
        <f t="shared" si="766"/>
        <v>0</v>
      </c>
      <c r="GG548">
        <f t="shared" si="767"/>
        <v>0</v>
      </c>
      <c r="GH548">
        <f t="shared" si="768"/>
        <v>0</v>
      </c>
      <c r="GI548">
        <v>6</v>
      </c>
      <c r="GJ548" t="str">
        <f t="shared" si="769"/>
        <v/>
      </c>
    </row>
    <row r="549" spans="1:192" x14ac:dyDescent="0.2">
      <c r="A549" s="50">
        <f t="shared" si="772"/>
        <v>548</v>
      </c>
      <c r="B549" s="2" t="s">
        <v>2028</v>
      </c>
      <c r="C549" s="2" t="s">
        <v>749</v>
      </c>
      <c r="D549" s="2"/>
      <c r="E549" s="2"/>
      <c r="F549" s="19">
        <v>3484460</v>
      </c>
      <c r="G549" s="19">
        <v>5579790</v>
      </c>
      <c r="H549" s="77">
        <f t="shared" si="709"/>
        <v>484391.78600000002</v>
      </c>
      <c r="I549" s="77">
        <f t="shared" si="710"/>
        <v>5577997.8739999998</v>
      </c>
      <c r="J549" s="211">
        <v>131</v>
      </c>
      <c r="K549" s="66" t="s">
        <v>1333</v>
      </c>
      <c r="L549" s="19">
        <v>7.05</v>
      </c>
      <c r="Q549" t="s">
        <v>2822</v>
      </c>
      <c r="R549" s="2" t="s">
        <v>2892</v>
      </c>
      <c r="S549" s="2" t="s">
        <v>2813</v>
      </c>
      <c r="T549" s="241" t="str">
        <f t="shared" si="711"/>
        <v>-</v>
      </c>
      <c r="U549" s="241" t="str">
        <f t="shared" si="712"/>
        <v>M</v>
      </c>
      <c r="V549" s="241" t="str">
        <f t="shared" si="713"/>
        <v>-</v>
      </c>
      <c r="W549" s="241" t="str">
        <f t="shared" si="705"/>
        <v>A</v>
      </c>
      <c r="X549" s="260">
        <f t="shared" si="702"/>
        <v>6</v>
      </c>
      <c r="Y549" s="261" t="str">
        <f t="shared" si="701"/>
        <v/>
      </c>
      <c r="Z549" s="56"/>
      <c r="AA549" s="48">
        <v>20881</v>
      </c>
      <c r="AB549" s="73">
        <v>1</v>
      </c>
      <c r="AC549" s="2" t="s">
        <v>750</v>
      </c>
      <c r="AD549" s="2" t="s">
        <v>2030</v>
      </c>
      <c r="AE549" s="56"/>
      <c r="AF549" s="19">
        <v>10.5</v>
      </c>
      <c r="AH549" s="19">
        <v>5.86</v>
      </c>
      <c r="AJ549" s="19">
        <v>0.99951000000000001</v>
      </c>
      <c r="AK549" s="19">
        <v>20</v>
      </c>
      <c r="AM549" s="66">
        <v>0.5</v>
      </c>
      <c r="AR549">
        <v>1209.0899999999999</v>
      </c>
      <c r="AS549" s="193">
        <f t="shared" si="770"/>
        <v>1209.0900000000001</v>
      </c>
      <c r="AT549" s="248" t="str">
        <f t="shared" si="771"/>
        <v/>
      </c>
      <c r="AU549" s="55">
        <v>165.2</v>
      </c>
      <c r="AV549" s="55">
        <v>37.1</v>
      </c>
      <c r="AW549" s="55">
        <v>127.9</v>
      </c>
      <c r="AX549" s="55">
        <v>260</v>
      </c>
      <c r="AY549" s="55">
        <v>36</v>
      </c>
      <c r="AZ549" s="59">
        <v>530.70000000000005</v>
      </c>
      <c r="BB549">
        <v>14.2</v>
      </c>
      <c r="BC549" s="2" t="s">
        <v>1322</v>
      </c>
      <c r="BE549">
        <v>1.19</v>
      </c>
      <c r="BF549">
        <v>0.1</v>
      </c>
      <c r="BJ549" s="55">
        <v>13</v>
      </c>
      <c r="BM549">
        <v>23.7</v>
      </c>
      <c r="CN549" s="103">
        <v>1100</v>
      </c>
      <c r="DB549" s="103"/>
      <c r="DC549" s="103"/>
      <c r="DD549" s="103"/>
      <c r="DE549" s="103"/>
      <c r="DF549" s="103"/>
      <c r="DG549" s="103"/>
      <c r="DH549" s="103">
        <v>5.7</v>
      </c>
      <c r="DI549" s="103"/>
      <c r="DJ549" s="103"/>
      <c r="DK549" s="103"/>
      <c r="DL549" s="103"/>
      <c r="DM549" s="103"/>
      <c r="DN549" s="103"/>
      <c r="DO549" s="103"/>
      <c r="DP549" s="103"/>
      <c r="DQ549" s="103"/>
      <c r="DR549" s="103"/>
      <c r="DS549" s="104"/>
      <c r="DT549" s="50">
        <f t="shared" si="714"/>
        <v>1</v>
      </c>
      <c r="DU549" s="73">
        <f t="shared" si="715"/>
        <v>1</v>
      </c>
      <c r="DV549" s="73">
        <f t="shared" si="716"/>
        <v>0</v>
      </c>
      <c r="DW549" s="73">
        <f t="shared" si="717"/>
        <v>0</v>
      </c>
      <c r="DX549" s="73">
        <f t="shared" si="718"/>
        <v>0</v>
      </c>
      <c r="DY549" s="125">
        <f t="shared" si="719"/>
        <v>0</v>
      </c>
      <c r="DZ549" s="73">
        <f t="shared" si="720"/>
        <v>1</v>
      </c>
      <c r="EA549" s="19">
        <f t="shared" si="721"/>
        <v>0</v>
      </c>
      <c r="EB549" s="50">
        <f t="shared" si="722"/>
        <v>0</v>
      </c>
      <c r="EC549" s="19">
        <f t="shared" si="723"/>
        <v>0</v>
      </c>
      <c r="ED549" s="19">
        <f t="shared" si="724"/>
        <v>1</v>
      </c>
      <c r="EE549" s="19">
        <f t="shared" si="725"/>
        <v>0</v>
      </c>
      <c r="EF549" s="50">
        <f t="shared" si="726"/>
        <v>0</v>
      </c>
      <c r="EG549" s="19">
        <f t="shared" si="727"/>
        <v>0</v>
      </c>
      <c r="EH549" s="19">
        <f t="shared" si="728"/>
        <v>1</v>
      </c>
      <c r="EI549" s="50">
        <f t="shared" si="729"/>
        <v>0</v>
      </c>
      <c r="EJ549" s="125">
        <f t="shared" si="730"/>
        <v>2</v>
      </c>
      <c r="EK549">
        <f t="shared" si="731"/>
        <v>165.2</v>
      </c>
      <c r="EL549">
        <f t="shared" si="732"/>
        <v>14.2</v>
      </c>
      <c r="EM549">
        <f t="shared" si="733"/>
        <v>37.1</v>
      </c>
      <c r="EN549">
        <f t="shared" si="734"/>
        <v>127.9</v>
      </c>
      <c r="EO549">
        <f t="shared" si="735"/>
        <v>0.1</v>
      </c>
      <c r="EP549">
        <f t="shared" si="736"/>
        <v>1.19</v>
      </c>
      <c r="EQ549">
        <f t="shared" si="737"/>
        <v>530.70000000000005</v>
      </c>
      <c r="ER549" t="str">
        <f t="shared" si="738"/>
        <v/>
      </c>
      <c r="ES549">
        <f t="shared" si="739"/>
        <v>13</v>
      </c>
      <c r="ET549">
        <f t="shared" si="740"/>
        <v>36</v>
      </c>
      <c r="EU549" s="61">
        <f t="shared" si="741"/>
        <v>260</v>
      </c>
      <c r="EV549" s="53" t="e">
        <f>IF(ISNUMBER(EK549),EK549*#REF!,"")</f>
        <v>#REF!</v>
      </c>
      <c r="EW549" s="53" t="e">
        <f>IF(ISNUMBER(EL549),EL549*#REF!,"")</f>
        <v>#REF!</v>
      </c>
      <c r="EX549" s="53" t="e">
        <f>IF(ISNUMBER(EM549),EM549*#REF!,"")</f>
        <v>#REF!</v>
      </c>
      <c r="EY549" s="53" t="e">
        <f>IF(ISNUMBER(EN549),EN549*#REF!,"")</f>
        <v>#REF!</v>
      </c>
      <c r="EZ549" s="53" t="e">
        <f>IF(ISNUMBER(EO549),EO549*#REF!,"")</f>
        <v>#REF!</v>
      </c>
      <c r="FA549" s="53" t="e">
        <f>IF(ISNUMBER(EP549),EP549*#REF!,"")</f>
        <v>#REF!</v>
      </c>
      <c r="FB549" s="53" t="e">
        <f>IF(ISNUMBER(EQ549),EQ549*#REF!,"")</f>
        <v>#REF!</v>
      </c>
      <c r="FC549" s="53" t="str">
        <f>IF(ISNUMBER(ER549),ER549*#REF!,"")</f>
        <v/>
      </c>
      <c r="FD549" s="53" t="e">
        <f>IF(ISNUMBER(ES549),ES549*#REF!,"")</f>
        <v>#REF!</v>
      </c>
      <c r="FE549" s="53" t="e">
        <f>IF(ISNUMBER(ET549),ET549*#REF!,"")</f>
        <v>#REF!</v>
      </c>
      <c r="FF549" s="52" t="e">
        <f>IF(ISNUMBER(EU549),EU549*#REF!,"")</f>
        <v>#REF!</v>
      </c>
      <c r="FG549" s="55" t="str">
        <f t="shared" si="742"/>
        <v/>
      </c>
      <c r="FH549" s="55" t="str">
        <f t="shared" si="743"/>
        <v/>
      </c>
      <c r="FI549" s="55" t="str">
        <f t="shared" si="744"/>
        <v/>
      </c>
      <c r="FJ549" s="55" t="str">
        <f t="shared" si="745"/>
        <v/>
      </c>
      <c r="FK549" s="55" t="str">
        <f t="shared" si="746"/>
        <v/>
      </c>
      <c r="FL549" s="55" t="str">
        <f t="shared" si="747"/>
        <v/>
      </c>
      <c r="FM549" s="55" t="str">
        <f t="shared" si="748"/>
        <v/>
      </c>
      <c r="FN549" s="55" t="str">
        <f t="shared" si="749"/>
        <v/>
      </c>
      <c r="FO549" s="55" t="str">
        <f t="shared" si="750"/>
        <v/>
      </c>
      <c r="FP549" s="55" t="str">
        <f t="shared" si="751"/>
        <v/>
      </c>
      <c r="FQ549" s="59" t="str">
        <f t="shared" si="752"/>
        <v/>
      </c>
      <c r="FR549" s="53" t="str">
        <f t="shared" si="708"/>
        <v/>
      </c>
      <c r="FS549" s="53" t="e">
        <f t="shared" si="753"/>
        <v>#VALUE!</v>
      </c>
      <c r="FT549" s="19" t="e">
        <f t="shared" si="754"/>
        <v>#VALUE!</v>
      </c>
      <c r="FU549" s="19" t="e">
        <f t="shared" si="755"/>
        <v>#VALUE!</v>
      </c>
      <c r="FV549" s="19" t="e">
        <f t="shared" si="756"/>
        <v>#VALUE!</v>
      </c>
      <c r="FW549" s="50" t="e">
        <f t="shared" si="757"/>
        <v>#VALUE!</v>
      </c>
      <c r="FX549" s="120">
        <f t="shared" si="758"/>
        <v>0</v>
      </c>
      <c r="FY549" s="120">
        <f t="shared" si="759"/>
        <v>0</v>
      </c>
      <c r="FZ549" s="120">
        <f t="shared" si="760"/>
        <v>0</v>
      </c>
      <c r="GA549" s="120">
        <f t="shared" si="761"/>
        <v>0</v>
      </c>
      <c r="GB549" s="120">
        <f t="shared" si="762"/>
        <v>0</v>
      </c>
      <c r="GC549" s="120">
        <f t="shared" si="763"/>
        <v>0</v>
      </c>
      <c r="GD549" s="120">
        <f t="shared" si="764"/>
        <v>0</v>
      </c>
      <c r="GE549" s="120">
        <f t="shared" si="765"/>
        <v>0</v>
      </c>
      <c r="GF549" s="120">
        <f t="shared" si="766"/>
        <v>0</v>
      </c>
      <c r="GG549">
        <f t="shared" si="767"/>
        <v>0</v>
      </c>
      <c r="GH549">
        <f t="shared" si="768"/>
        <v>0</v>
      </c>
      <c r="GI549">
        <v>6</v>
      </c>
      <c r="GJ549" t="str">
        <f t="shared" si="769"/>
        <v/>
      </c>
    </row>
    <row r="550" spans="1:192" x14ac:dyDescent="0.2">
      <c r="A550" s="50">
        <f t="shared" si="772"/>
        <v>549</v>
      </c>
      <c r="B550" s="2" t="s">
        <v>2031</v>
      </c>
      <c r="C550" t="s">
        <v>727</v>
      </c>
      <c r="F550" s="19">
        <v>3484970</v>
      </c>
      <c r="G550" s="19">
        <v>5576310</v>
      </c>
      <c r="H550" s="77">
        <f t="shared" si="709"/>
        <v>484901.58200000005</v>
      </c>
      <c r="I550" s="77">
        <f t="shared" si="710"/>
        <v>5574519.2659999998</v>
      </c>
      <c r="J550" s="211">
        <v>123</v>
      </c>
      <c r="K550" s="66" t="s">
        <v>1336</v>
      </c>
      <c r="L550" s="211">
        <v>2</v>
      </c>
      <c r="Q550" s="2" t="s">
        <v>2822</v>
      </c>
      <c r="R550" s="2" t="s">
        <v>1484</v>
      </c>
      <c r="S550" t="s">
        <v>1323</v>
      </c>
      <c r="T550" s="241" t="str">
        <f t="shared" si="711"/>
        <v>-</v>
      </c>
      <c r="U550" s="241" t="str">
        <f t="shared" si="712"/>
        <v>M</v>
      </c>
      <c r="V550" s="241" t="str">
        <f t="shared" si="713"/>
        <v>-</v>
      </c>
      <c r="W550" s="241" t="str">
        <f t="shared" si="705"/>
        <v>-</v>
      </c>
      <c r="X550" s="260">
        <f t="shared" si="702"/>
        <v>6</v>
      </c>
      <c r="Y550" s="261" t="str">
        <f t="shared" ref="Y550:Y600" si="773">GJ550</f>
        <v/>
      </c>
      <c r="AA550" s="48">
        <v>25022</v>
      </c>
      <c r="AB550" s="73">
        <v>1</v>
      </c>
      <c r="AC550" t="s">
        <v>404</v>
      </c>
      <c r="AD550" s="2" t="s">
        <v>1482</v>
      </c>
      <c r="AE550" s="56"/>
      <c r="AF550" s="66" t="s">
        <v>3088</v>
      </c>
      <c r="AH550" s="19">
        <v>7.4</v>
      </c>
      <c r="AN550">
        <v>4.3</v>
      </c>
      <c r="AO550">
        <v>35.5</v>
      </c>
      <c r="AS550" s="193">
        <f t="shared" si="770"/>
        <v>1233.8999999999999</v>
      </c>
      <c r="AT550" s="248" t="str">
        <f t="shared" si="771"/>
        <v/>
      </c>
      <c r="AU550" s="55">
        <v>306.60000000000002</v>
      </c>
      <c r="AV550">
        <v>4.9000000000000004</v>
      </c>
      <c r="AW550">
        <v>22.9</v>
      </c>
      <c r="AX550" s="55">
        <v>71</v>
      </c>
      <c r="AY550">
        <v>46.5</v>
      </c>
      <c r="AZ550" s="61">
        <v>772.9</v>
      </c>
      <c r="BB550" s="55">
        <v>9.1</v>
      </c>
      <c r="BE550">
        <v>0</v>
      </c>
      <c r="BJ550">
        <v>0</v>
      </c>
      <c r="CN550" s="90" t="s">
        <v>3088</v>
      </c>
      <c r="DB550" s="103"/>
      <c r="DC550" s="103"/>
      <c r="DD550" s="103"/>
      <c r="DE550" s="103"/>
      <c r="DF550" s="103"/>
      <c r="DG550" s="103"/>
      <c r="DH550" s="103"/>
      <c r="DI550" s="103"/>
      <c r="DJ550" s="103"/>
      <c r="DK550" s="103"/>
      <c r="DL550" s="103"/>
      <c r="DM550" s="103"/>
      <c r="DN550" s="103"/>
      <c r="DO550" s="103"/>
      <c r="DP550" s="103"/>
      <c r="DQ550" s="103"/>
      <c r="DR550" s="103"/>
      <c r="DS550" s="104"/>
      <c r="DT550" s="50">
        <f t="shared" si="714"/>
        <v>1</v>
      </c>
      <c r="DU550" s="73">
        <f t="shared" si="715"/>
        <v>1</v>
      </c>
      <c r="DV550" s="73">
        <f t="shared" si="716"/>
        <v>0</v>
      </c>
      <c r="DW550" s="73">
        <f t="shared" si="717"/>
        <v>0</v>
      </c>
      <c r="DX550" s="73">
        <f t="shared" si="718"/>
        <v>0</v>
      </c>
      <c r="DY550" s="125">
        <f t="shared" si="719"/>
        <v>0</v>
      </c>
      <c r="DZ550" s="73">
        <f t="shared" si="720"/>
        <v>0</v>
      </c>
      <c r="EA550" s="19">
        <f t="shared" si="721"/>
        <v>0</v>
      </c>
      <c r="EB550" s="50">
        <f t="shared" si="722"/>
        <v>1</v>
      </c>
      <c r="EC550" s="19">
        <f t="shared" si="723"/>
        <v>0</v>
      </c>
      <c r="ED550" s="19">
        <f t="shared" si="724"/>
        <v>1</v>
      </c>
      <c r="EE550" s="19">
        <f t="shared" si="725"/>
        <v>0</v>
      </c>
      <c r="EF550" s="50">
        <f t="shared" si="726"/>
        <v>0</v>
      </c>
      <c r="EG550" s="19">
        <f t="shared" si="727"/>
        <v>0</v>
      </c>
      <c r="EH550" s="19">
        <f t="shared" si="728"/>
        <v>0</v>
      </c>
      <c r="EI550" s="50">
        <f t="shared" si="729"/>
        <v>1</v>
      </c>
      <c r="EJ550" s="125">
        <f t="shared" si="730"/>
        <v>1</v>
      </c>
      <c r="EK550">
        <f t="shared" si="731"/>
        <v>306.60000000000002</v>
      </c>
      <c r="EL550">
        <f t="shared" si="732"/>
        <v>9.1</v>
      </c>
      <c r="EM550">
        <f t="shared" si="733"/>
        <v>4.9000000000000004</v>
      </c>
      <c r="EN550">
        <f t="shared" si="734"/>
        <v>22.9</v>
      </c>
      <c r="EO550" t="str">
        <f t="shared" si="735"/>
        <v/>
      </c>
      <c r="EP550">
        <f t="shared" si="736"/>
        <v>0</v>
      </c>
      <c r="EQ550">
        <f t="shared" si="737"/>
        <v>772.9</v>
      </c>
      <c r="ER550" t="str">
        <f t="shared" si="738"/>
        <v/>
      </c>
      <c r="ES550">
        <f t="shared" si="739"/>
        <v>0</v>
      </c>
      <c r="ET550">
        <f t="shared" si="740"/>
        <v>46.5</v>
      </c>
      <c r="EU550" s="61">
        <f t="shared" si="741"/>
        <v>71</v>
      </c>
      <c r="EV550" s="53" t="e">
        <f>IF(ISNUMBER(EK550),EK550*#REF!,"")</f>
        <v>#REF!</v>
      </c>
      <c r="EW550" s="53" t="e">
        <f>IF(ISNUMBER(EL550),EL550*#REF!,"")</f>
        <v>#REF!</v>
      </c>
      <c r="EX550" s="53" t="e">
        <f>IF(ISNUMBER(EM550),EM550*#REF!,"")</f>
        <v>#REF!</v>
      </c>
      <c r="EY550" s="53" t="e">
        <f>IF(ISNUMBER(EN550),EN550*#REF!,"")</f>
        <v>#REF!</v>
      </c>
      <c r="EZ550" s="53" t="str">
        <f>IF(ISNUMBER(EO550),EO550*#REF!,"")</f>
        <v/>
      </c>
      <c r="FA550" s="53" t="e">
        <f>IF(ISNUMBER(EP550),EP550*#REF!,"")</f>
        <v>#REF!</v>
      </c>
      <c r="FB550" s="53" t="e">
        <f>IF(ISNUMBER(EQ550),EQ550*#REF!,"")</f>
        <v>#REF!</v>
      </c>
      <c r="FC550" s="53" t="str">
        <f>IF(ISNUMBER(ER550),ER550*#REF!,"")</f>
        <v/>
      </c>
      <c r="FD550" s="53" t="e">
        <f>IF(ISNUMBER(ES550),ES550*#REF!,"")</f>
        <v>#REF!</v>
      </c>
      <c r="FE550" s="53" t="e">
        <f>IF(ISNUMBER(ET550),ET550*#REF!,"")</f>
        <v>#REF!</v>
      </c>
      <c r="FF550" s="52" t="e">
        <f>IF(ISNUMBER(EU550),EU550*#REF!,"")</f>
        <v>#REF!</v>
      </c>
      <c r="FG550" s="55" t="str">
        <f t="shared" si="742"/>
        <v/>
      </c>
      <c r="FH550" s="55" t="str">
        <f t="shared" si="743"/>
        <v/>
      </c>
      <c r="FI550" s="55" t="str">
        <f t="shared" si="744"/>
        <v/>
      </c>
      <c r="FJ550" s="55" t="str">
        <f t="shared" si="745"/>
        <v/>
      </c>
      <c r="FK550" s="55" t="str">
        <f t="shared" si="746"/>
        <v/>
      </c>
      <c r="FL550" s="55" t="str">
        <f t="shared" si="747"/>
        <v/>
      </c>
      <c r="FM550" s="55" t="str">
        <f t="shared" si="748"/>
        <v/>
      </c>
      <c r="FN550" s="55" t="str">
        <f t="shared" si="749"/>
        <v/>
      </c>
      <c r="FO550" s="55" t="str">
        <f t="shared" si="750"/>
        <v/>
      </c>
      <c r="FP550" s="55" t="str">
        <f t="shared" si="751"/>
        <v/>
      </c>
      <c r="FQ550" s="59" t="str">
        <f t="shared" si="752"/>
        <v/>
      </c>
      <c r="FR550" s="53" t="str">
        <f t="shared" si="708"/>
        <v/>
      </c>
      <c r="FS550" s="53" t="e">
        <f t="shared" si="753"/>
        <v>#VALUE!</v>
      </c>
      <c r="FT550" s="19" t="e">
        <f t="shared" si="754"/>
        <v>#VALUE!</v>
      </c>
      <c r="FU550" s="19" t="e">
        <f t="shared" si="755"/>
        <v>#VALUE!</v>
      </c>
      <c r="FV550" s="19" t="e">
        <f t="shared" si="756"/>
        <v>#VALUE!</v>
      </c>
      <c r="FW550" s="50" t="e">
        <f t="shared" si="757"/>
        <v>#VALUE!</v>
      </c>
      <c r="FX550" s="120">
        <f t="shared" si="758"/>
        <v>0</v>
      </c>
      <c r="FY550" s="120">
        <f t="shared" si="759"/>
        <v>0</v>
      </c>
      <c r="FZ550" s="120">
        <f t="shared" si="760"/>
        <v>0</v>
      </c>
      <c r="GA550" s="120">
        <f t="shared" si="761"/>
        <v>0</v>
      </c>
      <c r="GB550" s="120">
        <f t="shared" si="762"/>
        <v>0</v>
      </c>
      <c r="GC550" s="120">
        <f t="shared" si="763"/>
        <v>0</v>
      </c>
      <c r="GD550" s="120">
        <f t="shared" si="764"/>
        <v>0</v>
      </c>
      <c r="GE550" s="120">
        <f t="shared" si="765"/>
        <v>0</v>
      </c>
      <c r="GF550" s="120">
        <f t="shared" si="766"/>
        <v>0</v>
      </c>
      <c r="GG550">
        <f t="shared" si="767"/>
        <v>0</v>
      </c>
      <c r="GH550">
        <f t="shared" si="768"/>
        <v>0</v>
      </c>
      <c r="GI550">
        <v>6</v>
      </c>
      <c r="GJ550" t="str">
        <f t="shared" si="769"/>
        <v/>
      </c>
    </row>
    <row r="551" spans="1:192" x14ac:dyDescent="0.2">
      <c r="A551" s="50">
        <f t="shared" si="772"/>
        <v>550</v>
      </c>
      <c r="B551" s="2" t="s">
        <v>758</v>
      </c>
      <c r="C551" s="2" t="s">
        <v>96</v>
      </c>
      <c r="D551" s="2"/>
      <c r="E551" s="2"/>
      <c r="F551" s="19">
        <v>3476720</v>
      </c>
      <c r="G551" s="19">
        <v>5568910</v>
      </c>
      <c r="H551" s="77">
        <f t="shared" si="709"/>
        <v>476654.88200000004</v>
      </c>
      <c r="I551" s="77">
        <f t="shared" si="710"/>
        <v>5567122.2260000007</v>
      </c>
      <c r="J551" s="211">
        <v>174</v>
      </c>
      <c r="K551" s="66" t="s">
        <v>1335</v>
      </c>
      <c r="L551" s="19">
        <v>0</v>
      </c>
      <c r="Q551" t="s">
        <v>2822</v>
      </c>
      <c r="R551" s="2" t="s">
        <v>1484</v>
      </c>
      <c r="S551" s="2" t="s">
        <v>1323</v>
      </c>
      <c r="T551" s="241" t="str">
        <f t="shared" si="711"/>
        <v>-</v>
      </c>
      <c r="U551" s="241" t="str">
        <f t="shared" si="712"/>
        <v>-</v>
      </c>
      <c r="V551" s="241" t="str">
        <f t="shared" si="713"/>
        <v>-</v>
      </c>
      <c r="W551" s="241" t="str">
        <f t="shared" si="705"/>
        <v>A</v>
      </c>
      <c r="X551" s="260">
        <f t="shared" si="702"/>
        <v>6</v>
      </c>
      <c r="Y551" s="261" t="str">
        <f t="shared" si="773"/>
        <v/>
      </c>
      <c r="Z551" s="56"/>
      <c r="AA551" s="48">
        <v>25365</v>
      </c>
      <c r="AB551" s="73">
        <v>1</v>
      </c>
      <c r="AC551" s="2" t="s">
        <v>404</v>
      </c>
      <c r="AD551" s="2" t="s">
        <v>1874</v>
      </c>
      <c r="AF551" s="19">
        <v>10.8</v>
      </c>
      <c r="AH551" s="19">
        <v>5.65</v>
      </c>
      <c r="AR551">
        <v>494.8</v>
      </c>
      <c r="AS551" s="193">
        <f t="shared" si="770"/>
        <v>494.83</v>
      </c>
      <c r="AT551" s="248" t="str">
        <f t="shared" si="771"/>
        <v/>
      </c>
      <c r="AU551" s="53">
        <v>8.11</v>
      </c>
      <c r="AV551" s="55">
        <v>16.05</v>
      </c>
      <c r="AW551" s="53">
        <v>98.9</v>
      </c>
      <c r="AX551" s="53">
        <v>17.829999999999998</v>
      </c>
      <c r="AY551" s="55">
        <v>52.68</v>
      </c>
      <c r="AZ551" s="59">
        <v>292.8</v>
      </c>
      <c r="BB551">
        <v>1.82</v>
      </c>
      <c r="BE551">
        <v>6.64</v>
      </c>
      <c r="BJ551">
        <v>0</v>
      </c>
      <c r="CN551" s="103">
        <v>1640</v>
      </c>
      <c r="DB551" s="103"/>
      <c r="DC551" s="103"/>
      <c r="DD551" s="103"/>
      <c r="DE551" s="103"/>
      <c r="DF551" s="103"/>
      <c r="DG551" s="103"/>
      <c r="DH551" s="103"/>
      <c r="DI551" s="103"/>
      <c r="DJ551" s="103"/>
      <c r="DK551" s="103"/>
      <c r="DL551" s="103"/>
      <c r="DM551" s="103"/>
      <c r="DN551" s="103"/>
      <c r="DO551" s="103"/>
      <c r="DP551" s="103"/>
      <c r="DQ551" s="103"/>
      <c r="DR551" s="103"/>
      <c r="DS551" s="104"/>
      <c r="DT551" s="50">
        <f t="shared" si="714"/>
        <v>1</v>
      </c>
      <c r="DU551" s="73">
        <f t="shared" si="715"/>
        <v>1</v>
      </c>
      <c r="DV551" s="73">
        <f t="shared" si="716"/>
        <v>0</v>
      </c>
      <c r="DW551" s="73">
        <f t="shared" si="717"/>
        <v>0</v>
      </c>
      <c r="DX551" s="73">
        <f t="shared" si="718"/>
        <v>0</v>
      </c>
      <c r="DY551" s="125">
        <f t="shared" si="719"/>
        <v>0</v>
      </c>
      <c r="DZ551" s="73">
        <f t="shared" si="720"/>
        <v>1</v>
      </c>
      <c r="EA551" s="19">
        <f t="shared" si="721"/>
        <v>0</v>
      </c>
      <c r="EB551" s="50">
        <f t="shared" si="722"/>
        <v>0</v>
      </c>
      <c r="EC551" s="19">
        <f t="shared" si="723"/>
        <v>1</v>
      </c>
      <c r="ED551" s="19">
        <f t="shared" si="724"/>
        <v>0</v>
      </c>
      <c r="EE551" s="19">
        <f t="shared" si="725"/>
        <v>0</v>
      </c>
      <c r="EF551" s="50">
        <f t="shared" si="726"/>
        <v>0</v>
      </c>
      <c r="EG551" s="19">
        <f t="shared" si="727"/>
        <v>0</v>
      </c>
      <c r="EH551" s="19">
        <f t="shared" si="728"/>
        <v>1</v>
      </c>
      <c r="EI551" s="50">
        <f t="shared" si="729"/>
        <v>0</v>
      </c>
      <c r="EJ551" s="125">
        <f t="shared" si="730"/>
        <v>1</v>
      </c>
      <c r="EK551">
        <f t="shared" si="731"/>
        <v>8.11</v>
      </c>
      <c r="EL551">
        <f t="shared" si="732"/>
        <v>1.82</v>
      </c>
      <c r="EM551">
        <f t="shared" si="733"/>
        <v>16.05</v>
      </c>
      <c r="EN551">
        <f t="shared" si="734"/>
        <v>98.9</v>
      </c>
      <c r="EO551" t="str">
        <f t="shared" si="735"/>
        <v/>
      </c>
      <c r="EP551">
        <f t="shared" si="736"/>
        <v>6.64</v>
      </c>
      <c r="EQ551">
        <f t="shared" si="737"/>
        <v>292.8</v>
      </c>
      <c r="ER551" t="str">
        <f t="shared" si="738"/>
        <v/>
      </c>
      <c r="ES551">
        <f t="shared" si="739"/>
        <v>0</v>
      </c>
      <c r="ET551">
        <f t="shared" si="740"/>
        <v>52.68</v>
      </c>
      <c r="EU551" s="61">
        <f t="shared" si="741"/>
        <v>17.829999999999998</v>
      </c>
      <c r="EV551" s="53" t="e">
        <f>IF(ISNUMBER(EK551),EK551*#REF!,"")</f>
        <v>#REF!</v>
      </c>
      <c r="EW551" s="53" t="e">
        <f>IF(ISNUMBER(EL551),EL551*#REF!,"")</f>
        <v>#REF!</v>
      </c>
      <c r="EX551" s="53" t="e">
        <f>IF(ISNUMBER(EM551),EM551*#REF!,"")</f>
        <v>#REF!</v>
      </c>
      <c r="EY551" s="53" t="e">
        <f>IF(ISNUMBER(EN551),EN551*#REF!,"")</f>
        <v>#REF!</v>
      </c>
      <c r="EZ551" s="53" t="str">
        <f>IF(ISNUMBER(EO551),EO551*#REF!,"")</f>
        <v/>
      </c>
      <c r="FA551" s="53" t="e">
        <f>IF(ISNUMBER(EP551),EP551*#REF!,"")</f>
        <v>#REF!</v>
      </c>
      <c r="FB551" s="53" t="e">
        <f>IF(ISNUMBER(EQ551),EQ551*#REF!,"")</f>
        <v>#REF!</v>
      </c>
      <c r="FC551" s="53" t="str">
        <f>IF(ISNUMBER(ER551),ER551*#REF!,"")</f>
        <v/>
      </c>
      <c r="FD551" s="53" t="e">
        <f>IF(ISNUMBER(ES551),ES551*#REF!,"")</f>
        <v>#REF!</v>
      </c>
      <c r="FE551" s="53" t="e">
        <f>IF(ISNUMBER(ET551),ET551*#REF!,"")</f>
        <v>#REF!</v>
      </c>
      <c r="FF551" s="52" t="e">
        <f>IF(ISNUMBER(EU551),EU551*#REF!,"")</f>
        <v>#REF!</v>
      </c>
      <c r="FG551" s="55" t="str">
        <f t="shared" si="742"/>
        <v/>
      </c>
      <c r="FH551" s="55" t="str">
        <f t="shared" si="743"/>
        <v/>
      </c>
      <c r="FI551" s="55" t="str">
        <f t="shared" si="744"/>
        <v/>
      </c>
      <c r="FJ551" s="55" t="str">
        <f t="shared" si="745"/>
        <v/>
      </c>
      <c r="FK551" s="55" t="str">
        <f t="shared" si="746"/>
        <v/>
      </c>
      <c r="FL551" s="55" t="str">
        <f t="shared" si="747"/>
        <v/>
      </c>
      <c r="FM551" s="55" t="str">
        <f t="shared" si="748"/>
        <v/>
      </c>
      <c r="FN551" s="55" t="str">
        <f t="shared" si="749"/>
        <v/>
      </c>
      <c r="FO551" s="55" t="str">
        <f t="shared" si="750"/>
        <v/>
      </c>
      <c r="FP551" s="55" t="str">
        <f t="shared" si="751"/>
        <v/>
      </c>
      <c r="FQ551" s="59" t="str">
        <f t="shared" si="752"/>
        <v/>
      </c>
      <c r="FR551" s="53" t="str">
        <f t="shared" si="708"/>
        <v/>
      </c>
      <c r="FS551" s="53" t="e">
        <f t="shared" si="753"/>
        <v>#VALUE!</v>
      </c>
      <c r="FT551" s="19" t="e">
        <f t="shared" si="754"/>
        <v>#VALUE!</v>
      </c>
      <c r="FU551" s="19" t="e">
        <f t="shared" si="755"/>
        <v>#VALUE!</v>
      </c>
      <c r="FV551" s="19" t="e">
        <f t="shared" si="756"/>
        <v>#VALUE!</v>
      </c>
      <c r="FW551" s="50" t="e">
        <f t="shared" si="757"/>
        <v>#VALUE!</v>
      </c>
      <c r="FX551" s="120">
        <f t="shared" si="758"/>
        <v>0</v>
      </c>
      <c r="FY551" s="120">
        <f t="shared" si="759"/>
        <v>0</v>
      </c>
      <c r="FZ551" s="120">
        <f t="shared" si="760"/>
        <v>0</v>
      </c>
      <c r="GA551" s="120">
        <f t="shared" si="761"/>
        <v>0</v>
      </c>
      <c r="GB551" s="120">
        <f t="shared" si="762"/>
        <v>0</v>
      </c>
      <c r="GC551" s="120">
        <f t="shared" si="763"/>
        <v>0</v>
      </c>
      <c r="GD551" s="120">
        <f t="shared" si="764"/>
        <v>0</v>
      </c>
      <c r="GE551" s="120">
        <f t="shared" si="765"/>
        <v>0</v>
      </c>
      <c r="GF551" s="120">
        <f t="shared" si="766"/>
        <v>0</v>
      </c>
      <c r="GG551">
        <f t="shared" si="767"/>
        <v>0</v>
      </c>
      <c r="GH551">
        <f t="shared" si="768"/>
        <v>0</v>
      </c>
      <c r="GI551">
        <v>6</v>
      </c>
      <c r="GJ551" t="str">
        <f t="shared" si="769"/>
        <v/>
      </c>
    </row>
    <row r="552" spans="1:192" x14ac:dyDescent="0.2">
      <c r="A552" s="50">
        <f t="shared" si="772"/>
        <v>551</v>
      </c>
      <c r="B552" s="2" t="s">
        <v>1175</v>
      </c>
      <c r="C552" s="2" t="s">
        <v>1178</v>
      </c>
      <c r="D552" s="2" t="s">
        <v>1175</v>
      </c>
      <c r="E552" s="2"/>
      <c r="F552" s="19">
        <v>3523240</v>
      </c>
      <c r="G552" s="19">
        <v>5648800</v>
      </c>
      <c r="H552" s="77">
        <f t="shared" si="709"/>
        <v>523156.27400000003</v>
      </c>
      <c r="I552" s="77">
        <f t="shared" si="710"/>
        <v>5646980.2700000005</v>
      </c>
      <c r="J552" s="211">
        <v>245</v>
      </c>
      <c r="K552" s="66" t="s">
        <v>1333</v>
      </c>
      <c r="L552" s="19">
        <v>154</v>
      </c>
      <c r="M552" s="19">
        <v>90</v>
      </c>
      <c r="N552" s="19">
        <v>147.4</v>
      </c>
      <c r="Q552" t="s">
        <v>774</v>
      </c>
      <c r="R552" s="2" t="s">
        <v>774</v>
      </c>
      <c r="S552" s="2" t="s">
        <v>2813</v>
      </c>
      <c r="T552" s="241" t="str">
        <f t="shared" si="711"/>
        <v>-</v>
      </c>
      <c r="U552" s="241" t="str">
        <f t="shared" si="712"/>
        <v>-</v>
      </c>
      <c r="V552" s="241" t="str">
        <f t="shared" si="713"/>
        <v>-</v>
      </c>
      <c r="W552" s="241" t="str">
        <f t="shared" si="705"/>
        <v>-</v>
      </c>
      <c r="X552" s="260">
        <f t="shared" ref="X552:X615" si="774">GI552</f>
        <v>6</v>
      </c>
      <c r="Y552" s="261" t="str">
        <f t="shared" si="773"/>
        <v/>
      </c>
      <c r="Z552" s="56"/>
      <c r="AA552" s="131">
        <v>34127</v>
      </c>
      <c r="AB552" s="73">
        <v>1</v>
      </c>
      <c r="AC552" s="2" t="s">
        <v>1038</v>
      </c>
      <c r="AD552" s="2" t="s">
        <v>2032</v>
      </c>
      <c r="AE552" s="57" t="s">
        <v>2724</v>
      </c>
      <c r="AF552" s="108">
        <v>16</v>
      </c>
      <c r="AG552" s="19">
        <v>277</v>
      </c>
      <c r="AH552" s="19">
        <v>6.13</v>
      </c>
      <c r="AS552" s="193">
        <f t="shared" si="770"/>
        <v>134.58700000000002</v>
      </c>
      <c r="AT552" s="248" t="str">
        <f t="shared" si="771"/>
        <v/>
      </c>
      <c r="AU552" s="55">
        <v>5.2</v>
      </c>
      <c r="AV552" s="55">
        <v>5.9</v>
      </c>
      <c r="AW552" s="55">
        <v>20.6</v>
      </c>
      <c r="AX552" s="55">
        <v>5</v>
      </c>
      <c r="AY552" s="55">
        <v>20.9</v>
      </c>
      <c r="AZ552" s="59">
        <v>73.2</v>
      </c>
      <c r="BB552">
        <v>1.4</v>
      </c>
      <c r="BD552">
        <v>0</v>
      </c>
      <c r="BE552">
        <v>1.85</v>
      </c>
      <c r="BF552">
        <v>3.6999999999999998E-2</v>
      </c>
      <c r="BJ552">
        <v>0.5</v>
      </c>
      <c r="BK552">
        <v>0</v>
      </c>
      <c r="BN552" s="61">
        <v>0</v>
      </c>
      <c r="BP552">
        <v>0</v>
      </c>
      <c r="CM552">
        <v>2.4</v>
      </c>
      <c r="CN552" s="103">
        <v>74.5</v>
      </c>
      <c r="DB552" s="103"/>
      <c r="DC552" s="103" t="s">
        <v>1799</v>
      </c>
      <c r="DD552" s="103"/>
      <c r="DE552" s="103">
        <v>-14.8</v>
      </c>
      <c r="DF552" s="90" t="s">
        <v>2033</v>
      </c>
      <c r="DG552" s="103">
        <v>-8.94</v>
      </c>
      <c r="DH552" s="103"/>
      <c r="DI552" s="103"/>
      <c r="DJ552" s="103"/>
      <c r="DK552" s="103"/>
      <c r="DL552" s="103"/>
      <c r="DM552" s="103"/>
      <c r="DN552" s="103"/>
      <c r="DO552" s="103"/>
      <c r="DP552" s="103"/>
      <c r="DQ552" s="103"/>
      <c r="DR552" s="103"/>
      <c r="DS552" s="104"/>
      <c r="DT552" s="50">
        <f t="shared" si="714"/>
        <v>1</v>
      </c>
      <c r="DU552" s="73">
        <f t="shared" si="715"/>
        <v>0</v>
      </c>
      <c r="DV552" s="73">
        <f t="shared" si="716"/>
        <v>0</v>
      </c>
      <c r="DW552" s="73">
        <f t="shared" si="717"/>
        <v>1</v>
      </c>
      <c r="DX552" s="73">
        <f t="shared" si="718"/>
        <v>0</v>
      </c>
      <c r="DY552" s="125">
        <f t="shared" si="719"/>
        <v>0</v>
      </c>
      <c r="DZ552" s="73">
        <f t="shared" si="720"/>
        <v>1</v>
      </c>
      <c r="EA552" s="19">
        <f t="shared" si="721"/>
        <v>0</v>
      </c>
      <c r="EB552" s="50">
        <f t="shared" si="722"/>
        <v>0</v>
      </c>
      <c r="EC552" s="19">
        <f t="shared" si="723"/>
        <v>1</v>
      </c>
      <c r="ED552" s="19">
        <f t="shared" si="724"/>
        <v>0</v>
      </c>
      <c r="EE552" s="19">
        <f t="shared" si="725"/>
        <v>0</v>
      </c>
      <c r="EF552" s="50">
        <f t="shared" si="726"/>
        <v>0</v>
      </c>
      <c r="EG552" s="19">
        <f t="shared" si="727"/>
        <v>1</v>
      </c>
      <c r="EH552" s="19">
        <f t="shared" si="728"/>
        <v>0</v>
      </c>
      <c r="EI552" s="50">
        <f t="shared" si="729"/>
        <v>0</v>
      </c>
      <c r="EJ552" s="125">
        <f t="shared" si="730"/>
        <v>1</v>
      </c>
      <c r="EK552">
        <f t="shared" si="731"/>
        <v>5.2</v>
      </c>
      <c r="EL552">
        <f t="shared" si="732"/>
        <v>1.4</v>
      </c>
      <c r="EM552">
        <f t="shared" si="733"/>
        <v>5.9</v>
      </c>
      <c r="EN552">
        <f t="shared" si="734"/>
        <v>20.6</v>
      </c>
      <c r="EO552">
        <f t="shared" si="735"/>
        <v>3.6999999999999998E-2</v>
      </c>
      <c r="EP552">
        <f t="shared" si="736"/>
        <v>1.85</v>
      </c>
      <c r="EQ552">
        <f t="shared" si="737"/>
        <v>73.2</v>
      </c>
      <c r="ER552" t="str">
        <f t="shared" si="738"/>
        <v/>
      </c>
      <c r="ES552">
        <f t="shared" si="739"/>
        <v>0.5</v>
      </c>
      <c r="ET552">
        <f t="shared" si="740"/>
        <v>20.9</v>
      </c>
      <c r="EU552" s="61">
        <f t="shared" si="741"/>
        <v>5</v>
      </c>
      <c r="EV552" s="53" t="e">
        <f>IF(ISNUMBER(EK552),EK552*#REF!,"")</f>
        <v>#REF!</v>
      </c>
      <c r="EW552" s="53" t="e">
        <f>IF(ISNUMBER(EL552),EL552*#REF!,"")</f>
        <v>#REF!</v>
      </c>
      <c r="EX552" s="53" t="e">
        <f>IF(ISNUMBER(EM552),EM552*#REF!,"")</f>
        <v>#REF!</v>
      </c>
      <c r="EY552" s="53" t="e">
        <f>IF(ISNUMBER(EN552),EN552*#REF!,"")</f>
        <v>#REF!</v>
      </c>
      <c r="EZ552" s="53" t="e">
        <f>IF(ISNUMBER(EO552),EO552*#REF!,"")</f>
        <v>#REF!</v>
      </c>
      <c r="FA552" s="53" t="e">
        <f>IF(ISNUMBER(EP552),EP552*#REF!,"")</f>
        <v>#REF!</v>
      </c>
      <c r="FB552" s="53" t="e">
        <f>IF(ISNUMBER(EQ552),EQ552*#REF!,"")</f>
        <v>#REF!</v>
      </c>
      <c r="FC552" s="53" t="str">
        <f>IF(ISNUMBER(ER552),ER552*#REF!,"")</f>
        <v/>
      </c>
      <c r="FD552" s="53" t="e">
        <f>IF(ISNUMBER(ES552),ES552*#REF!,"")</f>
        <v>#REF!</v>
      </c>
      <c r="FE552" s="53" t="e">
        <f>IF(ISNUMBER(ET552),ET552*#REF!,"")</f>
        <v>#REF!</v>
      </c>
      <c r="FF552" s="52" t="e">
        <f>IF(ISNUMBER(EU552),EU552*#REF!,"")</f>
        <v>#REF!</v>
      </c>
      <c r="FG552" s="55" t="str">
        <f t="shared" si="742"/>
        <v/>
      </c>
      <c r="FH552" s="55" t="str">
        <f t="shared" si="743"/>
        <v/>
      </c>
      <c r="FI552" s="55" t="str">
        <f t="shared" si="744"/>
        <v/>
      </c>
      <c r="FJ552" s="55" t="str">
        <f t="shared" si="745"/>
        <v/>
      </c>
      <c r="FK552" s="55" t="str">
        <f t="shared" si="746"/>
        <v/>
      </c>
      <c r="FL552" s="55" t="str">
        <f t="shared" si="747"/>
        <v/>
      </c>
      <c r="FM552" s="55" t="str">
        <f t="shared" si="748"/>
        <v/>
      </c>
      <c r="FN552" s="55" t="str">
        <f t="shared" si="749"/>
        <v/>
      </c>
      <c r="FO552" s="55" t="str">
        <f t="shared" si="750"/>
        <v/>
      </c>
      <c r="FP552" s="55" t="str">
        <f t="shared" si="751"/>
        <v/>
      </c>
      <c r="FQ552" s="59" t="str">
        <f t="shared" si="752"/>
        <v/>
      </c>
      <c r="FR552" s="53" t="str">
        <f t="shared" si="708"/>
        <v/>
      </c>
      <c r="FS552" s="53" t="e">
        <f t="shared" si="753"/>
        <v>#VALUE!</v>
      </c>
      <c r="FT552" s="19" t="e">
        <f t="shared" si="754"/>
        <v>#VALUE!</v>
      </c>
      <c r="FU552" s="19" t="e">
        <f t="shared" si="755"/>
        <v>#VALUE!</v>
      </c>
      <c r="FV552" s="19" t="e">
        <f t="shared" si="756"/>
        <v>#VALUE!</v>
      </c>
      <c r="FW552" s="50" t="e">
        <f t="shared" si="757"/>
        <v>#VALUE!</v>
      </c>
      <c r="FX552" s="120">
        <f t="shared" si="758"/>
        <v>0</v>
      </c>
      <c r="FY552" s="120">
        <f t="shared" si="759"/>
        <v>0</v>
      </c>
      <c r="FZ552" s="120">
        <f t="shared" si="760"/>
        <v>0</v>
      </c>
      <c r="GA552" s="120">
        <f t="shared" si="761"/>
        <v>0</v>
      </c>
      <c r="GB552" s="120">
        <f t="shared" si="762"/>
        <v>0</v>
      </c>
      <c r="GC552" s="120">
        <f t="shared" si="763"/>
        <v>0</v>
      </c>
      <c r="GD552" s="120">
        <f t="shared" si="764"/>
        <v>0</v>
      </c>
      <c r="GE552" s="120">
        <f t="shared" si="765"/>
        <v>0</v>
      </c>
      <c r="GF552" s="120">
        <f t="shared" si="766"/>
        <v>0</v>
      </c>
      <c r="GG552">
        <f t="shared" si="767"/>
        <v>0</v>
      </c>
      <c r="GH552">
        <f t="shared" si="768"/>
        <v>0</v>
      </c>
      <c r="GI552">
        <v>6</v>
      </c>
      <c r="GJ552" t="str">
        <f t="shared" si="769"/>
        <v/>
      </c>
    </row>
    <row r="553" spans="1:192" x14ac:dyDescent="0.2">
      <c r="A553" s="50">
        <f t="shared" si="772"/>
        <v>552</v>
      </c>
      <c r="B553" s="2" t="s">
        <v>1180</v>
      </c>
      <c r="C553" s="2" t="s">
        <v>1177</v>
      </c>
      <c r="D553" s="2"/>
      <c r="E553" s="2"/>
      <c r="F553" s="19">
        <v>3526150</v>
      </c>
      <c r="G553" s="19">
        <v>5646850</v>
      </c>
      <c r="H553" s="77">
        <f t="shared" si="709"/>
        <v>526065.11</v>
      </c>
      <c r="I553" s="77">
        <f t="shared" si="710"/>
        <v>5645031.0500000007</v>
      </c>
      <c r="J553" s="19">
        <v>349.54</v>
      </c>
      <c r="K553" s="66" t="s">
        <v>1333</v>
      </c>
      <c r="L553" s="19">
        <v>202</v>
      </c>
      <c r="M553" s="19">
        <v>132</v>
      </c>
      <c r="N553" s="19">
        <v>198</v>
      </c>
      <c r="Q553" t="s">
        <v>1339</v>
      </c>
      <c r="R553" s="2" t="s">
        <v>1467</v>
      </c>
      <c r="S553" s="2" t="s">
        <v>1324</v>
      </c>
      <c r="T553" s="241" t="str">
        <f t="shared" si="711"/>
        <v>-</v>
      </c>
      <c r="U553" s="241" t="str">
        <f t="shared" si="712"/>
        <v>-</v>
      </c>
      <c r="V553" s="241" t="str">
        <f t="shared" si="713"/>
        <v>-</v>
      </c>
      <c r="W553" s="241" t="str">
        <f t="shared" si="705"/>
        <v>-</v>
      </c>
      <c r="X553" s="260">
        <f t="shared" si="774"/>
        <v>6</v>
      </c>
      <c r="Y553" s="261" t="str">
        <f t="shared" si="773"/>
        <v/>
      </c>
      <c r="Z553" s="56"/>
      <c r="AA553" s="131">
        <v>34127</v>
      </c>
      <c r="AB553" s="73">
        <v>1</v>
      </c>
      <c r="AC553" s="2" t="s">
        <v>1038</v>
      </c>
      <c r="AD553" s="2" t="s">
        <v>2032</v>
      </c>
      <c r="AE553" s="57" t="s">
        <v>2725</v>
      </c>
      <c r="AF553" s="19">
        <v>14.1</v>
      </c>
      <c r="AG553" s="19">
        <v>132</v>
      </c>
      <c r="AH553" s="19">
        <v>6.41</v>
      </c>
      <c r="AS553" s="193">
        <f t="shared" si="770"/>
        <v>121.21999999999998</v>
      </c>
      <c r="AT553" s="248" t="str">
        <f t="shared" si="771"/>
        <v/>
      </c>
      <c r="AU553" s="55">
        <v>6.6</v>
      </c>
      <c r="AV553" s="55">
        <v>7.2</v>
      </c>
      <c r="AW553" s="55">
        <v>13.6</v>
      </c>
      <c r="AX553" s="55">
        <v>6.2</v>
      </c>
      <c r="AY553" s="55">
        <v>4.5</v>
      </c>
      <c r="AZ553" s="59">
        <v>78.099999999999994</v>
      </c>
      <c r="BB553">
        <v>2</v>
      </c>
      <c r="BE553">
        <v>0.02</v>
      </c>
      <c r="BF553">
        <v>0</v>
      </c>
      <c r="BJ553">
        <v>3</v>
      </c>
      <c r="BK553">
        <v>0</v>
      </c>
      <c r="BN553" s="61">
        <v>0</v>
      </c>
      <c r="BP553">
        <v>0</v>
      </c>
      <c r="CM553">
        <v>5.7</v>
      </c>
      <c r="CN553" s="103">
        <v>30.7</v>
      </c>
      <c r="DB553" s="103"/>
      <c r="DC553" s="103" t="s">
        <v>1886</v>
      </c>
      <c r="DD553" s="103"/>
      <c r="DE553" s="103">
        <v>-20.9</v>
      </c>
      <c r="DF553" s="90" t="s">
        <v>2034</v>
      </c>
      <c r="DG553" s="103">
        <v>-8.8800000000000008</v>
      </c>
      <c r="DH553" s="103"/>
      <c r="DI553" s="103"/>
      <c r="DJ553" s="103"/>
      <c r="DK553" s="103"/>
      <c r="DL553" s="103"/>
      <c r="DM553" s="103"/>
      <c r="DN553" s="103"/>
      <c r="DO553" s="103"/>
      <c r="DP553" s="103"/>
      <c r="DQ553" s="103"/>
      <c r="DR553" s="103"/>
      <c r="DS553" s="104"/>
      <c r="DT553" s="50">
        <f t="shared" si="714"/>
        <v>1</v>
      </c>
      <c r="DU553" s="73">
        <f t="shared" si="715"/>
        <v>0</v>
      </c>
      <c r="DV553" s="73">
        <f t="shared" si="716"/>
        <v>0</v>
      </c>
      <c r="DW553" s="73">
        <f t="shared" si="717"/>
        <v>1</v>
      </c>
      <c r="DX553" s="73">
        <f t="shared" si="718"/>
        <v>0</v>
      </c>
      <c r="DY553" s="125">
        <f t="shared" si="719"/>
        <v>0</v>
      </c>
      <c r="DZ553" s="73">
        <f t="shared" si="720"/>
        <v>1</v>
      </c>
      <c r="EA553" s="19">
        <f t="shared" si="721"/>
        <v>0</v>
      </c>
      <c r="EB553" s="50">
        <f t="shared" si="722"/>
        <v>0</v>
      </c>
      <c r="EC553" s="19">
        <f t="shared" si="723"/>
        <v>1</v>
      </c>
      <c r="ED553" s="19">
        <f t="shared" si="724"/>
        <v>0</v>
      </c>
      <c r="EE553" s="19">
        <f t="shared" si="725"/>
        <v>0</v>
      </c>
      <c r="EF553" s="50">
        <f t="shared" si="726"/>
        <v>0</v>
      </c>
      <c r="EG553" s="19">
        <f t="shared" si="727"/>
        <v>1</v>
      </c>
      <c r="EH553" s="19">
        <f t="shared" si="728"/>
        <v>0</v>
      </c>
      <c r="EI553" s="50">
        <f t="shared" si="729"/>
        <v>0</v>
      </c>
      <c r="EJ553" s="125">
        <f t="shared" si="730"/>
        <v>1</v>
      </c>
      <c r="EK553">
        <f t="shared" si="731"/>
        <v>6.6</v>
      </c>
      <c r="EL553">
        <f t="shared" si="732"/>
        <v>2</v>
      </c>
      <c r="EM553">
        <f t="shared" si="733"/>
        <v>7.2</v>
      </c>
      <c r="EN553">
        <f t="shared" si="734"/>
        <v>13.6</v>
      </c>
      <c r="EO553">
        <f t="shared" si="735"/>
        <v>0</v>
      </c>
      <c r="EP553">
        <f t="shared" si="736"/>
        <v>0.02</v>
      </c>
      <c r="EQ553">
        <f t="shared" si="737"/>
        <v>78.099999999999994</v>
      </c>
      <c r="ER553" t="str">
        <f t="shared" si="738"/>
        <v/>
      </c>
      <c r="ES553">
        <f t="shared" si="739"/>
        <v>3</v>
      </c>
      <c r="ET553">
        <f t="shared" si="740"/>
        <v>4.5</v>
      </c>
      <c r="EU553" s="61">
        <f t="shared" si="741"/>
        <v>6.2</v>
      </c>
      <c r="EV553" s="53" t="e">
        <f>IF(ISNUMBER(EK553),EK553*#REF!,"")</f>
        <v>#REF!</v>
      </c>
      <c r="EW553" s="53" t="e">
        <f>IF(ISNUMBER(EL553),EL553*#REF!,"")</f>
        <v>#REF!</v>
      </c>
      <c r="EX553" s="53" t="e">
        <f>IF(ISNUMBER(EM553),EM553*#REF!,"")</f>
        <v>#REF!</v>
      </c>
      <c r="EY553" s="53" t="e">
        <f>IF(ISNUMBER(EN553),EN553*#REF!,"")</f>
        <v>#REF!</v>
      </c>
      <c r="EZ553" s="53" t="e">
        <f>IF(ISNUMBER(EO553),EO553*#REF!,"")</f>
        <v>#REF!</v>
      </c>
      <c r="FA553" s="53" t="e">
        <f>IF(ISNUMBER(EP553),EP553*#REF!,"")</f>
        <v>#REF!</v>
      </c>
      <c r="FB553" s="53" t="e">
        <f>IF(ISNUMBER(EQ553),EQ553*#REF!,"")</f>
        <v>#REF!</v>
      </c>
      <c r="FC553" s="53" t="str">
        <f>IF(ISNUMBER(ER553),ER553*#REF!,"")</f>
        <v/>
      </c>
      <c r="FD553" s="53" t="e">
        <f>IF(ISNUMBER(ES553),ES553*#REF!,"")</f>
        <v>#REF!</v>
      </c>
      <c r="FE553" s="53" t="e">
        <f>IF(ISNUMBER(ET553),ET553*#REF!,"")</f>
        <v>#REF!</v>
      </c>
      <c r="FF553" s="52" t="e">
        <f>IF(ISNUMBER(EU553),EU553*#REF!,"")</f>
        <v>#REF!</v>
      </c>
      <c r="FG553" s="55" t="str">
        <f t="shared" si="742"/>
        <v/>
      </c>
      <c r="FH553" s="55" t="str">
        <f t="shared" si="743"/>
        <v/>
      </c>
      <c r="FI553" s="55" t="str">
        <f t="shared" si="744"/>
        <v/>
      </c>
      <c r="FJ553" s="55" t="str">
        <f t="shared" si="745"/>
        <v/>
      </c>
      <c r="FK553" s="55" t="str">
        <f t="shared" si="746"/>
        <v/>
      </c>
      <c r="FL553" s="55" t="str">
        <f t="shared" si="747"/>
        <v/>
      </c>
      <c r="FM553" s="55" t="str">
        <f t="shared" si="748"/>
        <v/>
      </c>
      <c r="FN553" s="55" t="str">
        <f t="shared" si="749"/>
        <v/>
      </c>
      <c r="FO553" s="55" t="str">
        <f t="shared" si="750"/>
        <v/>
      </c>
      <c r="FP553" s="55" t="str">
        <f t="shared" si="751"/>
        <v/>
      </c>
      <c r="FQ553" s="59" t="str">
        <f t="shared" si="752"/>
        <v/>
      </c>
      <c r="FR553" s="53" t="str">
        <f t="shared" si="708"/>
        <v/>
      </c>
      <c r="FS553" s="53" t="e">
        <f t="shared" si="753"/>
        <v>#VALUE!</v>
      </c>
      <c r="FT553" s="19" t="e">
        <f t="shared" si="754"/>
        <v>#VALUE!</v>
      </c>
      <c r="FU553" s="19" t="e">
        <f t="shared" si="755"/>
        <v>#VALUE!</v>
      </c>
      <c r="FV553" s="19" t="e">
        <f t="shared" si="756"/>
        <v>#VALUE!</v>
      </c>
      <c r="FW553" s="50" t="e">
        <f t="shared" si="757"/>
        <v>#VALUE!</v>
      </c>
      <c r="FX553" s="120">
        <f t="shared" si="758"/>
        <v>0</v>
      </c>
      <c r="FY553" s="120">
        <f t="shared" si="759"/>
        <v>0</v>
      </c>
      <c r="FZ553" s="120">
        <f t="shared" si="760"/>
        <v>0</v>
      </c>
      <c r="GA553" s="120">
        <f t="shared" si="761"/>
        <v>0</v>
      </c>
      <c r="GB553" s="120">
        <f t="shared" si="762"/>
        <v>0</v>
      </c>
      <c r="GC553" s="120">
        <f t="shared" si="763"/>
        <v>0</v>
      </c>
      <c r="GD553" s="120">
        <f t="shared" si="764"/>
        <v>0</v>
      </c>
      <c r="GE553" s="120">
        <f t="shared" si="765"/>
        <v>0</v>
      </c>
      <c r="GF553" s="120">
        <f t="shared" si="766"/>
        <v>0</v>
      </c>
      <c r="GG553">
        <f t="shared" si="767"/>
        <v>0</v>
      </c>
      <c r="GH553">
        <f t="shared" si="768"/>
        <v>0</v>
      </c>
      <c r="GI553">
        <v>6</v>
      </c>
      <c r="GJ553" t="str">
        <f t="shared" si="769"/>
        <v/>
      </c>
    </row>
    <row r="554" spans="1:192" x14ac:dyDescent="0.2">
      <c r="A554" s="50">
        <f t="shared" si="772"/>
        <v>553</v>
      </c>
      <c r="B554" s="2" t="s">
        <v>1179</v>
      </c>
      <c r="C554" s="2" t="s">
        <v>1176</v>
      </c>
      <c r="D554" s="2"/>
      <c r="E554" s="2"/>
      <c r="F554" s="19">
        <v>3519040</v>
      </c>
      <c r="G554" s="19">
        <v>5648450</v>
      </c>
      <c r="H554" s="77">
        <f t="shared" si="709"/>
        <v>518957.95400000003</v>
      </c>
      <c r="I554" s="77">
        <f t="shared" si="710"/>
        <v>5646630.4100000001</v>
      </c>
      <c r="J554" s="19">
        <v>288</v>
      </c>
      <c r="K554" s="66" t="s">
        <v>1333</v>
      </c>
      <c r="L554" s="19">
        <v>220</v>
      </c>
      <c r="M554" s="19">
        <v>183</v>
      </c>
      <c r="N554" s="19">
        <v>220</v>
      </c>
      <c r="Q554" t="s">
        <v>1339</v>
      </c>
      <c r="R554" s="2" t="s">
        <v>1467</v>
      </c>
      <c r="S554" s="2" t="s">
        <v>1324</v>
      </c>
      <c r="T554" s="241" t="str">
        <f t="shared" si="711"/>
        <v>-</v>
      </c>
      <c r="U554" s="241" t="str">
        <f t="shared" si="712"/>
        <v>-</v>
      </c>
      <c r="V554" s="241" t="str">
        <f t="shared" si="713"/>
        <v>-</v>
      </c>
      <c r="W554" s="241" t="str">
        <f t="shared" si="705"/>
        <v>-</v>
      </c>
      <c r="X554" s="260">
        <f t="shared" si="774"/>
        <v>6</v>
      </c>
      <c r="Y554" s="261" t="str">
        <f t="shared" si="773"/>
        <v/>
      </c>
      <c r="Z554" s="56"/>
      <c r="AA554" s="131">
        <v>34127</v>
      </c>
      <c r="AB554" s="73">
        <v>1</v>
      </c>
      <c r="AC554" s="2" t="s">
        <v>1038</v>
      </c>
      <c r="AD554" s="2" t="s">
        <v>2032</v>
      </c>
      <c r="AE554" s="57" t="s">
        <v>2035</v>
      </c>
      <c r="AF554" s="19">
        <v>16.5</v>
      </c>
      <c r="AG554" s="19">
        <v>355</v>
      </c>
      <c r="AH554" s="47">
        <v>6.2</v>
      </c>
      <c r="AS554" s="193">
        <f t="shared" si="770"/>
        <v>246.57299999999995</v>
      </c>
      <c r="AT554" s="248" t="str">
        <f t="shared" si="771"/>
        <v/>
      </c>
      <c r="AU554" s="55">
        <v>5.8</v>
      </c>
      <c r="AV554" s="55">
        <v>12.3</v>
      </c>
      <c r="AW554" s="53">
        <v>35.700000000000003</v>
      </c>
      <c r="AX554" s="55">
        <v>3.9</v>
      </c>
      <c r="AY554" s="55">
        <v>53.4</v>
      </c>
      <c r="AZ554" s="52">
        <v>125.05</v>
      </c>
      <c r="BB554">
        <v>8.6999999999999993</v>
      </c>
      <c r="BD554">
        <v>0</v>
      </c>
      <c r="BE554">
        <v>0.54</v>
      </c>
      <c r="BF554">
        <v>0.48299999999999998</v>
      </c>
      <c r="BJ554">
        <v>0.7</v>
      </c>
      <c r="BK554">
        <v>0</v>
      </c>
      <c r="BN554" s="61">
        <v>0</v>
      </c>
      <c r="BP554">
        <v>0</v>
      </c>
      <c r="CM554">
        <v>2.5</v>
      </c>
      <c r="CN554" s="103">
        <v>106</v>
      </c>
      <c r="DB554" s="103"/>
      <c r="DC554" s="103" t="s">
        <v>1799</v>
      </c>
      <c r="DD554" s="103"/>
      <c r="DE554" s="103">
        <v>-9.9</v>
      </c>
      <c r="DF554" s="90" t="s">
        <v>2036</v>
      </c>
      <c r="DG554" s="103">
        <v>-9.25</v>
      </c>
      <c r="DH554" s="103"/>
      <c r="DI554" s="103"/>
      <c r="DJ554" s="103"/>
      <c r="DK554" s="103"/>
      <c r="DL554" s="103"/>
      <c r="DM554" s="103"/>
      <c r="DN554" s="103"/>
      <c r="DO554" s="103"/>
      <c r="DP554" s="103"/>
      <c r="DQ554" s="103"/>
      <c r="DR554" s="103"/>
      <c r="DS554" s="104"/>
      <c r="DT554" s="50">
        <f t="shared" si="714"/>
        <v>1</v>
      </c>
      <c r="DU554" s="73">
        <f t="shared" si="715"/>
        <v>0</v>
      </c>
      <c r="DV554" s="73">
        <f t="shared" si="716"/>
        <v>0</v>
      </c>
      <c r="DW554" s="73">
        <f t="shared" si="717"/>
        <v>1</v>
      </c>
      <c r="DX554" s="73">
        <f t="shared" si="718"/>
        <v>0</v>
      </c>
      <c r="DY554" s="125">
        <f t="shared" si="719"/>
        <v>0</v>
      </c>
      <c r="DZ554" s="73">
        <f t="shared" si="720"/>
        <v>1</v>
      </c>
      <c r="EA554" s="19">
        <f t="shared" si="721"/>
        <v>0</v>
      </c>
      <c r="EB554" s="50">
        <f t="shared" si="722"/>
        <v>0</v>
      </c>
      <c r="EC554" s="19">
        <f t="shared" si="723"/>
        <v>1</v>
      </c>
      <c r="ED554" s="19">
        <f t="shared" si="724"/>
        <v>0</v>
      </c>
      <c r="EE554" s="19">
        <f t="shared" si="725"/>
        <v>0</v>
      </c>
      <c r="EF554" s="50">
        <f t="shared" si="726"/>
        <v>0</v>
      </c>
      <c r="EG554" s="19">
        <f t="shared" si="727"/>
        <v>1</v>
      </c>
      <c r="EH554" s="19">
        <f t="shared" si="728"/>
        <v>0</v>
      </c>
      <c r="EI554" s="50">
        <f t="shared" si="729"/>
        <v>0</v>
      </c>
      <c r="EJ554" s="125">
        <f t="shared" si="730"/>
        <v>1</v>
      </c>
      <c r="EK554">
        <f t="shared" si="731"/>
        <v>5.8</v>
      </c>
      <c r="EL554">
        <f t="shared" si="732"/>
        <v>8.6999999999999993</v>
      </c>
      <c r="EM554">
        <f t="shared" si="733"/>
        <v>12.3</v>
      </c>
      <c r="EN554">
        <f t="shared" si="734"/>
        <v>35.700000000000003</v>
      </c>
      <c r="EO554">
        <f t="shared" si="735"/>
        <v>0.48299999999999998</v>
      </c>
      <c r="EP554">
        <f t="shared" si="736"/>
        <v>0.54</v>
      </c>
      <c r="EQ554">
        <f t="shared" si="737"/>
        <v>125.05</v>
      </c>
      <c r="ER554" t="str">
        <f t="shared" si="738"/>
        <v/>
      </c>
      <c r="ES554">
        <f t="shared" si="739"/>
        <v>0.7</v>
      </c>
      <c r="ET554">
        <f t="shared" si="740"/>
        <v>53.4</v>
      </c>
      <c r="EU554" s="61">
        <f t="shared" si="741"/>
        <v>3.9</v>
      </c>
      <c r="EV554" s="53" t="e">
        <f>IF(ISNUMBER(EK554),EK554*#REF!,"")</f>
        <v>#REF!</v>
      </c>
      <c r="EW554" s="53" t="e">
        <f>IF(ISNUMBER(EL554),EL554*#REF!,"")</f>
        <v>#REF!</v>
      </c>
      <c r="EX554" s="53" t="e">
        <f>IF(ISNUMBER(EM554),EM554*#REF!,"")</f>
        <v>#REF!</v>
      </c>
      <c r="EY554" s="53" t="e">
        <f>IF(ISNUMBER(EN554),EN554*#REF!,"")</f>
        <v>#REF!</v>
      </c>
      <c r="EZ554" s="53" t="e">
        <f>IF(ISNUMBER(EO554),EO554*#REF!,"")</f>
        <v>#REF!</v>
      </c>
      <c r="FA554" s="53" t="e">
        <f>IF(ISNUMBER(EP554),EP554*#REF!,"")</f>
        <v>#REF!</v>
      </c>
      <c r="FB554" s="53" t="e">
        <f>IF(ISNUMBER(EQ554),EQ554*#REF!,"")</f>
        <v>#REF!</v>
      </c>
      <c r="FC554" s="53" t="str">
        <f>IF(ISNUMBER(ER554),ER554*#REF!,"")</f>
        <v/>
      </c>
      <c r="FD554" s="53" t="e">
        <f>IF(ISNUMBER(ES554),ES554*#REF!,"")</f>
        <v>#REF!</v>
      </c>
      <c r="FE554" s="53" t="e">
        <f>IF(ISNUMBER(ET554),ET554*#REF!,"")</f>
        <v>#REF!</v>
      </c>
      <c r="FF554" s="52" t="e">
        <f>IF(ISNUMBER(EU554),EU554*#REF!,"")</f>
        <v>#REF!</v>
      </c>
      <c r="FG554" s="55" t="str">
        <f t="shared" si="742"/>
        <v/>
      </c>
      <c r="FH554" s="55" t="str">
        <f t="shared" si="743"/>
        <v/>
      </c>
      <c r="FI554" s="55" t="str">
        <f t="shared" si="744"/>
        <v/>
      </c>
      <c r="FJ554" s="55" t="str">
        <f t="shared" si="745"/>
        <v/>
      </c>
      <c r="FK554" s="55" t="str">
        <f t="shared" si="746"/>
        <v/>
      </c>
      <c r="FL554" s="55" t="str">
        <f t="shared" si="747"/>
        <v/>
      </c>
      <c r="FM554" s="55" t="str">
        <f t="shared" si="748"/>
        <v/>
      </c>
      <c r="FN554" s="55" t="str">
        <f t="shared" si="749"/>
        <v/>
      </c>
      <c r="FO554" s="55" t="str">
        <f t="shared" si="750"/>
        <v/>
      </c>
      <c r="FP554" s="55" t="str">
        <f t="shared" si="751"/>
        <v/>
      </c>
      <c r="FQ554" s="59" t="str">
        <f t="shared" si="752"/>
        <v/>
      </c>
      <c r="FR554" s="53" t="str">
        <f t="shared" si="708"/>
        <v/>
      </c>
      <c r="FS554" s="53" t="e">
        <f t="shared" si="753"/>
        <v>#VALUE!</v>
      </c>
      <c r="FT554" s="19" t="e">
        <f t="shared" si="754"/>
        <v>#VALUE!</v>
      </c>
      <c r="FU554" s="19" t="e">
        <f t="shared" si="755"/>
        <v>#VALUE!</v>
      </c>
      <c r="FV554" s="19" t="e">
        <f t="shared" si="756"/>
        <v>#VALUE!</v>
      </c>
      <c r="FW554" s="50" t="e">
        <f t="shared" si="757"/>
        <v>#VALUE!</v>
      </c>
      <c r="FX554" s="120">
        <f t="shared" si="758"/>
        <v>0</v>
      </c>
      <c r="FY554" s="120">
        <f t="shared" si="759"/>
        <v>0</v>
      </c>
      <c r="FZ554" s="120">
        <f t="shared" si="760"/>
        <v>0</v>
      </c>
      <c r="GA554" s="120">
        <f t="shared" si="761"/>
        <v>0</v>
      </c>
      <c r="GB554" s="120">
        <f t="shared" si="762"/>
        <v>0</v>
      </c>
      <c r="GC554" s="120">
        <f t="shared" si="763"/>
        <v>0</v>
      </c>
      <c r="GD554" s="120">
        <f t="shared" si="764"/>
        <v>0</v>
      </c>
      <c r="GE554" s="120">
        <f t="shared" si="765"/>
        <v>0</v>
      </c>
      <c r="GF554" s="120">
        <f t="shared" si="766"/>
        <v>0</v>
      </c>
      <c r="GG554">
        <f t="shared" si="767"/>
        <v>0</v>
      </c>
      <c r="GH554">
        <f t="shared" si="768"/>
        <v>0</v>
      </c>
      <c r="GI554">
        <v>6</v>
      </c>
      <c r="GJ554" t="str">
        <f t="shared" si="769"/>
        <v/>
      </c>
    </row>
    <row r="555" spans="1:192" x14ac:dyDescent="0.2">
      <c r="A555" s="50">
        <f t="shared" si="772"/>
        <v>554</v>
      </c>
      <c r="B555" s="2" t="s">
        <v>921</v>
      </c>
      <c r="C555" s="2" t="s">
        <v>1134</v>
      </c>
      <c r="D555" s="2"/>
      <c r="E555" s="2"/>
      <c r="F555" s="110">
        <v>3519790</v>
      </c>
      <c r="G555" s="110">
        <v>5665130</v>
      </c>
      <c r="H555" s="77">
        <f t="shared" si="709"/>
        <v>519707.65400000004</v>
      </c>
      <c r="I555" s="77">
        <f t="shared" si="710"/>
        <v>5663303.7379999999</v>
      </c>
      <c r="J555" s="211">
        <v>174</v>
      </c>
      <c r="K555" s="66" t="s">
        <v>1334</v>
      </c>
      <c r="L555" s="19">
        <v>168</v>
      </c>
      <c r="Q555" t="s">
        <v>1339</v>
      </c>
      <c r="R555" s="2" t="s">
        <v>2862</v>
      </c>
      <c r="S555" s="2" t="s">
        <v>1324</v>
      </c>
      <c r="T555" s="241" t="str">
        <f t="shared" si="711"/>
        <v>-</v>
      </c>
      <c r="U555" s="241" t="str">
        <f t="shared" si="712"/>
        <v>-</v>
      </c>
      <c r="V555" s="241" t="str">
        <f t="shared" si="713"/>
        <v>-</v>
      </c>
      <c r="W555" s="241" t="str">
        <f t="shared" si="705"/>
        <v>-</v>
      </c>
      <c r="X555" s="260">
        <f t="shared" si="774"/>
        <v>6</v>
      </c>
      <c r="Y555" s="261" t="str">
        <f t="shared" si="773"/>
        <v/>
      </c>
      <c r="Z555" s="56"/>
      <c r="AA555" s="48" t="s">
        <v>1779</v>
      </c>
      <c r="AB555" s="73">
        <v>1</v>
      </c>
      <c r="AC555" s="2" t="s">
        <v>1038</v>
      </c>
      <c r="AD555" s="2" t="s">
        <v>1854</v>
      </c>
      <c r="AE555" s="57" t="s">
        <v>2037</v>
      </c>
      <c r="AF555" s="108">
        <v>16</v>
      </c>
      <c r="AH555" s="19">
        <v>7.2</v>
      </c>
      <c r="AS555" s="204"/>
      <c r="AT555" s="249"/>
      <c r="AU555" s="203"/>
      <c r="AV555" s="139"/>
      <c r="AW555" s="203"/>
      <c r="AX555" s="203"/>
      <c r="AY555" s="139"/>
      <c r="AZ555" s="229">
        <v>318</v>
      </c>
      <c r="CN555" s="103">
        <v>52</v>
      </c>
      <c r="DB555" s="103"/>
      <c r="DC555" s="90" t="s">
        <v>2038</v>
      </c>
      <c r="DD555" s="103"/>
      <c r="DE555" s="103">
        <v>-12.1</v>
      </c>
      <c r="DF555" s="90" t="s">
        <v>2039</v>
      </c>
      <c r="DG555" s="103"/>
      <c r="DH555" s="103"/>
      <c r="DI555" s="103"/>
      <c r="DJ555" s="103"/>
      <c r="DK555" s="103"/>
      <c r="DL555" s="103"/>
      <c r="DM555" s="103"/>
      <c r="DN555" s="103"/>
      <c r="DO555" s="103"/>
      <c r="DP555" s="103"/>
      <c r="DQ555" s="103"/>
      <c r="DR555" s="103"/>
      <c r="DS555" s="104"/>
      <c r="DT555" s="50">
        <f t="shared" si="714"/>
        <v>1</v>
      </c>
      <c r="DU555" s="73">
        <f t="shared" si="715"/>
        <v>0</v>
      </c>
      <c r="DV555" s="73">
        <f t="shared" si="716"/>
        <v>0</v>
      </c>
      <c r="DW555" s="73">
        <f t="shared" si="717"/>
        <v>1</v>
      </c>
      <c r="DX555" s="73">
        <f t="shared" si="718"/>
        <v>0</v>
      </c>
      <c r="DY555" s="125">
        <f t="shared" si="719"/>
        <v>0</v>
      </c>
      <c r="DZ555" s="73">
        <f t="shared" si="720"/>
        <v>1</v>
      </c>
      <c r="EA555" s="19">
        <f t="shared" si="721"/>
        <v>0</v>
      </c>
      <c r="EB555" s="50">
        <f t="shared" si="722"/>
        <v>0</v>
      </c>
      <c r="EC555" s="19">
        <f t="shared" si="723"/>
        <v>0</v>
      </c>
      <c r="ED555" s="19">
        <f t="shared" si="724"/>
        <v>0</v>
      </c>
      <c r="EE555" s="19">
        <f t="shared" si="725"/>
        <v>0</v>
      </c>
      <c r="EF555" s="50">
        <f t="shared" si="726"/>
        <v>1</v>
      </c>
      <c r="EG555" s="19">
        <f t="shared" si="727"/>
        <v>1</v>
      </c>
      <c r="EH555" s="19">
        <f t="shared" si="728"/>
        <v>0</v>
      </c>
      <c r="EI555" s="50">
        <f t="shared" si="729"/>
        <v>0</v>
      </c>
      <c r="EJ555" s="125">
        <f t="shared" si="730"/>
        <v>1</v>
      </c>
      <c r="EK555" t="str">
        <f t="shared" si="731"/>
        <v/>
      </c>
      <c r="EL555" t="str">
        <f t="shared" si="732"/>
        <v/>
      </c>
      <c r="EM555" t="str">
        <f t="shared" si="733"/>
        <v/>
      </c>
      <c r="EN555" t="str">
        <f t="shared" si="734"/>
        <v/>
      </c>
      <c r="EO555" t="str">
        <f t="shared" si="735"/>
        <v/>
      </c>
      <c r="EP555" t="str">
        <f t="shared" si="736"/>
        <v/>
      </c>
      <c r="EQ555">
        <f t="shared" si="737"/>
        <v>318</v>
      </c>
      <c r="ER555" t="str">
        <f t="shared" si="738"/>
        <v/>
      </c>
      <c r="ES555" t="str">
        <f t="shared" si="739"/>
        <v/>
      </c>
      <c r="ET555" t="str">
        <f t="shared" si="740"/>
        <v/>
      </c>
      <c r="EU555" s="61" t="str">
        <f t="shared" si="741"/>
        <v/>
      </c>
      <c r="EV555" s="53" t="str">
        <f>IF(ISNUMBER(EK555),EK555*#REF!,"")</f>
        <v/>
      </c>
      <c r="EW555" s="53" t="str">
        <f>IF(ISNUMBER(EL555),EL555*#REF!,"")</f>
        <v/>
      </c>
      <c r="EX555" s="53" t="str">
        <f>IF(ISNUMBER(EM555),EM555*#REF!,"")</f>
        <v/>
      </c>
      <c r="EY555" s="53" t="str">
        <f>IF(ISNUMBER(EN555),EN555*#REF!,"")</f>
        <v/>
      </c>
      <c r="EZ555" s="53" t="str">
        <f>IF(ISNUMBER(EO555),EO555*#REF!,"")</f>
        <v/>
      </c>
      <c r="FA555" s="53" t="str">
        <f>IF(ISNUMBER(EP555),EP555*#REF!,"")</f>
        <v/>
      </c>
      <c r="FB555" s="53" t="e">
        <f>IF(ISNUMBER(EQ555),EQ555*#REF!,"")</f>
        <v>#REF!</v>
      </c>
      <c r="FC555" s="53" t="str">
        <f>IF(ISNUMBER(ER555),ER555*#REF!,"")</f>
        <v/>
      </c>
      <c r="FD555" s="53" t="str">
        <f>IF(ISNUMBER(ES555),ES555*#REF!,"")</f>
        <v/>
      </c>
      <c r="FE555" s="53" t="str">
        <f>IF(ISNUMBER(ET555),ET555*#REF!,"")</f>
        <v/>
      </c>
      <c r="FF555" s="52" t="str">
        <f>IF(ISNUMBER(EU555),EU555*#REF!,"")</f>
        <v/>
      </c>
      <c r="FG555" s="55" t="str">
        <f t="shared" si="742"/>
        <v/>
      </c>
      <c r="FH555" s="55" t="str">
        <f t="shared" si="743"/>
        <v/>
      </c>
      <c r="FI555" s="55" t="str">
        <f t="shared" si="744"/>
        <v/>
      </c>
      <c r="FJ555" s="55" t="str">
        <f t="shared" si="745"/>
        <v/>
      </c>
      <c r="FK555" s="55" t="str">
        <f t="shared" si="746"/>
        <v/>
      </c>
      <c r="FL555" s="55" t="str">
        <f t="shared" si="747"/>
        <v/>
      </c>
      <c r="FM555" s="55" t="str">
        <f t="shared" si="748"/>
        <v/>
      </c>
      <c r="FN555" s="55" t="str">
        <f t="shared" si="749"/>
        <v/>
      </c>
      <c r="FO555" s="55" t="str">
        <f t="shared" si="750"/>
        <v/>
      </c>
      <c r="FP555" s="55" t="str">
        <f t="shared" si="751"/>
        <v/>
      </c>
      <c r="FQ555" s="59" t="str">
        <f t="shared" si="752"/>
        <v/>
      </c>
      <c r="FR555" s="53" t="str">
        <f t="shared" si="708"/>
        <v/>
      </c>
      <c r="FS555" s="53">
        <f t="shared" si="753"/>
        <v>0</v>
      </c>
      <c r="FT555" s="19">
        <f t="shared" si="754"/>
        <v>1</v>
      </c>
      <c r="FU555" s="19">
        <f t="shared" si="755"/>
        <v>0</v>
      </c>
      <c r="FV555" s="19">
        <f t="shared" si="756"/>
        <v>0</v>
      </c>
      <c r="FW555" s="50">
        <f t="shared" si="757"/>
        <v>0</v>
      </c>
      <c r="FX555" s="120">
        <f t="shared" si="758"/>
        <v>0</v>
      </c>
      <c r="FY555" s="120">
        <f t="shared" si="759"/>
        <v>0</v>
      </c>
      <c r="FZ555" s="120">
        <f t="shared" si="760"/>
        <v>0</v>
      </c>
      <c r="GA555" s="120">
        <f t="shared" si="761"/>
        <v>0</v>
      </c>
      <c r="GB555" s="120">
        <f t="shared" si="762"/>
        <v>0</v>
      </c>
      <c r="GC555" s="120">
        <f t="shared" si="763"/>
        <v>0</v>
      </c>
      <c r="GD555" s="120">
        <f t="shared" si="764"/>
        <v>0</v>
      </c>
      <c r="GE555" s="120">
        <f t="shared" si="765"/>
        <v>0</v>
      </c>
      <c r="GF555" s="120">
        <f t="shared" si="766"/>
        <v>0</v>
      </c>
      <c r="GG555">
        <f t="shared" si="767"/>
        <v>0</v>
      </c>
      <c r="GH555">
        <f t="shared" si="768"/>
        <v>0</v>
      </c>
      <c r="GI555">
        <v>6</v>
      </c>
      <c r="GJ555" t="str">
        <f t="shared" si="769"/>
        <v/>
      </c>
    </row>
    <row r="556" spans="1:192" x14ac:dyDescent="0.2">
      <c r="A556" s="50">
        <f t="shared" si="772"/>
        <v>555</v>
      </c>
      <c r="B556" s="2" t="s">
        <v>921</v>
      </c>
      <c r="C556" s="2" t="s">
        <v>1134</v>
      </c>
      <c r="D556" s="2"/>
      <c r="E556" s="2"/>
      <c r="F556" s="110">
        <v>3519790</v>
      </c>
      <c r="G556" s="110">
        <v>5665130</v>
      </c>
      <c r="H556" s="77">
        <f t="shared" si="709"/>
        <v>519707.65400000004</v>
      </c>
      <c r="I556" s="77">
        <f t="shared" si="710"/>
        <v>5663303.7379999999</v>
      </c>
      <c r="J556" s="211">
        <v>174</v>
      </c>
      <c r="K556" s="66" t="s">
        <v>1334</v>
      </c>
      <c r="L556" s="19">
        <v>168</v>
      </c>
      <c r="Q556" t="s">
        <v>1339</v>
      </c>
      <c r="R556" s="2" t="s">
        <v>2862</v>
      </c>
      <c r="S556" s="2" t="s">
        <v>1324</v>
      </c>
      <c r="T556" s="241" t="str">
        <f t="shared" si="711"/>
        <v>-</v>
      </c>
      <c r="U556" s="241" t="str">
        <f t="shared" si="712"/>
        <v>-</v>
      </c>
      <c r="V556" s="241" t="str">
        <f t="shared" si="713"/>
        <v>-</v>
      </c>
      <c r="W556" s="241" t="str">
        <f t="shared" si="705"/>
        <v>-</v>
      </c>
      <c r="X556" s="260">
        <f t="shared" si="774"/>
        <v>6</v>
      </c>
      <c r="Y556" s="261" t="str">
        <f t="shared" si="773"/>
        <v/>
      </c>
      <c r="Z556" s="56"/>
      <c r="AA556" s="48" t="s">
        <v>1783</v>
      </c>
      <c r="AB556" s="73">
        <v>2</v>
      </c>
      <c r="AC556" s="2" t="s">
        <v>1038</v>
      </c>
      <c r="AD556" s="2" t="s">
        <v>1854</v>
      </c>
      <c r="AE556" s="57" t="s">
        <v>1431</v>
      </c>
      <c r="AF556" s="19">
        <v>16.399999999999999</v>
      </c>
      <c r="AH556" s="19">
        <v>7.1</v>
      </c>
      <c r="AS556" s="204"/>
      <c r="AT556" s="249"/>
      <c r="AU556" s="203"/>
      <c r="AV556" s="139"/>
      <c r="AW556" s="203"/>
      <c r="AX556" s="203"/>
      <c r="AY556" s="139"/>
      <c r="AZ556" s="229">
        <v>384</v>
      </c>
      <c r="CN556" s="103">
        <v>49</v>
      </c>
      <c r="DB556" s="103"/>
      <c r="DC556" s="103" t="s">
        <v>1801</v>
      </c>
      <c r="DD556" s="103"/>
      <c r="DE556" s="103">
        <v>-10.199999999999999</v>
      </c>
      <c r="DF556" s="90" t="s">
        <v>2040</v>
      </c>
      <c r="DG556" s="103">
        <v>-9.1300000000000008</v>
      </c>
      <c r="DH556" s="103"/>
      <c r="DI556" s="103"/>
      <c r="DJ556" s="103"/>
      <c r="DK556" s="103"/>
      <c r="DL556" s="103"/>
      <c r="DM556" s="103"/>
      <c r="DN556" s="103"/>
      <c r="DO556" s="103"/>
      <c r="DP556" s="103"/>
      <c r="DQ556" s="103"/>
      <c r="DR556" s="103"/>
      <c r="DS556" s="104"/>
      <c r="DT556" s="50">
        <f t="shared" si="714"/>
        <v>0</v>
      </c>
      <c r="DU556" s="73">
        <f t="shared" si="715"/>
        <v>0</v>
      </c>
      <c r="DV556" s="73">
        <f t="shared" si="716"/>
        <v>0</v>
      </c>
      <c r="DW556" s="73">
        <f t="shared" si="717"/>
        <v>1</v>
      </c>
      <c r="DX556" s="73">
        <f t="shared" si="718"/>
        <v>0</v>
      </c>
      <c r="DY556" s="125">
        <f t="shared" si="719"/>
        <v>0</v>
      </c>
      <c r="DZ556" s="73">
        <f t="shared" si="720"/>
        <v>1</v>
      </c>
      <c r="EA556" s="19">
        <f t="shared" si="721"/>
        <v>0</v>
      </c>
      <c r="EB556" s="50">
        <f t="shared" si="722"/>
        <v>0</v>
      </c>
      <c r="EC556" s="19">
        <f t="shared" si="723"/>
        <v>0</v>
      </c>
      <c r="ED556" s="19">
        <f t="shared" si="724"/>
        <v>0</v>
      </c>
      <c r="EE556" s="19">
        <f t="shared" si="725"/>
        <v>0</v>
      </c>
      <c r="EF556" s="50">
        <f t="shared" si="726"/>
        <v>1</v>
      </c>
      <c r="EG556" s="19">
        <f t="shared" si="727"/>
        <v>1</v>
      </c>
      <c r="EH556" s="19">
        <f t="shared" si="728"/>
        <v>0</v>
      </c>
      <c r="EI556" s="50">
        <f t="shared" si="729"/>
        <v>0</v>
      </c>
      <c r="EJ556" s="125">
        <f t="shared" si="730"/>
        <v>1</v>
      </c>
      <c r="EK556" t="str">
        <f t="shared" si="731"/>
        <v/>
      </c>
      <c r="EL556" t="str">
        <f t="shared" si="732"/>
        <v/>
      </c>
      <c r="EM556" t="str">
        <f t="shared" si="733"/>
        <v/>
      </c>
      <c r="EN556" t="str">
        <f t="shared" si="734"/>
        <v/>
      </c>
      <c r="EO556" t="str">
        <f t="shared" si="735"/>
        <v/>
      </c>
      <c r="EP556" t="str">
        <f t="shared" si="736"/>
        <v/>
      </c>
      <c r="EQ556">
        <f t="shared" si="737"/>
        <v>384</v>
      </c>
      <c r="ER556" t="str">
        <f t="shared" si="738"/>
        <v/>
      </c>
      <c r="ES556" t="str">
        <f t="shared" si="739"/>
        <v/>
      </c>
      <c r="ET556" t="str">
        <f t="shared" si="740"/>
        <v/>
      </c>
      <c r="EU556" s="61" t="str">
        <f t="shared" si="741"/>
        <v/>
      </c>
      <c r="EV556" s="53" t="str">
        <f>IF(ISNUMBER(EK556),EK556*#REF!,"")</f>
        <v/>
      </c>
      <c r="EW556" s="53" t="str">
        <f>IF(ISNUMBER(EL556),EL556*#REF!,"")</f>
        <v/>
      </c>
      <c r="EX556" s="53" t="str">
        <f>IF(ISNUMBER(EM556),EM556*#REF!,"")</f>
        <v/>
      </c>
      <c r="EY556" s="53" t="str">
        <f>IF(ISNUMBER(EN556),EN556*#REF!,"")</f>
        <v/>
      </c>
      <c r="EZ556" s="53" t="str">
        <f>IF(ISNUMBER(EO556),EO556*#REF!,"")</f>
        <v/>
      </c>
      <c r="FA556" s="53" t="str">
        <f>IF(ISNUMBER(EP556),EP556*#REF!,"")</f>
        <v/>
      </c>
      <c r="FB556" s="53" t="e">
        <f>IF(ISNUMBER(EQ556),EQ556*#REF!,"")</f>
        <v>#REF!</v>
      </c>
      <c r="FC556" s="53" t="str">
        <f>IF(ISNUMBER(ER556),ER556*#REF!,"")</f>
        <v/>
      </c>
      <c r="FD556" s="53" t="str">
        <f>IF(ISNUMBER(ES556),ES556*#REF!,"")</f>
        <v/>
      </c>
      <c r="FE556" s="53" t="str">
        <f>IF(ISNUMBER(ET556),ET556*#REF!,"")</f>
        <v/>
      </c>
      <c r="FF556" s="52" t="str">
        <f>IF(ISNUMBER(EU556),EU556*#REF!,"")</f>
        <v/>
      </c>
      <c r="FG556" s="55" t="str">
        <f t="shared" si="742"/>
        <v/>
      </c>
      <c r="FH556" s="55" t="str">
        <f t="shared" si="743"/>
        <v/>
      </c>
      <c r="FI556" s="55" t="str">
        <f t="shared" si="744"/>
        <v/>
      </c>
      <c r="FJ556" s="55" t="str">
        <f t="shared" si="745"/>
        <v/>
      </c>
      <c r="FK556" s="55" t="str">
        <f t="shared" si="746"/>
        <v/>
      </c>
      <c r="FL556" s="55" t="str">
        <f t="shared" si="747"/>
        <v/>
      </c>
      <c r="FM556" s="55" t="str">
        <f t="shared" si="748"/>
        <v/>
      </c>
      <c r="FN556" s="55" t="str">
        <f t="shared" si="749"/>
        <v/>
      </c>
      <c r="FO556" s="55" t="str">
        <f t="shared" si="750"/>
        <v/>
      </c>
      <c r="FP556" s="55" t="str">
        <f t="shared" si="751"/>
        <v/>
      </c>
      <c r="FQ556" s="59" t="str">
        <f t="shared" si="752"/>
        <v/>
      </c>
      <c r="FR556" s="53" t="str">
        <f t="shared" si="708"/>
        <v/>
      </c>
      <c r="FS556" s="53">
        <f t="shared" si="753"/>
        <v>0</v>
      </c>
      <c r="FT556" s="19">
        <f t="shared" si="754"/>
        <v>1</v>
      </c>
      <c r="FU556" s="19">
        <f t="shared" si="755"/>
        <v>0</v>
      </c>
      <c r="FV556" s="19">
        <f t="shared" si="756"/>
        <v>0</v>
      </c>
      <c r="FW556" s="50">
        <f t="shared" si="757"/>
        <v>0</v>
      </c>
      <c r="FX556" s="120">
        <f t="shared" si="758"/>
        <v>0</v>
      </c>
      <c r="FY556" s="120">
        <f t="shared" si="759"/>
        <v>0</v>
      </c>
      <c r="FZ556" s="120">
        <f t="shared" si="760"/>
        <v>0</v>
      </c>
      <c r="GA556" s="120">
        <f t="shared" si="761"/>
        <v>0</v>
      </c>
      <c r="GB556" s="120">
        <f t="shared" si="762"/>
        <v>0</v>
      </c>
      <c r="GC556" s="120">
        <f t="shared" si="763"/>
        <v>0</v>
      </c>
      <c r="GD556" s="120">
        <f t="shared" si="764"/>
        <v>0</v>
      </c>
      <c r="GE556" s="120">
        <f t="shared" si="765"/>
        <v>0</v>
      </c>
      <c r="GF556" s="120">
        <f t="shared" si="766"/>
        <v>0</v>
      </c>
      <c r="GG556">
        <f t="shared" si="767"/>
        <v>0</v>
      </c>
      <c r="GH556">
        <f t="shared" si="768"/>
        <v>0</v>
      </c>
      <c r="GI556">
        <v>6</v>
      </c>
      <c r="GJ556" t="str">
        <f t="shared" si="769"/>
        <v/>
      </c>
    </row>
    <row r="557" spans="1:192" x14ac:dyDescent="0.2">
      <c r="A557" s="50">
        <f t="shared" si="772"/>
        <v>556</v>
      </c>
      <c r="B557" s="2" t="s">
        <v>921</v>
      </c>
      <c r="C557" s="2" t="s">
        <v>1134</v>
      </c>
      <c r="D557" s="2"/>
      <c r="E557" s="2"/>
      <c r="F557" s="110">
        <v>3519790</v>
      </c>
      <c r="G557" s="110">
        <v>5665130</v>
      </c>
      <c r="H557" s="77">
        <f t="shared" si="709"/>
        <v>519707.65400000004</v>
      </c>
      <c r="I557" s="77">
        <f t="shared" si="710"/>
        <v>5663303.7379999999</v>
      </c>
      <c r="J557" s="211">
        <v>174</v>
      </c>
      <c r="K557" s="66" t="s">
        <v>1334</v>
      </c>
      <c r="L557" s="19">
        <v>168</v>
      </c>
      <c r="Q557" t="s">
        <v>1339</v>
      </c>
      <c r="R557" s="2" t="s">
        <v>2862</v>
      </c>
      <c r="S557" s="2" t="s">
        <v>1324</v>
      </c>
      <c r="T557" s="241" t="str">
        <f t="shared" si="711"/>
        <v>-</v>
      </c>
      <c r="U557" s="241" t="str">
        <f t="shared" si="712"/>
        <v>-</v>
      </c>
      <c r="V557" s="241" t="str">
        <f t="shared" si="713"/>
        <v>-</v>
      </c>
      <c r="W557" s="241" t="str">
        <f t="shared" si="705"/>
        <v>-</v>
      </c>
      <c r="X557" s="260">
        <f t="shared" si="774"/>
        <v>6</v>
      </c>
      <c r="Y557" s="261" t="str">
        <f t="shared" si="773"/>
        <v/>
      </c>
      <c r="Z557" s="56"/>
      <c r="AA557" s="48" t="s">
        <v>2041</v>
      </c>
      <c r="AB557" s="73">
        <v>3</v>
      </c>
      <c r="AC557" s="2" t="s">
        <v>1038</v>
      </c>
      <c r="AD557" s="2" t="s">
        <v>1854</v>
      </c>
      <c r="AE557" s="57" t="s">
        <v>1431</v>
      </c>
      <c r="AF557" s="19">
        <v>16.7</v>
      </c>
      <c r="AG557" s="19">
        <v>650</v>
      </c>
      <c r="AH557" s="19">
        <v>7.1</v>
      </c>
      <c r="AS557" s="204"/>
      <c r="AT557" s="249"/>
      <c r="AU557" s="203"/>
      <c r="AV557" s="139"/>
      <c r="AW557" s="203"/>
      <c r="AX557" s="203"/>
      <c r="AY557" s="139"/>
      <c r="AZ557" s="229">
        <v>390</v>
      </c>
      <c r="CN557" s="103">
        <v>30</v>
      </c>
      <c r="DB557" s="103"/>
      <c r="DC557" s="103" t="s">
        <v>1795</v>
      </c>
      <c r="DD557" s="103"/>
      <c r="DE557" s="103">
        <v>-10.9</v>
      </c>
      <c r="DF557" s="90" t="s">
        <v>2042</v>
      </c>
      <c r="DG557" s="103">
        <v>-9.52</v>
      </c>
      <c r="DH557" s="103"/>
      <c r="DI557" s="103"/>
      <c r="DJ557" s="103"/>
      <c r="DK557" s="103"/>
      <c r="DL557" s="103"/>
      <c r="DM557" s="103"/>
      <c r="DN557" s="103"/>
      <c r="DO557" s="103"/>
      <c r="DP557" s="103"/>
      <c r="DQ557" s="103"/>
      <c r="DR557" s="103"/>
      <c r="DS557" s="104"/>
      <c r="DT557" s="50">
        <f t="shared" si="714"/>
        <v>0</v>
      </c>
      <c r="DU557" s="73">
        <f t="shared" si="715"/>
        <v>0</v>
      </c>
      <c r="DV557" s="73">
        <f t="shared" si="716"/>
        <v>0</v>
      </c>
      <c r="DW557" s="73">
        <f t="shared" si="717"/>
        <v>1</v>
      </c>
      <c r="DX557" s="73">
        <f t="shared" si="718"/>
        <v>0</v>
      </c>
      <c r="DY557" s="125">
        <f t="shared" si="719"/>
        <v>0</v>
      </c>
      <c r="DZ557" s="73">
        <f t="shared" si="720"/>
        <v>1</v>
      </c>
      <c r="EA557" s="19">
        <f t="shared" si="721"/>
        <v>0</v>
      </c>
      <c r="EB557" s="50">
        <f t="shared" si="722"/>
        <v>0</v>
      </c>
      <c r="EC557" s="19">
        <f t="shared" si="723"/>
        <v>0</v>
      </c>
      <c r="ED557" s="19">
        <f t="shared" si="724"/>
        <v>0</v>
      </c>
      <c r="EE557" s="19">
        <f t="shared" si="725"/>
        <v>0</v>
      </c>
      <c r="EF557" s="50">
        <f t="shared" si="726"/>
        <v>1</v>
      </c>
      <c r="EG557" s="19">
        <f t="shared" si="727"/>
        <v>1</v>
      </c>
      <c r="EH557" s="19">
        <f t="shared" si="728"/>
        <v>0</v>
      </c>
      <c r="EI557" s="50">
        <f t="shared" si="729"/>
        <v>0</v>
      </c>
      <c r="EJ557" s="125">
        <f t="shared" si="730"/>
        <v>1</v>
      </c>
      <c r="EK557" t="str">
        <f t="shared" si="731"/>
        <v/>
      </c>
      <c r="EL557" t="str">
        <f t="shared" si="732"/>
        <v/>
      </c>
      <c r="EM557" t="str">
        <f t="shared" si="733"/>
        <v/>
      </c>
      <c r="EN557" t="str">
        <f t="shared" si="734"/>
        <v/>
      </c>
      <c r="EO557" t="str">
        <f t="shared" si="735"/>
        <v/>
      </c>
      <c r="EP557" t="str">
        <f t="shared" si="736"/>
        <v/>
      </c>
      <c r="EQ557">
        <f t="shared" si="737"/>
        <v>390</v>
      </c>
      <c r="ER557" t="str">
        <f t="shared" si="738"/>
        <v/>
      </c>
      <c r="ES557" t="str">
        <f t="shared" si="739"/>
        <v/>
      </c>
      <c r="ET557" t="str">
        <f t="shared" si="740"/>
        <v/>
      </c>
      <c r="EU557" s="61" t="str">
        <f t="shared" si="741"/>
        <v/>
      </c>
      <c r="EV557" s="53" t="str">
        <f>IF(ISNUMBER(EK557),EK557*#REF!,"")</f>
        <v/>
      </c>
      <c r="EW557" s="53" t="str">
        <f>IF(ISNUMBER(EL557),EL557*#REF!,"")</f>
        <v/>
      </c>
      <c r="EX557" s="53" t="str">
        <f>IF(ISNUMBER(EM557),EM557*#REF!,"")</f>
        <v/>
      </c>
      <c r="EY557" s="53" t="str">
        <f>IF(ISNUMBER(EN557),EN557*#REF!,"")</f>
        <v/>
      </c>
      <c r="EZ557" s="53" t="str">
        <f>IF(ISNUMBER(EO557),EO557*#REF!,"")</f>
        <v/>
      </c>
      <c r="FA557" s="53" t="str">
        <f>IF(ISNUMBER(EP557),EP557*#REF!,"")</f>
        <v/>
      </c>
      <c r="FB557" s="53" t="e">
        <f>IF(ISNUMBER(EQ557),EQ557*#REF!,"")</f>
        <v>#REF!</v>
      </c>
      <c r="FC557" s="53" t="str">
        <f>IF(ISNUMBER(ER557),ER557*#REF!,"")</f>
        <v/>
      </c>
      <c r="FD557" s="53" t="str">
        <f>IF(ISNUMBER(ES557),ES557*#REF!,"")</f>
        <v/>
      </c>
      <c r="FE557" s="53" t="str">
        <f>IF(ISNUMBER(ET557),ET557*#REF!,"")</f>
        <v/>
      </c>
      <c r="FF557" s="52" t="str">
        <f>IF(ISNUMBER(EU557),EU557*#REF!,"")</f>
        <v/>
      </c>
      <c r="FG557" s="55" t="str">
        <f t="shared" si="742"/>
        <v/>
      </c>
      <c r="FH557" s="55" t="str">
        <f t="shared" si="743"/>
        <v/>
      </c>
      <c r="FI557" s="55" t="str">
        <f t="shared" si="744"/>
        <v/>
      </c>
      <c r="FJ557" s="55" t="str">
        <f t="shared" si="745"/>
        <v/>
      </c>
      <c r="FK557" s="55" t="str">
        <f t="shared" si="746"/>
        <v/>
      </c>
      <c r="FL557" s="55" t="str">
        <f t="shared" si="747"/>
        <v/>
      </c>
      <c r="FM557" s="55" t="str">
        <f t="shared" si="748"/>
        <v/>
      </c>
      <c r="FN557" s="55" t="str">
        <f t="shared" si="749"/>
        <v/>
      </c>
      <c r="FO557" s="55" t="str">
        <f t="shared" si="750"/>
        <v/>
      </c>
      <c r="FP557" s="55" t="str">
        <f t="shared" si="751"/>
        <v/>
      </c>
      <c r="FQ557" s="59" t="str">
        <f t="shared" si="752"/>
        <v/>
      </c>
      <c r="FR557" s="53" t="str">
        <f t="shared" si="708"/>
        <v/>
      </c>
      <c r="FS557" s="53">
        <f t="shared" si="753"/>
        <v>0</v>
      </c>
      <c r="FT557" s="19">
        <f t="shared" si="754"/>
        <v>1</v>
      </c>
      <c r="FU557" s="19">
        <f t="shared" si="755"/>
        <v>0</v>
      </c>
      <c r="FV557" s="19">
        <f t="shared" si="756"/>
        <v>0</v>
      </c>
      <c r="FW557" s="50">
        <f t="shared" si="757"/>
        <v>0</v>
      </c>
      <c r="FX557" s="120">
        <f t="shared" si="758"/>
        <v>0</v>
      </c>
      <c r="FY557" s="120">
        <f t="shared" si="759"/>
        <v>0</v>
      </c>
      <c r="FZ557" s="120">
        <f t="shared" si="760"/>
        <v>0</v>
      </c>
      <c r="GA557" s="120">
        <f t="shared" si="761"/>
        <v>0</v>
      </c>
      <c r="GB557" s="120">
        <f t="shared" si="762"/>
        <v>0</v>
      </c>
      <c r="GC557" s="120">
        <f t="shared" si="763"/>
        <v>0</v>
      </c>
      <c r="GD557" s="120">
        <f t="shared" si="764"/>
        <v>0</v>
      </c>
      <c r="GE557" s="120">
        <f t="shared" si="765"/>
        <v>0</v>
      </c>
      <c r="GF557" s="120">
        <f t="shared" si="766"/>
        <v>0</v>
      </c>
      <c r="GG557">
        <f t="shared" si="767"/>
        <v>0</v>
      </c>
      <c r="GH557">
        <f t="shared" si="768"/>
        <v>0</v>
      </c>
      <c r="GI557">
        <v>6</v>
      </c>
      <c r="GJ557" t="str">
        <f t="shared" si="769"/>
        <v/>
      </c>
    </row>
    <row r="558" spans="1:192" x14ac:dyDescent="0.2">
      <c r="A558" s="50">
        <f t="shared" si="772"/>
        <v>557</v>
      </c>
      <c r="B558" s="2" t="s">
        <v>921</v>
      </c>
      <c r="C558" s="2" t="s">
        <v>1135</v>
      </c>
      <c r="D558" s="2"/>
      <c r="E558" s="2"/>
      <c r="F558" s="19">
        <v>3519600</v>
      </c>
      <c r="G558" s="19">
        <v>5664880</v>
      </c>
      <c r="H558" s="77">
        <f t="shared" si="709"/>
        <v>519517.73000000004</v>
      </c>
      <c r="I558" s="77">
        <f t="shared" si="710"/>
        <v>5663053.8380000005</v>
      </c>
      <c r="J558" s="211">
        <v>171</v>
      </c>
      <c r="K558" s="66" t="s">
        <v>1334</v>
      </c>
      <c r="L558" s="19">
        <v>226</v>
      </c>
      <c r="O558" s="19" t="s">
        <v>1330</v>
      </c>
      <c r="Q558" t="s">
        <v>1339</v>
      </c>
      <c r="R558" s="2" t="s">
        <v>2862</v>
      </c>
      <c r="S558" s="2" t="s">
        <v>1324</v>
      </c>
      <c r="T558" s="241" t="str">
        <f t="shared" si="711"/>
        <v>-</v>
      </c>
      <c r="U558" s="241" t="str">
        <f t="shared" si="712"/>
        <v>-</v>
      </c>
      <c r="V558" s="241" t="str">
        <f t="shared" si="713"/>
        <v>-</v>
      </c>
      <c r="W558" s="241" t="str">
        <f t="shared" si="705"/>
        <v>-</v>
      </c>
      <c r="X558" s="260">
        <f t="shared" si="774"/>
        <v>6</v>
      </c>
      <c r="Y558" s="261" t="str">
        <f t="shared" si="773"/>
        <v/>
      </c>
      <c r="Z558" s="56"/>
      <c r="AA558" s="48" t="s">
        <v>1783</v>
      </c>
      <c r="AB558" s="73">
        <v>1</v>
      </c>
      <c r="AC558" s="2" t="s">
        <v>1038</v>
      </c>
      <c r="AD558" s="2" t="s">
        <v>2043</v>
      </c>
      <c r="AE558" s="57" t="s">
        <v>1431</v>
      </c>
      <c r="AF558" s="19">
        <v>15.9</v>
      </c>
      <c r="AH558" s="19">
        <v>7.3</v>
      </c>
      <c r="AS558" s="204"/>
      <c r="AT558" s="249"/>
      <c r="AU558" s="203"/>
      <c r="AV558" s="139"/>
      <c r="AW558" s="203"/>
      <c r="AX558" s="203"/>
      <c r="AY558" s="139"/>
      <c r="AZ558" s="229">
        <v>366</v>
      </c>
      <c r="CN558" s="103">
        <v>41</v>
      </c>
      <c r="DB558" s="103"/>
      <c r="DC558" s="103" t="s">
        <v>2044</v>
      </c>
      <c r="DD558" s="103"/>
      <c r="DE558" s="103">
        <v>-12.1</v>
      </c>
      <c r="DF558" s="90" t="s">
        <v>2045</v>
      </c>
      <c r="DG558" s="231">
        <v>-9</v>
      </c>
      <c r="DH558" s="103">
        <v>22.9</v>
      </c>
      <c r="DI558" s="103"/>
      <c r="DJ558" s="103"/>
      <c r="DK558" s="103"/>
      <c r="DL558" s="103"/>
      <c r="DM558" s="103"/>
      <c r="DN558" s="103"/>
      <c r="DO558" s="103"/>
      <c r="DP558" s="103"/>
      <c r="DQ558" s="103"/>
      <c r="DR558" s="103"/>
      <c r="DS558" s="104"/>
      <c r="DT558" s="50">
        <f t="shared" si="714"/>
        <v>1</v>
      </c>
      <c r="DU558" s="73">
        <f t="shared" si="715"/>
        <v>0</v>
      </c>
      <c r="DV558" s="73">
        <f t="shared" si="716"/>
        <v>0</v>
      </c>
      <c r="DW558" s="73">
        <f t="shared" si="717"/>
        <v>1</v>
      </c>
      <c r="DX558" s="73">
        <f t="shared" si="718"/>
        <v>0</v>
      </c>
      <c r="DY558" s="125">
        <f t="shared" si="719"/>
        <v>0</v>
      </c>
      <c r="DZ558" s="73">
        <f t="shared" si="720"/>
        <v>1</v>
      </c>
      <c r="EA558" s="19">
        <f t="shared" si="721"/>
        <v>0</v>
      </c>
      <c r="EB558" s="50">
        <f t="shared" si="722"/>
        <v>0</v>
      </c>
      <c r="EC558" s="19">
        <f t="shared" si="723"/>
        <v>0</v>
      </c>
      <c r="ED558" s="19">
        <f t="shared" si="724"/>
        <v>0</v>
      </c>
      <c r="EE558" s="19">
        <f t="shared" si="725"/>
        <v>0</v>
      </c>
      <c r="EF558" s="50">
        <f t="shared" si="726"/>
        <v>1</v>
      </c>
      <c r="EG558" s="19">
        <f t="shared" si="727"/>
        <v>1</v>
      </c>
      <c r="EH558" s="19">
        <f t="shared" si="728"/>
        <v>0</v>
      </c>
      <c r="EI558" s="50">
        <f t="shared" si="729"/>
        <v>0</v>
      </c>
      <c r="EJ558" s="125">
        <f t="shared" si="730"/>
        <v>1</v>
      </c>
      <c r="EK558" t="str">
        <f t="shared" si="731"/>
        <v/>
      </c>
      <c r="EL558" t="str">
        <f t="shared" si="732"/>
        <v/>
      </c>
      <c r="EM558" t="str">
        <f t="shared" si="733"/>
        <v/>
      </c>
      <c r="EN558" t="str">
        <f t="shared" si="734"/>
        <v/>
      </c>
      <c r="EO558" t="str">
        <f t="shared" si="735"/>
        <v/>
      </c>
      <c r="EP558" t="str">
        <f t="shared" si="736"/>
        <v/>
      </c>
      <c r="EQ558">
        <f t="shared" si="737"/>
        <v>366</v>
      </c>
      <c r="ER558" t="str">
        <f t="shared" si="738"/>
        <v/>
      </c>
      <c r="ES558" t="str">
        <f t="shared" si="739"/>
        <v/>
      </c>
      <c r="ET558" t="str">
        <f t="shared" si="740"/>
        <v/>
      </c>
      <c r="EU558" s="61" t="str">
        <f t="shared" si="741"/>
        <v/>
      </c>
      <c r="EV558" s="53" t="str">
        <f>IF(ISNUMBER(EK558),EK558*#REF!,"")</f>
        <v/>
      </c>
      <c r="EW558" s="53" t="str">
        <f>IF(ISNUMBER(EL558),EL558*#REF!,"")</f>
        <v/>
      </c>
      <c r="EX558" s="53" t="str">
        <f>IF(ISNUMBER(EM558),EM558*#REF!,"")</f>
        <v/>
      </c>
      <c r="EY558" s="53" t="str">
        <f>IF(ISNUMBER(EN558),EN558*#REF!,"")</f>
        <v/>
      </c>
      <c r="EZ558" s="53" t="str">
        <f>IF(ISNUMBER(EO558),EO558*#REF!,"")</f>
        <v/>
      </c>
      <c r="FA558" s="53" t="str">
        <f>IF(ISNUMBER(EP558),EP558*#REF!,"")</f>
        <v/>
      </c>
      <c r="FB558" s="53" t="e">
        <f>IF(ISNUMBER(EQ558),EQ558*#REF!,"")</f>
        <v>#REF!</v>
      </c>
      <c r="FC558" s="53" t="str">
        <f>IF(ISNUMBER(ER558),ER558*#REF!,"")</f>
        <v/>
      </c>
      <c r="FD558" s="53" t="str">
        <f>IF(ISNUMBER(ES558),ES558*#REF!,"")</f>
        <v/>
      </c>
      <c r="FE558" s="53" t="str">
        <f>IF(ISNUMBER(ET558),ET558*#REF!,"")</f>
        <v/>
      </c>
      <c r="FF558" s="52" t="str">
        <f>IF(ISNUMBER(EU558),EU558*#REF!,"")</f>
        <v/>
      </c>
      <c r="FG558" s="55" t="str">
        <f t="shared" si="742"/>
        <v/>
      </c>
      <c r="FH558" s="55" t="str">
        <f t="shared" si="743"/>
        <v/>
      </c>
      <c r="FI558" s="55" t="str">
        <f t="shared" si="744"/>
        <v/>
      </c>
      <c r="FJ558" s="55" t="str">
        <f t="shared" si="745"/>
        <v/>
      </c>
      <c r="FK558" s="55" t="str">
        <f t="shared" si="746"/>
        <v/>
      </c>
      <c r="FL558" s="55" t="str">
        <f t="shared" si="747"/>
        <v/>
      </c>
      <c r="FM558" s="55" t="str">
        <f t="shared" si="748"/>
        <v/>
      </c>
      <c r="FN558" s="55" t="str">
        <f t="shared" si="749"/>
        <v/>
      </c>
      <c r="FO558" s="55" t="str">
        <f t="shared" si="750"/>
        <v/>
      </c>
      <c r="FP558" s="55" t="str">
        <f t="shared" si="751"/>
        <v/>
      </c>
      <c r="FQ558" s="59" t="str">
        <f t="shared" si="752"/>
        <v/>
      </c>
      <c r="FR558" s="53" t="str">
        <f t="shared" si="708"/>
        <v/>
      </c>
      <c r="FS558" s="53">
        <f t="shared" si="753"/>
        <v>0</v>
      </c>
      <c r="FT558" s="19">
        <f t="shared" si="754"/>
        <v>1</v>
      </c>
      <c r="FU558" s="19">
        <f t="shared" si="755"/>
        <v>0</v>
      </c>
      <c r="FV558" s="19">
        <f t="shared" si="756"/>
        <v>0</v>
      </c>
      <c r="FW558" s="50">
        <f t="shared" si="757"/>
        <v>0</v>
      </c>
      <c r="FX558" s="120">
        <f t="shared" si="758"/>
        <v>0</v>
      </c>
      <c r="FY558" s="120">
        <f t="shared" si="759"/>
        <v>0</v>
      </c>
      <c r="FZ558" s="120">
        <f t="shared" si="760"/>
        <v>0</v>
      </c>
      <c r="GA558" s="120">
        <f t="shared" si="761"/>
        <v>0</v>
      </c>
      <c r="GB558" s="120">
        <f t="shared" si="762"/>
        <v>0</v>
      </c>
      <c r="GC558" s="120">
        <f t="shared" si="763"/>
        <v>0</v>
      </c>
      <c r="GD558" s="120">
        <f t="shared" si="764"/>
        <v>0</v>
      </c>
      <c r="GE558" s="120">
        <f t="shared" si="765"/>
        <v>0</v>
      </c>
      <c r="GF558" s="120">
        <f t="shared" si="766"/>
        <v>0</v>
      </c>
      <c r="GG558">
        <f t="shared" si="767"/>
        <v>0</v>
      </c>
      <c r="GH558">
        <f t="shared" si="768"/>
        <v>0</v>
      </c>
      <c r="GI558">
        <v>6</v>
      </c>
      <c r="GJ558" t="str">
        <f t="shared" si="769"/>
        <v/>
      </c>
    </row>
    <row r="559" spans="1:192" x14ac:dyDescent="0.2">
      <c r="A559" s="50">
        <f t="shared" si="772"/>
        <v>558</v>
      </c>
      <c r="B559" s="2" t="s">
        <v>921</v>
      </c>
      <c r="C559" s="2" t="s">
        <v>1135</v>
      </c>
      <c r="D559" s="2"/>
      <c r="E559" s="2"/>
      <c r="F559" s="19">
        <v>3519600</v>
      </c>
      <c r="G559" s="19">
        <v>5664880</v>
      </c>
      <c r="H559" s="77">
        <f t="shared" si="709"/>
        <v>519517.73000000004</v>
      </c>
      <c r="I559" s="77">
        <f t="shared" si="710"/>
        <v>5663053.8380000005</v>
      </c>
      <c r="J559" s="211">
        <v>171</v>
      </c>
      <c r="K559" s="66" t="s">
        <v>1334</v>
      </c>
      <c r="L559" s="19">
        <v>226</v>
      </c>
      <c r="Q559" t="s">
        <v>1339</v>
      </c>
      <c r="R559" s="2" t="s">
        <v>2862</v>
      </c>
      <c r="S559" s="2" t="s">
        <v>1324</v>
      </c>
      <c r="T559" s="241" t="str">
        <f t="shared" si="711"/>
        <v>-</v>
      </c>
      <c r="U559" s="241" t="str">
        <f t="shared" si="712"/>
        <v>-</v>
      </c>
      <c r="V559" s="241" t="str">
        <f t="shared" si="713"/>
        <v>-</v>
      </c>
      <c r="W559" s="241" t="str">
        <f t="shared" si="705"/>
        <v>-</v>
      </c>
      <c r="X559" s="260">
        <f t="shared" si="774"/>
        <v>6</v>
      </c>
      <c r="Y559" s="261" t="str">
        <f t="shared" si="773"/>
        <v/>
      </c>
      <c r="Z559" s="56"/>
      <c r="AA559" s="48" t="s">
        <v>2041</v>
      </c>
      <c r="AB559" s="73">
        <v>2</v>
      </c>
      <c r="AC559" s="2" t="s">
        <v>1038</v>
      </c>
      <c r="AD559" s="2" t="s">
        <v>1854</v>
      </c>
      <c r="AE559" s="57" t="s">
        <v>1431</v>
      </c>
      <c r="AF559" s="19">
        <v>15.9</v>
      </c>
      <c r="AG559" s="19">
        <v>617</v>
      </c>
      <c r="AH559" s="19">
        <v>7.2</v>
      </c>
      <c r="AS559" s="204"/>
      <c r="AT559" s="249"/>
      <c r="AU559" s="203"/>
      <c r="AV559" s="139"/>
      <c r="AW559" s="203"/>
      <c r="AX559" s="203"/>
      <c r="AY559" s="139"/>
      <c r="AZ559" s="229">
        <v>348</v>
      </c>
      <c r="CN559" s="103">
        <v>20</v>
      </c>
      <c r="DB559" s="103"/>
      <c r="DC559" s="103" t="s">
        <v>1795</v>
      </c>
      <c r="DD559" s="103"/>
      <c r="DE559" s="129">
        <v>-12</v>
      </c>
      <c r="DF559" s="90" t="s">
        <v>2046</v>
      </c>
      <c r="DG559" s="103">
        <v>-9.24</v>
      </c>
      <c r="DH559" s="103"/>
      <c r="DI559" s="103"/>
      <c r="DJ559" s="103"/>
      <c r="DK559" s="103"/>
      <c r="DL559" s="103"/>
      <c r="DM559" s="103"/>
      <c r="DN559" s="103"/>
      <c r="DO559" s="103"/>
      <c r="DP559" s="103"/>
      <c r="DQ559" s="103"/>
      <c r="DR559" s="103"/>
      <c r="DS559" s="104"/>
      <c r="DT559" s="50">
        <f t="shared" si="714"/>
        <v>0</v>
      </c>
      <c r="DU559" s="73">
        <f t="shared" si="715"/>
        <v>0</v>
      </c>
      <c r="DV559" s="73">
        <f t="shared" si="716"/>
        <v>0</v>
      </c>
      <c r="DW559" s="73">
        <f t="shared" si="717"/>
        <v>1</v>
      </c>
      <c r="DX559" s="73">
        <f t="shared" si="718"/>
        <v>0</v>
      </c>
      <c r="DY559" s="125">
        <f t="shared" si="719"/>
        <v>0</v>
      </c>
      <c r="DZ559" s="73">
        <f t="shared" si="720"/>
        <v>1</v>
      </c>
      <c r="EA559" s="19">
        <f t="shared" si="721"/>
        <v>0</v>
      </c>
      <c r="EB559" s="50">
        <f t="shared" si="722"/>
        <v>0</v>
      </c>
      <c r="EC559" s="19">
        <f t="shared" si="723"/>
        <v>0</v>
      </c>
      <c r="ED559" s="19">
        <f t="shared" si="724"/>
        <v>0</v>
      </c>
      <c r="EE559" s="19">
        <f t="shared" si="725"/>
        <v>0</v>
      </c>
      <c r="EF559" s="50">
        <f t="shared" si="726"/>
        <v>1</v>
      </c>
      <c r="EG559" s="19">
        <f t="shared" si="727"/>
        <v>1</v>
      </c>
      <c r="EH559" s="19">
        <f t="shared" si="728"/>
        <v>0</v>
      </c>
      <c r="EI559" s="50">
        <f t="shared" si="729"/>
        <v>0</v>
      </c>
      <c r="EJ559" s="125">
        <f t="shared" si="730"/>
        <v>1</v>
      </c>
      <c r="EK559" t="str">
        <f t="shared" si="731"/>
        <v/>
      </c>
      <c r="EL559" t="str">
        <f t="shared" si="732"/>
        <v/>
      </c>
      <c r="EM559" t="str">
        <f t="shared" si="733"/>
        <v/>
      </c>
      <c r="EN559" t="str">
        <f t="shared" si="734"/>
        <v/>
      </c>
      <c r="EO559" t="str">
        <f t="shared" si="735"/>
        <v/>
      </c>
      <c r="EP559" t="str">
        <f t="shared" si="736"/>
        <v/>
      </c>
      <c r="EQ559">
        <f t="shared" si="737"/>
        <v>348</v>
      </c>
      <c r="ER559" t="str">
        <f t="shared" si="738"/>
        <v/>
      </c>
      <c r="ES559" t="str">
        <f t="shared" si="739"/>
        <v/>
      </c>
      <c r="ET559" t="str">
        <f t="shared" si="740"/>
        <v/>
      </c>
      <c r="EU559" s="61" t="str">
        <f t="shared" si="741"/>
        <v/>
      </c>
      <c r="EV559" s="53" t="str">
        <f>IF(ISNUMBER(EK559),EK559*#REF!,"")</f>
        <v/>
      </c>
      <c r="EW559" s="53" t="str">
        <f>IF(ISNUMBER(EL559),EL559*#REF!,"")</f>
        <v/>
      </c>
      <c r="EX559" s="53" t="str">
        <f>IF(ISNUMBER(EM559),EM559*#REF!,"")</f>
        <v/>
      </c>
      <c r="EY559" s="53" t="str">
        <f>IF(ISNUMBER(EN559),EN559*#REF!,"")</f>
        <v/>
      </c>
      <c r="EZ559" s="53" t="str">
        <f>IF(ISNUMBER(EO559),EO559*#REF!,"")</f>
        <v/>
      </c>
      <c r="FA559" s="53" t="str">
        <f>IF(ISNUMBER(EP559),EP559*#REF!,"")</f>
        <v/>
      </c>
      <c r="FB559" s="53" t="e">
        <f>IF(ISNUMBER(EQ559),EQ559*#REF!,"")</f>
        <v>#REF!</v>
      </c>
      <c r="FC559" s="53" t="str">
        <f>IF(ISNUMBER(ER559),ER559*#REF!,"")</f>
        <v/>
      </c>
      <c r="FD559" s="53" t="str">
        <f>IF(ISNUMBER(ES559),ES559*#REF!,"")</f>
        <v/>
      </c>
      <c r="FE559" s="53" t="str">
        <f>IF(ISNUMBER(ET559),ET559*#REF!,"")</f>
        <v/>
      </c>
      <c r="FF559" s="52" t="str">
        <f>IF(ISNUMBER(EU559),EU559*#REF!,"")</f>
        <v/>
      </c>
      <c r="FG559" s="55" t="str">
        <f t="shared" si="742"/>
        <v/>
      </c>
      <c r="FH559" s="55" t="str">
        <f t="shared" si="743"/>
        <v/>
      </c>
      <c r="FI559" s="55" t="str">
        <f t="shared" si="744"/>
        <v/>
      </c>
      <c r="FJ559" s="55" t="str">
        <f t="shared" si="745"/>
        <v/>
      </c>
      <c r="FK559" s="55" t="str">
        <f t="shared" si="746"/>
        <v/>
      </c>
      <c r="FL559" s="55" t="str">
        <f t="shared" si="747"/>
        <v/>
      </c>
      <c r="FM559" s="55" t="str">
        <f t="shared" si="748"/>
        <v/>
      </c>
      <c r="FN559" s="55" t="str">
        <f t="shared" si="749"/>
        <v/>
      </c>
      <c r="FO559" s="55" t="str">
        <f t="shared" si="750"/>
        <v/>
      </c>
      <c r="FP559" s="55" t="str">
        <f t="shared" si="751"/>
        <v/>
      </c>
      <c r="FQ559" s="59" t="str">
        <f t="shared" si="752"/>
        <v/>
      </c>
      <c r="FR559" s="53" t="str">
        <f t="shared" si="708"/>
        <v/>
      </c>
      <c r="FS559" s="53">
        <f t="shared" si="753"/>
        <v>0</v>
      </c>
      <c r="FT559" s="19">
        <f t="shared" si="754"/>
        <v>1</v>
      </c>
      <c r="FU559" s="19">
        <f t="shared" si="755"/>
        <v>0</v>
      </c>
      <c r="FV559" s="19">
        <f t="shared" si="756"/>
        <v>0</v>
      </c>
      <c r="FW559" s="50">
        <f t="shared" si="757"/>
        <v>0</v>
      </c>
      <c r="FX559" s="120">
        <f t="shared" si="758"/>
        <v>0</v>
      </c>
      <c r="FY559" s="120">
        <f t="shared" si="759"/>
        <v>0</v>
      </c>
      <c r="FZ559" s="120">
        <f t="shared" si="760"/>
        <v>0</v>
      </c>
      <c r="GA559" s="120">
        <f t="shared" si="761"/>
        <v>0</v>
      </c>
      <c r="GB559" s="120">
        <f t="shared" si="762"/>
        <v>0</v>
      </c>
      <c r="GC559" s="120">
        <f t="shared" si="763"/>
        <v>0</v>
      </c>
      <c r="GD559" s="120">
        <f t="shared" si="764"/>
        <v>0</v>
      </c>
      <c r="GE559" s="120">
        <f t="shared" si="765"/>
        <v>0</v>
      </c>
      <c r="GF559" s="120">
        <f t="shared" si="766"/>
        <v>0</v>
      </c>
      <c r="GG559">
        <f t="shared" si="767"/>
        <v>0</v>
      </c>
      <c r="GH559">
        <f t="shared" si="768"/>
        <v>0</v>
      </c>
      <c r="GI559">
        <v>6</v>
      </c>
      <c r="GJ559" t="str">
        <f t="shared" si="769"/>
        <v/>
      </c>
    </row>
    <row r="560" spans="1:192" x14ac:dyDescent="0.2">
      <c r="A560" s="50">
        <f t="shared" si="772"/>
        <v>559</v>
      </c>
      <c r="B560" s="58" t="s">
        <v>307</v>
      </c>
      <c r="C560" s="58" t="s">
        <v>170</v>
      </c>
      <c r="D560" s="58"/>
      <c r="E560" s="58"/>
      <c r="F560" s="83">
        <v>3516360</v>
      </c>
      <c r="G560" s="83">
        <v>5668400</v>
      </c>
      <c r="H560" s="77">
        <f t="shared" si="709"/>
        <v>516279.02600000001</v>
      </c>
      <c r="I560" s="77">
        <f t="shared" si="710"/>
        <v>5666572.4300000006</v>
      </c>
      <c r="J560" s="83">
        <v>192</v>
      </c>
      <c r="K560" s="83" t="s">
        <v>1335</v>
      </c>
      <c r="L560" s="66">
        <v>2.5</v>
      </c>
      <c r="M560" s="83"/>
      <c r="O560" s="83"/>
      <c r="P560" s="83"/>
      <c r="Q560" s="58" t="s">
        <v>1345</v>
      </c>
      <c r="R560" s="2" t="s">
        <v>467</v>
      </c>
      <c r="S560" s="58" t="s">
        <v>1324</v>
      </c>
      <c r="T560" s="241" t="str">
        <f t="shared" si="711"/>
        <v>-</v>
      </c>
      <c r="U560" s="241" t="str">
        <f t="shared" si="712"/>
        <v>M</v>
      </c>
      <c r="V560" s="241" t="str">
        <f t="shared" si="713"/>
        <v>-</v>
      </c>
      <c r="W560" s="241" t="str">
        <f t="shared" si="705"/>
        <v>A</v>
      </c>
      <c r="X560" s="260">
        <f t="shared" si="774"/>
        <v>6</v>
      </c>
      <c r="Y560" s="261" t="str">
        <f t="shared" si="773"/>
        <v/>
      </c>
      <c r="Z560" s="56"/>
      <c r="AA560" s="48" t="s">
        <v>1426</v>
      </c>
      <c r="AB560" s="73">
        <v>1</v>
      </c>
      <c r="AC560" s="2" t="s">
        <v>863</v>
      </c>
      <c r="AD560" s="2" t="s">
        <v>2047</v>
      </c>
      <c r="AE560" s="49" t="s">
        <v>2726</v>
      </c>
      <c r="AF560" s="19">
        <v>8.8000000000000007</v>
      </c>
      <c r="AS560" s="193">
        <f t="shared" ref="AS560:AS588" si="775">SUM(AU560:BN560)+SUM(BO560:CL560)/1000</f>
        <v>2455.5929999999994</v>
      </c>
      <c r="AT560" s="248" t="str">
        <f t="shared" ref="AT560:AT581" si="776">FR560</f>
        <v/>
      </c>
      <c r="AU560" s="120">
        <v>128</v>
      </c>
      <c r="AV560" s="120">
        <v>153</v>
      </c>
      <c r="AW560" s="55">
        <v>272.3</v>
      </c>
      <c r="AX560" s="55">
        <v>170.4</v>
      </c>
      <c r="AY560" s="55">
        <v>25.5</v>
      </c>
      <c r="AZ560" s="217">
        <v>1643</v>
      </c>
      <c r="BB560">
        <v>1.978</v>
      </c>
      <c r="BD560">
        <v>8.3000000000000004E-2</v>
      </c>
      <c r="BE560">
        <v>12.49</v>
      </c>
      <c r="BF560">
        <v>0.372</v>
      </c>
      <c r="BM560">
        <v>47.93</v>
      </c>
      <c r="BP560">
        <v>540</v>
      </c>
      <c r="CN560" s="103">
        <v>2027</v>
      </c>
      <c r="DB560" s="103"/>
      <c r="DC560" s="103"/>
      <c r="DD560" s="103"/>
      <c r="DE560" s="103"/>
      <c r="DF560" s="103"/>
      <c r="DG560" s="103"/>
      <c r="DH560" s="103"/>
      <c r="DI560" s="103"/>
      <c r="DJ560" s="103"/>
      <c r="DK560" s="103"/>
      <c r="DL560" s="103"/>
      <c r="DM560" s="103"/>
      <c r="DN560" s="103"/>
      <c r="DO560" s="103"/>
      <c r="DP560" s="103"/>
      <c r="DQ560" s="103"/>
      <c r="DR560" s="103"/>
      <c r="DS560" s="104"/>
      <c r="DT560" s="50">
        <f t="shared" si="714"/>
        <v>1</v>
      </c>
      <c r="DU560" s="73">
        <f t="shared" si="715"/>
        <v>1</v>
      </c>
      <c r="DV560" s="73">
        <f t="shared" si="716"/>
        <v>0</v>
      </c>
      <c r="DW560" s="73">
        <f t="shared" si="717"/>
        <v>0</v>
      </c>
      <c r="DX560" s="73">
        <f t="shared" si="718"/>
        <v>0</v>
      </c>
      <c r="DY560" s="125">
        <f t="shared" si="719"/>
        <v>0</v>
      </c>
      <c r="DZ560" s="73">
        <f t="shared" si="720"/>
        <v>1</v>
      </c>
      <c r="EA560" s="19">
        <f t="shared" si="721"/>
        <v>0</v>
      </c>
      <c r="EB560" s="50">
        <f t="shared" si="722"/>
        <v>0</v>
      </c>
      <c r="EC560" s="19">
        <f t="shared" si="723"/>
        <v>0</v>
      </c>
      <c r="ED560" s="19">
        <f t="shared" si="724"/>
        <v>1</v>
      </c>
      <c r="EE560" s="19">
        <f t="shared" si="725"/>
        <v>0</v>
      </c>
      <c r="EF560" s="50">
        <f t="shared" si="726"/>
        <v>0</v>
      </c>
      <c r="EG560" s="19">
        <f t="shared" si="727"/>
        <v>0</v>
      </c>
      <c r="EH560" s="19">
        <f t="shared" si="728"/>
        <v>1</v>
      </c>
      <c r="EI560" s="50">
        <f t="shared" si="729"/>
        <v>0</v>
      </c>
      <c r="EJ560" s="125">
        <f t="shared" si="730"/>
        <v>2</v>
      </c>
      <c r="EK560">
        <f t="shared" si="731"/>
        <v>128</v>
      </c>
      <c r="EL560">
        <f t="shared" si="732"/>
        <v>1.978</v>
      </c>
      <c r="EM560">
        <f t="shared" si="733"/>
        <v>153</v>
      </c>
      <c r="EN560">
        <f t="shared" si="734"/>
        <v>272.3</v>
      </c>
      <c r="EO560">
        <f t="shared" si="735"/>
        <v>0.372</v>
      </c>
      <c r="EP560">
        <f t="shared" si="736"/>
        <v>12.49</v>
      </c>
      <c r="EQ560">
        <f t="shared" si="737"/>
        <v>1643</v>
      </c>
      <c r="ER560" t="str">
        <f t="shared" si="738"/>
        <v/>
      </c>
      <c r="ES560" t="str">
        <f t="shared" si="739"/>
        <v/>
      </c>
      <c r="ET560">
        <f t="shared" si="740"/>
        <v>25.5</v>
      </c>
      <c r="EU560" s="61">
        <f t="shared" si="741"/>
        <v>170.4</v>
      </c>
      <c r="EV560" s="53" t="e">
        <f>IF(ISNUMBER(EK560),EK560*#REF!,"")</f>
        <v>#REF!</v>
      </c>
      <c r="EW560" s="53" t="e">
        <f>IF(ISNUMBER(EL560),EL560*#REF!,"")</f>
        <v>#REF!</v>
      </c>
      <c r="EX560" s="53" t="e">
        <f>IF(ISNUMBER(EM560),EM560*#REF!,"")</f>
        <v>#REF!</v>
      </c>
      <c r="EY560" s="53" t="e">
        <f>IF(ISNUMBER(EN560),EN560*#REF!,"")</f>
        <v>#REF!</v>
      </c>
      <c r="EZ560" s="53" t="e">
        <f>IF(ISNUMBER(EO560),EO560*#REF!,"")</f>
        <v>#REF!</v>
      </c>
      <c r="FA560" s="53" t="e">
        <f>IF(ISNUMBER(EP560),EP560*#REF!,"")</f>
        <v>#REF!</v>
      </c>
      <c r="FB560" s="53" t="e">
        <f>IF(ISNUMBER(EQ560),EQ560*#REF!,"")</f>
        <v>#REF!</v>
      </c>
      <c r="FC560" s="53" t="str">
        <f>IF(ISNUMBER(ER560),ER560*#REF!,"")</f>
        <v/>
      </c>
      <c r="FD560" s="53" t="str">
        <f>IF(ISNUMBER(ES560),ES560*#REF!,"")</f>
        <v/>
      </c>
      <c r="FE560" s="53" t="e">
        <f>IF(ISNUMBER(ET560),ET560*#REF!,"")</f>
        <v>#REF!</v>
      </c>
      <c r="FF560" s="52" t="e">
        <f>IF(ISNUMBER(EU560),EU560*#REF!,"")</f>
        <v>#REF!</v>
      </c>
      <c r="FG560" s="55" t="str">
        <f t="shared" si="742"/>
        <v/>
      </c>
      <c r="FH560" s="55" t="str">
        <f t="shared" si="743"/>
        <v/>
      </c>
      <c r="FI560" s="55" t="str">
        <f t="shared" si="744"/>
        <v/>
      </c>
      <c r="FJ560" s="55" t="str">
        <f t="shared" si="745"/>
        <v/>
      </c>
      <c r="FK560" s="55" t="str">
        <f t="shared" si="746"/>
        <v/>
      </c>
      <c r="FL560" s="55" t="str">
        <f t="shared" si="747"/>
        <v/>
      </c>
      <c r="FM560" s="55" t="str">
        <f t="shared" si="748"/>
        <v/>
      </c>
      <c r="FN560" s="55" t="str">
        <f t="shared" si="749"/>
        <v/>
      </c>
      <c r="FO560" s="55" t="str">
        <f t="shared" si="750"/>
        <v/>
      </c>
      <c r="FP560" s="55" t="str">
        <f t="shared" si="751"/>
        <v/>
      </c>
      <c r="FQ560" s="59" t="str">
        <f t="shared" si="752"/>
        <v/>
      </c>
      <c r="FR560" s="53" t="str">
        <f t="shared" si="708"/>
        <v/>
      </c>
      <c r="FS560" s="53" t="e">
        <f t="shared" si="753"/>
        <v>#VALUE!</v>
      </c>
      <c r="FT560" s="19" t="e">
        <f t="shared" si="754"/>
        <v>#VALUE!</v>
      </c>
      <c r="FU560" s="19" t="e">
        <f t="shared" si="755"/>
        <v>#VALUE!</v>
      </c>
      <c r="FV560" s="19" t="e">
        <f t="shared" si="756"/>
        <v>#VALUE!</v>
      </c>
      <c r="FW560" s="50" t="e">
        <f t="shared" si="757"/>
        <v>#VALUE!</v>
      </c>
      <c r="FX560" s="120">
        <f t="shared" si="758"/>
        <v>0</v>
      </c>
      <c r="FY560" s="120">
        <f t="shared" si="759"/>
        <v>0</v>
      </c>
      <c r="FZ560" s="120">
        <f t="shared" si="760"/>
        <v>0</v>
      </c>
      <c r="GA560" s="120">
        <f t="shared" si="761"/>
        <v>0</v>
      </c>
      <c r="GB560" s="120">
        <f t="shared" si="762"/>
        <v>0</v>
      </c>
      <c r="GC560" s="120">
        <f t="shared" si="763"/>
        <v>0</v>
      </c>
      <c r="GD560" s="120">
        <f t="shared" si="764"/>
        <v>0</v>
      </c>
      <c r="GE560" s="120">
        <f t="shared" si="765"/>
        <v>0</v>
      </c>
      <c r="GF560" s="120">
        <f t="shared" si="766"/>
        <v>0</v>
      </c>
      <c r="GG560">
        <f t="shared" si="767"/>
        <v>0</v>
      </c>
      <c r="GH560">
        <f t="shared" si="768"/>
        <v>0</v>
      </c>
      <c r="GI560">
        <v>6</v>
      </c>
      <c r="GJ560" t="str">
        <f t="shared" si="769"/>
        <v/>
      </c>
    </row>
    <row r="561" spans="1:192" x14ac:dyDescent="0.2">
      <c r="A561" s="50">
        <f t="shared" si="772"/>
        <v>560</v>
      </c>
      <c r="B561" s="58" t="s">
        <v>307</v>
      </c>
      <c r="C561" s="58" t="s">
        <v>170</v>
      </c>
      <c r="D561" s="58"/>
      <c r="E561" s="58"/>
      <c r="F561" s="83">
        <v>3516360</v>
      </c>
      <c r="G561" s="83">
        <v>5668400</v>
      </c>
      <c r="H561" s="77">
        <f t="shared" si="709"/>
        <v>516279.02600000001</v>
      </c>
      <c r="I561" s="77">
        <f t="shared" si="710"/>
        <v>5666572.4300000006</v>
      </c>
      <c r="J561" s="83">
        <v>192</v>
      </c>
      <c r="K561" s="83" t="s">
        <v>1335</v>
      </c>
      <c r="L561" s="66">
        <v>2.5</v>
      </c>
      <c r="M561" s="83"/>
      <c r="O561" s="83"/>
      <c r="P561" s="83"/>
      <c r="Q561" s="58" t="s">
        <v>1345</v>
      </c>
      <c r="R561" s="2" t="s">
        <v>467</v>
      </c>
      <c r="S561" s="58" t="s">
        <v>1324</v>
      </c>
      <c r="T561" s="241" t="str">
        <f t="shared" si="711"/>
        <v>-</v>
      </c>
      <c r="U561" s="241" t="str">
        <f t="shared" si="712"/>
        <v>M</v>
      </c>
      <c r="V561" s="241" t="str">
        <f t="shared" si="713"/>
        <v>-</v>
      </c>
      <c r="W561" s="241" t="str">
        <f t="shared" si="705"/>
        <v>A</v>
      </c>
      <c r="X561" s="260">
        <f t="shared" si="774"/>
        <v>6</v>
      </c>
      <c r="Y561" s="261" t="str">
        <f t="shared" si="773"/>
        <v/>
      </c>
      <c r="Z561" s="68" t="s">
        <v>1732</v>
      </c>
      <c r="AA561" s="69">
        <v>15224</v>
      </c>
      <c r="AB561" s="77">
        <v>2</v>
      </c>
      <c r="AC561" s="58" t="s">
        <v>424</v>
      </c>
      <c r="AD561" s="58" t="s">
        <v>2048</v>
      </c>
      <c r="AE561" s="68"/>
      <c r="AF561" s="83">
        <v>9.1999999999999993</v>
      </c>
      <c r="AG561" s="83"/>
      <c r="AH561" s="83"/>
      <c r="AI561" s="83"/>
      <c r="AJ561" s="83"/>
      <c r="AK561" s="83"/>
      <c r="AL561" s="83"/>
      <c r="AM561" s="83">
        <v>0.21</v>
      </c>
      <c r="AN561" s="58">
        <v>65.5</v>
      </c>
      <c r="AO561" s="58">
        <v>58.2</v>
      </c>
      <c r="AP561" s="83"/>
      <c r="AQ561" s="58"/>
      <c r="AR561" s="58"/>
      <c r="AS561" s="193">
        <f t="shared" si="775"/>
        <v>2323.61</v>
      </c>
      <c r="AT561" s="248" t="str">
        <f t="shared" si="776"/>
        <v/>
      </c>
      <c r="AU561" s="58">
        <v>155.65</v>
      </c>
      <c r="AV561" s="58">
        <v>107.77</v>
      </c>
      <c r="AW561" s="58">
        <v>291.54000000000002</v>
      </c>
      <c r="AX561" s="58">
        <v>175.88</v>
      </c>
      <c r="AY561" s="58">
        <v>250.78</v>
      </c>
      <c r="AZ561" s="68">
        <v>1267.45</v>
      </c>
      <c r="BA561" s="58"/>
      <c r="BB561" s="58">
        <v>16.29</v>
      </c>
      <c r="BC561" s="58"/>
      <c r="BD561" s="58"/>
      <c r="BE561" s="58">
        <v>9.3699999999999992</v>
      </c>
      <c r="BF561" s="58">
        <v>0.78</v>
      </c>
      <c r="BG561" s="58"/>
      <c r="BH561" s="58"/>
      <c r="BI561" s="58"/>
      <c r="BJ561" s="58"/>
      <c r="BK561" s="58"/>
      <c r="BL561" s="58"/>
      <c r="BM561" s="58">
        <v>48.1</v>
      </c>
      <c r="BN561" s="68"/>
      <c r="BO561" s="81"/>
      <c r="BP561" s="81"/>
      <c r="BQ561" s="81"/>
      <c r="BR561" s="81"/>
      <c r="BS561" s="81"/>
      <c r="BT561" s="81"/>
      <c r="BU561" s="81"/>
      <c r="BV561" s="81"/>
      <c r="BW561" s="81"/>
      <c r="BX561" s="81"/>
      <c r="BY561" s="81"/>
      <c r="BZ561" s="81"/>
      <c r="CA561" s="81"/>
      <c r="CB561" s="81"/>
      <c r="CC561" s="81"/>
      <c r="CD561" s="81"/>
      <c r="CE561" s="81"/>
      <c r="CF561" s="81"/>
      <c r="CG561" s="81"/>
      <c r="CH561" s="81"/>
      <c r="CI561" s="81"/>
      <c r="CJ561" s="81"/>
      <c r="CK561" s="81"/>
      <c r="CL561" s="82"/>
      <c r="CM561" s="81"/>
      <c r="CN561" s="81">
        <v>1661</v>
      </c>
      <c r="CO561" s="81"/>
      <c r="CP561" s="58"/>
      <c r="CQ561" s="68"/>
      <c r="CR561" s="58"/>
      <c r="CS561" s="58"/>
      <c r="CT561" s="58"/>
      <c r="CU561" s="58"/>
      <c r="CV561" s="58"/>
      <c r="CW561" s="58"/>
      <c r="CX561" s="58"/>
      <c r="CY561" s="58"/>
      <c r="CZ561" s="58"/>
      <c r="DA561" s="68"/>
      <c r="DB561" s="81"/>
      <c r="DC561" s="81"/>
      <c r="DD561" s="81"/>
      <c r="DE561" s="81"/>
      <c r="DF561" s="81"/>
      <c r="DG561" s="81"/>
      <c r="DH561" s="81">
        <v>12.9</v>
      </c>
      <c r="DI561" s="81"/>
      <c r="DJ561" s="81"/>
      <c r="DK561" s="103"/>
      <c r="DL561" s="103"/>
      <c r="DM561" s="103"/>
      <c r="DN561" s="81"/>
      <c r="DO561" s="81"/>
      <c r="DP561" s="103"/>
      <c r="DQ561" s="103"/>
      <c r="DR561" s="103"/>
      <c r="DS561" s="104"/>
      <c r="DT561" s="50">
        <f t="shared" si="714"/>
        <v>0</v>
      </c>
      <c r="DU561" s="73">
        <f t="shared" si="715"/>
        <v>1</v>
      </c>
      <c r="DV561" s="73">
        <f t="shared" si="716"/>
        <v>0</v>
      </c>
      <c r="DW561" s="73">
        <f t="shared" si="717"/>
        <v>0</v>
      </c>
      <c r="DX561" s="73">
        <f t="shared" si="718"/>
        <v>0</v>
      </c>
      <c r="DY561" s="125">
        <f t="shared" si="719"/>
        <v>0</v>
      </c>
      <c r="DZ561" s="73">
        <f t="shared" si="720"/>
        <v>1</v>
      </c>
      <c r="EA561" s="19">
        <f t="shared" si="721"/>
        <v>0</v>
      </c>
      <c r="EB561" s="50">
        <f t="shared" si="722"/>
        <v>0</v>
      </c>
      <c r="EC561" s="19">
        <f t="shared" si="723"/>
        <v>0</v>
      </c>
      <c r="ED561" s="19">
        <f t="shared" si="724"/>
        <v>1</v>
      </c>
      <c r="EE561" s="19">
        <f t="shared" si="725"/>
        <v>0</v>
      </c>
      <c r="EF561" s="50">
        <f t="shared" si="726"/>
        <v>0</v>
      </c>
      <c r="EG561" s="19">
        <f t="shared" si="727"/>
        <v>0</v>
      </c>
      <c r="EH561" s="19">
        <f t="shared" si="728"/>
        <v>1</v>
      </c>
      <c r="EI561" s="50">
        <f t="shared" si="729"/>
        <v>0</v>
      </c>
      <c r="EJ561" s="125">
        <f t="shared" si="730"/>
        <v>2</v>
      </c>
      <c r="EK561">
        <f t="shared" si="731"/>
        <v>155.65</v>
      </c>
      <c r="EL561">
        <f t="shared" si="732"/>
        <v>16.29</v>
      </c>
      <c r="EM561">
        <f t="shared" si="733"/>
        <v>107.77</v>
      </c>
      <c r="EN561">
        <f t="shared" si="734"/>
        <v>291.54000000000002</v>
      </c>
      <c r="EO561">
        <f t="shared" si="735"/>
        <v>0.78</v>
      </c>
      <c r="EP561">
        <f t="shared" si="736"/>
        <v>9.3699999999999992</v>
      </c>
      <c r="EQ561">
        <f t="shared" si="737"/>
        <v>1267.45</v>
      </c>
      <c r="ER561" t="str">
        <f t="shared" si="738"/>
        <v/>
      </c>
      <c r="ES561" t="str">
        <f t="shared" si="739"/>
        <v/>
      </c>
      <c r="ET561">
        <f t="shared" si="740"/>
        <v>250.78</v>
      </c>
      <c r="EU561" s="61">
        <f t="shared" si="741"/>
        <v>175.88</v>
      </c>
      <c r="EV561" s="53" t="e">
        <f>IF(ISNUMBER(EK561),EK561*#REF!,"")</f>
        <v>#REF!</v>
      </c>
      <c r="EW561" s="53" t="e">
        <f>IF(ISNUMBER(EL561),EL561*#REF!,"")</f>
        <v>#REF!</v>
      </c>
      <c r="EX561" s="53" t="e">
        <f>IF(ISNUMBER(EM561),EM561*#REF!,"")</f>
        <v>#REF!</v>
      </c>
      <c r="EY561" s="53" t="e">
        <f>IF(ISNUMBER(EN561),EN561*#REF!,"")</f>
        <v>#REF!</v>
      </c>
      <c r="EZ561" s="53" t="e">
        <f>IF(ISNUMBER(EO561),EO561*#REF!,"")</f>
        <v>#REF!</v>
      </c>
      <c r="FA561" s="53" t="e">
        <f>IF(ISNUMBER(EP561),EP561*#REF!,"")</f>
        <v>#REF!</v>
      </c>
      <c r="FB561" s="53" t="e">
        <f>IF(ISNUMBER(EQ561),EQ561*#REF!,"")</f>
        <v>#REF!</v>
      </c>
      <c r="FC561" s="53" t="str">
        <f>IF(ISNUMBER(ER561),ER561*#REF!,"")</f>
        <v/>
      </c>
      <c r="FD561" s="53" t="str">
        <f>IF(ISNUMBER(ES561),ES561*#REF!,"")</f>
        <v/>
      </c>
      <c r="FE561" s="53" t="e">
        <f>IF(ISNUMBER(ET561),ET561*#REF!,"")</f>
        <v>#REF!</v>
      </c>
      <c r="FF561" s="52" t="e">
        <f>IF(ISNUMBER(EU561),EU561*#REF!,"")</f>
        <v>#REF!</v>
      </c>
      <c r="FG561" s="55" t="str">
        <f t="shared" si="742"/>
        <v/>
      </c>
      <c r="FH561" s="55" t="str">
        <f t="shared" si="743"/>
        <v/>
      </c>
      <c r="FI561" s="55" t="str">
        <f t="shared" si="744"/>
        <v/>
      </c>
      <c r="FJ561" s="55" t="str">
        <f t="shared" si="745"/>
        <v/>
      </c>
      <c r="FK561" s="55" t="str">
        <f t="shared" si="746"/>
        <v/>
      </c>
      <c r="FL561" s="55" t="str">
        <f t="shared" si="747"/>
        <v/>
      </c>
      <c r="FM561" s="55" t="str">
        <f t="shared" si="748"/>
        <v/>
      </c>
      <c r="FN561" s="55" t="str">
        <f t="shared" si="749"/>
        <v/>
      </c>
      <c r="FO561" s="55" t="str">
        <f t="shared" si="750"/>
        <v/>
      </c>
      <c r="FP561" s="55" t="str">
        <f t="shared" si="751"/>
        <v/>
      </c>
      <c r="FQ561" s="59" t="str">
        <f t="shared" si="752"/>
        <v/>
      </c>
      <c r="FR561" s="53" t="str">
        <f t="shared" si="708"/>
        <v/>
      </c>
      <c r="FS561" s="53" t="e">
        <f t="shared" si="753"/>
        <v>#VALUE!</v>
      </c>
      <c r="FT561" s="19" t="e">
        <f t="shared" si="754"/>
        <v>#VALUE!</v>
      </c>
      <c r="FU561" s="19" t="e">
        <f t="shared" si="755"/>
        <v>#VALUE!</v>
      </c>
      <c r="FV561" s="19" t="e">
        <f t="shared" si="756"/>
        <v>#VALUE!</v>
      </c>
      <c r="FW561" s="50" t="e">
        <f t="shared" si="757"/>
        <v>#VALUE!</v>
      </c>
      <c r="FX561" s="120">
        <f t="shared" si="758"/>
        <v>0</v>
      </c>
      <c r="FY561" s="120">
        <f t="shared" si="759"/>
        <v>0</v>
      </c>
      <c r="FZ561" s="120">
        <f t="shared" si="760"/>
        <v>0</v>
      </c>
      <c r="GA561" s="120">
        <f t="shared" si="761"/>
        <v>0</v>
      </c>
      <c r="GB561" s="120">
        <f t="shared" si="762"/>
        <v>0</v>
      </c>
      <c r="GC561" s="120">
        <f t="shared" si="763"/>
        <v>0</v>
      </c>
      <c r="GD561" s="120">
        <f t="shared" si="764"/>
        <v>0</v>
      </c>
      <c r="GE561" s="120">
        <f t="shared" si="765"/>
        <v>0</v>
      </c>
      <c r="GF561" s="120">
        <f t="shared" si="766"/>
        <v>0</v>
      </c>
      <c r="GG561">
        <f t="shared" si="767"/>
        <v>0</v>
      </c>
      <c r="GH561">
        <f t="shared" si="768"/>
        <v>0</v>
      </c>
      <c r="GI561">
        <v>6</v>
      </c>
      <c r="GJ561" t="str">
        <f t="shared" si="769"/>
        <v/>
      </c>
    </row>
    <row r="562" spans="1:192" x14ac:dyDescent="0.2">
      <c r="A562" s="50">
        <f t="shared" si="772"/>
        <v>561</v>
      </c>
      <c r="B562" s="2" t="s">
        <v>307</v>
      </c>
      <c r="C562" t="s">
        <v>170</v>
      </c>
      <c r="F562" s="83">
        <v>3516360</v>
      </c>
      <c r="G562" s="83">
        <v>5668400</v>
      </c>
      <c r="H562" s="77">
        <f t="shared" si="709"/>
        <v>516279.02600000001</v>
      </c>
      <c r="I562" s="77">
        <f t="shared" si="710"/>
        <v>5666572.4300000006</v>
      </c>
      <c r="J562" s="83">
        <v>192</v>
      </c>
      <c r="K562" s="66" t="s">
        <v>1335</v>
      </c>
      <c r="L562" s="66">
        <v>5.9</v>
      </c>
      <c r="Q562" s="2" t="s">
        <v>1345</v>
      </c>
      <c r="R562" s="2" t="s">
        <v>467</v>
      </c>
      <c r="S562" t="s">
        <v>1324</v>
      </c>
      <c r="T562" s="241" t="str">
        <f t="shared" si="711"/>
        <v>-</v>
      </c>
      <c r="U562" s="241" t="str">
        <f t="shared" si="712"/>
        <v>M</v>
      </c>
      <c r="V562" s="241" t="str">
        <f t="shared" si="713"/>
        <v>-</v>
      </c>
      <c r="W562" s="241" t="str">
        <f t="shared" si="705"/>
        <v>A</v>
      </c>
      <c r="X562" s="260">
        <f t="shared" si="774"/>
        <v>6</v>
      </c>
      <c r="Y562" s="261" t="str">
        <f t="shared" si="773"/>
        <v/>
      </c>
      <c r="Z562" s="61" t="s">
        <v>1587</v>
      </c>
      <c r="AA562" s="48">
        <v>26399</v>
      </c>
      <c r="AB562" s="73">
        <v>3</v>
      </c>
      <c r="AD562" t="s">
        <v>3037</v>
      </c>
      <c r="AE562" s="68"/>
      <c r="AF562" s="66">
        <v>8.4</v>
      </c>
      <c r="AI562" s="269"/>
      <c r="AR562">
        <v>1929.4</v>
      </c>
      <c r="AS562" s="193">
        <f t="shared" si="775"/>
        <v>1909.3000000000002</v>
      </c>
      <c r="AT562" s="248" t="str">
        <f t="shared" si="776"/>
        <v/>
      </c>
      <c r="AU562">
        <v>102.2</v>
      </c>
      <c r="AV562">
        <v>98.9</v>
      </c>
      <c r="AW562">
        <v>272.8</v>
      </c>
      <c r="AX562">
        <v>173.9</v>
      </c>
      <c r="AY562">
        <v>183.5</v>
      </c>
      <c r="AZ562" s="61">
        <v>1078</v>
      </c>
      <c r="BO562" s="90"/>
      <c r="BP562" s="270"/>
      <c r="BQ562" s="90"/>
      <c r="BR562" s="90"/>
      <c r="BS562" s="90"/>
      <c r="BT562" s="90"/>
      <c r="BU562" s="90"/>
      <c r="BV562" s="90"/>
      <c r="BW562" s="90"/>
      <c r="BX562" s="90"/>
      <c r="BY562" s="90"/>
      <c r="BZ562" s="90"/>
      <c r="CA562" s="90"/>
      <c r="CB562" s="90"/>
      <c r="CC562" s="90"/>
      <c r="CD562" s="90"/>
      <c r="CE562" s="90"/>
      <c r="CF562" s="90"/>
      <c r="CG562" s="90"/>
      <c r="CH562" s="90"/>
      <c r="CI562" s="90"/>
      <c r="CJ562" s="90"/>
      <c r="CK562" s="90"/>
      <c r="CL562" s="91"/>
      <c r="CM562" s="90"/>
      <c r="CN562" s="90">
        <v>1826</v>
      </c>
      <c r="CO562" s="90"/>
      <c r="DB562" s="103"/>
      <c r="DC562" s="103"/>
      <c r="DD562" s="103"/>
      <c r="DE562" s="103"/>
      <c r="DF562" s="103"/>
      <c r="DG562" s="103"/>
      <c r="DH562" s="103"/>
      <c r="DI562" s="103"/>
      <c r="DJ562" s="103"/>
      <c r="DK562" s="103"/>
      <c r="DL562" s="103"/>
      <c r="DM562" s="103"/>
      <c r="DN562" s="103"/>
      <c r="DO562" s="103"/>
      <c r="DP562" s="103"/>
      <c r="DQ562" s="103"/>
      <c r="DR562" s="103"/>
      <c r="DS562" s="104"/>
      <c r="DT562" s="50">
        <f t="shared" si="714"/>
        <v>0</v>
      </c>
      <c r="DU562" s="73">
        <f t="shared" si="715"/>
        <v>1</v>
      </c>
      <c r="DV562" s="73">
        <f t="shared" si="716"/>
        <v>0</v>
      </c>
      <c r="DW562" s="73">
        <f t="shared" si="717"/>
        <v>0</v>
      </c>
      <c r="DX562" s="73">
        <f t="shared" si="718"/>
        <v>0</v>
      </c>
      <c r="DY562" s="125">
        <f t="shared" si="719"/>
        <v>0</v>
      </c>
      <c r="DZ562" s="73">
        <f t="shared" si="720"/>
        <v>1</v>
      </c>
      <c r="EA562" s="19">
        <f t="shared" si="721"/>
        <v>0</v>
      </c>
      <c r="EB562" s="50">
        <f t="shared" si="722"/>
        <v>0</v>
      </c>
      <c r="EC562" s="19">
        <f t="shared" si="723"/>
        <v>0</v>
      </c>
      <c r="ED562" s="19">
        <f t="shared" si="724"/>
        <v>1</v>
      </c>
      <c r="EE562" s="19">
        <f t="shared" si="725"/>
        <v>0</v>
      </c>
      <c r="EF562" s="50">
        <f t="shared" si="726"/>
        <v>0</v>
      </c>
      <c r="EG562" s="19">
        <f t="shared" si="727"/>
        <v>0</v>
      </c>
      <c r="EH562" s="19">
        <f t="shared" si="728"/>
        <v>1</v>
      </c>
      <c r="EI562" s="50">
        <f t="shared" si="729"/>
        <v>0</v>
      </c>
      <c r="EJ562" s="125">
        <f t="shared" si="730"/>
        <v>2</v>
      </c>
      <c r="EK562">
        <f t="shared" si="731"/>
        <v>102.2</v>
      </c>
      <c r="EL562" t="str">
        <f t="shared" si="732"/>
        <v/>
      </c>
      <c r="EM562">
        <f t="shared" si="733"/>
        <v>98.9</v>
      </c>
      <c r="EN562">
        <f t="shared" si="734"/>
        <v>272.8</v>
      </c>
      <c r="EO562" t="str">
        <f t="shared" si="735"/>
        <v/>
      </c>
      <c r="EP562" t="str">
        <f t="shared" si="736"/>
        <v/>
      </c>
      <c r="EQ562">
        <f t="shared" si="737"/>
        <v>1078</v>
      </c>
      <c r="ER562" t="str">
        <f t="shared" si="738"/>
        <v/>
      </c>
      <c r="ES562" t="str">
        <f t="shared" si="739"/>
        <v/>
      </c>
      <c r="ET562">
        <f t="shared" si="740"/>
        <v>183.5</v>
      </c>
      <c r="EU562" s="61">
        <f t="shared" si="741"/>
        <v>173.9</v>
      </c>
      <c r="EV562" s="53" t="e">
        <f>IF(ISNUMBER(EK562),EK562*#REF!,"")</f>
        <v>#REF!</v>
      </c>
      <c r="EW562" s="53" t="str">
        <f>IF(ISNUMBER(EL562),EL562*#REF!,"")</f>
        <v/>
      </c>
      <c r="EX562" s="53" t="e">
        <f>IF(ISNUMBER(EM562),EM562*#REF!,"")</f>
        <v>#REF!</v>
      </c>
      <c r="EY562" s="53" t="e">
        <f>IF(ISNUMBER(EN562),EN562*#REF!,"")</f>
        <v>#REF!</v>
      </c>
      <c r="EZ562" s="53" t="str">
        <f>IF(ISNUMBER(EO562),EO562*#REF!,"")</f>
        <v/>
      </c>
      <c r="FA562" s="53" t="str">
        <f>IF(ISNUMBER(EP562),EP562*#REF!,"")</f>
        <v/>
      </c>
      <c r="FB562" s="53" t="e">
        <f>IF(ISNUMBER(EQ562),EQ562*#REF!,"")</f>
        <v>#REF!</v>
      </c>
      <c r="FC562" s="53" t="str">
        <f>IF(ISNUMBER(ER562),ER562*#REF!,"")</f>
        <v/>
      </c>
      <c r="FD562" s="53" t="str">
        <f>IF(ISNUMBER(ES562),ES562*#REF!,"")</f>
        <v/>
      </c>
      <c r="FE562" s="53" t="e">
        <f>IF(ISNUMBER(ET562),ET562*#REF!,"")</f>
        <v>#REF!</v>
      </c>
      <c r="FF562" s="52" t="e">
        <f>IF(ISNUMBER(EU562),EU562*#REF!,"")</f>
        <v>#REF!</v>
      </c>
      <c r="FG562" s="55" t="str">
        <f t="shared" si="742"/>
        <v/>
      </c>
      <c r="FH562" s="55" t="str">
        <f t="shared" si="743"/>
        <v/>
      </c>
      <c r="FI562" s="55" t="str">
        <f t="shared" si="744"/>
        <v/>
      </c>
      <c r="FJ562" s="55" t="str">
        <f t="shared" si="745"/>
        <v/>
      </c>
      <c r="FK562" s="55" t="str">
        <f t="shared" si="746"/>
        <v/>
      </c>
      <c r="FL562" s="55" t="str">
        <f t="shared" si="747"/>
        <v/>
      </c>
      <c r="FM562" s="55" t="str">
        <f t="shared" si="748"/>
        <v/>
      </c>
      <c r="FN562" s="55" t="str">
        <f t="shared" si="749"/>
        <v/>
      </c>
      <c r="FO562" s="55" t="str">
        <f t="shared" si="750"/>
        <v/>
      </c>
      <c r="FP562" s="55" t="str">
        <f t="shared" si="751"/>
        <v/>
      </c>
      <c r="FQ562" s="59" t="str">
        <f t="shared" si="752"/>
        <v/>
      </c>
      <c r="FR562" s="53" t="str">
        <f t="shared" si="708"/>
        <v/>
      </c>
      <c r="FS562" s="53" t="e">
        <f t="shared" si="753"/>
        <v>#VALUE!</v>
      </c>
      <c r="FT562" s="19" t="e">
        <f t="shared" si="754"/>
        <v>#VALUE!</v>
      </c>
      <c r="FU562" s="19" t="e">
        <f t="shared" si="755"/>
        <v>#VALUE!</v>
      </c>
      <c r="FV562" s="19" t="e">
        <f t="shared" si="756"/>
        <v>#VALUE!</v>
      </c>
      <c r="FW562" s="50" t="e">
        <f t="shared" si="757"/>
        <v>#VALUE!</v>
      </c>
      <c r="FX562" s="120">
        <f t="shared" si="758"/>
        <v>0</v>
      </c>
      <c r="FY562" s="120">
        <f t="shared" si="759"/>
        <v>0</v>
      </c>
      <c r="FZ562" s="120">
        <f t="shared" si="760"/>
        <v>0</v>
      </c>
      <c r="GA562" s="120">
        <f t="shared" si="761"/>
        <v>0</v>
      </c>
      <c r="GB562" s="120">
        <f t="shared" si="762"/>
        <v>0</v>
      </c>
      <c r="GC562" s="120">
        <f t="shared" si="763"/>
        <v>0</v>
      </c>
      <c r="GD562" s="120">
        <f t="shared" si="764"/>
        <v>0</v>
      </c>
      <c r="GE562" s="120">
        <f t="shared" si="765"/>
        <v>0</v>
      </c>
      <c r="GF562" s="120">
        <f t="shared" si="766"/>
        <v>0</v>
      </c>
      <c r="GG562">
        <f t="shared" si="767"/>
        <v>0</v>
      </c>
      <c r="GH562">
        <f t="shared" si="768"/>
        <v>0</v>
      </c>
      <c r="GI562">
        <v>6</v>
      </c>
      <c r="GJ562" t="str">
        <f t="shared" si="769"/>
        <v/>
      </c>
    </row>
    <row r="563" spans="1:192" ht="15" x14ac:dyDescent="0.25">
      <c r="A563" s="50">
        <f t="shared" si="772"/>
        <v>562</v>
      </c>
      <c r="B563" s="2" t="s">
        <v>308</v>
      </c>
      <c r="C563" t="s">
        <v>176</v>
      </c>
      <c r="F563" s="271">
        <v>3517330</v>
      </c>
      <c r="G563" s="271">
        <v>5665230</v>
      </c>
      <c r="H563" s="77">
        <f t="shared" si="709"/>
        <v>517248.63800000004</v>
      </c>
      <c r="I563" s="77">
        <f t="shared" si="710"/>
        <v>5663403.6979999999</v>
      </c>
      <c r="J563" s="266">
        <v>203</v>
      </c>
      <c r="K563" s="19" t="s">
        <v>1334</v>
      </c>
      <c r="L563" s="19">
        <v>100</v>
      </c>
      <c r="Q563" s="2" t="s">
        <v>1339</v>
      </c>
      <c r="R563" t="s">
        <v>1467</v>
      </c>
      <c r="S563" t="s">
        <v>1324</v>
      </c>
      <c r="T563" s="241" t="str">
        <f t="shared" si="711"/>
        <v>-</v>
      </c>
      <c r="U563" s="241" t="str">
        <f t="shared" si="712"/>
        <v>M</v>
      </c>
      <c r="V563" s="241" t="str">
        <f t="shared" si="713"/>
        <v>-</v>
      </c>
      <c r="W563" s="241" t="str">
        <f t="shared" si="705"/>
        <v>-</v>
      </c>
      <c r="X563" s="260">
        <f t="shared" si="774"/>
        <v>6</v>
      </c>
      <c r="Y563" s="261" t="str">
        <f t="shared" si="773"/>
        <v/>
      </c>
      <c r="Z563" s="61" t="s">
        <v>2049</v>
      </c>
      <c r="AA563" s="48">
        <v>24608</v>
      </c>
      <c r="AB563" s="73">
        <v>1</v>
      </c>
      <c r="AD563" s="2" t="s">
        <v>2050</v>
      </c>
      <c r="AE563" s="56"/>
      <c r="AF563" s="66">
        <v>13</v>
      </c>
      <c r="AI563" s="272"/>
      <c r="AN563">
        <v>57.8</v>
      </c>
      <c r="AO563">
        <v>27.9</v>
      </c>
      <c r="AR563">
        <v>2763</v>
      </c>
      <c r="AS563" s="193">
        <f t="shared" si="775"/>
        <v>2748</v>
      </c>
      <c r="AT563" s="248" t="str">
        <f t="shared" si="776"/>
        <v/>
      </c>
      <c r="AU563">
        <v>480</v>
      </c>
      <c r="AV563">
        <v>67</v>
      </c>
      <c r="AW563">
        <v>303</v>
      </c>
      <c r="AX563">
        <v>800</v>
      </c>
      <c r="AY563">
        <v>488</v>
      </c>
      <c r="AZ563" s="61">
        <v>610</v>
      </c>
      <c r="BO563" s="90"/>
      <c r="BP563" s="273"/>
      <c r="BQ563" s="90"/>
      <c r="BR563" s="90"/>
      <c r="BS563" s="90"/>
      <c r="BT563" s="90"/>
      <c r="BU563" s="90"/>
      <c r="BV563" s="90"/>
      <c r="BW563" s="90"/>
      <c r="BX563" s="90"/>
      <c r="BY563" s="90"/>
      <c r="BZ563" s="90"/>
      <c r="CA563" s="90"/>
      <c r="CB563" s="90"/>
      <c r="CC563" s="90"/>
      <c r="CD563" s="90"/>
      <c r="CE563" s="90"/>
      <c r="CF563" s="90"/>
      <c r="CG563" s="90"/>
      <c r="CH563" s="90"/>
      <c r="CI563" s="90"/>
      <c r="CJ563" s="90"/>
      <c r="CK563" s="90"/>
      <c r="CL563" s="91"/>
      <c r="CM563" s="90"/>
      <c r="CN563" s="90">
        <v>448</v>
      </c>
      <c r="CO563" s="90"/>
      <c r="DB563" s="103"/>
      <c r="DC563" s="103"/>
      <c r="DD563" s="103"/>
      <c r="DE563" s="103"/>
      <c r="DF563" s="103"/>
      <c r="DG563" s="103"/>
      <c r="DH563" s="103">
        <v>11.1</v>
      </c>
      <c r="DI563" s="103"/>
      <c r="DJ563" s="103"/>
      <c r="DK563" s="103"/>
      <c r="DL563" s="103"/>
      <c r="DM563" s="103"/>
      <c r="DN563" s="103"/>
      <c r="DO563" s="103"/>
      <c r="DP563" s="103"/>
      <c r="DQ563" s="103"/>
      <c r="DR563" s="103"/>
      <c r="DS563" s="104"/>
      <c r="DT563" s="50">
        <f t="shared" si="714"/>
        <v>1</v>
      </c>
      <c r="DU563" s="73">
        <f t="shared" si="715"/>
        <v>0</v>
      </c>
      <c r="DV563" s="73">
        <f t="shared" si="716"/>
        <v>1</v>
      </c>
      <c r="DW563" s="73">
        <f t="shared" si="717"/>
        <v>0</v>
      </c>
      <c r="DX563" s="73">
        <f t="shared" si="718"/>
        <v>0</v>
      </c>
      <c r="DY563" s="125">
        <f t="shared" si="719"/>
        <v>0</v>
      </c>
      <c r="DZ563" s="73">
        <f t="shared" si="720"/>
        <v>1</v>
      </c>
      <c r="EA563" s="19">
        <f t="shared" si="721"/>
        <v>0</v>
      </c>
      <c r="EB563" s="50">
        <f t="shared" si="722"/>
        <v>0</v>
      </c>
      <c r="EC563" s="19">
        <f t="shared" si="723"/>
        <v>0</v>
      </c>
      <c r="ED563" s="19">
        <f t="shared" si="724"/>
        <v>1</v>
      </c>
      <c r="EE563" s="19">
        <f t="shared" si="725"/>
        <v>0</v>
      </c>
      <c r="EF563" s="50">
        <f t="shared" si="726"/>
        <v>0</v>
      </c>
      <c r="EG563" s="19">
        <f t="shared" si="727"/>
        <v>1</v>
      </c>
      <c r="EH563" s="19">
        <f t="shared" si="728"/>
        <v>0</v>
      </c>
      <c r="EI563" s="50">
        <f t="shared" si="729"/>
        <v>0</v>
      </c>
      <c r="EJ563" s="125">
        <f t="shared" si="730"/>
        <v>1</v>
      </c>
      <c r="EK563">
        <f t="shared" si="731"/>
        <v>480</v>
      </c>
      <c r="EL563" t="str">
        <f t="shared" si="732"/>
        <v/>
      </c>
      <c r="EM563">
        <f t="shared" si="733"/>
        <v>67</v>
      </c>
      <c r="EN563">
        <f t="shared" si="734"/>
        <v>303</v>
      </c>
      <c r="EO563" t="str">
        <f t="shared" si="735"/>
        <v/>
      </c>
      <c r="EP563" t="str">
        <f t="shared" si="736"/>
        <v/>
      </c>
      <c r="EQ563">
        <f t="shared" si="737"/>
        <v>610</v>
      </c>
      <c r="ER563" t="str">
        <f t="shared" si="738"/>
        <v/>
      </c>
      <c r="ES563" t="str">
        <f t="shared" si="739"/>
        <v/>
      </c>
      <c r="ET563">
        <f t="shared" si="740"/>
        <v>488</v>
      </c>
      <c r="EU563" s="61">
        <f t="shared" si="741"/>
        <v>800</v>
      </c>
      <c r="EV563" s="53" t="e">
        <f>IF(ISNUMBER(EK563),EK563*#REF!,"")</f>
        <v>#REF!</v>
      </c>
      <c r="EW563" s="53" t="str">
        <f>IF(ISNUMBER(EL563),EL563*#REF!,"")</f>
        <v/>
      </c>
      <c r="EX563" s="53" t="e">
        <f>IF(ISNUMBER(EM563),EM563*#REF!,"")</f>
        <v>#REF!</v>
      </c>
      <c r="EY563" s="53" t="e">
        <f>IF(ISNUMBER(EN563),EN563*#REF!,"")</f>
        <v>#REF!</v>
      </c>
      <c r="EZ563" s="53" t="str">
        <f>IF(ISNUMBER(EO563),EO563*#REF!,"")</f>
        <v/>
      </c>
      <c r="FA563" s="53" t="str">
        <f>IF(ISNUMBER(EP563),EP563*#REF!,"")</f>
        <v/>
      </c>
      <c r="FB563" s="53" t="e">
        <f>IF(ISNUMBER(EQ563),EQ563*#REF!,"")</f>
        <v>#REF!</v>
      </c>
      <c r="FC563" s="53" t="str">
        <f>IF(ISNUMBER(ER563),ER563*#REF!,"")</f>
        <v/>
      </c>
      <c r="FD563" s="53" t="str">
        <f>IF(ISNUMBER(ES563),ES563*#REF!,"")</f>
        <v/>
      </c>
      <c r="FE563" s="53" t="e">
        <f>IF(ISNUMBER(ET563),ET563*#REF!,"")</f>
        <v>#REF!</v>
      </c>
      <c r="FF563" s="52" t="e">
        <f>IF(ISNUMBER(EU563),EU563*#REF!,"")</f>
        <v>#REF!</v>
      </c>
      <c r="FG563" s="55" t="str">
        <f t="shared" si="742"/>
        <v/>
      </c>
      <c r="FH563" s="55" t="str">
        <f t="shared" si="743"/>
        <v/>
      </c>
      <c r="FI563" s="55" t="str">
        <f t="shared" si="744"/>
        <v/>
      </c>
      <c r="FJ563" s="55" t="str">
        <f t="shared" si="745"/>
        <v/>
      </c>
      <c r="FK563" s="55" t="str">
        <f t="shared" si="746"/>
        <v/>
      </c>
      <c r="FL563" s="55" t="str">
        <f t="shared" si="747"/>
        <v/>
      </c>
      <c r="FM563" s="55" t="str">
        <f t="shared" si="748"/>
        <v/>
      </c>
      <c r="FN563" s="55" t="str">
        <f t="shared" si="749"/>
        <v/>
      </c>
      <c r="FO563" s="55" t="str">
        <f t="shared" si="750"/>
        <v/>
      </c>
      <c r="FP563" s="55" t="str">
        <f t="shared" si="751"/>
        <v/>
      </c>
      <c r="FQ563" s="59" t="str">
        <f t="shared" si="752"/>
        <v/>
      </c>
      <c r="FR563" s="53" t="str">
        <f t="shared" si="708"/>
        <v/>
      </c>
      <c r="FS563" s="53" t="e">
        <f t="shared" si="753"/>
        <v>#VALUE!</v>
      </c>
      <c r="FT563" s="19" t="e">
        <f t="shared" si="754"/>
        <v>#VALUE!</v>
      </c>
      <c r="FU563" s="19" t="e">
        <f t="shared" si="755"/>
        <v>#VALUE!</v>
      </c>
      <c r="FV563" s="19" t="e">
        <f t="shared" si="756"/>
        <v>#VALUE!</v>
      </c>
      <c r="FW563" s="50" t="e">
        <f t="shared" si="757"/>
        <v>#VALUE!</v>
      </c>
      <c r="FX563" s="120">
        <f t="shared" si="758"/>
        <v>0</v>
      </c>
      <c r="FY563" s="120">
        <f t="shared" si="759"/>
        <v>0</v>
      </c>
      <c r="FZ563" s="120">
        <f t="shared" si="760"/>
        <v>0</v>
      </c>
      <c r="GA563" s="120">
        <f t="shared" si="761"/>
        <v>0</v>
      </c>
      <c r="GB563" s="120">
        <f t="shared" si="762"/>
        <v>0</v>
      </c>
      <c r="GC563" s="120">
        <f t="shared" si="763"/>
        <v>0</v>
      </c>
      <c r="GD563" s="120">
        <f t="shared" si="764"/>
        <v>0</v>
      </c>
      <c r="GE563" s="120">
        <f t="shared" si="765"/>
        <v>0</v>
      </c>
      <c r="GF563" s="120">
        <f t="shared" si="766"/>
        <v>0</v>
      </c>
      <c r="GG563">
        <f t="shared" si="767"/>
        <v>0</v>
      </c>
      <c r="GH563">
        <f t="shared" si="768"/>
        <v>0</v>
      </c>
      <c r="GI563">
        <v>6</v>
      </c>
      <c r="GJ563" t="str">
        <f t="shared" si="769"/>
        <v/>
      </c>
    </row>
    <row r="564" spans="1:192" ht="15" x14ac:dyDescent="0.25">
      <c r="A564" s="50">
        <f t="shared" si="772"/>
        <v>563</v>
      </c>
      <c r="B564" s="2" t="s">
        <v>1057</v>
      </c>
      <c r="C564" t="s">
        <v>1058</v>
      </c>
      <c r="F564" s="271">
        <v>3535700</v>
      </c>
      <c r="G564" s="271">
        <v>5692870</v>
      </c>
      <c r="H564" s="77">
        <f t="shared" si="709"/>
        <v>535611.28999999992</v>
      </c>
      <c r="I564" s="77">
        <f t="shared" si="710"/>
        <v>5691032.642</v>
      </c>
      <c r="J564" s="66">
        <v>167.52</v>
      </c>
      <c r="K564" s="19" t="s">
        <v>1333</v>
      </c>
      <c r="L564" s="19">
        <v>155</v>
      </c>
      <c r="M564" s="19">
        <v>72.75</v>
      </c>
      <c r="N564" s="19">
        <v>149.75</v>
      </c>
      <c r="Q564" s="2" t="s">
        <v>1339</v>
      </c>
      <c r="R564" t="s">
        <v>2862</v>
      </c>
      <c r="S564" t="s">
        <v>1324</v>
      </c>
      <c r="T564" s="241" t="str">
        <f t="shared" si="711"/>
        <v>-</v>
      </c>
      <c r="U564" s="241" t="str">
        <f t="shared" si="712"/>
        <v>-</v>
      </c>
      <c r="V564" s="241" t="str">
        <f t="shared" si="713"/>
        <v>-</v>
      </c>
      <c r="W564" s="241" t="str">
        <f t="shared" si="705"/>
        <v>-</v>
      </c>
      <c r="X564" s="260">
        <f t="shared" si="774"/>
        <v>6</v>
      </c>
      <c r="Y564" s="261" t="str">
        <f t="shared" si="773"/>
        <v/>
      </c>
      <c r="AA564" s="131">
        <v>26828</v>
      </c>
      <c r="AB564" s="73">
        <v>1</v>
      </c>
      <c r="AC564" t="s">
        <v>1038</v>
      </c>
      <c r="AD564" s="2" t="s">
        <v>1960</v>
      </c>
      <c r="AE564" s="57" t="s">
        <v>2051</v>
      </c>
      <c r="AF564" s="128">
        <v>11.4</v>
      </c>
      <c r="AG564" s="19">
        <v>318</v>
      </c>
      <c r="AH564" s="19">
        <v>6.84</v>
      </c>
      <c r="AI564" s="272"/>
      <c r="AN564">
        <v>9.3800000000000008</v>
      </c>
      <c r="AP564" s="19">
        <v>2.42</v>
      </c>
      <c r="AQ564">
        <v>283</v>
      </c>
      <c r="AS564" s="193">
        <f t="shared" si="775"/>
        <v>335.81</v>
      </c>
      <c r="AT564" s="250" t="str">
        <f t="shared" si="776"/>
        <v/>
      </c>
      <c r="AU564" s="37">
        <v>7.5</v>
      </c>
      <c r="AV564">
        <v>16.5</v>
      </c>
      <c r="AW564">
        <v>54.3</v>
      </c>
      <c r="AX564">
        <v>23</v>
      </c>
      <c r="AY564">
        <v>27.2</v>
      </c>
      <c r="AZ564" s="61">
        <v>171</v>
      </c>
      <c r="BE564">
        <v>0.01</v>
      </c>
      <c r="BF564">
        <v>0</v>
      </c>
      <c r="BJ564">
        <v>23.8</v>
      </c>
      <c r="BK564">
        <v>0</v>
      </c>
      <c r="BM564">
        <v>12.5</v>
      </c>
      <c r="BO564" s="90"/>
      <c r="BP564" s="273"/>
      <c r="BQ564" s="90"/>
      <c r="BR564" s="90"/>
      <c r="BS564" s="90"/>
      <c r="BT564" s="90"/>
      <c r="BU564" s="90"/>
      <c r="BV564" s="90"/>
      <c r="BW564" s="90"/>
      <c r="BX564" s="90"/>
      <c r="BY564" s="90"/>
      <c r="BZ564" s="90"/>
      <c r="CA564" s="90"/>
      <c r="CB564" s="90"/>
      <c r="CC564" s="90"/>
      <c r="CD564" s="90"/>
      <c r="CE564" s="90"/>
      <c r="CF564" s="90"/>
      <c r="CG564" s="90"/>
      <c r="CH564" s="90"/>
      <c r="CI564" s="90"/>
      <c r="CJ564" s="90"/>
      <c r="CK564" s="90"/>
      <c r="CL564" s="91"/>
      <c r="CM564" s="90">
        <v>7.06</v>
      </c>
      <c r="CN564" s="90">
        <v>44</v>
      </c>
      <c r="CO564" s="90"/>
      <c r="DB564" s="103"/>
      <c r="DC564" s="90" t="s">
        <v>1792</v>
      </c>
      <c r="DD564" s="103"/>
      <c r="DE564" s="103">
        <v>-15.6</v>
      </c>
      <c r="DF564" s="90" t="s">
        <v>2052</v>
      </c>
      <c r="DG564" s="103"/>
      <c r="DH564" s="103"/>
      <c r="DI564" s="103"/>
      <c r="DJ564" s="103"/>
      <c r="DK564" s="103"/>
      <c r="DL564" s="103"/>
      <c r="DM564" s="103"/>
      <c r="DN564" s="103"/>
      <c r="DO564" s="103"/>
      <c r="DP564" s="103"/>
      <c r="DQ564" s="103"/>
      <c r="DR564" s="103"/>
      <c r="DS564" s="104"/>
      <c r="DT564" s="50">
        <f t="shared" si="714"/>
        <v>1</v>
      </c>
      <c r="DU564" s="73">
        <f t="shared" si="715"/>
        <v>0</v>
      </c>
      <c r="DV564" s="73">
        <f t="shared" si="716"/>
        <v>0</v>
      </c>
      <c r="DW564" s="73">
        <f t="shared" si="717"/>
        <v>1</v>
      </c>
      <c r="DX564" s="73">
        <f t="shared" si="718"/>
        <v>0</v>
      </c>
      <c r="DY564" s="125">
        <f t="shared" si="719"/>
        <v>0</v>
      </c>
      <c r="DZ564" s="73">
        <f t="shared" si="720"/>
        <v>1</v>
      </c>
      <c r="EA564" s="19">
        <f t="shared" si="721"/>
        <v>0</v>
      </c>
      <c r="EB564" s="50">
        <f t="shared" si="722"/>
        <v>0</v>
      </c>
      <c r="EC564" s="19">
        <f t="shared" si="723"/>
        <v>1</v>
      </c>
      <c r="ED564" s="19">
        <f t="shared" si="724"/>
        <v>0</v>
      </c>
      <c r="EE564" s="19">
        <f t="shared" si="725"/>
        <v>0</v>
      </c>
      <c r="EF564" s="50">
        <f t="shared" si="726"/>
        <v>0</v>
      </c>
      <c r="EG564" s="19">
        <f t="shared" si="727"/>
        <v>1</v>
      </c>
      <c r="EH564" s="19">
        <f t="shared" si="728"/>
        <v>0</v>
      </c>
      <c r="EI564" s="50">
        <f t="shared" si="729"/>
        <v>0</v>
      </c>
      <c r="EJ564" s="125">
        <f t="shared" si="730"/>
        <v>1</v>
      </c>
      <c r="EK564">
        <f t="shared" si="731"/>
        <v>7.5</v>
      </c>
      <c r="EL564" t="str">
        <f t="shared" si="732"/>
        <v/>
      </c>
      <c r="EM564">
        <f t="shared" si="733"/>
        <v>16.5</v>
      </c>
      <c r="EN564">
        <f t="shared" si="734"/>
        <v>54.3</v>
      </c>
      <c r="EO564">
        <f t="shared" si="735"/>
        <v>0</v>
      </c>
      <c r="EP564">
        <f t="shared" si="736"/>
        <v>0.01</v>
      </c>
      <c r="EQ564">
        <f t="shared" si="737"/>
        <v>171</v>
      </c>
      <c r="ER564" t="str">
        <f t="shared" si="738"/>
        <v/>
      </c>
      <c r="ES564">
        <f t="shared" si="739"/>
        <v>23.8</v>
      </c>
      <c r="ET564">
        <f t="shared" si="740"/>
        <v>27.2</v>
      </c>
      <c r="EU564" s="61">
        <f t="shared" si="741"/>
        <v>23</v>
      </c>
      <c r="EV564" s="53" t="e">
        <f>IF(ISNUMBER(EK564),EK564*#REF!,"")</f>
        <v>#REF!</v>
      </c>
      <c r="EW564" s="53" t="str">
        <f>IF(ISNUMBER(EL564),EL564*#REF!,"")</f>
        <v/>
      </c>
      <c r="EX564" s="53" t="e">
        <f>IF(ISNUMBER(EM564),EM564*#REF!,"")</f>
        <v>#REF!</v>
      </c>
      <c r="EY564" s="53" t="e">
        <f>IF(ISNUMBER(EN564),EN564*#REF!,"")</f>
        <v>#REF!</v>
      </c>
      <c r="EZ564" s="53" t="e">
        <f>IF(ISNUMBER(EO564),EO564*#REF!,"")</f>
        <v>#REF!</v>
      </c>
      <c r="FA564" s="53" t="e">
        <f>IF(ISNUMBER(EP564),EP564*#REF!,"")</f>
        <v>#REF!</v>
      </c>
      <c r="FB564" s="53" t="e">
        <f>IF(ISNUMBER(EQ564),EQ564*#REF!,"")</f>
        <v>#REF!</v>
      </c>
      <c r="FC564" s="53" t="str">
        <f>IF(ISNUMBER(ER564),ER564*#REF!,"")</f>
        <v/>
      </c>
      <c r="FD564" s="53" t="e">
        <f>IF(ISNUMBER(ES564),ES564*#REF!,"")</f>
        <v>#REF!</v>
      </c>
      <c r="FE564" s="53" t="e">
        <f>IF(ISNUMBER(ET564),ET564*#REF!,"")</f>
        <v>#REF!</v>
      </c>
      <c r="FF564" s="52" t="e">
        <f>IF(ISNUMBER(EU564),EU564*#REF!,"")</f>
        <v>#REF!</v>
      </c>
      <c r="FG564" s="55" t="str">
        <f t="shared" si="742"/>
        <v/>
      </c>
      <c r="FH564" s="55" t="str">
        <f t="shared" si="743"/>
        <v/>
      </c>
      <c r="FI564" s="55" t="str">
        <f t="shared" si="744"/>
        <v/>
      </c>
      <c r="FJ564" s="55" t="str">
        <f t="shared" si="745"/>
        <v/>
      </c>
      <c r="FK564" s="55" t="str">
        <f t="shared" si="746"/>
        <v/>
      </c>
      <c r="FL564" s="55" t="str">
        <f t="shared" si="747"/>
        <v/>
      </c>
      <c r="FM564" s="55" t="str">
        <f t="shared" si="748"/>
        <v/>
      </c>
      <c r="FN564" s="55" t="str">
        <f t="shared" si="749"/>
        <v/>
      </c>
      <c r="FO564" s="55" t="str">
        <f t="shared" si="750"/>
        <v/>
      </c>
      <c r="FP564" s="55" t="str">
        <f t="shared" si="751"/>
        <v/>
      </c>
      <c r="FQ564" s="59" t="str">
        <f t="shared" si="752"/>
        <v/>
      </c>
      <c r="FR564" s="53" t="str">
        <f t="shared" si="708"/>
        <v/>
      </c>
      <c r="FS564" s="53" t="e">
        <f t="shared" si="753"/>
        <v>#VALUE!</v>
      </c>
      <c r="FT564" s="19" t="e">
        <f t="shared" si="754"/>
        <v>#VALUE!</v>
      </c>
      <c r="FU564" s="19" t="e">
        <f t="shared" si="755"/>
        <v>#VALUE!</v>
      </c>
      <c r="FV564" s="19" t="e">
        <f t="shared" si="756"/>
        <v>#VALUE!</v>
      </c>
      <c r="FW564" s="50" t="e">
        <f t="shared" si="757"/>
        <v>#VALUE!</v>
      </c>
      <c r="FX564" s="120">
        <f t="shared" si="758"/>
        <v>0</v>
      </c>
      <c r="FY564" s="120">
        <f t="shared" si="759"/>
        <v>0</v>
      </c>
      <c r="FZ564" s="120">
        <f t="shared" si="760"/>
        <v>0</v>
      </c>
      <c r="GA564" s="120">
        <f t="shared" si="761"/>
        <v>0</v>
      </c>
      <c r="GB564" s="120">
        <f t="shared" si="762"/>
        <v>0</v>
      </c>
      <c r="GC564" s="120">
        <f t="shared" si="763"/>
        <v>0</v>
      </c>
      <c r="GD564" s="120">
        <f t="shared" si="764"/>
        <v>0</v>
      </c>
      <c r="GE564" s="120">
        <f t="shared" si="765"/>
        <v>0</v>
      </c>
      <c r="GF564" s="120">
        <f t="shared" si="766"/>
        <v>0</v>
      </c>
      <c r="GG564">
        <f t="shared" si="767"/>
        <v>0</v>
      </c>
      <c r="GH564">
        <f t="shared" si="768"/>
        <v>0</v>
      </c>
      <c r="GI564">
        <v>6</v>
      </c>
      <c r="GJ564" t="str">
        <f t="shared" si="769"/>
        <v/>
      </c>
    </row>
    <row r="565" spans="1:192" ht="15" x14ac:dyDescent="0.25">
      <c r="A565" s="50">
        <f t="shared" si="772"/>
        <v>564</v>
      </c>
      <c r="B565" s="2" t="s">
        <v>1057</v>
      </c>
      <c r="C565" t="s">
        <v>1058</v>
      </c>
      <c r="F565" s="271">
        <v>3535700</v>
      </c>
      <c r="G565" s="271">
        <v>5692870</v>
      </c>
      <c r="H565" s="77">
        <f t="shared" si="709"/>
        <v>535611.28999999992</v>
      </c>
      <c r="I565" s="77">
        <f t="shared" si="710"/>
        <v>5691032.642</v>
      </c>
      <c r="J565" s="66">
        <v>167.52</v>
      </c>
      <c r="K565" s="19" t="s">
        <v>1333</v>
      </c>
      <c r="L565" s="19">
        <v>155</v>
      </c>
      <c r="M565" s="19">
        <v>72.75</v>
      </c>
      <c r="N565" s="19">
        <v>149.75</v>
      </c>
      <c r="Q565" s="2" t="s">
        <v>1339</v>
      </c>
      <c r="R565" t="s">
        <v>2862</v>
      </c>
      <c r="S565" t="s">
        <v>1324</v>
      </c>
      <c r="T565" s="241" t="str">
        <f t="shared" si="711"/>
        <v>-</v>
      </c>
      <c r="U565" s="241" t="str">
        <f t="shared" si="712"/>
        <v>-</v>
      </c>
      <c r="V565" s="241" t="str">
        <f t="shared" si="713"/>
        <v>-</v>
      </c>
      <c r="W565" s="241" t="str">
        <f t="shared" si="705"/>
        <v>-</v>
      </c>
      <c r="X565" s="260">
        <f t="shared" si="774"/>
        <v>6</v>
      </c>
      <c r="Y565" s="261" t="str">
        <f t="shared" si="773"/>
        <v/>
      </c>
      <c r="AA565" s="131">
        <v>30068</v>
      </c>
      <c r="AB565" s="73">
        <v>2</v>
      </c>
      <c r="AC565" t="s">
        <v>1038</v>
      </c>
      <c r="AD565" s="2" t="s">
        <v>1960</v>
      </c>
      <c r="AE565" s="57" t="s">
        <v>2053</v>
      </c>
      <c r="AF565" s="128">
        <v>11</v>
      </c>
      <c r="AG565" s="19">
        <v>361</v>
      </c>
      <c r="AH565" s="19">
        <v>6.88</v>
      </c>
      <c r="AI565" s="272">
        <v>557</v>
      </c>
      <c r="AL565" s="19">
        <v>0.2</v>
      </c>
      <c r="AN565">
        <v>11.74</v>
      </c>
      <c r="AO565">
        <v>8.61</v>
      </c>
      <c r="AP565" s="19">
        <v>2.5299999999999998</v>
      </c>
      <c r="AQ565">
        <v>291</v>
      </c>
      <c r="AS565" s="193">
        <f t="shared" si="775"/>
        <v>360.21</v>
      </c>
      <c r="AT565" s="250" t="str">
        <f t="shared" si="776"/>
        <v/>
      </c>
      <c r="AU565" s="37">
        <v>12.5</v>
      </c>
      <c r="AV565">
        <v>15.5</v>
      </c>
      <c r="AW565" s="129">
        <v>58.1</v>
      </c>
      <c r="AX565">
        <v>23</v>
      </c>
      <c r="AY565">
        <v>32.9</v>
      </c>
      <c r="AZ565" s="61">
        <v>189</v>
      </c>
      <c r="BE565">
        <v>0.01</v>
      </c>
      <c r="BF565">
        <v>0</v>
      </c>
      <c r="BJ565">
        <v>17.7</v>
      </c>
      <c r="BK565">
        <v>0</v>
      </c>
      <c r="BM565">
        <v>11.5</v>
      </c>
      <c r="BO565" s="90"/>
      <c r="BP565" s="273"/>
      <c r="BQ565" s="90"/>
      <c r="BR565" s="90"/>
      <c r="BS565" s="90"/>
      <c r="BT565" s="90"/>
      <c r="BU565" s="90"/>
      <c r="BV565" s="90"/>
      <c r="BW565" s="90"/>
      <c r="BX565" s="90"/>
      <c r="BY565" s="90"/>
      <c r="BZ565" s="90"/>
      <c r="CA565" s="90"/>
      <c r="CB565" s="90"/>
      <c r="CC565" s="90"/>
      <c r="CD565" s="90"/>
      <c r="CE565" s="90"/>
      <c r="CF565" s="90"/>
      <c r="CG565" s="90"/>
      <c r="CH565" s="90"/>
      <c r="CI565" s="90"/>
      <c r="CJ565" s="90"/>
      <c r="CK565" s="90"/>
      <c r="CL565" s="91"/>
      <c r="CM565" s="90">
        <v>5.2</v>
      </c>
      <c r="CN565" s="90">
        <v>39.6</v>
      </c>
      <c r="CO565" s="90"/>
      <c r="DB565" s="103"/>
      <c r="DC565" s="90" t="s">
        <v>2054</v>
      </c>
      <c r="DD565" s="103"/>
      <c r="DE565" s="103">
        <v>-15.5</v>
      </c>
      <c r="DF565" s="90" t="s">
        <v>2055</v>
      </c>
      <c r="DG565" s="103">
        <v>-8.74</v>
      </c>
      <c r="DH565" s="103"/>
      <c r="DI565" s="103"/>
      <c r="DJ565" s="103"/>
      <c r="DK565" s="103"/>
      <c r="DL565" s="103"/>
      <c r="DM565" s="103"/>
      <c r="DN565" s="103"/>
      <c r="DO565" s="103"/>
      <c r="DP565" s="103"/>
      <c r="DQ565" s="103"/>
      <c r="DR565" s="103"/>
      <c r="DS565" s="104"/>
      <c r="DT565" s="50">
        <f t="shared" si="714"/>
        <v>0</v>
      </c>
      <c r="DU565" s="73">
        <f t="shared" si="715"/>
        <v>0</v>
      </c>
      <c r="DV565" s="73">
        <f t="shared" si="716"/>
        <v>0</v>
      </c>
      <c r="DW565" s="73">
        <f t="shared" si="717"/>
        <v>1</v>
      </c>
      <c r="DX565" s="73">
        <f t="shared" si="718"/>
        <v>0</v>
      </c>
      <c r="DY565" s="125">
        <f t="shared" si="719"/>
        <v>0</v>
      </c>
      <c r="DZ565" s="73">
        <f t="shared" si="720"/>
        <v>1</v>
      </c>
      <c r="EA565" s="19">
        <f t="shared" si="721"/>
        <v>0</v>
      </c>
      <c r="EB565" s="50">
        <f t="shared" si="722"/>
        <v>0</v>
      </c>
      <c r="EC565" s="19">
        <f t="shared" si="723"/>
        <v>1</v>
      </c>
      <c r="ED565" s="19">
        <f t="shared" si="724"/>
        <v>0</v>
      </c>
      <c r="EE565" s="19">
        <f t="shared" si="725"/>
        <v>0</v>
      </c>
      <c r="EF565" s="50">
        <f t="shared" si="726"/>
        <v>0</v>
      </c>
      <c r="EG565" s="19">
        <f t="shared" si="727"/>
        <v>1</v>
      </c>
      <c r="EH565" s="19">
        <f t="shared" si="728"/>
        <v>0</v>
      </c>
      <c r="EI565" s="50">
        <f t="shared" si="729"/>
        <v>0</v>
      </c>
      <c r="EJ565" s="125">
        <f t="shared" si="730"/>
        <v>1</v>
      </c>
      <c r="EK565">
        <f t="shared" si="731"/>
        <v>12.5</v>
      </c>
      <c r="EL565" t="str">
        <f t="shared" si="732"/>
        <v/>
      </c>
      <c r="EM565">
        <f t="shared" si="733"/>
        <v>15.5</v>
      </c>
      <c r="EN565">
        <f t="shared" si="734"/>
        <v>58.1</v>
      </c>
      <c r="EO565">
        <f t="shared" si="735"/>
        <v>0</v>
      </c>
      <c r="EP565">
        <f t="shared" si="736"/>
        <v>0.01</v>
      </c>
      <c r="EQ565">
        <f t="shared" si="737"/>
        <v>189</v>
      </c>
      <c r="ER565" t="str">
        <f t="shared" si="738"/>
        <v/>
      </c>
      <c r="ES565">
        <f t="shared" si="739"/>
        <v>17.7</v>
      </c>
      <c r="ET565">
        <f t="shared" si="740"/>
        <v>32.9</v>
      </c>
      <c r="EU565" s="61">
        <f t="shared" si="741"/>
        <v>23</v>
      </c>
      <c r="EV565" s="53" t="e">
        <f>IF(ISNUMBER(EK565),EK565*#REF!,"")</f>
        <v>#REF!</v>
      </c>
      <c r="EW565" s="53" t="str">
        <f>IF(ISNUMBER(EL565),EL565*#REF!,"")</f>
        <v/>
      </c>
      <c r="EX565" s="53" t="e">
        <f>IF(ISNUMBER(EM565),EM565*#REF!,"")</f>
        <v>#REF!</v>
      </c>
      <c r="EY565" s="53" t="e">
        <f>IF(ISNUMBER(EN565),EN565*#REF!,"")</f>
        <v>#REF!</v>
      </c>
      <c r="EZ565" s="53" t="e">
        <f>IF(ISNUMBER(EO565),EO565*#REF!,"")</f>
        <v>#REF!</v>
      </c>
      <c r="FA565" s="53" t="e">
        <f>IF(ISNUMBER(EP565),EP565*#REF!,"")</f>
        <v>#REF!</v>
      </c>
      <c r="FB565" s="53" t="e">
        <f>IF(ISNUMBER(EQ565),EQ565*#REF!,"")</f>
        <v>#REF!</v>
      </c>
      <c r="FC565" s="53" t="str">
        <f>IF(ISNUMBER(ER565),ER565*#REF!,"")</f>
        <v/>
      </c>
      <c r="FD565" s="53" t="e">
        <f>IF(ISNUMBER(ES565),ES565*#REF!,"")</f>
        <v>#REF!</v>
      </c>
      <c r="FE565" s="53" t="e">
        <f>IF(ISNUMBER(ET565),ET565*#REF!,"")</f>
        <v>#REF!</v>
      </c>
      <c r="FF565" s="52" t="e">
        <f>IF(ISNUMBER(EU565),EU565*#REF!,"")</f>
        <v>#REF!</v>
      </c>
      <c r="FG565" s="55" t="str">
        <f t="shared" si="742"/>
        <v/>
      </c>
      <c r="FH565" s="55" t="str">
        <f t="shared" si="743"/>
        <v/>
      </c>
      <c r="FI565" s="55" t="str">
        <f t="shared" si="744"/>
        <v/>
      </c>
      <c r="FJ565" s="55" t="str">
        <f t="shared" si="745"/>
        <v/>
      </c>
      <c r="FK565" s="55" t="str">
        <f t="shared" si="746"/>
        <v/>
      </c>
      <c r="FL565" s="55" t="str">
        <f t="shared" si="747"/>
        <v/>
      </c>
      <c r="FM565" s="55" t="str">
        <f t="shared" si="748"/>
        <v/>
      </c>
      <c r="FN565" s="55" t="str">
        <f t="shared" si="749"/>
        <v/>
      </c>
      <c r="FO565" s="55" t="str">
        <f t="shared" si="750"/>
        <v/>
      </c>
      <c r="FP565" s="55" t="str">
        <f t="shared" si="751"/>
        <v/>
      </c>
      <c r="FQ565" s="59" t="str">
        <f t="shared" si="752"/>
        <v/>
      </c>
      <c r="FR565" s="53" t="str">
        <f t="shared" si="708"/>
        <v/>
      </c>
      <c r="FS565" s="53" t="e">
        <f t="shared" si="753"/>
        <v>#VALUE!</v>
      </c>
      <c r="FT565" s="19" t="e">
        <f t="shared" si="754"/>
        <v>#VALUE!</v>
      </c>
      <c r="FU565" s="19" t="e">
        <f t="shared" si="755"/>
        <v>#VALUE!</v>
      </c>
      <c r="FV565" s="19" t="e">
        <f t="shared" si="756"/>
        <v>#VALUE!</v>
      </c>
      <c r="FW565" s="50" t="e">
        <f t="shared" si="757"/>
        <v>#VALUE!</v>
      </c>
      <c r="FX565" s="120">
        <f t="shared" si="758"/>
        <v>0</v>
      </c>
      <c r="FY565" s="120">
        <f t="shared" si="759"/>
        <v>0</v>
      </c>
      <c r="FZ565" s="120">
        <f t="shared" si="760"/>
        <v>0</v>
      </c>
      <c r="GA565" s="120">
        <f t="shared" si="761"/>
        <v>0</v>
      </c>
      <c r="GB565" s="120">
        <f t="shared" si="762"/>
        <v>0</v>
      </c>
      <c r="GC565" s="120">
        <f t="shared" si="763"/>
        <v>0</v>
      </c>
      <c r="GD565" s="120">
        <f t="shared" si="764"/>
        <v>0</v>
      </c>
      <c r="GE565" s="120">
        <f t="shared" si="765"/>
        <v>0</v>
      </c>
      <c r="GF565" s="120">
        <f t="shared" si="766"/>
        <v>0</v>
      </c>
      <c r="GG565">
        <f t="shared" si="767"/>
        <v>0</v>
      </c>
      <c r="GH565">
        <f t="shared" si="768"/>
        <v>0</v>
      </c>
      <c r="GI565">
        <v>6</v>
      </c>
      <c r="GJ565" t="str">
        <f t="shared" si="769"/>
        <v/>
      </c>
    </row>
    <row r="566" spans="1:192" ht="15" x14ac:dyDescent="0.25">
      <c r="A566" s="50">
        <f t="shared" si="772"/>
        <v>565</v>
      </c>
      <c r="B566" s="2" t="s">
        <v>1057</v>
      </c>
      <c r="C566" t="s">
        <v>1058</v>
      </c>
      <c r="F566" s="271">
        <v>3535700</v>
      </c>
      <c r="G566" s="271">
        <v>5692870</v>
      </c>
      <c r="H566" s="77">
        <f t="shared" si="709"/>
        <v>535611.28999999992</v>
      </c>
      <c r="I566" s="77">
        <f t="shared" si="710"/>
        <v>5691032.642</v>
      </c>
      <c r="J566" s="66">
        <v>167.52</v>
      </c>
      <c r="K566" s="19" t="s">
        <v>1333</v>
      </c>
      <c r="L566" s="19">
        <v>155</v>
      </c>
      <c r="M566" s="19">
        <v>72.75</v>
      </c>
      <c r="N566" s="19">
        <v>149.75</v>
      </c>
      <c r="Q566" s="2" t="s">
        <v>1339</v>
      </c>
      <c r="R566" t="s">
        <v>2862</v>
      </c>
      <c r="S566" t="s">
        <v>1324</v>
      </c>
      <c r="T566" s="241" t="str">
        <f t="shared" si="711"/>
        <v>-</v>
      </c>
      <c r="U566" s="241" t="str">
        <f t="shared" si="712"/>
        <v>-</v>
      </c>
      <c r="V566" s="241" t="str">
        <f t="shared" si="713"/>
        <v>-</v>
      </c>
      <c r="W566" s="241" t="str">
        <f t="shared" si="705"/>
        <v>-</v>
      </c>
      <c r="X566" s="260">
        <f t="shared" si="774"/>
        <v>6</v>
      </c>
      <c r="Y566" s="261" t="str">
        <f t="shared" si="773"/>
        <v/>
      </c>
      <c r="AA566" s="131">
        <v>33463</v>
      </c>
      <c r="AB566" s="73">
        <v>3</v>
      </c>
      <c r="AC566" t="s">
        <v>1038</v>
      </c>
      <c r="AD566" s="2" t="s">
        <v>1960</v>
      </c>
      <c r="AE566" s="57" t="s">
        <v>1889</v>
      </c>
      <c r="AF566" s="128">
        <v>9.1</v>
      </c>
      <c r="AG566" s="19">
        <v>426</v>
      </c>
      <c r="AH566" s="19">
        <v>7.12</v>
      </c>
      <c r="AI566" s="272">
        <v>444</v>
      </c>
      <c r="AL566" s="19">
        <v>11</v>
      </c>
      <c r="AN566">
        <v>11.36</v>
      </c>
      <c r="AO566">
        <v>7.64</v>
      </c>
      <c r="AP566" s="19">
        <v>0.52</v>
      </c>
      <c r="AQ566">
        <v>302</v>
      </c>
      <c r="AS566" s="193">
        <f t="shared" si="775"/>
        <v>339.33900000000006</v>
      </c>
      <c r="AT566" s="248" t="str">
        <f t="shared" si="776"/>
        <v/>
      </c>
      <c r="AU566">
        <v>10.199999999999999</v>
      </c>
      <c r="AV566">
        <v>14.3</v>
      </c>
      <c r="AW566">
        <v>57.4</v>
      </c>
      <c r="AX566">
        <v>29.8</v>
      </c>
      <c r="AY566">
        <v>34.1</v>
      </c>
      <c r="AZ566" s="61">
        <v>165</v>
      </c>
      <c r="BB566">
        <v>2.23</v>
      </c>
      <c r="BD566">
        <v>0</v>
      </c>
      <c r="BE566">
        <v>0</v>
      </c>
      <c r="BF566">
        <v>0</v>
      </c>
      <c r="BJ566">
        <v>17.5</v>
      </c>
      <c r="BK566">
        <v>0</v>
      </c>
      <c r="BM566">
        <v>8.8000000000000007</v>
      </c>
      <c r="BO566" s="90"/>
      <c r="BP566" s="273">
        <v>9</v>
      </c>
      <c r="BQ566" s="90"/>
      <c r="BR566" s="90"/>
      <c r="BS566" s="90"/>
      <c r="BT566" s="90"/>
      <c r="BU566" s="90"/>
      <c r="BV566" s="90"/>
      <c r="BW566" s="90"/>
      <c r="BX566" s="90"/>
      <c r="BY566" s="90"/>
      <c r="BZ566" s="90"/>
      <c r="CA566" s="90"/>
      <c r="CB566" s="90"/>
      <c r="CC566" s="90"/>
      <c r="CD566" s="90"/>
      <c r="CE566" s="90"/>
      <c r="CF566" s="90"/>
      <c r="CG566" s="90"/>
      <c r="CH566" s="90"/>
      <c r="CI566" s="90"/>
      <c r="CJ566" s="90"/>
      <c r="CK566" s="90"/>
      <c r="CL566" s="91"/>
      <c r="CM566" s="90">
        <v>11.1</v>
      </c>
      <c r="CN566" s="90">
        <v>28.6</v>
      </c>
      <c r="CO566" s="90"/>
      <c r="DB566" s="103"/>
      <c r="DC566" s="90" t="s">
        <v>2056</v>
      </c>
      <c r="DD566" s="103"/>
      <c r="DE566" s="103">
        <v>-15.5</v>
      </c>
      <c r="DF566" s="90" t="s">
        <v>2057</v>
      </c>
      <c r="DG566" s="103">
        <v>-8.61</v>
      </c>
      <c r="DH566" s="103"/>
      <c r="DI566" s="103"/>
      <c r="DJ566" s="103"/>
      <c r="DK566" s="103"/>
      <c r="DL566" s="103"/>
      <c r="DM566" s="103"/>
      <c r="DN566" s="103"/>
      <c r="DO566" s="103"/>
      <c r="DP566" s="103"/>
      <c r="DQ566" s="103"/>
      <c r="DR566" s="103"/>
      <c r="DS566" s="104"/>
      <c r="DT566" s="50">
        <f t="shared" si="714"/>
        <v>0</v>
      </c>
      <c r="DU566" s="73">
        <f t="shared" si="715"/>
        <v>0</v>
      </c>
      <c r="DV566" s="73">
        <f t="shared" si="716"/>
        <v>0</v>
      </c>
      <c r="DW566" s="73">
        <f t="shared" si="717"/>
        <v>1</v>
      </c>
      <c r="DX566" s="73">
        <f t="shared" si="718"/>
        <v>0</v>
      </c>
      <c r="DY566" s="125">
        <f t="shared" si="719"/>
        <v>0</v>
      </c>
      <c r="DZ566" s="73">
        <f t="shared" si="720"/>
        <v>1</v>
      </c>
      <c r="EA566" s="19">
        <f t="shared" si="721"/>
        <v>0</v>
      </c>
      <c r="EB566" s="50">
        <f t="shared" si="722"/>
        <v>0</v>
      </c>
      <c r="EC566" s="19">
        <f t="shared" si="723"/>
        <v>1</v>
      </c>
      <c r="ED566" s="19">
        <f t="shared" si="724"/>
        <v>0</v>
      </c>
      <c r="EE566" s="19">
        <f t="shared" si="725"/>
        <v>0</v>
      </c>
      <c r="EF566" s="50">
        <f t="shared" si="726"/>
        <v>0</v>
      </c>
      <c r="EG566" s="19">
        <f t="shared" si="727"/>
        <v>1</v>
      </c>
      <c r="EH566" s="19">
        <f t="shared" si="728"/>
        <v>0</v>
      </c>
      <c r="EI566" s="50">
        <f t="shared" si="729"/>
        <v>0</v>
      </c>
      <c r="EJ566" s="125">
        <f t="shared" si="730"/>
        <v>1</v>
      </c>
      <c r="EK566">
        <f t="shared" si="731"/>
        <v>10.199999999999999</v>
      </c>
      <c r="EL566">
        <f t="shared" si="732"/>
        <v>2.23</v>
      </c>
      <c r="EM566">
        <f t="shared" si="733"/>
        <v>14.3</v>
      </c>
      <c r="EN566">
        <f t="shared" si="734"/>
        <v>57.4</v>
      </c>
      <c r="EO566">
        <f t="shared" si="735"/>
        <v>0</v>
      </c>
      <c r="EP566">
        <f t="shared" si="736"/>
        <v>0</v>
      </c>
      <c r="EQ566">
        <f t="shared" si="737"/>
        <v>165</v>
      </c>
      <c r="ER566" t="str">
        <f t="shared" si="738"/>
        <v/>
      </c>
      <c r="ES566">
        <f t="shared" si="739"/>
        <v>17.5</v>
      </c>
      <c r="ET566">
        <f t="shared" si="740"/>
        <v>34.1</v>
      </c>
      <c r="EU566" s="61">
        <f t="shared" si="741"/>
        <v>29.8</v>
      </c>
      <c r="EV566" s="53" t="e">
        <f>IF(ISNUMBER(EK566),EK566*#REF!,"")</f>
        <v>#REF!</v>
      </c>
      <c r="EW566" s="53" t="e">
        <f>IF(ISNUMBER(EL566),EL566*#REF!,"")</f>
        <v>#REF!</v>
      </c>
      <c r="EX566" s="53" t="e">
        <f>IF(ISNUMBER(EM566),EM566*#REF!,"")</f>
        <v>#REF!</v>
      </c>
      <c r="EY566" s="53" t="e">
        <f>IF(ISNUMBER(EN566),EN566*#REF!,"")</f>
        <v>#REF!</v>
      </c>
      <c r="EZ566" s="53" t="e">
        <f>IF(ISNUMBER(EO566),EO566*#REF!,"")</f>
        <v>#REF!</v>
      </c>
      <c r="FA566" s="53" t="e">
        <f>IF(ISNUMBER(EP566),EP566*#REF!,"")</f>
        <v>#REF!</v>
      </c>
      <c r="FB566" s="53" t="e">
        <f>IF(ISNUMBER(EQ566),EQ566*#REF!,"")</f>
        <v>#REF!</v>
      </c>
      <c r="FC566" s="53" t="str">
        <f>IF(ISNUMBER(ER566),ER566*#REF!,"")</f>
        <v/>
      </c>
      <c r="FD566" s="53" t="e">
        <f>IF(ISNUMBER(ES566),ES566*#REF!,"")</f>
        <v>#REF!</v>
      </c>
      <c r="FE566" s="53" t="e">
        <f>IF(ISNUMBER(ET566),ET566*#REF!,"")</f>
        <v>#REF!</v>
      </c>
      <c r="FF566" s="52" t="e">
        <f>IF(ISNUMBER(EU566),EU566*#REF!,"")</f>
        <v>#REF!</v>
      </c>
      <c r="FG566" s="55" t="str">
        <f t="shared" si="742"/>
        <v/>
      </c>
      <c r="FH566" s="55" t="str">
        <f t="shared" si="743"/>
        <v/>
      </c>
      <c r="FI566" s="55" t="str">
        <f t="shared" si="744"/>
        <v/>
      </c>
      <c r="FJ566" s="55" t="str">
        <f t="shared" si="745"/>
        <v/>
      </c>
      <c r="FK566" s="55" t="str">
        <f t="shared" si="746"/>
        <v/>
      </c>
      <c r="FL566" s="55" t="str">
        <f t="shared" si="747"/>
        <v/>
      </c>
      <c r="FM566" s="55" t="str">
        <f t="shared" si="748"/>
        <v/>
      </c>
      <c r="FN566" s="55" t="str">
        <f t="shared" si="749"/>
        <v/>
      </c>
      <c r="FO566" s="55" t="str">
        <f t="shared" si="750"/>
        <v/>
      </c>
      <c r="FP566" s="55" t="str">
        <f t="shared" si="751"/>
        <v/>
      </c>
      <c r="FQ566" s="59" t="str">
        <f t="shared" si="752"/>
        <v/>
      </c>
      <c r="FR566" s="53" t="str">
        <f t="shared" si="708"/>
        <v/>
      </c>
      <c r="FS566" s="53" t="e">
        <f t="shared" si="753"/>
        <v>#VALUE!</v>
      </c>
      <c r="FT566" s="19" t="e">
        <f t="shared" si="754"/>
        <v>#VALUE!</v>
      </c>
      <c r="FU566" s="19" t="e">
        <f t="shared" si="755"/>
        <v>#VALUE!</v>
      </c>
      <c r="FV566" s="19" t="e">
        <f t="shared" si="756"/>
        <v>#VALUE!</v>
      </c>
      <c r="FW566" s="50" t="e">
        <f t="shared" si="757"/>
        <v>#VALUE!</v>
      </c>
      <c r="FX566" s="120">
        <f t="shared" si="758"/>
        <v>0</v>
      </c>
      <c r="FY566" s="120">
        <f t="shared" si="759"/>
        <v>0</v>
      </c>
      <c r="FZ566" s="120">
        <f t="shared" si="760"/>
        <v>0</v>
      </c>
      <c r="GA566" s="120">
        <f t="shared" si="761"/>
        <v>0</v>
      </c>
      <c r="GB566" s="120">
        <f t="shared" si="762"/>
        <v>0</v>
      </c>
      <c r="GC566" s="120">
        <f t="shared" si="763"/>
        <v>0</v>
      </c>
      <c r="GD566" s="120">
        <f t="shared" si="764"/>
        <v>0</v>
      </c>
      <c r="GE566" s="120">
        <f t="shared" si="765"/>
        <v>0</v>
      </c>
      <c r="GF566" s="120">
        <f t="shared" si="766"/>
        <v>0</v>
      </c>
      <c r="GG566">
        <f t="shared" si="767"/>
        <v>0</v>
      </c>
      <c r="GH566">
        <f t="shared" si="768"/>
        <v>0</v>
      </c>
      <c r="GI566">
        <v>6</v>
      </c>
      <c r="GJ566" t="str">
        <f t="shared" si="769"/>
        <v/>
      </c>
    </row>
    <row r="567" spans="1:192" ht="15" x14ac:dyDescent="0.25">
      <c r="A567" s="50">
        <f t="shared" si="772"/>
        <v>566</v>
      </c>
      <c r="B567" s="2" t="s">
        <v>1057</v>
      </c>
      <c r="C567" t="s">
        <v>1059</v>
      </c>
      <c r="F567" s="271">
        <v>3535470</v>
      </c>
      <c r="G567" s="271">
        <v>5692950</v>
      </c>
      <c r="H567" s="77">
        <f t="shared" si="709"/>
        <v>535381.38199999998</v>
      </c>
      <c r="I567" s="77">
        <f t="shared" si="710"/>
        <v>5691112.6100000003</v>
      </c>
      <c r="J567" s="66">
        <v>181.11</v>
      </c>
      <c r="K567" s="19" t="s">
        <v>1333</v>
      </c>
      <c r="L567" s="19">
        <v>166</v>
      </c>
      <c r="M567" s="19">
        <v>101</v>
      </c>
      <c r="N567" s="19">
        <v>166</v>
      </c>
      <c r="Q567" s="2" t="s">
        <v>1339</v>
      </c>
      <c r="R567" t="s">
        <v>2862</v>
      </c>
      <c r="S567" t="s">
        <v>1324</v>
      </c>
      <c r="T567" s="241" t="str">
        <f t="shared" si="711"/>
        <v>-</v>
      </c>
      <c r="U567" s="241" t="str">
        <f t="shared" si="712"/>
        <v>-</v>
      </c>
      <c r="V567" s="241" t="str">
        <f t="shared" si="713"/>
        <v>-</v>
      </c>
      <c r="W567" s="241" t="str">
        <f t="shared" si="705"/>
        <v>-</v>
      </c>
      <c r="X567" s="260">
        <f t="shared" si="774"/>
        <v>6</v>
      </c>
      <c r="Y567" s="261" t="str">
        <f t="shared" si="773"/>
        <v/>
      </c>
      <c r="AA567" s="131">
        <v>30068</v>
      </c>
      <c r="AB567" s="73">
        <v>1</v>
      </c>
      <c r="AC567" t="s">
        <v>1038</v>
      </c>
      <c r="AD567" s="2" t="s">
        <v>1960</v>
      </c>
      <c r="AE567" s="57" t="s">
        <v>2053</v>
      </c>
      <c r="AF567" s="128">
        <v>11.8</v>
      </c>
      <c r="AG567" s="19">
        <v>333</v>
      </c>
      <c r="AH567" s="19">
        <v>6.86</v>
      </c>
      <c r="AI567" s="272">
        <v>557</v>
      </c>
      <c r="AL567" s="19">
        <v>0.1</v>
      </c>
      <c r="AN567">
        <v>10.5</v>
      </c>
      <c r="AO567">
        <v>8.06</v>
      </c>
      <c r="AP567" s="19">
        <v>2.5299999999999998</v>
      </c>
      <c r="AQ567">
        <v>248</v>
      </c>
      <c r="AS567" s="193">
        <f t="shared" si="775"/>
        <v>319.51</v>
      </c>
      <c r="AT567" s="250" t="str">
        <f t="shared" si="776"/>
        <v/>
      </c>
      <c r="AU567" s="37">
        <v>9</v>
      </c>
      <c r="AV567">
        <v>12.7</v>
      </c>
      <c r="AW567">
        <v>54</v>
      </c>
      <c r="AX567">
        <v>20</v>
      </c>
      <c r="AY567">
        <v>21.4</v>
      </c>
      <c r="AZ567" s="61">
        <v>171</v>
      </c>
      <c r="BD567">
        <v>0</v>
      </c>
      <c r="BE567">
        <v>0.01</v>
      </c>
      <c r="BF567">
        <v>0</v>
      </c>
      <c r="BJ567">
        <v>19.399999999999999</v>
      </c>
      <c r="BK567">
        <v>0</v>
      </c>
      <c r="BM567" s="55">
        <v>12</v>
      </c>
      <c r="BO567" s="90"/>
      <c r="BP567" s="273"/>
      <c r="BQ567" s="90"/>
      <c r="BR567" s="90"/>
      <c r="BS567" s="90"/>
      <c r="BT567" s="90"/>
      <c r="BU567" s="90"/>
      <c r="BV567" s="90"/>
      <c r="BW567" s="90"/>
      <c r="BX567" s="90"/>
      <c r="BY567" s="90"/>
      <c r="BZ567" s="90"/>
      <c r="CA567" s="90"/>
      <c r="CB567" s="90"/>
      <c r="CC567" s="90"/>
      <c r="CD567" s="90"/>
      <c r="CE567" s="90"/>
      <c r="CF567" s="90"/>
      <c r="CG567" s="90"/>
      <c r="CH567" s="90"/>
      <c r="CI567" s="90"/>
      <c r="CJ567" s="90"/>
      <c r="CK567" s="90"/>
      <c r="CL567" s="91"/>
      <c r="CM567" s="90">
        <v>6.2</v>
      </c>
      <c r="CN567" s="90">
        <v>39.6</v>
      </c>
      <c r="CO567" s="90"/>
      <c r="DB567" s="103"/>
      <c r="DC567" s="90" t="s">
        <v>1886</v>
      </c>
      <c r="DD567" s="103"/>
      <c r="DE567" s="129">
        <v>-16</v>
      </c>
      <c r="DF567" s="90" t="s">
        <v>2058</v>
      </c>
      <c r="DG567" s="103">
        <v>-8.7899999999999991</v>
      </c>
      <c r="DH567" s="103"/>
      <c r="DI567" s="103"/>
      <c r="DJ567" s="103"/>
      <c r="DK567" s="103"/>
      <c r="DL567" s="103"/>
      <c r="DM567" s="103"/>
      <c r="DN567" s="103"/>
      <c r="DO567" s="103"/>
      <c r="DP567" s="103"/>
      <c r="DQ567" s="103"/>
      <c r="DR567" s="103"/>
      <c r="DS567" s="104"/>
      <c r="DT567" s="50">
        <f t="shared" si="714"/>
        <v>1</v>
      </c>
      <c r="DU567" s="73">
        <f t="shared" si="715"/>
        <v>0</v>
      </c>
      <c r="DV567" s="73">
        <f t="shared" si="716"/>
        <v>0</v>
      </c>
      <c r="DW567" s="73">
        <f t="shared" si="717"/>
        <v>1</v>
      </c>
      <c r="DX567" s="73">
        <f t="shared" si="718"/>
        <v>0</v>
      </c>
      <c r="DY567" s="125">
        <f t="shared" si="719"/>
        <v>0</v>
      </c>
      <c r="DZ567" s="73">
        <f t="shared" si="720"/>
        <v>1</v>
      </c>
      <c r="EA567" s="19">
        <f t="shared" si="721"/>
        <v>0</v>
      </c>
      <c r="EB567" s="50">
        <f t="shared" si="722"/>
        <v>0</v>
      </c>
      <c r="EC567" s="19">
        <f t="shared" si="723"/>
        <v>1</v>
      </c>
      <c r="ED567" s="19">
        <f t="shared" si="724"/>
        <v>0</v>
      </c>
      <c r="EE567" s="19">
        <f t="shared" si="725"/>
        <v>0</v>
      </c>
      <c r="EF567" s="50">
        <f t="shared" si="726"/>
        <v>0</v>
      </c>
      <c r="EG567" s="19">
        <f t="shared" si="727"/>
        <v>1</v>
      </c>
      <c r="EH567" s="19">
        <f t="shared" si="728"/>
        <v>0</v>
      </c>
      <c r="EI567" s="50">
        <f t="shared" si="729"/>
        <v>0</v>
      </c>
      <c r="EJ567" s="125">
        <f t="shared" si="730"/>
        <v>1</v>
      </c>
      <c r="EK567">
        <f t="shared" si="731"/>
        <v>9</v>
      </c>
      <c r="EL567" t="str">
        <f t="shared" si="732"/>
        <v/>
      </c>
      <c r="EM567">
        <f t="shared" si="733"/>
        <v>12.7</v>
      </c>
      <c r="EN567">
        <f t="shared" si="734"/>
        <v>54</v>
      </c>
      <c r="EO567">
        <f t="shared" si="735"/>
        <v>0</v>
      </c>
      <c r="EP567">
        <f t="shared" si="736"/>
        <v>0.01</v>
      </c>
      <c r="EQ567">
        <f t="shared" si="737"/>
        <v>171</v>
      </c>
      <c r="ER567" t="str">
        <f t="shared" si="738"/>
        <v/>
      </c>
      <c r="ES567">
        <f t="shared" si="739"/>
        <v>19.399999999999999</v>
      </c>
      <c r="ET567">
        <f t="shared" si="740"/>
        <v>21.4</v>
      </c>
      <c r="EU567" s="61">
        <f t="shared" si="741"/>
        <v>20</v>
      </c>
      <c r="EV567" s="53" t="e">
        <f>IF(ISNUMBER(EK567),EK567*#REF!,"")</f>
        <v>#REF!</v>
      </c>
      <c r="EW567" s="53" t="str">
        <f>IF(ISNUMBER(EL567),EL567*#REF!,"")</f>
        <v/>
      </c>
      <c r="EX567" s="53" t="e">
        <f>IF(ISNUMBER(EM567),EM567*#REF!,"")</f>
        <v>#REF!</v>
      </c>
      <c r="EY567" s="53" t="e">
        <f>IF(ISNUMBER(EN567),EN567*#REF!,"")</f>
        <v>#REF!</v>
      </c>
      <c r="EZ567" s="53" t="e">
        <f>IF(ISNUMBER(EO567),EO567*#REF!,"")</f>
        <v>#REF!</v>
      </c>
      <c r="FA567" s="53" t="e">
        <f>IF(ISNUMBER(EP567),EP567*#REF!,"")</f>
        <v>#REF!</v>
      </c>
      <c r="FB567" s="53" t="e">
        <f>IF(ISNUMBER(EQ567),EQ567*#REF!,"")</f>
        <v>#REF!</v>
      </c>
      <c r="FC567" s="53" t="str">
        <f>IF(ISNUMBER(ER567),ER567*#REF!,"")</f>
        <v/>
      </c>
      <c r="FD567" s="53" t="e">
        <f>IF(ISNUMBER(ES567),ES567*#REF!,"")</f>
        <v>#REF!</v>
      </c>
      <c r="FE567" s="53" t="e">
        <f>IF(ISNUMBER(ET567),ET567*#REF!,"")</f>
        <v>#REF!</v>
      </c>
      <c r="FF567" s="52" t="e">
        <f>IF(ISNUMBER(EU567),EU567*#REF!,"")</f>
        <v>#REF!</v>
      </c>
      <c r="FG567" s="55" t="str">
        <f t="shared" si="742"/>
        <v/>
      </c>
      <c r="FH567" s="55" t="str">
        <f t="shared" si="743"/>
        <v/>
      </c>
      <c r="FI567" s="55" t="str">
        <f t="shared" si="744"/>
        <v/>
      </c>
      <c r="FJ567" s="55" t="str">
        <f t="shared" si="745"/>
        <v/>
      </c>
      <c r="FK567" s="55" t="str">
        <f t="shared" si="746"/>
        <v/>
      </c>
      <c r="FL567" s="55" t="str">
        <f t="shared" si="747"/>
        <v/>
      </c>
      <c r="FM567" s="55" t="str">
        <f t="shared" si="748"/>
        <v/>
      </c>
      <c r="FN567" s="55" t="str">
        <f t="shared" si="749"/>
        <v/>
      </c>
      <c r="FO567" s="55" t="str">
        <f t="shared" si="750"/>
        <v/>
      </c>
      <c r="FP567" s="55" t="str">
        <f t="shared" si="751"/>
        <v/>
      </c>
      <c r="FQ567" s="59" t="str">
        <f t="shared" si="752"/>
        <v/>
      </c>
      <c r="FR567" s="53" t="str">
        <f t="shared" si="708"/>
        <v/>
      </c>
      <c r="FS567" s="53" t="e">
        <f t="shared" si="753"/>
        <v>#VALUE!</v>
      </c>
      <c r="FT567" s="19" t="e">
        <f t="shared" si="754"/>
        <v>#VALUE!</v>
      </c>
      <c r="FU567" s="19" t="e">
        <f t="shared" si="755"/>
        <v>#VALUE!</v>
      </c>
      <c r="FV567" s="19" t="e">
        <f t="shared" si="756"/>
        <v>#VALUE!</v>
      </c>
      <c r="FW567" s="50" t="e">
        <f t="shared" si="757"/>
        <v>#VALUE!</v>
      </c>
      <c r="FX567" s="120">
        <f t="shared" si="758"/>
        <v>0</v>
      </c>
      <c r="FY567" s="120">
        <f t="shared" si="759"/>
        <v>0</v>
      </c>
      <c r="FZ567" s="120">
        <f t="shared" si="760"/>
        <v>0</v>
      </c>
      <c r="GA567" s="120">
        <f t="shared" si="761"/>
        <v>0</v>
      </c>
      <c r="GB567" s="120">
        <f t="shared" si="762"/>
        <v>0</v>
      </c>
      <c r="GC567" s="120">
        <f t="shared" si="763"/>
        <v>0</v>
      </c>
      <c r="GD567" s="120">
        <f t="shared" si="764"/>
        <v>0</v>
      </c>
      <c r="GE567" s="120">
        <f t="shared" si="765"/>
        <v>0</v>
      </c>
      <c r="GF567" s="120">
        <f t="shared" si="766"/>
        <v>0</v>
      </c>
      <c r="GG567">
        <f t="shared" si="767"/>
        <v>0</v>
      </c>
      <c r="GH567">
        <f t="shared" si="768"/>
        <v>0</v>
      </c>
      <c r="GI567">
        <v>6</v>
      </c>
      <c r="GJ567" t="str">
        <f t="shared" si="769"/>
        <v/>
      </c>
    </row>
    <row r="568" spans="1:192" ht="15" x14ac:dyDescent="0.25">
      <c r="A568" s="50">
        <f t="shared" si="772"/>
        <v>567</v>
      </c>
      <c r="B568" s="2" t="s">
        <v>1057</v>
      </c>
      <c r="C568" t="s">
        <v>1059</v>
      </c>
      <c r="F568" s="271">
        <v>3535470</v>
      </c>
      <c r="G568" s="271">
        <v>5692950</v>
      </c>
      <c r="H568" s="77">
        <f t="shared" si="709"/>
        <v>535381.38199999998</v>
      </c>
      <c r="I568" s="77">
        <f t="shared" si="710"/>
        <v>5691112.6100000003</v>
      </c>
      <c r="J568" s="66">
        <v>181.11</v>
      </c>
      <c r="K568" s="19" t="s">
        <v>1333</v>
      </c>
      <c r="L568" s="19">
        <v>166</v>
      </c>
      <c r="M568" s="19">
        <v>101</v>
      </c>
      <c r="N568" s="19">
        <v>166</v>
      </c>
      <c r="Q568" s="2" t="s">
        <v>1339</v>
      </c>
      <c r="R568" t="s">
        <v>2862</v>
      </c>
      <c r="S568" t="s">
        <v>1324</v>
      </c>
      <c r="T568" s="241" t="str">
        <f t="shared" si="711"/>
        <v>-</v>
      </c>
      <c r="U568" s="241" t="str">
        <f t="shared" si="712"/>
        <v>-</v>
      </c>
      <c r="V568" s="241" t="str">
        <f t="shared" si="713"/>
        <v>-</v>
      </c>
      <c r="W568" s="241" t="str">
        <f t="shared" si="705"/>
        <v>-</v>
      </c>
      <c r="X568" s="260">
        <f t="shared" si="774"/>
        <v>6</v>
      </c>
      <c r="Y568" s="261" t="str">
        <f t="shared" si="773"/>
        <v/>
      </c>
      <c r="AA568" s="131">
        <v>33463</v>
      </c>
      <c r="AB568" s="73">
        <v>2</v>
      </c>
      <c r="AC568" t="s">
        <v>1038</v>
      </c>
      <c r="AD568" s="2" t="s">
        <v>1960</v>
      </c>
      <c r="AE568" s="57" t="s">
        <v>1889</v>
      </c>
      <c r="AF568" s="128">
        <v>11.2</v>
      </c>
      <c r="AG568" s="19">
        <v>416</v>
      </c>
      <c r="AH568" s="47">
        <v>7</v>
      </c>
      <c r="AI568" s="272">
        <v>440</v>
      </c>
      <c r="AL568" s="19">
        <v>0.4</v>
      </c>
      <c r="AN568">
        <v>11.04</v>
      </c>
      <c r="AO568">
        <v>7.52</v>
      </c>
      <c r="AP568" s="19">
        <v>0.52</v>
      </c>
      <c r="AQ568">
        <v>288</v>
      </c>
      <c r="AS568" s="193">
        <f t="shared" si="775"/>
        <v>349.67599999999993</v>
      </c>
      <c r="AT568" s="248" t="str">
        <f t="shared" si="776"/>
        <v/>
      </c>
      <c r="AU568">
        <v>8.85</v>
      </c>
      <c r="AV568">
        <v>13.6</v>
      </c>
      <c r="AW568" s="103">
        <v>56.3</v>
      </c>
      <c r="AX568">
        <v>25.6</v>
      </c>
      <c r="AY568">
        <v>33.9</v>
      </c>
      <c r="AZ568" s="61">
        <v>177</v>
      </c>
      <c r="BB568">
        <v>2.09</v>
      </c>
      <c r="BD568">
        <v>0</v>
      </c>
      <c r="BE568">
        <v>0</v>
      </c>
      <c r="BF568">
        <v>0</v>
      </c>
      <c r="BJ568">
        <v>22.93</v>
      </c>
      <c r="BK568">
        <v>0</v>
      </c>
      <c r="BM568">
        <v>9.4</v>
      </c>
      <c r="BO568" s="90"/>
      <c r="BP568" s="273">
        <v>6</v>
      </c>
      <c r="BQ568" s="90"/>
      <c r="BR568" s="90"/>
      <c r="BS568" s="90"/>
      <c r="BT568" s="90"/>
      <c r="BU568" s="90"/>
      <c r="BV568" s="90"/>
      <c r="BW568" s="90"/>
      <c r="BX568" s="90"/>
      <c r="BY568" s="90"/>
      <c r="BZ568" s="90"/>
      <c r="CA568" s="90"/>
      <c r="CB568" s="90"/>
      <c r="CC568" s="90"/>
      <c r="CD568" s="90"/>
      <c r="CE568" s="90"/>
      <c r="CF568" s="90"/>
      <c r="CG568" s="90"/>
      <c r="CH568" s="90"/>
      <c r="CI568" s="90"/>
      <c r="CJ568" s="90"/>
      <c r="CK568" s="90"/>
      <c r="CL568" s="91"/>
      <c r="CM568" s="90">
        <v>11.4</v>
      </c>
      <c r="CN568" s="90">
        <v>35.200000000000003</v>
      </c>
      <c r="CO568" s="90"/>
      <c r="DB568" s="103"/>
      <c r="DC568" s="90" t="s">
        <v>2044</v>
      </c>
      <c r="DD568" s="103"/>
      <c r="DE568" s="103">
        <v>-15.6</v>
      </c>
      <c r="DF568" s="90" t="s">
        <v>2059</v>
      </c>
      <c r="DG568" s="103">
        <v>-8.67</v>
      </c>
      <c r="DH568" s="103"/>
      <c r="DI568" s="103"/>
      <c r="DJ568" s="103"/>
      <c r="DK568" s="103"/>
      <c r="DL568" s="103"/>
      <c r="DM568" s="103"/>
      <c r="DN568" s="103"/>
      <c r="DO568" s="103"/>
      <c r="DP568" s="103"/>
      <c r="DQ568" s="103"/>
      <c r="DR568" s="103"/>
      <c r="DS568" s="104"/>
      <c r="DT568" s="50">
        <f t="shared" si="714"/>
        <v>0</v>
      </c>
      <c r="DU568" s="73">
        <f t="shared" si="715"/>
        <v>0</v>
      </c>
      <c r="DV568" s="73">
        <f t="shared" si="716"/>
        <v>0</v>
      </c>
      <c r="DW568" s="73">
        <f t="shared" si="717"/>
        <v>1</v>
      </c>
      <c r="DX568" s="73">
        <f t="shared" si="718"/>
        <v>0</v>
      </c>
      <c r="DY568" s="125">
        <f t="shared" si="719"/>
        <v>0</v>
      </c>
      <c r="DZ568" s="73">
        <f t="shared" si="720"/>
        <v>1</v>
      </c>
      <c r="EA568" s="19">
        <f t="shared" si="721"/>
        <v>0</v>
      </c>
      <c r="EB568" s="50">
        <f t="shared" si="722"/>
        <v>0</v>
      </c>
      <c r="EC568" s="19">
        <f t="shared" si="723"/>
        <v>1</v>
      </c>
      <c r="ED568" s="19">
        <f t="shared" si="724"/>
        <v>0</v>
      </c>
      <c r="EE568" s="19">
        <f t="shared" si="725"/>
        <v>0</v>
      </c>
      <c r="EF568" s="50">
        <f t="shared" si="726"/>
        <v>0</v>
      </c>
      <c r="EG568" s="19">
        <f t="shared" si="727"/>
        <v>1</v>
      </c>
      <c r="EH568" s="19">
        <f t="shared" si="728"/>
        <v>0</v>
      </c>
      <c r="EI568" s="50">
        <f t="shared" si="729"/>
        <v>0</v>
      </c>
      <c r="EJ568" s="125">
        <f t="shared" si="730"/>
        <v>1</v>
      </c>
      <c r="EK568">
        <f t="shared" si="731"/>
        <v>8.85</v>
      </c>
      <c r="EL568">
        <f t="shared" si="732"/>
        <v>2.09</v>
      </c>
      <c r="EM568">
        <f t="shared" si="733"/>
        <v>13.6</v>
      </c>
      <c r="EN568">
        <f t="shared" si="734"/>
        <v>56.3</v>
      </c>
      <c r="EO568">
        <f t="shared" si="735"/>
        <v>0</v>
      </c>
      <c r="EP568">
        <f t="shared" si="736"/>
        <v>0</v>
      </c>
      <c r="EQ568">
        <f t="shared" si="737"/>
        <v>177</v>
      </c>
      <c r="ER568" t="str">
        <f t="shared" si="738"/>
        <v/>
      </c>
      <c r="ES568">
        <f t="shared" si="739"/>
        <v>22.93</v>
      </c>
      <c r="ET568">
        <f t="shared" si="740"/>
        <v>33.9</v>
      </c>
      <c r="EU568" s="61">
        <f t="shared" si="741"/>
        <v>25.6</v>
      </c>
      <c r="EV568" s="53" t="e">
        <f>IF(ISNUMBER(EK568),EK568*#REF!,"")</f>
        <v>#REF!</v>
      </c>
      <c r="EW568" s="53" t="e">
        <f>IF(ISNUMBER(EL568),EL568*#REF!,"")</f>
        <v>#REF!</v>
      </c>
      <c r="EX568" s="53" t="e">
        <f>IF(ISNUMBER(EM568),EM568*#REF!,"")</f>
        <v>#REF!</v>
      </c>
      <c r="EY568" s="53" t="e">
        <f>IF(ISNUMBER(EN568),EN568*#REF!,"")</f>
        <v>#REF!</v>
      </c>
      <c r="EZ568" s="53" t="e">
        <f>IF(ISNUMBER(EO568),EO568*#REF!,"")</f>
        <v>#REF!</v>
      </c>
      <c r="FA568" s="53" t="e">
        <f>IF(ISNUMBER(EP568),EP568*#REF!,"")</f>
        <v>#REF!</v>
      </c>
      <c r="FB568" s="53" t="e">
        <f>IF(ISNUMBER(EQ568),EQ568*#REF!,"")</f>
        <v>#REF!</v>
      </c>
      <c r="FC568" s="53" t="str">
        <f>IF(ISNUMBER(ER568),ER568*#REF!,"")</f>
        <v/>
      </c>
      <c r="FD568" s="53" t="e">
        <f>IF(ISNUMBER(ES568),ES568*#REF!,"")</f>
        <v>#REF!</v>
      </c>
      <c r="FE568" s="53" t="e">
        <f>IF(ISNUMBER(ET568),ET568*#REF!,"")</f>
        <v>#REF!</v>
      </c>
      <c r="FF568" s="52" t="e">
        <f>IF(ISNUMBER(EU568),EU568*#REF!,"")</f>
        <v>#REF!</v>
      </c>
      <c r="FG568" s="55" t="str">
        <f t="shared" si="742"/>
        <v/>
      </c>
      <c r="FH568" s="55" t="str">
        <f t="shared" si="743"/>
        <v/>
      </c>
      <c r="FI568" s="55" t="str">
        <f t="shared" si="744"/>
        <v/>
      </c>
      <c r="FJ568" s="55" t="str">
        <f t="shared" si="745"/>
        <v/>
      </c>
      <c r="FK568" s="55" t="str">
        <f t="shared" si="746"/>
        <v/>
      </c>
      <c r="FL568" s="55" t="str">
        <f t="shared" si="747"/>
        <v/>
      </c>
      <c r="FM568" s="55" t="str">
        <f t="shared" si="748"/>
        <v/>
      </c>
      <c r="FN568" s="55" t="str">
        <f t="shared" si="749"/>
        <v/>
      </c>
      <c r="FO568" s="55" t="str">
        <f t="shared" si="750"/>
        <v/>
      </c>
      <c r="FP568" s="55" t="str">
        <f t="shared" si="751"/>
        <v/>
      </c>
      <c r="FQ568" s="59" t="str">
        <f t="shared" si="752"/>
        <v/>
      </c>
      <c r="FR568" s="53" t="str">
        <f t="shared" si="708"/>
        <v/>
      </c>
      <c r="FS568" s="53" t="e">
        <f t="shared" si="753"/>
        <v>#VALUE!</v>
      </c>
      <c r="FT568" s="19" t="e">
        <f t="shared" si="754"/>
        <v>#VALUE!</v>
      </c>
      <c r="FU568" s="19" t="e">
        <f t="shared" si="755"/>
        <v>#VALUE!</v>
      </c>
      <c r="FV568" s="19" t="e">
        <f t="shared" si="756"/>
        <v>#VALUE!</v>
      </c>
      <c r="FW568" s="50" t="e">
        <f t="shared" si="757"/>
        <v>#VALUE!</v>
      </c>
      <c r="FX568" s="120">
        <f t="shared" si="758"/>
        <v>0</v>
      </c>
      <c r="FY568" s="120">
        <f t="shared" si="759"/>
        <v>0</v>
      </c>
      <c r="FZ568" s="120">
        <f t="shared" si="760"/>
        <v>0</v>
      </c>
      <c r="GA568" s="120">
        <f t="shared" si="761"/>
        <v>0</v>
      </c>
      <c r="GB568" s="120">
        <f t="shared" si="762"/>
        <v>0</v>
      </c>
      <c r="GC568" s="120">
        <f t="shared" si="763"/>
        <v>0</v>
      </c>
      <c r="GD568" s="120">
        <f t="shared" si="764"/>
        <v>0</v>
      </c>
      <c r="GE568" s="120">
        <f t="shared" si="765"/>
        <v>0</v>
      </c>
      <c r="GF568" s="120">
        <f t="shared" si="766"/>
        <v>0</v>
      </c>
      <c r="GG568">
        <f t="shared" si="767"/>
        <v>0</v>
      </c>
      <c r="GH568">
        <f t="shared" si="768"/>
        <v>0</v>
      </c>
      <c r="GI568">
        <v>6</v>
      </c>
      <c r="GJ568" t="str">
        <f t="shared" si="769"/>
        <v/>
      </c>
    </row>
    <row r="569" spans="1:192" ht="15" x14ac:dyDescent="0.25">
      <c r="A569" s="50">
        <f t="shared" si="772"/>
        <v>568</v>
      </c>
      <c r="B569" s="2" t="s">
        <v>1057</v>
      </c>
      <c r="C569" t="s">
        <v>1060</v>
      </c>
      <c r="F569" s="271">
        <v>3535250</v>
      </c>
      <c r="G569" s="271">
        <v>5692910</v>
      </c>
      <c r="H569" s="77">
        <f t="shared" si="709"/>
        <v>535161.47</v>
      </c>
      <c r="I569" s="77">
        <f t="shared" si="710"/>
        <v>5691072.6260000002</v>
      </c>
      <c r="J569" s="66">
        <v>190.59</v>
      </c>
      <c r="K569" s="19" t="s">
        <v>1333</v>
      </c>
      <c r="L569" s="19">
        <v>151</v>
      </c>
      <c r="M569" s="19">
        <v>95</v>
      </c>
      <c r="N569" s="19">
        <v>146</v>
      </c>
      <c r="Q569" s="2" t="s">
        <v>1339</v>
      </c>
      <c r="R569" t="s">
        <v>2862</v>
      </c>
      <c r="S569" t="s">
        <v>1324</v>
      </c>
      <c r="T569" s="241" t="str">
        <f t="shared" si="711"/>
        <v>-</v>
      </c>
      <c r="U569" s="241" t="str">
        <f t="shared" si="712"/>
        <v>-</v>
      </c>
      <c r="V569" s="241" t="str">
        <f t="shared" si="713"/>
        <v>-</v>
      </c>
      <c r="W569" s="241" t="str">
        <f t="shared" si="705"/>
        <v>-</v>
      </c>
      <c r="X569" s="260">
        <f t="shared" si="774"/>
        <v>6</v>
      </c>
      <c r="Y569" s="261" t="str">
        <f t="shared" si="773"/>
        <v/>
      </c>
      <c r="AA569" s="131">
        <v>30068</v>
      </c>
      <c r="AB569" s="73">
        <v>1</v>
      </c>
      <c r="AC569" t="s">
        <v>1038</v>
      </c>
      <c r="AD569" s="2" t="s">
        <v>1960</v>
      </c>
      <c r="AE569" s="57" t="s">
        <v>2053</v>
      </c>
      <c r="AF569" s="128">
        <v>11.6</v>
      </c>
      <c r="AG569" s="19">
        <v>368</v>
      </c>
      <c r="AH569" s="19">
        <v>6.92</v>
      </c>
      <c r="AI569" s="272">
        <v>567</v>
      </c>
      <c r="AL569" s="19">
        <v>0.06</v>
      </c>
      <c r="AN569">
        <v>12.02</v>
      </c>
      <c r="AO569">
        <v>9.59</v>
      </c>
      <c r="AP569" s="19">
        <v>2.5299999999999998</v>
      </c>
      <c r="AQ569">
        <v>283</v>
      </c>
      <c r="AS569" s="193">
        <f t="shared" si="775"/>
        <v>376.90999999999997</v>
      </c>
      <c r="AT569" s="250" t="str">
        <f t="shared" si="776"/>
        <v/>
      </c>
      <c r="AU569" s="37">
        <v>14</v>
      </c>
      <c r="AV569">
        <v>17.3</v>
      </c>
      <c r="AW569">
        <v>57.1</v>
      </c>
      <c r="AX569">
        <v>17</v>
      </c>
      <c r="AY569">
        <v>30.5</v>
      </c>
      <c r="AZ569" s="61">
        <v>213</v>
      </c>
      <c r="BD569">
        <v>0</v>
      </c>
      <c r="BE569">
        <v>0.01</v>
      </c>
      <c r="BF569">
        <v>0</v>
      </c>
      <c r="BJ569">
        <v>16.5</v>
      </c>
      <c r="BK569">
        <v>0</v>
      </c>
      <c r="BM569">
        <v>11.5</v>
      </c>
      <c r="BO569" s="90"/>
      <c r="BP569" s="273"/>
      <c r="BQ569" s="90"/>
      <c r="BR569" s="90"/>
      <c r="BS569" s="90"/>
      <c r="BT569" s="90"/>
      <c r="BU569" s="90"/>
      <c r="BV569" s="90"/>
      <c r="BW569" s="90"/>
      <c r="BX569" s="90"/>
      <c r="BY569" s="90"/>
      <c r="BZ569" s="90"/>
      <c r="CA569" s="90"/>
      <c r="CB569" s="90"/>
      <c r="CC569" s="90"/>
      <c r="CD569" s="90"/>
      <c r="CE569" s="90"/>
      <c r="CF569" s="90"/>
      <c r="CG569" s="90"/>
      <c r="CH569" s="90"/>
      <c r="CI569" s="90"/>
      <c r="CJ569" s="90"/>
      <c r="CK569" s="90"/>
      <c r="CL569" s="91"/>
      <c r="CM569" s="90">
        <v>5.6</v>
      </c>
      <c r="CN569" s="90">
        <v>41.8</v>
      </c>
      <c r="CO569" s="90"/>
      <c r="DB569" s="103"/>
      <c r="DC569" s="90" t="s">
        <v>2060</v>
      </c>
      <c r="DD569" s="103"/>
      <c r="DE569" s="103">
        <v>-14.3</v>
      </c>
      <c r="DF569" s="90" t="s">
        <v>2061</v>
      </c>
      <c r="DG569" s="103">
        <v>-8.76</v>
      </c>
      <c r="DH569" s="103"/>
      <c r="DI569" s="103"/>
      <c r="DJ569" s="103"/>
      <c r="DK569" s="103"/>
      <c r="DL569" s="103"/>
      <c r="DM569" s="103"/>
      <c r="DN569" s="103"/>
      <c r="DO569" s="103"/>
      <c r="DP569" s="103"/>
      <c r="DQ569" s="103"/>
      <c r="DR569" s="103"/>
      <c r="DS569" s="104"/>
      <c r="DT569" s="50">
        <f t="shared" si="714"/>
        <v>1</v>
      </c>
      <c r="DU569" s="73">
        <f t="shared" si="715"/>
        <v>0</v>
      </c>
      <c r="DV569" s="73">
        <f t="shared" si="716"/>
        <v>0</v>
      </c>
      <c r="DW569" s="73">
        <f t="shared" si="717"/>
        <v>1</v>
      </c>
      <c r="DX569" s="73">
        <f t="shared" si="718"/>
        <v>0</v>
      </c>
      <c r="DY569" s="125">
        <f t="shared" si="719"/>
        <v>0</v>
      </c>
      <c r="DZ569" s="73">
        <f t="shared" si="720"/>
        <v>1</v>
      </c>
      <c r="EA569" s="19">
        <f t="shared" si="721"/>
        <v>0</v>
      </c>
      <c r="EB569" s="50">
        <f t="shared" si="722"/>
        <v>0</v>
      </c>
      <c r="EC569" s="19">
        <f t="shared" si="723"/>
        <v>1</v>
      </c>
      <c r="ED569" s="19">
        <f t="shared" si="724"/>
        <v>0</v>
      </c>
      <c r="EE569" s="19">
        <f t="shared" si="725"/>
        <v>0</v>
      </c>
      <c r="EF569" s="50">
        <f t="shared" si="726"/>
        <v>0</v>
      </c>
      <c r="EG569" s="19">
        <f t="shared" si="727"/>
        <v>1</v>
      </c>
      <c r="EH569" s="19">
        <f t="shared" si="728"/>
        <v>0</v>
      </c>
      <c r="EI569" s="50">
        <f t="shared" si="729"/>
        <v>0</v>
      </c>
      <c r="EJ569" s="125">
        <f t="shared" si="730"/>
        <v>1</v>
      </c>
      <c r="EK569">
        <f t="shared" si="731"/>
        <v>14</v>
      </c>
      <c r="EL569" t="str">
        <f t="shared" si="732"/>
        <v/>
      </c>
      <c r="EM569">
        <f t="shared" si="733"/>
        <v>17.3</v>
      </c>
      <c r="EN569">
        <f t="shared" si="734"/>
        <v>57.1</v>
      </c>
      <c r="EO569">
        <f t="shared" si="735"/>
        <v>0</v>
      </c>
      <c r="EP569">
        <f t="shared" si="736"/>
        <v>0.01</v>
      </c>
      <c r="EQ569">
        <f t="shared" si="737"/>
        <v>213</v>
      </c>
      <c r="ER569" t="str">
        <f t="shared" si="738"/>
        <v/>
      </c>
      <c r="ES569">
        <f t="shared" si="739"/>
        <v>16.5</v>
      </c>
      <c r="ET569">
        <f t="shared" si="740"/>
        <v>30.5</v>
      </c>
      <c r="EU569" s="61">
        <f t="shared" si="741"/>
        <v>17</v>
      </c>
      <c r="EV569" s="53" t="e">
        <f>IF(ISNUMBER(EK569),EK569*#REF!,"")</f>
        <v>#REF!</v>
      </c>
      <c r="EW569" s="53" t="str">
        <f>IF(ISNUMBER(EL569),EL569*#REF!,"")</f>
        <v/>
      </c>
      <c r="EX569" s="53" t="e">
        <f>IF(ISNUMBER(EM569),EM569*#REF!,"")</f>
        <v>#REF!</v>
      </c>
      <c r="EY569" s="53" t="e">
        <f>IF(ISNUMBER(EN569),EN569*#REF!,"")</f>
        <v>#REF!</v>
      </c>
      <c r="EZ569" s="53" t="e">
        <f>IF(ISNUMBER(EO569),EO569*#REF!,"")</f>
        <v>#REF!</v>
      </c>
      <c r="FA569" s="53" t="e">
        <f>IF(ISNUMBER(EP569),EP569*#REF!,"")</f>
        <v>#REF!</v>
      </c>
      <c r="FB569" s="53" t="e">
        <f>IF(ISNUMBER(EQ569),EQ569*#REF!,"")</f>
        <v>#REF!</v>
      </c>
      <c r="FC569" s="53" t="str">
        <f>IF(ISNUMBER(ER569),ER569*#REF!,"")</f>
        <v/>
      </c>
      <c r="FD569" s="53" t="e">
        <f>IF(ISNUMBER(ES569),ES569*#REF!,"")</f>
        <v>#REF!</v>
      </c>
      <c r="FE569" s="53" t="e">
        <f>IF(ISNUMBER(ET569),ET569*#REF!,"")</f>
        <v>#REF!</v>
      </c>
      <c r="FF569" s="52" t="e">
        <f>IF(ISNUMBER(EU569),EU569*#REF!,"")</f>
        <v>#REF!</v>
      </c>
      <c r="FG569" s="55" t="str">
        <f t="shared" si="742"/>
        <v/>
      </c>
      <c r="FH569" s="55" t="str">
        <f t="shared" si="743"/>
        <v/>
      </c>
      <c r="FI569" s="55" t="str">
        <f t="shared" si="744"/>
        <v/>
      </c>
      <c r="FJ569" s="55" t="str">
        <f t="shared" si="745"/>
        <v/>
      </c>
      <c r="FK569" s="55" t="str">
        <f t="shared" si="746"/>
        <v/>
      </c>
      <c r="FL569" s="55" t="str">
        <f t="shared" si="747"/>
        <v/>
      </c>
      <c r="FM569" s="55" t="str">
        <f t="shared" si="748"/>
        <v/>
      </c>
      <c r="FN569" s="55" t="str">
        <f t="shared" si="749"/>
        <v/>
      </c>
      <c r="FO569" s="55" t="str">
        <f t="shared" si="750"/>
        <v/>
      </c>
      <c r="FP569" s="55" t="str">
        <f t="shared" si="751"/>
        <v/>
      </c>
      <c r="FQ569" s="59" t="str">
        <f t="shared" si="752"/>
        <v/>
      </c>
      <c r="FR569" s="53" t="str">
        <f t="shared" si="708"/>
        <v/>
      </c>
      <c r="FS569" s="53" t="e">
        <f t="shared" si="753"/>
        <v>#VALUE!</v>
      </c>
      <c r="FT569" s="19" t="e">
        <f t="shared" si="754"/>
        <v>#VALUE!</v>
      </c>
      <c r="FU569" s="19" t="e">
        <f t="shared" si="755"/>
        <v>#VALUE!</v>
      </c>
      <c r="FV569" s="19" t="e">
        <f t="shared" si="756"/>
        <v>#VALUE!</v>
      </c>
      <c r="FW569" s="50" t="e">
        <f t="shared" si="757"/>
        <v>#VALUE!</v>
      </c>
      <c r="FX569" s="120">
        <f t="shared" si="758"/>
        <v>0</v>
      </c>
      <c r="FY569" s="120">
        <f t="shared" si="759"/>
        <v>0</v>
      </c>
      <c r="FZ569" s="120">
        <f t="shared" si="760"/>
        <v>0</v>
      </c>
      <c r="GA569" s="120">
        <f t="shared" si="761"/>
        <v>0</v>
      </c>
      <c r="GB569" s="120">
        <f t="shared" si="762"/>
        <v>0</v>
      </c>
      <c r="GC569" s="120">
        <f t="shared" si="763"/>
        <v>0</v>
      </c>
      <c r="GD569" s="120">
        <f t="shared" si="764"/>
        <v>0</v>
      </c>
      <c r="GE569" s="120">
        <f t="shared" si="765"/>
        <v>0</v>
      </c>
      <c r="GF569" s="120">
        <f t="shared" si="766"/>
        <v>0</v>
      </c>
      <c r="GG569">
        <f t="shared" si="767"/>
        <v>0</v>
      </c>
      <c r="GH569">
        <f t="shared" si="768"/>
        <v>0</v>
      </c>
      <c r="GI569">
        <v>6</v>
      </c>
      <c r="GJ569" t="str">
        <f t="shared" si="769"/>
        <v/>
      </c>
    </row>
    <row r="570" spans="1:192" ht="15" x14ac:dyDescent="0.25">
      <c r="A570" s="50">
        <f t="shared" si="772"/>
        <v>569</v>
      </c>
      <c r="B570" s="2" t="s">
        <v>1057</v>
      </c>
      <c r="C570" t="s">
        <v>1060</v>
      </c>
      <c r="F570" s="271">
        <v>3535250</v>
      </c>
      <c r="G570" s="271">
        <v>5692910</v>
      </c>
      <c r="H570" s="77">
        <f t="shared" si="709"/>
        <v>535161.47</v>
      </c>
      <c r="I570" s="77">
        <f t="shared" si="710"/>
        <v>5691072.6260000002</v>
      </c>
      <c r="J570" s="66">
        <v>190.59</v>
      </c>
      <c r="K570" s="19" t="s">
        <v>1333</v>
      </c>
      <c r="L570" s="19">
        <v>151</v>
      </c>
      <c r="M570" s="19">
        <v>95</v>
      </c>
      <c r="N570" s="19">
        <v>146</v>
      </c>
      <c r="Q570" s="2" t="s">
        <v>1339</v>
      </c>
      <c r="R570" t="s">
        <v>2862</v>
      </c>
      <c r="S570" t="s">
        <v>1324</v>
      </c>
      <c r="T570" s="241" t="str">
        <f t="shared" si="711"/>
        <v>-</v>
      </c>
      <c r="U570" s="241" t="str">
        <f t="shared" si="712"/>
        <v>-</v>
      </c>
      <c r="V570" s="241" t="str">
        <f t="shared" si="713"/>
        <v>-</v>
      </c>
      <c r="W570" s="241" t="str">
        <f t="shared" si="705"/>
        <v>-</v>
      </c>
      <c r="X570" s="260">
        <f t="shared" si="774"/>
        <v>6</v>
      </c>
      <c r="Y570" s="261" t="str">
        <f t="shared" si="773"/>
        <v/>
      </c>
      <c r="AA570" s="131">
        <v>33463</v>
      </c>
      <c r="AB570" s="73">
        <v>2</v>
      </c>
      <c r="AC570" t="s">
        <v>1038</v>
      </c>
      <c r="AD570" s="2" t="s">
        <v>1960</v>
      </c>
      <c r="AE570" s="57" t="s">
        <v>1889</v>
      </c>
      <c r="AF570" s="128">
        <v>11.3</v>
      </c>
      <c r="AG570" s="19">
        <v>434</v>
      </c>
      <c r="AH570" s="19">
        <v>7.09</v>
      </c>
      <c r="AI570" s="272">
        <v>444</v>
      </c>
      <c r="AL570" s="19">
        <v>0.35</v>
      </c>
      <c r="AN570">
        <v>11.88</v>
      </c>
      <c r="AO570">
        <v>8.33</v>
      </c>
      <c r="AP570" s="19">
        <v>0.44</v>
      </c>
      <c r="AQ570">
        <v>303</v>
      </c>
      <c r="AS570" s="193">
        <f t="shared" si="775"/>
        <v>356.017</v>
      </c>
      <c r="AT570" s="248" t="str">
        <f t="shared" si="776"/>
        <v/>
      </c>
      <c r="AU570">
        <v>9</v>
      </c>
      <c r="AV570">
        <v>15.7</v>
      </c>
      <c r="AW570">
        <v>58.8</v>
      </c>
      <c r="AX570">
        <v>23.6</v>
      </c>
      <c r="AY570">
        <v>39.5</v>
      </c>
      <c r="AZ570" s="61">
        <v>177</v>
      </c>
      <c r="BB570">
        <v>2.31</v>
      </c>
      <c r="BD570">
        <v>0</v>
      </c>
      <c r="BE570">
        <v>0</v>
      </c>
      <c r="BF570">
        <v>0</v>
      </c>
      <c r="BJ570">
        <v>20.9</v>
      </c>
      <c r="BK570">
        <v>0</v>
      </c>
      <c r="BM570">
        <v>9.1999999999999993</v>
      </c>
      <c r="BO570" s="90"/>
      <c r="BP570" s="273">
        <v>7</v>
      </c>
      <c r="BQ570" s="90"/>
      <c r="BR570" s="90"/>
      <c r="BS570" s="90"/>
      <c r="BT570" s="90"/>
      <c r="BU570" s="90"/>
      <c r="BV570" s="90"/>
      <c r="BW570" s="90"/>
      <c r="BX570" s="90"/>
      <c r="BY570" s="90"/>
      <c r="BZ570" s="90"/>
      <c r="CA570" s="90"/>
      <c r="CB570" s="90"/>
      <c r="CC570" s="90"/>
      <c r="CD570" s="90"/>
      <c r="CE570" s="90"/>
      <c r="CF570" s="90"/>
      <c r="CG570" s="90"/>
      <c r="CH570" s="90"/>
      <c r="CI570" s="90"/>
      <c r="CJ570" s="90"/>
      <c r="CK570" s="90"/>
      <c r="CL570" s="91"/>
      <c r="CM570" s="90">
        <v>11.3</v>
      </c>
      <c r="CN570" s="90">
        <v>30.8</v>
      </c>
      <c r="CO570" s="90"/>
      <c r="DB570" s="103"/>
      <c r="DC570" s="90" t="s">
        <v>1792</v>
      </c>
      <c r="DD570" s="103"/>
      <c r="DE570" s="103">
        <v>-15.5</v>
      </c>
      <c r="DF570" s="90" t="s">
        <v>2062</v>
      </c>
      <c r="DG570" s="103">
        <v>-8.44</v>
      </c>
      <c r="DH570" s="103"/>
      <c r="DI570" s="103"/>
      <c r="DJ570" s="103"/>
      <c r="DK570" s="103"/>
      <c r="DL570" s="103"/>
      <c r="DM570" s="103"/>
      <c r="DN570" s="103"/>
      <c r="DO570" s="103"/>
      <c r="DP570" s="103"/>
      <c r="DQ570" s="103"/>
      <c r="DR570" s="103"/>
      <c r="DS570" s="104"/>
      <c r="DT570" s="50">
        <f t="shared" si="714"/>
        <v>0</v>
      </c>
      <c r="DU570" s="73">
        <f t="shared" si="715"/>
        <v>0</v>
      </c>
      <c r="DV570" s="73">
        <f t="shared" si="716"/>
        <v>0</v>
      </c>
      <c r="DW570" s="73">
        <f t="shared" si="717"/>
        <v>1</v>
      </c>
      <c r="DX570" s="73">
        <f t="shared" si="718"/>
        <v>0</v>
      </c>
      <c r="DY570" s="125">
        <f t="shared" si="719"/>
        <v>0</v>
      </c>
      <c r="DZ570" s="73">
        <f t="shared" si="720"/>
        <v>1</v>
      </c>
      <c r="EA570" s="19">
        <f t="shared" si="721"/>
        <v>0</v>
      </c>
      <c r="EB570" s="50">
        <f t="shared" si="722"/>
        <v>0</v>
      </c>
      <c r="EC570" s="19">
        <f t="shared" si="723"/>
        <v>1</v>
      </c>
      <c r="ED570" s="19">
        <f t="shared" si="724"/>
        <v>0</v>
      </c>
      <c r="EE570" s="19">
        <f t="shared" si="725"/>
        <v>0</v>
      </c>
      <c r="EF570" s="50">
        <f t="shared" si="726"/>
        <v>0</v>
      </c>
      <c r="EG570" s="19">
        <f t="shared" si="727"/>
        <v>1</v>
      </c>
      <c r="EH570" s="19">
        <f t="shared" si="728"/>
        <v>0</v>
      </c>
      <c r="EI570" s="50">
        <f t="shared" si="729"/>
        <v>0</v>
      </c>
      <c r="EJ570" s="125">
        <f t="shared" si="730"/>
        <v>1</v>
      </c>
      <c r="EK570">
        <f t="shared" si="731"/>
        <v>9</v>
      </c>
      <c r="EL570">
        <f t="shared" si="732"/>
        <v>2.31</v>
      </c>
      <c r="EM570">
        <f t="shared" si="733"/>
        <v>15.7</v>
      </c>
      <c r="EN570">
        <f t="shared" si="734"/>
        <v>58.8</v>
      </c>
      <c r="EO570">
        <f t="shared" si="735"/>
        <v>0</v>
      </c>
      <c r="EP570">
        <f t="shared" si="736"/>
        <v>0</v>
      </c>
      <c r="EQ570">
        <f t="shared" si="737"/>
        <v>177</v>
      </c>
      <c r="ER570" t="str">
        <f t="shared" si="738"/>
        <v/>
      </c>
      <c r="ES570">
        <f t="shared" si="739"/>
        <v>20.9</v>
      </c>
      <c r="ET570">
        <f t="shared" si="740"/>
        <v>39.5</v>
      </c>
      <c r="EU570" s="61">
        <f t="shared" si="741"/>
        <v>23.6</v>
      </c>
      <c r="EV570" s="53" t="e">
        <f>IF(ISNUMBER(EK570),EK570*#REF!,"")</f>
        <v>#REF!</v>
      </c>
      <c r="EW570" s="53" t="e">
        <f>IF(ISNUMBER(EL570),EL570*#REF!,"")</f>
        <v>#REF!</v>
      </c>
      <c r="EX570" s="53" t="e">
        <f>IF(ISNUMBER(EM570),EM570*#REF!,"")</f>
        <v>#REF!</v>
      </c>
      <c r="EY570" s="53" t="e">
        <f>IF(ISNUMBER(EN570),EN570*#REF!,"")</f>
        <v>#REF!</v>
      </c>
      <c r="EZ570" s="53" t="e">
        <f>IF(ISNUMBER(EO570),EO570*#REF!,"")</f>
        <v>#REF!</v>
      </c>
      <c r="FA570" s="53" t="e">
        <f>IF(ISNUMBER(EP570),EP570*#REF!,"")</f>
        <v>#REF!</v>
      </c>
      <c r="FB570" s="53" t="e">
        <f>IF(ISNUMBER(EQ570),EQ570*#REF!,"")</f>
        <v>#REF!</v>
      </c>
      <c r="FC570" s="53" t="str">
        <f>IF(ISNUMBER(ER570),ER570*#REF!,"")</f>
        <v/>
      </c>
      <c r="FD570" s="53" t="e">
        <f>IF(ISNUMBER(ES570),ES570*#REF!,"")</f>
        <v>#REF!</v>
      </c>
      <c r="FE570" s="53" t="e">
        <f>IF(ISNUMBER(ET570),ET570*#REF!,"")</f>
        <v>#REF!</v>
      </c>
      <c r="FF570" s="52" t="e">
        <f>IF(ISNUMBER(EU570),EU570*#REF!,"")</f>
        <v>#REF!</v>
      </c>
      <c r="FG570" s="55" t="str">
        <f t="shared" si="742"/>
        <v/>
      </c>
      <c r="FH570" s="55" t="str">
        <f t="shared" si="743"/>
        <v/>
      </c>
      <c r="FI570" s="55" t="str">
        <f t="shared" si="744"/>
        <v/>
      </c>
      <c r="FJ570" s="55" t="str">
        <f t="shared" si="745"/>
        <v/>
      </c>
      <c r="FK570" s="55" t="str">
        <f t="shared" si="746"/>
        <v/>
      </c>
      <c r="FL570" s="55" t="str">
        <f t="shared" si="747"/>
        <v/>
      </c>
      <c r="FM570" s="55" t="str">
        <f t="shared" si="748"/>
        <v/>
      </c>
      <c r="FN570" s="55" t="str">
        <f t="shared" si="749"/>
        <v/>
      </c>
      <c r="FO570" s="55" t="str">
        <f t="shared" si="750"/>
        <v/>
      </c>
      <c r="FP570" s="55" t="str">
        <f t="shared" si="751"/>
        <v/>
      </c>
      <c r="FQ570" s="59" t="str">
        <f t="shared" si="752"/>
        <v/>
      </c>
      <c r="FR570" s="53" t="str">
        <f t="shared" si="708"/>
        <v/>
      </c>
      <c r="FS570" s="53" t="e">
        <f t="shared" si="753"/>
        <v>#VALUE!</v>
      </c>
      <c r="FT570" s="19" t="e">
        <f t="shared" si="754"/>
        <v>#VALUE!</v>
      </c>
      <c r="FU570" s="19" t="e">
        <f t="shared" si="755"/>
        <v>#VALUE!</v>
      </c>
      <c r="FV570" s="19" t="e">
        <f t="shared" si="756"/>
        <v>#VALUE!</v>
      </c>
      <c r="FW570" s="50" t="e">
        <f t="shared" si="757"/>
        <v>#VALUE!</v>
      </c>
      <c r="FX570" s="120">
        <f t="shared" si="758"/>
        <v>0</v>
      </c>
      <c r="FY570" s="120">
        <f t="shared" si="759"/>
        <v>0</v>
      </c>
      <c r="FZ570" s="120">
        <f t="shared" si="760"/>
        <v>0</v>
      </c>
      <c r="GA570" s="120">
        <f t="shared" si="761"/>
        <v>0</v>
      </c>
      <c r="GB570" s="120">
        <f t="shared" si="762"/>
        <v>0</v>
      </c>
      <c r="GC570" s="120">
        <f t="shared" si="763"/>
        <v>0</v>
      </c>
      <c r="GD570" s="120">
        <f t="shared" si="764"/>
        <v>0</v>
      </c>
      <c r="GE570" s="120">
        <f t="shared" si="765"/>
        <v>0</v>
      </c>
      <c r="GF570" s="120">
        <f t="shared" si="766"/>
        <v>0</v>
      </c>
      <c r="GG570">
        <f t="shared" si="767"/>
        <v>0</v>
      </c>
      <c r="GH570">
        <f t="shared" si="768"/>
        <v>0</v>
      </c>
      <c r="GI570">
        <v>6</v>
      </c>
      <c r="GJ570" t="str">
        <f t="shared" si="769"/>
        <v/>
      </c>
    </row>
    <row r="571" spans="1:192" ht="15" x14ac:dyDescent="0.25">
      <c r="A571" s="50">
        <f t="shared" si="772"/>
        <v>570</v>
      </c>
      <c r="B571" s="2" t="s">
        <v>1057</v>
      </c>
      <c r="C571" t="s">
        <v>1061</v>
      </c>
      <c r="F571" s="271">
        <v>3535070</v>
      </c>
      <c r="G571" s="271">
        <v>5692870</v>
      </c>
      <c r="H571" s="77">
        <f t="shared" si="709"/>
        <v>534981.54200000002</v>
      </c>
      <c r="I571" s="77">
        <f t="shared" si="710"/>
        <v>5691032.642</v>
      </c>
      <c r="J571" s="66">
        <v>203.65</v>
      </c>
      <c r="K571" s="19" t="s">
        <v>1333</v>
      </c>
      <c r="L571" s="19">
        <v>162</v>
      </c>
      <c r="M571" s="19">
        <v>101.5</v>
      </c>
      <c r="N571" s="19">
        <v>154.5</v>
      </c>
      <c r="Q571" s="2" t="s">
        <v>1339</v>
      </c>
      <c r="R571" t="s">
        <v>2862</v>
      </c>
      <c r="S571" t="s">
        <v>1324</v>
      </c>
      <c r="T571" s="241" t="str">
        <f t="shared" si="711"/>
        <v>-</v>
      </c>
      <c r="U571" s="241" t="str">
        <f t="shared" si="712"/>
        <v>-</v>
      </c>
      <c r="V571" s="241" t="str">
        <f t="shared" si="713"/>
        <v>-</v>
      </c>
      <c r="W571" s="241" t="str">
        <f t="shared" si="705"/>
        <v>-</v>
      </c>
      <c r="X571" s="260">
        <f t="shared" si="774"/>
        <v>6</v>
      </c>
      <c r="Y571" s="261" t="str">
        <f t="shared" si="773"/>
        <v/>
      </c>
      <c r="AA571" s="131">
        <v>26828</v>
      </c>
      <c r="AB571" s="73">
        <v>1</v>
      </c>
      <c r="AC571" t="s">
        <v>1038</v>
      </c>
      <c r="AD571" s="2" t="s">
        <v>1960</v>
      </c>
      <c r="AE571" s="57" t="s">
        <v>2051</v>
      </c>
      <c r="AF571" s="66">
        <v>11.4</v>
      </c>
      <c r="AG571" s="19">
        <v>463</v>
      </c>
      <c r="AH571" s="19">
        <v>6.92</v>
      </c>
      <c r="AI571" s="272"/>
      <c r="AN571">
        <v>15.27</v>
      </c>
      <c r="AO571">
        <v>12.72</v>
      </c>
      <c r="AP571" s="19">
        <v>2.12</v>
      </c>
      <c r="AQ571">
        <v>356</v>
      </c>
      <c r="AS571" s="193">
        <f t="shared" si="775"/>
        <v>402.21</v>
      </c>
      <c r="AT571" s="250" t="str">
        <f t="shared" si="776"/>
        <v/>
      </c>
      <c r="AU571" s="37">
        <v>0</v>
      </c>
      <c r="AV571">
        <v>23.4</v>
      </c>
      <c r="AW571">
        <v>70.3</v>
      </c>
      <c r="AX571">
        <v>25</v>
      </c>
      <c r="AY571">
        <v>46.5</v>
      </c>
      <c r="AZ571" s="61">
        <v>220</v>
      </c>
      <c r="BD571">
        <v>0</v>
      </c>
      <c r="BE571">
        <v>0.01</v>
      </c>
      <c r="BF571">
        <v>0</v>
      </c>
      <c r="BK571">
        <v>4.5</v>
      </c>
      <c r="BM571">
        <v>12.5</v>
      </c>
      <c r="BO571" s="90"/>
      <c r="BP571" s="273"/>
      <c r="BQ571" s="90"/>
      <c r="BR571" s="90"/>
      <c r="BS571" s="90"/>
      <c r="BT571" s="90"/>
      <c r="BU571" s="90"/>
      <c r="BV571" s="90"/>
      <c r="BW571" s="90"/>
      <c r="BX571" s="90"/>
      <c r="BY571" s="90"/>
      <c r="BZ571" s="90"/>
      <c r="CA571" s="90"/>
      <c r="CB571" s="90"/>
      <c r="CC571" s="90"/>
      <c r="CD571" s="90"/>
      <c r="CE571" s="90"/>
      <c r="CF571" s="90"/>
      <c r="CG571" s="90"/>
      <c r="CH571" s="90"/>
      <c r="CI571" s="90"/>
      <c r="CJ571" s="90"/>
      <c r="CK571" s="90"/>
      <c r="CL571" s="91"/>
      <c r="CM571" s="90">
        <v>6.63</v>
      </c>
      <c r="CN571" s="90">
        <v>50.6</v>
      </c>
      <c r="CO571" s="90"/>
      <c r="DB571" s="103"/>
      <c r="DC571" s="90" t="s">
        <v>1792</v>
      </c>
      <c r="DD571" s="103"/>
      <c r="DE571" s="103">
        <v>-12.8</v>
      </c>
      <c r="DF571" s="90" t="s">
        <v>2063</v>
      </c>
      <c r="DG571" s="103"/>
      <c r="DH571" s="103"/>
      <c r="DI571" s="103"/>
      <c r="DJ571" s="103"/>
      <c r="DK571" s="103"/>
      <c r="DL571" s="103"/>
      <c r="DM571" s="103"/>
      <c r="DN571" s="103"/>
      <c r="DO571" s="103"/>
      <c r="DP571" s="103"/>
      <c r="DQ571" s="103"/>
      <c r="DR571" s="103"/>
      <c r="DS571" s="104"/>
      <c r="DT571" s="50">
        <f t="shared" si="714"/>
        <v>1</v>
      </c>
      <c r="DU571" s="73">
        <f t="shared" si="715"/>
        <v>0</v>
      </c>
      <c r="DV571" s="73">
        <f t="shared" si="716"/>
        <v>0</v>
      </c>
      <c r="DW571" s="73">
        <f t="shared" si="717"/>
        <v>1</v>
      </c>
      <c r="DX571" s="73">
        <f t="shared" si="718"/>
        <v>0</v>
      </c>
      <c r="DY571" s="125">
        <f t="shared" si="719"/>
        <v>0</v>
      </c>
      <c r="DZ571" s="73">
        <f t="shared" si="720"/>
        <v>1</v>
      </c>
      <c r="EA571" s="19">
        <f t="shared" si="721"/>
        <v>0</v>
      </c>
      <c r="EB571" s="50">
        <f t="shared" si="722"/>
        <v>0</v>
      </c>
      <c r="EC571" s="19">
        <f t="shared" si="723"/>
        <v>1</v>
      </c>
      <c r="ED571" s="19">
        <f t="shared" si="724"/>
        <v>0</v>
      </c>
      <c r="EE571" s="19">
        <f t="shared" si="725"/>
        <v>0</v>
      </c>
      <c r="EF571" s="50">
        <f t="shared" si="726"/>
        <v>0</v>
      </c>
      <c r="EG571" s="19">
        <f t="shared" si="727"/>
        <v>1</v>
      </c>
      <c r="EH571" s="19">
        <f t="shared" si="728"/>
        <v>0</v>
      </c>
      <c r="EI571" s="50">
        <f t="shared" si="729"/>
        <v>0</v>
      </c>
      <c r="EJ571" s="125">
        <f t="shared" si="730"/>
        <v>1</v>
      </c>
      <c r="EK571">
        <f t="shared" si="731"/>
        <v>0</v>
      </c>
      <c r="EL571" t="str">
        <f t="shared" si="732"/>
        <v/>
      </c>
      <c r="EM571">
        <f t="shared" si="733"/>
        <v>23.4</v>
      </c>
      <c r="EN571">
        <f t="shared" si="734"/>
        <v>70.3</v>
      </c>
      <c r="EO571">
        <f t="shared" si="735"/>
        <v>0</v>
      </c>
      <c r="EP571">
        <f t="shared" si="736"/>
        <v>0.01</v>
      </c>
      <c r="EQ571">
        <f t="shared" si="737"/>
        <v>220</v>
      </c>
      <c r="ER571" t="str">
        <f t="shared" si="738"/>
        <v/>
      </c>
      <c r="ES571" t="str">
        <f t="shared" si="739"/>
        <v/>
      </c>
      <c r="ET571">
        <f t="shared" si="740"/>
        <v>46.5</v>
      </c>
      <c r="EU571" s="61">
        <f t="shared" si="741"/>
        <v>25</v>
      </c>
      <c r="EV571" s="53" t="e">
        <f>IF(ISNUMBER(EK571),EK571*#REF!,"")</f>
        <v>#REF!</v>
      </c>
      <c r="EW571" s="53" t="str">
        <f>IF(ISNUMBER(EL571),EL571*#REF!,"")</f>
        <v/>
      </c>
      <c r="EX571" s="53" t="e">
        <f>IF(ISNUMBER(EM571),EM571*#REF!,"")</f>
        <v>#REF!</v>
      </c>
      <c r="EY571" s="53" t="e">
        <f>IF(ISNUMBER(EN571),EN571*#REF!,"")</f>
        <v>#REF!</v>
      </c>
      <c r="EZ571" s="53" t="e">
        <f>IF(ISNUMBER(EO571),EO571*#REF!,"")</f>
        <v>#REF!</v>
      </c>
      <c r="FA571" s="53" t="e">
        <f>IF(ISNUMBER(EP571),EP571*#REF!,"")</f>
        <v>#REF!</v>
      </c>
      <c r="FB571" s="53" t="e">
        <f>IF(ISNUMBER(EQ571),EQ571*#REF!,"")</f>
        <v>#REF!</v>
      </c>
      <c r="FC571" s="53" t="str">
        <f>IF(ISNUMBER(ER571),ER571*#REF!,"")</f>
        <v/>
      </c>
      <c r="FD571" s="53" t="str">
        <f>IF(ISNUMBER(ES571),ES571*#REF!,"")</f>
        <v/>
      </c>
      <c r="FE571" s="53" t="e">
        <f>IF(ISNUMBER(ET571),ET571*#REF!,"")</f>
        <v>#REF!</v>
      </c>
      <c r="FF571" s="52" t="e">
        <f>IF(ISNUMBER(EU571),EU571*#REF!,"")</f>
        <v>#REF!</v>
      </c>
      <c r="FG571" s="55" t="str">
        <f t="shared" si="742"/>
        <v/>
      </c>
      <c r="FH571" s="55" t="str">
        <f t="shared" si="743"/>
        <v/>
      </c>
      <c r="FI571" s="55" t="str">
        <f t="shared" si="744"/>
        <v/>
      </c>
      <c r="FJ571" s="55" t="str">
        <f t="shared" si="745"/>
        <v/>
      </c>
      <c r="FK571" s="55" t="str">
        <f t="shared" si="746"/>
        <v/>
      </c>
      <c r="FL571" s="55" t="str">
        <f t="shared" si="747"/>
        <v/>
      </c>
      <c r="FM571" s="55" t="str">
        <f t="shared" si="748"/>
        <v/>
      </c>
      <c r="FN571" s="55" t="str">
        <f t="shared" si="749"/>
        <v/>
      </c>
      <c r="FO571" s="55" t="str">
        <f t="shared" si="750"/>
        <v/>
      </c>
      <c r="FP571" s="55" t="str">
        <f t="shared" si="751"/>
        <v/>
      </c>
      <c r="FQ571" s="59" t="str">
        <f t="shared" si="752"/>
        <v/>
      </c>
      <c r="FR571" s="53" t="str">
        <f t="shared" si="708"/>
        <v/>
      </c>
      <c r="FS571" s="53" t="e">
        <f t="shared" si="753"/>
        <v>#VALUE!</v>
      </c>
      <c r="FT571" s="19" t="e">
        <f t="shared" si="754"/>
        <v>#VALUE!</v>
      </c>
      <c r="FU571" s="19" t="e">
        <f t="shared" si="755"/>
        <v>#VALUE!</v>
      </c>
      <c r="FV571" s="19" t="e">
        <f t="shared" si="756"/>
        <v>#VALUE!</v>
      </c>
      <c r="FW571" s="50" t="e">
        <f t="shared" si="757"/>
        <v>#VALUE!</v>
      </c>
      <c r="FX571" s="120">
        <f t="shared" si="758"/>
        <v>0</v>
      </c>
      <c r="FY571" s="120">
        <f t="shared" si="759"/>
        <v>0</v>
      </c>
      <c r="FZ571" s="120">
        <f t="shared" si="760"/>
        <v>0</v>
      </c>
      <c r="GA571" s="120">
        <f t="shared" si="761"/>
        <v>0</v>
      </c>
      <c r="GB571" s="120">
        <f t="shared" si="762"/>
        <v>0</v>
      </c>
      <c r="GC571" s="120">
        <f t="shared" si="763"/>
        <v>0</v>
      </c>
      <c r="GD571" s="120">
        <f t="shared" si="764"/>
        <v>0</v>
      </c>
      <c r="GE571" s="120">
        <f t="shared" si="765"/>
        <v>0</v>
      </c>
      <c r="GF571" s="120">
        <f t="shared" si="766"/>
        <v>0</v>
      </c>
      <c r="GG571">
        <f t="shared" si="767"/>
        <v>0</v>
      </c>
      <c r="GH571">
        <f t="shared" si="768"/>
        <v>0</v>
      </c>
      <c r="GI571">
        <v>6</v>
      </c>
      <c r="GJ571" t="str">
        <f t="shared" si="769"/>
        <v/>
      </c>
    </row>
    <row r="572" spans="1:192" ht="15" x14ac:dyDescent="0.25">
      <c r="A572" s="50">
        <f t="shared" si="772"/>
        <v>571</v>
      </c>
      <c r="B572" s="2" t="s">
        <v>1057</v>
      </c>
      <c r="C572" t="s">
        <v>1061</v>
      </c>
      <c r="F572" s="271">
        <v>3535070</v>
      </c>
      <c r="G572" s="271">
        <v>5692870</v>
      </c>
      <c r="H572" s="77">
        <f t="shared" si="709"/>
        <v>534981.54200000002</v>
      </c>
      <c r="I572" s="77">
        <f t="shared" si="710"/>
        <v>5691032.642</v>
      </c>
      <c r="J572" s="66">
        <v>203.65</v>
      </c>
      <c r="K572" s="19" t="s">
        <v>1333</v>
      </c>
      <c r="L572" s="19">
        <v>162</v>
      </c>
      <c r="M572" s="19">
        <v>101.5</v>
      </c>
      <c r="N572" s="19">
        <v>154.5</v>
      </c>
      <c r="Q572" s="2" t="s">
        <v>1339</v>
      </c>
      <c r="R572" t="s">
        <v>2862</v>
      </c>
      <c r="S572" t="s">
        <v>1324</v>
      </c>
      <c r="T572" s="241" t="str">
        <f t="shared" si="711"/>
        <v>-</v>
      </c>
      <c r="U572" s="241" t="str">
        <f t="shared" si="712"/>
        <v>-</v>
      </c>
      <c r="V572" s="241" t="str">
        <f t="shared" si="713"/>
        <v>-</v>
      </c>
      <c r="W572" s="241" t="str">
        <f t="shared" si="705"/>
        <v>-</v>
      </c>
      <c r="X572" s="260">
        <f t="shared" si="774"/>
        <v>6</v>
      </c>
      <c r="Y572" s="261" t="str">
        <f t="shared" si="773"/>
        <v/>
      </c>
      <c r="AA572" s="131">
        <v>30068</v>
      </c>
      <c r="AB572" s="73">
        <v>2</v>
      </c>
      <c r="AC572" t="s">
        <v>1038</v>
      </c>
      <c r="AD572" s="2" t="s">
        <v>1960</v>
      </c>
      <c r="AE572" s="57" t="s">
        <v>2053</v>
      </c>
      <c r="AF572" s="66">
        <v>11.8</v>
      </c>
      <c r="AG572" s="19">
        <v>397</v>
      </c>
      <c r="AH572" s="47">
        <v>6.9</v>
      </c>
      <c r="AI572" s="272">
        <v>567</v>
      </c>
      <c r="AL572" s="19">
        <v>0.12</v>
      </c>
      <c r="AN572">
        <v>13.74</v>
      </c>
      <c r="AO572">
        <v>10.47</v>
      </c>
      <c r="AP572" s="19">
        <v>2.5299999999999998</v>
      </c>
      <c r="AQ572">
        <v>324</v>
      </c>
      <c r="AS572" s="193">
        <f t="shared" si="775"/>
        <v>404.01000000000005</v>
      </c>
      <c r="AT572" s="250" t="str">
        <f t="shared" si="776"/>
        <v/>
      </c>
      <c r="AU572" s="37">
        <v>10</v>
      </c>
      <c r="AV572">
        <v>19.600000000000001</v>
      </c>
      <c r="AW572">
        <v>65.7</v>
      </c>
      <c r="AX572">
        <v>23</v>
      </c>
      <c r="AY572">
        <v>44.4</v>
      </c>
      <c r="AZ572" s="61">
        <v>213</v>
      </c>
      <c r="BD572">
        <v>0</v>
      </c>
      <c r="BE572">
        <v>0.01</v>
      </c>
      <c r="BF572">
        <v>0</v>
      </c>
      <c r="BJ572">
        <v>16.3</v>
      </c>
      <c r="BK572">
        <v>0</v>
      </c>
      <c r="BM572" s="55">
        <v>12</v>
      </c>
      <c r="BO572" s="90"/>
      <c r="BP572" s="273"/>
      <c r="BQ572" s="90"/>
      <c r="BR572" s="90"/>
      <c r="BS572" s="90"/>
      <c r="BT572" s="90"/>
      <c r="BU572" s="90"/>
      <c r="BV572" s="90"/>
      <c r="BW572" s="90"/>
      <c r="BX572" s="90"/>
      <c r="BY572" s="90"/>
      <c r="BZ572" s="90"/>
      <c r="CA572" s="90"/>
      <c r="CB572" s="90"/>
      <c r="CC572" s="90"/>
      <c r="CD572" s="90"/>
      <c r="CE572" s="90"/>
      <c r="CF572" s="90"/>
      <c r="CG572" s="90"/>
      <c r="CH572" s="90"/>
      <c r="CI572" s="90"/>
      <c r="CJ572" s="90"/>
      <c r="CK572" s="90"/>
      <c r="CL572" s="91"/>
      <c r="CM572" s="90">
        <v>5.2</v>
      </c>
      <c r="CN572" s="90">
        <v>46.2</v>
      </c>
      <c r="CO572" s="90"/>
      <c r="DB572" s="103"/>
      <c r="DC572" s="90" t="s">
        <v>2064</v>
      </c>
      <c r="DD572" s="103"/>
      <c r="DE572" s="103">
        <v>-12.4</v>
      </c>
      <c r="DF572" s="90" t="s">
        <v>2065</v>
      </c>
      <c r="DG572" s="103">
        <v>-8.7100000000000009</v>
      </c>
      <c r="DH572" s="103"/>
      <c r="DI572" s="103"/>
      <c r="DJ572" s="103"/>
      <c r="DK572" s="103"/>
      <c r="DL572" s="103"/>
      <c r="DM572" s="103"/>
      <c r="DN572" s="103"/>
      <c r="DO572" s="103"/>
      <c r="DP572" s="103"/>
      <c r="DQ572" s="103"/>
      <c r="DR572" s="103"/>
      <c r="DS572" s="104"/>
      <c r="DT572" s="50">
        <f t="shared" si="714"/>
        <v>0</v>
      </c>
      <c r="DU572" s="73">
        <f t="shared" si="715"/>
        <v>0</v>
      </c>
      <c r="DV572" s="73">
        <f t="shared" si="716"/>
        <v>0</v>
      </c>
      <c r="DW572" s="73">
        <f t="shared" si="717"/>
        <v>1</v>
      </c>
      <c r="DX572" s="73">
        <f t="shared" si="718"/>
        <v>0</v>
      </c>
      <c r="DY572" s="125">
        <f t="shared" si="719"/>
        <v>0</v>
      </c>
      <c r="DZ572" s="73">
        <f t="shared" si="720"/>
        <v>1</v>
      </c>
      <c r="EA572" s="19">
        <f t="shared" si="721"/>
        <v>0</v>
      </c>
      <c r="EB572" s="50">
        <f t="shared" si="722"/>
        <v>0</v>
      </c>
      <c r="EC572" s="19">
        <f t="shared" si="723"/>
        <v>1</v>
      </c>
      <c r="ED572" s="19">
        <f t="shared" si="724"/>
        <v>0</v>
      </c>
      <c r="EE572" s="19">
        <f t="shared" si="725"/>
        <v>0</v>
      </c>
      <c r="EF572" s="50">
        <f t="shared" si="726"/>
        <v>0</v>
      </c>
      <c r="EG572" s="19">
        <f t="shared" si="727"/>
        <v>1</v>
      </c>
      <c r="EH572" s="19">
        <f t="shared" si="728"/>
        <v>0</v>
      </c>
      <c r="EI572" s="50">
        <f t="shared" si="729"/>
        <v>0</v>
      </c>
      <c r="EJ572" s="125">
        <f t="shared" si="730"/>
        <v>1</v>
      </c>
      <c r="EK572">
        <f t="shared" si="731"/>
        <v>10</v>
      </c>
      <c r="EL572" t="str">
        <f t="shared" si="732"/>
        <v/>
      </c>
      <c r="EM572">
        <f t="shared" si="733"/>
        <v>19.600000000000001</v>
      </c>
      <c r="EN572">
        <f t="shared" si="734"/>
        <v>65.7</v>
      </c>
      <c r="EO572">
        <f t="shared" si="735"/>
        <v>0</v>
      </c>
      <c r="EP572">
        <f t="shared" si="736"/>
        <v>0.01</v>
      </c>
      <c r="EQ572">
        <f t="shared" si="737"/>
        <v>213</v>
      </c>
      <c r="ER572" t="str">
        <f t="shared" si="738"/>
        <v/>
      </c>
      <c r="ES572">
        <f t="shared" si="739"/>
        <v>16.3</v>
      </c>
      <c r="ET572">
        <f t="shared" si="740"/>
        <v>44.4</v>
      </c>
      <c r="EU572" s="61">
        <f t="shared" si="741"/>
        <v>23</v>
      </c>
      <c r="EV572" s="53" t="e">
        <f>IF(ISNUMBER(EK572),EK572*#REF!,"")</f>
        <v>#REF!</v>
      </c>
      <c r="EW572" s="53" t="str">
        <f>IF(ISNUMBER(EL572),EL572*#REF!,"")</f>
        <v/>
      </c>
      <c r="EX572" s="53" t="e">
        <f>IF(ISNUMBER(EM572),EM572*#REF!,"")</f>
        <v>#REF!</v>
      </c>
      <c r="EY572" s="53" t="e">
        <f>IF(ISNUMBER(EN572),EN572*#REF!,"")</f>
        <v>#REF!</v>
      </c>
      <c r="EZ572" s="53" t="e">
        <f>IF(ISNUMBER(EO572),EO572*#REF!,"")</f>
        <v>#REF!</v>
      </c>
      <c r="FA572" s="53" t="e">
        <f>IF(ISNUMBER(EP572),EP572*#REF!,"")</f>
        <v>#REF!</v>
      </c>
      <c r="FB572" s="53" t="e">
        <f>IF(ISNUMBER(EQ572),EQ572*#REF!,"")</f>
        <v>#REF!</v>
      </c>
      <c r="FC572" s="53" t="str">
        <f>IF(ISNUMBER(ER572),ER572*#REF!,"")</f>
        <v/>
      </c>
      <c r="FD572" s="53" t="e">
        <f>IF(ISNUMBER(ES572),ES572*#REF!,"")</f>
        <v>#REF!</v>
      </c>
      <c r="FE572" s="53" t="e">
        <f>IF(ISNUMBER(ET572),ET572*#REF!,"")</f>
        <v>#REF!</v>
      </c>
      <c r="FF572" s="52" t="e">
        <f>IF(ISNUMBER(EU572),EU572*#REF!,"")</f>
        <v>#REF!</v>
      </c>
      <c r="FG572" s="55" t="str">
        <f t="shared" si="742"/>
        <v/>
      </c>
      <c r="FH572" s="55" t="str">
        <f t="shared" si="743"/>
        <v/>
      </c>
      <c r="FI572" s="55" t="str">
        <f t="shared" si="744"/>
        <v/>
      </c>
      <c r="FJ572" s="55" t="str">
        <f t="shared" si="745"/>
        <v/>
      </c>
      <c r="FK572" s="55" t="str">
        <f t="shared" si="746"/>
        <v/>
      </c>
      <c r="FL572" s="55" t="str">
        <f t="shared" si="747"/>
        <v/>
      </c>
      <c r="FM572" s="55" t="str">
        <f t="shared" si="748"/>
        <v/>
      </c>
      <c r="FN572" s="55" t="str">
        <f t="shared" si="749"/>
        <v/>
      </c>
      <c r="FO572" s="55" t="str">
        <f t="shared" si="750"/>
        <v/>
      </c>
      <c r="FP572" s="55" t="str">
        <f t="shared" si="751"/>
        <v/>
      </c>
      <c r="FQ572" s="59" t="str">
        <f t="shared" si="752"/>
        <v/>
      </c>
      <c r="FR572" s="53" t="str">
        <f t="shared" si="708"/>
        <v/>
      </c>
      <c r="FS572" s="53" t="e">
        <f t="shared" si="753"/>
        <v>#VALUE!</v>
      </c>
      <c r="FT572" s="19" t="e">
        <f t="shared" si="754"/>
        <v>#VALUE!</v>
      </c>
      <c r="FU572" s="19" t="e">
        <f t="shared" si="755"/>
        <v>#VALUE!</v>
      </c>
      <c r="FV572" s="19" t="e">
        <f t="shared" si="756"/>
        <v>#VALUE!</v>
      </c>
      <c r="FW572" s="50" t="e">
        <f t="shared" si="757"/>
        <v>#VALUE!</v>
      </c>
      <c r="FX572" s="120">
        <f t="shared" si="758"/>
        <v>0</v>
      </c>
      <c r="FY572" s="120">
        <f t="shared" si="759"/>
        <v>0</v>
      </c>
      <c r="FZ572" s="120">
        <f t="shared" si="760"/>
        <v>0</v>
      </c>
      <c r="GA572" s="120">
        <f t="shared" si="761"/>
        <v>0</v>
      </c>
      <c r="GB572" s="120">
        <f t="shared" si="762"/>
        <v>0</v>
      </c>
      <c r="GC572" s="120">
        <f t="shared" si="763"/>
        <v>0</v>
      </c>
      <c r="GD572" s="120">
        <f t="shared" si="764"/>
        <v>0</v>
      </c>
      <c r="GE572" s="120">
        <f t="shared" si="765"/>
        <v>0</v>
      </c>
      <c r="GF572" s="120">
        <f t="shared" si="766"/>
        <v>0</v>
      </c>
      <c r="GG572">
        <f t="shared" si="767"/>
        <v>0</v>
      </c>
      <c r="GH572">
        <f t="shared" si="768"/>
        <v>0</v>
      </c>
      <c r="GI572">
        <v>6</v>
      </c>
      <c r="GJ572" t="str">
        <f t="shared" si="769"/>
        <v/>
      </c>
    </row>
    <row r="573" spans="1:192" ht="15" x14ac:dyDescent="0.25">
      <c r="A573" s="50">
        <f t="shared" si="772"/>
        <v>572</v>
      </c>
      <c r="B573" s="2" t="s">
        <v>1057</v>
      </c>
      <c r="C573" t="s">
        <v>1061</v>
      </c>
      <c r="F573" s="271">
        <v>3535070</v>
      </c>
      <c r="G573" s="271">
        <v>5692870</v>
      </c>
      <c r="H573" s="77">
        <f t="shared" si="709"/>
        <v>534981.54200000002</v>
      </c>
      <c r="I573" s="77">
        <f t="shared" si="710"/>
        <v>5691032.642</v>
      </c>
      <c r="J573" s="66">
        <v>203.65</v>
      </c>
      <c r="K573" s="19" t="s">
        <v>1333</v>
      </c>
      <c r="L573" s="19">
        <v>162</v>
      </c>
      <c r="M573" s="19">
        <v>101.5</v>
      </c>
      <c r="N573" s="19">
        <v>154.5</v>
      </c>
      <c r="Q573" s="2" t="s">
        <v>1339</v>
      </c>
      <c r="R573" t="s">
        <v>2862</v>
      </c>
      <c r="S573" t="s">
        <v>1324</v>
      </c>
      <c r="T573" s="241" t="str">
        <f t="shared" si="711"/>
        <v>-</v>
      </c>
      <c r="U573" s="241" t="str">
        <f t="shared" si="712"/>
        <v>-</v>
      </c>
      <c r="V573" s="241" t="str">
        <f t="shared" si="713"/>
        <v>-</v>
      </c>
      <c r="W573" s="241" t="str">
        <f t="shared" si="705"/>
        <v>-</v>
      </c>
      <c r="X573" s="260">
        <f t="shared" si="774"/>
        <v>6</v>
      </c>
      <c r="Y573" s="261" t="str">
        <f t="shared" si="773"/>
        <v/>
      </c>
      <c r="AA573" s="131">
        <v>33463</v>
      </c>
      <c r="AB573" s="73">
        <v>3</v>
      </c>
      <c r="AC573" t="s">
        <v>1038</v>
      </c>
      <c r="AD573" s="2" t="s">
        <v>1960</v>
      </c>
      <c r="AE573" s="57" t="s">
        <v>1889</v>
      </c>
      <c r="AF573" s="66">
        <v>11.3</v>
      </c>
      <c r="AG573" s="19">
        <v>524</v>
      </c>
      <c r="AH573" s="19">
        <v>7.07</v>
      </c>
      <c r="AI573" s="272">
        <v>445</v>
      </c>
      <c r="AL573" s="19">
        <v>0.54</v>
      </c>
      <c r="AN573">
        <v>14.32</v>
      </c>
      <c r="AO573">
        <v>10.23</v>
      </c>
      <c r="AP573" s="19">
        <v>0.36</v>
      </c>
      <c r="AQ573">
        <v>375</v>
      </c>
      <c r="AS573" s="193">
        <f t="shared" si="775"/>
        <v>447.82799999999997</v>
      </c>
      <c r="AT573" s="248" t="str">
        <f t="shared" si="776"/>
        <v/>
      </c>
      <c r="AU573">
        <v>12.9</v>
      </c>
      <c r="AV573">
        <v>20.399999999999999</v>
      </c>
      <c r="AW573">
        <v>68.8</v>
      </c>
      <c r="AX573">
        <v>27.4</v>
      </c>
      <c r="AY573">
        <v>50.3</v>
      </c>
      <c r="AZ573" s="61">
        <v>238</v>
      </c>
      <c r="BB573">
        <v>2.84</v>
      </c>
      <c r="BD573">
        <v>0</v>
      </c>
      <c r="BE573">
        <v>0</v>
      </c>
      <c r="BF573">
        <v>0</v>
      </c>
      <c r="BJ573">
        <v>17.579999999999998</v>
      </c>
      <c r="BK573">
        <v>0</v>
      </c>
      <c r="BM573">
        <v>9.6</v>
      </c>
      <c r="BO573" s="90"/>
      <c r="BP573" s="273">
        <v>8</v>
      </c>
      <c r="BQ573" s="90"/>
      <c r="BR573" s="90"/>
      <c r="BS573" s="90"/>
      <c r="BT573" s="90"/>
      <c r="BU573" s="90"/>
      <c r="BV573" s="90"/>
      <c r="BW573" s="90"/>
      <c r="BX573" s="90"/>
      <c r="BY573" s="90"/>
      <c r="BZ573" s="90"/>
      <c r="CA573" s="90"/>
      <c r="CB573" s="90"/>
      <c r="CC573" s="90"/>
      <c r="CD573" s="90"/>
      <c r="CE573" s="90"/>
      <c r="CF573" s="90"/>
      <c r="CG573" s="90"/>
      <c r="CH573" s="90"/>
      <c r="CI573" s="90"/>
      <c r="CJ573" s="90"/>
      <c r="CK573" s="90"/>
      <c r="CL573" s="91"/>
      <c r="CM573" s="90">
        <v>10.7</v>
      </c>
      <c r="CN573" s="90">
        <v>44</v>
      </c>
      <c r="CO573" s="90"/>
      <c r="DB573" s="103"/>
      <c r="DC573" s="90" t="s">
        <v>2044</v>
      </c>
      <c r="DD573" s="103"/>
      <c r="DE573" s="103">
        <v>-13.8</v>
      </c>
      <c r="DF573" s="90" t="s">
        <v>2066</v>
      </c>
      <c r="DG573" s="103">
        <v>-8.7100000000000009</v>
      </c>
      <c r="DH573" s="103"/>
      <c r="DI573" s="103"/>
      <c r="DJ573" s="103"/>
      <c r="DK573" s="103"/>
      <c r="DL573" s="103"/>
      <c r="DM573" s="103"/>
      <c r="DN573" s="103"/>
      <c r="DO573" s="103"/>
      <c r="DP573" s="103"/>
      <c r="DQ573" s="103"/>
      <c r="DR573" s="103"/>
      <c r="DS573" s="104"/>
      <c r="DT573" s="50">
        <f t="shared" si="714"/>
        <v>0</v>
      </c>
      <c r="DU573" s="73">
        <f t="shared" si="715"/>
        <v>0</v>
      </c>
      <c r="DV573" s="73">
        <f t="shared" si="716"/>
        <v>0</v>
      </c>
      <c r="DW573" s="73">
        <f t="shared" si="717"/>
        <v>1</v>
      </c>
      <c r="DX573" s="73">
        <f t="shared" si="718"/>
        <v>0</v>
      </c>
      <c r="DY573" s="125">
        <f t="shared" si="719"/>
        <v>0</v>
      </c>
      <c r="DZ573" s="73">
        <f t="shared" si="720"/>
        <v>1</v>
      </c>
      <c r="EA573" s="19">
        <f t="shared" si="721"/>
        <v>0</v>
      </c>
      <c r="EB573" s="50">
        <f t="shared" si="722"/>
        <v>0</v>
      </c>
      <c r="EC573" s="19">
        <f t="shared" si="723"/>
        <v>1</v>
      </c>
      <c r="ED573" s="19">
        <f t="shared" si="724"/>
        <v>0</v>
      </c>
      <c r="EE573" s="19">
        <f t="shared" si="725"/>
        <v>0</v>
      </c>
      <c r="EF573" s="50">
        <f t="shared" si="726"/>
        <v>0</v>
      </c>
      <c r="EG573" s="19">
        <f t="shared" si="727"/>
        <v>1</v>
      </c>
      <c r="EH573" s="19">
        <f t="shared" si="728"/>
        <v>0</v>
      </c>
      <c r="EI573" s="50">
        <f t="shared" si="729"/>
        <v>0</v>
      </c>
      <c r="EJ573" s="125">
        <f t="shared" si="730"/>
        <v>1</v>
      </c>
      <c r="EK573">
        <f t="shared" si="731"/>
        <v>12.9</v>
      </c>
      <c r="EL573">
        <f t="shared" si="732"/>
        <v>2.84</v>
      </c>
      <c r="EM573">
        <f t="shared" si="733"/>
        <v>20.399999999999999</v>
      </c>
      <c r="EN573">
        <f t="shared" si="734"/>
        <v>68.8</v>
      </c>
      <c r="EO573">
        <f t="shared" si="735"/>
        <v>0</v>
      </c>
      <c r="EP573">
        <f t="shared" si="736"/>
        <v>0</v>
      </c>
      <c r="EQ573">
        <f t="shared" si="737"/>
        <v>238</v>
      </c>
      <c r="ER573" t="str">
        <f t="shared" si="738"/>
        <v/>
      </c>
      <c r="ES573">
        <f t="shared" si="739"/>
        <v>17.579999999999998</v>
      </c>
      <c r="ET573">
        <f t="shared" si="740"/>
        <v>50.3</v>
      </c>
      <c r="EU573" s="61">
        <f t="shared" si="741"/>
        <v>27.4</v>
      </c>
      <c r="EV573" s="53" t="e">
        <f>IF(ISNUMBER(EK573),EK573*#REF!,"")</f>
        <v>#REF!</v>
      </c>
      <c r="EW573" s="53" t="e">
        <f>IF(ISNUMBER(EL573),EL573*#REF!,"")</f>
        <v>#REF!</v>
      </c>
      <c r="EX573" s="53" t="e">
        <f>IF(ISNUMBER(EM573),EM573*#REF!,"")</f>
        <v>#REF!</v>
      </c>
      <c r="EY573" s="53" t="e">
        <f>IF(ISNUMBER(EN573),EN573*#REF!,"")</f>
        <v>#REF!</v>
      </c>
      <c r="EZ573" s="53" t="e">
        <f>IF(ISNUMBER(EO573),EO573*#REF!,"")</f>
        <v>#REF!</v>
      </c>
      <c r="FA573" s="53" t="e">
        <f>IF(ISNUMBER(EP573),EP573*#REF!,"")</f>
        <v>#REF!</v>
      </c>
      <c r="FB573" s="53" t="e">
        <f>IF(ISNUMBER(EQ573),EQ573*#REF!,"")</f>
        <v>#REF!</v>
      </c>
      <c r="FC573" s="53" t="str">
        <f>IF(ISNUMBER(ER573),ER573*#REF!,"")</f>
        <v/>
      </c>
      <c r="FD573" s="53" t="e">
        <f>IF(ISNUMBER(ES573),ES573*#REF!,"")</f>
        <v>#REF!</v>
      </c>
      <c r="FE573" s="53" t="e">
        <f>IF(ISNUMBER(ET573),ET573*#REF!,"")</f>
        <v>#REF!</v>
      </c>
      <c r="FF573" s="52" t="e">
        <f>IF(ISNUMBER(EU573),EU573*#REF!,"")</f>
        <v>#REF!</v>
      </c>
      <c r="FG573" s="55" t="str">
        <f t="shared" si="742"/>
        <v/>
      </c>
      <c r="FH573" s="55" t="str">
        <f t="shared" si="743"/>
        <v/>
      </c>
      <c r="FI573" s="55" t="str">
        <f t="shared" si="744"/>
        <v/>
      </c>
      <c r="FJ573" s="55" t="str">
        <f t="shared" si="745"/>
        <v/>
      </c>
      <c r="FK573" s="55" t="str">
        <f t="shared" si="746"/>
        <v/>
      </c>
      <c r="FL573" s="55" t="str">
        <f t="shared" si="747"/>
        <v/>
      </c>
      <c r="FM573" s="55" t="str">
        <f t="shared" si="748"/>
        <v/>
      </c>
      <c r="FN573" s="55" t="str">
        <f t="shared" si="749"/>
        <v/>
      </c>
      <c r="FO573" s="55" t="str">
        <f t="shared" si="750"/>
        <v/>
      </c>
      <c r="FP573" s="55" t="str">
        <f t="shared" si="751"/>
        <v/>
      </c>
      <c r="FQ573" s="59" t="str">
        <f t="shared" si="752"/>
        <v/>
      </c>
      <c r="FR573" s="53" t="str">
        <f t="shared" si="708"/>
        <v/>
      </c>
      <c r="FS573" s="53" t="e">
        <f t="shared" si="753"/>
        <v>#VALUE!</v>
      </c>
      <c r="FT573" s="19" t="e">
        <f t="shared" si="754"/>
        <v>#VALUE!</v>
      </c>
      <c r="FU573" s="19" t="e">
        <f t="shared" si="755"/>
        <v>#VALUE!</v>
      </c>
      <c r="FV573" s="19" t="e">
        <f t="shared" si="756"/>
        <v>#VALUE!</v>
      </c>
      <c r="FW573" s="50" t="e">
        <f t="shared" si="757"/>
        <v>#VALUE!</v>
      </c>
      <c r="FX573" s="120">
        <f t="shared" si="758"/>
        <v>0</v>
      </c>
      <c r="FY573" s="120">
        <f t="shared" si="759"/>
        <v>0</v>
      </c>
      <c r="FZ573" s="120">
        <f t="shared" si="760"/>
        <v>0</v>
      </c>
      <c r="GA573" s="120">
        <f t="shared" si="761"/>
        <v>0</v>
      </c>
      <c r="GB573" s="120">
        <f t="shared" si="762"/>
        <v>0</v>
      </c>
      <c r="GC573" s="120">
        <f t="shared" si="763"/>
        <v>0</v>
      </c>
      <c r="GD573" s="120">
        <f t="shared" si="764"/>
        <v>0</v>
      </c>
      <c r="GE573" s="120">
        <f t="shared" si="765"/>
        <v>0</v>
      </c>
      <c r="GF573" s="120">
        <f t="shared" si="766"/>
        <v>0</v>
      </c>
      <c r="GG573">
        <f t="shared" si="767"/>
        <v>0</v>
      </c>
      <c r="GH573">
        <f t="shared" si="768"/>
        <v>0</v>
      </c>
      <c r="GI573">
        <v>6</v>
      </c>
      <c r="GJ573" t="str">
        <f t="shared" si="769"/>
        <v/>
      </c>
    </row>
    <row r="574" spans="1:192" x14ac:dyDescent="0.2">
      <c r="A574" s="50">
        <f t="shared" si="772"/>
        <v>573</v>
      </c>
      <c r="B574" s="58" t="s">
        <v>132</v>
      </c>
      <c r="C574" s="58" t="s">
        <v>398</v>
      </c>
      <c r="D574" s="58"/>
      <c r="E574" s="58"/>
      <c r="F574" s="83">
        <v>3424980</v>
      </c>
      <c r="G574" s="83">
        <v>5539090</v>
      </c>
      <c r="H574" s="77">
        <f t="shared" si="709"/>
        <v>424935.57800000004</v>
      </c>
      <c r="I574" s="77">
        <f t="shared" si="710"/>
        <v>5537314.1540000001</v>
      </c>
      <c r="J574" s="83">
        <v>94</v>
      </c>
      <c r="K574" s="83" t="s">
        <v>1333</v>
      </c>
      <c r="L574" s="63">
        <v>30</v>
      </c>
      <c r="M574" s="83"/>
      <c r="O574" s="83">
        <v>15.8</v>
      </c>
      <c r="P574" s="83"/>
      <c r="Q574" s="58" t="s">
        <v>2822</v>
      </c>
      <c r="R574" s="2" t="s">
        <v>2899</v>
      </c>
      <c r="S574" s="2" t="s">
        <v>2812</v>
      </c>
      <c r="T574" s="241" t="str">
        <f t="shared" si="711"/>
        <v>-</v>
      </c>
      <c r="U574" s="241" t="str">
        <f t="shared" si="712"/>
        <v>M</v>
      </c>
      <c r="V574" s="241" t="str">
        <f t="shared" si="713"/>
        <v>-</v>
      </c>
      <c r="W574" s="241" t="str">
        <f t="shared" si="705"/>
        <v>-</v>
      </c>
      <c r="X574" s="260">
        <f t="shared" si="774"/>
        <v>6</v>
      </c>
      <c r="Y574" s="261" t="str">
        <f t="shared" si="773"/>
        <v/>
      </c>
      <c r="Z574" s="68"/>
      <c r="AA574" s="69">
        <v>23832</v>
      </c>
      <c r="AB574" s="77">
        <v>1</v>
      </c>
      <c r="AC574" s="58" t="s">
        <v>279</v>
      </c>
      <c r="AD574" s="58" t="s">
        <v>2067</v>
      </c>
      <c r="AE574" s="70" t="s">
        <v>2678</v>
      </c>
      <c r="AF574" s="83">
        <v>11.6</v>
      </c>
      <c r="AG574" s="83"/>
      <c r="AH574" s="83">
        <v>6.9</v>
      </c>
      <c r="AI574" s="83"/>
      <c r="AJ574" s="83"/>
      <c r="AK574" s="83"/>
      <c r="AL574" s="83"/>
      <c r="AM574" s="83"/>
      <c r="AN574" s="58">
        <v>40.9</v>
      </c>
      <c r="AO574" s="58">
        <v>16.8</v>
      </c>
      <c r="AP574" s="83">
        <v>3</v>
      </c>
      <c r="AQ574" s="58"/>
      <c r="AR574" s="58">
        <v>1137</v>
      </c>
      <c r="AS574" s="193">
        <f t="shared" si="775"/>
        <v>1135.2</v>
      </c>
      <c r="AT574" s="248" t="str">
        <f t="shared" si="776"/>
        <v/>
      </c>
      <c r="AU574" s="65">
        <v>26</v>
      </c>
      <c r="AV574" s="58">
        <v>55</v>
      </c>
      <c r="AW574" s="58">
        <v>202</v>
      </c>
      <c r="AX574" s="58">
        <v>72</v>
      </c>
      <c r="AY574" s="58">
        <v>283</v>
      </c>
      <c r="AZ574" s="68">
        <v>366</v>
      </c>
      <c r="BA574" s="58"/>
      <c r="BB574" s="58"/>
      <c r="BC574" s="58"/>
      <c r="BD574" s="58">
        <v>0</v>
      </c>
      <c r="BE574" s="58">
        <v>0</v>
      </c>
      <c r="BF574" s="58">
        <v>0</v>
      </c>
      <c r="BG574" s="58"/>
      <c r="BH574" s="58"/>
      <c r="BI574" s="58"/>
      <c r="BJ574" s="58">
        <v>113</v>
      </c>
      <c r="BK574" s="58"/>
      <c r="BL574" s="58"/>
      <c r="BM574" s="64">
        <v>18.2</v>
      </c>
      <c r="BN574" s="68"/>
      <c r="BO574" s="81"/>
      <c r="BP574" s="81"/>
      <c r="BQ574" s="81"/>
      <c r="BR574" s="81"/>
      <c r="BS574" s="81"/>
      <c r="BT574" s="81"/>
      <c r="BU574" s="81"/>
      <c r="BV574" s="81"/>
      <c r="BW574" s="81"/>
      <c r="BX574" s="81"/>
      <c r="BY574" s="81"/>
      <c r="BZ574" s="81"/>
      <c r="CA574" s="81"/>
      <c r="CB574" s="81"/>
      <c r="CC574" s="81"/>
      <c r="CD574" s="81"/>
      <c r="CE574" s="81"/>
      <c r="CF574" s="81"/>
      <c r="CG574" s="81"/>
      <c r="CH574" s="81"/>
      <c r="CI574" s="81"/>
      <c r="CJ574" s="81"/>
      <c r="CK574" s="81"/>
      <c r="CL574" s="82"/>
      <c r="CM574" s="58">
        <v>6.7</v>
      </c>
      <c r="CN574" s="81">
        <v>62</v>
      </c>
      <c r="CO574" s="90"/>
      <c r="DB574" s="103"/>
      <c r="DC574" s="103"/>
      <c r="DD574" s="103"/>
      <c r="DE574" s="103"/>
      <c r="DF574" s="103"/>
      <c r="DG574" s="103"/>
      <c r="DH574" s="103"/>
      <c r="DI574" s="103"/>
      <c r="DJ574" s="103"/>
      <c r="DK574" s="103"/>
      <c r="DL574" s="103"/>
      <c r="DM574" s="103"/>
      <c r="DN574" s="103"/>
      <c r="DO574" s="103"/>
      <c r="DP574" s="103"/>
      <c r="DQ574" s="103"/>
      <c r="DR574" s="103"/>
      <c r="DS574" s="104"/>
      <c r="DT574" s="50">
        <f t="shared" si="714"/>
        <v>1</v>
      </c>
      <c r="DU574" s="73">
        <f t="shared" si="715"/>
        <v>0</v>
      </c>
      <c r="DV574" s="73">
        <f t="shared" si="716"/>
        <v>1</v>
      </c>
      <c r="DW574" s="73">
        <f t="shared" si="717"/>
        <v>0</v>
      </c>
      <c r="DX574" s="73">
        <f t="shared" si="718"/>
        <v>0</v>
      </c>
      <c r="DY574" s="125">
        <f t="shared" si="719"/>
        <v>0</v>
      </c>
      <c r="DZ574" s="73">
        <f t="shared" si="720"/>
        <v>1</v>
      </c>
      <c r="EA574" s="19">
        <f t="shared" si="721"/>
        <v>0</v>
      </c>
      <c r="EB574" s="50">
        <f t="shared" si="722"/>
        <v>0</v>
      </c>
      <c r="EC574" s="19">
        <f t="shared" si="723"/>
        <v>0</v>
      </c>
      <c r="ED574" s="19">
        <f t="shared" si="724"/>
        <v>1</v>
      </c>
      <c r="EE574" s="19">
        <f t="shared" si="725"/>
        <v>0</v>
      </c>
      <c r="EF574" s="50">
        <f t="shared" si="726"/>
        <v>0</v>
      </c>
      <c r="EG574" s="19">
        <f t="shared" si="727"/>
        <v>1</v>
      </c>
      <c r="EH574" s="19">
        <f t="shared" si="728"/>
        <v>0</v>
      </c>
      <c r="EI574" s="50">
        <f t="shared" si="729"/>
        <v>0</v>
      </c>
      <c r="EJ574" s="125">
        <f t="shared" si="730"/>
        <v>1</v>
      </c>
      <c r="EK574">
        <f t="shared" si="731"/>
        <v>26</v>
      </c>
      <c r="EL574" t="str">
        <f t="shared" si="732"/>
        <v/>
      </c>
      <c r="EM574">
        <f t="shared" si="733"/>
        <v>55</v>
      </c>
      <c r="EN574">
        <f t="shared" si="734"/>
        <v>202</v>
      </c>
      <c r="EO574">
        <f t="shared" si="735"/>
        <v>0</v>
      </c>
      <c r="EP574">
        <f t="shared" si="736"/>
        <v>0</v>
      </c>
      <c r="EQ574">
        <f t="shared" si="737"/>
        <v>366</v>
      </c>
      <c r="ER574" t="str">
        <f t="shared" si="738"/>
        <v/>
      </c>
      <c r="ES574">
        <f t="shared" si="739"/>
        <v>113</v>
      </c>
      <c r="ET574">
        <f t="shared" si="740"/>
        <v>283</v>
      </c>
      <c r="EU574" s="61">
        <f t="shared" si="741"/>
        <v>72</v>
      </c>
      <c r="EV574" s="53" t="e">
        <f>IF(ISNUMBER(EK574),EK574*#REF!,"")</f>
        <v>#REF!</v>
      </c>
      <c r="EW574" s="53" t="str">
        <f>IF(ISNUMBER(EL574),EL574*#REF!,"")</f>
        <v/>
      </c>
      <c r="EX574" s="53" t="e">
        <f>IF(ISNUMBER(EM574),EM574*#REF!,"")</f>
        <v>#REF!</v>
      </c>
      <c r="EY574" s="53" t="e">
        <f>IF(ISNUMBER(EN574),EN574*#REF!,"")</f>
        <v>#REF!</v>
      </c>
      <c r="EZ574" s="53" t="e">
        <f>IF(ISNUMBER(EO574),EO574*#REF!,"")</f>
        <v>#REF!</v>
      </c>
      <c r="FA574" s="53" t="e">
        <f>IF(ISNUMBER(EP574),EP574*#REF!,"")</f>
        <v>#REF!</v>
      </c>
      <c r="FB574" s="53" t="e">
        <f>IF(ISNUMBER(EQ574),EQ574*#REF!,"")</f>
        <v>#REF!</v>
      </c>
      <c r="FC574" s="53" t="str">
        <f>IF(ISNUMBER(ER574),ER574*#REF!,"")</f>
        <v/>
      </c>
      <c r="FD574" s="53" t="e">
        <f>IF(ISNUMBER(ES574),ES574*#REF!,"")</f>
        <v>#REF!</v>
      </c>
      <c r="FE574" s="53" t="e">
        <f>IF(ISNUMBER(ET574),ET574*#REF!,"")</f>
        <v>#REF!</v>
      </c>
      <c r="FF574" s="52" t="e">
        <f>IF(ISNUMBER(EU574),EU574*#REF!,"")</f>
        <v>#REF!</v>
      </c>
      <c r="FG574" s="55" t="str">
        <f t="shared" si="742"/>
        <v/>
      </c>
      <c r="FH574" s="55" t="str">
        <f t="shared" si="743"/>
        <v/>
      </c>
      <c r="FI574" s="55" t="str">
        <f t="shared" si="744"/>
        <v/>
      </c>
      <c r="FJ574" s="55" t="str">
        <f t="shared" si="745"/>
        <v/>
      </c>
      <c r="FK574" s="55" t="str">
        <f t="shared" si="746"/>
        <v/>
      </c>
      <c r="FL574" s="55" t="str">
        <f t="shared" si="747"/>
        <v/>
      </c>
      <c r="FM574" s="55" t="str">
        <f t="shared" si="748"/>
        <v/>
      </c>
      <c r="FN574" s="55" t="str">
        <f t="shared" si="749"/>
        <v/>
      </c>
      <c r="FO574" s="55" t="str">
        <f t="shared" si="750"/>
        <v/>
      </c>
      <c r="FP574" s="55" t="str">
        <f t="shared" si="751"/>
        <v/>
      </c>
      <c r="FQ574" s="59" t="str">
        <f t="shared" si="752"/>
        <v/>
      </c>
      <c r="FR574" s="53" t="str">
        <f t="shared" si="708"/>
        <v/>
      </c>
      <c r="FS574" s="53" t="e">
        <f t="shared" si="753"/>
        <v>#VALUE!</v>
      </c>
      <c r="FT574" s="19" t="e">
        <f t="shared" si="754"/>
        <v>#VALUE!</v>
      </c>
      <c r="FU574" s="19" t="e">
        <f t="shared" si="755"/>
        <v>#VALUE!</v>
      </c>
      <c r="FV574" s="19" t="e">
        <f t="shared" si="756"/>
        <v>#VALUE!</v>
      </c>
      <c r="FW574" s="50" t="e">
        <f t="shared" si="757"/>
        <v>#VALUE!</v>
      </c>
      <c r="FX574" s="120">
        <f t="shared" si="758"/>
        <v>0</v>
      </c>
      <c r="FY574" s="120">
        <f t="shared" si="759"/>
        <v>0</v>
      </c>
      <c r="FZ574" s="120">
        <f t="shared" si="760"/>
        <v>0</v>
      </c>
      <c r="GA574" s="120">
        <f t="shared" si="761"/>
        <v>0</v>
      </c>
      <c r="GB574" s="120">
        <f t="shared" si="762"/>
        <v>0</v>
      </c>
      <c r="GC574" s="120">
        <f t="shared" si="763"/>
        <v>0</v>
      </c>
      <c r="GD574" s="120">
        <f t="shared" si="764"/>
        <v>0</v>
      </c>
      <c r="GE574" s="120">
        <f t="shared" si="765"/>
        <v>0</v>
      </c>
      <c r="GF574" s="120">
        <f t="shared" si="766"/>
        <v>0</v>
      </c>
      <c r="GG574">
        <f t="shared" si="767"/>
        <v>0</v>
      </c>
      <c r="GH574">
        <f t="shared" si="768"/>
        <v>0</v>
      </c>
      <c r="GI574">
        <v>6</v>
      </c>
      <c r="GJ574" t="str">
        <f t="shared" si="769"/>
        <v/>
      </c>
    </row>
    <row r="575" spans="1:192" x14ac:dyDescent="0.2">
      <c r="A575" s="50">
        <f t="shared" si="772"/>
        <v>574</v>
      </c>
      <c r="B575" s="58" t="s">
        <v>132</v>
      </c>
      <c r="C575" s="58" t="s">
        <v>384</v>
      </c>
      <c r="D575" s="58" t="s">
        <v>1008</v>
      </c>
      <c r="E575" s="58"/>
      <c r="F575" s="83">
        <v>3425250</v>
      </c>
      <c r="G575" s="83">
        <v>5539050</v>
      </c>
      <c r="H575" s="77">
        <f t="shared" si="709"/>
        <v>425205.47000000003</v>
      </c>
      <c r="I575" s="77">
        <f t="shared" si="710"/>
        <v>5537274.1699999999</v>
      </c>
      <c r="J575" s="83">
        <v>93.84</v>
      </c>
      <c r="K575" s="83" t="s">
        <v>1333</v>
      </c>
      <c r="L575" s="266">
        <v>32</v>
      </c>
      <c r="M575" s="83"/>
      <c r="O575" s="83"/>
      <c r="P575" s="83"/>
      <c r="Q575" s="212" t="s">
        <v>2827</v>
      </c>
      <c r="R575" s="212" t="s">
        <v>2877</v>
      </c>
      <c r="S575" s="212" t="s">
        <v>2640</v>
      </c>
      <c r="T575" s="241" t="str">
        <f t="shared" si="711"/>
        <v>-</v>
      </c>
      <c r="U575" s="241" t="str">
        <f t="shared" si="712"/>
        <v>M</v>
      </c>
      <c r="V575" s="241" t="str">
        <f t="shared" si="713"/>
        <v>-</v>
      </c>
      <c r="W575" s="241" t="str">
        <f t="shared" si="705"/>
        <v>-</v>
      </c>
      <c r="X575" s="260">
        <f t="shared" si="774"/>
        <v>6</v>
      </c>
      <c r="Y575" s="261" t="str">
        <f t="shared" si="773"/>
        <v/>
      </c>
      <c r="Z575" s="68"/>
      <c r="AA575" s="69">
        <v>25507</v>
      </c>
      <c r="AB575" s="77">
        <v>1</v>
      </c>
      <c r="AC575" s="58" t="s">
        <v>401</v>
      </c>
      <c r="AD575" s="58" t="s">
        <v>2068</v>
      </c>
      <c r="AE575" s="68"/>
      <c r="AF575" s="66" t="s">
        <v>3088</v>
      </c>
      <c r="AG575" s="83"/>
      <c r="AH575" s="83">
        <v>7.4</v>
      </c>
      <c r="AI575" s="83"/>
      <c r="AJ575" s="83"/>
      <c r="AK575" s="83"/>
      <c r="AL575" s="83"/>
      <c r="AM575" s="83"/>
      <c r="AN575" s="58">
        <v>56.6</v>
      </c>
      <c r="AO575" s="64">
        <v>21</v>
      </c>
      <c r="AP575" s="83">
        <v>29</v>
      </c>
      <c r="AQ575" s="58">
        <v>1520</v>
      </c>
      <c r="AR575" s="58">
        <v>1748</v>
      </c>
      <c r="AS575" s="193">
        <f t="shared" si="775"/>
        <v>1414.14</v>
      </c>
      <c r="AT575" s="250" t="str">
        <f t="shared" si="776"/>
        <v/>
      </c>
      <c r="AU575" s="215">
        <v>3</v>
      </c>
      <c r="AV575" s="58">
        <v>81.5</v>
      </c>
      <c r="AW575" s="58">
        <v>270</v>
      </c>
      <c r="AX575" s="58">
        <v>132</v>
      </c>
      <c r="AY575" s="58">
        <v>332</v>
      </c>
      <c r="AZ575" s="68">
        <v>455</v>
      </c>
      <c r="BA575" s="58"/>
      <c r="BB575" s="58"/>
      <c r="BC575" s="58"/>
      <c r="BD575" s="58">
        <v>0</v>
      </c>
      <c r="BE575" s="58">
        <v>0.64</v>
      </c>
      <c r="BF575" s="58">
        <v>0</v>
      </c>
      <c r="BG575" s="58"/>
      <c r="BH575" s="58"/>
      <c r="BI575" s="58"/>
      <c r="BJ575" s="58">
        <v>140</v>
      </c>
      <c r="BK575" s="58"/>
      <c r="BL575" s="58"/>
      <c r="BM575" s="64"/>
      <c r="BN575" s="68"/>
      <c r="BO575" s="81"/>
      <c r="BP575" s="81"/>
      <c r="BQ575" s="81"/>
      <c r="BR575" s="81"/>
      <c r="BS575" s="81"/>
      <c r="BT575" s="81"/>
      <c r="BU575" s="81"/>
      <c r="BV575" s="81"/>
      <c r="BW575" s="81"/>
      <c r="BX575" s="81"/>
      <c r="BY575" s="81"/>
      <c r="BZ575" s="81"/>
      <c r="CA575" s="81"/>
      <c r="CB575" s="81"/>
      <c r="CC575" s="81"/>
      <c r="CD575" s="81"/>
      <c r="CE575" s="81"/>
      <c r="CF575" s="81"/>
      <c r="CG575" s="81"/>
      <c r="CH575" s="81"/>
      <c r="CI575" s="81"/>
      <c r="CJ575" s="81"/>
      <c r="CK575" s="81"/>
      <c r="CL575" s="82"/>
      <c r="CM575" s="58">
        <v>9.1</v>
      </c>
      <c r="CN575" s="81">
        <v>40.5</v>
      </c>
      <c r="CO575" s="90"/>
      <c r="DB575" s="103"/>
      <c r="DC575" s="103"/>
      <c r="DD575" s="103"/>
      <c r="DE575" s="103"/>
      <c r="DF575" s="103"/>
      <c r="DG575" s="103"/>
      <c r="DH575" s="103"/>
      <c r="DI575" s="103"/>
      <c r="DJ575" s="103"/>
      <c r="DK575" s="103"/>
      <c r="DL575" s="103"/>
      <c r="DM575" s="103"/>
      <c r="DN575" s="103"/>
      <c r="DO575" s="103"/>
      <c r="DP575" s="103"/>
      <c r="DQ575" s="103"/>
      <c r="DR575" s="103"/>
      <c r="DS575" s="104"/>
      <c r="DT575" s="50">
        <f t="shared" si="714"/>
        <v>1</v>
      </c>
      <c r="DU575" s="73">
        <f t="shared" si="715"/>
        <v>0</v>
      </c>
      <c r="DV575" s="73">
        <f t="shared" si="716"/>
        <v>1</v>
      </c>
      <c r="DW575" s="73">
        <f t="shared" si="717"/>
        <v>0</v>
      </c>
      <c r="DX575" s="73">
        <f t="shared" si="718"/>
        <v>0</v>
      </c>
      <c r="DY575" s="125">
        <f t="shared" si="719"/>
        <v>0</v>
      </c>
      <c r="DZ575" s="73">
        <f t="shared" si="720"/>
        <v>0</v>
      </c>
      <c r="EA575" s="19">
        <f t="shared" si="721"/>
        <v>0</v>
      </c>
      <c r="EB575" s="50">
        <f t="shared" si="722"/>
        <v>1</v>
      </c>
      <c r="EC575" s="19">
        <f t="shared" si="723"/>
        <v>0</v>
      </c>
      <c r="ED575" s="19">
        <f t="shared" si="724"/>
        <v>1</v>
      </c>
      <c r="EE575" s="19">
        <f t="shared" si="725"/>
        <v>0</v>
      </c>
      <c r="EF575" s="50">
        <f t="shared" si="726"/>
        <v>0</v>
      </c>
      <c r="EG575" s="19">
        <f t="shared" si="727"/>
        <v>1</v>
      </c>
      <c r="EH575" s="19">
        <f t="shared" si="728"/>
        <v>0</v>
      </c>
      <c r="EI575" s="50">
        <f t="shared" si="729"/>
        <v>0</v>
      </c>
      <c r="EJ575" s="125">
        <f t="shared" si="730"/>
        <v>1</v>
      </c>
      <c r="EK575">
        <f t="shared" si="731"/>
        <v>3</v>
      </c>
      <c r="EL575" t="str">
        <f t="shared" si="732"/>
        <v/>
      </c>
      <c r="EM575">
        <f t="shared" si="733"/>
        <v>81.5</v>
      </c>
      <c r="EN575">
        <f t="shared" si="734"/>
        <v>270</v>
      </c>
      <c r="EO575">
        <f t="shared" si="735"/>
        <v>0</v>
      </c>
      <c r="EP575">
        <f t="shared" si="736"/>
        <v>0.64</v>
      </c>
      <c r="EQ575">
        <f t="shared" si="737"/>
        <v>455</v>
      </c>
      <c r="ER575" t="str">
        <f t="shared" si="738"/>
        <v/>
      </c>
      <c r="ES575">
        <f t="shared" si="739"/>
        <v>140</v>
      </c>
      <c r="ET575">
        <f t="shared" si="740"/>
        <v>332</v>
      </c>
      <c r="EU575" s="61">
        <f t="shared" si="741"/>
        <v>132</v>
      </c>
      <c r="EV575" s="53" t="e">
        <f>IF(ISNUMBER(EK575),EK575*#REF!,"")</f>
        <v>#REF!</v>
      </c>
      <c r="EW575" s="53" t="str">
        <f>IF(ISNUMBER(EL575),EL575*#REF!,"")</f>
        <v/>
      </c>
      <c r="EX575" s="53" t="e">
        <f>IF(ISNUMBER(EM575),EM575*#REF!,"")</f>
        <v>#REF!</v>
      </c>
      <c r="EY575" s="53" t="e">
        <f>IF(ISNUMBER(EN575),EN575*#REF!,"")</f>
        <v>#REF!</v>
      </c>
      <c r="EZ575" s="53" t="e">
        <f>IF(ISNUMBER(EO575),EO575*#REF!,"")</f>
        <v>#REF!</v>
      </c>
      <c r="FA575" s="53" t="e">
        <f>IF(ISNUMBER(EP575),EP575*#REF!,"")</f>
        <v>#REF!</v>
      </c>
      <c r="FB575" s="53" t="e">
        <f>IF(ISNUMBER(EQ575),EQ575*#REF!,"")</f>
        <v>#REF!</v>
      </c>
      <c r="FC575" s="53" t="str">
        <f>IF(ISNUMBER(ER575),ER575*#REF!,"")</f>
        <v/>
      </c>
      <c r="FD575" s="53" t="e">
        <f>IF(ISNUMBER(ES575),ES575*#REF!,"")</f>
        <v>#REF!</v>
      </c>
      <c r="FE575" s="53" t="e">
        <f>IF(ISNUMBER(ET575),ET575*#REF!,"")</f>
        <v>#REF!</v>
      </c>
      <c r="FF575" s="52" t="e">
        <f>IF(ISNUMBER(EU575),EU575*#REF!,"")</f>
        <v>#REF!</v>
      </c>
      <c r="FG575" s="55" t="str">
        <f t="shared" si="742"/>
        <v/>
      </c>
      <c r="FH575" s="55" t="str">
        <f t="shared" si="743"/>
        <v/>
      </c>
      <c r="FI575" s="55" t="str">
        <f t="shared" si="744"/>
        <v/>
      </c>
      <c r="FJ575" s="55" t="str">
        <f t="shared" si="745"/>
        <v/>
      </c>
      <c r="FK575" s="55" t="str">
        <f t="shared" si="746"/>
        <v/>
      </c>
      <c r="FL575" s="55" t="str">
        <f t="shared" si="747"/>
        <v/>
      </c>
      <c r="FM575" s="55" t="str">
        <f t="shared" si="748"/>
        <v/>
      </c>
      <c r="FN575" s="55" t="str">
        <f t="shared" si="749"/>
        <v/>
      </c>
      <c r="FO575" s="55" t="str">
        <f t="shared" si="750"/>
        <v/>
      </c>
      <c r="FP575" s="55" t="str">
        <f t="shared" si="751"/>
        <v/>
      </c>
      <c r="FQ575" s="59" t="str">
        <f t="shared" si="752"/>
        <v/>
      </c>
      <c r="FR575" s="53" t="str">
        <f t="shared" si="708"/>
        <v/>
      </c>
      <c r="FS575" s="53" t="e">
        <f t="shared" si="753"/>
        <v>#VALUE!</v>
      </c>
      <c r="FT575" s="19" t="e">
        <f t="shared" si="754"/>
        <v>#VALUE!</v>
      </c>
      <c r="FU575" s="19" t="e">
        <f t="shared" si="755"/>
        <v>#VALUE!</v>
      </c>
      <c r="FV575" s="19" t="e">
        <f t="shared" si="756"/>
        <v>#VALUE!</v>
      </c>
      <c r="FW575" s="50" t="e">
        <f t="shared" si="757"/>
        <v>#VALUE!</v>
      </c>
      <c r="FX575" s="120">
        <f t="shared" si="758"/>
        <v>0</v>
      </c>
      <c r="FY575" s="120">
        <f t="shared" si="759"/>
        <v>0</v>
      </c>
      <c r="FZ575" s="120">
        <f t="shared" si="760"/>
        <v>0</v>
      </c>
      <c r="GA575" s="120">
        <f t="shared" si="761"/>
        <v>0</v>
      </c>
      <c r="GB575" s="120">
        <f t="shared" si="762"/>
        <v>0</v>
      </c>
      <c r="GC575" s="120">
        <f t="shared" si="763"/>
        <v>0</v>
      </c>
      <c r="GD575" s="120">
        <f t="shared" si="764"/>
        <v>0</v>
      </c>
      <c r="GE575" s="120">
        <f t="shared" si="765"/>
        <v>0</v>
      </c>
      <c r="GF575" s="120">
        <f t="shared" si="766"/>
        <v>0</v>
      </c>
      <c r="GG575">
        <f t="shared" si="767"/>
        <v>0</v>
      </c>
      <c r="GH575">
        <f t="shared" si="768"/>
        <v>0</v>
      </c>
      <c r="GI575">
        <v>6</v>
      </c>
      <c r="GJ575" t="str">
        <f t="shared" si="769"/>
        <v/>
      </c>
    </row>
    <row r="576" spans="1:192" x14ac:dyDescent="0.2">
      <c r="A576" s="50">
        <f t="shared" si="772"/>
        <v>575</v>
      </c>
      <c r="B576" s="58" t="s">
        <v>132</v>
      </c>
      <c r="C576" t="s">
        <v>206</v>
      </c>
      <c r="F576" s="83">
        <v>3424989</v>
      </c>
      <c r="G576" s="83">
        <v>5538530</v>
      </c>
      <c r="H576" s="77">
        <f t="shared" si="709"/>
        <v>424944.57440000004</v>
      </c>
      <c r="I576" s="77">
        <f t="shared" si="710"/>
        <v>5536754.3780000005</v>
      </c>
      <c r="J576" s="83">
        <v>80.5</v>
      </c>
      <c r="K576" s="83" t="s">
        <v>1334</v>
      </c>
      <c r="L576" s="83">
        <v>20</v>
      </c>
      <c r="M576" s="83"/>
      <c r="O576" s="83"/>
      <c r="P576" s="83"/>
      <c r="Q576" s="58" t="s">
        <v>2822</v>
      </c>
      <c r="R576" s="2" t="s">
        <v>2899</v>
      </c>
      <c r="S576" s="2" t="s">
        <v>2812</v>
      </c>
      <c r="T576" s="241" t="str">
        <f t="shared" si="711"/>
        <v>-</v>
      </c>
      <c r="U576" s="241" t="str">
        <f t="shared" si="712"/>
        <v>M</v>
      </c>
      <c r="V576" s="241" t="str">
        <f t="shared" si="713"/>
        <v>-</v>
      </c>
      <c r="W576" s="241" t="str">
        <f t="shared" si="705"/>
        <v>-</v>
      </c>
      <c r="X576" s="260">
        <f t="shared" si="774"/>
        <v>6</v>
      </c>
      <c r="Y576" s="261" t="str">
        <f t="shared" si="773"/>
        <v/>
      </c>
      <c r="Z576" s="68"/>
      <c r="AA576" s="69" t="s">
        <v>2020</v>
      </c>
      <c r="AB576" s="77">
        <v>1</v>
      </c>
      <c r="AC576" s="58" t="s">
        <v>690</v>
      </c>
      <c r="AD576" s="58" t="s">
        <v>2069</v>
      </c>
      <c r="AE576" s="68"/>
      <c r="AF576" s="66">
        <v>12</v>
      </c>
      <c r="AG576" s="83"/>
      <c r="AH576" s="83"/>
      <c r="AI576" s="83"/>
      <c r="AJ576" s="83"/>
      <c r="AK576" s="83"/>
      <c r="AL576" s="83"/>
      <c r="AM576" s="83"/>
      <c r="AN576" s="58"/>
      <c r="AO576" s="64"/>
      <c r="AP576" s="83"/>
      <c r="AQ576" s="58"/>
      <c r="AR576" s="58">
        <v>2642.8</v>
      </c>
      <c r="AS576" s="193">
        <f t="shared" si="775"/>
        <v>2667.5880000000002</v>
      </c>
      <c r="AT576" s="248" t="str">
        <f t="shared" si="776"/>
        <v/>
      </c>
      <c r="AU576" s="58">
        <v>795.5</v>
      </c>
      <c r="AV576" s="64">
        <v>26.4</v>
      </c>
      <c r="AW576" s="58">
        <v>78.2</v>
      </c>
      <c r="AX576" s="58">
        <v>1259</v>
      </c>
      <c r="AY576" s="58">
        <v>319.39999999999998</v>
      </c>
      <c r="AZ576" s="68">
        <v>58.06</v>
      </c>
      <c r="BA576" s="58">
        <v>0.38</v>
      </c>
      <c r="BB576" s="58">
        <v>88.48</v>
      </c>
      <c r="BC576" s="58"/>
      <c r="BD576" s="58"/>
      <c r="BE576" s="58">
        <v>15.4</v>
      </c>
      <c r="BF576" s="58"/>
      <c r="BG576" s="58"/>
      <c r="BH576" s="60">
        <v>2.1</v>
      </c>
      <c r="BI576" s="58">
        <v>6.8000000000000005E-2</v>
      </c>
      <c r="BJ576" s="58"/>
      <c r="BK576" s="58"/>
      <c r="BL576" s="58"/>
      <c r="BM576" s="64">
        <v>24.6</v>
      </c>
      <c r="BN576" s="68"/>
      <c r="BO576" s="81"/>
      <c r="BP576" s="81"/>
      <c r="BQ576" s="81"/>
      <c r="BR576" s="81"/>
      <c r="BS576" s="81"/>
      <c r="BT576" s="81"/>
      <c r="BU576" s="81"/>
      <c r="BV576" s="81"/>
      <c r="BW576" s="81"/>
      <c r="BX576" s="81"/>
      <c r="BY576" s="81"/>
      <c r="BZ576" s="81"/>
      <c r="CA576" s="81"/>
      <c r="CB576" s="81"/>
      <c r="CC576" s="81"/>
      <c r="CD576" s="81"/>
      <c r="CE576" s="81"/>
      <c r="CF576" s="81"/>
      <c r="CG576" s="81"/>
      <c r="CH576" s="81"/>
      <c r="CI576" s="81"/>
      <c r="CJ576" s="81"/>
      <c r="CK576" s="81"/>
      <c r="CL576" s="82"/>
      <c r="CM576" s="58">
        <v>0.9</v>
      </c>
      <c r="CN576" s="81">
        <v>10.5</v>
      </c>
      <c r="CO576" s="90"/>
      <c r="DB576" s="103"/>
      <c r="DC576" s="103"/>
      <c r="DD576" s="103"/>
      <c r="DE576" s="103"/>
      <c r="DF576" s="103"/>
      <c r="DG576" s="103"/>
      <c r="DH576" s="103"/>
      <c r="DI576" s="103"/>
      <c r="DJ576" s="103"/>
      <c r="DK576" s="103"/>
      <c r="DL576" s="103"/>
      <c r="DM576" s="103"/>
      <c r="DN576" s="103"/>
      <c r="DO576" s="103"/>
      <c r="DP576" s="103"/>
      <c r="DQ576" s="103"/>
      <c r="DR576" s="103"/>
      <c r="DS576" s="104"/>
      <c r="DT576" s="50">
        <f t="shared" si="714"/>
        <v>1</v>
      </c>
      <c r="DU576" s="73">
        <f t="shared" si="715"/>
        <v>0</v>
      </c>
      <c r="DV576" s="73">
        <f t="shared" si="716"/>
        <v>1</v>
      </c>
      <c r="DW576" s="73">
        <f t="shared" si="717"/>
        <v>0</v>
      </c>
      <c r="DX576" s="73">
        <f t="shared" si="718"/>
        <v>0</v>
      </c>
      <c r="DY576" s="125">
        <f t="shared" si="719"/>
        <v>0</v>
      </c>
      <c r="DZ576" s="73">
        <f t="shared" si="720"/>
        <v>1</v>
      </c>
      <c r="EA576" s="19">
        <f t="shared" si="721"/>
        <v>0</v>
      </c>
      <c r="EB576" s="50">
        <f t="shared" si="722"/>
        <v>0</v>
      </c>
      <c r="EC576" s="19">
        <f t="shared" si="723"/>
        <v>0</v>
      </c>
      <c r="ED576" s="19">
        <f t="shared" si="724"/>
        <v>1</v>
      </c>
      <c r="EE576" s="19">
        <f t="shared" si="725"/>
        <v>0</v>
      </c>
      <c r="EF576" s="50">
        <f t="shared" si="726"/>
        <v>0</v>
      </c>
      <c r="EG576" s="19">
        <f t="shared" si="727"/>
        <v>1</v>
      </c>
      <c r="EH576" s="19">
        <f t="shared" si="728"/>
        <v>0</v>
      </c>
      <c r="EI576" s="50">
        <f t="shared" si="729"/>
        <v>0</v>
      </c>
      <c r="EJ576" s="125">
        <f t="shared" si="730"/>
        <v>1</v>
      </c>
      <c r="EK576">
        <f t="shared" si="731"/>
        <v>795.5</v>
      </c>
      <c r="EL576">
        <f t="shared" si="732"/>
        <v>88.48</v>
      </c>
      <c r="EM576">
        <f t="shared" si="733"/>
        <v>26.4</v>
      </c>
      <c r="EN576">
        <f t="shared" si="734"/>
        <v>78.2</v>
      </c>
      <c r="EO576" t="str">
        <f t="shared" si="735"/>
        <v/>
      </c>
      <c r="EP576">
        <f t="shared" si="736"/>
        <v>15.4</v>
      </c>
      <c r="EQ576">
        <f t="shared" si="737"/>
        <v>58.06</v>
      </c>
      <c r="ER576" t="str">
        <f t="shared" si="738"/>
        <v/>
      </c>
      <c r="ES576" t="str">
        <f t="shared" si="739"/>
        <v/>
      </c>
      <c r="ET576">
        <f t="shared" si="740"/>
        <v>319.39999999999998</v>
      </c>
      <c r="EU576" s="61">
        <f t="shared" si="741"/>
        <v>1259</v>
      </c>
      <c r="EV576" s="53" t="e">
        <f>IF(ISNUMBER(EK576),EK576*#REF!,"")</f>
        <v>#REF!</v>
      </c>
      <c r="EW576" s="53" t="e">
        <f>IF(ISNUMBER(EL576),EL576*#REF!,"")</f>
        <v>#REF!</v>
      </c>
      <c r="EX576" s="53" t="e">
        <f>IF(ISNUMBER(EM576),EM576*#REF!,"")</f>
        <v>#REF!</v>
      </c>
      <c r="EY576" s="53" t="e">
        <f>IF(ISNUMBER(EN576),EN576*#REF!,"")</f>
        <v>#REF!</v>
      </c>
      <c r="EZ576" s="53" t="str">
        <f>IF(ISNUMBER(EO576),EO576*#REF!,"")</f>
        <v/>
      </c>
      <c r="FA576" s="53" t="e">
        <f>IF(ISNUMBER(EP576),EP576*#REF!,"")</f>
        <v>#REF!</v>
      </c>
      <c r="FB576" s="53" t="e">
        <f>IF(ISNUMBER(EQ576),EQ576*#REF!,"")</f>
        <v>#REF!</v>
      </c>
      <c r="FC576" s="53" t="str">
        <f>IF(ISNUMBER(ER576),ER576*#REF!,"")</f>
        <v/>
      </c>
      <c r="FD576" s="53" t="str">
        <f>IF(ISNUMBER(ES576),ES576*#REF!,"")</f>
        <v/>
      </c>
      <c r="FE576" s="53" t="e">
        <f>IF(ISNUMBER(ET576),ET576*#REF!,"")</f>
        <v>#REF!</v>
      </c>
      <c r="FF576" s="52" t="e">
        <f>IF(ISNUMBER(EU576),EU576*#REF!,"")</f>
        <v>#REF!</v>
      </c>
      <c r="FG576" s="55" t="str">
        <f t="shared" si="742"/>
        <v/>
      </c>
      <c r="FH576" s="55" t="str">
        <f t="shared" si="743"/>
        <v/>
      </c>
      <c r="FI576" s="55" t="str">
        <f t="shared" si="744"/>
        <v/>
      </c>
      <c r="FJ576" s="55" t="str">
        <f t="shared" si="745"/>
        <v/>
      </c>
      <c r="FK576" s="55" t="str">
        <f t="shared" si="746"/>
        <v/>
      </c>
      <c r="FL576" s="55" t="str">
        <f t="shared" si="747"/>
        <v/>
      </c>
      <c r="FM576" s="55" t="str">
        <f t="shared" si="748"/>
        <v/>
      </c>
      <c r="FN576" s="55" t="str">
        <f t="shared" si="749"/>
        <v/>
      </c>
      <c r="FO576" s="55" t="str">
        <f t="shared" si="750"/>
        <v/>
      </c>
      <c r="FP576" s="55" t="str">
        <f t="shared" si="751"/>
        <v/>
      </c>
      <c r="FQ576" s="59" t="str">
        <f t="shared" si="752"/>
        <v/>
      </c>
      <c r="FR576" s="53" t="str">
        <f t="shared" si="708"/>
        <v/>
      </c>
      <c r="FS576" s="53" t="e">
        <f t="shared" si="753"/>
        <v>#VALUE!</v>
      </c>
      <c r="FT576" s="19" t="e">
        <f t="shared" si="754"/>
        <v>#VALUE!</v>
      </c>
      <c r="FU576" s="19" t="e">
        <f t="shared" si="755"/>
        <v>#VALUE!</v>
      </c>
      <c r="FV576" s="19" t="e">
        <f t="shared" si="756"/>
        <v>#VALUE!</v>
      </c>
      <c r="FW576" s="50" t="e">
        <f t="shared" si="757"/>
        <v>#VALUE!</v>
      </c>
      <c r="FX576" s="120">
        <f t="shared" si="758"/>
        <v>0</v>
      </c>
      <c r="FY576" s="120">
        <f t="shared" si="759"/>
        <v>0</v>
      </c>
      <c r="FZ576" s="120">
        <f t="shared" si="760"/>
        <v>0</v>
      </c>
      <c r="GA576" s="120">
        <f t="shared" si="761"/>
        <v>0</v>
      </c>
      <c r="GB576" s="120">
        <f t="shared" si="762"/>
        <v>0</v>
      </c>
      <c r="GC576" s="120">
        <f t="shared" si="763"/>
        <v>0</v>
      </c>
      <c r="GD576" s="120">
        <f t="shared" si="764"/>
        <v>0</v>
      </c>
      <c r="GE576" s="120">
        <f t="shared" si="765"/>
        <v>0</v>
      </c>
      <c r="GF576" s="120">
        <f t="shared" si="766"/>
        <v>0</v>
      </c>
      <c r="GG576">
        <f t="shared" si="767"/>
        <v>0</v>
      </c>
      <c r="GH576">
        <f t="shared" si="768"/>
        <v>0</v>
      </c>
      <c r="GI576">
        <v>6</v>
      </c>
      <c r="GJ576" t="str">
        <f t="shared" si="769"/>
        <v/>
      </c>
    </row>
    <row r="577" spans="1:192" x14ac:dyDescent="0.2">
      <c r="A577" s="50">
        <f t="shared" si="772"/>
        <v>576</v>
      </c>
      <c r="B577" s="58" t="s">
        <v>132</v>
      </c>
      <c r="C577" t="s">
        <v>206</v>
      </c>
      <c r="F577" s="83">
        <v>3424989</v>
      </c>
      <c r="G577" s="83">
        <v>5538530</v>
      </c>
      <c r="H577" s="77">
        <f t="shared" si="709"/>
        <v>424944.57440000004</v>
      </c>
      <c r="I577" s="77">
        <f t="shared" si="710"/>
        <v>5536754.3780000005</v>
      </c>
      <c r="J577" s="83">
        <v>80.5</v>
      </c>
      <c r="K577" s="83" t="s">
        <v>1334</v>
      </c>
      <c r="L577" s="83">
        <v>20</v>
      </c>
      <c r="M577" s="83"/>
      <c r="O577" s="83"/>
      <c r="P577" s="83"/>
      <c r="Q577" s="58" t="s">
        <v>2822</v>
      </c>
      <c r="R577" s="2" t="s">
        <v>2899</v>
      </c>
      <c r="S577" s="2" t="s">
        <v>2812</v>
      </c>
      <c r="T577" s="241" t="str">
        <f t="shared" si="711"/>
        <v>-</v>
      </c>
      <c r="U577" s="241" t="str">
        <f t="shared" si="712"/>
        <v>M</v>
      </c>
      <c r="V577" s="241" t="str">
        <f t="shared" si="713"/>
        <v>-</v>
      </c>
      <c r="W577" s="241" t="str">
        <f t="shared" si="705"/>
        <v>-</v>
      </c>
      <c r="X577" s="260">
        <f t="shared" si="774"/>
        <v>6</v>
      </c>
      <c r="Y577" s="261" t="str">
        <f t="shared" si="773"/>
        <v/>
      </c>
      <c r="Z577" s="68" t="s">
        <v>1572</v>
      </c>
      <c r="AA577" s="83" t="s">
        <v>1555</v>
      </c>
      <c r="AB577" s="77">
        <v>2</v>
      </c>
      <c r="AC577" s="58" t="s">
        <v>414</v>
      </c>
      <c r="AD577" s="58" t="s">
        <v>2070</v>
      </c>
      <c r="AE577" s="68"/>
      <c r="AF577" s="83">
        <v>12.3</v>
      </c>
      <c r="AG577" s="83"/>
      <c r="AH577" s="83"/>
      <c r="AI577" s="83"/>
      <c r="AJ577" s="83"/>
      <c r="AK577" s="83"/>
      <c r="AL577" s="83"/>
      <c r="AM577" s="83">
        <v>0.5</v>
      </c>
      <c r="AN577" s="58"/>
      <c r="AO577" s="58"/>
      <c r="AP577" s="83"/>
      <c r="AQ577" s="58"/>
      <c r="AR577">
        <v>2988.7</v>
      </c>
      <c r="AS577" s="193">
        <f t="shared" si="775"/>
        <v>2999.8</v>
      </c>
      <c r="AT577" s="248" t="str">
        <f t="shared" si="776"/>
        <v/>
      </c>
      <c r="AU577" s="58">
        <v>928</v>
      </c>
      <c r="AV577" s="58">
        <v>28.8</v>
      </c>
      <c r="AW577" s="58">
        <v>75</v>
      </c>
      <c r="AX577" s="58">
        <v>1220</v>
      </c>
      <c r="AY577" s="58">
        <v>277</v>
      </c>
      <c r="AZ577" s="68">
        <v>427</v>
      </c>
      <c r="BA577" s="58"/>
      <c r="BB577" s="58">
        <v>27.3</v>
      </c>
      <c r="BC577" s="58"/>
      <c r="BD577" s="58"/>
      <c r="BE577" s="58">
        <v>5.6</v>
      </c>
      <c r="BF577" s="58"/>
      <c r="BG577" s="58"/>
      <c r="BH577" s="58"/>
      <c r="BI577" s="58"/>
      <c r="BJ577" s="58"/>
      <c r="BK577" s="58"/>
      <c r="BL577" s="58"/>
      <c r="BM577" s="58">
        <v>11.1</v>
      </c>
      <c r="BN577" s="68"/>
      <c r="BO577" s="81"/>
      <c r="BP577" s="81"/>
      <c r="BQ577" s="81"/>
      <c r="BR577" s="81"/>
      <c r="BS577" s="81"/>
      <c r="BT577" s="81"/>
      <c r="BU577" s="81"/>
      <c r="BV577" s="81"/>
      <c r="BW577" s="81"/>
      <c r="BX577" s="81"/>
      <c r="BY577" s="81"/>
      <c r="BZ577" s="81"/>
      <c r="CA577" s="81"/>
      <c r="CB577" s="81"/>
      <c r="CC577" s="81"/>
      <c r="CD577" s="81"/>
      <c r="CE577" s="81"/>
      <c r="CF577" s="81"/>
      <c r="CG577" s="81"/>
      <c r="CH577" s="81"/>
      <c r="CI577" s="81"/>
      <c r="CJ577" s="81"/>
      <c r="CK577" s="81"/>
      <c r="CL577" s="82"/>
      <c r="CM577" s="58"/>
      <c r="CN577" s="90" t="s">
        <v>3088</v>
      </c>
      <c r="CO577" s="81"/>
      <c r="CP577" s="58"/>
      <c r="CQ577" s="68"/>
      <c r="CR577" s="58"/>
      <c r="CS577" s="58"/>
      <c r="CT577" s="58"/>
      <c r="CU577" s="58"/>
      <c r="CV577" s="58"/>
      <c r="CW577" s="58"/>
      <c r="CX577" s="58"/>
      <c r="CY577" s="58"/>
      <c r="CZ577" s="58"/>
      <c r="DA577" s="68"/>
      <c r="DB577" s="81"/>
      <c r="DC577" s="81"/>
      <c r="DD577" s="81"/>
      <c r="DE577" s="81"/>
      <c r="DF577" s="81"/>
      <c r="DG577" s="81"/>
      <c r="DH577" s="81">
        <v>20.6</v>
      </c>
      <c r="DI577" s="81"/>
      <c r="DJ577" s="81"/>
      <c r="DK577" s="103"/>
      <c r="DL577" s="103"/>
      <c r="DM577" s="103"/>
      <c r="DN577" s="81"/>
      <c r="DO577" s="81"/>
      <c r="DP577" s="103"/>
      <c r="DQ577" s="103"/>
      <c r="DR577" s="103"/>
      <c r="DS577" s="104"/>
      <c r="DT577" s="50">
        <f t="shared" si="714"/>
        <v>0</v>
      </c>
      <c r="DU577" s="73">
        <f t="shared" si="715"/>
        <v>0</v>
      </c>
      <c r="DV577" s="73">
        <f t="shared" si="716"/>
        <v>1</v>
      </c>
      <c r="DW577" s="73">
        <f t="shared" si="717"/>
        <v>0</v>
      </c>
      <c r="DX577" s="73">
        <f t="shared" si="718"/>
        <v>0</v>
      </c>
      <c r="DY577" s="125">
        <f t="shared" si="719"/>
        <v>0</v>
      </c>
      <c r="DZ577" s="73">
        <f t="shared" si="720"/>
        <v>1</v>
      </c>
      <c r="EA577" s="19">
        <f t="shared" si="721"/>
        <v>0</v>
      </c>
      <c r="EB577" s="50">
        <f t="shared" si="722"/>
        <v>0</v>
      </c>
      <c r="EC577" s="19">
        <f t="shared" si="723"/>
        <v>0</v>
      </c>
      <c r="ED577" s="19">
        <f t="shared" si="724"/>
        <v>1</v>
      </c>
      <c r="EE577" s="19">
        <f t="shared" si="725"/>
        <v>0</v>
      </c>
      <c r="EF577" s="50">
        <f t="shared" si="726"/>
        <v>0</v>
      </c>
      <c r="EG577" s="19">
        <f t="shared" si="727"/>
        <v>0</v>
      </c>
      <c r="EH577" s="19">
        <f t="shared" si="728"/>
        <v>0</v>
      </c>
      <c r="EI577" s="50">
        <f t="shared" si="729"/>
        <v>1</v>
      </c>
      <c r="EJ577" s="125">
        <f t="shared" si="730"/>
        <v>1</v>
      </c>
      <c r="EK577">
        <f t="shared" si="731"/>
        <v>928</v>
      </c>
      <c r="EL577">
        <f t="shared" si="732"/>
        <v>27.3</v>
      </c>
      <c r="EM577">
        <f t="shared" si="733"/>
        <v>28.8</v>
      </c>
      <c r="EN577">
        <f t="shared" si="734"/>
        <v>75</v>
      </c>
      <c r="EO577" t="str">
        <f t="shared" si="735"/>
        <v/>
      </c>
      <c r="EP577">
        <f t="shared" si="736"/>
        <v>5.6</v>
      </c>
      <c r="EQ577">
        <f t="shared" si="737"/>
        <v>427</v>
      </c>
      <c r="ER577" t="str">
        <f t="shared" si="738"/>
        <v/>
      </c>
      <c r="ES577" t="str">
        <f t="shared" si="739"/>
        <v/>
      </c>
      <c r="ET577">
        <f t="shared" si="740"/>
        <v>277</v>
      </c>
      <c r="EU577" s="61">
        <f t="shared" si="741"/>
        <v>1220</v>
      </c>
      <c r="EV577" s="53" t="e">
        <f>IF(ISNUMBER(EK577),EK577*#REF!,"")</f>
        <v>#REF!</v>
      </c>
      <c r="EW577" s="53" t="e">
        <f>IF(ISNUMBER(EL577),EL577*#REF!,"")</f>
        <v>#REF!</v>
      </c>
      <c r="EX577" s="53" t="e">
        <f>IF(ISNUMBER(EM577),EM577*#REF!,"")</f>
        <v>#REF!</v>
      </c>
      <c r="EY577" s="53" t="e">
        <f>IF(ISNUMBER(EN577),EN577*#REF!,"")</f>
        <v>#REF!</v>
      </c>
      <c r="EZ577" s="53" t="str">
        <f>IF(ISNUMBER(EO577),EO577*#REF!,"")</f>
        <v/>
      </c>
      <c r="FA577" s="53" t="e">
        <f>IF(ISNUMBER(EP577),EP577*#REF!,"")</f>
        <v>#REF!</v>
      </c>
      <c r="FB577" s="53" t="e">
        <f>IF(ISNUMBER(EQ577),EQ577*#REF!,"")</f>
        <v>#REF!</v>
      </c>
      <c r="FC577" s="53" t="str">
        <f>IF(ISNUMBER(ER577),ER577*#REF!,"")</f>
        <v/>
      </c>
      <c r="FD577" s="53" t="str">
        <f>IF(ISNUMBER(ES577),ES577*#REF!,"")</f>
        <v/>
      </c>
      <c r="FE577" s="53" t="e">
        <f>IF(ISNUMBER(ET577),ET577*#REF!,"")</f>
        <v>#REF!</v>
      </c>
      <c r="FF577" s="52" t="e">
        <f>IF(ISNUMBER(EU577),EU577*#REF!,"")</f>
        <v>#REF!</v>
      </c>
      <c r="FG577" s="55" t="str">
        <f t="shared" si="742"/>
        <v/>
      </c>
      <c r="FH577" s="55" t="str">
        <f t="shared" si="743"/>
        <v/>
      </c>
      <c r="FI577" s="55" t="str">
        <f t="shared" si="744"/>
        <v/>
      </c>
      <c r="FJ577" s="55" t="str">
        <f t="shared" si="745"/>
        <v/>
      </c>
      <c r="FK577" s="55" t="str">
        <f t="shared" si="746"/>
        <v/>
      </c>
      <c r="FL577" s="55" t="str">
        <f t="shared" si="747"/>
        <v/>
      </c>
      <c r="FM577" s="55" t="str">
        <f t="shared" si="748"/>
        <v/>
      </c>
      <c r="FN577" s="55" t="str">
        <f t="shared" si="749"/>
        <v/>
      </c>
      <c r="FO577" s="55" t="str">
        <f t="shared" si="750"/>
        <v/>
      </c>
      <c r="FP577" s="55" t="str">
        <f t="shared" si="751"/>
        <v/>
      </c>
      <c r="FQ577" s="59" t="str">
        <f t="shared" si="752"/>
        <v/>
      </c>
      <c r="FR577" s="53" t="str">
        <f t="shared" si="708"/>
        <v/>
      </c>
      <c r="FS577" s="53" t="e">
        <f t="shared" si="753"/>
        <v>#VALUE!</v>
      </c>
      <c r="FT577" s="19" t="e">
        <f t="shared" si="754"/>
        <v>#VALUE!</v>
      </c>
      <c r="FU577" s="19" t="e">
        <f t="shared" si="755"/>
        <v>#VALUE!</v>
      </c>
      <c r="FV577" s="19" t="e">
        <f t="shared" si="756"/>
        <v>#VALUE!</v>
      </c>
      <c r="FW577" s="50" t="e">
        <f t="shared" si="757"/>
        <v>#VALUE!</v>
      </c>
      <c r="FX577" s="120">
        <f t="shared" si="758"/>
        <v>0</v>
      </c>
      <c r="FY577" s="120">
        <f t="shared" si="759"/>
        <v>0</v>
      </c>
      <c r="FZ577" s="120">
        <f t="shared" si="760"/>
        <v>0</v>
      </c>
      <c r="GA577" s="120">
        <f t="shared" si="761"/>
        <v>0</v>
      </c>
      <c r="GB577" s="120">
        <f t="shared" si="762"/>
        <v>0</v>
      </c>
      <c r="GC577" s="120">
        <f t="shared" si="763"/>
        <v>0</v>
      </c>
      <c r="GD577" s="120">
        <f t="shared" si="764"/>
        <v>0</v>
      </c>
      <c r="GE577" s="120">
        <f t="shared" si="765"/>
        <v>0</v>
      </c>
      <c r="GF577" s="120">
        <f t="shared" si="766"/>
        <v>0</v>
      </c>
      <c r="GG577">
        <f t="shared" si="767"/>
        <v>0</v>
      </c>
      <c r="GH577">
        <f t="shared" si="768"/>
        <v>0</v>
      </c>
      <c r="GI577">
        <v>6</v>
      </c>
      <c r="GJ577" t="str">
        <f t="shared" si="769"/>
        <v/>
      </c>
    </row>
    <row r="578" spans="1:192" x14ac:dyDescent="0.2">
      <c r="A578" s="50">
        <f t="shared" si="772"/>
        <v>577</v>
      </c>
      <c r="B578" s="58" t="s">
        <v>132</v>
      </c>
      <c r="C578" s="58" t="s">
        <v>206</v>
      </c>
      <c r="D578" s="58"/>
      <c r="E578" s="58"/>
      <c r="F578" s="83">
        <v>3424989</v>
      </c>
      <c r="G578" s="83">
        <v>5538530</v>
      </c>
      <c r="H578" s="77">
        <f t="shared" si="709"/>
        <v>424944.57440000004</v>
      </c>
      <c r="I578" s="77">
        <f t="shared" si="710"/>
        <v>5536754.3780000005</v>
      </c>
      <c r="J578" s="83">
        <v>80.5</v>
      </c>
      <c r="K578" s="83" t="s">
        <v>1333</v>
      </c>
      <c r="L578" s="83">
        <v>24.5</v>
      </c>
      <c r="M578" s="83"/>
      <c r="O578" s="83" t="s">
        <v>1330</v>
      </c>
      <c r="P578" s="83"/>
      <c r="Q578" s="58" t="s">
        <v>2822</v>
      </c>
      <c r="R578" s="2" t="s">
        <v>2899</v>
      </c>
      <c r="S578" s="2" t="s">
        <v>2812</v>
      </c>
      <c r="T578" s="241" t="str">
        <f t="shared" si="711"/>
        <v>-</v>
      </c>
      <c r="U578" s="241" t="str">
        <f t="shared" si="712"/>
        <v>M</v>
      </c>
      <c r="V578" s="241" t="str">
        <f t="shared" si="713"/>
        <v>-</v>
      </c>
      <c r="W578" s="241" t="str">
        <f t="shared" si="705"/>
        <v>-</v>
      </c>
      <c r="X578" s="260">
        <f t="shared" si="774"/>
        <v>6</v>
      </c>
      <c r="Y578" s="261" t="str">
        <f t="shared" si="773"/>
        <v/>
      </c>
      <c r="Z578" s="68"/>
      <c r="AA578" s="69">
        <v>26722</v>
      </c>
      <c r="AB578" s="77">
        <v>3</v>
      </c>
      <c r="AC578" s="58" t="s">
        <v>279</v>
      </c>
      <c r="AD578" s="58" t="s">
        <v>2071</v>
      </c>
      <c r="AE578" s="70" t="s">
        <v>1032</v>
      </c>
      <c r="AF578" s="83">
        <v>11.2</v>
      </c>
      <c r="AG578" s="83"/>
      <c r="AH578" s="83">
        <v>7.3</v>
      </c>
      <c r="AI578" s="83"/>
      <c r="AJ578" s="83"/>
      <c r="AK578" s="83"/>
      <c r="AL578" s="83"/>
      <c r="AM578" s="87">
        <v>0.25</v>
      </c>
      <c r="AN578" s="58"/>
      <c r="AO578" s="58"/>
      <c r="AP578" s="83">
        <v>2</v>
      </c>
      <c r="AQ578" s="58"/>
      <c r="AR578" s="58">
        <v>2599</v>
      </c>
      <c r="AS578" s="193">
        <f t="shared" si="775"/>
        <v>2569.44</v>
      </c>
      <c r="AT578" s="248" t="str">
        <f t="shared" si="776"/>
        <v/>
      </c>
      <c r="AU578" s="58">
        <v>802</v>
      </c>
      <c r="AV578" s="58">
        <v>19</v>
      </c>
      <c r="AW578" s="58">
        <v>55</v>
      </c>
      <c r="AX578" s="58">
        <v>964</v>
      </c>
      <c r="AY578" s="58">
        <v>258</v>
      </c>
      <c r="AZ578" s="68">
        <v>458</v>
      </c>
      <c r="BA578" s="58"/>
      <c r="BB578" s="58"/>
      <c r="BC578" s="58"/>
      <c r="BD578" s="58">
        <v>2.35</v>
      </c>
      <c r="BE578" s="58">
        <v>0.56000000000000005</v>
      </c>
      <c r="BF578" s="58">
        <v>0.13</v>
      </c>
      <c r="BG578" s="58"/>
      <c r="BH578" s="58"/>
      <c r="BI578" s="58"/>
      <c r="BJ578" s="58">
        <v>0</v>
      </c>
      <c r="BK578" s="58"/>
      <c r="BL578" s="58"/>
      <c r="BM578" s="64">
        <v>10.4</v>
      </c>
      <c r="BN578" s="68"/>
      <c r="BO578" s="81"/>
      <c r="BP578" s="81"/>
      <c r="BQ578" s="81"/>
      <c r="BR578" s="81"/>
      <c r="BS578" s="81"/>
      <c r="BT578" s="81"/>
      <c r="BU578" s="81"/>
      <c r="BV578" s="81"/>
      <c r="BW578" s="81"/>
      <c r="BX578" s="81"/>
      <c r="BY578" s="81"/>
      <c r="BZ578" s="81"/>
      <c r="CA578" s="81"/>
      <c r="CB578" s="81"/>
      <c r="CC578" s="81"/>
      <c r="CD578" s="81"/>
      <c r="CE578" s="81"/>
      <c r="CF578" s="81"/>
      <c r="CG578" s="81"/>
      <c r="CH578" s="81"/>
      <c r="CI578" s="81"/>
      <c r="CJ578" s="81"/>
      <c r="CK578" s="81"/>
      <c r="CL578" s="82"/>
      <c r="CM578" s="58">
        <v>3.1</v>
      </c>
      <c r="CN578" s="81">
        <v>39</v>
      </c>
      <c r="CO578" s="90"/>
      <c r="DB578" s="103"/>
      <c r="DC578" s="103"/>
      <c r="DD578" s="103"/>
      <c r="DE578" s="103"/>
      <c r="DF578" s="103"/>
      <c r="DG578" s="103"/>
      <c r="DH578" s="103"/>
      <c r="DI578" s="103"/>
      <c r="DJ578" s="103"/>
      <c r="DK578" s="103"/>
      <c r="DL578" s="103"/>
      <c r="DM578" s="103"/>
      <c r="DN578" s="103"/>
      <c r="DO578" s="103"/>
      <c r="DP578" s="103"/>
      <c r="DQ578" s="103"/>
      <c r="DR578" s="103"/>
      <c r="DS578" s="104"/>
      <c r="DT578" s="50">
        <f t="shared" si="714"/>
        <v>0</v>
      </c>
      <c r="DU578" s="73">
        <f t="shared" si="715"/>
        <v>0</v>
      </c>
      <c r="DV578" s="73">
        <f t="shared" si="716"/>
        <v>1</v>
      </c>
      <c r="DW578" s="73">
        <f t="shared" si="717"/>
        <v>0</v>
      </c>
      <c r="DX578" s="73">
        <f t="shared" si="718"/>
        <v>0</v>
      </c>
      <c r="DY578" s="125">
        <f t="shared" si="719"/>
        <v>0</v>
      </c>
      <c r="DZ578" s="73">
        <f t="shared" si="720"/>
        <v>1</v>
      </c>
      <c r="EA578" s="19">
        <f t="shared" si="721"/>
        <v>0</v>
      </c>
      <c r="EB578" s="50">
        <f t="shared" si="722"/>
        <v>0</v>
      </c>
      <c r="EC578" s="19">
        <f t="shared" si="723"/>
        <v>0</v>
      </c>
      <c r="ED578" s="19">
        <f t="shared" si="724"/>
        <v>1</v>
      </c>
      <c r="EE578" s="19">
        <f t="shared" si="725"/>
        <v>0</v>
      </c>
      <c r="EF578" s="50">
        <f t="shared" si="726"/>
        <v>0</v>
      </c>
      <c r="EG578" s="19">
        <f t="shared" si="727"/>
        <v>1</v>
      </c>
      <c r="EH578" s="19">
        <f t="shared" si="728"/>
        <v>0</v>
      </c>
      <c r="EI578" s="50">
        <f t="shared" si="729"/>
        <v>0</v>
      </c>
      <c r="EJ578" s="125">
        <f t="shared" si="730"/>
        <v>1</v>
      </c>
      <c r="EK578">
        <f t="shared" si="731"/>
        <v>802</v>
      </c>
      <c r="EL578" t="str">
        <f t="shared" si="732"/>
        <v/>
      </c>
      <c r="EM578">
        <f t="shared" si="733"/>
        <v>19</v>
      </c>
      <c r="EN578">
        <f t="shared" si="734"/>
        <v>55</v>
      </c>
      <c r="EO578">
        <f t="shared" si="735"/>
        <v>0.13</v>
      </c>
      <c r="EP578">
        <f t="shared" si="736"/>
        <v>0.56000000000000005</v>
      </c>
      <c r="EQ578">
        <f t="shared" si="737"/>
        <v>458</v>
      </c>
      <c r="ER578" t="str">
        <f t="shared" si="738"/>
        <v/>
      </c>
      <c r="ES578">
        <f t="shared" si="739"/>
        <v>0</v>
      </c>
      <c r="ET578">
        <f t="shared" si="740"/>
        <v>258</v>
      </c>
      <c r="EU578" s="61">
        <f t="shared" si="741"/>
        <v>964</v>
      </c>
      <c r="EV578" s="53" t="e">
        <f>IF(ISNUMBER(EK578),EK578*#REF!,"")</f>
        <v>#REF!</v>
      </c>
      <c r="EW578" s="53" t="str">
        <f>IF(ISNUMBER(EL578),EL578*#REF!,"")</f>
        <v/>
      </c>
      <c r="EX578" s="53" t="e">
        <f>IF(ISNUMBER(EM578),EM578*#REF!,"")</f>
        <v>#REF!</v>
      </c>
      <c r="EY578" s="53" t="e">
        <f>IF(ISNUMBER(EN578),EN578*#REF!,"")</f>
        <v>#REF!</v>
      </c>
      <c r="EZ578" s="53" t="e">
        <f>IF(ISNUMBER(EO578),EO578*#REF!,"")</f>
        <v>#REF!</v>
      </c>
      <c r="FA578" s="53" t="e">
        <f>IF(ISNUMBER(EP578),EP578*#REF!,"")</f>
        <v>#REF!</v>
      </c>
      <c r="FB578" s="53" t="e">
        <f>IF(ISNUMBER(EQ578),EQ578*#REF!,"")</f>
        <v>#REF!</v>
      </c>
      <c r="FC578" s="53" t="str">
        <f>IF(ISNUMBER(ER578),ER578*#REF!,"")</f>
        <v/>
      </c>
      <c r="FD578" s="53" t="e">
        <f>IF(ISNUMBER(ES578),ES578*#REF!,"")</f>
        <v>#REF!</v>
      </c>
      <c r="FE578" s="53" t="e">
        <f>IF(ISNUMBER(ET578),ET578*#REF!,"")</f>
        <v>#REF!</v>
      </c>
      <c r="FF578" s="52" t="e">
        <f>IF(ISNUMBER(EU578),EU578*#REF!,"")</f>
        <v>#REF!</v>
      </c>
      <c r="FG578" s="55" t="str">
        <f t="shared" si="742"/>
        <v/>
      </c>
      <c r="FH578" s="55" t="str">
        <f t="shared" si="743"/>
        <v/>
      </c>
      <c r="FI578" s="55" t="str">
        <f t="shared" si="744"/>
        <v/>
      </c>
      <c r="FJ578" s="55" t="str">
        <f t="shared" si="745"/>
        <v/>
      </c>
      <c r="FK578" s="55" t="str">
        <f t="shared" si="746"/>
        <v/>
      </c>
      <c r="FL578" s="55" t="str">
        <f t="shared" si="747"/>
        <v/>
      </c>
      <c r="FM578" s="55" t="str">
        <f t="shared" si="748"/>
        <v/>
      </c>
      <c r="FN578" s="55" t="str">
        <f t="shared" si="749"/>
        <v/>
      </c>
      <c r="FO578" s="55" t="str">
        <f t="shared" si="750"/>
        <v/>
      </c>
      <c r="FP578" s="55" t="str">
        <f t="shared" si="751"/>
        <v/>
      </c>
      <c r="FQ578" s="59" t="str">
        <f t="shared" si="752"/>
        <v/>
      </c>
      <c r="FR578" s="53" t="str">
        <f t="shared" si="708"/>
        <v/>
      </c>
      <c r="FS578" s="53" t="e">
        <f t="shared" si="753"/>
        <v>#VALUE!</v>
      </c>
      <c r="FT578" s="19" t="e">
        <f t="shared" si="754"/>
        <v>#VALUE!</v>
      </c>
      <c r="FU578" s="19" t="e">
        <f t="shared" si="755"/>
        <v>#VALUE!</v>
      </c>
      <c r="FV578" s="19" t="e">
        <f t="shared" si="756"/>
        <v>#VALUE!</v>
      </c>
      <c r="FW578" s="50" t="e">
        <f t="shared" si="757"/>
        <v>#VALUE!</v>
      </c>
      <c r="FX578" s="120">
        <f t="shared" si="758"/>
        <v>0</v>
      </c>
      <c r="FY578" s="120">
        <f t="shared" si="759"/>
        <v>0</v>
      </c>
      <c r="FZ578" s="120">
        <f t="shared" si="760"/>
        <v>0</v>
      </c>
      <c r="GA578" s="120">
        <f t="shared" si="761"/>
        <v>0</v>
      </c>
      <c r="GB578" s="120">
        <f t="shared" si="762"/>
        <v>0</v>
      </c>
      <c r="GC578" s="120">
        <f t="shared" si="763"/>
        <v>0</v>
      </c>
      <c r="GD578" s="120">
        <f t="shared" si="764"/>
        <v>0</v>
      </c>
      <c r="GE578" s="120">
        <f t="shared" si="765"/>
        <v>0</v>
      </c>
      <c r="GF578" s="120">
        <f t="shared" si="766"/>
        <v>0</v>
      </c>
      <c r="GG578">
        <f t="shared" si="767"/>
        <v>0</v>
      </c>
      <c r="GH578">
        <f t="shared" si="768"/>
        <v>0</v>
      </c>
      <c r="GI578">
        <v>6</v>
      </c>
      <c r="GJ578" t="str">
        <f t="shared" si="769"/>
        <v/>
      </c>
    </row>
    <row r="579" spans="1:192" ht="15" x14ac:dyDescent="0.25">
      <c r="A579" s="50">
        <f t="shared" si="772"/>
        <v>578</v>
      </c>
      <c r="B579" s="2" t="s">
        <v>132</v>
      </c>
      <c r="C579" s="2" t="s">
        <v>206</v>
      </c>
      <c r="D579" s="2"/>
      <c r="E579" s="2"/>
      <c r="F579" s="83">
        <v>3424989</v>
      </c>
      <c r="G579" s="83">
        <v>5538530</v>
      </c>
      <c r="H579" s="77">
        <f t="shared" si="709"/>
        <v>424944.57440000004</v>
      </c>
      <c r="I579" s="77">
        <f t="shared" si="710"/>
        <v>5536754.3780000005</v>
      </c>
      <c r="J579" s="83">
        <v>80.5</v>
      </c>
      <c r="K579" s="83" t="s">
        <v>1334</v>
      </c>
      <c r="L579" s="83">
        <v>20</v>
      </c>
      <c r="M579" s="83"/>
      <c r="O579" s="83"/>
      <c r="P579" s="83"/>
      <c r="Q579" s="58" t="s">
        <v>2822</v>
      </c>
      <c r="R579" s="2" t="s">
        <v>2899</v>
      </c>
      <c r="S579" s="2" t="s">
        <v>2812</v>
      </c>
      <c r="T579" s="241" t="str">
        <f t="shared" si="711"/>
        <v>-</v>
      </c>
      <c r="U579" s="241" t="str">
        <f t="shared" si="712"/>
        <v>M</v>
      </c>
      <c r="V579" s="241" t="str">
        <f t="shared" si="713"/>
        <v>-</v>
      </c>
      <c r="W579" s="241" t="str">
        <f t="shared" ref="W579:W642" si="777">IF(EH579=1,"A","-")</f>
        <v>-</v>
      </c>
      <c r="X579" s="260">
        <f t="shared" si="774"/>
        <v>6</v>
      </c>
      <c r="Y579" s="261" t="str">
        <f t="shared" si="773"/>
        <v/>
      </c>
      <c r="Z579" s="56"/>
      <c r="AA579" s="131">
        <v>32267</v>
      </c>
      <c r="AB579" s="73">
        <v>4</v>
      </c>
      <c r="AC579" s="2" t="s">
        <v>958</v>
      </c>
      <c r="AD579" s="2" t="s">
        <v>2072</v>
      </c>
      <c r="AE579" s="57" t="s">
        <v>2073</v>
      </c>
      <c r="AF579" s="66">
        <v>19</v>
      </c>
      <c r="AH579" s="19">
        <v>7.2</v>
      </c>
      <c r="AI579" s="272"/>
      <c r="AS579" s="193">
        <f t="shared" si="775"/>
        <v>3221</v>
      </c>
      <c r="AT579" s="248" t="str">
        <f t="shared" si="776"/>
        <v/>
      </c>
      <c r="AU579">
        <v>1000</v>
      </c>
      <c r="AV579">
        <v>27</v>
      </c>
      <c r="AW579">
        <v>78</v>
      </c>
      <c r="AX579">
        <v>1294</v>
      </c>
      <c r="AY579">
        <v>300</v>
      </c>
      <c r="AZ579" s="61">
        <v>497</v>
      </c>
      <c r="BB579">
        <v>25</v>
      </c>
      <c r="BO579" s="90"/>
      <c r="BP579" s="273"/>
      <c r="BQ579" s="90"/>
      <c r="BR579" s="90"/>
      <c r="BS579" s="90"/>
      <c r="BT579" s="90"/>
      <c r="BU579" s="90"/>
      <c r="BV579" s="90"/>
      <c r="BW579" s="90"/>
      <c r="BX579" s="90"/>
      <c r="BY579" s="90"/>
      <c r="BZ579" s="90"/>
      <c r="CA579" s="90"/>
      <c r="CB579" s="90"/>
      <c r="CC579" s="90"/>
      <c r="CD579" s="90"/>
      <c r="CE579" s="90"/>
      <c r="CF579" s="90"/>
      <c r="CG579" s="90"/>
      <c r="CH579" s="90"/>
      <c r="CI579" s="90"/>
      <c r="CJ579" s="90"/>
      <c r="CK579" s="90"/>
      <c r="CL579" s="91"/>
      <c r="CM579" s="90"/>
      <c r="CN579" s="90">
        <v>51</v>
      </c>
      <c r="CO579" s="90"/>
      <c r="DB579" s="103">
        <v>-66.099999999999994</v>
      </c>
      <c r="DC579" s="90" t="s">
        <v>2074</v>
      </c>
      <c r="DD579" s="103">
        <v>0.39</v>
      </c>
      <c r="DE579" s="103">
        <v>-9.64</v>
      </c>
      <c r="DF579" s="103"/>
      <c r="DG579" s="103">
        <v>-9.64</v>
      </c>
      <c r="DH579" s="103"/>
      <c r="DI579" s="103"/>
      <c r="DJ579" s="103">
        <f>SUM(DK579:DM579)</f>
        <v>0.33299999999999996</v>
      </c>
      <c r="DK579" s="103">
        <v>0.12</v>
      </c>
      <c r="DL579" s="103">
        <v>0.11700000000000001</v>
      </c>
      <c r="DM579" s="103">
        <v>9.6000000000000002E-2</v>
      </c>
      <c r="DN579" s="103"/>
      <c r="DO579" s="103"/>
      <c r="DP579" s="103"/>
      <c r="DQ579" s="103"/>
      <c r="DR579" s="103"/>
      <c r="DS579" s="104"/>
      <c r="DT579" s="50">
        <f t="shared" si="714"/>
        <v>0</v>
      </c>
      <c r="DU579" s="73">
        <f t="shared" si="715"/>
        <v>0</v>
      </c>
      <c r="DV579" s="73">
        <f t="shared" si="716"/>
        <v>1</v>
      </c>
      <c r="DW579" s="73">
        <f t="shared" si="717"/>
        <v>0</v>
      </c>
      <c r="DX579" s="73">
        <f t="shared" si="718"/>
        <v>0</v>
      </c>
      <c r="DY579" s="125">
        <f t="shared" si="719"/>
        <v>0</v>
      </c>
      <c r="DZ579" s="73">
        <f t="shared" si="720"/>
        <v>1</v>
      </c>
      <c r="EA579" s="19">
        <f t="shared" si="721"/>
        <v>0</v>
      </c>
      <c r="EB579" s="50">
        <f t="shared" si="722"/>
        <v>0</v>
      </c>
      <c r="EC579" s="19">
        <f t="shared" si="723"/>
        <v>0</v>
      </c>
      <c r="ED579" s="19">
        <f t="shared" si="724"/>
        <v>1</v>
      </c>
      <c r="EE579" s="19">
        <f t="shared" si="725"/>
        <v>0</v>
      </c>
      <c r="EF579" s="50">
        <f t="shared" si="726"/>
        <v>0</v>
      </c>
      <c r="EG579" s="19">
        <f t="shared" si="727"/>
        <v>1</v>
      </c>
      <c r="EH579" s="19">
        <f t="shared" si="728"/>
        <v>0</v>
      </c>
      <c r="EI579" s="50">
        <f t="shared" si="729"/>
        <v>0</v>
      </c>
      <c r="EJ579" s="125">
        <f t="shared" si="730"/>
        <v>1</v>
      </c>
      <c r="EK579">
        <f t="shared" si="731"/>
        <v>1000</v>
      </c>
      <c r="EL579">
        <f t="shared" si="732"/>
        <v>25</v>
      </c>
      <c r="EM579">
        <f t="shared" si="733"/>
        <v>27</v>
      </c>
      <c r="EN579">
        <f t="shared" si="734"/>
        <v>78</v>
      </c>
      <c r="EO579" t="str">
        <f t="shared" si="735"/>
        <v/>
      </c>
      <c r="EP579" t="str">
        <f t="shared" si="736"/>
        <v/>
      </c>
      <c r="EQ579">
        <f t="shared" si="737"/>
        <v>497</v>
      </c>
      <c r="ER579" t="str">
        <f t="shared" si="738"/>
        <v/>
      </c>
      <c r="ES579" t="str">
        <f t="shared" si="739"/>
        <v/>
      </c>
      <c r="ET579">
        <f t="shared" si="740"/>
        <v>300</v>
      </c>
      <c r="EU579" s="61">
        <f t="shared" si="741"/>
        <v>1294</v>
      </c>
      <c r="EV579" s="53" t="e">
        <f>IF(ISNUMBER(EK579),EK579*#REF!,"")</f>
        <v>#REF!</v>
      </c>
      <c r="EW579" s="53" t="e">
        <f>IF(ISNUMBER(EL579),EL579*#REF!,"")</f>
        <v>#REF!</v>
      </c>
      <c r="EX579" s="53" t="e">
        <f>IF(ISNUMBER(EM579),EM579*#REF!,"")</f>
        <v>#REF!</v>
      </c>
      <c r="EY579" s="53" t="e">
        <f>IF(ISNUMBER(EN579),EN579*#REF!,"")</f>
        <v>#REF!</v>
      </c>
      <c r="EZ579" s="53" t="str">
        <f>IF(ISNUMBER(EO579),EO579*#REF!,"")</f>
        <v/>
      </c>
      <c r="FA579" s="53" t="str">
        <f>IF(ISNUMBER(EP579),EP579*#REF!,"")</f>
        <v/>
      </c>
      <c r="FB579" s="53" t="e">
        <f>IF(ISNUMBER(EQ579),EQ579*#REF!,"")</f>
        <v>#REF!</v>
      </c>
      <c r="FC579" s="53" t="str">
        <f>IF(ISNUMBER(ER579),ER579*#REF!,"")</f>
        <v/>
      </c>
      <c r="FD579" s="53" t="str">
        <f>IF(ISNUMBER(ES579),ES579*#REF!,"")</f>
        <v/>
      </c>
      <c r="FE579" s="53" t="e">
        <f>IF(ISNUMBER(ET579),ET579*#REF!,"")</f>
        <v>#REF!</v>
      </c>
      <c r="FF579" s="52" t="e">
        <f>IF(ISNUMBER(EU579),EU579*#REF!,"")</f>
        <v>#REF!</v>
      </c>
      <c r="FG579" s="55" t="str">
        <f t="shared" si="742"/>
        <v/>
      </c>
      <c r="FH579" s="55" t="str">
        <f t="shared" si="743"/>
        <v/>
      </c>
      <c r="FI579" s="55" t="str">
        <f t="shared" si="744"/>
        <v/>
      </c>
      <c r="FJ579" s="55" t="str">
        <f t="shared" si="745"/>
        <v/>
      </c>
      <c r="FK579" s="55" t="str">
        <f t="shared" si="746"/>
        <v/>
      </c>
      <c r="FL579" s="55" t="str">
        <f t="shared" si="747"/>
        <v/>
      </c>
      <c r="FM579" s="55" t="str">
        <f t="shared" si="748"/>
        <v/>
      </c>
      <c r="FN579" s="55" t="str">
        <f t="shared" si="749"/>
        <v/>
      </c>
      <c r="FO579" s="55" t="str">
        <f t="shared" si="750"/>
        <v/>
      </c>
      <c r="FP579" s="55" t="str">
        <f t="shared" si="751"/>
        <v/>
      </c>
      <c r="FQ579" s="59" t="str">
        <f t="shared" si="752"/>
        <v/>
      </c>
      <c r="FR579" s="53" t="str">
        <f t="shared" ref="FR579:FR642" si="778">IFERROR((SUM(EV579:FA579)-SUM(FB579:FF579))/SUM(EV579:FF579)*100,"")</f>
        <v/>
      </c>
      <c r="FS579" s="53" t="e">
        <f t="shared" si="753"/>
        <v>#VALUE!</v>
      </c>
      <c r="FT579" s="19" t="e">
        <f t="shared" si="754"/>
        <v>#VALUE!</v>
      </c>
      <c r="FU579" s="19" t="e">
        <f t="shared" si="755"/>
        <v>#VALUE!</v>
      </c>
      <c r="FV579" s="19" t="e">
        <f t="shared" si="756"/>
        <v>#VALUE!</v>
      </c>
      <c r="FW579" s="50" t="e">
        <f t="shared" si="757"/>
        <v>#VALUE!</v>
      </c>
      <c r="FX579" s="120">
        <f t="shared" si="758"/>
        <v>0</v>
      </c>
      <c r="FY579" s="120">
        <f t="shared" si="759"/>
        <v>0</v>
      </c>
      <c r="FZ579" s="120">
        <f t="shared" si="760"/>
        <v>0</v>
      </c>
      <c r="GA579" s="120">
        <f t="shared" si="761"/>
        <v>0</v>
      </c>
      <c r="GB579" s="120">
        <f t="shared" si="762"/>
        <v>0</v>
      </c>
      <c r="GC579" s="120">
        <f t="shared" si="763"/>
        <v>0</v>
      </c>
      <c r="GD579" s="120">
        <f t="shared" si="764"/>
        <v>0</v>
      </c>
      <c r="GE579" s="120">
        <f t="shared" si="765"/>
        <v>0</v>
      </c>
      <c r="GF579" s="120">
        <f t="shared" si="766"/>
        <v>0</v>
      </c>
      <c r="GG579">
        <f t="shared" si="767"/>
        <v>0</v>
      </c>
      <c r="GH579">
        <f t="shared" si="768"/>
        <v>0</v>
      </c>
      <c r="GI579">
        <v>6</v>
      </c>
      <c r="GJ579" t="str">
        <f t="shared" si="769"/>
        <v/>
      </c>
    </row>
    <row r="580" spans="1:192" x14ac:dyDescent="0.2">
      <c r="A580" s="50">
        <f t="shared" si="772"/>
        <v>579</v>
      </c>
      <c r="B580" s="2" t="s">
        <v>139</v>
      </c>
      <c r="C580" s="2" t="s">
        <v>449</v>
      </c>
      <c r="D580" s="2" t="s">
        <v>1009</v>
      </c>
      <c r="E580" s="2"/>
      <c r="F580" s="19">
        <v>3515320</v>
      </c>
      <c r="G580" s="19">
        <v>5562720</v>
      </c>
      <c r="H580" s="77">
        <f t="shared" si="709"/>
        <v>515239.44200000004</v>
      </c>
      <c r="I580" s="77">
        <f t="shared" si="710"/>
        <v>5560934.7020000005</v>
      </c>
      <c r="J580" s="19">
        <v>130</v>
      </c>
      <c r="K580" s="19" t="s">
        <v>1334</v>
      </c>
      <c r="L580" s="19">
        <v>40.799999999999997</v>
      </c>
      <c r="Q580" s="2" t="s">
        <v>1353</v>
      </c>
      <c r="R580" t="s">
        <v>2865</v>
      </c>
      <c r="S580" s="2" t="s">
        <v>1325</v>
      </c>
      <c r="T580" s="241" t="str">
        <f t="shared" si="711"/>
        <v>-</v>
      </c>
      <c r="U580" s="241" t="str">
        <f t="shared" si="712"/>
        <v>-</v>
      </c>
      <c r="V580" s="241" t="str">
        <f t="shared" si="713"/>
        <v>B</v>
      </c>
      <c r="W580" s="241" t="str">
        <f t="shared" si="777"/>
        <v>A</v>
      </c>
      <c r="X580" s="260">
        <f t="shared" si="774"/>
        <v>6</v>
      </c>
      <c r="Y580" s="261" t="str">
        <f t="shared" si="773"/>
        <v/>
      </c>
      <c r="Z580" s="56" t="s">
        <v>1456</v>
      </c>
      <c r="AA580" s="48">
        <v>1076</v>
      </c>
      <c r="AB580" s="73">
        <v>1</v>
      </c>
      <c r="AC580" s="2" t="s">
        <v>598</v>
      </c>
      <c r="AD580" s="2" t="s">
        <v>2075</v>
      </c>
      <c r="AE580" s="57" t="s">
        <v>2727</v>
      </c>
      <c r="AF580" s="66">
        <v>10.1</v>
      </c>
      <c r="AJ580" s="19">
        <v>1.0277000000000001</v>
      </c>
      <c r="AK580" s="19">
        <v>15</v>
      </c>
      <c r="AR580" s="58">
        <v>39540</v>
      </c>
      <c r="AS580" s="193">
        <f t="shared" si="775"/>
        <v>39539.300000000003</v>
      </c>
      <c r="AT580" s="248" t="str">
        <f t="shared" si="776"/>
        <v/>
      </c>
      <c r="AU580" s="51">
        <v>12270</v>
      </c>
      <c r="AV580" s="51">
        <v>293.60000000000002</v>
      </c>
      <c r="AW580" s="51">
        <v>1483</v>
      </c>
      <c r="AX580" s="51">
        <v>20670</v>
      </c>
      <c r="AY580" s="51">
        <v>1535</v>
      </c>
      <c r="AZ580" s="49">
        <v>2420</v>
      </c>
      <c r="BA580" s="2" t="s">
        <v>1322</v>
      </c>
      <c r="BB580">
        <v>802.5</v>
      </c>
      <c r="BE580">
        <v>16.3</v>
      </c>
      <c r="BM580">
        <v>21.6</v>
      </c>
      <c r="BP580">
        <v>27300</v>
      </c>
      <c r="CN580" s="107">
        <v>1591</v>
      </c>
      <c r="DB580" s="103"/>
      <c r="DC580" s="103"/>
      <c r="DD580" s="103"/>
      <c r="DE580" s="103"/>
      <c r="DF580" s="103"/>
      <c r="DG580" s="103"/>
      <c r="DH580" s="103"/>
      <c r="DI580" s="103"/>
      <c r="DJ580" s="103"/>
      <c r="DK580" s="103"/>
      <c r="DL580" s="103"/>
      <c r="DM580" s="103"/>
      <c r="DN580" s="103"/>
      <c r="DO580" s="103"/>
      <c r="DP580" s="103"/>
      <c r="DQ580" s="103"/>
      <c r="DR580" s="103"/>
      <c r="DS580" s="104"/>
      <c r="DT580" s="50">
        <f t="shared" si="714"/>
        <v>1</v>
      </c>
      <c r="DU580" s="73">
        <f t="shared" si="715"/>
        <v>0</v>
      </c>
      <c r="DV580" s="73">
        <f t="shared" si="716"/>
        <v>1</v>
      </c>
      <c r="DW580" s="73">
        <f t="shared" si="717"/>
        <v>0</v>
      </c>
      <c r="DX580" s="73">
        <f t="shared" si="718"/>
        <v>0</v>
      </c>
      <c r="DY580" s="125">
        <f t="shared" si="719"/>
        <v>0</v>
      </c>
      <c r="DZ580" s="73">
        <f t="shared" si="720"/>
        <v>1</v>
      </c>
      <c r="EA580" s="19">
        <f t="shared" si="721"/>
        <v>0</v>
      </c>
      <c r="EB580" s="50">
        <f t="shared" si="722"/>
        <v>0</v>
      </c>
      <c r="EC580" s="19">
        <f t="shared" si="723"/>
        <v>0</v>
      </c>
      <c r="ED580" s="19">
        <f t="shared" si="724"/>
        <v>0</v>
      </c>
      <c r="EE580" s="19">
        <f t="shared" si="725"/>
        <v>1</v>
      </c>
      <c r="EF580" s="50">
        <f t="shared" si="726"/>
        <v>0</v>
      </c>
      <c r="EG580" s="19">
        <f t="shared" si="727"/>
        <v>0</v>
      </c>
      <c r="EH580" s="19">
        <f t="shared" si="728"/>
        <v>1</v>
      </c>
      <c r="EI580" s="50">
        <f t="shared" si="729"/>
        <v>0</v>
      </c>
      <c r="EJ580" s="125">
        <f t="shared" si="730"/>
        <v>2</v>
      </c>
      <c r="EK580">
        <f t="shared" si="731"/>
        <v>12270</v>
      </c>
      <c r="EL580">
        <f t="shared" si="732"/>
        <v>802.5</v>
      </c>
      <c r="EM580">
        <f t="shared" si="733"/>
        <v>293.60000000000002</v>
      </c>
      <c r="EN580">
        <f t="shared" si="734"/>
        <v>1483</v>
      </c>
      <c r="EO580" t="str">
        <f t="shared" si="735"/>
        <v/>
      </c>
      <c r="EP580">
        <f t="shared" si="736"/>
        <v>16.3</v>
      </c>
      <c r="EQ580">
        <f t="shared" si="737"/>
        <v>2420</v>
      </c>
      <c r="ER580" t="str">
        <f t="shared" si="738"/>
        <v/>
      </c>
      <c r="ES580" t="str">
        <f t="shared" si="739"/>
        <v/>
      </c>
      <c r="ET580">
        <f t="shared" si="740"/>
        <v>1535</v>
      </c>
      <c r="EU580" s="61">
        <f t="shared" si="741"/>
        <v>20670</v>
      </c>
      <c r="EV580" s="53" t="e">
        <f>IF(ISNUMBER(EK580),EK580*#REF!,"")</f>
        <v>#REF!</v>
      </c>
      <c r="EW580" s="53" t="e">
        <f>IF(ISNUMBER(EL580),EL580*#REF!,"")</f>
        <v>#REF!</v>
      </c>
      <c r="EX580" s="53" t="e">
        <f>IF(ISNUMBER(EM580),EM580*#REF!,"")</f>
        <v>#REF!</v>
      </c>
      <c r="EY580" s="53" t="e">
        <f>IF(ISNUMBER(EN580),EN580*#REF!,"")</f>
        <v>#REF!</v>
      </c>
      <c r="EZ580" s="53" t="str">
        <f>IF(ISNUMBER(EO580),EO580*#REF!,"")</f>
        <v/>
      </c>
      <c r="FA580" s="53" t="e">
        <f>IF(ISNUMBER(EP580),EP580*#REF!,"")</f>
        <v>#REF!</v>
      </c>
      <c r="FB580" s="53" t="e">
        <f>IF(ISNUMBER(EQ580),EQ580*#REF!,"")</f>
        <v>#REF!</v>
      </c>
      <c r="FC580" s="53" t="str">
        <f>IF(ISNUMBER(ER580),ER580*#REF!,"")</f>
        <v/>
      </c>
      <c r="FD580" s="53" t="str">
        <f>IF(ISNUMBER(ES580),ES580*#REF!,"")</f>
        <v/>
      </c>
      <c r="FE580" s="53" t="e">
        <f>IF(ISNUMBER(ET580),ET580*#REF!,"")</f>
        <v>#REF!</v>
      </c>
      <c r="FF580" s="52" t="e">
        <f>IF(ISNUMBER(EU580),EU580*#REF!,"")</f>
        <v>#REF!</v>
      </c>
      <c r="FG580" s="55" t="str">
        <f t="shared" si="742"/>
        <v/>
      </c>
      <c r="FH580" s="55" t="str">
        <f t="shared" si="743"/>
        <v/>
      </c>
      <c r="FI580" s="55" t="str">
        <f t="shared" si="744"/>
        <v/>
      </c>
      <c r="FJ580" s="55" t="str">
        <f t="shared" si="745"/>
        <v/>
      </c>
      <c r="FK580" s="55" t="str">
        <f t="shared" si="746"/>
        <v/>
      </c>
      <c r="FL580" s="55" t="str">
        <f t="shared" si="747"/>
        <v/>
      </c>
      <c r="FM580" s="55" t="str">
        <f t="shared" si="748"/>
        <v/>
      </c>
      <c r="FN580" s="55" t="str">
        <f t="shared" si="749"/>
        <v/>
      </c>
      <c r="FO580" s="55" t="str">
        <f t="shared" si="750"/>
        <v/>
      </c>
      <c r="FP580" s="55" t="str">
        <f t="shared" si="751"/>
        <v/>
      </c>
      <c r="FQ580" s="59" t="str">
        <f t="shared" si="752"/>
        <v/>
      </c>
      <c r="FR580" s="53" t="str">
        <f t="shared" si="778"/>
        <v/>
      </c>
      <c r="FS580" s="53" t="e">
        <f t="shared" si="753"/>
        <v>#VALUE!</v>
      </c>
      <c r="FT580" s="19" t="e">
        <f t="shared" si="754"/>
        <v>#VALUE!</v>
      </c>
      <c r="FU580" s="19" t="e">
        <f t="shared" si="755"/>
        <v>#VALUE!</v>
      </c>
      <c r="FV580" s="19" t="e">
        <f t="shared" si="756"/>
        <v>#VALUE!</v>
      </c>
      <c r="FW580" s="50" t="e">
        <f t="shared" si="757"/>
        <v>#VALUE!</v>
      </c>
      <c r="FX580" s="120">
        <f t="shared" si="758"/>
        <v>0</v>
      </c>
      <c r="FY580" s="120">
        <f t="shared" si="759"/>
        <v>0</v>
      </c>
      <c r="FZ580" s="120">
        <f t="shared" si="760"/>
        <v>0</v>
      </c>
      <c r="GA580" s="120">
        <f t="shared" si="761"/>
        <v>0</v>
      </c>
      <c r="GB580" s="120">
        <f t="shared" si="762"/>
        <v>0</v>
      </c>
      <c r="GC580" s="120">
        <f t="shared" si="763"/>
        <v>0</v>
      </c>
      <c r="GD580" s="120">
        <f t="shared" si="764"/>
        <v>0</v>
      </c>
      <c r="GE580" s="120">
        <f t="shared" si="765"/>
        <v>0</v>
      </c>
      <c r="GF580" s="120">
        <f t="shared" si="766"/>
        <v>0</v>
      </c>
      <c r="GG580">
        <f t="shared" si="767"/>
        <v>0</v>
      </c>
      <c r="GH580">
        <f t="shared" si="768"/>
        <v>0</v>
      </c>
      <c r="GI580">
        <v>6</v>
      </c>
      <c r="GJ580" t="str">
        <f t="shared" si="769"/>
        <v/>
      </c>
    </row>
    <row r="581" spans="1:192" x14ac:dyDescent="0.2">
      <c r="A581" s="50">
        <f t="shared" si="772"/>
        <v>580</v>
      </c>
      <c r="B581" s="2" t="s">
        <v>139</v>
      </c>
      <c r="C581" s="2" t="s">
        <v>449</v>
      </c>
      <c r="D581" s="2" t="s">
        <v>1009</v>
      </c>
      <c r="E581" s="2"/>
      <c r="F581" s="19">
        <v>3515320</v>
      </c>
      <c r="G581" s="19">
        <v>5562720</v>
      </c>
      <c r="H581" s="77">
        <f t="shared" si="709"/>
        <v>515239.44200000004</v>
      </c>
      <c r="I581" s="77">
        <f t="shared" si="710"/>
        <v>5560934.7020000005</v>
      </c>
      <c r="J581" s="19">
        <v>130</v>
      </c>
      <c r="K581" s="19" t="s">
        <v>1334</v>
      </c>
      <c r="L581" s="19">
        <v>40.799999999999997</v>
      </c>
      <c r="Q581" s="2" t="s">
        <v>1353</v>
      </c>
      <c r="R581" t="s">
        <v>2865</v>
      </c>
      <c r="S581" s="2" t="s">
        <v>1325</v>
      </c>
      <c r="T581" s="241" t="str">
        <f t="shared" si="711"/>
        <v>-</v>
      </c>
      <c r="U581" s="241" t="str">
        <f t="shared" si="712"/>
        <v>-</v>
      </c>
      <c r="V581" s="241" t="str">
        <f t="shared" si="713"/>
        <v>B</v>
      </c>
      <c r="W581" s="241" t="str">
        <f t="shared" si="777"/>
        <v>A</v>
      </c>
      <c r="X581" s="260">
        <f t="shared" si="774"/>
        <v>6</v>
      </c>
      <c r="Y581" s="261" t="str">
        <f t="shared" si="773"/>
        <v/>
      </c>
      <c r="Z581" s="56"/>
      <c r="AA581" s="48">
        <v>10383</v>
      </c>
      <c r="AB581" s="73">
        <v>2</v>
      </c>
      <c r="AC581" s="2" t="s">
        <v>565</v>
      </c>
      <c r="AD581" s="2" t="s">
        <v>2076</v>
      </c>
      <c r="AE581" s="56"/>
      <c r="AF581" s="66">
        <v>10.1</v>
      </c>
      <c r="AP581" s="19">
        <v>98.7</v>
      </c>
      <c r="AQ581">
        <v>42610</v>
      </c>
      <c r="AS581" s="193">
        <f t="shared" si="775"/>
        <v>43573.4</v>
      </c>
      <c r="AT581" s="248" t="str">
        <f t="shared" si="776"/>
        <v/>
      </c>
      <c r="AU581">
        <v>10939</v>
      </c>
      <c r="AV581">
        <v>253.9</v>
      </c>
      <c r="AW581">
        <v>966.2</v>
      </c>
      <c r="AX581">
        <v>22400</v>
      </c>
      <c r="AY581">
        <v>1585</v>
      </c>
      <c r="AZ581" s="61">
        <v>2341</v>
      </c>
      <c r="BB581">
        <v>4689</v>
      </c>
      <c r="BD581">
        <v>0</v>
      </c>
      <c r="BE581">
        <v>16</v>
      </c>
      <c r="BF581" s="2" t="s">
        <v>1322</v>
      </c>
      <c r="BM581">
        <v>72</v>
      </c>
      <c r="BP581">
        <v>311300</v>
      </c>
      <c r="CN581" s="103">
        <v>2970</v>
      </c>
      <c r="DB581" s="103"/>
      <c r="DC581" s="103"/>
      <c r="DD581" s="103"/>
      <c r="DE581" s="103"/>
      <c r="DF581" s="103"/>
      <c r="DG581" s="103"/>
      <c r="DH581" s="103"/>
      <c r="DI581" s="103"/>
      <c r="DJ581" s="103"/>
      <c r="DK581" s="103"/>
      <c r="DL581" s="103"/>
      <c r="DM581" s="103"/>
      <c r="DN581" s="103"/>
      <c r="DO581" s="103"/>
      <c r="DP581" s="103"/>
      <c r="DQ581" s="103"/>
      <c r="DR581" s="103"/>
      <c r="DS581" s="104"/>
      <c r="DT581" s="50">
        <f t="shared" si="714"/>
        <v>0</v>
      </c>
      <c r="DU581" s="73">
        <f t="shared" si="715"/>
        <v>0</v>
      </c>
      <c r="DV581" s="73">
        <f t="shared" si="716"/>
        <v>1</v>
      </c>
      <c r="DW581" s="73">
        <f t="shared" si="717"/>
        <v>0</v>
      </c>
      <c r="DX581" s="73">
        <f t="shared" si="718"/>
        <v>0</v>
      </c>
      <c r="DY581" s="125">
        <f t="shared" si="719"/>
        <v>0</v>
      </c>
      <c r="DZ581" s="73">
        <f t="shared" si="720"/>
        <v>1</v>
      </c>
      <c r="EA581" s="19">
        <f t="shared" si="721"/>
        <v>0</v>
      </c>
      <c r="EB581" s="50">
        <f t="shared" si="722"/>
        <v>0</v>
      </c>
      <c r="EC581" s="19">
        <f t="shared" si="723"/>
        <v>0</v>
      </c>
      <c r="ED581" s="19">
        <f t="shared" si="724"/>
        <v>0</v>
      </c>
      <c r="EE581" s="19">
        <f t="shared" si="725"/>
        <v>1</v>
      </c>
      <c r="EF581" s="50">
        <f t="shared" si="726"/>
        <v>0</v>
      </c>
      <c r="EG581" s="19">
        <f t="shared" si="727"/>
        <v>0</v>
      </c>
      <c r="EH581" s="19">
        <f t="shared" si="728"/>
        <v>1</v>
      </c>
      <c r="EI581" s="50">
        <f t="shared" si="729"/>
        <v>0</v>
      </c>
      <c r="EJ581" s="125">
        <f t="shared" si="730"/>
        <v>2</v>
      </c>
      <c r="EK581">
        <f t="shared" si="731"/>
        <v>10939</v>
      </c>
      <c r="EL581">
        <f t="shared" si="732"/>
        <v>4689</v>
      </c>
      <c r="EM581">
        <f t="shared" si="733"/>
        <v>253.9</v>
      </c>
      <c r="EN581">
        <f t="shared" si="734"/>
        <v>966.2</v>
      </c>
      <c r="EO581" t="str">
        <f t="shared" si="735"/>
        <v/>
      </c>
      <c r="EP581">
        <f t="shared" si="736"/>
        <v>16</v>
      </c>
      <c r="EQ581">
        <f t="shared" si="737"/>
        <v>2341</v>
      </c>
      <c r="ER581" t="str">
        <f t="shared" si="738"/>
        <v/>
      </c>
      <c r="ES581" t="str">
        <f t="shared" si="739"/>
        <v/>
      </c>
      <c r="ET581">
        <f t="shared" si="740"/>
        <v>1585</v>
      </c>
      <c r="EU581" s="61">
        <f t="shared" si="741"/>
        <v>22400</v>
      </c>
      <c r="EV581" s="53" t="e">
        <f>IF(ISNUMBER(EK581),EK581*#REF!,"")</f>
        <v>#REF!</v>
      </c>
      <c r="EW581" s="53" t="e">
        <f>IF(ISNUMBER(EL581),EL581*#REF!,"")</f>
        <v>#REF!</v>
      </c>
      <c r="EX581" s="53" t="e">
        <f>IF(ISNUMBER(EM581),EM581*#REF!,"")</f>
        <v>#REF!</v>
      </c>
      <c r="EY581" s="53" t="e">
        <f>IF(ISNUMBER(EN581),EN581*#REF!,"")</f>
        <v>#REF!</v>
      </c>
      <c r="EZ581" s="53" t="str">
        <f>IF(ISNUMBER(EO581),EO581*#REF!,"")</f>
        <v/>
      </c>
      <c r="FA581" s="53" t="e">
        <f>IF(ISNUMBER(EP581),EP581*#REF!,"")</f>
        <v>#REF!</v>
      </c>
      <c r="FB581" s="53" t="e">
        <f>IF(ISNUMBER(EQ581),EQ581*#REF!,"")</f>
        <v>#REF!</v>
      </c>
      <c r="FC581" s="53" t="str">
        <f>IF(ISNUMBER(ER581),ER581*#REF!,"")</f>
        <v/>
      </c>
      <c r="FD581" s="53" t="str">
        <f>IF(ISNUMBER(ES581),ES581*#REF!,"")</f>
        <v/>
      </c>
      <c r="FE581" s="53" t="e">
        <f>IF(ISNUMBER(ET581),ET581*#REF!,"")</f>
        <v>#REF!</v>
      </c>
      <c r="FF581" s="52" t="e">
        <f>IF(ISNUMBER(EU581),EU581*#REF!,"")</f>
        <v>#REF!</v>
      </c>
      <c r="FG581" s="55" t="str">
        <f t="shared" si="742"/>
        <v/>
      </c>
      <c r="FH581" s="55" t="str">
        <f t="shared" si="743"/>
        <v/>
      </c>
      <c r="FI581" s="55" t="str">
        <f t="shared" si="744"/>
        <v/>
      </c>
      <c r="FJ581" s="55" t="str">
        <f t="shared" si="745"/>
        <v/>
      </c>
      <c r="FK581" s="55" t="str">
        <f t="shared" si="746"/>
        <v/>
      </c>
      <c r="FL581" s="55" t="str">
        <f t="shared" si="747"/>
        <v/>
      </c>
      <c r="FM581" s="55" t="str">
        <f t="shared" si="748"/>
        <v/>
      </c>
      <c r="FN581" s="55" t="str">
        <f t="shared" si="749"/>
        <v/>
      </c>
      <c r="FO581" s="55" t="str">
        <f t="shared" si="750"/>
        <v/>
      </c>
      <c r="FP581" s="55" t="str">
        <f t="shared" si="751"/>
        <v/>
      </c>
      <c r="FQ581" s="59" t="str">
        <f t="shared" si="752"/>
        <v/>
      </c>
      <c r="FR581" s="53" t="str">
        <f t="shared" si="778"/>
        <v/>
      </c>
      <c r="FS581" s="53" t="e">
        <f t="shared" si="753"/>
        <v>#VALUE!</v>
      </c>
      <c r="FT581" s="19" t="e">
        <f t="shared" si="754"/>
        <v>#VALUE!</v>
      </c>
      <c r="FU581" s="19" t="e">
        <f t="shared" si="755"/>
        <v>#VALUE!</v>
      </c>
      <c r="FV581" s="19" t="e">
        <f t="shared" si="756"/>
        <v>#VALUE!</v>
      </c>
      <c r="FW581" s="50" t="e">
        <f t="shared" si="757"/>
        <v>#VALUE!</v>
      </c>
      <c r="FX581" s="120">
        <f t="shared" si="758"/>
        <v>0</v>
      </c>
      <c r="FY581" s="120">
        <f t="shared" si="759"/>
        <v>0</v>
      </c>
      <c r="FZ581" s="120">
        <f t="shared" si="760"/>
        <v>0</v>
      </c>
      <c r="GA581" s="120">
        <f t="shared" si="761"/>
        <v>0</v>
      </c>
      <c r="GB581" s="120">
        <f t="shared" si="762"/>
        <v>0</v>
      </c>
      <c r="GC581" s="120">
        <f t="shared" si="763"/>
        <v>0</v>
      </c>
      <c r="GD581" s="120">
        <f t="shared" si="764"/>
        <v>0</v>
      </c>
      <c r="GE581" s="120">
        <f t="shared" si="765"/>
        <v>0</v>
      </c>
      <c r="GF581" s="120">
        <f t="shared" si="766"/>
        <v>0</v>
      </c>
      <c r="GG581">
        <f t="shared" si="767"/>
        <v>0</v>
      </c>
      <c r="GH581">
        <f t="shared" si="768"/>
        <v>0</v>
      </c>
      <c r="GI581">
        <v>6</v>
      </c>
      <c r="GJ581" t="str">
        <f t="shared" si="769"/>
        <v/>
      </c>
    </row>
    <row r="582" spans="1:192" x14ac:dyDescent="0.2">
      <c r="A582" s="50">
        <f t="shared" si="772"/>
        <v>581</v>
      </c>
      <c r="B582" s="2" t="s">
        <v>139</v>
      </c>
      <c r="C582" s="2" t="s">
        <v>449</v>
      </c>
      <c r="D582" s="2" t="s">
        <v>1009</v>
      </c>
      <c r="E582" s="2"/>
      <c r="F582" s="19">
        <v>3515320</v>
      </c>
      <c r="G582" s="19">
        <v>5562720</v>
      </c>
      <c r="H582" s="77">
        <f t="shared" si="709"/>
        <v>515239.44200000004</v>
      </c>
      <c r="I582" s="77">
        <f t="shared" si="710"/>
        <v>5560934.7020000005</v>
      </c>
      <c r="J582" s="19">
        <v>130</v>
      </c>
      <c r="K582" s="19" t="s">
        <v>1334</v>
      </c>
      <c r="L582" s="19">
        <v>40.799999999999997</v>
      </c>
      <c r="Q582" s="2" t="s">
        <v>1353</v>
      </c>
      <c r="R582" t="s">
        <v>2865</v>
      </c>
      <c r="S582" s="2" t="s">
        <v>1325</v>
      </c>
      <c r="T582" s="241" t="str">
        <f t="shared" si="711"/>
        <v>-</v>
      </c>
      <c r="U582" s="241" t="str">
        <f t="shared" si="712"/>
        <v>-</v>
      </c>
      <c r="V582" s="241" t="str">
        <f t="shared" si="713"/>
        <v>B</v>
      </c>
      <c r="W582" s="241" t="str">
        <f t="shared" si="777"/>
        <v>A</v>
      </c>
      <c r="X582" s="260">
        <f t="shared" si="774"/>
        <v>6</v>
      </c>
      <c r="Y582" s="261" t="str">
        <f t="shared" si="773"/>
        <v/>
      </c>
      <c r="Z582" s="56"/>
      <c r="AA582" s="48">
        <v>18499</v>
      </c>
      <c r="AB582" s="73">
        <v>3</v>
      </c>
      <c r="AC582" s="2" t="s">
        <v>565</v>
      </c>
      <c r="AD582" s="2" t="s">
        <v>2077</v>
      </c>
      <c r="AE582" s="57" t="s">
        <v>1867</v>
      </c>
      <c r="AF582" s="66">
        <v>10.3</v>
      </c>
      <c r="AH582" s="108">
        <v>6</v>
      </c>
      <c r="AJ582" s="19">
        <v>1.0303</v>
      </c>
      <c r="AK582" s="19">
        <v>20</v>
      </c>
      <c r="AP582" s="108">
        <v>42</v>
      </c>
      <c r="AS582" s="193">
        <f t="shared" si="775"/>
        <v>27531</v>
      </c>
      <c r="AT582" s="249"/>
      <c r="AU582" s="51"/>
      <c r="AV582">
        <v>302</v>
      </c>
      <c r="AW582">
        <v>1744</v>
      </c>
      <c r="AX582">
        <v>23400</v>
      </c>
      <c r="AY582">
        <v>1935</v>
      </c>
      <c r="AZ582" s="49"/>
      <c r="BD582">
        <v>0</v>
      </c>
      <c r="BE582">
        <v>150</v>
      </c>
      <c r="BF582">
        <v>0</v>
      </c>
      <c r="CN582" s="103">
        <v>1980</v>
      </c>
      <c r="DB582" s="103"/>
      <c r="DC582" s="103"/>
      <c r="DD582" s="103"/>
      <c r="DE582" s="103"/>
      <c r="DF582" s="103"/>
      <c r="DG582" s="103"/>
      <c r="DH582" s="103"/>
      <c r="DI582" s="103"/>
      <c r="DJ582" s="103"/>
      <c r="DK582" s="103"/>
      <c r="DL582" s="103"/>
      <c r="DM582" s="103"/>
      <c r="DN582" s="103"/>
      <c r="DO582" s="103"/>
      <c r="DP582" s="103"/>
      <c r="DQ582" s="103"/>
      <c r="DR582" s="103"/>
      <c r="DS582" s="104"/>
      <c r="DT582" s="50">
        <f t="shared" si="714"/>
        <v>0</v>
      </c>
      <c r="DU582" s="73">
        <f t="shared" si="715"/>
        <v>0</v>
      </c>
      <c r="DV582" s="73">
        <f t="shared" si="716"/>
        <v>1</v>
      </c>
      <c r="DW582" s="73">
        <f t="shared" si="717"/>
        <v>0</v>
      </c>
      <c r="DX582" s="73">
        <f t="shared" si="718"/>
        <v>0</v>
      </c>
      <c r="DY582" s="125">
        <f t="shared" si="719"/>
        <v>0</v>
      </c>
      <c r="DZ582" s="73">
        <f t="shared" si="720"/>
        <v>1</v>
      </c>
      <c r="EA582" s="19">
        <f t="shared" si="721"/>
        <v>0</v>
      </c>
      <c r="EB582" s="50">
        <f t="shared" si="722"/>
        <v>0</v>
      </c>
      <c r="EC582" s="19">
        <f t="shared" si="723"/>
        <v>0</v>
      </c>
      <c r="ED582" s="19">
        <f t="shared" si="724"/>
        <v>0</v>
      </c>
      <c r="EE582" s="19">
        <f t="shared" si="725"/>
        <v>1</v>
      </c>
      <c r="EF582" s="50">
        <f t="shared" si="726"/>
        <v>0</v>
      </c>
      <c r="EG582" s="19">
        <f t="shared" si="727"/>
        <v>0</v>
      </c>
      <c r="EH582" s="19">
        <f t="shared" si="728"/>
        <v>1</v>
      </c>
      <c r="EI582" s="50">
        <f t="shared" si="729"/>
        <v>0</v>
      </c>
      <c r="EJ582" s="125">
        <f t="shared" si="730"/>
        <v>2</v>
      </c>
      <c r="EK582" t="str">
        <f t="shared" si="731"/>
        <v/>
      </c>
      <c r="EL582" t="str">
        <f t="shared" si="732"/>
        <v/>
      </c>
      <c r="EM582">
        <f t="shared" si="733"/>
        <v>302</v>
      </c>
      <c r="EN582">
        <f t="shared" si="734"/>
        <v>1744</v>
      </c>
      <c r="EO582">
        <f t="shared" si="735"/>
        <v>0</v>
      </c>
      <c r="EP582">
        <f t="shared" si="736"/>
        <v>150</v>
      </c>
      <c r="EQ582" t="str">
        <f t="shared" si="737"/>
        <v/>
      </c>
      <c r="ER582" t="str">
        <f t="shared" si="738"/>
        <v/>
      </c>
      <c r="ES582" t="str">
        <f t="shared" si="739"/>
        <v/>
      </c>
      <c r="ET582">
        <f t="shared" si="740"/>
        <v>1935</v>
      </c>
      <c r="EU582" s="61">
        <f t="shared" si="741"/>
        <v>23400</v>
      </c>
      <c r="EV582" s="53" t="str">
        <f>IF(ISNUMBER(EK582),EK582*#REF!,"")</f>
        <v/>
      </c>
      <c r="EW582" s="53" t="str">
        <f>IF(ISNUMBER(EL582),EL582*#REF!,"")</f>
        <v/>
      </c>
      <c r="EX582" s="53" t="e">
        <f>IF(ISNUMBER(EM582),EM582*#REF!,"")</f>
        <v>#REF!</v>
      </c>
      <c r="EY582" s="53" t="e">
        <f>IF(ISNUMBER(EN582),EN582*#REF!,"")</f>
        <v>#REF!</v>
      </c>
      <c r="EZ582" s="53" t="e">
        <f>IF(ISNUMBER(EO582),EO582*#REF!,"")</f>
        <v>#REF!</v>
      </c>
      <c r="FA582" s="53" t="e">
        <f>IF(ISNUMBER(EP582),EP582*#REF!,"")</f>
        <v>#REF!</v>
      </c>
      <c r="FB582" s="53" t="str">
        <f>IF(ISNUMBER(EQ582),EQ582*#REF!,"")</f>
        <v/>
      </c>
      <c r="FC582" s="53" t="str">
        <f>IF(ISNUMBER(ER582),ER582*#REF!,"")</f>
        <v/>
      </c>
      <c r="FD582" s="53" t="str">
        <f>IF(ISNUMBER(ES582),ES582*#REF!,"")</f>
        <v/>
      </c>
      <c r="FE582" s="53" t="e">
        <f>IF(ISNUMBER(ET582),ET582*#REF!,"")</f>
        <v>#REF!</v>
      </c>
      <c r="FF582" s="52" t="e">
        <f>IF(ISNUMBER(EU582),EU582*#REF!,"")</f>
        <v>#REF!</v>
      </c>
      <c r="FG582" s="55" t="str">
        <f t="shared" si="742"/>
        <v/>
      </c>
      <c r="FH582" s="55" t="str">
        <f t="shared" si="743"/>
        <v/>
      </c>
      <c r="FI582" s="55" t="str">
        <f t="shared" si="744"/>
        <v/>
      </c>
      <c r="FJ582" s="55" t="str">
        <f t="shared" si="745"/>
        <v/>
      </c>
      <c r="FK582" s="55" t="str">
        <f t="shared" si="746"/>
        <v/>
      </c>
      <c r="FL582" s="55" t="str">
        <f t="shared" si="747"/>
        <v/>
      </c>
      <c r="FM582" s="55" t="str">
        <f t="shared" si="748"/>
        <v/>
      </c>
      <c r="FN582" s="55" t="str">
        <f t="shared" si="749"/>
        <v/>
      </c>
      <c r="FO582" s="55" t="str">
        <f t="shared" si="750"/>
        <v/>
      </c>
      <c r="FP582" s="55" t="str">
        <f t="shared" si="751"/>
        <v/>
      </c>
      <c r="FQ582" s="59" t="str">
        <f t="shared" si="752"/>
        <v/>
      </c>
      <c r="FR582" s="53" t="str">
        <f t="shared" si="778"/>
        <v/>
      </c>
      <c r="FS582" s="53">
        <f t="shared" si="753"/>
        <v>0</v>
      </c>
      <c r="FT582" s="19">
        <f t="shared" si="754"/>
        <v>1</v>
      </c>
      <c r="FU582" s="19">
        <f t="shared" si="755"/>
        <v>0</v>
      </c>
      <c r="FV582" s="19">
        <f t="shared" si="756"/>
        <v>0</v>
      </c>
      <c r="FW582" s="50">
        <f t="shared" si="757"/>
        <v>0</v>
      </c>
      <c r="FX582" s="120">
        <f t="shared" si="758"/>
        <v>0</v>
      </c>
      <c r="FY582" s="120">
        <f t="shared" si="759"/>
        <v>0</v>
      </c>
      <c r="FZ582" s="120">
        <f t="shared" si="760"/>
        <v>0</v>
      </c>
      <c r="GA582" s="120">
        <f t="shared" si="761"/>
        <v>0</v>
      </c>
      <c r="GB582" s="120">
        <f t="shared" si="762"/>
        <v>0</v>
      </c>
      <c r="GC582" s="120">
        <f t="shared" si="763"/>
        <v>0</v>
      </c>
      <c r="GD582" s="120">
        <f t="shared" si="764"/>
        <v>0</v>
      </c>
      <c r="GE582" s="120">
        <f t="shared" si="765"/>
        <v>0</v>
      </c>
      <c r="GF582" s="120">
        <f t="shared" si="766"/>
        <v>0</v>
      </c>
      <c r="GG582">
        <f t="shared" si="767"/>
        <v>0</v>
      </c>
      <c r="GH582">
        <f t="shared" si="768"/>
        <v>0</v>
      </c>
      <c r="GI582">
        <v>6</v>
      </c>
      <c r="GJ582" t="str">
        <f t="shared" si="769"/>
        <v/>
      </c>
    </row>
    <row r="583" spans="1:192" x14ac:dyDescent="0.2">
      <c r="A583" s="50">
        <f t="shared" si="772"/>
        <v>582</v>
      </c>
      <c r="B583" s="2" t="s">
        <v>139</v>
      </c>
      <c r="C583" s="2" t="s">
        <v>1011</v>
      </c>
      <c r="D583" s="2" t="s">
        <v>1010</v>
      </c>
      <c r="E583" s="2"/>
      <c r="F583" s="19">
        <v>3514960</v>
      </c>
      <c r="G583" s="19">
        <v>5562740</v>
      </c>
      <c r="H583" s="77">
        <f t="shared" si="709"/>
        <v>514879.58600000001</v>
      </c>
      <c r="I583" s="77">
        <f t="shared" si="710"/>
        <v>5560954.6940000001</v>
      </c>
      <c r="J583" s="19">
        <v>130</v>
      </c>
      <c r="K583" s="19" t="s">
        <v>1334</v>
      </c>
      <c r="L583" s="19">
        <v>41</v>
      </c>
      <c r="Q583" s="2" t="s">
        <v>1339</v>
      </c>
      <c r="R583" s="2" t="s">
        <v>275</v>
      </c>
      <c r="S583" s="2" t="s">
        <v>1325</v>
      </c>
      <c r="T583" s="241" t="str">
        <f t="shared" si="711"/>
        <v>-</v>
      </c>
      <c r="U583" s="241" t="str">
        <f t="shared" si="712"/>
        <v>-</v>
      </c>
      <c r="V583" s="241" t="str">
        <f t="shared" si="713"/>
        <v>B</v>
      </c>
      <c r="W583" s="241" t="str">
        <f t="shared" si="777"/>
        <v>-</v>
      </c>
      <c r="X583" s="260">
        <f t="shared" si="774"/>
        <v>6</v>
      </c>
      <c r="Y583" s="261" t="str">
        <f t="shared" si="773"/>
        <v/>
      </c>
      <c r="Z583" s="56"/>
      <c r="AA583" s="48">
        <v>831</v>
      </c>
      <c r="AB583" s="73">
        <v>1</v>
      </c>
      <c r="AC583" t="s">
        <v>564</v>
      </c>
      <c r="AD583" s="2" t="s">
        <v>2078</v>
      </c>
      <c r="AF583" s="66" t="s">
        <v>3088</v>
      </c>
      <c r="AS583" s="193">
        <f t="shared" si="775"/>
        <v>32925.449999999997</v>
      </c>
      <c r="AT583" s="248" t="str">
        <f t="shared" ref="AT583:AT588" si="779">FR583</f>
        <v/>
      </c>
      <c r="AU583">
        <v>8964.7999999999993</v>
      </c>
      <c r="AV583">
        <v>1097.3</v>
      </c>
      <c r="AW583">
        <v>608.70000000000005</v>
      </c>
      <c r="AX583">
        <v>17632.12</v>
      </c>
      <c r="AY583">
        <v>776.9</v>
      </c>
      <c r="AZ583" s="61">
        <v>2632.27</v>
      </c>
      <c r="BB583">
        <v>630.6</v>
      </c>
      <c r="BE583">
        <v>582.76</v>
      </c>
      <c r="CN583" s="90" t="s">
        <v>3088</v>
      </c>
      <c r="DB583" s="103"/>
      <c r="DC583" s="103"/>
      <c r="DD583" s="103"/>
      <c r="DE583" s="103"/>
      <c r="DF583" s="103"/>
      <c r="DG583" s="103"/>
      <c r="DH583" s="103"/>
      <c r="DI583" s="103"/>
      <c r="DJ583" s="103"/>
      <c r="DK583" s="103"/>
      <c r="DL583" s="103"/>
      <c r="DM583" s="103"/>
      <c r="DN583" s="103"/>
      <c r="DO583" s="103"/>
      <c r="DP583" s="103"/>
      <c r="DQ583" s="103"/>
      <c r="DR583" s="103"/>
      <c r="DS583" s="104"/>
      <c r="DT583" s="50">
        <f t="shared" si="714"/>
        <v>1</v>
      </c>
      <c r="DU583" s="73">
        <f t="shared" si="715"/>
        <v>0</v>
      </c>
      <c r="DV583" s="73">
        <f t="shared" si="716"/>
        <v>1</v>
      </c>
      <c r="DW583" s="73">
        <f t="shared" si="717"/>
        <v>0</v>
      </c>
      <c r="DX583" s="73">
        <f t="shared" si="718"/>
        <v>0</v>
      </c>
      <c r="DY583" s="125">
        <f t="shared" si="719"/>
        <v>0</v>
      </c>
      <c r="DZ583" s="73">
        <f t="shared" si="720"/>
        <v>0</v>
      </c>
      <c r="EA583" s="19">
        <f t="shared" si="721"/>
        <v>0</v>
      </c>
      <c r="EB583" s="50">
        <f t="shared" si="722"/>
        <v>1</v>
      </c>
      <c r="EC583" s="19">
        <f t="shared" si="723"/>
        <v>0</v>
      </c>
      <c r="ED583" s="19">
        <f t="shared" si="724"/>
        <v>0</v>
      </c>
      <c r="EE583" s="19">
        <f t="shared" si="725"/>
        <v>1</v>
      </c>
      <c r="EF583" s="50">
        <f t="shared" si="726"/>
        <v>0</v>
      </c>
      <c r="EG583" s="19">
        <f t="shared" si="727"/>
        <v>0</v>
      </c>
      <c r="EH583" s="19">
        <f t="shared" si="728"/>
        <v>0</v>
      </c>
      <c r="EI583" s="50">
        <f t="shared" si="729"/>
        <v>1</v>
      </c>
      <c r="EJ583" s="125">
        <f t="shared" si="730"/>
        <v>1</v>
      </c>
      <c r="EK583">
        <f t="shared" si="731"/>
        <v>8964.7999999999993</v>
      </c>
      <c r="EL583">
        <f t="shared" si="732"/>
        <v>630.6</v>
      </c>
      <c r="EM583">
        <f t="shared" si="733"/>
        <v>1097.3</v>
      </c>
      <c r="EN583">
        <f t="shared" si="734"/>
        <v>608.70000000000005</v>
      </c>
      <c r="EO583" t="str">
        <f t="shared" si="735"/>
        <v/>
      </c>
      <c r="EP583">
        <f t="shared" si="736"/>
        <v>582.76</v>
      </c>
      <c r="EQ583">
        <f t="shared" si="737"/>
        <v>2632.27</v>
      </c>
      <c r="ER583" t="str">
        <f t="shared" si="738"/>
        <v/>
      </c>
      <c r="ES583" t="str">
        <f t="shared" si="739"/>
        <v/>
      </c>
      <c r="ET583">
        <f t="shared" si="740"/>
        <v>776.9</v>
      </c>
      <c r="EU583" s="61">
        <f t="shared" si="741"/>
        <v>17632.12</v>
      </c>
      <c r="EV583" s="53" t="e">
        <f>IF(ISNUMBER(EK583),EK583*#REF!,"")</f>
        <v>#REF!</v>
      </c>
      <c r="EW583" s="53" t="e">
        <f>IF(ISNUMBER(EL583),EL583*#REF!,"")</f>
        <v>#REF!</v>
      </c>
      <c r="EX583" s="53" t="e">
        <f>IF(ISNUMBER(EM583),EM583*#REF!,"")</f>
        <v>#REF!</v>
      </c>
      <c r="EY583" s="53" t="e">
        <f>IF(ISNUMBER(EN583),EN583*#REF!,"")</f>
        <v>#REF!</v>
      </c>
      <c r="EZ583" s="53" t="str">
        <f>IF(ISNUMBER(EO583),EO583*#REF!,"")</f>
        <v/>
      </c>
      <c r="FA583" s="53" t="e">
        <f>IF(ISNUMBER(EP583),EP583*#REF!,"")</f>
        <v>#REF!</v>
      </c>
      <c r="FB583" s="53" t="e">
        <f>IF(ISNUMBER(EQ583),EQ583*#REF!,"")</f>
        <v>#REF!</v>
      </c>
      <c r="FC583" s="53" t="str">
        <f>IF(ISNUMBER(ER583),ER583*#REF!,"")</f>
        <v/>
      </c>
      <c r="FD583" s="53" t="str">
        <f>IF(ISNUMBER(ES583),ES583*#REF!,"")</f>
        <v/>
      </c>
      <c r="FE583" s="53" t="e">
        <f>IF(ISNUMBER(ET583),ET583*#REF!,"")</f>
        <v>#REF!</v>
      </c>
      <c r="FF583" s="52" t="e">
        <f>IF(ISNUMBER(EU583),EU583*#REF!,"")</f>
        <v>#REF!</v>
      </c>
      <c r="FG583" s="55" t="str">
        <f t="shared" si="742"/>
        <v/>
      </c>
      <c r="FH583" s="55" t="str">
        <f t="shared" si="743"/>
        <v/>
      </c>
      <c r="FI583" s="55" t="str">
        <f t="shared" si="744"/>
        <v/>
      </c>
      <c r="FJ583" s="55" t="str">
        <f t="shared" si="745"/>
        <v/>
      </c>
      <c r="FK583" s="55" t="str">
        <f t="shared" si="746"/>
        <v/>
      </c>
      <c r="FL583" s="55" t="str">
        <f t="shared" si="747"/>
        <v/>
      </c>
      <c r="FM583" s="55" t="str">
        <f t="shared" si="748"/>
        <v/>
      </c>
      <c r="FN583" s="55" t="str">
        <f t="shared" si="749"/>
        <v/>
      </c>
      <c r="FO583" s="55" t="str">
        <f t="shared" si="750"/>
        <v/>
      </c>
      <c r="FP583" s="55" t="str">
        <f t="shared" si="751"/>
        <v/>
      </c>
      <c r="FQ583" s="59" t="str">
        <f t="shared" si="752"/>
        <v/>
      </c>
      <c r="FR583" s="53" t="str">
        <f t="shared" si="778"/>
        <v/>
      </c>
      <c r="FS583" s="53" t="e">
        <f t="shared" si="753"/>
        <v>#VALUE!</v>
      </c>
      <c r="FT583" s="19" t="e">
        <f t="shared" si="754"/>
        <v>#VALUE!</v>
      </c>
      <c r="FU583" s="19" t="e">
        <f t="shared" si="755"/>
        <v>#VALUE!</v>
      </c>
      <c r="FV583" s="19" t="e">
        <f t="shared" si="756"/>
        <v>#VALUE!</v>
      </c>
      <c r="FW583" s="50" t="e">
        <f t="shared" si="757"/>
        <v>#VALUE!</v>
      </c>
      <c r="FX583" s="120">
        <f t="shared" si="758"/>
        <v>0</v>
      </c>
      <c r="FY583" s="120">
        <f t="shared" si="759"/>
        <v>0</v>
      </c>
      <c r="FZ583" s="120">
        <f t="shared" si="760"/>
        <v>0</v>
      </c>
      <c r="GA583" s="120">
        <f t="shared" si="761"/>
        <v>0</v>
      </c>
      <c r="GB583" s="120">
        <f t="shared" si="762"/>
        <v>0</v>
      </c>
      <c r="GC583" s="120">
        <f t="shared" si="763"/>
        <v>0</v>
      </c>
      <c r="GD583" s="120">
        <f t="shared" si="764"/>
        <v>0</v>
      </c>
      <c r="GE583" s="120">
        <f t="shared" si="765"/>
        <v>0</v>
      </c>
      <c r="GF583" s="120">
        <f t="shared" si="766"/>
        <v>0</v>
      </c>
      <c r="GG583">
        <f t="shared" si="767"/>
        <v>0</v>
      </c>
      <c r="GH583">
        <f t="shared" si="768"/>
        <v>0</v>
      </c>
      <c r="GI583">
        <v>6</v>
      </c>
      <c r="GJ583" t="str">
        <f t="shared" si="769"/>
        <v/>
      </c>
    </row>
    <row r="584" spans="1:192" x14ac:dyDescent="0.2">
      <c r="A584" s="50">
        <f t="shared" si="772"/>
        <v>583</v>
      </c>
      <c r="B584" s="2" t="s">
        <v>139</v>
      </c>
      <c r="C584" s="2" t="s">
        <v>1011</v>
      </c>
      <c r="D584" s="2" t="s">
        <v>1010</v>
      </c>
      <c r="E584" s="2"/>
      <c r="F584" s="19">
        <v>3514960</v>
      </c>
      <c r="G584" s="19">
        <v>5562740</v>
      </c>
      <c r="H584" s="77">
        <f t="shared" si="709"/>
        <v>514879.58600000001</v>
      </c>
      <c r="I584" s="77">
        <f t="shared" si="710"/>
        <v>5560954.6940000001</v>
      </c>
      <c r="J584" s="19">
        <v>130</v>
      </c>
      <c r="K584" s="19" t="s">
        <v>1334</v>
      </c>
      <c r="L584" s="19">
        <v>29.5</v>
      </c>
      <c r="Q584" s="2" t="s">
        <v>1339</v>
      </c>
      <c r="R584" s="2" t="s">
        <v>275</v>
      </c>
      <c r="S584" s="2" t="s">
        <v>1325</v>
      </c>
      <c r="T584" s="241" t="str">
        <f t="shared" si="711"/>
        <v>-</v>
      </c>
      <c r="U584" s="241" t="str">
        <f t="shared" si="712"/>
        <v>-</v>
      </c>
      <c r="V584" s="241" t="str">
        <f t="shared" si="713"/>
        <v>B</v>
      </c>
      <c r="W584" s="241" t="str">
        <f t="shared" si="777"/>
        <v>A</v>
      </c>
      <c r="X584" s="260">
        <f t="shared" si="774"/>
        <v>6</v>
      </c>
      <c r="Y584" s="261" t="str">
        <f t="shared" si="773"/>
        <v/>
      </c>
      <c r="Z584" s="56" t="s">
        <v>1456</v>
      </c>
      <c r="AA584" s="48">
        <v>1076</v>
      </c>
      <c r="AB584" s="73">
        <v>2</v>
      </c>
      <c r="AC584" s="2" t="s">
        <v>879</v>
      </c>
      <c r="AD584" s="2" t="s">
        <v>2079</v>
      </c>
      <c r="AE584" s="57" t="s">
        <v>2080</v>
      </c>
      <c r="AF584" s="66">
        <v>10.1</v>
      </c>
      <c r="AJ584" s="19">
        <v>1.0247999999999999</v>
      </c>
      <c r="AK584" s="19">
        <v>15</v>
      </c>
      <c r="AR584" s="58">
        <v>34030</v>
      </c>
      <c r="AS584" s="193">
        <f t="shared" si="775"/>
        <v>34032.1</v>
      </c>
      <c r="AT584" s="248" t="str">
        <f t="shared" si="779"/>
        <v/>
      </c>
      <c r="AU584" s="51">
        <v>10540</v>
      </c>
      <c r="AV584" s="51">
        <v>258</v>
      </c>
      <c r="AW584" s="51">
        <v>1325</v>
      </c>
      <c r="AX584" s="51">
        <v>17810</v>
      </c>
      <c r="AY584" s="51">
        <v>1478</v>
      </c>
      <c r="AZ584" s="49">
        <v>1903</v>
      </c>
      <c r="BA584" s="2" t="s">
        <v>1322</v>
      </c>
      <c r="BB584">
        <v>664.3</v>
      </c>
      <c r="BE584" s="51">
        <v>18.600000000000001</v>
      </c>
      <c r="BM584">
        <v>17.100000000000001</v>
      </c>
      <c r="BP584">
        <v>18100</v>
      </c>
      <c r="CN584" s="107">
        <v>1779</v>
      </c>
      <c r="DB584" s="103"/>
      <c r="DC584" s="103"/>
      <c r="DD584" s="103"/>
      <c r="DE584" s="103"/>
      <c r="DF584" s="103"/>
      <c r="DG584" s="103"/>
      <c r="DH584" s="103"/>
      <c r="DI584" s="103"/>
      <c r="DJ584" s="103"/>
      <c r="DK584" s="103"/>
      <c r="DL584" s="103"/>
      <c r="DM584" s="103"/>
      <c r="DN584" s="103"/>
      <c r="DO584" s="103"/>
      <c r="DP584" s="103"/>
      <c r="DQ584" s="103"/>
      <c r="DR584" s="103"/>
      <c r="DS584" s="104"/>
      <c r="DT584" s="50">
        <f t="shared" si="714"/>
        <v>0</v>
      </c>
      <c r="DU584" s="73">
        <f t="shared" si="715"/>
        <v>0</v>
      </c>
      <c r="DV584" s="73">
        <f t="shared" si="716"/>
        <v>1</v>
      </c>
      <c r="DW584" s="73">
        <f t="shared" si="717"/>
        <v>0</v>
      </c>
      <c r="DX584" s="73">
        <f t="shared" si="718"/>
        <v>0</v>
      </c>
      <c r="DY584" s="125">
        <f t="shared" si="719"/>
        <v>0</v>
      </c>
      <c r="DZ584" s="73">
        <f t="shared" si="720"/>
        <v>1</v>
      </c>
      <c r="EA584" s="19">
        <f t="shared" si="721"/>
        <v>0</v>
      </c>
      <c r="EB584" s="50">
        <f t="shared" si="722"/>
        <v>0</v>
      </c>
      <c r="EC584" s="19">
        <f t="shared" si="723"/>
        <v>0</v>
      </c>
      <c r="ED584" s="19">
        <f t="shared" si="724"/>
        <v>0</v>
      </c>
      <c r="EE584" s="19">
        <f t="shared" si="725"/>
        <v>1</v>
      </c>
      <c r="EF584" s="50">
        <f t="shared" si="726"/>
        <v>0</v>
      </c>
      <c r="EG584" s="19">
        <f t="shared" si="727"/>
        <v>0</v>
      </c>
      <c r="EH584" s="19">
        <f t="shared" si="728"/>
        <v>1</v>
      </c>
      <c r="EI584" s="50">
        <f t="shared" si="729"/>
        <v>0</v>
      </c>
      <c r="EJ584" s="125">
        <f t="shared" si="730"/>
        <v>2</v>
      </c>
      <c r="EK584">
        <f t="shared" si="731"/>
        <v>10540</v>
      </c>
      <c r="EL584">
        <f t="shared" si="732"/>
        <v>664.3</v>
      </c>
      <c r="EM584">
        <f t="shared" si="733"/>
        <v>258</v>
      </c>
      <c r="EN584">
        <f t="shared" si="734"/>
        <v>1325</v>
      </c>
      <c r="EO584" t="str">
        <f t="shared" si="735"/>
        <v/>
      </c>
      <c r="EP584">
        <f t="shared" si="736"/>
        <v>18.600000000000001</v>
      </c>
      <c r="EQ584">
        <f t="shared" si="737"/>
        <v>1903</v>
      </c>
      <c r="ER584" t="str">
        <f t="shared" si="738"/>
        <v/>
      </c>
      <c r="ES584" t="str">
        <f t="shared" si="739"/>
        <v/>
      </c>
      <c r="ET584">
        <f t="shared" si="740"/>
        <v>1478</v>
      </c>
      <c r="EU584" s="61">
        <f t="shared" si="741"/>
        <v>17810</v>
      </c>
      <c r="EV584" s="53" t="e">
        <f>IF(ISNUMBER(EK584),EK584*#REF!,"")</f>
        <v>#REF!</v>
      </c>
      <c r="EW584" s="53" t="e">
        <f>IF(ISNUMBER(EL584),EL584*#REF!,"")</f>
        <v>#REF!</v>
      </c>
      <c r="EX584" s="53" t="e">
        <f>IF(ISNUMBER(EM584),EM584*#REF!,"")</f>
        <v>#REF!</v>
      </c>
      <c r="EY584" s="53" t="e">
        <f>IF(ISNUMBER(EN584),EN584*#REF!,"")</f>
        <v>#REF!</v>
      </c>
      <c r="EZ584" s="53" t="str">
        <f>IF(ISNUMBER(EO584),EO584*#REF!,"")</f>
        <v/>
      </c>
      <c r="FA584" s="53" t="e">
        <f>IF(ISNUMBER(EP584),EP584*#REF!,"")</f>
        <v>#REF!</v>
      </c>
      <c r="FB584" s="53" t="e">
        <f>IF(ISNUMBER(EQ584),EQ584*#REF!,"")</f>
        <v>#REF!</v>
      </c>
      <c r="FC584" s="53" t="str">
        <f>IF(ISNUMBER(ER584),ER584*#REF!,"")</f>
        <v/>
      </c>
      <c r="FD584" s="53" t="str">
        <f>IF(ISNUMBER(ES584),ES584*#REF!,"")</f>
        <v/>
      </c>
      <c r="FE584" s="53" t="e">
        <f>IF(ISNUMBER(ET584),ET584*#REF!,"")</f>
        <v>#REF!</v>
      </c>
      <c r="FF584" s="52" t="e">
        <f>IF(ISNUMBER(EU584),EU584*#REF!,"")</f>
        <v>#REF!</v>
      </c>
      <c r="FG584" s="55" t="str">
        <f t="shared" si="742"/>
        <v/>
      </c>
      <c r="FH584" s="55" t="str">
        <f t="shared" si="743"/>
        <v/>
      </c>
      <c r="FI584" s="55" t="str">
        <f t="shared" si="744"/>
        <v/>
      </c>
      <c r="FJ584" s="55" t="str">
        <f t="shared" si="745"/>
        <v/>
      </c>
      <c r="FK584" s="55" t="str">
        <f t="shared" si="746"/>
        <v/>
      </c>
      <c r="FL584" s="55" t="str">
        <f t="shared" si="747"/>
        <v/>
      </c>
      <c r="FM584" s="55" t="str">
        <f t="shared" si="748"/>
        <v/>
      </c>
      <c r="FN584" s="55" t="str">
        <f t="shared" si="749"/>
        <v/>
      </c>
      <c r="FO584" s="55" t="str">
        <f t="shared" si="750"/>
        <v/>
      </c>
      <c r="FP584" s="55" t="str">
        <f t="shared" si="751"/>
        <v/>
      </c>
      <c r="FQ584" s="59" t="str">
        <f t="shared" si="752"/>
        <v/>
      </c>
      <c r="FR584" s="53" t="str">
        <f t="shared" si="778"/>
        <v/>
      </c>
      <c r="FS584" s="53" t="e">
        <f t="shared" si="753"/>
        <v>#VALUE!</v>
      </c>
      <c r="FT584" s="19" t="e">
        <f t="shared" si="754"/>
        <v>#VALUE!</v>
      </c>
      <c r="FU584" s="19" t="e">
        <f t="shared" si="755"/>
        <v>#VALUE!</v>
      </c>
      <c r="FV584" s="19" t="e">
        <f t="shared" si="756"/>
        <v>#VALUE!</v>
      </c>
      <c r="FW584" s="50" t="e">
        <f t="shared" si="757"/>
        <v>#VALUE!</v>
      </c>
      <c r="FX584" s="120">
        <f t="shared" si="758"/>
        <v>0</v>
      </c>
      <c r="FY584" s="120">
        <f t="shared" si="759"/>
        <v>0</v>
      </c>
      <c r="FZ584" s="120">
        <f t="shared" si="760"/>
        <v>0</v>
      </c>
      <c r="GA584" s="120">
        <f t="shared" si="761"/>
        <v>0</v>
      </c>
      <c r="GB584" s="120">
        <f t="shared" si="762"/>
        <v>0</v>
      </c>
      <c r="GC584" s="120">
        <f t="shared" si="763"/>
        <v>0</v>
      </c>
      <c r="GD584" s="120">
        <f t="shared" si="764"/>
        <v>0</v>
      </c>
      <c r="GE584" s="120">
        <f t="shared" si="765"/>
        <v>0</v>
      </c>
      <c r="GF584" s="120">
        <f t="shared" si="766"/>
        <v>0</v>
      </c>
      <c r="GG584">
        <f t="shared" si="767"/>
        <v>0</v>
      </c>
      <c r="GH584">
        <f t="shared" si="768"/>
        <v>0</v>
      </c>
      <c r="GI584">
        <v>6</v>
      </c>
      <c r="GJ584" t="str">
        <f t="shared" si="769"/>
        <v/>
      </c>
    </row>
    <row r="585" spans="1:192" x14ac:dyDescent="0.2">
      <c r="A585" s="50">
        <f t="shared" si="772"/>
        <v>584</v>
      </c>
      <c r="B585" s="2" t="s">
        <v>139</v>
      </c>
      <c r="C585" s="2" t="s">
        <v>583</v>
      </c>
      <c r="D585" s="2"/>
      <c r="E585" s="2"/>
      <c r="F585" s="19">
        <v>3514620</v>
      </c>
      <c r="G585" s="19">
        <v>5563300</v>
      </c>
      <c r="H585" s="77">
        <f t="shared" si="709"/>
        <v>514539.72200000001</v>
      </c>
      <c r="I585" s="77">
        <f t="shared" si="710"/>
        <v>5561514.4700000007</v>
      </c>
      <c r="J585" s="19">
        <v>189</v>
      </c>
      <c r="K585" s="19" t="s">
        <v>1334</v>
      </c>
      <c r="L585" s="19">
        <v>130.6</v>
      </c>
      <c r="Q585" s="2" t="s">
        <v>1343</v>
      </c>
      <c r="R585" s="2" t="s">
        <v>2863</v>
      </c>
      <c r="S585" s="2" t="s">
        <v>1325</v>
      </c>
      <c r="T585" s="241" t="str">
        <f t="shared" si="711"/>
        <v>-</v>
      </c>
      <c r="U585" s="241" t="str">
        <f t="shared" si="712"/>
        <v>M</v>
      </c>
      <c r="V585" s="241" t="str">
        <f t="shared" si="713"/>
        <v>-</v>
      </c>
      <c r="W585" s="241" t="str">
        <f t="shared" si="777"/>
        <v>A</v>
      </c>
      <c r="X585" s="260">
        <f t="shared" si="774"/>
        <v>6</v>
      </c>
      <c r="Y585" s="261" t="str">
        <f t="shared" si="773"/>
        <v/>
      </c>
      <c r="Z585" s="56"/>
      <c r="AA585" s="48">
        <v>25785</v>
      </c>
      <c r="AB585" s="73">
        <v>1</v>
      </c>
      <c r="AC585" s="2" t="s">
        <v>584</v>
      </c>
      <c r="AD585" s="2" t="s">
        <v>2081</v>
      </c>
      <c r="AF585" s="66">
        <v>10.6</v>
      </c>
      <c r="AS585" s="193">
        <f t="shared" si="775"/>
        <v>8636.2199999999993</v>
      </c>
      <c r="AT585" s="248" t="str">
        <f t="shared" si="779"/>
        <v/>
      </c>
      <c r="AU585">
        <v>2540</v>
      </c>
      <c r="AV585">
        <v>199</v>
      </c>
      <c r="AW585">
        <v>388</v>
      </c>
      <c r="AX585">
        <v>4331</v>
      </c>
      <c r="AY585">
        <v>267</v>
      </c>
      <c r="AZ585" s="61">
        <v>711.9</v>
      </c>
      <c r="BB585">
        <v>196</v>
      </c>
      <c r="BE585">
        <v>3.32</v>
      </c>
      <c r="CN585" s="103">
        <v>2112</v>
      </c>
      <c r="DB585" s="103"/>
      <c r="DC585" s="103"/>
      <c r="DD585" s="103"/>
      <c r="DE585" s="103"/>
      <c r="DF585" s="103"/>
      <c r="DG585" s="103"/>
      <c r="DH585" s="103"/>
      <c r="DI585" s="103"/>
      <c r="DJ585" s="103"/>
      <c r="DK585" s="103"/>
      <c r="DL585" s="103"/>
      <c r="DM585" s="103"/>
      <c r="DN585" s="103"/>
      <c r="DO585" s="103"/>
      <c r="DP585" s="103"/>
      <c r="DQ585" s="103"/>
      <c r="DR585" s="103"/>
      <c r="DS585" s="104"/>
      <c r="DT585" s="50">
        <f t="shared" si="714"/>
        <v>1</v>
      </c>
      <c r="DU585" s="73">
        <f t="shared" si="715"/>
        <v>0</v>
      </c>
      <c r="DV585" s="73">
        <f t="shared" si="716"/>
        <v>0</v>
      </c>
      <c r="DW585" s="73">
        <f t="shared" si="717"/>
        <v>1</v>
      </c>
      <c r="DX585" s="73">
        <f t="shared" si="718"/>
        <v>0</v>
      </c>
      <c r="DY585" s="125">
        <f t="shared" si="719"/>
        <v>0</v>
      </c>
      <c r="DZ585" s="73">
        <f t="shared" si="720"/>
        <v>1</v>
      </c>
      <c r="EA585" s="19">
        <f t="shared" si="721"/>
        <v>0</v>
      </c>
      <c r="EB585" s="50">
        <f t="shared" si="722"/>
        <v>0</v>
      </c>
      <c r="EC585" s="19">
        <f t="shared" si="723"/>
        <v>0</v>
      </c>
      <c r="ED585" s="19">
        <f t="shared" si="724"/>
        <v>1</v>
      </c>
      <c r="EE585" s="19">
        <f t="shared" si="725"/>
        <v>0</v>
      </c>
      <c r="EF585" s="50">
        <f t="shared" si="726"/>
        <v>0</v>
      </c>
      <c r="EG585" s="19">
        <f t="shared" si="727"/>
        <v>0</v>
      </c>
      <c r="EH585" s="19">
        <f t="shared" si="728"/>
        <v>1</v>
      </c>
      <c r="EI585" s="50">
        <f t="shared" si="729"/>
        <v>0</v>
      </c>
      <c r="EJ585" s="125">
        <f t="shared" si="730"/>
        <v>3</v>
      </c>
      <c r="EK585">
        <f t="shared" si="731"/>
        <v>2540</v>
      </c>
      <c r="EL585">
        <f t="shared" si="732"/>
        <v>196</v>
      </c>
      <c r="EM585">
        <f t="shared" si="733"/>
        <v>199</v>
      </c>
      <c r="EN585">
        <f t="shared" si="734"/>
        <v>388</v>
      </c>
      <c r="EO585" t="str">
        <f t="shared" si="735"/>
        <v/>
      </c>
      <c r="EP585">
        <f t="shared" si="736"/>
        <v>3.32</v>
      </c>
      <c r="EQ585">
        <f t="shared" si="737"/>
        <v>711.9</v>
      </c>
      <c r="ER585" t="str">
        <f t="shared" si="738"/>
        <v/>
      </c>
      <c r="ES585" t="str">
        <f t="shared" si="739"/>
        <v/>
      </c>
      <c r="ET585">
        <f t="shared" si="740"/>
        <v>267</v>
      </c>
      <c r="EU585" s="61">
        <f t="shared" si="741"/>
        <v>4331</v>
      </c>
      <c r="EV585" s="53" t="e">
        <f>IF(ISNUMBER(EK585),EK585*#REF!,"")</f>
        <v>#REF!</v>
      </c>
      <c r="EW585" s="53" t="e">
        <f>IF(ISNUMBER(EL585),EL585*#REF!,"")</f>
        <v>#REF!</v>
      </c>
      <c r="EX585" s="53" t="e">
        <f>IF(ISNUMBER(EM585),EM585*#REF!,"")</f>
        <v>#REF!</v>
      </c>
      <c r="EY585" s="53" t="e">
        <f>IF(ISNUMBER(EN585),EN585*#REF!,"")</f>
        <v>#REF!</v>
      </c>
      <c r="EZ585" s="53" t="str">
        <f>IF(ISNUMBER(EO585),EO585*#REF!,"")</f>
        <v/>
      </c>
      <c r="FA585" s="53" t="e">
        <f>IF(ISNUMBER(EP585),EP585*#REF!,"")</f>
        <v>#REF!</v>
      </c>
      <c r="FB585" s="53" t="e">
        <f>IF(ISNUMBER(EQ585),EQ585*#REF!,"")</f>
        <v>#REF!</v>
      </c>
      <c r="FC585" s="53" t="str">
        <f>IF(ISNUMBER(ER585),ER585*#REF!,"")</f>
        <v/>
      </c>
      <c r="FD585" s="53" t="str">
        <f>IF(ISNUMBER(ES585),ES585*#REF!,"")</f>
        <v/>
      </c>
      <c r="FE585" s="53" t="e">
        <f>IF(ISNUMBER(ET585),ET585*#REF!,"")</f>
        <v>#REF!</v>
      </c>
      <c r="FF585" s="52" t="e">
        <f>IF(ISNUMBER(EU585),EU585*#REF!,"")</f>
        <v>#REF!</v>
      </c>
      <c r="FG585" s="55" t="str">
        <f t="shared" si="742"/>
        <v/>
      </c>
      <c r="FH585" s="55" t="str">
        <f t="shared" si="743"/>
        <v/>
      </c>
      <c r="FI585" s="55" t="str">
        <f t="shared" si="744"/>
        <v/>
      </c>
      <c r="FJ585" s="55" t="str">
        <f t="shared" si="745"/>
        <v/>
      </c>
      <c r="FK585" s="55" t="str">
        <f t="shared" si="746"/>
        <v/>
      </c>
      <c r="FL585" s="55" t="str">
        <f t="shared" si="747"/>
        <v/>
      </c>
      <c r="FM585" s="55" t="str">
        <f t="shared" si="748"/>
        <v/>
      </c>
      <c r="FN585" s="55" t="str">
        <f t="shared" si="749"/>
        <v/>
      </c>
      <c r="FO585" s="55" t="str">
        <f t="shared" si="750"/>
        <v/>
      </c>
      <c r="FP585" s="55" t="str">
        <f t="shared" si="751"/>
        <v/>
      </c>
      <c r="FQ585" s="59" t="str">
        <f t="shared" si="752"/>
        <v/>
      </c>
      <c r="FR585" s="53" t="str">
        <f t="shared" si="778"/>
        <v/>
      </c>
      <c r="FS585" s="53" t="e">
        <f t="shared" si="753"/>
        <v>#VALUE!</v>
      </c>
      <c r="FT585" s="19" t="e">
        <f t="shared" si="754"/>
        <v>#VALUE!</v>
      </c>
      <c r="FU585" s="19" t="e">
        <f t="shared" si="755"/>
        <v>#VALUE!</v>
      </c>
      <c r="FV585" s="19" t="e">
        <f t="shared" si="756"/>
        <v>#VALUE!</v>
      </c>
      <c r="FW585" s="50" t="e">
        <f t="shared" si="757"/>
        <v>#VALUE!</v>
      </c>
      <c r="FX585" s="120">
        <f t="shared" si="758"/>
        <v>0</v>
      </c>
      <c r="FY585" s="120">
        <f t="shared" si="759"/>
        <v>0</v>
      </c>
      <c r="FZ585" s="120">
        <f t="shared" si="760"/>
        <v>0</v>
      </c>
      <c r="GA585" s="120">
        <f t="shared" si="761"/>
        <v>0</v>
      </c>
      <c r="GB585" s="120">
        <f t="shared" si="762"/>
        <v>0</v>
      </c>
      <c r="GC585" s="120">
        <f t="shared" si="763"/>
        <v>0</v>
      </c>
      <c r="GD585" s="120">
        <f t="shared" si="764"/>
        <v>0</v>
      </c>
      <c r="GE585" s="120">
        <f t="shared" si="765"/>
        <v>0</v>
      </c>
      <c r="GF585" s="120">
        <f t="shared" si="766"/>
        <v>0</v>
      </c>
      <c r="GG585">
        <f t="shared" si="767"/>
        <v>0</v>
      </c>
      <c r="GH585">
        <f t="shared" si="768"/>
        <v>0</v>
      </c>
      <c r="GI585">
        <v>6</v>
      </c>
      <c r="GJ585" t="str">
        <f t="shared" si="769"/>
        <v/>
      </c>
    </row>
    <row r="586" spans="1:192" x14ac:dyDescent="0.2">
      <c r="A586" s="50">
        <f t="shared" si="772"/>
        <v>585</v>
      </c>
      <c r="B586" s="2" t="s">
        <v>139</v>
      </c>
      <c r="C586" s="2" t="s">
        <v>585</v>
      </c>
      <c r="D586" s="2"/>
      <c r="E586" s="2"/>
      <c r="F586" s="19">
        <v>3514700</v>
      </c>
      <c r="G586" s="19">
        <v>5562590</v>
      </c>
      <c r="H586" s="77">
        <f t="shared" si="709"/>
        <v>514619.69</v>
      </c>
      <c r="I586" s="77">
        <f t="shared" si="710"/>
        <v>5560804.7540000007</v>
      </c>
      <c r="J586" s="19">
        <v>130</v>
      </c>
      <c r="K586" s="19" t="s">
        <v>1334</v>
      </c>
      <c r="L586" s="19">
        <v>10.199999999999999</v>
      </c>
      <c r="Q586" s="2" t="s">
        <v>2822</v>
      </c>
      <c r="R586" s="2" t="s">
        <v>1484</v>
      </c>
      <c r="S586" s="2" t="s">
        <v>1323</v>
      </c>
      <c r="T586" s="241" t="str">
        <f t="shared" si="711"/>
        <v>-</v>
      </c>
      <c r="U586" s="241" t="str">
        <f t="shared" si="712"/>
        <v>M</v>
      </c>
      <c r="V586" s="241" t="str">
        <f t="shared" si="713"/>
        <v>-</v>
      </c>
      <c r="W586" s="241" t="str">
        <f t="shared" si="777"/>
        <v>-</v>
      </c>
      <c r="X586" s="260">
        <f t="shared" si="774"/>
        <v>6</v>
      </c>
      <c r="Y586" s="261" t="str">
        <f t="shared" si="773"/>
        <v/>
      </c>
      <c r="Z586" s="56"/>
      <c r="AA586" s="48">
        <v>26519</v>
      </c>
      <c r="AB586" s="73">
        <v>1</v>
      </c>
      <c r="AC586" s="2" t="s">
        <v>584</v>
      </c>
      <c r="AD586" s="2" t="s">
        <v>2082</v>
      </c>
      <c r="AF586" s="66" t="s">
        <v>3088</v>
      </c>
      <c r="AS586" s="193">
        <f t="shared" si="775"/>
        <v>8008.53</v>
      </c>
      <c r="AT586" s="248" t="str">
        <f t="shared" si="779"/>
        <v/>
      </c>
      <c r="AU586">
        <v>2240</v>
      </c>
      <c r="AV586">
        <v>68.5</v>
      </c>
      <c r="AW586">
        <v>315.2</v>
      </c>
      <c r="AX586">
        <v>4087.5</v>
      </c>
      <c r="AY586">
        <v>345.6</v>
      </c>
      <c r="AZ586" s="61">
        <v>793</v>
      </c>
      <c r="BB586">
        <v>134</v>
      </c>
      <c r="BE586">
        <v>24.73</v>
      </c>
      <c r="CN586" s="103">
        <v>968</v>
      </c>
      <c r="DB586" s="103"/>
      <c r="DC586" s="103"/>
      <c r="DD586" s="103"/>
      <c r="DE586" s="103"/>
      <c r="DF586" s="103"/>
      <c r="DG586" s="103"/>
      <c r="DH586" s="103"/>
      <c r="DI586" s="103"/>
      <c r="DJ586" s="103"/>
      <c r="DK586" s="103"/>
      <c r="DL586" s="103"/>
      <c r="DM586" s="103"/>
      <c r="DN586" s="103"/>
      <c r="DO586" s="103"/>
      <c r="DP586" s="103"/>
      <c r="DQ586" s="103"/>
      <c r="DR586" s="103"/>
      <c r="DS586" s="104"/>
      <c r="DT586" s="50">
        <f t="shared" si="714"/>
        <v>1</v>
      </c>
      <c r="DU586" s="73">
        <f t="shared" si="715"/>
        <v>0</v>
      </c>
      <c r="DV586" s="73">
        <f t="shared" si="716"/>
        <v>1</v>
      </c>
      <c r="DW586" s="73">
        <f t="shared" si="717"/>
        <v>0</v>
      </c>
      <c r="DX586" s="73">
        <f t="shared" si="718"/>
        <v>0</v>
      </c>
      <c r="DY586" s="125">
        <f t="shared" si="719"/>
        <v>0</v>
      </c>
      <c r="DZ586" s="73">
        <f t="shared" si="720"/>
        <v>0</v>
      </c>
      <c r="EA586" s="19">
        <f t="shared" si="721"/>
        <v>0</v>
      </c>
      <c r="EB586" s="50">
        <f t="shared" si="722"/>
        <v>1</v>
      </c>
      <c r="EC586" s="19">
        <f t="shared" si="723"/>
        <v>0</v>
      </c>
      <c r="ED586" s="19">
        <f t="shared" si="724"/>
        <v>1</v>
      </c>
      <c r="EE586" s="19">
        <f t="shared" si="725"/>
        <v>0</v>
      </c>
      <c r="EF586" s="50">
        <f t="shared" si="726"/>
        <v>0</v>
      </c>
      <c r="EG586" s="19">
        <f t="shared" si="727"/>
        <v>1</v>
      </c>
      <c r="EH586" s="19">
        <f t="shared" si="728"/>
        <v>0</v>
      </c>
      <c r="EI586" s="50">
        <f t="shared" si="729"/>
        <v>0</v>
      </c>
      <c r="EJ586" s="125">
        <f t="shared" si="730"/>
        <v>1</v>
      </c>
      <c r="EK586">
        <f t="shared" si="731"/>
        <v>2240</v>
      </c>
      <c r="EL586">
        <f t="shared" si="732"/>
        <v>134</v>
      </c>
      <c r="EM586">
        <f t="shared" si="733"/>
        <v>68.5</v>
      </c>
      <c r="EN586">
        <f t="shared" si="734"/>
        <v>315.2</v>
      </c>
      <c r="EO586" t="str">
        <f t="shared" si="735"/>
        <v/>
      </c>
      <c r="EP586">
        <f t="shared" si="736"/>
        <v>24.73</v>
      </c>
      <c r="EQ586">
        <f t="shared" si="737"/>
        <v>793</v>
      </c>
      <c r="ER586" t="str">
        <f t="shared" si="738"/>
        <v/>
      </c>
      <c r="ES586" t="str">
        <f t="shared" si="739"/>
        <v/>
      </c>
      <c r="ET586">
        <f t="shared" si="740"/>
        <v>345.6</v>
      </c>
      <c r="EU586" s="61">
        <f t="shared" si="741"/>
        <v>4087.5</v>
      </c>
      <c r="EV586" s="53" t="e">
        <f>IF(ISNUMBER(EK586),EK586*#REF!,"")</f>
        <v>#REF!</v>
      </c>
      <c r="EW586" s="53" t="e">
        <f>IF(ISNUMBER(EL586),EL586*#REF!,"")</f>
        <v>#REF!</v>
      </c>
      <c r="EX586" s="53" t="e">
        <f>IF(ISNUMBER(EM586),EM586*#REF!,"")</f>
        <v>#REF!</v>
      </c>
      <c r="EY586" s="53" t="e">
        <f>IF(ISNUMBER(EN586),EN586*#REF!,"")</f>
        <v>#REF!</v>
      </c>
      <c r="EZ586" s="53" t="str">
        <f>IF(ISNUMBER(EO586),EO586*#REF!,"")</f>
        <v/>
      </c>
      <c r="FA586" s="53" t="e">
        <f>IF(ISNUMBER(EP586),EP586*#REF!,"")</f>
        <v>#REF!</v>
      </c>
      <c r="FB586" s="53" t="e">
        <f>IF(ISNUMBER(EQ586),EQ586*#REF!,"")</f>
        <v>#REF!</v>
      </c>
      <c r="FC586" s="53" t="str">
        <f>IF(ISNUMBER(ER586),ER586*#REF!,"")</f>
        <v/>
      </c>
      <c r="FD586" s="53" t="str">
        <f>IF(ISNUMBER(ES586),ES586*#REF!,"")</f>
        <v/>
      </c>
      <c r="FE586" s="53" t="e">
        <f>IF(ISNUMBER(ET586),ET586*#REF!,"")</f>
        <v>#REF!</v>
      </c>
      <c r="FF586" s="52" t="e">
        <f>IF(ISNUMBER(EU586),EU586*#REF!,"")</f>
        <v>#REF!</v>
      </c>
      <c r="FG586" s="55" t="str">
        <f t="shared" si="742"/>
        <v/>
      </c>
      <c r="FH586" s="55" t="str">
        <f t="shared" si="743"/>
        <v/>
      </c>
      <c r="FI586" s="55" t="str">
        <f t="shared" si="744"/>
        <v/>
      </c>
      <c r="FJ586" s="55" t="str">
        <f t="shared" si="745"/>
        <v/>
      </c>
      <c r="FK586" s="55" t="str">
        <f t="shared" si="746"/>
        <v/>
      </c>
      <c r="FL586" s="55" t="str">
        <f t="shared" si="747"/>
        <v/>
      </c>
      <c r="FM586" s="55" t="str">
        <f t="shared" si="748"/>
        <v/>
      </c>
      <c r="FN586" s="55" t="str">
        <f t="shared" si="749"/>
        <v/>
      </c>
      <c r="FO586" s="55" t="str">
        <f t="shared" si="750"/>
        <v/>
      </c>
      <c r="FP586" s="55" t="str">
        <f t="shared" si="751"/>
        <v/>
      </c>
      <c r="FQ586" s="59" t="str">
        <f t="shared" si="752"/>
        <v/>
      </c>
      <c r="FR586" s="53" t="str">
        <f t="shared" si="778"/>
        <v/>
      </c>
      <c r="FS586" s="53" t="e">
        <f t="shared" si="753"/>
        <v>#VALUE!</v>
      </c>
      <c r="FT586" s="19" t="e">
        <f t="shared" si="754"/>
        <v>#VALUE!</v>
      </c>
      <c r="FU586" s="19" t="e">
        <f t="shared" si="755"/>
        <v>#VALUE!</v>
      </c>
      <c r="FV586" s="19" t="e">
        <f t="shared" si="756"/>
        <v>#VALUE!</v>
      </c>
      <c r="FW586" s="50" t="e">
        <f t="shared" si="757"/>
        <v>#VALUE!</v>
      </c>
      <c r="FX586" s="120">
        <f t="shared" si="758"/>
        <v>0</v>
      </c>
      <c r="FY586" s="120">
        <f t="shared" si="759"/>
        <v>0</v>
      </c>
      <c r="FZ586" s="120">
        <f t="shared" si="760"/>
        <v>0</v>
      </c>
      <c r="GA586" s="120">
        <f t="shared" si="761"/>
        <v>0</v>
      </c>
      <c r="GB586" s="120">
        <f t="shared" si="762"/>
        <v>0</v>
      </c>
      <c r="GC586" s="120">
        <f t="shared" si="763"/>
        <v>0</v>
      </c>
      <c r="GD586" s="120">
        <f t="shared" si="764"/>
        <v>0</v>
      </c>
      <c r="GE586" s="120">
        <f t="shared" si="765"/>
        <v>0</v>
      </c>
      <c r="GF586" s="120">
        <f t="shared" si="766"/>
        <v>0</v>
      </c>
      <c r="GG586">
        <f t="shared" si="767"/>
        <v>0</v>
      </c>
      <c r="GH586">
        <f t="shared" si="768"/>
        <v>0</v>
      </c>
      <c r="GI586">
        <v>6</v>
      </c>
      <c r="GJ586" t="str">
        <f t="shared" si="769"/>
        <v/>
      </c>
    </row>
    <row r="587" spans="1:192" x14ac:dyDescent="0.2">
      <c r="A587" s="50">
        <f t="shared" si="772"/>
        <v>586</v>
      </c>
      <c r="B587" s="2" t="s">
        <v>139</v>
      </c>
      <c r="C587" t="s">
        <v>229</v>
      </c>
      <c r="F587" s="19">
        <v>3515820</v>
      </c>
      <c r="G587" s="19">
        <v>5562880</v>
      </c>
      <c r="H587" s="77">
        <f t="shared" si="709"/>
        <v>515739.24200000003</v>
      </c>
      <c r="I587" s="77">
        <f t="shared" si="710"/>
        <v>5561094.6380000003</v>
      </c>
      <c r="J587" s="19">
        <v>130</v>
      </c>
      <c r="K587" s="19" t="s">
        <v>1334</v>
      </c>
      <c r="L587" s="19">
        <v>32</v>
      </c>
      <c r="Q587" s="58" t="s">
        <v>774</v>
      </c>
      <c r="R587" s="2" t="s">
        <v>272</v>
      </c>
      <c r="S587" s="2" t="s">
        <v>1325</v>
      </c>
      <c r="T587" s="241" t="str">
        <f t="shared" si="711"/>
        <v>-</v>
      </c>
      <c r="U587" s="241" t="str">
        <f t="shared" si="712"/>
        <v>M</v>
      </c>
      <c r="V587" s="241" t="str">
        <f t="shared" si="713"/>
        <v>-</v>
      </c>
      <c r="W587" s="241" t="str">
        <f t="shared" si="777"/>
        <v>A</v>
      </c>
      <c r="X587" s="260">
        <f t="shared" si="774"/>
        <v>6</v>
      </c>
      <c r="Y587" s="261" t="str">
        <f t="shared" si="773"/>
        <v/>
      </c>
      <c r="Z587" s="56"/>
      <c r="AA587" s="48">
        <v>28199</v>
      </c>
      <c r="AB587" s="73">
        <v>1</v>
      </c>
      <c r="AC587" s="2" t="s">
        <v>404</v>
      </c>
      <c r="AD587" s="2" t="s">
        <v>2083</v>
      </c>
      <c r="AF587" s="66">
        <v>11.6</v>
      </c>
      <c r="AR587">
        <v>14280</v>
      </c>
      <c r="AS587" s="193">
        <f t="shared" si="775"/>
        <v>14280.520000000002</v>
      </c>
      <c r="AT587" s="248" t="str">
        <f t="shared" si="779"/>
        <v/>
      </c>
      <c r="AU587">
        <v>4260</v>
      </c>
      <c r="AV587">
        <v>180</v>
      </c>
      <c r="AW587">
        <v>575</v>
      </c>
      <c r="AX587">
        <v>7126.9</v>
      </c>
      <c r="AY587">
        <v>498.04</v>
      </c>
      <c r="AZ587" s="61">
        <v>1418.7</v>
      </c>
      <c r="BB587">
        <v>215.2</v>
      </c>
      <c r="BE587">
        <v>6.68</v>
      </c>
      <c r="CN587" s="103">
        <v>2006.4</v>
      </c>
      <c r="DB587" s="103"/>
      <c r="DC587" s="103"/>
      <c r="DD587" s="103"/>
      <c r="DE587" s="103"/>
      <c r="DF587" s="103"/>
      <c r="DG587" s="103"/>
      <c r="DH587" s="103"/>
      <c r="DI587" s="103"/>
      <c r="DJ587" s="103"/>
      <c r="DK587" s="103"/>
      <c r="DL587" s="103"/>
      <c r="DM587" s="103"/>
      <c r="DN587" s="103"/>
      <c r="DO587" s="103"/>
      <c r="DP587" s="103"/>
      <c r="DQ587" s="103"/>
      <c r="DR587" s="103"/>
      <c r="DS587" s="104"/>
      <c r="DT587" s="50">
        <f t="shared" si="714"/>
        <v>1</v>
      </c>
      <c r="DU587" s="73">
        <f t="shared" si="715"/>
        <v>0</v>
      </c>
      <c r="DV587" s="73">
        <f t="shared" si="716"/>
        <v>1</v>
      </c>
      <c r="DW587" s="73">
        <f t="shared" si="717"/>
        <v>0</v>
      </c>
      <c r="DX587" s="73">
        <f t="shared" si="718"/>
        <v>0</v>
      </c>
      <c r="DY587" s="125">
        <f t="shared" si="719"/>
        <v>0</v>
      </c>
      <c r="DZ587" s="73">
        <f t="shared" si="720"/>
        <v>1</v>
      </c>
      <c r="EA587" s="19">
        <f t="shared" si="721"/>
        <v>0</v>
      </c>
      <c r="EB587" s="50">
        <f t="shared" si="722"/>
        <v>0</v>
      </c>
      <c r="EC587" s="19">
        <f t="shared" si="723"/>
        <v>0</v>
      </c>
      <c r="ED587" s="19">
        <f t="shared" si="724"/>
        <v>1</v>
      </c>
      <c r="EE587" s="19">
        <f t="shared" si="725"/>
        <v>0</v>
      </c>
      <c r="EF587" s="50">
        <f t="shared" si="726"/>
        <v>0</v>
      </c>
      <c r="EG587" s="19">
        <f t="shared" si="727"/>
        <v>0</v>
      </c>
      <c r="EH587" s="19">
        <f t="shared" si="728"/>
        <v>1</v>
      </c>
      <c r="EI587" s="50">
        <f t="shared" si="729"/>
        <v>0</v>
      </c>
      <c r="EJ587" s="125">
        <f t="shared" si="730"/>
        <v>2</v>
      </c>
      <c r="EK587">
        <f t="shared" si="731"/>
        <v>4260</v>
      </c>
      <c r="EL587">
        <f t="shared" si="732"/>
        <v>215.2</v>
      </c>
      <c r="EM587">
        <f t="shared" si="733"/>
        <v>180</v>
      </c>
      <c r="EN587">
        <f t="shared" si="734"/>
        <v>575</v>
      </c>
      <c r="EO587" t="str">
        <f t="shared" si="735"/>
        <v/>
      </c>
      <c r="EP587">
        <f t="shared" si="736"/>
        <v>6.68</v>
      </c>
      <c r="EQ587">
        <f t="shared" si="737"/>
        <v>1418.7</v>
      </c>
      <c r="ER587" t="str">
        <f t="shared" si="738"/>
        <v/>
      </c>
      <c r="ES587" t="str">
        <f t="shared" si="739"/>
        <v/>
      </c>
      <c r="ET587">
        <f t="shared" si="740"/>
        <v>498.04</v>
      </c>
      <c r="EU587" s="61">
        <f t="shared" si="741"/>
        <v>7126.9</v>
      </c>
      <c r="EV587" s="53" t="e">
        <f>IF(ISNUMBER(EK587),EK587*#REF!,"")</f>
        <v>#REF!</v>
      </c>
      <c r="EW587" s="53" t="e">
        <f>IF(ISNUMBER(EL587),EL587*#REF!,"")</f>
        <v>#REF!</v>
      </c>
      <c r="EX587" s="53" t="e">
        <f>IF(ISNUMBER(EM587),EM587*#REF!,"")</f>
        <v>#REF!</v>
      </c>
      <c r="EY587" s="53" t="e">
        <f>IF(ISNUMBER(EN587),EN587*#REF!,"")</f>
        <v>#REF!</v>
      </c>
      <c r="EZ587" s="53" t="str">
        <f>IF(ISNUMBER(EO587),EO587*#REF!,"")</f>
        <v/>
      </c>
      <c r="FA587" s="53" t="e">
        <f>IF(ISNUMBER(EP587),EP587*#REF!,"")</f>
        <v>#REF!</v>
      </c>
      <c r="FB587" s="53" t="e">
        <f>IF(ISNUMBER(EQ587),EQ587*#REF!,"")</f>
        <v>#REF!</v>
      </c>
      <c r="FC587" s="53" t="str">
        <f>IF(ISNUMBER(ER587),ER587*#REF!,"")</f>
        <v/>
      </c>
      <c r="FD587" s="53" t="str">
        <f>IF(ISNUMBER(ES587),ES587*#REF!,"")</f>
        <v/>
      </c>
      <c r="FE587" s="53" t="e">
        <f>IF(ISNUMBER(ET587),ET587*#REF!,"")</f>
        <v>#REF!</v>
      </c>
      <c r="FF587" s="52" t="e">
        <f>IF(ISNUMBER(EU587),EU587*#REF!,"")</f>
        <v>#REF!</v>
      </c>
      <c r="FG587" s="55" t="str">
        <f t="shared" si="742"/>
        <v/>
      </c>
      <c r="FH587" s="55" t="str">
        <f t="shared" si="743"/>
        <v/>
      </c>
      <c r="FI587" s="55" t="str">
        <f t="shared" si="744"/>
        <v/>
      </c>
      <c r="FJ587" s="55" t="str">
        <f t="shared" si="745"/>
        <v/>
      </c>
      <c r="FK587" s="55" t="str">
        <f t="shared" si="746"/>
        <v/>
      </c>
      <c r="FL587" s="55" t="str">
        <f t="shared" si="747"/>
        <v/>
      </c>
      <c r="FM587" s="55" t="str">
        <f t="shared" si="748"/>
        <v/>
      </c>
      <c r="FN587" s="55" t="str">
        <f t="shared" si="749"/>
        <v/>
      </c>
      <c r="FO587" s="55" t="str">
        <f t="shared" si="750"/>
        <v/>
      </c>
      <c r="FP587" s="55" t="str">
        <f t="shared" si="751"/>
        <v/>
      </c>
      <c r="FQ587" s="59" t="str">
        <f t="shared" si="752"/>
        <v/>
      </c>
      <c r="FR587" s="53" t="str">
        <f t="shared" si="778"/>
        <v/>
      </c>
      <c r="FS587" s="53" t="e">
        <f t="shared" si="753"/>
        <v>#VALUE!</v>
      </c>
      <c r="FT587" s="19" t="e">
        <f t="shared" si="754"/>
        <v>#VALUE!</v>
      </c>
      <c r="FU587" s="19" t="e">
        <f t="shared" si="755"/>
        <v>#VALUE!</v>
      </c>
      <c r="FV587" s="19" t="e">
        <f t="shared" si="756"/>
        <v>#VALUE!</v>
      </c>
      <c r="FW587" s="50" t="e">
        <f t="shared" si="757"/>
        <v>#VALUE!</v>
      </c>
      <c r="FX587" s="120">
        <f t="shared" si="758"/>
        <v>0</v>
      </c>
      <c r="FY587" s="120">
        <f t="shared" si="759"/>
        <v>0</v>
      </c>
      <c r="FZ587" s="120">
        <f t="shared" si="760"/>
        <v>0</v>
      </c>
      <c r="GA587" s="120">
        <f t="shared" si="761"/>
        <v>0</v>
      </c>
      <c r="GB587" s="120">
        <f t="shared" si="762"/>
        <v>0</v>
      </c>
      <c r="GC587" s="120">
        <f t="shared" si="763"/>
        <v>0</v>
      </c>
      <c r="GD587" s="120">
        <f t="shared" si="764"/>
        <v>0</v>
      </c>
      <c r="GE587" s="120">
        <f t="shared" si="765"/>
        <v>0</v>
      </c>
      <c r="GF587" s="120">
        <f t="shared" si="766"/>
        <v>0</v>
      </c>
      <c r="GG587">
        <f t="shared" si="767"/>
        <v>0</v>
      </c>
      <c r="GH587">
        <f t="shared" si="768"/>
        <v>0</v>
      </c>
      <c r="GI587">
        <v>6</v>
      </c>
      <c r="GJ587" t="str">
        <f t="shared" si="769"/>
        <v/>
      </c>
    </row>
    <row r="588" spans="1:192" ht="15" x14ac:dyDescent="0.25">
      <c r="A588" s="50">
        <f t="shared" si="772"/>
        <v>587</v>
      </c>
      <c r="B588" t="s">
        <v>139</v>
      </c>
      <c r="C588" t="s">
        <v>229</v>
      </c>
      <c r="F588" s="19">
        <v>3515820</v>
      </c>
      <c r="G588" s="19">
        <v>5562880</v>
      </c>
      <c r="H588" s="77">
        <f t="shared" si="709"/>
        <v>515739.24200000003</v>
      </c>
      <c r="I588" s="77">
        <f t="shared" si="710"/>
        <v>5561094.6380000003</v>
      </c>
      <c r="J588" s="19">
        <v>130</v>
      </c>
      <c r="K588" s="19" t="s">
        <v>1334</v>
      </c>
      <c r="L588" s="19">
        <v>82</v>
      </c>
      <c r="Q588" s="58" t="s">
        <v>774</v>
      </c>
      <c r="R588" t="s">
        <v>274</v>
      </c>
      <c r="S588" s="2" t="s">
        <v>1325</v>
      </c>
      <c r="T588" s="241" t="str">
        <f t="shared" si="711"/>
        <v>-</v>
      </c>
      <c r="U588" s="241" t="str">
        <f t="shared" si="712"/>
        <v>-</v>
      </c>
      <c r="V588" s="241" t="str">
        <f t="shared" si="713"/>
        <v>B</v>
      </c>
      <c r="W588" s="241" t="str">
        <f t="shared" si="777"/>
        <v>A</v>
      </c>
      <c r="X588" s="260">
        <f t="shared" si="774"/>
        <v>6</v>
      </c>
      <c r="Y588" s="261" t="str">
        <f t="shared" si="773"/>
        <v/>
      </c>
      <c r="Z588" s="56" t="s">
        <v>1456</v>
      </c>
      <c r="AA588" s="48">
        <v>28251</v>
      </c>
      <c r="AB588" s="73">
        <v>2</v>
      </c>
      <c r="AD588" s="2" t="s">
        <v>2084</v>
      </c>
      <c r="AF588" s="66">
        <v>12.7</v>
      </c>
      <c r="AH588" s="19">
        <v>6.1</v>
      </c>
      <c r="AI588" s="272"/>
      <c r="AR588">
        <v>39037</v>
      </c>
      <c r="AS588" s="193">
        <f t="shared" si="775"/>
        <v>38988.199999999997</v>
      </c>
      <c r="AT588" s="248" t="str">
        <f t="shared" si="779"/>
        <v/>
      </c>
      <c r="AU588">
        <v>12288</v>
      </c>
      <c r="AV588">
        <v>298.60000000000002</v>
      </c>
      <c r="AW588">
        <v>1400</v>
      </c>
      <c r="AX588">
        <v>20448</v>
      </c>
      <c r="AY588">
        <v>1455</v>
      </c>
      <c r="AZ588" s="61">
        <v>2430</v>
      </c>
      <c r="BB588">
        <v>650</v>
      </c>
      <c r="BE588">
        <v>18.600000000000001</v>
      </c>
      <c r="BO588" s="90"/>
      <c r="BP588" s="273"/>
      <c r="BQ588" s="90"/>
      <c r="BR588" s="90"/>
      <c r="BS588" s="90"/>
      <c r="BT588" s="90"/>
      <c r="BU588" s="90"/>
      <c r="BV588" s="90"/>
      <c r="BW588" s="90"/>
      <c r="BX588" s="90"/>
      <c r="BY588" s="90"/>
      <c r="BZ588" s="90"/>
      <c r="CA588" s="90"/>
      <c r="CB588" s="90"/>
      <c r="CC588" s="90"/>
      <c r="CD588" s="90"/>
      <c r="CE588" s="90"/>
      <c r="CF588" s="90"/>
      <c r="CG588" s="90"/>
      <c r="CH588" s="90"/>
      <c r="CI588" s="90"/>
      <c r="CJ588" s="90"/>
      <c r="CK588" s="90"/>
      <c r="CL588" s="91"/>
      <c r="CM588" s="90"/>
      <c r="CN588" s="90">
        <v>1502</v>
      </c>
      <c r="CO588" s="90"/>
      <c r="DB588" s="103"/>
      <c r="DC588" s="103"/>
      <c r="DD588" s="103"/>
      <c r="DE588" s="103"/>
      <c r="DF588" s="103"/>
      <c r="DG588" s="103"/>
      <c r="DH588" s="103"/>
      <c r="DI588" s="103"/>
      <c r="DJ588" s="103"/>
      <c r="DK588" s="103"/>
      <c r="DL588" s="103"/>
      <c r="DM588" s="103"/>
      <c r="DN588" s="103"/>
      <c r="DO588" s="103"/>
      <c r="DP588" s="103"/>
      <c r="DQ588" s="103"/>
      <c r="DR588" s="103"/>
      <c r="DS588" s="104"/>
      <c r="DT588" s="50">
        <f t="shared" si="714"/>
        <v>0</v>
      </c>
      <c r="DU588" s="73">
        <f t="shared" si="715"/>
        <v>0</v>
      </c>
      <c r="DV588" s="73">
        <f t="shared" si="716"/>
        <v>1</v>
      </c>
      <c r="DW588" s="73">
        <f t="shared" si="717"/>
        <v>0</v>
      </c>
      <c r="DX588" s="73">
        <f t="shared" si="718"/>
        <v>0</v>
      </c>
      <c r="DY588" s="125">
        <f t="shared" si="719"/>
        <v>0</v>
      </c>
      <c r="DZ588" s="73">
        <f t="shared" si="720"/>
        <v>1</v>
      </c>
      <c r="EA588" s="19">
        <f t="shared" si="721"/>
        <v>0</v>
      </c>
      <c r="EB588" s="50">
        <f t="shared" si="722"/>
        <v>0</v>
      </c>
      <c r="EC588" s="19">
        <f t="shared" si="723"/>
        <v>0</v>
      </c>
      <c r="ED588" s="19">
        <f t="shared" si="724"/>
        <v>0</v>
      </c>
      <c r="EE588" s="19">
        <f t="shared" si="725"/>
        <v>1</v>
      </c>
      <c r="EF588" s="50">
        <f t="shared" si="726"/>
        <v>0</v>
      </c>
      <c r="EG588" s="19">
        <f t="shared" si="727"/>
        <v>0</v>
      </c>
      <c r="EH588" s="19">
        <f t="shared" si="728"/>
        <v>1</v>
      </c>
      <c r="EI588" s="50">
        <f t="shared" si="729"/>
        <v>0</v>
      </c>
      <c r="EJ588" s="125">
        <f t="shared" si="730"/>
        <v>2</v>
      </c>
      <c r="EK588">
        <f t="shared" si="731"/>
        <v>12288</v>
      </c>
      <c r="EL588">
        <f t="shared" si="732"/>
        <v>650</v>
      </c>
      <c r="EM588">
        <f t="shared" si="733"/>
        <v>298.60000000000002</v>
      </c>
      <c r="EN588">
        <f t="shared" si="734"/>
        <v>1400</v>
      </c>
      <c r="EO588" t="str">
        <f t="shared" si="735"/>
        <v/>
      </c>
      <c r="EP588">
        <f t="shared" si="736"/>
        <v>18.600000000000001</v>
      </c>
      <c r="EQ588">
        <f t="shared" si="737"/>
        <v>2430</v>
      </c>
      <c r="ER588" t="str">
        <f t="shared" si="738"/>
        <v/>
      </c>
      <c r="ES588" t="str">
        <f t="shared" si="739"/>
        <v/>
      </c>
      <c r="ET588">
        <f t="shared" si="740"/>
        <v>1455</v>
      </c>
      <c r="EU588" s="61">
        <f t="shared" si="741"/>
        <v>20448</v>
      </c>
      <c r="EV588" s="53" t="e">
        <f>IF(ISNUMBER(EK588),EK588*#REF!,"")</f>
        <v>#REF!</v>
      </c>
      <c r="EW588" s="53" t="e">
        <f>IF(ISNUMBER(EL588),EL588*#REF!,"")</f>
        <v>#REF!</v>
      </c>
      <c r="EX588" s="53" t="e">
        <f>IF(ISNUMBER(EM588),EM588*#REF!,"")</f>
        <v>#REF!</v>
      </c>
      <c r="EY588" s="53" t="e">
        <f>IF(ISNUMBER(EN588),EN588*#REF!,"")</f>
        <v>#REF!</v>
      </c>
      <c r="EZ588" s="53" t="str">
        <f>IF(ISNUMBER(EO588),EO588*#REF!,"")</f>
        <v/>
      </c>
      <c r="FA588" s="53" t="e">
        <f>IF(ISNUMBER(EP588),EP588*#REF!,"")</f>
        <v>#REF!</v>
      </c>
      <c r="FB588" s="53" t="e">
        <f>IF(ISNUMBER(EQ588),EQ588*#REF!,"")</f>
        <v>#REF!</v>
      </c>
      <c r="FC588" s="53" t="str">
        <f>IF(ISNUMBER(ER588),ER588*#REF!,"")</f>
        <v/>
      </c>
      <c r="FD588" s="53" t="str">
        <f>IF(ISNUMBER(ES588),ES588*#REF!,"")</f>
        <v/>
      </c>
      <c r="FE588" s="53" t="e">
        <f>IF(ISNUMBER(ET588),ET588*#REF!,"")</f>
        <v>#REF!</v>
      </c>
      <c r="FF588" s="52" t="e">
        <f>IF(ISNUMBER(EU588),EU588*#REF!,"")</f>
        <v>#REF!</v>
      </c>
      <c r="FG588" s="55" t="str">
        <f t="shared" si="742"/>
        <v/>
      </c>
      <c r="FH588" s="55" t="str">
        <f t="shared" si="743"/>
        <v/>
      </c>
      <c r="FI588" s="55" t="str">
        <f t="shared" si="744"/>
        <v/>
      </c>
      <c r="FJ588" s="55" t="str">
        <f t="shared" si="745"/>
        <v/>
      </c>
      <c r="FK588" s="55" t="str">
        <f t="shared" si="746"/>
        <v/>
      </c>
      <c r="FL588" s="55" t="str">
        <f t="shared" si="747"/>
        <v/>
      </c>
      <c r="FM588" s="55" t="str">
        <f t="shared" si="748"/>
        <v/>
      </c>
      <c r="FN588" s="55" t="str">
        <f t="shared" si="749"/>
        <v/>
      </c>
      <c r="FO588" s="55" t="str">
        <f t="shared" si="750"/>
        <v/>
      </c>
      <c r="FP588" s="55" t="str">
        <f t="shared" si="751"/>
        <v/>
      </c>
      <c r="FQ588" s="59" t="str">
        <f t="shared" si="752"/>
        <v/>
      </c>
      <c r="FR588" s="53" t="str">
        <f t="shared" si="778"/>
        <v/>
      </c>
      <c r="FS588" s="53" t="e">
        <f t="shared" si="753"/>
        <v>#VALUE!</v>
      </c>
      <c r="FT588" s="19" t="e">
        <f t="shared" si="754"/>
        <v>#VALUE!</v>
      </c>
      <c r="FU588" s="19" t="e">
        <f t="shared" si="755"/>
        <v>#VALUE!</v>
      </c>
      <c r="FV588" s="19" t="e">
        <f t="shared" si="756"/>
        <v>#VALUE!</v>
      </c>
      <c r="FW588" s="50" t="e">
        <f t="shared" si="757"/>
        <v>#VALUE!</v>
      </c>
      <c r="FX588" s="120">
        <f t="shared" si="758"/>
        <v>0</v>
      </c>
      <c r="FY588" s="120">
        <f t="shared" si="759"/>
        <v>0</v>
      </c>
      <c r="FZ588" s="120">
        <f t="shared" si="760"/>
        <v>0</v>
      </c>
      <c r="GA588" s="120">
        <f t="shared" si="761"/>
        <v>0</v>
      </c>
      <c r="GB588" s="120">
        <f t="shared" si="762"/>
        <v>0</v>
      </c>
      <c r="GC588" s="120">
        <f t="shared" si="763"/>
        <v>0</v>
      </c>
      <c r="GD588" s="120">
        <f t="shared" si="764"/>
        <v>0</v>
      </c>
      <c r="GE588" s="120">
        <f t="shared" si="765"/>
        <v>0</v>
      </c>
      <c r="GF588" s="120">
        <f t="shared" si="766"/>
        <v>0</v>
      </c>
      <c r="GG588">
        <f t="shared" si="767"/>
        <v>0</v>
      </c>
      <c r="GH588">
        <f t="shared" si="768"/>
        <v>0</v>
      </c>
      <c r="GI588">
        <v>6</v>
      </c>
      <c r="GJ588" t="str">
        <f t="shared" si="769"/>
        <v/>
      </c>
    </row>
    <row r="589" spans="1:192" ht="15" x14ac:dyDescent="0.25">
      <c r="A589" s="50">
        <f t="shared" si="772"/>
        <v>588</v>
      </c>
      <c r="B589" s="2" t="s">
        <v>139</v>
      </c>
      <c r="C589" s="2" t="s">
        <v>229</v>
      </c>
      <c r="D589" s="2"/>
      <c r="E589" s="2"/>
      <c r="F589" s="19">
        <v>3515820</v>
      </c>
      <c r="G589" s="19">
        <v>5562880</v>
      </c>
      <c r="H589" s="77">
        <f t="shared" si="709"/>
        <v>515739.24200000003</v>
      </c>
      <c r="I589" s="77">
        <f t="shared" si="710"/>
        <v>5561094.6380000003</v>
      </c>
      <c r="J589" s="19">
        <v>130</v>
      </c>
      <c r="K589" s="19" t="s">
        <v>1334</v>
      </c>
      <c r="L589" s="19">
        <v>82</v>
      </c>
      <c r="Q589" s="58" t="s">
        <v>774</v>
      </c>
      <c r="R589" t="s">
        <v>274</v>
      </c>
      <c r="S589" s="2" t="s">
        <v>1325</v>
      </c>
      <c r="T589" s="241" t="str">
        <f t="shared" si="711"/>
        <v>-</v>
      </c>
      <c r="U589" s="241" t="str">
        <f t="shared" si="712"/>
        <v>-</v>
      </c>
      <c r="V589" s="241" t="str">
        <f t="shared" si="713"/>
        <v>-</v>
      </c>
      <c r="W589" s="241" t="str">
        <f t="shared" si="777"/>
        <v>-</v>
      </c>
      <c r="X589" s="260">
        <f t="shared" si="774"/>
        <v>6</v>
      </c>
      <c r="Y589" s="261" t="str">
        <f t="shared" si="773"/>
        <v/>
      </c>
      <c r="Z589" s="56"/>
      <c r="AA589" s="48">
        <v>32240</v>
      </c>
      <c r="AB589" s="73">
        <v>3</v>
      </c>
      <c r="AC589" s="2" t="s">
        <v>958</v>
      </c>
      <c r="AD589" s="2" t="s">
        <v>1665</v>
      </c>
      <c r="AE589" s="57" t="s">
        <v>1431</v>
      </c>
      <c r="AF589" s="66" t="s">
        <v>3088</v>
      </c>
      <c r="AI589" s="272"/>
      <c r="AS589" s="204"/>
      <c r="AT589" s="249"/>
      <c r="AU589" s="51"/>
      <c r="AV589" s="51"/>
      <c r="AW589" s="51"/>
      <c r="AX589" s="51"/>
      <c r="AY589" s="51"/>
      <c r="AZ589" s="49"/>
      <c r="BO589" s="90"/>
      <c r="BP589" s="273"/>
      <c r="BQ589" s="90"/>
      <c r="BR589" s="90"/>
      <c r="BS589" s="90"/>
      <c r="BT589" s="90"/>
      <c r="BU589" s="90"/>
      <c r="BV589" s="90"/>
      <c r="BW589" s="90"/>
      <c r="BX589" s="90"/>
      <c r="BY589" s="90"/>
      <c r="BZ589" s="90"/>
      <c r="CA589" s="90"/>
      <c r="CB589" s="90"/>
      <c r="CC589" s="90"/>
      <c r="CD589" s="90"/>
      <c r="CE589" s="90"/>
      <c r="CF589" s="90"/>
      <c r="CG589" s="90"/>
      <c r="CH589" s="90"/>
      <c r="CI589" s="90"/>
      <c r="CJ589" s="90"/>
      <c r="CK589" s="90"/>
      <c r="CL589" s="91"/>
      <c r="CM589" s="90"/>
      <c r="CN589" s="90" t="s">
        <v>3088</v>
      </c>
      <c r="CO589" s="90"/>
      <c r="DB589" s="103">
        <v>-67.5</v>
      </c>
      <c r="DC589" s="90" t="s">
        <v>2085</v>
      </c>
      <c r="DD589" s="103">
        <v>0.73</v>
      </c>
      <c r="DE589" s="103">
        <v>-2.0699999999999998</v>
      </c>
      <c r="DF589" s="103"/>
      <c r="DG589" s="103">
        <v>-9.84</v>
      </c>
      <c r="DH589" s="103"/>
      <c r="DI589" s="103"/>
      <c r="DJ589" s="103">
        <f>SUM(DK589:DM589)</f>
        <v>1.8399999999999999</v>
      </c>
      <c r="DK589" s="103">
        <v>0.74</v>
      </c>
      <c r="DL589" s="103">
        <v>0.68</v>
      </c>
      <c r="DM589" s="103">
        <v>0.42</v>
      </c>
      <c r="DN589" s="103"/>
      <c r="DO589" s="103"/>
      <c r="DP589" s="103"/>
      <c r="DQ589" s="103"/>
      <c r="DR589" s="103"/>
      <c r="DS589" s="104"/>
      <c r="DT589" s="50">
        <f t="shared" si="714"/>
        <v>0</v>
      </c>
      <c r="DU589" s="73">
        <f t="shared" si="715"/>
        <v>0</v>
      </c>
      <c r="DV589" s="73">
        <f t="shared" si="716"/>
        <v>1</v>
      </c>
      <c r="DW589" s="73">
        <f t="shared" si="717"/>
        <v>0</v>
      </c>
      <c r="DX589" s="73">
        <f t="shared" si="718"/>
        <v>0</v>
      </c>
      <c r="DY589" s="125">
        <f t="shared" si="719"/>
        <v>0</v>
      </c>
      <c r="DZ589" s="73">
        <f t="shared" si="720"/>
        <v>0</v>
      </c>
      <c r="EA589" s="19">
        <f t="shared" si="721"/>
        <v>0</v>
      </c>
      <c r="EB589" s="50">
        <f t="shared" si="722"/>
        <v>1</v>
      </c>
      <c r="EC589" s="19">
        <f t="shared" si="723"/>
        <v>0</v>
      </c>
      <c r="ED589" s="19">
        <f t="shared" si="724"/>
        <v>0</v>
      </c>
      <c r="EE589" s="19">
        <f t="shared" si="725"/>
        <v>0</v>
      </c>
      <c r="EF589" s="50">
        <f t="shared" si="726"/>
        <v>1</v>
      </c>
      <c r="EG589" s="19">
        <f t="shared" si="727"/>
        <v>0</v>
      </c>
      <c r="EH589" s="19">
        <f t="shared" si="728"/>
        <v>0</v>
      </c>
      <c r="EI589" s="50">
        <f t="shared" si="729"/>
        <v>1</v>
      </c>
      <c r="EJ589" s="125">
        <f t="shared" si="730"/>
        <v>0</v>
      </c>
      <c r="EK589" t="str">
        <f t="shared" si="731"/>
        <v/>
      </c>
      <c r="EL589" t="str">
        <f t="shared" si="732"/>
        <v/>
      </c>
      <c r="EM589" t="str">
        <f t="shared" si="733"/>
        <v/>
      </c>
      <c r="EN589" t="str">
        <f t="shared" si="734"/>
        <v/>
      </c>
      <c r="EO589" t="str">
        <f t="shared" si="735"/>
        <v/>
      </c>
      <c r="EP589" t="str">
        <f t="shared" si="736"/>
        <v/>
      </c>
      <c r="EQ589" t="str">
        <f t="shared" si="737"/>
        <v/>
      </c>
      <c r="ER589" t="str">
        <f t="shared" si="738"/>
        <v/>
      </c>
      <c r="ES589" t="str">
        <f t="shared" si="739"/>
        <v/>
      </c>
      <c r="ET589" t="str">
        <f t="shared" si="740"/>
        <v/>
      </c>
      <c r="EU589" s="61" t="str">
        <f t="shared" si="741"/>
        <v/>
      </c>
      <c r="EV589" s="53" t="str">
        <f>IF(ISNUMBER(EK589),EK589*#REF!,"")</f>
        <v/>
      </c>
      <c r="EW589" s="53" t="str">
        <f>IF(ISNUMBER(EL589),EL589*#REF!,"")</f>
        <v/>
      </c>
      <c r="EX589" s="53" t="str">
        <f>IF(ISNUMBER(EM589),EM589*#REF!,"")</f>
        <v/>
      </c>
      <c r="EY589" s="53" t="str">
        <f>IF(ISNUMBER(EN589),EN589*#REF!,"")</f>
        <v/>
      </c>
      <c r="EZ589" s="53" t="str">
        <f>IF(ISNUMBER(EO589),EO589*#REF!,"")</f>
        <v/>
      </c>
      <c r="FA589" s="53" t="str">
        <f>IF(ISNUMBER(EP589),EP589*#REF!,"")</f>
        <v/>
      </c>
      <c r="FB589" s="53" t="str">
        <f>IF(ISNUMBER(EQ589),EQ589*#REF!,"")</f>
        <v/>
      </c>
      <c r="FC589" s="53" t="str">
        <f>IF(ISNUMBER(ER589),ER589*#REF!,"")</f>
        <v/>
      </c>
      <c r="FD589" s="53" t="str">
        <f>IF(ISNUMBER(ES589),ES589*#REF!,"")</f>
        <v/>
      </c>
      <c r="FE589" s="53" t="str">
        <f>IF(ISNUMBER(ET589),ET589*#REF!,"")</f>
        <v/>
      </c>
      <c r="FF589" s="52" t="str">
        <f>IF(ISNUMBER(EU589),EU589*#REF!,"")</f>
        <v/>
      </c>
      <c r="FG589" s="55" t="str">
        <f t="shared" si="742"/>
        <v/>
      </c>
      <c r="FH589" s="55" t="str">
        <f t="shared" si="743"/>
        <v/>
      </c>
      <c r="FI589" s="55" t="str">
        <f t="shared" si="744"/>
        <v/>
      </c>
      <c r="FJ589" s="55" t="str">
        <f t="shared" si="745"/>
        <v/>
      </c>
      <c r="FK589" s="55" t="str">
        <f t="shared" si="746"/>
        <v/>
      </c>
      <c r="FL589" s="55" t="str">
        <f t="shared" si="747"/>
        <v/>
      </c>
      <c r="FM589" s="55" t="str">
        <f t="shared" si="748"/>
        <v/>
      </c>
      <c r="FN589" s="55" t="str">
        <f t="shared" si="749"/>
        <v/>
      </c>
      <c r="FO589" s="55" t="str">
        <f t="shared" si="750"/>
        <v/>
      </c>
      <c r="FP589" s="55" t="str">
        <f t="shared" si="751"/>
        <v/>
      </c>
      <c r="FQ589" s="59" t="str">
        <f t="shared" si="752"/>
        <v/>
      </c>
      <c r="FR589" s="53" t="str">
        <f t="shared" si="778"/>
        <v/>
      </c>
      <c r="FS589" s="53">
        <f t="shared" si="753"/>
        <v>0</v>
      </c>
      <c r="FT589" s="19">
        <f t="shared" si="754"/>
        <v>1</v>
      </c>
      <c r="FU589" s="19">
        <f t="shared" si="755"/>
        <v>0</v>
      </c>
      <c r="FV589" s="19">
        <f t="shared" si="756"/>
        <v>0</v>
      </c>
      <c r="FW589" s="50">
        <f t="shared" si="757"/>
        <v>0</v>
      </c>
      <c r="FX589" s="120">
        <f t="shared" si="758"/>
        <v>0</v>
      </c>
      <c r="FY589" s="120">
        <f t="shared" si="759"/>
        <v>0</v>
      </c>
      <c r="FZ589" s="120">
        <f t="shared" si="760"/>
        <v>0</v>
      </c>
      <c r="GA589" s="120">
        <f t="shared" si="761"/>
        <v>0</v>
      </c>
      <c r="GB589" s="120">
        <f t="shared" si="762"/>
        <v>0</v>
      </c>
      <c r="GC589" s="120">
        <f t="shared" si="763"/>
        <v>0</v>
      </c>
      <c r="GD589" s="120">
        <f t="shared" si="764"/>
        <v>0</v>
      </c>
      <c r="GE589" s="120">
        <f t="shared" si="765"/>
        <v>0</v>
      </c>
      <c r="GF589" s="120">
        <f t="shared" si="766"/>
        <v>0</v>
      </c>
      <c r="GG589">
        <f t="shared" si="767"/>
        <v>0</v>
      </c>
      <c r="GH589">
        <f t="shared" si="768"/>
        <v>0</v>
      </c>
      <c r="GI589">
        <v>6</v>
      </c>
      <c r="GJ589" t="str">
        <f t="shared" si="769"/>
        <v/>
      </c>
    </row>
    <row r="590" spans="1:192" x14ac:dyDescent="0.2">
      <c r="A590" s="50">
        <f t="shared" si="772"/>
        <v>589</v>
      </c>
      <c r="B590" s="2" t="s">
        <v>139</v>
      </c>
      <c r="C590" s="2" t="s">
        <v>566</v>
      </c>
      <c r="D590" s="2"/>
      <c r="E590" s="2"/>
      <c r="F590" s="19">
        <v>3515010</v>
      </c>
      <c r="G590" s="19">
        <v>5562730</v>
      </c>
      <c r="H590" s="77">
        <f t="shared" si="709"/>
        <v>514929.56600000005</v>
      </c>
      <c r="I590" s="77">
        <f t="shared" si="710"/>
        <v>5560944.6979999999</v>
      </c>
      <c r="J590" s="19">
        <v>131</v>
      </c>
      <c r="K590" s="19" t="s">
        <v>1334</v>
      </c>
      <c r="L590" s="19">
        <v>46.1</v>
      </c>
      <c r="Q590" s="2" t="s">
        <v>1343</v>
      </c>
      <c r="R590" t="s">
        <v>2865</v>
      </c>
      <c r="S590" s="2" t="s">
        <v>1325</v>
      </c>
      <c r="T590" s="241" t="str">
        <f t="shared" si="711"/>
        <v>-</v>
      </c>
      <c r="U590" s="241" t="str">
        <f t="shared" si="712"/>
        <v>-</v>
      </c>
      <c r="V590" s="241" t="str">
        <f t="shared" si="713"/>
        <v>B</v>
      </c>
      <c r="W590" s="241" t="str">
        <f t="shared" si="777"/>
        <v>A</v>
      </c>
      <c r="X590" s="260">
        <f t="shared" si="774"/>
        <v>6</v>
      </c>
      <c r="Y590" s="261" t="str">
        <f t="shared" si="773"/>
        <v/>
      </c>
      <c r="Z590" s="56" t="s">
        <v>1456</v>
      </c>
      <c r="AA590" s="48">
        <v>10331</v>
      </c>
      <c r="AB590" s="73">
        <v>1</v>
      </c>
      <c r="AC590" s="2" t="s">
        <v>565</v>
      </c>
      <c r="AD590" s="2" t="s">
        <v>2086</v>
      </c>
      <c r="AE590" s="57" t="s">
        <v>2679</v>
      </c>
      <c r="AF590" s="66">
        <v>10.9</v>
      </c>
      <c r="AN590">
        <v>255</v>
      </c>
      <c r="AP590" s="19">
        <v>55.2</v>
      </c>
      <c r="AQ590">
        <v>38037</v>
      </c>
      <c r="AR590" s="58">
        <v>38930</v>
      </c>
      <c r="AS590" s="193">
        <f>SUM(AU590:BN590)+SUM(BO590:CL590)/1000</f>
        <v>38894.480000000003</v>
      </c>
      <c r="AT590" s="248" t="str">
        <f>FR590</f>
        <v/>
      </c>
      <c r="AU590">
        <v>9705</v>
      </c>
      <c r="AV590">
        <v>249.1</v>
      </c>
      <c r="AW590">
        <v>1409.3</v>
      </c>
      <c r="AX590">
        <v>20000</v>
      </c>
      <c r="AY590">
        <v>1576</v>
      </c>
      <c r="AZ590" s="61">
        <v>2148</v>
      </c>
      <c r="BB590">
        <v>3663</v>
      </c>
      <c r="BD590">
        <v>0</v>
      </c>
      <c r="BE590">
        <v>8.4</v>
      </c>
      <c r="BF590" s="2" t="s">
        <v>1322</v>
      </c>
      <c r="BM590">
        <v>50.68</v>
      </c>
      <c r="BP590">
        <v>85000</v>
      </c>
      <c r="CN590" s="107">
        <v>2640</v>
      </c>
      <c r="DB590" s="103"/>
      <c r="DC590" s="103"/>
      <c r="DD590" s="103"/>
      <c r="DE590" s="103"/>
      <c r="DF590" s="103"/>
      <c r="DG590" s="103"/>
      <c r="DH590" s="103"/>
      <c r="DI590" s="103"/>
      <c r="DJ590" s="103"/>
      <c r="DK590" s="103"/>
      <c r="DL590" s="103"/>
      <c r="DM590" s="103"/>
      <c r="DN590" s="103"/>
      <c r="DO590" s="103"/>
      <c r="DP590" s="103"/>
      <c r="DQ590" s="103"/>
      <c r="DR590" s="103"/>
      <c r="DS590" s="104"/>
      <c r="DT590" s="50">
        <f t="shared" si="714"/>
        <v>1</v>
      </c>
      <c r="DU590" s="73">
        <f t="shared" si="715"/>
        <v>0</v>
      </c>
      <c r="DV590" s="73">
        <f t="shared" si="716"/>
        <v>1</v>
      </c>
      <c r="DW590" s="73">
        <f t="shared" si="717"/>
        <v>0</v>
      </c>
      <c r="DX590" s="73">
        <f t="shared" si="718"/>
        <v>0</v>
      </c>
      <c r="DY590" s="125">
        <f t="shared" si="719"/>
        <v>0</v>
      </c>
      <c r="DZ590" s="73">
        <f t="shared" si="720"/>
        <v>1</v>
      </c>
      <c r="EA590" s="19">
        <f t="shared" si="721"/>
        <v>0</v>
      </c>
      <c r="EB590" s="50">
        <f t="shared" si="722"/>
        <v>0</v>
      </c>
      <c r="EC590" s="19">
        <f t="shared" si="723"/>
        <v>0</v>
      </c>
      <c r="ED590" s="19">
        <f t="shared" si="724"/>
        <v>0</v>
      </c>
      <c r="EE590" s="19">
        <f t="shared" si="725"/>
        <v>1</v>
      </c>
      <c r="EF590" s="50">
        <f t="shared" si="726"/>
        <v>0</v>
      </c>
      <c r="EG590" s="19">
        <f t="shared" si="727"/>
        <v>0</v>
      </c>
      <c r="EH590" s="19">
        <f t="shared" si="728"/>
        <v>1</v>
      </c>
      <c r="EI590" s="50">
        <f t="shared" si="729"/>
        <v>0</v>
      </c>
      <c r="EJ590" s="125">
        <f t="shared" si="730"/>
        <v>2</v>
      </c>
      <c r="EK590">
        <f t="shared" si="731"/>
        <v>9705</v>
      </c>
      <c r="EL590">
        <f t="shared" si="732"/>
        <v>3663</v>
      </c>
      <c r="EM590">
        <f t="shared" si="733"/>
        <v>249.1</v>
      </c>
      <c r="EN590">
        <f t="shared" si="734"/>
        <v>1409.3</v>
      </c>
      <c r="EO590" t="str">
        <f t="shared" si="735"/>
        <v/>
      </c>
      <c r="EP590">
        <f t="shared" si="736"/>
        <v>8.4</v>
      </c>
      <c r="EQ590">
        <f t="shared" si="737"/>
        <v>2148</v>
      </c>
      <c r="ER590" t="str">
        <f t="shared" si="738"/>
        <v/>
      </c>
      <c r="ES590" t="str">
        <f t="shared" si="739"/>
        <v/>
      </c>
      <c r="ET590">
        <f t="shared" si="740"/>
        <v>1576</v>
      </c>
      <c r="EU590" s="61">
        <f t="shared" si="741"/>
        <v>20000</v>
      </c>
      <c r="EV590" s="53" t="e">
        <f>IF(ISNUMBER(EK590),EK590*#REF!,"")</f>
        <v>#REF!</v>
      </c>
      <c r="EW590" s="53" t="e">
        <f>IF(ISNUMBER(EL590),EL590*#REF!,"")</f>
        <v>#REF!</v>
      </c>
      <c r="EX590" s="53" t="e">
        <f>IF(ISNUMBER(EM590),EM590*#REF!,"")</f>
        <v>#REF!</v>
      </c>
      <c r="EY590" s="53" t="e">
        <f>IF(ISNUMBER(EN590),EN590*#REF!,"")</f>
        <v>#REF!</v>
      </c>
      <c r="EZ590" s="53" t="str">
        <f>IF(ISNUMBER(EO590),EO590*#REF!,"")</f>
        <v/>
      </c>
      <c r="FA590" s="53" t="e">
        <f>IF(ISNUMBER(EP590),EP590*#REF!,"")</f>
        <v>#REF!</v>
      </c>
      <c r="FB590" s="53" t="e">
        <f>IF(ISNUMBER(EQ590),EQ590*#REF!,"")</f>
        <v>#REF!</v>
      </c>
      <c r="FC590" s="53" t="str">
        <f>IF(ISNUMBER(ER590),ER590*#REF!,"")</f>
        <v/>
      </c>
      <c r="FD590" s="53" t="str">
        <f>IF(ISNUMBER(ES590),ES590*#REF!,"")</f>
        <v/>
      </c>
      <c r="FE590" s="53" t="e">
        <f>IF(ISNUMBER(ET590),ET590*#REF!,"")</f>
        <v>#REF!</v>
      </c>
      <c r="FF590" s="52" t="e">
        <f>IF(ISNUMBER(EU590),EU590*#REF!,"")</f>
        <v>#REF!</v>
      </c>
      <c r="FG590" s="55" t="str">
        <f t="shared" si="742"/>
        <v/>
      </c>
      <c r="FH590" s="55" t="str">
        <f t="shared" si="743"/>
        <v/>
      </c>
      <c r="FI590" s="55" t="str">
        <f t="shared" si="744"/>
        <v/>
      </c>
      <c r="FJ590" s="55" t="str">
        <f t="shared" si="745"/>
        <v/>
      </c>
      <c r="FK590" s="55" t="str">
        <f t="shared" si="746"/>
        <v/>
      </c>
      <c r="FL590" s="55" t="str">
        <f t="shared" si="747"/>
        <v/>
      </c>
      <c r="FM590" s="55" t="str">
        <f t="shared" si="748"/>
        <v/>
      </c>
      <c r="FN590" s="55" t="str">
        <f t="shared" si="749"/>
        <v/>
      </c>
      <c r="FO590" s="55" t="str">
        <f t="shared" si="750"/>
        <v/>
      </c>
      <c r="FP590" s="55" t="str">
        <f t="shared" si="751"/>
        <v/>
      </c>
      <c r="FQ590" s="59" t="str">
        <f t="shared" si="752"/>
        <v/>
      </c>
      <c r="FR590" s="53" t="str">
        <f t="shared" si="778"/>
        <v/>
      </c>
      <c r="FS590" s="53" t="e">
        <f t="shared" si="753"/>
        <v>#VALUE!</v>
      </c>
      <c r="FT590" s="19" t="e">
        <f t="shared" si="754"/>
        <v>#VALUE!</v>
      </c>
      <c r="FU590" s="19" t="e">
        <f t="shared" si="755"/>
        <v>#VALUE!</v>
      </c>
      <c r="FV590" s="19" t="e">
        <f t="shared" si="756"/>
        <v>#VALUE!</v>
      </c>
      <c r="FW590" s="50" t="e">
        <f t="shared" si="757"/>
        <v>#VALUE!</v>
      </c>
      <c r="FX590" s="120">
        <f t="shared" si="758"/>
        <v>0</v>
      </c>
      <c r="FY590" s="120">
        <f t="shared" si="759"/>
        <v>0</v>
      </c>
      <c r="FZ590" s="120">
        <f t="shared" si="760"/>
        <v>0</v>
      </c>
      <c r="GA590" s="120">
        <f t="shared" si="761"/>
        <v>0</v>
      </c>
      <c r="GB590" s="120">
        <f t="shared" si="762"/>
        <v>0</v>
      </c>
      <c r="GC590" s="120">
        <f t="shared" si="763"/>
        <v>0</v>
      </c>
      <c r="GD590" s="120">
        <f t="shared" si="764"/>
        <v>0</v>
      </c>
      <c r="GE590" s="120">
        <f t="shared" si="765"/>
        <v>0</v>
      </c>
      <c r="GF590" s="120">
        <f t="shared" si="766"/>
        <v>0</v>
      </c>
      <c r="GG590">
        <f t="shared" si="767"/>
        <v>0</v>
      </c>
      <c r="GH590">
        <f t="shared" si="768"/>
        <v>0</v>
      </c>
      <c r="GI590">
        <v>6</v>
      </c>
      <c r="GJ590" t="str">
        <f t="shared" si="769"/>
        <v/>
      </c>
    </row>
    <row r="591" spans="1:192" x14ac:dyDescent="0.2">
      <c r="A591" s="50">
        <f t="shared" si="772"/>
        <v>590</v>
      </c>
      <c r="B591" t="s">
        <v>152</v>
      </c>
      <c r="C591" s="2" t="s">
        <v>124</v>
      </c>
      <c r="D591" s="2"/>
      <c r="E591" s="2"/>
      <c r="F591" s="19">
        <v>3498900</v>
      </c>
      <c r="G591" s="19">
        <v>5646840</v>
      </c>
      <c r="H591" s="77">
        <f t="shared" si="709"/>
        <v>498826.01</v>
      </c>
      <c r="I591" s="77">
        <f t="shared" si="710"/>
        <v>5645021.0540000005</v>
      </c>
      <c r="J591" s="19">
        <v>268</v>
      </c>
      <c r="K591" s="19" t="s">
        <v>1334</v>
      </c>
      <c r="L591" s="19">
        <v>241</v>
      </c>
      <c r="Q591" t="s">
        <v>2833</v>
      </c>
      <c r="R591" s="2" t="s">
        <v>2903</v>
      </c>
      <c r="S591" t="s">
        <v>1325</v>
      </c>
      <c r="T591" s="241" t="str">
        <f t="shared" si="711"/>
        <v>-</v>
      </c>
      <c r="U591" s="241" t="str">
        <f t="shared" si="712"/>
        <v>M</v>
      </c>
      <c r="V591" s="241" t="str">
        <f t="shared" si="713"/>
        <v>-</v>
      </c>
      <c r="W591" s="241" t="str">
        <f t="shared" si="777"/>
        <v>-</v>
      </c>
      <c r="X591" s="260">
        <f t="shared" si="774"/>
        <v>6</v>
      </c>
      <c r="Y591" s="261" t="str">
        <f t="shared" si="773"/>
        <v/>
      </c>
      <c r="Z591" s="61" t="s">
        <v>2087</v>
      </c>
      <c r="AA591" s="48">
        <v>23327</v>
      </c>
      <c r="AB591" s="73">
        <v>1</v>
      </c>
      <c r="AC591" t="s">
        <v>280</v>
      </c>
      <c r="AD591" s="2" t="s">
        <v>2088</v>
      </c>
      <c r="AF591" s="66" t="s">
        <v>3088</v>
      </c>
      <c r="AN591">
        <v>36.1</v>
      </c>
      <c r="AO591">
        <v>14.6</v>
      </c>
      <c r="AR591">
        <v>1075.0999999999999</v>
      </c>
      <c r="AS591" s="193">
        <f>SUM(AU591:BN591)+SUM(BO591:CL591)/1000</f>
        <v>1070.42</v>
      </c>
      <c r="AT591" s="248" t="str">
        <f>FR591</f>
        <v/>
      </c>
      <c r="AU591">
        <v>50.58</v>
      </c>
      <c r="AV591">
        <v>49.22</v>
      </c>
      <c r="AW591">
        <v>179.35</v>
      </c>
      <c r="AX591">
        <v>17.02</v>
      </c>
      <c r="AY591">
        <v>451.49</v>
      </c>
      <c r="AZ591" s="61">
        <v>317.29000000000002</v>
      </c>
      <c r="BB591">
        <v>5.47</v>
      </c>
      <c r="BO591" s="90"/>
      <c r="BP591" s="90"/>
      <c r="BQ591" s="90"/>
      <c r="BR591" s="90"/>
      <c r="BS591" s="90"/>
      <c r="BT591" s="90"/>
      <c r="BU591" s="90"/>
      <c r="BV591" s="90"/>
      <c r="BW591" s="90"/>
      <c r="BX591" s="90"/>
      <c r="BY591" s="90"/>
      <c r="BZ591" s="90"/>
      <c r="CA591" s="90"/>
      <c r="CB591" s="90"/>
      <c r="CC591" s="90"/>
      <c r="CD591" s="90"/>
      <c r="CE591" s="90"/>
      <c r="CF591" s="90"/>
      <c r="CG591" s="90"/>
      <c r="CH591" s="90"/>
      <c r="CI591" s="90"/>
      <c r="CJ591" s="90"/>
      <c r="CK591" s="90"/>
      <c r="CL591" s="91"/>
      <c r="CM591" s="90">
        <v>8.6</v>
      </c>
      <c r="CN591" s="90">
        <v>15.4</v>
      </c>
      <c r="CO591" s="90"/>
      <c r="DB591" s="103"/>
      <c r="DC591" s="103"/>
      <c r="DD591" s="103"/>
      <c r="DE591" s="103"/>
      <c r="DF591" s="103"/>
      <c r="DG591" s="103"/>
      <c r="DH591" s="103"/>
      <c r="DI591" s="103"/>
      <c r="DJ591" s="103"/>
      <c r="DK591" s="103"/>
      <c r="DL591" s="103"/>
      <c r="DM591" s="103"/>
      <c r="DN591" s="103"/>
      <c r="DO591" s="103"/>
      <c r="DP591" s="103"/>
      <c r="DQ591" s="103"/>
      <c r="DR591" s="103"/>
      <c r="DS591" s="104"/>
      <c r="DT591" s="50">
        <f t="shared" si="714"/>
        <v>1</v>
      </c>
      <c r="DU591" s="73">
        <f t="shared" si="715"/>
        <v>0</v>
      </c>
      <c r="DV591" s="73">
        <f t="shared" si="716"/>
        <v>0</v>
      </c>
      <c r="DW591" s="73">
        <f t="shared" si="717"/>
        <v>1</v>
      </c>
      <c r="DX591" s="73">
        <f t="shared" si="718"/>
        <v>0</v>
      </c>
      <c r="DY591" s="125">
        <f t="shared" si="719"/>
        <v>0</v>
      </c>
      <c r="DZ591" s="73">
        <f t="shared" si="720"/>
        <v>0</v>
      </c>
      <c r="EA591" s="19">
        <f t="shared" si="721"/>
        <v>0</v>
      </c>
      <c r="EB591" s="50">
        <f t="shared" si="722"/>
        <v>1</v>
      </c>
      <c r="EC591" s="19">
        <f t="shared" si="723"/>
        <v>0</v>
      </c>
      <c r="ED591" s="19">
        <f t="shared" si="724"/>
        <v>1</v>
      </c>
      <c r="EE591" s="19">
        <f t="shared" si="725"/>
        <v>0</v>
      </c>
      <c r="EF591" s="50">
        <f t="shared" si="726"/>
        <v>0</v>
      </c>
      <c r="EG591" s="19">
        <f t="shared" si="727"/>
        <v>1</v>
      </c>
      <c r="EH591" s="19">
        <f t="shared" si="728"/>
        <v>0</v>
      </c>
      <c r="EI591" s="50">
        <f t="shared" si="729"/>
        <v>0</v>
      </c>
      <c r="EJ591" s="125">
        <f t="shared" si="730"/>
        <v>2</v>
      </c>
      <c r="EK591">
        <f t="shared" si="731"/>
        <v>50.58</v>
      </c>
      <c r="EL591">
        <f t="shared" si="732"/>
        <v>5.47</v>
      </c>
      <c r="EM591">
        <f t="shared" si="733"/>
        <v>49.22</v>
      </c>
      <c r="EN591">
        <f t="shared" si="734"/>
        <v>179.35</v>
      </c>
      <c r="EO591" t="str">
        <f t="shared" si="735"/>
        <v/>
      </c>
      <c r="EP591" t="str">
        <f t="shared" si="736"/>
        <v/>
      </c>
      <c r="EQ591">
        <f t="shared" si="737"/>
        <v>317.29000000000002</v>
      </c>
      <c r="ER591" t="str">
        <f t="shared" si="738"/>
        <v/>
      </c>
      <c r="ES591" t="str">
        <f t="shared" si="739"/>
        <v/>
      </c>
      <c r="ET591">
        <f t="shared" si="740"/>
        <v>451.49</v>
      </c>
      <c r="EU591" s="61">
        <f t="shared" si="741"/>
        <v>17.02</v>
      </c>
      <c r="EV591" s="53" t="e">
        <f>IF(ISNUMBER(EK591),EK591*#REF!,"")</f>
        <v>#REF!</v>
      </c>
      <c r="EW591" s="53" t="e">
        <f>IF(ISNUMBER(EL591),EL591*#REF!,"")</f>
        <v>#REF!</v>
      </c>
      <c r="EX591" s="53" t="e">
        <f>IF(ISNUMBER(EM591),EM591*#REF!,"")</f>
        <v>#REF!</v>
      </c>
      <c r="EY591" s="53" t="e">
        <f>IF(ISNUMBER(EN591),EN591*#REF!,"")</f>
        <v>#REF!</v>
      </c>
      <c r="EZ591" s="53" t="str">
        <f>IF(ISNUMBER(EO591),EO591*#REF!,"")</f>
        <v/>
      </c>
      <c r="FA591" s="53" t="str">
        <f>IF(ISNUMBER(EP591),EP591*#REF!,"")</f>
        <v/>
      </c>
      <c r="FB591" s="53" t="e">
        <f>IF(ISNUMBER(EQ591),EQ591*#REF!,"")</f>
        <v>#REF!</v>
      </c>
      <c r="FC591" s="53" t="str">
        <f>IF(ISNUMBER(ER591),ER591*#REF!,"")</f>
        <v/>
      </c>
      <c r="FD591" s="53" t="str">
        <f>IF(ISNUMBER(ES591),ES591*#REF!,"")</f>
        <v/>
      </c>
      <c r="FE591" s="53" t="e">
        <f>IF(ISNUMBER(ET591),ET591*#REF!,"")</f>
        <v>#REF!</v>
      </c>
      <c r="FF591" s="52" t="e">
        <f>IF(ISNUMBER(EU591),EU591*#REF!,"")</f>
        <v>#REF!</v>
      </c>
      <c r="FG591" s="55" t="str">
        <f t="shared" si="742"/>
        <v/>
      </c>
      <c r="FH591" s="55" t="str">
        <f t="shared" si="743"/>
        <v/>
      </c>
      <c r="FI591" s="55" t="str">
        <f t="shared" si="744"/>
        <v/>
      </c>
      <c r="FJ591" s="55" t="str">
        <f t="shared" si="745"/>
        <v/>
      </c>
      <c r="FK591" s="55" t="str">
        <f t="shared" si="746"/>
        <v/>
      </c>
      <c r="FL591" s="55" t="str">
        <f t="shared" si="747"/>
        <v/>
      </c>
      <c r="FM591" s="55" t="str">
        <f t="shared" si="748"/>
        <v/>
      </c>
      <c r="FN591" s="55" t="str">
        <f t="shared" si="749"/>
        <v/>
      </c>
      <c r="FO591" s="55" t="str">
        <f t="shared" si="750"/>
        <v/>
      </c>
      <c r="FP591" s="55" t="str">
        <f t="shared" si="751"/>
        <v/>
      </c>
      <c r="FQ591" s="59" t="str">
        <f t="shared" si="752"/>
        <v/>
      </c>
      <c r="FR591" s="53" t="str">
        <f t="shared" si="778"/>
        <v/>
      </c>
      <c r="FS591" s="53" t="e">
        <f t="shared" si="753"/>
        <v>#VALUE!</v>
      </c>
      <c r="FT591" s="19" t="e">
        <f t="shared" si="754"/>
        <v>#VALUE!</v>
      </c>
      <c r="FU591" s="19" t="e">
        <f t="shared" si="755"/>
        <v>#VALUE!</v>
      </c>
      <c r="FV591" s="19" t="e">
        <f t="shared" si="756"/>
        <v>#VALUE!</v>
      </c>
      <c r="FW591" s="50" t="e">
        <f t="shared" si="757"/>
        <v>#VALUE!</v>
      </c>
      <c r="FX591" s="120">
        <f t="shared" si="758"/>
        <v>0</v>
      </c>
      <c r="FY591" s="120">
        <f t="shared" si="759"/>
        <v>0</v>
      </c>
      <c r="FZ591" s="120">
        <f t="shared" si="760"/>
        <v>0</v>
      </c>
      <c r="GA591" s="120">
        <f t="shared" si="761"/>
        <v>0</v>
      </c>
      <c r="GB591" s="120">
        <f t="shared" si="762"/>
        <v>0</v>
      </c>
      <c r="GC591" s="120">
        <f t="shared" si="763"/>
        <v>0</v>
      </c>
      <c r="GD591" s="120">
        <f t="shared" si="764"/>
        <v>0</v>
      </c>
      <c r="GE591" s="120">
        <f t="shared" si="765"/>
        <v>0</v>
      </c>
      <c r="GF591" s="120">
        <f t="shared" si="766"/>
        <v>0</v>
      </c>
      <c r="GG591">
        <f t="shared" si="767"/>
        <v>0</v>
      </c>
      <c r="GH591">
        <f t="shared" si="768"/>
        <v>0</v>
      </c>
      <c r="GI591">
        <v>6</v>
      </c>
      <c r="GJ591" t="str">
        <f t="shared" si="769"/>
        <v/>
      </c>
    </row>
    <row r="592" spans="1:192" x14ac:dyDescent="0.2">
      <c r="A592" s="50">
        <f t="shared" si="772"/>
        <v>591</v>
      </c>
      <c r="B592" t="s">
        <v>648</v>
      </c>
      <c r="C592" t="s">
        <v>1195</v>
      </c>
      <c r="F592" s="19">
        <v>3567500</v>
      </c>
      <c r="G592" s="19">
        <v>5596060</v>
      </c>
      <c r="H592" s="77">
        <f t="shared" si="709"/>
        <v>567398.56999999995</v>
      </c>
      <c r="I592" s="77">
        <f t="shared" si="710"/>
        <v>5594261.3660000004</v>
      </c>
      <c r="J592" s="19">
        <v>898</v>
      </c>
      <c r="K592" s="19" t="s">
        <v>1334</v>
      </c>
      <c r="L592" s="19">
        <v>200</v>
      </c>
      <c r="Q592" t="s">
        <v>362</v>
      </c>
      <c r="R592" t="s">
        <v>2089</v>
      </c>
      <c r="S592" s="2" t="s">
        <v>2811</v>
      </c>
      <c r="T592" s="241" t="str">
        <f t="shared" si="711"/>
        <v>-</v>
      </c>
      <c r="U592" s="241" t="str">
        <f t="shared" si="712"/>
        <v>-</v>
      </c>
      <c r="V592" s="241" t="str">
        <f t="shared" si="713"/>
        <v>-</v>
      </c>
      <c r="W592" s="241" t="str">
        <f t="shared" si="777"/>
        <v>-</v>
      </c>
      <c r="X592" s="260">
        <f t="shared" si="774"/>
        <v>6</v>
      </c>
      <c r="Y592" s="261" t="str">
        <f t="shared" si="773"/>
        <v/>
      </c>
      <c r="AA592" s="48">
        <v>25490</v>
      </c>
      <c r="AB592" s="73">
        <v>1</v>
      </c>
      <c r="AC592" t="s">
        <v>649</v>
      </c>
      <c r="AD592" s="58" t="s">
        <v>2090</v>
      </c>
      <c r="AF592" s="128">
        <v>11</v>
      </c>
      <c r="AH592" s="19">
        <v>9.3000000000000007</v>
      </c>
      <c r="AS592" s="193">
        <f>SUM(AU592:BN592)+SUM(BO592:CL592)/1000</f>
        <v>121.9</v>
      </c>
      <c r="AT592" s="248" t="str">
        <f>FR592</f>
        <v/>
      </c>
      <c r="AU592" s="55">
        <v>26</v>
      </c>
      <c r="AV592">
        <v>0.2</v>
      </c>
      <c r="AW592" s="55">
        <v>4</v>
      </c>
      <c r="AX592">
        <v>3.5</v>
      </c>
      <c r="AY592">
        <v>11</v>
      </c>
      <c r="AZ592" s="61">
        <v>67.2</v>
      </c>
      <c r="BB592" s="55">
        <v>9</v>
      </c>
      <c r="BD592">
        <v>0</v>
      </c>
      <c r="BE592">
        <v>0</v>
      </c>
      <c r="BF592">
        <v>0</v>
      </c>
      <c r="BJ592">
        <v>1</v>
      </c>
      <c r="BK592">
        <v>0</v>
      </c>
      <c r="BO592" s="90"/>
      <c r="BP592" s="90"/>
      <c r="BQ592" s="90"/>
      <c r="BR592" s="90"/>
      <c r="BS592" s="90"/>
      <c r="BT592" s="90"/>
      <c r="BU592" s="90"/>
      <c r="BV592" s="90"/>
      <c r="BW592" s="90"/>
      <c r="BX592" s="90"/>
      <c r="BY592" s="90"/>
      <c r="BZ592" s="90"/>
      <c r="CA592" s="90"/>
      <c r="CB592" s="90"/>
      <c r="CC592" s="90"/>
      <c r="CD592" s="90"/>
      <c r="CE592" s="90"/>
      <c r="CF592" s="90"/>
      <c r="CG592" s="90"/>
      <c r="CH592" s="90"/>
      <c r="CI592" s="90"/>
      <c r="CJ592" s="90"/>
      <c r="CK592" s="90"/>
      <c r="CL592" s="91"/>
      <c r="CM592" s="90">
        <v>8.1</v>
      </c>
      <c r="CN592" s="90">
        <v>0</v>
      </c>
      <c r="CO592" s="90"/>
      <c r="DB592" s="103"/>
      <c r="DC592" s="103"/>
      <c r="DD592" s="103"/>
      <c r="DE592" s="103"/>
      <c r="DF592" s="103"/>
      <c r="DG592" s="103"/>
      <c r="DH592" s="103"/>
      <c r="DI592" s="103"/>
      <c r="DJ592" s="103"/>
      <c r="DK592" s="103"/>
      <c r="DL592" s="103"/>
      <c r="DM592" s="103"/>
      <c r="DN592" s="103"/>
      <c r="DO592" s="103"/>
      <c r="DP592" s="103"/>
      <c r="DQ592" s="103"/>
      <c r="DR592" s="103"/>
      <c r="DS592" s="104"/>
      <c r="DT592" s="50">
        <f t="shared" si="714"/>
        <v>1</v>
      </c>
      <c r="DU592" s="73">
        <f t="shared" si="715"/>
        <v>0</v>
      </c>
      <c r="DV592" s="73">
        <f t="shared" si="716"/>
        <v>0</v>
      </c>
      <c r="DW592" s="73">
        <f t="shared" si="717"/>
        <v>1</v>
      </c>
      <c r="DX592" s="73">
        <f t="shared" si="718"/>
        <v>0</v>
      </c>
      <c r="DY592" s="125">
        <f t="shared" si="719"/>
        <v>0</v>
      </c>
      <c r="DZ592" s="73">
        <f t="shared" si="720"/>
        <v>1</v>
      </c>
      <c r="EA592" s="19">
        <f t="shared" si="721"/>
        <v>0</v>
      </c>
      <c r="EB592" s="50">
        <f t="shared" si="722"/>
        <v>0</v>
      </c>
      <c r="EC592" s="19">
        <f t="shared" si="723"/>
        <v>1</v>
      </c>
      <c r="ED592" s="19">
        <f t="shared" si="724"/>
        <v>0</v>
      </c>
      <c r="EE592" s="19">
        <f t="shared" si="725"/>
        <v>0</v>
      </c>
      <c r="EF592" s="50">
        <f t="shared" si="726"/>
        <v>0</v>
      </c>
      <c r="EG592" s="19">
        <f t="shared" si="727"/>
        <v>1</v>
      </c>
      <c r="EH592" s="19">
        <f t="shared" si="728"/>
        <v>0</v>
      </c>
      <c r="EI592" s="50">
        <f t="shared" si="729"/>
        <v>0</v>
      </c>
      <c r="EJ592" s="125">
        <f t="shared" si="730"/>
        <v>1</v>
      </c>
      <c r="EK592">
        <f t="shared" si="731"/>
        <v>26</v>
      </c>
      <c r="EL592">
        <f t="shared" si="732"/>
        <v>9</v>
      </c>
      <c r="EM592">
        <f t="shared" si="733"/>
        <v>0.2</v>
      </c>
      <c r="EN592">
        <f t="shared" si="734"/>
        <v>4</v>
      </c>
      <c r="EO592">
        <f t="shared" si="735"/>
        <v>0</v>
      </c>
      <c r="EP592">
        <f t="shared" si="736"/>
        <v>0</v>
      </c>
      <c r="EQ592">
        <f t="shared" si="737"/>
        <v>67.2</v>
      </c>
      <c r="ER592" t="str">
        <f t="shared" si="738"/>
        <v/>
      </c>
      <c r="ES592">
        <f t="shared" si="739"/>
        <v>1</v>
      </c>
      <c r="ET592">
        <f t="shared" si="740"/>
        <v>11</v>
      </c>
      <c r="EU592" s="61">
        <f t="shared" si="741"/>
        <v>3.5</v>
      </c>
      <c r="EV592" s="53" t="e">
        <f>IF(ISNUMBER(EK592),EK592*#REF!,"")</f>
        <v>#REF!</v>
      </c>
      <c r="EW592" s="53" t="e">
        <f>IF(ISNUMBER(EL592),EL592*#REF!,"")</f>
        <v>#REF!</v>
      </c>
      <c r="EX592" s="53" t="e">
        <f>IF(ISNUMBER(EM592),EM592*#REF!,"")</f>
        <v>#REF!</v>
      </c>
      <c r="EY592" s="53" t="e">
        <f>IF(ISNUMBER(EN592),EN592*#REF!,"")</f>
        <v>#REF!</v>
      </c>
      <c r="EZ592" s="53" t="e">
        <f>IF(ISNUMBER(EO592),EO592*#REF!,"")</f>
        <v>#REF!</v>
      </c>
      <c r="FA592" s="53" t="e">
        <f>IF(ISNUMBER(EP592),EP592*#REF!,"")</f>
        <v>#REF!</v>
      </c>
      <c r="FB592" s="53" t="e">
        <f>IF(ISNUMBER(EQ592),EQ592*#REF!,"")</f>
        <v>#REF!</v>
      </c>
      <c r="FC592" s="53" t="str">
        <f>IF(ISNUMBER(ER592),ER592*#REF!,"")</f>
        <v/>
      </c>
      <c r="FD592" s="53" t="e">
        <f>IF(ISNUMBER(ES592),ES592*#REF!,"")</f>
        <v>#REF!</v>
      </c>
      <c r="FE592" s="53" t="e">
        <f>IF(ISNUMBER(ET592),ET592*#REF!,"")</f>
        <v>#REF!</v>
      </c>
      <c r="FF592" s="52" t="e">
        <f>IF(ISNUMBER(EU592),EU592*#REF!,"")</f>
        <v>#REF!</v>
      </c>
      <c r="FG592" s="55" t="str">
        <f t="shared" si="742"/>
        <v/>
      </c>
      <c r="FH592" s="55" t="str">
        <f t="shared" si="743"/>
        <v/>
      </c>
      <c r="FI592" s="55" t="str">
        <f t="shared" si="744"/>
        <v/>
      </c>
      <c r="FJ592" s="55" t="str">
        <f t="shared" si="745"/>
        <v/>
      </c>
      <c r="FK592" s="55" t="str">
        <f t="shared" si="746"/>
        <v/>
      </c>
      <c r="FL592" s="55" t="str">
        <f t="shared" si="747"/>
        <v/>
      </c>
      <c r="FM592" s="55" t="str">
        <f t="shared" si="748"/>
        <v/>
      </c>
      <c r="FN592" s="55" t="str">
        <f t="shared" si="749"/>
        <v/>
      </c>
      <c r="FO592" s="55" t="str">
        <f t="shared" si="750"/>
        <v/>
      </c>
      <c r="FP592" s="55" t="str">
        <f t="shared" si="751"/>
        <v/>
      </c>
      <c r="FQ592" s="59" t="str">
        <f t="shared" si="752"/>
        <v/>
      </c>
      <c r="FR592" s="53" t="str">
        <f t="shared" si="778"/>
        <v/>
      </c>
      <c r="FS592" s="53" t="e">
        <f t="shared" si="753"/>
        <v>#VALUE!</v>
      </c>
      <c r="FT592" s="19" t="e">
        <f t="shared" si="754"/>
        <v>#VALUE!</v>
      </c>
      <c r="FU592" s="19" t="e">
        <f t="shared" si="755"/>
        <v>#VALUE!</v>
      </c>
      <c r="FV592" s="19" t="e">
        <f t="shared" si="756"/>
        <v>#VALUE!</v>
      </c>
      <c r="FW592" s="50" t="e">
        <f t="shared" si="757"/>
        <v>#VALUE!</v>
      </c>
      <c r="FX592" s="120">
        <f t="shared" si="758"/>
        <v>0</v>
      </c>
      <c r="FY592" s="120">
        <f t="shared" si="759"/>
        <v>0</v>
      </c>
      <c r="FZ592" s="120">
        <f t="shared" si="760"/>
        <v>0</v>
      </c>
      <c r="GA592" s="120">
        <f t="shared" si="761"/>
        <v>0</v>
      </c>
      <c r="GB592" s="120">
        <f t="shared" si="762"/>
        <v>0</v>
      </c>
      <c r="GC592" s="120">
        <f t="shared" si="763"/>
        <v>0</v>
      </c>
      <c r="GD592" s="120">
        <f t="shared" si="764"/>
        <v>0</v>
      </c>
      <c r="GE592" s="120">
        <f t="shared" si="765"/>
        <v>0</v>
      </c>
      <c r="GF592" s="120">
        <f t="shared" si="766"/>
        <v>0</v>
      </c>
      <c r="GG592">
        <f t="shared" si="767"/>
        <v>0</v>
      </c>
      <c r="GH592">
        <f t="shared" si="768"/>
        <v>0</v>
      </c>
      <c r="GI592">
        <v>6</v>
      </c>
      <c r="GJ592" t="str">
        <f t="shared" si="769"/>
        <v/>
      </c>
    </row>
    <row r="593" spans="1:192" ht="15" x14ac:dyDescent="0.25">
      <c r="A593" s="50">
        <f t="shared" si="772"/>
        <v>592</v>
      </c>
      <c r="B593" t="s">
        <v>95</v>
      </c>
      <c r="C593" t="s">
        <v>220</v>
      </c>
      <c r="F593" s="19">
        <v>3477960</v>
      </c>
      <c r="G593" s="19">
        <v>5603290</v>
      </c>
      <c r="H593" s="77">
        <f t="shared" si="709"/>
        <v>477894.38600000006</v>
      </c>
      <c r="I593" s="77">
        <f t="shared" si="710"/>
        <v>5601488.4740000004</v>
      </c>
      <c r="J593" s="19">
        <v>165</v>
      </c>
      <c r="K593" s="19" t="s">
        <v>1334</v>
      </c>
      <c r="L593" s="19">
        <v>97.3</v>
      </c>
      <c r="Q593" s="2" t="s">
        <v>2847</v>
      </c>
      <c r="R593" s="58" t="s">
        <v>2873</v>
      </c>
      <c r="S593" s="2" t="s">
        <v>2640</v>
      </c>
      <c r="T593" s="241" t="str">
        <f t="shared" si="711"/>
        <v>-</v>
      </c>
      <c r="U593" s="241" t="str">
        <f t="shared" si="712"/>
        <v>M</v>
      </c>
      <c r="V593" s="241" t="str">
        <f t="shared" si="713"/>
        <v>-</v>
      </c>
      <c r="W593" s="241" t="str">
        <f t="shared" si="777"/>
        <v>-</v>
      </c>
      <c r="X593" s="260">
        <f t="shared" si="774"/>
        <v>6</v>
      </c>
      <c r="Y593" s="261" t="str">
        <f t="shared" si="773"/>
        <v/>
      </c>
      <c r="Z593" s="56" t="s">
        <v>1472</v>
      </c>
      <c r="AA593" s="48">
        <v>25813</v>
      </c>
      <c r="AB593" s="73">
        <v>1</v>
      </c>
      <c r="AC593" s="58" t="s">
        <v>375</v>
      </c>
      <c r="AD593" s="2" t="s">
        <v>2091</v>
      </c>
      <c r="AE593" s="57" t="s">
        <v>2728</v>
      </c>
      <c r="AF593" s="66">
        <v>11.8</v>
      </c>
      <c r="AH593" s="83">
        <v>7.25</v>
      </c>
      <c r="AI593" s="272"/>
      <c r="AJ593" s="83">
        <v>1.0008999999999999</v>
      </c>
      <c r="AK593" s="83">
        <v>20</v>
      </c>
      <c r="AP593" s="19">
        <v>10</v>
      </c>
      <c r="AR593">
        <v>3495</v>
      </c>
      <c r="AS593" s="193">
        <f>SUM(AU593:BN593)+SUM(BO593:CL593)/1000</f>
        <v>3516.03</v>
      </c>
      <c r="AT593" s="248" t="str">
        <f>FR593</f>
        <v/>
      </c>
      <c r="AU593">
        <v>1026</v>
      </c>
      <c r="AV593">
        <v>60</v>
      </c>
      <c r="AW593">
        <v>158.69999999999999</v>
      </c>
      <c r="AX593">
        <v>1727</v>
      </c>
      <c r="AY593">
        <v>253.8</v>
      </c>
      <c r="AZ593" s="61">
        <v>247.7</v>
      </c>
      <c r="BB593" s="58">
        <v>18.899999999999999</v>
      </c>
      <c r="BC593" s="58"/>
      <c r="BD593" s="58">
        <v>0.05</v>
      </c>
      <c r="BE593" s="58">
        <v>0.34</v>
      </c>
      <c r="BF593" s="58">
        <v>0.75</v>
      </c>
      <c r="BG593" s="58">
        <v>0.28000000000000003</v>
      </c>
      <c r="BH593" s="58">
        <v>1.31</v>
      </c>
      <c r="BI593" s="58">
        <v>0.24</v>
      </c>
      <c r="BJ593" s="58">
        <v>0.25</v>
      </c>
      <c r="BK593" s="58">
        <v>0.01</v>
      </c>
      <c r="BM593" s="58">
        <v>20.7</v>
      </c>
      <c r="BO593" s="90"/>
      <c r="BP593" s="273"/>
      <c r="BQ593" s="90"/>
      <c r="BR593" s="90"/>
      <c r="BS593" s="90"/>
      <c r="BT593" s="90"/>
      <c r="BU593" s="90"/>
      <c r="BV593" s="90"/>
      <c r="BW593" s="90"/>
      <c r="BX593" s="90"/>
      <c r="BY593" s="90"/>
      <c r="BZ593" s="90"/>
      <c r="CA593" s="90"/>
      <c r="CB593" s="90"/>
      <c r="CC593" s="90"/>
      <c r="CD593" s="90"/>
      <c r="CE593" s="90"/>
      <c r="CF593" s="90"/>
      <c r="CG593" s="90"/>
      <c r="CH593" s="90"/>
      <c r="CI593" s="90"/>
      <c r="CJ593" s="90"/>
      <c r="CK593" s="90"/>
      <c r="CL593" s="91"/>
      <c r="CM593" s="90"/>
      <c r="CN593" s="90">
        <v>10</v>
      </c>
      <c r="CO593" s="105">
        <v>0.02</v>
      </c>
      <c r="DB593" s="103"/>
      <c r="DC593" s="103"/>
      <c r="DD593" s="103"/>
      <c r="DE593" s="103"/>
      <c r="DF593" s="103"/>
      <c r="DG593" s="103"/>
      <c r="DH593" s="103"/>
      <c r="DI593" s="103"/>
      <c r="DJ593" s="103"/>
      <c r="DK593" s="103"/>
      <c r="DL593" s="103"/>
      <c r="DM593" s="103"/>
      <c r="DN593" s="103"/>
      <c r="DO593" s="103"/>
      <c r="DP593" s="103"/>
      <c r="DQ593" s="103"/>
      <c r="DR593" s="103"/>
      <c r="DS593" s="104"/>
      <c r="DT593" s="50">
        <f t="shared" si="714"/>
        <v>1</v>
      </c>
      <c r="DU593" s="73">
        <f t="shared" si="715"/>
        <v>0</v>
      </c>
      <c r="DV593" s="73">
        <f t="shared" si="716"/>
        <v>1</v>
      </c>
      <c r="DW593" s="73">
        <f t="shared" si="717"/>
        <v>0</v>
      </c>
      <c r="DX593" s="73">
        <f t="shared" si="718"/>
        <v>0</v>
      </c>
      <c r="DY593" s="125">
        <f t="shared" si="719"/>
        <v>0</v>
      </c>
      <c r="DZ593" s="73">
        <f t="shared" si="720"/>
        <v>1</v>
      </c>
      <c r="EA593" s="19">
        <f t="shared" si="721"/>
        <v>0</v>
      </c>
      <c r="EB593" s="50">
        <f t="shared" si="722"/>
        <v>0</v>
      </c>
      <c r="EC593" s="19">
        <f t="shared" si="723"/>
        <v>0</v>
      </c>
      <c r="ED593" s="19">
        <f t="shared" si="724"/>
        <v>1</v>
      </c>
      <c r="EE593" s="19">
        <f t="shared" si="725"/>
        <v>0</v>
      </c>
      <c r="EF593" s="50">
        <f t="shared" si="726"/>
        <v>0</v>
      </c>
      <c r="EG593" s="19">
        <f t="shared" si="727"/>
        <v>1</v>
      </c>
      <c r="EH593" s="19">
        <f t="shared" si="728"/>
        <v>0</v>
      </c>
      <c r="EI593" s="50">
        <f t="shared" si="729"/>
        <v>0</v>
      </c>
      <c r="EJ593" s="125">
        <f t="shared" si="730"/>
        <v>1</v>
      </c>
      <c r="EK593">
        <f t="shared" si="731"/>
        <v>1026</v>
      </c>
      <c r="EL593">
        <f t="shared" si="732"/>
        <v>18.899999999999999</v>
      </c>
      <c r="EM593">
        <f t="shared" si="733"/>
        <v>60</v>
      </c>
      <c r="EN593">
        <f t="shared" si="734"/>
        <v>158.69999999999999</v>
      </c>
      <c r="EO593">
        <f t="shared" si="735"/>
        <v>0.75</v>
      </c>
      <c r="EP593">
        <f t="shared" si="736"/>
        <v>0.34</v>
      </c>
      <c r="EQ593">
        <f t="shared" si="737"/>
        <v>247.7</v>
      </c>
      <c r="ER593" t="str">
        <f t="shared" si="738"/>
        <v/>
      </c>
      <c r="ES593">
        <f t="shared" si="739"/>
        <v>0.25</v>
      </c>
      <c r="ET593">
        <f t="shared" si="740"/>
        <v>253.8</v>
      </c>
      <c r="EU593" s="61">
        <f t="shared" si="741"/>
        <v>1727</v>
      </c>
      <c r="EV593" s="53" t="e">
        <f>IF(ISNUMBER(EK593),EK593*#REF!,"")</f>
        <v>#REF!</v>
      </c>
      <c r="EW593" s="53" t="e">
        <f>IF(ISNUMBER(EL593),EL593*#REF!,"")</f>
        <v>#REF!</v>
      </c>
      <c r="EX593" s="53" t="e">
        <f>IF(ISNUMBER(EM593),EM593*#REF!,"")</f>
        <v>#REF!</v>
      </c>
      <c r="EY593" s="53" t="e">
        <f>IF(ISNUMBER(EN593),EN593*#REF!,"")</f>
        <v>#REF!</v>
      </c>
      <c r="EZ593" s="53" t="e">
        <f>IF(ISNUMBER(EO593),EO593*#REF!,"")</f>
        <v>#REF!</v>
      </c>
      <c r="FA593" s="53" t="e">
        <f>IF(ISNUMBER(EP593),EP593*#REF!,"")</f>
        <v>#REF!</v>
      </c>
      <c r="FB593" s="53" t="e">
        <f>IF(ISNUMBER(EQ593),EQ593*#REF!,"")</f>
        <v>#REF!</v>
      </c>
      <c r="FC593" s="53" t="str">
        <f>IF(ISNUMBER(ER593),ER593*#REF!,"")</f>
        <v/>
      </c>
      <c r="FD593" s="53" t="e">
        <f>IF(ISNUMBER(ES593),ES593*#REF!,"")</f>
        <v>#REF!</v>
      </c>
      <c r="FE593" s="53" t="e">
        <f>IF(ISNUMBER(ET593),ET593*#REF!,"")</f>
        <v>#REF!</v>
      </c>
      <c r="FF593" s="52" t="e">
        <f>IF(ISNUMBER(EU593),EU593*#REF!,"")</f>
        <v>#REF!</v>
      </c>
      <c r="FG593" s="55" t="str">
        <f t="shared" si="742"/>
        <v/>
      </c>
      <c r="FH593" s="55" t="str">
        <f t="shared" si="743"/>
        <v/>
      </c>
      <c r="FI593" s="55" t="str">
        <f t="shared" si="744"/>
        <v/>
      </c>
      <c r="FJ593" s="55" t="str">
        <f t="shared" si="745"/>
        <v/>
      </c>
      <c r="FK593" s="55" t="str">
        <f t="shared" si="746"/>
        <v/>
      </c>
      <c r="FL593" s="55" t="str">
        <f t="shared" si="747"/>
        <v/>
      </c>
      <c r="FM593" s="55" t="str">
        <f t="shared" si="748"/>
        <v/>
      </c>
      <c r="FN593" s="55" t="str">
        <f t="shared" si="749"/>
        <v/>
      </c>
      <c r="FO593" s="55" t="str">
        <f t="shared" si="750"/>
        <v/>
      </c>
      <c r="FP593" s="55" t="str">
        <f t="shared" si="751"/>
        <v/>
      </c>
      <c r="FQ593" s="59" t="str">
        <f t="shared" si="752"/>
        <v/>
      </c>
      <c r="FR593" s="53" t="str">
        <f t="shared" si="778"/>
        <v/>
      </c>
      <c r="FS593" s="53" t="e">
        <f t="shared" si="753"/>
        <v>#VALUE!</v>
      </c>
      <c r="FT593" s="19" t="e">
        <f t="shared" si="754"/>
        <v>#VALUE!</v>
      </c>
      <c r="FU593" s="19" t="e">
        <f t="shared" si="755"/>
        <v>#VALUE!</v>
      </c>
      <c r="FV593" s="19" t="e">
        <f t="shared" si="756"/>
        <v>#VALUE!</v>
      </c>
      <c r="FW593" s="50" t="e">
        <f t="shared" si="757"/>
        <v>#VALUE!</v>
      </c>
      <c r="FX593" s="120">
        <f t="shared" si="758"/>
        <v>0</v>
      </c>
      <c r="FY593" s="120">
        <f t="shared" si="759"/>
        <v>0</v>
      </c>
      <c r="FZ593" s="120">
        <f t="shared" si="760"/>
        <v>0</v>
      </c>
      <c r="GA593" s="120">
        <f t="shared" si="761"/>
        <v>0</v>
      </c>
      <c r="GB593" s="120">
        <f t="shared" si="762"/>
        <v>0</v>
      </c>
      <c r="GC593" s="120">
        <f t="shared" si="763"/>
        <v>0</v>
      </c>
      <c r="GD593" s="120">
        <f t="shared" si="764"/>
        <v>0</v>
      </c>
      <c r="GE593" s="120">
        <f t="shared" si="765"/>
        <v>0</v>
      </c>
      <c r="GF593" s="120">
        <f t="shared" si="766"/>
        <v>0</v>
      </c>
      <c r="GG593">
        <f t="shared" si="767"/>
        <v>0</v>
      </c>
      <c r="GH593">
        <f t="shared" si="768"/>
        <v>0</v>
      </c>
      <c r="GI593">
        <v>6</v>
      </c>
      <c r="GJ593" t="str">
        <f t="shared" si="769"/>
        <v/>
      </c>
    </row>
    <row r="594" spans="1:192" ht="15" x14ac:dyDescent="0.25">
      <c r="A594" s="50">
        <f t="shared" si="772"/>
        <v>593</v>
      </c>
      <c r="B594" t="s">
        <v>136</v>
      </c>
      <c r="C594" t="s">
        <v>221</v>
      </c>
      <c r="F594" s="271">
        <v>3480053.4251399999</v>
      </c>
      <c r="G594" s="271">
        <v>5608175.3875799999</v>
      </c>
      <c r="H594" s="77">
        <f t="shared" si="709"/>
        <v>479986.97376994399</v>
      </c>
      <c r="I594" s="77">
        <f t="shared" si="710"/>
        <v>5606371.9074249677</v>
      </c>
      <c r="J594" s="19">
        <v>181</v>
      </c>
      <c r="K594" s="19" t="s">
        <v>1334</v>
      </c>
      <c r="L594" s="19">
        <v>164</v>
      </c>
      <c r="O594" s="19" t="s">
        <v>1330</v>
      </c>
      <c r="Q594" s="2" t="s">
        <v>1343</v>
      </c>
      <c r="R594" t="s">
        <v>361</v>
      </c>
      <c r="S594" s="2" t="s">
        <v>2640</v>
      </c>
      <c r="T594" s="241" t="str">
        <f t="shared" si="711"/>
        <v>-</v>
      </c>
      <c r="U594" s="241" t="str">
        <f t="shared" si="712"/>
        <v>M</v>
      </c>
      <c r="V594" s="241" t="str">
        <f t="shared" si="713"/>
        <v>-</v>
      </c>
      <c r="W594" s="241" t="str">
        <f t="shared" si="777"/>
        <v>-</v>
      </c>
      <c r="X594" s="260">
        <f t="shared" si="774"/>
        <v>6</v>
      </c>
      <c r="Y594" s="261" t="str">
        <f t="shared" si="773"/>
        <v/>
      </c>
      <c r="Z594" s="56" t="s">
        <v>1472</v>
      </c>
      <c r="AA594" s="48">
        <v>26515</v>
      </c>
      <c r="AB594" s="73">
        <v>1</v>
      </c>
      <c r="AC594" s="58" t="s">
        <v>375</v>
      </c>
      <c r="AD594" s="2" t="s">
        <v>2092</v>
      </c>
      <c r="AE594" s="56"/>
      <c r="AF594" s="66">
        <v>14.2</v>
      </c>
      <c r="AH594" s="83">
        <v>7.3</v>
      </c>
      <c r="AI594" s="272"/>
      <c r="AJ594" s="112">
        <v>1</v>
      </c>
      <c r="AK594" s="112">
        <v>20</v>
      </c>
      <c r="AM594" s="66">
        <v>2.5</v>
      </c>
      <c r="AN594">
        <v>22.6</v>
      </c>
      <c r="AO594">
        <v>14.5</v>
      </c>
      <c r="AP594" s="83">
        <v>13</v>
      </c>
      <c r="AQ594">
        <v>2086</v>
      </c>
      <c r="AR594">
        <v>2210</v>
      </c>
      <c r="AS594" s="193">
        <f>SUM(AU594:BN594)+SUM(BO594:CL594)/1000</f>
        <v>2243.8789999999999</v>
      </c>
      <c r="AT594" s="248" t="str">
        <f>FR594</f>
        <v/>
      </c>
      <c r="AU594">
        <v>629.5</v>
      </c>
      <c r="AV594">
        <v>40</v>
      </c>
      <c r="AW594">
        <v>95.8</v>
      </c>
      <c r="AX594">
        <v>1008</v>
      </c>
      <c r="AY594">
        <v>105.5</v>
      </c>
      <c r="AZ594" s="61">
        <v>315.5</v>
      </c>
      <c r="BB594" s="58">
        <v>11.4</v>
      </c>
      <c r="BC594" s="58">
        <v>1.97</v>
      </c>
      <c r="BD594" s="58">
        <v>0</v>
      </c>
      <c r="BE594" s="58">
        <v>0.87</v>
      </c>
      <c r="BF594" s="58">
        <v>0.31</v>
      </c>
      <c r="BG594" s="60">
        <v>0.2</v>
      </c>
      <c r="BH594" s="58" t="s">
        <v>456</v>
      </c>
      <c r="BI594" s="58" t="s">
        <v>1384</v>
      </c>
      <c r="BJ594" s="58">
        <v>1.02</v>
      </c>
      <c r="BK594" s="58">
        <v>8.9999999999999993E-3</v>
      </c>
      <c r="BM594" s="58">
        <v>33.799999999999997</v>
      </c>
      <c r="BO594" s="90"/>
      <c r="BP594" s="273"/>
      <c r="BQ594" s="90"/>
      <c r="BR594" s="90"/>
      <c r="BS594" s="90"/>
      <c r="BT594" s="90"/>
      <c r="BU594" s="90"/>
      <c r="BV594" s="90"/>
      <c r="BW594" s="90"/>
      <c r="BX594" s="90"/>
      <c r="BY594" s="90"/>
      <c r="BZ594" s="90"/>
      <c r="CA594" s="90"/>
      <c r="CB594" s="90"/>
      <c r="CC594" s="90"/>
      <c r="CD594" s="90"/>
      <c r="CE594" s="90"/>
      <c r="CF594" s="90"/>
      <c r="CG594" s="90"/>
      <c r="CH594" s="90"/>
      <c r="CI594" s="90"/>
      <c r="CJ594" s="90"/>
      <c r="CK594" s="90"/>
      <c r="CL594" s="91"/>
      <c r="CM594" s="90"/>
      <c r="CN594" s="90">
        <v>9</v>
      </c>
      <c r="CO594" s="90">
        <v>0</v>
      </c>
      <c r="DB594" s="103"/>
      <c r="DC594" s="103"/>
      <c r="DD594" s="103"/>
      <c r="DE594" s="103"/>
      <c r="DF594" s="103"/>
      <c r="DG594" s="103"/>
      <c r="DH594" s="103"/>
      <c r="DI594" s="90"/>
      <c r="DJ594" s="103"/>
      <c r="DK594" s="103"/>
      <c r="DL594" s="103"/>
      <c r="DM594" s="103"/>
      <c r="DN594" s="103"/>
      <c r="DO594" s="103"/>
      <c r="DP594" s="103"/>
      <c r="DQ594" s="103"/>
      <c r="DR594" s="103"/>
      <c r="DS594" s="104"/>
      <c r="DT594" s="50">
        <f t="shared" si="714"/>
        <v>1</v>
      </c>
      <c r="DU594" s="73">
        <f t="shared" si="715"/>
        <v>0</v>
      </c>
      <c r="DV594" s="73">
        <f t="shared" si="716"/>
        <v>0</v>
      </c>
      <c r="DW594" s="73">
        <f t="shared" si="717"/>
        <v>1</v>
      </c>
      <c r="DX594" s="73">
        <f t="shared" si="718"/>
        <v>0</v>
      </c>
      <c r="DY594" s="125">
        <f t="shared" si="719"/>
        <v>0</v>
      </c>
      <c r="DZ594" s="73">
        <f t="shared" si="720"/>
        <v>1</v>
      </c>
      <c r="EA594" s="19">
        <f t="shared" si="721"/>
        <v>0</v>
      </c>
      <c r="EB594" s="50">
        <f t="shared" si="722"/>
        <v>0</v>
      </c>
      <c r="EC594" s="19">
        <f t="shared" si="723"/>
        <v>0</v>
      </c>
      <c r="ED594" s="19">
        <f t="shared" si="724"/>
        <v>1</v>
      </c>
      <c r="EE594" s="19">
        <f t="shared" si="725"/>
        <v>0</v>
      </c>
      <c r="EF594" s="50">
        <f t="shared" si="726"/>
        <v>0</v>
      </c>
      <c r="EG594" s="19">
        <f t="shared" si="727"/>
        <v>1</v>
      </c>
      <c r="EH594" s="19">
        <f t="shared" si="728"/>
        <v>0</v>
      </c>
      <c r="EI594" s="50">
        <f t="shared" si="729"/>
        <v>0</v>
      </c>
      <c r="EJ594" s="125">
        <f t="shared" si="730"/>
        <v>2</v>
      </c>
      <c r="EK594">
        <f t="shared" si="731"/>
        <v>629.5</v>
      </c>
      <c r="EL594">
        <f t="shared" si="732"/>
        <v>11.4</v>
      </c>
      <c r="EM594">
        <f t="shared" si="733"/>
        <v>40</v>
      </c>
      <c r="EN594">
        <f t="shared" si="734"/>
        <v>95.8</v>
      </c>
      <c r="EO594">
        <f t="shared" si="735"/>
        <v>0.31</v>
      </c>
      <c r="EP594">
        <f t="shared" si="736"/>
        <v>0.87</v>
      </c>
      <c r="EQ594">
        <f t="shared" si="737"/>
        <v>315.5</v>
      </c>
      <c r="ER594" t="str">
        <f t="shared" si="738"/>
        <v/>
      </c>
      <c r="ES594">
        <f t="shared" si="739"/>
        <v>1.02</v>
      </c>
      <c r="ET594">
        <f t="shared" si="740"/>
        <v>105.5</v>
      </c>
      <c r="EU594" s="61">
        <f t="shared" si="741"/>
        <v>1008</v>
      </c>
      <c r="EV594" s="53" t="e">
        <f>IF(ISNUMBER(EK594),EK594*#REF!,"")</f>
        <v>#REF!</v>
      </c>
      <c r="EW594" s="53" t="e">
        <f>IF(ISNUMBER(EL594),EL594*#REF!,"")</f>
        <v>#REF!</v>
      </c>
      <c r="EX594" s="53" t="e">
        <f>IF(ISNUMBER(EM594),EM594*#REF!,"")</f>
        <v>#REF!</v>
      </c>
      <c r="EY594" s="53" t="e">
        <f>IF(ISNUMBER(EN594),EN594*#REF!,"")</f>
        <v>#REF!</v>
      </c>
      <c r="EZ594" s="53" t="e">
        <f>IF(ISNUMBER(EO594),EO594*#REF!,"")</f>
        <v>#REF!</v>
      </c>
      <c r="FA594" s="53" t="e">
        <f>IF(ISNUMBER(EP594),EP594*#REF!,"")</f>
        <v>#REF!</v>
      </c>
      <c r="FB594" s="53" t="e">
        <f>IF(ISNUMBER(EQ594),EQ594*#REF!,"")</f>
        <v>#REF!</v>
      </c>
      <c r="FC594" s="53" t="str">
        <f>IF(ISNUMBER(ER594),ER594*#REF!,"")</f>
        <v/>
      </c>
      <c r="FD594" s="53" t="e">
        <f>IF(ISNUMBER(ES594),ES594*#REF!,"")</f>
        <v>#REF!</v>
      </c>
      <c r="FE594" s="53" t="e">
        <f>IF(ISNUMBER(ET594),ET594*#REF!,"")</f>
        <v>#REF!</v>
      </c>
      <c r="FF594" s="52" t="e">
        <f>IF(ISNUMBER(EU594),EU594*#REF!,"")</f>
        <v>#REF!</v>
      </c>
      <c r="FG594" s="55" t="str">
        <f t="shared" si="742"/>
        <v/>
      </c>
      <c r="FH594" s="55" t="str">
        <f t="shared" si="743"/>
        <v/>
      </c>
      <c r="FI594" s="55" t="str">
        <f t="shared" si="744"/>
        <v/>
      </c>
      <c r="FJ594" s="55" t="str">
        <f t="shared" si="745"/>
        <v/>
      </c>
      <c r="FK594" s="55" t="str">
        <f t="shared" si="746"/>
        <v/>
      </c>
      <c r="FL594" s="55" t="str">
        <f t="shared" si="747"/>
        <v/>
      </c>
      <c r="FM594" s="55" t="str">
        <f t="shared" si="748"/>
        <v/>
      </c>
      <c r="FN594" s="55" t="str">
        <f t="shared" si="749"/>
        <v/>
      </c>
      <c r="FO594" s="55" t="str">
        <f t="shared" si="750"/>
        <v/>
      </c>
      <c r="FP594" s="55" t="str">
        <f t="shared" si="751"/>
        <v/>
      </c>
      <c r="FQ594" s="59" t="str">
        <f t="shared" si="752"/>
        <v/>
      </c>
      <c r="FR594" s="53" t="str">
        <f t="shared" si="778"/>
        <v/>
      </c>
      <c r="FS594" s="53" t="e">
        <f t="shared" si="753"/>
        <v>#VALUE!</v>
      </c>
      <c r="FT594" s="19" t="e">
        <f t="shared" si="754"/>
        <v>#VALUE!</v>
      </c>
      <c r="FU594" s="19" t="e">
        <f t="shared" si="755"/>
        <v>#VALUE!</v>
      </c>
      <c r="FV594" s="19" t="e">
        <f t="shared" si="756"/>
        <v>#VALUE!</v>
      </c>
      <c r="FW594" s="50" t="e">
        <f t="shared" si="757"/>
        <v>#VALUE!</v>
      </c>
      <c r="FX594" s="120">
        <f t="shared" si="758"/>
        <v>0</v>
      </c>
      <c r="FY594" s="120">
        <f t="shared" si="759"/>
        <v>0</v>
      </c>
      <c r="FZ594" s="120">
        <f t="shared" si="760"/>
        <v>0</v>
      </c>
      <c r="GA594" s="120">
        <f t="shared" si="761"/>
        <v>0</v>
      </c>
      <c r="GB594" s="120">
        <f t="shared" si="762"/>
        <v>0</v>
      </c>
      <c r="GC594" s="120">
        <f t="shared" si="763"/>
        <v>0</v>
      </c>
      <c r="GD594" s="120">
        <f t="shared" si="764"/>
        <v>0</v>
      </c>
      <c r="GE594" s="120">
        <f t="shared" si="765"/>
        <v>0</v>
      </c>
      <c r="GF594" s="120">
        <f t="shared" si="766"/>
        <v>0</v>
      </c>
      <c r="GG594">
        <f t="shared" si="767"/>
        <v>0</v>
      </c>
      <c r="GH594">
        <f t="shared" si="768"/>
        <v>0</v>
      </c>
      <c r="GI594">
        <v>6</v>
      </c>
      <c r="GJ594" t="str">
        <f t="shared" si="769"/>
        <v/>
      </c>
    </row>
    <row r="595" spans="1:192" ht="15" x14ac:dyDescent="0.25">
      <c r="A595" s="50">
        <f t="shared" si="772"/>
        <v>594</v>
      </c>
      <c r="B595" s="2" t="s">
        <v>136</v>
      </c>
      <c r="C595" s="2" t="s">
        <v>221</v>
      </c>
      <c r="D595" s="2"/>
      <c r="E595" s="2"/>
      <c r="F595" s="271">
        <v>3480053.4251399999</v>
      </c>
      <c r="G595" s="271">
        <v>5608175.3875799999</v>
      </c>
      <c r="H595" s="77">
        <f t="shared" si="709"/>
        <v>479986.97376994399</v>
      </c>
      <c r="I595" s="77">
        <f t="shared" si="710"/>
        <v>5606371.9074249677</v>
      </c>
      <c r="J595" s="19">
        <v>181</v>
      </c>
      <c r="K595" s="19" t="s">
        <v>1334</v>
      </c>
      <c r="L595" s="19">
        <v>164</v>
      </c>
      <c r="Q595" s="2" t="s">
        <v>1343</v>
      </c>
      <c r="R595" t="s">
        <v>361</v>
      </c>
      <c r="S595" s="2" t="s">
        <v>2640</v>
      </c>
      <c r="T595" s="241" t="str">
        <f t="shared" si="711"/>
        <v>-</v>
      </c>
      <c r="U595" s="241" t="str">
        <f t="shared" si="712"/>
        <v>-</v>
      </c>
      <c r="V595" s="241" t="str">
        <f t="shared" si="713"/>
        <v>-</v>
      </c>
      <c r="W595" s="241" t="str">
        <f t="shared" si="777"/>
        <v>-</v>
      </c>
      <c r="X595" s="260">
        <f t="shared" si="774"/>
        <v>6</v>
      </c>
      <c r="Y595" s="261" t="str">
        <f t="shared" si="773"/>
        <v/>
      </c>
      <c r="Z595" s="56"/>
      <c r="AA595" s="48">
        <v>32267</v>
      </c>
      <c r="AB595" s="73">
        <v>2</v>
      </c>
      <c r="AC595" s="2" t="s">
        <v>958</v>
      </c>
      <c r="AD595" s="2" t="s">
        <v>1580</v>
      </c>
      <c r="AE595" s="57" t="s">
        <v>1431</v>
      </c>
      <c r="AF595" s="66" t="s">
        <v>3088</v>
      </c>
      <c r="AI595" s="272"/>
      <c r="AS595" s="204"/>
      <c r="AT595" s="249"/>
      <c r="AU595" s="51"/>
      <c r="AV595" s="51"/>
      <c r="AW595" s="51"/>
      <c r="AX595" s="51"/>
      <c r="AY595" s="51"/>
      <c r="AZ595" s="49"/>
      <c r="BO595" s="90"/>
      <c r="BP595" s="273"/>
      <c r="BQ595" s="90"/>
      <c r="BR595" s="90"/>
      <c r="BS595" s="90"/>
      <c r="BT595" s="90"/>
      <c r="BU595" s="90"/>
      <c r="BV595" s="90"/>
      <c r="BW595" s="90"/>
      <c r="BX595" s="90"/>
      <c r="BY595" s="90"/>
      <c r="BZ595" s="90"/>
      <c r="CA595" s="90"/>
      <c r="CB595" s="90"/>
      <c r="CC595" s="90"/>
      <c r="CD595" s="90"/>
      <c r="CE595" s="90"/>
      <c r="CF595" s="90"/>
      <c r="CG595" s="90"/>
      <c r="CH595" s="90"/>
      <c r="CI595" s="90"/>
      <c r="CJ595" s="90"/>
      <c r="CK595" s="90"/>
      <c r="CL595" s="91"/>
      <c r="CM595" s="90"/>
      <c r="CN595" s="90" t="s">
        <v>3088</v>
      </c>
      <c r="CO595" s="90"/>
      <c r="DB595" s="103">
        <v>-62.9</v>
      </c>
      <c r="DC595" s="90" t="s">
        <v>2093</v>
      </c>
      <c r="DD595" s="103">
        <v>0.73</v>
      </c>
      <c r="DE595" s="103">
        <v>-10.85</v>
      </c>
      <c r="DF595" s="103"/>
      <c r="DG595" s="103">
        <v>-9.25</v>
      </c>
      <c r="DH595" s="103"/>
      <c r="DI595" s="103"/>
      <c r="DJ595" s="103">
        <f>SUM(DK595:DM595)</f>
        <v>0.19400000000000001</v>
      </c>
      <c r="DK595" s="103">
        <v>4.2000000000000003E-2</v>
      </c>
      <c r="DL595" s="103">
        <v>0.129</v>
      </c>
      <c r="DM595" s="103">
        <v>2.3E-2</v>
      </c>
      <c r="DN595" s="103"/>
      <c r="DO595" s="103"/>
      <c r="DP595" s="103"/>
      <c r="DQ595" s="103"/>
      <c r="DR595" s="103"/>
      <c r="DS595" s="104"/>
      <c r="DT595" s="50">
        <f t="shared" si="714"/>
        <v>0</v>
      </c>
      <c r="DU595" s="73">
        <f t="shared" si="715"/>
        <v>0</v>
      </c>
      <c r="DV595" s="73">
        <f t="shared" si="716"/>
        <v>0</v>
      </c>
      <c r="DW595" s="73">
        <f t="shared" si="717"/>
        <v>1</v>
      </c>
      <c r="DX595" s="73">
        <f t="shared" si="718"/>
        <v>0</v>
      </c>
      <c r="DY595" s="125">
        <f t="shared" si="719"/>
        <v>0</v>
      </c>
      <c r="DZ595" s="73">
        <f t="shared" si="720"/>
        <v>0</v>
      </c>
      <c r="EA595" s="19">
        <f t="shared" si="721"/>
        <v>0</v>
      </c>
      <c r="EB595" s="50">
        <f t="shared" si="722"/>
        <v>1</v>
      </c>
      <c r="EC595" s="19">
        <f t="shared" si="723"/>
        <v>0</v>
      </c>
      <c r="ED595" s="19">
        <f t="shared" si="724"/>
        <v>0</v>
      </c>
      <c r="EE595" s="19">
        <f t="shared" si="725"/>
        <v>0</v>
      </c>
      <c r="EF595" s="50">
        <f t="shared" si="726"/>
        <v>1</v>
      </c>
      <c r="EG595" s="19">
        <f t="shared" si="727"/>
        <v>0</v>
      </c>
      <c r="EH595" s="19">
        <f t="shared" si="728"/>
        <v>0</v>
      </c>
      <c r="EI595" s="50">
        <f t="shared" si="729"/>
        <v>1</v>
      </c>
      <c r="EJ595" s="125">
        <f t="shared" si="730"/>
        <v>1</v>
      </c>
      <c r="EK595" t="str">
        <f t="shared" si="731"/>
        <v/>
      </c>
      <c r="EL595" t="str">
        <f t="shared" si="732"/>
        <v/>
      </c>
      <c r="EM595" t="str">
        <f t="shared" si="733"/>
        <v/>
      </c>
      <c r="EN595" t="str">
        <f t="shared" si="734"/>
        <v/>
      </c>
      <c r="EO595" t="str">
        <f t="shared" si="735"/>
        <v/>
      </c>
      <c r="EP595" t="str">
        <f t="shared" si="736"/>
        <v/>
      </c>
      <c r="EQ595" t="str">
        <f t="shared" si="737"/>
        <v/>
      </c>
      <c r="ER595" t="str">
        <f t="shared" si="738"/>
        <v/>
      </c>
      <c r="ES595" t="str">
        <f t="shared" si="739"/>
        <v/>
      </c>
      <c r="ET595" t="str">
        <f t="shared" si="740"/>
        <v/>
      </c>
      <c r="EU595" s="61" t="str">
        <f t="shared" si="741"/>
        <v/>
      </c>
      <c r="EV595" s="53" t="str">
        <f>IF(ISNUMBER(EK595),EK595*#REF!,"")</f>
        <v/>
      </c>
      <c r="EW595" s="53" t="str">
        <f>IF(ISNUMBER(EL595),EL595*#REF!,"")</f>
        <v/>
      </c>
      <c r="EX595" s="53" t="str">
        <f>IF(ISNUMBER(EM595),EM595*#REF!,"")</f>
        <v/>
      </c>
      <c r="EY595" s="53" t="str">
        <f>IF(ISNUMBER(EN595),EN595*#REF!,"")</f>
        <v/>
      </c>
      <c r="EZ595" s="53" t="str">
        <f>IF(ISNUMBER(EO595),EO595*#REF!,"")</f>
        <v/>
      </c>
      <c r="FA595" s="53" t="str">
        <f>IF(ISNUMBER(EP595),EP595*#REF!,"")</f>
        <v/>
      </c>
      <c r="FB595" s="53" t="str">
        <f>IF(ISNUMBER(EQ595),EQ595*#REF!,"")</f>
        <v/>
      </c>
      <c r="FC595" s="53" t="str">
        <f>IF(ISNUMBER(ER595),ER595*#REF!,"")</f>
        <v/>
      </c>
      <c r="FD595" s="53" t="str">
        <f>IF(ISNUMBER(ES595),ES595*#REF!,"")</f>
        <v/>
      </c>
      <c r="FE595" s="53" t="str">
        <f>IF(ISNUMBER(ET595),ET595*#REF!,"")</f>
        <v/>
      </c>
      <c r="FF595" s="52" t="str">
        <f>IF(ISNUMBER(EU595),EU595*#REF!,"")</f>
        <v/>
      </c>
      <c r="FG595" s="55" t="str">
        <f t="shared" si="742"/>
        <v/>
      </c>
      <c r="FH595" s="55" t="str">
        <f t="shared" si="743"/>
        <v/>
      </c>
      <c r="FI595" s="55" t="str">
        <f t="shared" si="744"/>
        <v/>
      </c>
      <c r="FJ595" s="55" t="str">
        <f t="shared" si="745"/>
        <v/>
      </c>
      <c r="FK595" s="55" t="str">
        <f t="shared" si="746"/>
        <v/>
      </c>
      <c r="FL595" s="55" t="str">
        <f t="shared" si="747"/>
        <v/>
      </c>
      <c r="FM595" s="55" t="str">
        <f t="shared" si="748"/>
        <v/>
      </c>
      <c r="FN595" s="55" t="str">
        <f t="shared" si="749"/>
        <v/>
      </c>
      <c r="FO595" s="55" t="str">
        <f t="shared" si="750"/>
        <v/>
      </c>
      <c r="FP595" s="55" t="str">
        <f t="shared" si="751"/>
        <v/>
      </c>
      <c r="FQ595" s="59" t="str">
        <f t="shared" si="752"/>
        <v/>
      </c>
      <c r="FR595" s="53" t="str">
        <f t="shared" si="778"/>
        <v/>
      </c>
      <c r="FS595" s="53">
        <f t="shared" si="753"/>
        <v>0</v>
      </c>
      <c r="FT595" s="19">
        <f t="shared" si="754"/>
        <v>1</v>
      </c>
      <c r="FU595" s="19">
        <f t="shared" si="755"/>
        <v>0</v>
      </c>
      <c r="FV595" s="19">
        <f t="shared" si="756"/>
        <v>0</v>
      </c>
      <c r="FW595" s="50">
        <f t="shared" si="757"/>
        <v>0</v>
      </c>
      <c r="FX595" s="120">
        <f t="shared" si="758"/>
        <v>0</v>
      </c>
      <c r="FY595" s="120">
        <f t="shared" si="759"/>
        <v>0</v>
      </c>
      <c r="FZ595" s="120">
        <f t="shared" si="760"/>
        <v>0</v>
      </c>
      <c r="GA595" s="120">
        <f t="shared" si="761"/>
        <v>0</v>
      </c>
      <c r="GB595" s="120">
        <f t="shared" si="762"/>
        <v>0</v>
      </c>
      <c r="GC595" s="120">
        <f t="shared" si="763"/>
        <v>0</v>
      </c>
      <c r="GD595" s="120">
        <f t="shared" si="764"/>
        <v>0</v>
      </c>
      <c r="GE595" s="120">
        <f t="shared" si="765"/>
        <v>0</v>
      </c>
      <c r="GF595" s="120">
        <f t="shared" si="766"/>
        <v>0</v>
      </c>
      <c r="GG595">
        <f t="shared" si="767"/>
        <v>0</v>
      </c>
      <c r="GH595">
        <f t="shared" si="768"/>
        <v>0</v>
      </c>
      <c r="GI595">
        <v>6</v>
      </c>
      <c r="GJ595" t="str">
        <f t="shared" si="769"/>
        <v/>
      </c>
    </row>
    <row r="596" spans="1:192" x14ac:dyDescent="0.2">
      <c r="A596" s="50">
        <f t="shared" si="772"/>
        <v>595</v>
      </c>
      <c r="B596" s="2" t="s">
        <v>696</v>
      </c>
      <c r="C596" s="2" t="s">
        <v>705</v>
      </c>
      <c r="D596" s="2"/>
      <c r="E596" s="2"/>
      <c r="F596" s="19">
        <v>3453580</v>
      </c>
      <c r="G596" s="19">
        <v>5535690</v>
      </c>
      <c r="H596" s="77">
        <f t="shared" si="709"/>
        <v>453524.13800000004</v>
      </c>
      <c r="I596" s="77">
        <f t="shared" si="710"/>
        <v>5533915.5140000004</v>
      </c>
      <c r="J596" s="211">
        <v>84</v>
      </c>
      <c r="K596" s="66" t="s">
        <v>1333</v>
      </c>
      <c r="L596" s="266">
        <v>6</v>
      </c>
      <c r="Q596" s="37" t="s">
        <v>2822</v>
      </c>
      <c r="R596" s="212" t="s">
        <v>1484</v>
      </c>
      <c r="S596" s="212" t="s">
        <v>1323</v>
      </c>
      <c r="T596" s="241" t="str">
        <f t="shared" si="711"/>
        <v>-</v>
      </c>
      <c r="U596" s="241" t="str">
        <f t="shared" si="712"/>
        <v>-</v>
      </c>
      <c r="V596" s="241" t="str">
        <f t="shared" si="713"/>
        <v>-</v>
      </c>
      <c r="W596" s="241" t="str">
        <f t="shared" si="777"/>
        <v>-</v>
      </c>
      <c r="X596" s="260">
        <f t="shared" si="774"/>
        <v>6</v>
      </c>
      <c r="Y596" s="261" t="str">
        <f t="shared" si="773"/>
        <v/>
      </c>
      <c r="Z596" s="56"/>
      <c r="AA596" s="48">
        <v>26619</v>
      </c>
      <c r="AB596" s="73">
        <v>1</v>
      </c>
      <c r="AC596" s="2" t="s">
        <v>404</v>
      </c>
      <c r="AD596" s="2" t="s">
        <v>2094</v>
      </c>
      <c r="AE596" s="56"/>
      <c r="AF596" s="66" t="s">
        <v>3088</v>
      </c>
      <c r="AH596" s="19">
        <v>7.52</v>
      </c>
      <c r="AN596" s="55">
        <v>33.299999999999997</v>
      </c>
      <c r="AO596" s="55">
        <v>16.399999999999999</v>
      </c>
      <c r="AP596" s="108">
        <v>6</v>
      </c>
      <c r="AR596">
        <v>1031</v>
      </c>
      <c r="AS596" s="193">
        <f t="shared" ref="AS596:AS601" si="780">SUM(AU596:BN596)+SUM(BO596:CL596)/1000</f>
        <v>975.30000000000007</v>
      </c>
      <c r="AT596" s="248" t="str">
        <f t="shared" ref="AT596:AT601" si="781">FR596</f>
        <v/>
      </c>
      <c r="AU596" s="55">
        <v>43</v>
      </c>
      <c r="AV596" s="140">
        <v>26</v>
      </c>
      <c r="AW596" s="140">
        <v>195</v>
      </c>
      <c r="AX596" s="120">
        <v>112</v>
      </c>
      <c r="AY596" s="120">
        <v>235</v>
      </c>
      <c r="AZ596" s="217">
        <v>358</v>
      </c>
      <c r="BB596">
        <v>0</v>
      </c>
      <c r="BD596" s="53">
        <v>0.5</v>
      </c>
      <c r="BE596" s="53">
        <v>4.2</v>
      </c>
      <c r="BF596" s="53">
        <v>1.6</v>
      </c>
      <c r="CN596" s="90" t="s">
        <v>3088</v>
      </c>
      <c r="DB596" s="103"/>
      <c r="DC596" s="103"/>
      <c r="DD596" s="103"/>
      <c r="DE596" s="103"/>
      <c r="DF596" s="103"/>
      <c r="DG596" s="103"/>
      <c r="DH596" s="103"/>
      <c r="DI596" s="103"/>
      <c r="DJ596" s="103"/>
      <c r="DK596" s="103"/>
      <c r="DL596" s="103"/>
      <c r="DM596" s="103"/>
      <c r="DN596" s="103"/>
      <c r="DO596" s="103"/>
      <c r="DP596" s="103"/>
      <c r="DQ596" s="103"/>
      <c r="DR596" s="103"/>
      <c r="DS596" s="104"/>
      <c r="DT596" s="50">
        <f t="shared" si="714"/>
        <v>1</v>
      </c>
      <c r="DU596" s="73">
        <f t="shared" si="715"/>
        <v>1</v>
      </c>
      <c r="DV596" s="73">
        <f t="shared" si="716"/>
        <v>0</v>
      </c>
      <c r="DW596" s="73">
        <f t="shared" si="717"/>
        <v>0</v>
      </c>
      <c r="DX596" s="73">
        <f t="shared" si="718"/>
        <v>0</v>
      </c>
      <c r="DY596" s="125">
        <f t="shared" si="719"/>
        <v>0</v>
      </c>
      <c r="DZ596" s="73">
        <f t="shared" si="720"/>
        <v>0</v>
      </c>
      <c r="EA596" s="19">
        <f t="shared" si="721"/>
        <v>0</v>
      </c>
      <c r="EB596" s="50">
        <f t="shared" si="722"/>
        <v>1</v>
      </c>
      <c r="EC596" s="19">
        <f t="shared" si="723"/>
        <v>1</v>
      </c>
      <c r="ED596" s="19">
        <f t="shared" si="724"/>
        <v>0</v>
      </c>
      <c r="EE596" s="19">
        <f t="shared" si="725"/>
        <v>0</v>
      </c>
      <c r="EF596" s="50">
        <f t="shared" si="726"/>
        <v>0</v>
      </c>
      <c r="EG596" s="19">
        <f t="shared" si="727"/>
        <v>0</v>
      </c>
      <c r="EH596" s="19">
        <f t="shared" si="728"/>
        <v>0</v>
      </c>
      <c r="EI596" s="50">
        <f t="shared" si="729"/>
        <v>1</v>
      </c>
      <c r="EJ596" s="125">
        <f t="shared" si="730"/>
        <v>0</v>
      </c>
      <c r="EK596">
        <f t="shared" si="731"/>
        <v>43</v>
      </c>
      <c r="EL596">
        <f t="shared" si="732"/>
        <v>0</v>
      </c>
      <c r="EM596">
        <f t="shared" si="733"/>
        <v>26</v>
      </c>
      <c r="EN596">
        <f t="shared" si="734"/>
        <v>195</v>
      </c>
      <c r="EO596">
        <f t="shared" si="735"/>
        <v>1.6</v>
      </c>
      <c r="EP596">
        <f t="shared" si="736"/>
        <v>4.2</v>
      </c>
      <c r="EQ596">
        <f t="shared" si="737"/>
        <v>358</v>
      </c>
      <c r="ER596" t="str">
        <f t="shared" si="738"/>
        <v/>
      </c>
      <c r="ES596" t="str">
        <f t="shared" si="739"/>
        <v/>
      </c>
      <c r="ET596">
        <f t="shared" si="740"/>
        <v>235</v>
      </c>
      <c r="EU596" s="61">
        <f t="shared" si="741"/>
        <v>112</v>
      </c>
      <c r="EV596" s="53" t="e">
        <f>IF(ISNUMBER(EK596),EK596*#REF!,"")</f>
        <v>#REF!</v>
      </c>
      <c r="EW596" s="53" t="e">
        <f>IF(ISNUMBER(EL596),EL596*#REF!,"")</f>
        <v>#REF!</v>
      </c>
      <c r="EX596" s="53" t="e">
        <f>IF(ISNUMBER(EM596),EM596*#REF!,"")</f>
        <v>#REF!</v>
      </c>
      <c r="EY596" s="53" t="e">
        <f>IF(ISNUMBER(EN596),EN596*#REF!,"")</f>
        <v>#REF!</v>
      </c>
      <c r="EZ596" s="53" t="e">
        <f>IF(ISNUMBER(EO596),EO596*#REF!,"")</f>
        <v>#REF!</v>
      </c>
      <c r="FA596" s="53" t="e">
        <f>IF(ISNUMBER(EP596),EP596*#REF!,"")</f>
        <v>#REF!</v>
      </c>
      <c r="FB596" s="53" t="e">
        <f>IF(ISNUMBER(EQ596),EQ596*#REF!,"")</f>
        <v>#REF!</v>
      </c>
      <c r="FC596" s="53" t="str">
        <f>IF(ISNUMBER(ER596),ER596*#REF!,"")</f>
        <v/>
      </c>
      <c r="FD596" s="53" t="str">
        <f>IF(ISNUMBER(ES596),ES596*#REF!,"")</f>
        <v/>
      </c>
      <c r="FE596" s="53" t="e">
        <f>IF(ISNUMBER(ET596),ET596*#REF!,"")</f>
        <v>#REF!</v>
      </c>
      <c r="FF596" s="52" t="e">
        <f>IF(ISNUMBER(EU596),EU596*#REF!,"")</f>
        <v>#REF!</v>
      </c>
      <c r="FG596" s="55" t="str">
        <f t="shared" si="742"/>
        <v/>
      </c>
      <c r="FH596" s="55" t="str">
        <f t="shared" si="743"/>
        <v/>
      </c>
      <c r="FI596" s="55" t="str">
        <f t="shared" si="744"/>
        <v/>
      </c>
      <c r="FJ596" s="55" t="str">
        <f t="shared" si="745"/>
        <v/>
      </c>
      <c r="FK596" s="55" t="str">
        <f t="shared" si="746"/>
        <v/>
      </c>
      <c r="FL596" s="55" t="str">
        <f t="shared" si="747"/>
        <v/>
      </c>
      <c r="FM596" s="55" t="str">
        <f t="shared" si="748"/>
        <v/>
      </c>
      <c r="FN596" s="55" t="str">
        <f t="shared" si="749"/>
        <v/>
      </c>
      <c r="FO596" s="55" t="str">
        <f t="shared" si="750"/>
        <v/>
      </c>
      <c r="FP596" s="55" t="str">
        <f t="shared" si="751"/>
        <v/>
      </c>
      <c r="FQ596" s="59" t="str">
        <f t="shared" si="752"/>
        <v/>
      </c>
      <c r="FR596" s="53" t="str">
        <f t="shared" si="778"/>
        <v/>
      </c>
      <c r="FS596" s="53" t="e">
        <f t="shared" si="753"/>
        <v>#VALUE!</v>
      </c>
      <c r="FT596" s="19" t="e">
        <f t="shared" si="754"/>
        <v>#VALUE!</v>
      </c>
      <c r="FU596" s="19" t="e">
        <f t="shared" si="755"/>
        <v>#VALUE!</v>
      </c>
      <c r="FV596" s="19" t="e">
        <f t="shared" si="756"/>
        <v>#VALUE!</v>
      </c>
      <c r="FW596" s="50" t="e">
        <f t="shared" si="757"/>
        <v>#VALUE!</v>
      </c>
      <c r="FX596" s="120">
        <f t="shared" si="758"/>
        <v>0</v>
      </c>
      <c r="FY596" s="120">
        <f t="shared" si="759"/>
        <v>0</v>
      </c>
      <c r="FZ596" s="120">
        <f t="shared" si="760"/>
        <v>0</v>
      </c>
      <c r="GA596" s="120">
        <f t="shared" si="761"/>
        <v>0</v>
      </c>
      <c r="GB596" s="120">
        <f t="shared" si="762"/>
        <v>0</v>
      </c>
      <c r="GC596" s="120">
        <f t="shared" si="763"/>
        <v>0</v>
      </c>
      <c r="GD596" s="120">
        <f t="shared" si="764"/>
        <v>0</v>
      </c>
      <c r="GE596" s="120">
        <f t="shared" si="765"/>
        <v>0</v>
      </c>
      <c r="GF596" s="120">
        <f t="shared" si="766"/>
        <v>0</v>
      </c>
      <c r="GG596">
        <f t="shared" si="767"/>
        <v>0</v>
      </c>
      <c r="GH596">
        <f t="shared" si="768"/>
        <v>0</v>
      </c>
      <c r="GI596">
        <v>6</v>
      </c>
      <c r="GJ596" t="str">
        <f t="shared" si="769"/>
        <v/>
      </c>
    </row>
    <row r="597" spans="1:192" ht="15" x14ac:dyDescent="0.25">
      <c r="A597" s="50">
        <f t="shared" si="772"/>
        <v>596</v>
      </c>
      <c r="B597" s="58" t="s">
        <v>415</v>
      </c>
      <c r="C597" s="2" t="s">
        <v>417</v>
      </c>
      <c r="D597" s="58" t="s">
        <v>2945</v>
      </c>
      <c r="F597" s="98">
        <v>3472400</v>
      </c>
      <c r="G597" s="98">
        <v>5623710</v>
      </c>
      <c r="H597" s="77">
        <f t="shared" si="709"/>
        <v>472336.61000000004</v>
      </c>
      <c r="I597" s="77">
        <f t="shared" si="710"/>
        <v>5621900.3059999999</v>
      </c>
      <c r="J597" s="19">
        <v>212</v>
      </c>
      <c r="K597" s="19" t="s">
        <v>1334</v>
      </c>
      <c r="L597" s="19">
        <v>125</v>
      </c>
      <c r="Q597" s="58" t="s">
        <v>2946</v>
      </c>
      <c r="R597" s="58" t="s">
        <v>2873</v>
      </c>
      <c r="S597" s="2" t="s">
        <v>2640</v>
      </c>
      <c r="T597" s="241" t="str">
        <f t="shared" si="711"/>
        <v>-</v>
      </c>
      <c r="U597" s="241" t="str">
        <f t="shared" si="712"/>
        <v>M</v>
      </c>
      <c r="V597" s="241" t="str">
        <f t="shared" si="713"/>
        <v>-</v>
      </c>
      <c r="W597" s="241" t="str">
        <f t="shared" si="777"/>
        <v>-</v>
      </c>
      <c r="X597" s="260">
        <f t="shared" si="774"/>
        <v>6</v>
      </c>
      <c r="Y597" s="261" t="str">
        <f t="shared" si="773"/>
        <v/>
      </c>
      <c r="Z597" s="56" t="s">
        <v>1472</v>
      </c>
      <c r="AA597" s="48">
        <v>21215</v>
      </c>
      <c r="AB597" s="73">
        <v>1</v>
      </c>
      <c r="AC597" s="58" t="s">
        <v>2943</v>
      </c>
      <c r="AD597" s="2" t="s">
        <v>2949</v>
      </c>
      <c r="AE597" s="57" t="s">
        <v>2944</v>
      </c>
      <c r="AF597" s="128">
        <v>7</v>
      </c>
      <c r="AI597" s="272"/>
      <c r="AN597">
        <v>31.8</v>
      </c>
      <c r="AO597">
        <v>28.8</v>
      </c>
      <c r="AR597">
        <v>4348.5</v>
      </c>
      <c r="AS597" s="193">
        <f t="shared" si="780"/>
        <v>4324.68</v>
      </c>
      <c r="AT597" s="249" t="str">
        <f t="shared" si="781"/>
        <v/>
      </c>
      <c r="AU597" s="51">
        <v>1353.8</v>
      </c>
      <c r="AV597">
        <v>37.5</v>
      </c>
      <c r="AW597">
        <v>166</v>
      </c>
      <c r="AX597">
        <v>2115</v>
      </c>
      <c r="AY597">
        <v>24.08</v>
      </c>
      <c r="AZ597" s="61">
        <v>628.29999999999995</v>
      </c>
      <c r="BO597" s="90"/>
      <c r="BP597" s="273"/>
      <c r="BQ597" s="90"/>
      <c r="BR597" s="90"/>
      <c r="BS597" s="90"/>
      <c r="BT597" s="90"/>
      <c r="BU597" s="90"/>
      <c r="BV597" s="90"/>
      <c r="BW597" s="90"/>
      <c r="BX597" s="90"/>
      <c r="BY597" s="90"/>
      <c r="BZ597" s="90"/>
      <c r="CA597" s="90"/>
      <c r="CB597" s="90"/>
      <c r="CC597" s="90"/>
      <c r="CD597" s="90"/>
      <c r="CE597" s="90"/>
      <c r="CF597" s="90"/>
      <c r="CG597" s="90"/>
      <c r="CH597" s="90"/>
      <c r="CI597" s="90"/>
      <c r="CJ597" s="90"/>
      <c r="CK597" s="90"/>
      <c r="CL597" s="91"/>
      <c r="CM597" s="90"/>
      <c r="CN597" s="90">
        <v>121</v>
      </c>
      <c r="CO597" s="90"/>
      <c r="DB597" s="103"/>
      <c r="DC597" s="103"/>
      <c r="DD597" s="103"/>
      <c r="DE597" s="103"/>
      <c r="DF597" s="103"/>
      <c r="DG597" s="103"/>
      <c r="DH597" s="103"/>
      <c r="DI597" s="103"/>
      <c r="DJ597" s="103"/>
      <c r="DK597" s="103"/>
      <c r="DL597" s="103"/>
      <c r="DM597" s="103"/>
      <c r="DN597" s="103"/>
      <c r="DO597" s="103"/>
      <c r="DP597" s="103"/>
      <c r="DQ597" s="103"/>
      <c r="DR597" s="103"/>
      <c r="DS597" s="104"/>
      <c r="DT597" s="50">
        <f t="shared" si="714"/>
        <v>1</v>
      </c>
      <c r="DU597" s="73">
        <f t="shared" si="715"/>
        <v>0</v>
      </c>
      <c r="DV597" s="73">
        <f t="shared" si="716"/>
        <v>0</v>
      </c>
      <c r="DW597" s="73">
        <f t="shared" si="717"/>
        <v>1</v>
      </c>
      <c r="DX597" s="73">
        <f t="shared" si="718"/>
        <v>0</v>
      </c>
      <c r="DY597" s="125">
        <f t="shared" si="719"/>
        <v>0</v>
      </c>
      <c r="DZ597" s="73">
        <f t="shared" si="720"/>
        <v>1</v>
      </c>
      <c r="EA597" s="19">
        <f t="shared" si="721"/>
        <v>0</v>
      </c>
      <c r="EB597" s="50">
        <f t="shared" si="722"/>
        <v>0</v>
      </c>
      <c r="EC597" s="19">
        <f t="shared" si="723"/>
        <v>0</v>
      </c>
      <c r="ED597" s="19">
        <f t="shared" si="724"/>
        <v>1</v>
      </c>
      <c r="EE597" s="19">
        <f t="shared" si="725"/>
        <v>0</v>
      </c>
      <c r="EF597" s="50">
        <f t="shared" si="726"/>
        <v>0</v>
      </c>
      <c r="EG597" s="19">
        <f t="shared" si="727"/>
        <v>1</v>
      </c>
      <c r="EH597" s="19">
        <f t="shared" si="728"/>
        <v>0</v>
      </c>
      <c r="EI597" s="50">
        <f t="shared" si="729"/>
        <v>0</v>
      </c>
      <c r="EJ597" s="125">
        <f t="shared" si="730"/>
        <v>2</v>
      </c>
      <c r="EK597">
        <f t="shared" si="731"/>
        <v>1353.8</v>
      </c>
      <c r="EL597" t="str">
        <f t="shared" si="732"/>
        <v/>
      </c>
      <c r="EM597">
        <f t="shared" si="733"/>
        <v>37.5</v>
      </c>
      <c r="EN597">
        <f t="shared" si="734"/>
        <v>166</v>
      </c>
      <c r="EO597" t="str">
        <f t="shared" si="735"/>
        <v/>
      </c>
      <c r="EP597" t="str">
        <f t="shared" si="736"/>
        <v/>
      </c>
      <c r="EQ597">
        <f t="shared" si="737"/>
        <v>628.29999999999995</v>
      </c>
      <c r="ER597" t="str">
        <f t="shared" si="738"/>
        <v/>
      </c>
      <c r="ES597" t="str">
        <f t="shared" si="739"/>
        <v/>
      </c>
      <c r="ET597">
        <f t="shared" si="740"/>
        <v>24.08</v>
      </c>
      <c r="EU597" s="61">
        <f t="shared" si="741"/>
        <v>2115</v>
      </c>
      <c r="EV597" s="53" t="e">
        <f>IF(ISNUMBER(EK597),EK597*#REF!,"")</f>
        <v>#REF!</v>
      </c>
      <c r="EW597" s="53" t="str">
        <f>IF(ISNUMBER(EL597),EL597*#REF!,"")</f>
        <v/>
      </c>
      <c r="EX597" s="53" t="e">
        <f>IF(ISNUMBER(EM597),EM597*#REF!,"")</f>
        <v>#REF!</v>
      </c>
      <c r="EY597" s="53" t="e">
        <f>IF(ISNUMBER(EN597),EN597*#REF!,"")</f>
        <v>#REF!</v>
      </c>
      <c r="EZ597" s="53" t="str">
        <f>IF(ISNUMBER(EO597),EO597*#REF!,"")</f>
        <v/>
      </c>
      <c r="FA597" s="53" t="str">
        <f>IF(ISNUMBER(EP597),EP597*#REF!,"")</f>
        <v/>
      </c>
      <c r="FB597" s="53" t="e">
        <f>IF(ISNUMBER(EQ597),EQ597*#REF!,"")</f>
        <v>#REF!</v>
      </c>
      <c r="FC597" s="53" t="str">
        <f>IF(ISNUMBER(ER597),ER597*#REF!,"")</f>
        <v/>
      </c>
      <c r="FD597" s="53" t="str">
        <f>IF(ISNUMBER(ES597),ES597*#REF!,"")</f>
        <v/>
      </c>
      <c r="FE597" s="53" t="e">
        <f>IF(ISNUMBER(ET597),ET597*#REF!,"")</f>
        <v>#REF!</v>
      </c>
      <c r="FF597" s="52" t="e">
        <f>IF(ISNUMBER(EU597),EU597*#REF!,"")</f>
        <v>#REF!</v>
      </c>
      <c r="FG597" s="55" t="str">
        <f t="shared" si="742"/>
        <v/>
      </c>
      <c r="FH597" s="55" t="str">
        <f t="shared" si="743"/>
        <v/>
      </c>
      <c r="FI597" s="55" t="str">
        <f t="shared" si="744"/>
        <v/>
      </c>
      <c r="FJ597" s="55" t="str">
        <f t="shared" si="745"/>
        <v/>
      </c>
      <c r="FK597" s="55" t="str">
        <f t="shared" si="746"/>
        <v/>
      </c>
      <c r="FL597" s="55" t="str">
        <f t="shared" si="747"/>
        <v/>
      </c>
      <c r="FM597" s="55" t="str">
        <f t="shared" si="748"/>
        <v/>
      </c>
      <c r="FN597" s="55" t="str">
        <f t="shared" si="749"/>
        <v/>
      </c>
      <c r="FO597" s="55" t="str">
        <f t="shared" si="750"/>
        <v/>
      </c>
      <c r="FP597" s="55" t="str">
        <f t="shared" si="751"/>
        <v/>
      </c>
      <c r="FQ597" s="59" t="str">
        <f t="shared" si="752"/>
        <v/>
      </c>
      <c r="FR597" s="53" t="str">
        <f t="shared" si="778"/>
        <v/>
      </c>
      <c r="FS597" s="53" t="e">
        <f t="shared" si="753"/>
        <v>#VALUE!</v>
      </c>
      <c r="FT597" s="19" t="e">
        <f t="shared" si="754"/>
        <v>#VALUE!</v>
      </c>
      <c r="FU597" s="19" t="e">
        <f t="shared" si="755"/>
        <v>#VALUE!</v>
      </c>
      <c r="FV597" s="19" t="e">
        <f t="shared" si="756"/>
        <v>#VALUE!</v>
      </c>
      <c r="FW597" s="50" t="e">
        <f t="shared" si="757"/>
        <v>#VALUE!</v>
      </c>
      <c r="FX597" s="120">
        <f t="shared" si="758"/>
        <v>0</v>
      </c>
      <c r="FY597" s="120">
        <f t="shared" si="759"/>
        <v>0</v>
      </c>
      <c r="FZ597" s="120">
        <f t="shared" si="760"/>
        <v>0</v>
      </c>
      <c r="GA597" s="120">
        <f t="shared" si="761"/>
        <v>0</v>
      </c>
      <c r="GB597" s="120">
        <f t="shared" si="762"/>
        <v>0</v>
      </c>
      <c r="GC597" s="120">
        <f t="shared" si="763"/>
        <v>0</v>
      </c>
      <c r="GD597" s="120">
        <f t="shared" si="764"/>
        <v>0</v>
      </c>
      <c r="GE597" s="120">
        <f t="shared" si="765"/>
        <v>0</v>
      </c>
      <c r="GF597" s="120">
        <f t="shared" si="766"/>
        <v>0</v>
      </c>
      <c r="GG597">
        <f t="shared" si="767"/>
        <v>0</v>
      </c>
      <c r="GH597">
        <f t="shared" si="768"/>
        <v>0</v>
      </c>
      <c r="GI597">
        <v>6</v>
      </c>
      <c r="GJ597" t="str">
        <f t="shared" si="769"/>
        <v/>
      </c>
    </row>
    <row r="598" spans="1:192" x14ac:dyDescent="0.2">
      <c r="A598" s="50">
        <f t="shared" si="772"/>
        <v>597</v>
      </c>
      <c r="B598" s="58" t="s">
        <v>415</v>
      </c>
      <c r="C598" s="58" t="s">
        <v>417</v>
      </c>
      <c r="D598" s="58" t="s">
        <v>2945</v>
      </c>
      <c r="E598" s="58"/>
      <c r="F598" s="98">
        <v>3472400</v>
      </c>
      <c r="G598" s="98">
        <v>5623710</v>
      </c>
      <c r="H598" s="77">
        <f t="shared" si="709"/>
        <v>472336.61000000004</v>
      </c>
      <c r="I598" s="77">
        <f t="shared" si="710"/>
        <v>5621900.3059999999</v>
      </c>
      <c r="J598" s="19">
        <v>212</v>
      </c>
      <c r="K598" s="83" t="s">
        <v>1334</v>
      </c>
      <c r="L598" s="83">
        <v>125</v>
      </c>
      <c r="M598" s="83"/>
      <c r="O598" s="83"/>
      <c r="P598" s="83"/>
      <c r="Q598" s="58" t="s">
        <v>2820</v>
      </c>
      <c r="R598" s="58" t="s">
        <v>2873</v>
      </c>
      <c r="S598" s="58" t="s">
        <v>2640</v>
      </c>
      <c r="T598" s="241" t="str">
        <f t="shared" si="711"/>
        <v>-</v>
      </c>
      <c r="U598" s="241" t="str">
        <f t="shared" si="712"/>
        <v>M</v>
      </c>
      <c r="V598" s="241" t="str">
        <f t="shared" si="713"/>
        <v>-</v>
      </c>
      <c r="W598" s="241" t="str">
        <f t="shared" si="777"/>
        <v>-</v>
      </c>
      <c r="X598" s="260">
        <f t="shared" si="774"/>
        <v>6</v>
      </c>
      <c r="Y598" s="261" t="str">
        <f t="shared" si="773"/>
        <v/>
      </c>
      <c r="Z598" s="68" t="s">
        <v>1572</v>
      </c>
      <c r="AA598" s="69">
        <v>22984</v>
      </c>
      <c r="AB598" s="77">
        <v>2</v>
      </c>
      <c r="AC598" s="58" t="s">
        <v>2963</v>
      </c>
      <c r="AD598" s="58" t="s">
        <v>2947</v>
      </c>
      <c r="AE598" s="68"/>
      <c r="AF598" s="66" t="s">
        <v>3088</v>
      </c>
      <c r="AG598" s="83"/>
      <c r="AH598" s="83"/>
      <c r="AI598" s="83"/>
      <c r="AJ598" s="83"/>
      <c r="AK598" s="83"/>
      <c r="AL598" s="83"/>
      <c r="AM598" s="83"/>
      <c r="AN598" s="58"/>
      <c r="AO598" s="58"/>
      <c r="AP598" s="83"/>
      <c r="AQ598" s="58"/>
      <c r="AR598" s="58">
        <v>5283</v>
      </c>
      <c r="AS598" s="193">
        <f t="shared" si="780"/>
        <v>5265.52</v>
      </c>
      <c r="AT598" s="248" t="str">
        <f t="shared" si="781"/>
        <v/>
      </c>
      <c r="AU598" s="58">
        <v>1705</v>
      </c>
      <c r="AV598" s="58">
        <v>71.739999999999995</v>
      </c>
      <c r="AW598" s="58">
        <v>192.2</v>
      </c>
      <c r="AX598" s="58">
        <v>2639.77</v>
      </c>
      <c r="AY598" s="58">
        <v>21.81</v>
      </c>
      <c r="AZ598" s="68">
        <v>610</v>
      </c>
      <c r="BA598" s="58"/>
      <c r="BB598" s="58">
        <v>23</v>
      </c>
      <c r="BC598" s="58"/>
      <c r="BD598" s="58"/>
      <c r="BE598" s="58">
        <v>2</v>
      </c>
      <c r="BF598" s="58"/>
      <c r="BG598" s="58"/>
      <c r="BH598" s="58"/>
      <c r="BI598" s="58"/>
      <c r="BJ598" s="58"/>
      <c r="BK598" s="58"/>
      <c r="BL598" s="58"/>
      <c r="BM598" s="58"/>
      <c r="BN598" s="68"/>
      <c r="BO598" s="81"/>
      <c r="BP598" s="81"/>
      <c r="BQ598" s="81"/>
      <c r="BR598" s="81"/>
      <c r="BS598" s="81"/>
      <c r="BT598" s="81"/>
      <c r="BU598" s="81"/>
      <c r="BV598" s="81"/>
      <c r="BW598" s="81"/>
      <c r="BX598" s="81"/>
      <c r="BY598" s="81"/>
      <c r="BZ598" s="81"/>
      <c r="CA598" s="81"/>
      <c r="CB598" s="81"/>
      <c r="CC598" s="81"/>
      <c r="CD598" s="81"/>
      <c r="CE598" s="81"/>
      <c r="CF598" s="81"/>
      <c r="CG598" s="81"/>
      <c r="CH598" s="81"/>
      <c r="CI598" s="81"/>
      <c r="CJ598" s="81"/>
      <c r="CK598" s="81"/>
      <c r="CL598" s="82"/>
      <c r="CM598" s="81"/>
      <c r="CN598" s="81">
        <v>175.6</v>
      </c>
      <c r="CO598" s="81"/>
      <c r="CP598" s="58"/>
      <c r="CQ598" s="68"/>
      <c r="CR598" s="58"/>
      <c r="CS598" s="58"/>
      <c r="CT598" s="58"/>
      <c r="CU598" s="58"/>
      <c r="CV598" s="58"/>
      <c r="CW598" s="58"/>
      <c r="CX598" s="58"/>
      <c r="CY598" s="58"/>
      <c r="CZ598" s="58"/>
      <c r="DA598" s="68"/>
      <c r="DB598" s="81"/>
      <c r="DC598" s="81"/>
      <c r="DD598" s="81"/>
      <c r="DE598" s="81"/>
      <c r="DF598" s="81"/>
      <c r="DG598" s="81"/>
      <c r="DH598" s="81"/>
      <c r="DI598" s="81"/>
      <c r="DJ598" s="81"/>
      <c r="DK598" s="103"/>
      <c r="DL598" s="103"/>
      <c r="DM598" s="103"/>
      <c r="DN598" s="81"/>
      <c r="DO598" s="81"/>
      <c r="DP598" s="103"/>
      <c r="DQ598" s="103"/>
      <c r="DR598" s="103"/>
      <c r="DS598" s="104"/>
      <c r="DT598" s="50">
        <f t="shared" si="714"/>
        <v>0</v>
      </c>
      <c r="DU598" s="73">
        <f t="shared" si="715"/>
        <v>0</v>
      </c>
      <c r="DV598" s="73">
        <f t="shared" si="716"/>
        <v>0</v>
      </c>
      <c r="DW598" s="73">
        <f t="shared" si="717"/>
        <v>1</v>
      </c>
      <c r="DX598" s="73">
        <f t="shared" si="718"/>
        <v>0</v>
      </c>
      <c r="DY598" s="125">
        <f t="shared" si="719"/>
        <v>0</v>
      </c>
      <c r="DZ598" s="73">
        <f t="shared" si="720"/>
        <v>0</v>
      </c>
      <c r="EA598" s="19">
        <f t="shared" si="721"/>
        <v>0</v>
      </c>
      <c r="EB598" s="50">
        <f t="shared" si="722"/>
        <v>1</v>
      </c>
      <c r="EC598" s="19">
        <f t="shared" si="723"/>
        <v>0</v>
      </c>
      <c r="ED598" s="19">
        <f t="shared" si="724"/>
        <v>1</v>
      </c>
      <c r="EE598" s="19">
        <f t="shared" si="725"/>
        <v>0</v>
      </c>
      <c r="EF598" s="50">
        <f t="shared" si="726"/>
        <v>0</v>
      </c>
      <c r="EG598" s="19">
        <f t="shared" si="727"/>
        <v>1</v>
      </c>
      <c r="EH598" s="19">
        <f t="shared" si="728"/>
        <v>0</v>
      </c>
      <c r="EI598" s="50">
        <f t="shared" si="729"/>
        <v>0</v>
      </c>
      <c r="EJ598" s="125">
        <f t="shared" si="730"/>
        <v>2</v>
      </c>
      <c r="EK598">
        <f t="shared" si="731"/>
        <v>1705</v>
      </c>
      <c r="EL598">
        <f t="shared" si="732"/>
        <v>23</v>
      </c>
      <c r="EM598">
        <f t="shared" si="733"/>
        <v>71.739999999999995</v>
      </c>
      <c r="EN598">
        <f t="shared" si="734"/>
        <v>192.2</v>
      </c>
      <c r="EO598" t="str">
        <f t="shared" si="735"/>
        <v/>
      </c>
      <c r="EP598">
        <f t="shared" si="736"/>
        <v>2</v>
      </c>
      <c r="EQ598">
        <f t="shared" si="737"/>
        <v>610</v>
      </c>
      <c r="ER598" t="str">
        <f t="shared" si="738"/>
        <v/>
      </c>
      <c r="ES598" t="str">
        <f t="shared" si="739"/>
        <v/>
      </c>
      <c r="ET598">
        <f t="shared" si="740"/>
        <v>21.81</v>
      </c>
      <c r="EU598" s="61">
        <f t="shared" si="741"/>
        <v>2639.77</v>
      </c>
      <c r="EV598" s="53" t="e">
        <f>IF(ISNUMBER(EK598),EK598*#REF!,"")</f>
        <v>#REF!</v>
      </c>
      <c r="EW598" s="53" t="e">
        <f>IF(ISNUMBER(EL598),EL598*#REF!,"")</f>
        <v>#REF!</v>
      </c>
      <c r="EX598" s="53" t="e">
        <f>IF(ISNUMBER(EM598),EM598*#REF!,"")</f>
        <v>#REF!</v>
      </c>
      <c r="EY598" s="53" t="e">
        <f>IF(ISNUMBER(EN598),EN598*#REF!,"")</f>
        <v>#REF!</v>
      </c>
      <c r="EZ598" s="53" t="str">
        <f>IF(ISNUMBER(EO598),EO598*#REF!,"")</f>
        <v/>
      </c>
      <c r="FA598" s="53" t="e">
        <f>IF(ISNUMBER(EP598),EP598*#REF!,"")</f>
        <v>#REF!</v>
      </c>
      <c r="FB598" s="53" t="e">
        <f>IF(ISNUMBER(EQ598),EQ598*#REF!,"")</f>
        <v>#REF!</v>
      </c>
      <c r="FC598" s="53" t="str">
        <f>IF(ISNUMBER(ER598),ER598*#REF!,"")</f>
        <v/>
      </c>
      <c r="FD598" s="53" t="str">
        <f>IF(ISNUMBER(ES598),ES598*#REF!,"")</f>
        <v/>
      </c>
      <c r="FE598" s="53" t="e">
        <f>IF(ISNUMBER(ET598),ET598*#REF!,"")</f>
        <v>#REF!</v>
      </c>
      <c r="FF598" s="52" t="e">
        <f>IF(ISNUMBER(EU598),EU598*#REF!,"")</f>
        <v>#REF!</v>
      </c>
      <c r="FG598" s="55" t="str">
        <f t="shared" si="742"/>
        <v/>
      </c>
      <c r="FH598" s="55" t="str">
        <f t="shared" si="743"/>
        <v/>
      </c>
      <c r="FI598" s="55" t="str">
        <f t="shared" si="744"/>
        <v/>
      </c>
      <c r="FJ598" s="55" t="str">
        <f t="shared" si="745"/>
        <v/>
      </c>
      <c r="FK598" s="55" t="str">
        <f t="shared" si="746"/>
        <v/>
      </c>
      <c r="FL598" s="55" t="str">
        <f t="shared" si="747"/>
        <v/>
      </c>
      <c r="FM598" s="55" t="str">
        <f t="shared" si="748"/>
        <v/>
      </c>
      <c r="FN598" s="55" t="str">
        <f t="shared" si="749"/>
        <v/>
      </c>
      <c r="FO598" s="55" t="str">
        <f t="shared" si="750"/>
        <v/>
      </c>
      <c r="FP598" s="55" t="str">
        <f t="shared" si="751"/>
        <v/>
      </c>
      <c r="FQ598" s="59" t="str">
        <f t="shared" si="752"/>
        <v/>
      </c>
      <c r="FR598" s="53" t="str">
        <f t="shared" si="778"/>
        <v/>
      </c>
      <c r="FS598" s="53" t="e">
        <f t="shared" si="753"/>
        <v>#VALUE!</v>
      </c>
      <c r="FT598" s="19" t="e">
        <f t="shared" si="754"/>
        <v>#VALUE!</v>
      </c>
      <c r="FU598" s="19" t="e">
        <f t="shared" si="755"/>
        <v>#VALUE!</v>
      </c>
      <c r="FV598" s="19" t="e">
        <f t="shared" si="756"/>
        <v>#VALUE!</v>
      </c>
      <c r="FW598" s="50" t="e">
        <f t="shared" si="757"/>
        <v>#VALUE!</v>
      </c>
      <c r="FX598" s="120">
        <f t="shared" si="758"/>
        <v>0</v>
      </c>
      <c r="FY598" s="120">
        <f t="shared" si="759"/>
        <v>0</v>
      </c>
      <c r="FZ598" s="120">
        <f t="shared" si="760"/>
        <v>0</v>
      </c>
      <c r="GA598" s="120">
        <f t="shared" si="761"/>
        <v>0</v>
      </c>
      <c r="GB598" s="120">
        <f t="shared" si="762"/>
        <v>0</v>
      </c>
      <c r="GC598" s="120">
        <f t="shared" si="763"/>
        <v>0</v>
      </c>
      <c r="GD598" s="120">
        <f t="shared" si="764"/>
        <v>0</v>
      </c>
      <c r="GE598" s="120">
        <f t="shared" si="765"/>
        <v>0</v>
      </c>
      <c r="GF598" s="120">
        <f t="shared" si="766"/>
        <v>0</v>
      </c>
      <c r="GG598">
        <f t="shared" si="767"/>
        <v>0</v>
      </c>
      <c r="GH598">
        <f t="shared" si="768"/>
        <v>0</v>
      </c>
      <c r="GI598">
        <v>6</v>
      </c>
      <c r="GJ598" t="str">
        <f t="shared" si="769"/>
        <v/>
      </c>
    </row>
    <row r="599" spans="1:192" ht="15" x14ac:dyDescent="0.25">
      <c r="A599" s="50">
        <f t="shared" si="772"/>
        <v>598</v>
      </c>
      <c r="B599" s="2" t="s">
        <v>651</v>
      </c>
      <c r="C599" t="s">
        <v>122</v>
      </c>
      <c r="F599" s="66">
        <v>3534580</v>
      </c>
      <c r="G599" s="271">
        <v>5623770</v>
      </c>
      <c r="H599" s="77">
        <f t="shared" si="709"/>
        <v>534491.73800000001</v>
      </c>
      <c r="I599" s="77">
        <f t="shared" si="710"/>
        <v>5621960.2820000006</v>
      </c>
      <c r="J599" s="211">
        <v>280</v>
      </c>
      <c r="K599" s="19" t="s">
        <v>1334</v>
      </c>
      <c r="L599" s="19">
        <v>372</v>
      </c>
      <c r="Q599" s="58" t="s">
        <v>774</v>
      </c>
      <c r="R599" t="s">
        <v>272</v>
      </c>
      <c r="S599" s="2" t="s">
        <v>1325</v>
      </c>
      <c r="T599" s="241" t="str">
        <f t="shared" si="711"/>
        <v>-</v>
      </c>
      <c r="U599" s="241" t="str">
        <f t="shared" si="712"/>
        <v>M</v>
      </c>
      <c r="V599" s="241" t="str">
        <f t="shared" si="713"/>
        <v>-</v>
      </c>
      <c r="W599" s="241" t="str">
        <f t="shared" si="777"/>
        <v>-</v>
      </c>
      <c r="X599" s="260">
        <f t="shared" si="774"/>
        <v>6</v>
      </c>
      <c r="Y599" s="261" t="str">
        <f t="shared" si="773"/>
        <v/>
      </c>
      <c r="Z599" s="56" t="s">
        <v>1376</v>
      </c>
      <c r="AA599" s="48">
        <v>29327</v>
      </c>
      <c r="AB599" s="73">
        <v>1</v>
      </c>
      <c r="AD599" s="2" t="s">
        <v>2095</v>
      </c>
      <c r="AF599" s="66" t="s">
        <v>3088</v>
      </c>
      <c r="AI599" s="272"/>
      <c r="AN599">
        <v>103.2</v>
      </c>
      <c r="AO599">
        <v>9.1999999999999993</v>
      </c>
      <c r="AR599">
        <v>2705.9</v>
      </c>
      <c r="AS599" s="193">
        <f t="shared" si="780"/>
        <v>2680.1</v>
      </c>
      <c r="AT599" s="248" t="str">
        <f t="shared" si="781"/>
        <v/>
      </c>
      <c r="AU599">
        <v>73.099999999999994</v>
      </c>
      <c r="AV599">
        <v>102.6</v>
      </c>
      <c r="AW599">
        <v>568.5</v>
      </c>
      <c r="AX599">
        <v>82.8</v>
      </c>
      <c r="AY599">
        <v>1653</v>
      </c>
      <c r="AZ599" s="61">
        <v>200.1</v>
      </c>
      <c r="BO599" s="90"/>
      <c r="BP599" s="273"/>
      <c r="BQ599" s="90"/>
      <c r="BR599" s="90"/>
      <c r="BS599" s="90"/>
      <c r="BT599" s="90"/>
      <c r="BU599" s="90"/>
      <c r="BV599" s="90"/>
      <c r="BW599" s="90"/>
      <c r="BX599" s="90"/>
      <c r="BY599" s="90"/>
      <c r="BZ599" s="90"/>
      <c r="CA599" s="90"/>
      <c r="CB599" s="90"/>
      <c r="CC599" s="90"/>
      <c r="CD599" s="90"/>
      <c r="CE599" s="90"/>
      <c r="CF599" s="90"/>
      <c r="CG599" s="90"/>
      <c r="CH599" s="90"/>
      <c r="CI599" s="90"/>
      <c r="CJ599" s="90"/>
      <c r="CK599" s="90"/>
      <c r="CL599" s="91"/>
      <c r="CM599" s="90"/>
      <c r="CN599" s="90" t="s">
        <v>3088</v>
      </c>
      <c r="CO599" s="90"/>
      <c r="DB599" s="103"/>
      <c r="DC599" s="103"/>
      <c r="DD599" s="103"/>
      <c r="DE599" s="103"/>
      <c r="DF599" s="103"/>
      <c r="DG599" s="103"/>
      <c r="DH599" s="103"/>
      <c r="DI599" s="103"/>
      <c r="DJ599" s="103"/>
      <c r="DK599" s="103"/>
      <c r="DL599" s="103"/>
      <c r="DM599" s="103"/>
      <c r="DN599" s="103"/>
      <c r="DO599" s="103"/>
      <c r="DP599" s="103"/>
      <c r="DQ599" s="103"/>
      <c r="DR599" s="103"/>
      <c r="DS599" s="104"/>
      <c r="DT599" s="50">
        <f t="shared" si="714"/>
        <v>1</v>
      </c>
      <c r="DU599" s="73">
        <f t="shared" si="715"/>
        <v>0</v>
      </c>
      <c r="DV599" s="73">
        <f t="shared" si="716"/>
        <v>0</v>
      </c>
      <c r="DW599" s="73">
        <f t="shared" si="717"/>
        <v>1</v>
      </c>
      <c r="DX599" s="73">
        <f t="shared" si="718"/>
        <v>0</v>
      </c>
      <c r="DY599" s="125">
        <f t="shared" si="719"/>
        <v>0</v>
      </c>
      <c r="DZ599" s="73">
        <f t="shared" si="720"/>
        <v>0</v>
      </c>
      <c r="EA599" s="19">
        <f t="shared" si="721"/>
        <v>0</v>
      </c>
      <c r="EB599" s="50">
        <f t="shared" si="722"/>
        <v>1</v>
      </c>
      <c r="EC599" s="19">
        <f t="shared" si="723"/>
        <v>0</v>
      </c>
      <c r="ED599" s="19">
        <f t="shared" si="724"/>
        <v>1</v>
      </c>
      <c r="EE599" s="19">
        <f t="shared" si="725"/>
        <v>0</v>
      </c>
      <c r="EF599" s="50">
        <f t="shared" si="726"/>
        <v>0</v>
      </c>
      <c r="EG599" s="19">
        <f t="shared" si="727"/>
        <v>0</v>
      </c>
      <c r="EH599" s="19">
        <f t="shared" si="728"/>
        <v>0</v>
      </c>
      <c r="EI599" s="50">
        <f t="shared" si="729"/>
        <v>1</v>
      </c>
      <c r="EJ599" s="125">
        <f t="shared" si="730"/>
        <v>2</v>
      </c>
      <c r="EK599">
        <f t="shared" si="731"/>
        <v>73.099999999999994</v>
      </c>
      <c r="EL599" t="str">
        <f t="shared" si="732"/>
        <v/>
      </c>
      <c r="EM599">
        <f t="shared" si="733"/>
        <v>102.6</v>
      </c>
      <c r="EN599">
        <f t="shared" si="734"/>
        <v>568.5</v>
      </c>
      <c r="EO599" t="str">
        <f t="shared" si="735"/>
        <v/>
      </c>
      <c r="EP599" t="str">
        <f t="shared" si="736"/>
        <v/>
      </c>
      <c r="EQ599">
        <f t="shared" si="737"/>
        <v>200.1</v>
      </c>
      <c r="ER599" t="str">
        <f t="shared" si="738"/>
        <v/>
      </c>
      <c r="ES599" t="str">
        <f t="shared" si="739"/>
        <v/>
      </c>
      <c r="ET599">
        <f t="shared" si="740"/>
        <v>1653</v>
      </c>
      <c r="EU599" s="61">
        <f t="shared" si="741"/>
        <v>82.8</v>
      </c>
      <c r="EV599" s="53" t="e">
        <f>IF(ISNUMBER(EK599),EK599*#REF!,"")</f>
        <v>#REF!</v>
      </c>
      <c r="EW599" s="53" t="str">
        <f>IF(ISNUMBER(EL599),EL599*#REF!,"")</f>
        <v/>
      </c>
      <c r="EX599" s="53" t="e">
        <f>IF(ISNUMBER(EM599),EM599*#REF!,"")</f>
        <v>#REF!</v>
      </c>
      <c r="EY599" s="53" t="e">
        <f>IF(ISNUMBER(EN599),EN599*#REF!,"")</f>
        <v>#REF!</v>
      </c>
      <c r="EZ599" s="53" t="str">
        <f>IF(ISNUMBER(EO599),EO599*#REF!,"")</f>
        <v/>
      </c>
      <c r="FA599" s="53" t="str">
        <f>IF(ISNUMBER(EP599),EP599*#REF!,"")</f>
        <v/>
      </c>
      <c r="FB599" s="53" t="e">
        <f>IF(ISNUMBER(EQ599),EQ599*#REF!,"")</f>
        <v>#REF!</v>
      </c>
      <c r="FC599" s="53" t="str">
        <f>IF(ISNUMBER(ER599),ER599*#REF!,"")</f>
        <v/>
      </c>
      <c r="FD599" s="53" t="str">
        <f>IF(ISNUMBER(ES599),ES599*#REF!,"")</f>
        <v/>
      </c>
      <c r="FE599" s="53" t="e">
        <f>IF(ISNUMBER(ET599),ET599*#REF!,"")</f>
        <v>#REF!</v>
      </c>
      <c r="FF599" s="52" t="e">
        <f>IF(ISNUMBER(EU599),EU599*#REF!,"")</f>
        <v>#REF!</v>
      </c>
      <c r="FG599" s="55" t="str">
        <f t="shared" si="742"/>
        <v/>
      </c>
      <c r="FH599" s="55" t="str">
        <f t="shared" si="743"/>
        <v/>
      </c>
      <c r="FI599" s="55" t="str">
        <f t="shared" si="744"/>
        <v/>
      </c>
      <c r="FJ599" s="55" t="str">
        <f t="shared" si="745"/>
        <v/>
      </c>
      <c r="FK599" s="55" t="str">
        <f t="shared" si="746"/>
        <v/>
      </c>
      <c r="FL599" s="55" t="str">
        <f t="shared" si="747"/>
        <v/>
      </c>
      <c r="FM599" s="55" t="str">
        <f t="shared" si="748"/>
        <v/>
      </c>
      <c r="FN599" s="55" t="str">
        <f t="shared" si="749"/>
        <v/>
      </c>
      <c r="FO599" s="55" t="str">
        <f t="shared" si="750"/>
        <v/>
      </c>
      <c r="FP599" s="55" t="str">
        <f t="shared" si="751"/>
        <v/>
      </c>
      <c r="FQ599" s="59" t="str">
        <f t="shared" si="752"/>
        <v/>
      </c>
      <c r="FR599" s="53" t="str">
        <f t="shared" si="778"/>
        <v/>
      </c>
      <c r="FS599" s="53" t="e">
        <f t="shared" si="753"/>
        <v>#VALUE!</v>
      </c>
      <c r="FT599" s="19" t="e">
        <f t="shared" si="754"/>
        <v>#VALUE!</v>
      </c>
      <c r="FU599" s="19" t="e">
        <f t="shared" si="755"/>
        <v>#VALUE!</v>
      </c>
      <c r="FV599" s="19" t="e">
        <f t="shared" si="756"/>
        <v>#VALUE!</v>
      </c>
      <c r="FW599" s="50" t="e">
        <f t="shared" si="757"/>
        <v>#VALUE!</v>
      </c>
      <c r="FX599" s="120">
        <f t="shared" si="758"/>
        <v>0</v>
      </c>
      <c r="FY599" s="120">
        <f t="shared" si="759"/>
        <v>0</v>
      </c>
      <c r="FZ599" s="120">
        <f t="shared" si="760"/>
        <v>0</v>
      </c>
      <c r="GA599" s="120">
        <f t="shared" si="761"/>
        <v>0</v>
      </c>
      <c r="GB599" s="120">
        <f t="shared" si="762"/>
        <v>0</v>
      </c>
      <c r="GC599" s="120">
        <f t="shared" si="763"/>
        <v>0</v>
      </c>
      <c r="GD599" s="120">
        <f t="shared" si="764"/>
        <v>0</v>
      </c>
      <c r="GE599" s="120">
        <f t="shared" si="765"/>
        <v>0</v>
      </c>
      <c r="GF599" s="120">
        <f t="shared" si="766"/>
        <v>0</v>
      </c>
      <c r="GG599">
        <f t="shared" si="767"/>
        <v>0</v>
      </c>
      <c r="GH599">
        <f t="shared" si="768"/>
        <v>0</v>
      </c>
      <c r="GI599">
        <v>6</v>
      </c>
      <c r="GJ599" t="str">
        <f t="shared" si="769"/>
        <v/>
      </c>
    </row>
    <row r="600" spans="1:192" x14ac:dyDescent="0.2">
      <c r="A600" s="50">
        <f t="shared" si="772"/>
        <v>599</v>
      </c>
      <c r="B600" s="58" t="s">
        <v>646</v>
      </c>
      <c r="C600" s="58" t="s">
        <v>647</v>
      </c>
      <c r="D600" s="58"/>
      <c r="E600" s="58"/>
      <c r="F600" s="83">
        <v>3520810</v>
      </c>
      <c r="G600" s="83">
        <v>5598890</v>
      </c>
      <c r="H600" s="77">
        <f t="shared" si="709"/>
        <v>520727.24600000004</v>
      </c>
      <c r="I600" s="77">
        <f t="shared" si="710"/>
        <v>5597090.2340000002</v>
      </c>
      <c r="J600" s="72">
        <v>559.5</v>
      </c>
      <c r="K600" s="83" t="s">
        <v>1334</v>
      </c>
      <c r="L600" s="87">
        <v>310</v>
      </c>
      <c r="M600" s="83"/>
      <c r="O600" s="83">
        <v>414.5</v>
      </c>
      <c r="P600" s="83"/>
      <c r="Q600" s="58" t="s">
        <v>1357</v>
      </c>
      <c r="R600" s="58" t="s">
        <v>1926</v>
      </c>
      <c r="S600" s="2" t="s">
        <v>2811</v>
      </c>
      <c r="T600" s="241" t="str">
        <f t="shared" si="711"/>
        <v>-</v>
      </c>
      <c r="U600" s="241" t="str">
        <f t="shared" si="712"/>
        <v>-</v>
      </c>
      <c r="V600" s="241" t="str">
        <f t="shared" si="713"/>
        <v>-</v>
      </c>
      <c r="W600" s="241" t="str">
        <f t="shared" si="777"/>
        <v>-</v>
      </c>
      <c r="X600" s="260">
        <f t="shared" si="774"/>
        <v>6</v>
      </c>
      <c r="Y600" s="261" t="str">
        <f t="shared" si="773"/>
        <v/>
      </c>
      <c r="Z600" s="68"/>
      <c r="AA600" s="69">
        <v>26910</v>
      </c>
      <c r="AB600" s="77">
        <v>1</v>
      </c>
      <c r="AC600" s="58" t="s">
        <v>404</v>
      </c>
      <c r="AD600" s="58" t="s">
        <v>2096</v>
      </c>
      <c r="AE600" s="70" t="s">
        <v>2998</v>
      </c>
      <c r="AF600" s="45">
        <v>17.600000000000001</v>
      </c>
      <c r="AG600" s="83"/>
      <c r="AH600" s="83">
        <v>9.8000000000000007</v>
      </c>
      <c r="AI600" s="83"/>
      <c r="AJ600" s="83"/>
      <c r="AK600" s="83"/>
      <c r="AL600" s="83"/>
      <c r="AM600" s="83"/>
      <c r="AN600" s="58"/>
      <c r="AO600" s="58"/>
      <c r="AP600" s="83"/>
      <c r="AQ600" s="58"/>
      <c r="AR600" s="58"/>
      <c r="AS600" s="193">
        <f t="shared" si="780"/>
        <v>155.6</v>
      </c>
      <c r="AT600" s="249" t="str">
        <f t="shared" si="781"/>
        <v/>
      </c>
      <c r="AU600" s="58">
        <v>37.299999999999997</v>
      </c>
      <c r="AV600" s="58">
        <v>2.6</v>
      </c>
      <c r="AW600" s="58">
        <v>5.5</v>
      </c>
      <c r="AX600" s="64">
        <v>13</v>
      </c>
      <c r="AY600" s="58">
        <v>13.5</v>
      </c>
      <c r="AZ600" s="221">
        <v>68.7</v>
      </c>
      <c r="BA600" s="58"/>
      <c r="BB600" s="64">
        <v>2</v>
      </c>
      <c r="BC600" s="58"/>
      <c r="BD600" s="58">
        <v>0.2</v>
      </c>
      <c r="BE600" s="58"/>
      <c r="BF600" s="58"/>
      <c r="BG600" s="58"/>
      <c r="BH600" s="58"/>
      <c r="BI600" s="58"/>
      <c r="BJ600" s="58">
        <v>2.2000000000000002</v>
      </c>
      <c r="BK600" s="58"/>
      <c r="BL600" s="65">
        <v>10.6</v>
      </c>
      <c r="BM600" s="58"/>
      <c r="BN600" s="68"/>
      <c r="BO600" s="81"/>
      <c r="BP600" s="81"/>
      <c r="BQ600" s="81"/>
      <c r="BR600" s="81"/>
      <c r="BS600" s="81"/>
      <c r="BT600" s="81"/>
      <c r="BU600" s="81"/>
      <c r="BV600" s="81"/>
      <c r="BW600" s="81"/>
      <c r="BX600" s="81"/>
      <c r="BY600" s="81"/>
      <c r="BZ600" s="81"/>
      <c r="CA600" s="81"/>
      <c r="CB600" s="81"/>
      <c r="CC600" s="81"/>
      <c r="CD600" s="81"/>
      <c r="CE600" s="81"/>
      <c r="CF600" s="81"/>
      <c r="CG600" s="81"/>
      <c r="CH600" s="81"/>
      <c r="CI600" s="81"/>
      <c r="CJ600" s="81"/>
      <c r="CK600" s="81"/>
      <c r="CL600" s="82"/>
      <c r="CM600" s="81"/>
      <c r="CN600" s="90" t="s">
        <v>3088</v>
      </c>
      <c r="CO600" s="81"/>
      <c r="CP600" s="58"/>
      <c r="CQ600" s="68"/>
      <c r="CR600" s="58"/>
      <c r="CS600" s="58"/>
      <c r="CT600" s="58"/>
      <c r="CU600" s="58"/>
      <c r="CV600" s="58"/>
      <c r="CW600" s="58"/>
      <c r="CX600" s="58"/>
      <c r="CY600" s="58"/>
      <c r="CZ600" s="58"/>
      <c r="DA600" s="68"/>
      <c r="DB600" s="81"/>
      <c r="DC600" s="81"/>
      <c r="DD600" s="81"/>
      <c r="DE600" s="81"/>
      <c r="DF600" s="81"/>
      <c r="DG600" s="81"/>
      <c r="DH600" s="81"/>
      <c r="DI600" s="81"/>
      <c r="DJ600" s="81"/>
      <c r="DK600" s="103"/>
      <c r="DL600" s="103"/>
      <c r="DM600" s="103"/>
      <c r="DN600" s="81"/>
      <c r="DO600" s="81"/>
      <c r="DP600" s="103"/>
      <c r="DQ600" s="103"/>
      <c r="DR600" s="103"/>
      <c r="DS600" s="104"/>
      <c r="DT600" s="50">
        <f t="shared" si="714"/>
        <v>1</v>
      </c>
      <c r="DU600" s="73">
        <f t="shared" si="715"/>
        <v>0</v>
      </c>
      <c r="DV600" s="73">
        <f t="shared" si="716"/>
        <v>0</v>
      </c>
      <c r="DW600" s="73">
        <f t="shared" si="717"/>
        <v>1</v>
      </c>
      <c r="DX600" s="73">
        <f t="shared" si="718"/>
        <v>0</v>
      </c>
      <c r="DY600" s="125">
        <f t="shared" si="719"/>
        <v>0</v>
      </c>
      <c r="DZ600" s="73">
        <f t="shared" si="720"/>
        <v>1</v>
      </c>
      <c r="EA600" s="19">
        <f t="shared" si="721"/>
        <v>0</v>
      </c>
      <c r="EB600" s="50">
        <f t="shared" si="722"/>
        <v>0</v>
      </c>
      <c r="EC600" s="19">
        <f t="shared" si="723"/>
        <v>1</v>
      </c>
      <c r="ED600" s="19">
        <f t="shared" si="724"/>
        <v>0</v>
      </c>
      <c r="EE600" s="19">
        <f t="shared" si="725"/>
        <v>0</v>
      </c>
      <c r="EF600" s="50">
        <f t="shared" si="726"/>
        <v>0</v>
      </c>
      <c r="EG600" s="19">
        <f t="shared" si="727"/>
        <v>0</v>
      </c>
      <c r="EH600" s="19">
        <f t="shared" si="728"/>
        <v>0</v>
      </c>
      <c r="EI600" s="50">
        <f t="shared" si="729"/>
        <v>1</v>
      </c>
      <c r="EJ600" s="125">
        <f t="shared" si="730"/>
        <v>1</v>
      </c>
      <c r="EK600">
        <f t="shared" si="731"/>
        <v>37.299999999999997</v>
      </c>
      <c r="EL600">
        <f t="shared" si="732"/>
        <v>2</v>
      </c>
      <c r="EM600">
        <f t="shared" si="733"/>
        <v>2.6</v>
      </c>
      <c r="EN600">
        <f t="shared" si="734"/>
        <v>5.5</v>
      </c>
      <c r="EO600" t="str">
        <f t="shared" si="735"/>
        <v/>
      </c>
      <c r="EP600" t="str">
        <f t="shared" si="736"/>
        <v/>
      </c>
      <c r="EQ600">
        <f t="shared" si="737"/>
        <v>68.7</v>
      </c>
      <c r="ER600">
        <f t="shared" si="738"/>
        <v>10.6</v>
      </c>
      <c r="ES600">
        <f t="shared" si="739"/>
        <v>2.2000000000000002</v>
      </c>
      <c r="ET600">
        <f t="shared" si="740"/>
        <v>13.5</v>
      </c>
      <c r="EU600" s="61">
        <f t="shared" si="741"/>
        <v>13</v>
      </c>
      <c r="EV600" s="53" t="e">
        <f>IF(ISNUMBER(EK600),EK600*#REF!,"")</f>
        <v>#REF!</v>
      </c>
      <c r="EW600" s="53" t="e">
        <f>IF(ISNUMBER(EL600),EL600*#REF!,"")</f>
        <v>#REF!</v>
      </c>
      <c r="EX600" s="53" t="e">
        <f>IF(ISNUMBER(EM600),EM600*#REF!,"")</f>
        <v>#REF!</v>
      </c>
      <c r="EY600" s="53" t="e">
        <f>IF(ISNUMBER(EN600),EN600*#REF!,"")</f>
        <v>#REF!</v>
      </c>
      <c r="EZ600" s="53" t="str">
        <f>IF(ISNUMBER(EO600),EO600*#REF!,"")</f>
        <v/>
      </c>
      <c r="FA600" s="53" t="str">
        <f>IF(ISNUMBER(EP600),EP600*#REF!,"")</f>
        <v/>
      </c>
      <c r="FB600" s="53" t="e">
        <f>IF(ISNUMBER(EQ600),EQ600*#REF!,"")</f>
        <v>#REF!</v>
      </c>
      <c r="FC600" s="53" t="e">
        <f>IF(ISNUMBER(ER600),ER600*#REF!,"")</f>
        <v>#REF!</v>
      </c>
      <c r="FD600" s="53" t="e">
        <f>IF(ISNUMBER(ES600),ES600*#REF!,"")</f>
        <v>#REF!</v>
      </c>
      <c r="FE600" s="53" t="e">
        <f>IF(ISNUMBER(ET600),ET600*#REF!,"")</f>
        <v>#REF!</v>
      </c>
      <c r="FF600" s="52" t="e">
        <f>IF(ISNUMBER(EU600),EU600*#REF!,"")</f>
        <v>#REF!</v>
      </c>
      <c r="FG600" s="55" t="str">
        <f t="shared" si="742"/>
        <v/>
      </c>
      <c r="FH600" s="55" t="str">
        <f t="shared" si="743"/>
        <v/>
      </c>
      <c r="FI600" s="55" t="str">
        <f t="shared" si="744"/>
        <v/>
      </c>
      <c r="FJ600" s="55" t="str">
        <f t="shared" si="745"/>
        <v/>
      </c>
      <c r="FK600" s="55" t="str">
        <f t="shared" si="746"/>
        <v/>
      </c>
      <c r="FL600" s="55" t="str">
        <f t="shared" si="747"/>
        <v/>
      </c>
      <c r="FM600" s="55" t="str">
        <f t="shared" si="748"/>
        <v/>
      </c>
      <c r="FN600" s="55" t="str">
        <f t="shared" si="749"/>
        <v/>
      </c>
      <c r="FO600" s="55" t="str">
        <f t="shared" si="750"/>
        <v/>
      </c>
      <c r="FP600" s="55" t="str">
        <f t="shared" si="751"/>
        <v/>
      </c>
      <c r="FQ600" s="59" t="str">
        <f t="shared" si="752"/>
        <v/>
      </c>
      <c r="FR600" s="53" t="str">
        <f t="shared" si="778"/>
        <v/>
      </c>
      <c r="FS600" s="53" t="e">
        <f t="shared" si="753"/>
        <v>#VALUE!</v>
      </c>
      <c r="FT600" s="19" t="e">
        <f t="shared" si="754"/>
        <v>#VALUE!</v>
      </c>
      <c r="FU600" s="19" t="e">
        <f t="shared" si="755"/>
        <v>#VALUE!</v>
      </c>
      <c r="FV600" s="19" t="e">
        <f t="shared" si="756"/>
        <v>#VALUE!</v>
      </c>
      <c r="FW600" s="50" t="e">
        <f t="shared" si="757"/>
        <v>#VALUE!</v>
      </c>
      <c r="FX600" s="120">
        <f t="shared" si="758"/>
        <v>0</v>
      </c>
      <c r="FY600" s="120">
        <f t="shared" si="759"/>
        <v>0</v>
      </c>
      <c r="FZ600" s="120">
        <f t="shared" si="760"/>
        <v>0</v>
      </c>
      <c r="GA600" s="120">
        <f t="shared" si="761"/>
        <v>0</v>
      </c>
      <c r="GB600" s="120">
        <f t="shared" si="762"/>
        <v>0</v>
      </c>
      <c r="GC600" s="120">
        <f t="shared" si="763"/>
        <v>0</v>
      </c>
      <c r="GD600" s="120">
        <f t="shared" si="764"/>
        <v>0</v>
      </c>
      <c r="GE600" s="120">
        <f t="shared" si="765"/>
        <v>0</v>
      </c>
      <c r="GF600" s="120">
        <f t="shared" si="766"/>
        <v>0</v>
      </c>
      <c r="GG600">
        <f t="shared" si="767"/>
        <v>0</v>
      </c>
      <c r="GH600">
        <f t="shared" si="768"/>
        <v>0</v>
      </c>
      <c r="GI600">
        <v>6</v>
      </c>
      <c r="GJ600" t="str">
        <f t="shared" si="769"/>
        <v/>
      </c>
    </row>
    <row r="601" spans="1:192" x14ac:dyDescent="0.2">
      <c r="A601" s="50">
        <f t="shared" si="772"/>
        <v>600</v>
      </c>
      <c r="B601" s="58" t="s">
        <v>646</v>
      </c>
      <c r="C601" s="58" t="s">
        <v>647</v>
      </c>
      <c r="D601" s="58"/>
      <c r="E601" s="58"/>
      <c r="F601" s="83">
        <v>3520810</v>
      </c>
      <c r="G601" s="83">
        <v>5598890</v>
      </c>
      <c r="H601" s="77">
        <f t="shared" si="709"/>
        <v>520727.24600000004</v>
      </c>
      <c r="I601" s="77">
        <f t="shared" si="710"/>
        <v>5597090.2340000002</v>
      </c>
      <c r="J601" s="72">
        <v>559.5</v>
      </c>
      <c r="K601" s="83" t="s">
        <v>1334</v>
      </c>
      <c r="L601" s="87">
        <v>380</v>
      </c>
      <c r="M601" s="83"/>
      <c r="O601" s="83">
        <v>414.5</v>
      </c>
      <c r="P601" s="83"/>
      <c r="Q601" s="58" t="s">
        <v>1357</v>
      </c>
      <c r="R601" s="58" t="s">
        <v>1926</v>
      </c>
      <c r="S601" s="2" t="s">
        <v>2811</v>
      </c>
      <c r="T601" s="241" t="str">
        <f t="shared" si="711"/>
        <v>T</v>
      </c>
      <c r="U601" s="241" t="str">
        <f t="shared" si="712"/>
        <v>-</v>
      </c>
      <c r="V601" s="241" t="str">
        <f t="shared" si="713"/>
        <v>-</v>
      </c>
      <c r="W601" s="241" t="str">
        <f t="shared" si="777"/>
        <v>-</v>
      </c>
      <c r="X601" s="260">
        <f t="shared" si="774"/>
        <v>6</v>
      </c>
      <c r="Y601" s="265" t="s">
        <v>1320</v>
      </c>
      <c r="Z601" s="68"/>
      <c r="AA601" s="69">
        <v>26910</v>
      </c>
      <c r="AB601" s="77">
        <v>2</v>
      </c>
      <c r="AC601" s="58" t="s">
        <v>404</v>
      </c>
      <c r="AD601" s="58" t="s">
        <v>2096</v>
      </c>
      <c r="AE601" s="70" t="s">
        <v>2998</v>
      </c>
      <c r="AF601" s="45">
        <v>21.3</v>
      </c>
      <c r="AG601" s="83"/>
      <c r="AH601" s="83">
        <v>9.6</v>
      </c>
      <c r="AI601" s="83"/>
      <c r="AJ601" s="83"/>
      <c r="AK601" s="83"/>
      <c r="AL601" s="83"/>
      <c r="AM601" s="83"/>
      <c r="AN601" s="58"/>
      <c r="AO601" s="58"/>
      <c r="AP601" s="83"/>
      <c r="AQ601" s="58"/>
      <c r="AR601" s="58"/>
      <c r="AS601" s="193">
        <f t="shared" si="780"/>
        <v>150.50000000000003</v>
      </c>
      <c r="AT601" s="249" t="str">
        <f t="shared" si="781"/>
        <v/>
      </c>
      <c r="AU601" s="64">
        <v>36</v>
      </c>
      <c r="AV601" s="58">
        <v>3.6</v>
      </c>
      <c r="AW601" s="58">
        <v>5.6</v>
      </c>
      <c r="AX601" s="58">
        <v>12.1</v>
      </c>
      <c r="AY601" s="58">
        <v>8.6999999999999993</v>
      </c>
      <c r="AZ601" s="70">
        <v>61.2</v>
      </c>
      <c r="BA601" s="58"/>
      <c r="BB601" s="58">
        <v>1.6</v>
      </c>
      <c r="BC601" s="58"/>
      <c r="BD601" s="58">
        <v>0.3</v>
      </c>
      <c r="BE601" s="58"/>
      <c r="BF601" s="58"/>
      <c r="BG601" s="58"/>
      <c r="BH601" s="58"/>
      <c r="BI601" s="58"/>
      <c r="BJ601" s="58">
        <v>3.3</v>
      </c>
      <c r="BK601" s="58"/>
      <c r="BL601" s="65">
        <v>18.100000000000001</v>
      </c>
      <c r="BM601" s="58"/>
      <c r="BN601" s="68"/>
      <c r="BO601" s="81"/>
      <c r="BP601" s="81"/>
      <c r="BQ601" s="81"/>
      <c r="BR601" s="81"/>
      <c r="BS601" s="81"/>
      <c r="BT601" s="81"/>
      <c r="BU601" s="81"/>
      <c r="BV601" s="81"/>
      <c r="BW601" s="81"/>
      <c r="BX601" s="81"/>
      <c r="BY601" s="81"/>
      <c r="BZ601" s="81"/>
      <c r="CA601" s="81"/>
      <c r="CB601" s="81"/>
      <c r="CC601" s="81"/>
      <c r="CD601" s="81"/>
      <c r="CE601" s="81"/>
      <c r="CF601" s="81"/>
      <c r="CG601" s="81"/>
      <c r="CH601" s="81"/>
      <c r="CI601" s="81"/>
      <c r="CJ601" s="81"/>
      <c r="CK601" s="81"/>
      <c r="CL601" s="82"/>
      <c r="CM601" s="81"/>
      <c r="CN601" s="90" t="s">
        <v>3088</v>
      </c>
      <c r="CO601" s="81"/>
      <c r="CP601" s="58"/>
      <c r="CQ601" s="68"/>
      <c r="CR601" s="58"/>
      <c r="CS601" s="58"/>
      <c r="CT601" s="58"/>
      <c r="CU601" s="58"/>
      <c r="CV601" s="58"/>
      <c r="CW601" s="58"/>
      <c r="CX601" s="58"/>
      <c r="CY601" s="58"/>
      <c r="CZ601" s="58"/>
      <c r="DA601" s="68"/>
      <c r="DB601" s="81"/>
      <c r="DC601" s="81"/>
      <c r="DD601" s="81"/>
      <c r="DE601" s="81"/>
      <c r="DF601" s="81"/>
      <c r="DG601" s="81"/>
      <c r="DH601" s="81"/>
      <c r="DI601" s="81"/>
      <c r="DJ601" s="81"/>
      <c r="DK601" s="103"/>
      <c r="DL601" s="103"/>
      <c r="DM601" s="103"/>
      <c r="DN601" s="81"/>
      <c r="DO601" s="81"/>
      <c r="DP601" s="103"/>
      <c r="DQ601" s="103"/>
      <c r="DR601" s="103"/>
      <c r="DS601" s="104"/>
      <c r="DT601" s="50">
        <f t="shared" si="714"/>
        <v>0</v>
      </c>
      <c r="DU601" s="73">
        <f t="shared" si="715"/>
        <v>0</v>
      </c>
      <c r="DV601" s="73">
        <f t="shared" si="716"/>
        <v>0</v>
      </c>
      <c r="DW601" s="73">
        <f t="shared" si="717"/>
        <v>1</v>
      </c>
      <c r="DX601" s="73">
        <f t="shared" si="718"/>
        <v>0</v>
      </c>
      <c r="DY601" s="125">
        <f t="shared" si="719"/>
        <v>0</v>
      </c>
      <c r="DZ601" s="73">
        <f t="shared" si="720"/>
        <v>0</v>
      </c>
      <c r="EA601" s="19">
        <f t="shared" si="721"/>
        <v>1</v>
      </c>
      <c r="EB601" s="50">
        <f t="shared" si="722"/>
        <v>0</v>
      </c>
      <c r="EC601" s="19">
        <f t="shared" si="723"/>
        <v>1</v>
      </c>
      <c r="ED601" s="19">
        <f t="shared" si="724"/>
        <v>0</v>
      </c>
      <c r="EE601" s="19">
        <f t="shared" si="725"/>
        <v>0</v>
      </c>
      <c r="EF601" s="50">
        <f t="shared" si="726"/>
        <v>0</v>
      </c>
      <c r="EG601" s="19">
        <f t="shared" si="727"/>
        <v>0</v>
      </c>
      <c r="EH601" s="19">
        <f t="shared" si="728"/>
        <v>0</v>
      </c>
      <c r="EI601" s="50">
        <f t="shared" si="729"/>
        <v>1</v>
      </c>
      <c r="EJ601" s="125">
        <f t="shared" si="730"/>
        <v>2</v>
      </c>
      <c r="EK601">
        <f t="shared" si="731"/>
        <v>36</v>
      </c>
      <c r="EL601">
        <f t="shared" si="732"/>
        <v>1.6</v>
      </c>
      <c r="EM601">
        <f t="shared" si="733"/>
        <v>3.6</v>
      </c>
      <c r="EN601">
        <f t="shared" si="734"/>
        <v>5.6</v>
      </c>
      <c r="EO601" t="str">
        <f t="shared" si="735"/>
        <v/>
      </c>
      <c r="EP601" t="str">
        <f t="shared" si="736"/>
        <v/>
      </c>
      <c r="EQ601">
        <f t="shared" si="737"/>
        <v>61.2</v>
      </c>
      <c r="ER601">
        <f t="shared" si="738"/>
        <v>18.100000000000001</v>
      </c>
      <c r="ES601">
        <f t="shared" si="739"/>
        <v>3.3</v>
      </c>
      <c r="ET601">
        <f t="shared" si="740"/>
        <v>8.6999999999999993</v>
      </c>
      <c r="EU601" s="61">
        <f t="shared" si="741"/>
        <v>12.1</v>
      </c>
      <c r="EV601" s="53" t="e">
        <f>IF(ISNUMBER(EK601),EK601*#REF!,"")</f>
        <v>#REF!</v>
      </c>
      <c r="EW601" s="53" t="e">
        <f>IF(ISNUMBER(EL601),EL601*#REF!,"")</f>
        <v>#REF!</v>
      </c>
      <c r="EX601" s="53" t="e">
        <f>IF(ISNUMBER(EM601),EM601*#REF!,"")</f>
        <v>#REF!</v>
      </c>
      <c r="EY601" s="53" t="e">
        <f>IF(ISNUMBER(EN601),EN601*#REF!,"")</f>
        <v>#REF!</v>
      </c>
      <c r="EZ601" s="53" t="str">
        <f>IF(ISNUMBER(EO601),EO601*#REF!,"")</f>
        <v/>
      </c>
      <c r="FA601" s="53" t="str">
        <f>IF(ISNUMBER(EP601),EP601*#REF!,"")</f>
        <v/>
      </c>
      <c r="FB601" s="53" t="e">
        <f>IF(ISNUMBER(EQ601),EQ601*#REF!,"")</f>
        <v>#REF!</v>
      </c>
      <c r="FC601" s="53" t="e">
        <f>IF(ISNUMBER(ER601),ER601*#REF!,"")</f>
        <v>#REF!</v>
      </c>
      <c r="FD601" s="53" t="e">
        <f>IF(ISNUMBER(ES601),ES601*#REF!,"")</f>
        <v>#REF!</v>
      </c>
      <c r="FE601" s="53" t="e">
        <f>IF(ISNUMBER(ET601),ET601*#REF!,"")</f>
        <v>#REF!</v>
      </c>
      <c r="FF601" s="52" t="e">
        <f>IF(ISNUMBER(EU601),EU601*#REF!,"")</f>
        <v>#REF!</v>
      </c>
      <c r="FG601" s="55" t="str">
        <f t="shared" si="742"/>
        <v/>
      </c>
      <c r="FH601" s="55" t="str">
        <f t="shared" si="743"/>
        <v/>
      </c>
      <c r="FI601" s="55" t="str">
        <f t="shared" si="744"/>
        <v/>
      </c>
      <c r="FJ601" s="55" t="str">
        <f t="shared" si="745"/>
        <v/>
      </c>
      <c r="FK601" s="55" t="str">
        <f t="shared" si="746"/>
        <v/>
      </c>
      <c r="FL601" s="55" t="str">
        <f t="shared" si="747"/>
        <v/>
      </c>
      <c r="FM601" s="55" t="str">
        <f t="shared" si="748"/>
        <v/>
      </c>
      <c r="FN601" s="55" t="str">
        <f t="shared" si="749"/>
        <v/>
      </c>
      <c r="FO601" s="55" t="str">
        <f t="shared" si="750"/>
        <v/>
      </c>
      <c r="FP601" s="55" t="str">
        <f t="shared" si="751"/>
        <v/>
      </c>
      <c r="FQ601" s="59" t="str">
        <f t="shared" si="752"/>
        <v/>
      </c>
      <c r="FR601" s="53" t="str">
        <f t="shared" si="778"/>
        <v/>
      </c>
      <c r="FS601" s="53" t="e">
        <f t="shared" si="753"/>
        <v>#VALUE!</v>
      </c>
      <c r="FT601" s="19" t="e">
        <f t="shared" si="754"/>
        <v>#VALUE!</v>
      </c>
      <c r="FU601" s="19" t="e">
        <f t="shared" si="755"/>
        <v>#VALUE!</v>
      </c>
      <c r="FV601" s="19" t="e">
        <f t="shared" si="756"/>
        <v>#VALUE!</v>
      </c>
      <c r="FW601" s="50" t="e">
        <f t="shared" si="757"/>
        <v>#VALUE!</v>
      </c>
      <c r="FX601" s="120">
        <f t="shared" si="758"/>
        <v>0</v>
      </c>
      <c r="FY601" s="120">
        <f t="shared" si="759"/>
        <v>0</v>
      </c>
      <c r="FZ601" s="120">
        <f t="shared" si="760"/>
        <v>0</v>
      </c>
      <c r="GA601" s="120">
        <f t="shared" si="761"/>
        <v>0</v>
      </c>
      <c r="GB601" s="120">
        <f t="shared" si="762"/>
        <v>0</v>
      </c>
      <c r="GC601" s="120">
        <f t="shared" si="763"/>
        <v>0</v>
      </c>
      <c r="GD601" s="120">
        <f t="shared" si="764"/>
        <v>0</v>
      </c>
      <c r="GE601" s="120">
        <f t="shared" si="765"/>
        <v>0</v>
      </c>
      <c r="GF601" s="120">
        <f t="shared" si="766"/>
        <v>0</v>
      </c>
      <c r="GG601">
        <f t="shared" si="767"/>
        <v>0</v>
      </c>
      <c r="GH601">
        <f t="shared" si="768"/>
        <v>0</v>
      </c>
      <c r="GI601">
        <v>6</v>
      </c>
      <c r="GJ601" t="str">
        <f t="shared" si="769"/>
        <v/>
      </c>
    </row>
    <row r="602" spans="1:192" x14ac:dyDescent="0.2">
      <c r="A602" s="50">
        <f t="shared" si="772"/>
        <v>601</v>
      </c>
      <c r="B602" s="58" t="s">
        <v>1046</v>
      </c>
      <c r="C602" s="58" t="s">
        <v>1047</v>
      </c>
      <c r="D602" s="58"/>
      <c r="E602" s="58"/>
      <c r="F602" s="83">
        <v>3531000</v>
      </c>
      <c r="G602" s="83">
        <v>5697570</v>
      </c>
      <c r="H602" s="77">
        <f t="shared" ref="H602:H665" si="782">(MOD(F602,1000000)*0.9996)+125.57</f>
        <v>530913.16999999993</v>
      </c>
      <c r="I602" s="77">
        <f t="shared" ref="I602:I665" si="783">G602*0.9996+439.79</f>
        <v>5695730.7620000001</v>
      </c>
      <c r="J602" s="63">
        <v>219.6</v>
      </c>
      <c r="K602" s="83" t="s">
        <v>1333</v>
      </c>
      <c r="L602" s="83">
        <v>158</v>
      </c>
      <c r="M602" s="83">
        <v>118</v>
      </c>
      <c r="N602" s="19">
        <v>154.80000000000001</v>
      </c>
      <c r="O602" s="83"/>
      <c r="P602" s="83"/>
      <c r="Q602" s="2" t="s">
        <v>1339</v>
      </c>
      <c r="R602" s="2" t="s">
        <v>2862</v>
      </c>
      <c r="S602" s="2" t="s">
        <v>1324</v>
      </c>
      <c r="T602" s="241" t="str">
        <f t="shared" ref="T602:T665" si="784">IF(EA602=1,"T","-")</f>
        <v>-</v>
      </c>
      <c r="U602" s="241" t="str">
        <f t="shared" ref="U602:U665" si="785">IF(ED602=1,"M","-")</f>
        <v>-</v>
      </c>
      <c r="V602" s="241" t="str">
        <f t="shared" ref="V602:V665" si="786">IF(EE602=1,"B","-")</f>
        <v>-</v>
      </c>
      <c r="W602" s="241" t="str">
        <f t="shared" si="777"/>
        <v>-</v>
      </c>
      <c r="X602" s="260">
        <f t="shared" si="774"/>
        <v>6</v>
      </c>
      <c r="Y602" s="261" t="str">
        <f t="shared" ref="Y602:Y635" si="787">GJ602</f>
        <v/>
      </c>
      <c r="Z602" s="68"/>
      <c r="AA602" s="48" t="s">
        <v>1779</v>
      </c>
      <c r="AB602" s="77">
        <v>1</v>
      </c>
      <c r="AC602" s="2" t="s">
        <v>1038</v>
      </c>
      <c r="AD602" s="2" t="s">
        <v>1883</v>
      </c>
      <c r="AE602" s="57" t="s">
        <v>1431</v>
      </c>
      <c r="AF602" s="128">
        <v>14</v>
      </c>
      <c r="AG602" s="83"/>
      <c r="AH602" s="83">
        <v>7.3</v>
      </c>
      <c r="AI602" s="83"/>
      <c r="AJ602" s="83"/>
      <c r="AK602" s="83"/>
      <c r="AL602" s="83"/>
      <c r="AM602" s="83"/>
      <c r="AN602" s="58"/>
      <c r="AO602" s="58"/>
      <c r="AP602" s="83"/>
      <c r="AQ602" s="58"/>
      <c r="AR602" s="58"/>
      <c r="AS602" s="204"/>
      <c r="AT602" s="249"/>
      <c r="AU602" s="126"/>
      <c r="AV602" s="65"/>
      <c r="AW602" s="65"/>
      <c r="AX602" s="65"/>
      <c r="AY602" s="65"/>
      <c r="AZ602" s="70">
        <v>330</v>
      </c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68"/>
      <c r="BO602" s="81"/>
      <c r="BP602" s="81"/>
      <c r="BQ602" s="81"/>
      <c r="BR602" s="81"/>
      <c r="BS602" s="81"/>
      <c r="BT602" s="81"/>
      <c r="BU602" s="81"/>
      <c r="BV602" s="81"/>
      <c r="BW602" s="81"/>
      <c r="BX602" s="81"/>
      <c r="BY602" s="81"/>
      <c r="BZ602" s="81"/>
      <c r="CA602" s="81"/>
      <c r="CB602" s="81"/>
      <c r="CC602" s="81"/>
      <c r="CD602" s="81"/>
      <c r="CE602" s="81"/>
      <c r="CF602" s="81"/>
      <c r="CG602" s="81"/>
      <c r="CH602" s="81"/>
      <c r="CI602" s="81"/>
      <c r="CJ602" s="81"/>
      <c r="CK602" s="81"/>
      <c r="CL602" s="82"/>
      <c r="CM602" s="81"/>
      <c r="CN602" s="90">
        <v>26</v>
      </c>
      <c r="CO602" s="81"/>
      <c r="CP602" s="58"/>
      <c r="CQ602" s="68"/>
      <c r="CR602" s="58"/>
      <c r="CS602" s="58"/>
      <c r="CT602" s="58"/>
      <c r="CU602" s="58"/>
      <c r="CV602" s="58"/>
      <c r="CW602" s="58"/>
      <c r="CX602" s="58"/>
      <c r="CY602" s="58"/>
      <c r="CZ602" s="58"/>
      <c r="DA602" s="68"/>
      <c r="DB602" s="81"/>
      <c r="DC602" s="81" t="s">
        <v>1810</v>
      </c>
      <c r="DD602" s="81"/>
      <c r="DE602" s="81">
        <v>-12.1</v>
      </c>
      <c r="DF602" s="90" t="s">
        <v>2097</v>
      </c>
      <c r="DG602" s="81"/>
      <c r="DH602" s="81"/>
      <c r="DI602" s="81"/>
      <c r="DJ602" s="81"/>
      <c r="DK602" s="103"/>
      <c r="DL602" s="103"/>
      <c r="DM602" s="103"/>
      <c r="DN602" s="81"/>
      <c r="DO602" s="81"/>
      <c r="DP602" s="103"/>
      <c r="DQ602" s="103"/>
      <c r="DR602" s="103"/>
      <c r="DS602" s="104"/>
      <c r="DT602" s="50">
        <f t="shared" ref="DT602:DT665" si="788">IF(AB602=1,1,0)</f>
        <v>1</v>
      </c>
      <c r="DU602" s="73">
        <f t="shared" ref="DU602:DU665" si="789">IF(L602&lt;10,1,IF(L602=10,1,0))</f>
        <v>0</v>
      </c>
      <c r="DV602" s="73">
        <f t="shared" ref="DV602:DV665" si="790">IF(DU602=1,0,IF(L602&lt;100,1,IF(L602=100,1,0)))</f>
        <v>0</v>
      </c>
      <c r="DW602" s="73">
        <f t="shared" ref="DW602:DW665" si="791">IF(DU602+DV602=1,0,IF(L602&lt;400,1,IF(L602=400,1,0)))</f>
        <v>1</v>
      </c>
      <c r="DX602" s="73">
        <f t="shared" ref="DX602:DX665" si="792">IF(DU602+DV602+DW602=1,0,IF(L602&lt;10000,1,0))</f>
        <v>0</v>
      </c>
      <c r="DY602" s="125">
        <f t="shared" ref="DY602:DY665" si="793">IF(DU602+DV602+DW602+DX602=1,0,1)</f>
        <v>0</v>
      </c>
      <c r="DZ602" s="73">
        <f t="shared" ref="DZ602:DZ665" si="794">IF(AF602&lt;20,1,IF(AF602=20,1,0))</f>
        <v>1</v>
      </c>
      <c r="EA602" s="19">
        <f t="shared" ref="EA602:EA665" si="795">IF(DZ602=1,0,IF(AF602&lt;100,1,0))</f>
        <v>0</v>
      </c>
      <c r="EB602" s="50">
        <f t="shared" ref="EB602:EB665" si="796">IF(DZ602+EA602=1,0,1)</f>
        <v>0</v>
      </c>
      <c r="EC602" s="19">
        <f t="shared" ref="EC602:EC665" si="797">IF(EE602+ED602=1,0,IF(AS602&gt;0,1,0))</f>
        <v>0</v>
      </c>
      <c r="ED602" s="19">
        <f t="shared" ref="ED602:ED665" si="798">IF(EE602=1,0,IF(AS602&gt;1000,1,IF(AS602=1000,1,0)))</f>
        <v>0</v>
      </c>
      <c r="EE602" s="19">
        <f t="shared" ref="EE602:EE665" si="799">IF(AU602+AX602&gt;14000,1,IF(AU602+AX602=14000,1,0))</f>
        <v>0</v>
      </c>
      <c r="EF602" s="50">
        <f t="shared" ref="EF602:EF665" si="800">IF(EE602+ED602+EC602=1,0,1)</f>
        <v>1</v>
      </c>
      <c r="EG602" s="19">
        <f t="shared" ref="EG602:EG665" si="801">IF(CN602&lt;1000,1,0)</f>
        <v>1</v>
      </c>
      <c r="EH602" s="19">
        <f t="shared" ref="EH602:EH665" si="802">IF(EG602=1,0,IF(CN602&lt;100000,1,0))</f>
        <v>0</v>
      </c>
      <c r="EI602" s="50">
        <f t="shared" ref="EI602:EI665" si="803">IF(EG602+EH602=1,0,1)</f>
        <v>0</v>
      </c>
      <c r="EJ602" s="125">
        <f t="shared" ref="EJ602:EJ665" si="804">SUM(DW602:DX602,EA602,EE602,ED602,EH602)</f>
        <v>1</v>
      </c>
      <c r="EK602" t="str">
        <f t="shared" ref="EK602:EK665" si="805">IF(ISNUMBER(AU602),AU602,"")</f>
        <v/>
      </c>
      <c r="EL602" t="str">
        <f t="shared" ref="EL602:EL665" si="806">IF(ISNUMBER(BB602),BB602,"")</f>
        <v/>
      </c>
      <c r="EM602" t="str">
        <f t="shared" ref="EM602:EM665" si="807">IF(ISNUMBER(AV602),AV602,"")</f>
        <v/>
      </c>
      <c r="EN602" t="str">
        <f t="shared" ref="EN602:EN665" si="808">IF(ISNUMBER(AW602),AW602,"")</f>
        <v/>
      </c>
      <c r="EO602" t="str">
        <f t="shared" ref="EO602:EO665" si="809">IF(ISNUMBER(BF602),BF602,"")</f>
        <v/>
      </c>
      <c r="EP602" t="str">
        <f t="shared" ref="EP602:EP665" si="810">IF(ISNUMBER(BE602),BE602,"")</f>
        <v/>
      </c>
      <c r="EQ602">
        <f t="shared" ref="EQ602:EQ665" si="811">IF(ISNUMBER(AZ602),AZ602,"")</f>
        <v>330</v>
      </c>
      <c r="ER602" t="str">
        <f t="shared" ref="ER602:ER665" si="812">IF(ISNUMBER(BL602),BL602,"")</f>
        <v/>
      </c>
      <c r="ES602" t="str">
        <f t="shared" ref="ES602:ES665" si="813">IF(ISNUMBER(BJ602),BJ602,"")</f>
        <v/>
      </c>
      <c r="ET602" t="str">
        <f t="shared" ref="ET602:ET665" si="814">IF(ISNUMBER(AY602),AY602,"")</f>
        <v/>
      </c>
      <c r="EU602" s="61" t="str">
        <f t="shared" ref="EU602:EU665" si="815">IF(ISNUMBER(AX602),AX602,"")</f>
        <v/>
      </c>
      <c r="EV602" s="53" t="str">
        <f>IF(ISNUMBER(EK602),EK602*#REF!,"")</f>
        <v/>
      </c>
      <c r="EW602" s="53" t="str">
        <f>IF(ISNUMBER(EL602),EL602*#REF!,"")</f>
        <v/>
      </c>
      <c r="EX602" s="53" t="str">
        <f>IF(ISNUMBER(EM602),EM602*#REF!,"")</f>
        <v/>
      </c>
      <c r="EY602" s="53" t="str">
        <f>IF(ISNUMBER(EN602),EN602*#REF!,"")</f>
        <v/>
      </c>
      <c r="EZ602" s="53" t="str">
        <f>IF(ISNUMBER(EO602),EO602*#REF!,"")</f>
        <v/>
      </c>
      <c r="FA602" s="53" t="str">
        <f>IF(ISNUMBER(EP602),EP602*#REF!,"")</f>
        <v/>
      </c>
      <c r="FB602" s="53" t="e">
        <f>IF(ISNUMBER(EQ602),EQ602*#REF!,"")</f>
        <v>#REF!</v>
      </c>
      <c r="FC602" s="53" t="str">
        <f>IF(ISNUMBER(ER602),ER602*#REF!,"")</f>
        <v/>
      </c>
      <c r="FD602" s="53" t="str">
        <f>IF(ISNUMBER(ES602),ES602*#REF!,"")</f>
        <v/>
      </c>
      <c r="FE602" s="53" t="str">
        <f>IF(ISNUMBER(ET602),ET602*#REF!,"")</f>
        <v/>
      </c>
      <c r="FF602" s="52" t="str">
        <f>IF(ISNUMBER(EU602),EU602*#REF!,"")</f>
        <v/>
      </c>
      <c r="FG602" s="55" t="str">
        <f t="shared" ref="FG602:FG665" si="816">IF(ISNUMBER(EV602),EV602/SUM($EV602:$FA602)*100,"")</f>
        <v/>
      </c>
      <c r="FH602" s="55" t="str">
        <f t="shared" ref="FH602:FH665" si="817">IF(ISNUMBER(EW602),EW602/SUM($EV602:$FA602)*100,"")</f>
        <v/>
      </c>
      <c r="FI602" s="55" t="str">
        <f t="shared" ref="FI602:FI665" si="818">IF(ISNUMBER(EX602),EX602/SUM($EV602:$FA602)*100,"")</f>
        <v/>
      </c>
      <c r="FJ602" s="55" t="str">
        <f t="shared" ref="FJ602:FJ665" si="819">IF(ISNUMBER(EY602),EY602/SUM($EV602:$FA602)*100,"")</f>
        <v/>
      </c>
      <c r="FK602" s="55" t="str">
        <f t="shared" ref="FK602:FK665" si="820">IF(ISNUMBER(EZ602),EZ602/SUM($EV602:$FA602)*100,"")</f>
        <v/>
      </c>
      <c r="FL602" s="55" t="str">
        <f t="shared" ref="FL602:FL665" si="821">IF(ISNUMBER(FA602),FA602/SUM($EV602:$FA602)*100,"")</f>
        <v/>
      </c>
      <c r="FM602" s="55" t="str">
        <f t="shared" ref="FM602:FM665" si="822">IF(ISNUMBER(FB602),FB602/SUM($FB602:$FF602)*100,"")</f>
        <v/>
      </c>
      <c r="FN602" s="55" t="str">
        <f t="shared" ref="FN602:FN665" si="823">IF(ISNUMBER(FC602),FC602/SUM($FB602:$FF602)*100,"")</f>
        <v/>
      </c>
      <c r="FO602" s="55" t="str">
        <f t="shared" ref="FO602:FO665" si="824">IF(ISNUMBER(FD602),FD602/SUM($FB602:$FF602)*100,"")</f>
        <v/>
      </c>
      <c r="FP602" s="55" t="str">
        <f t="shared" ref="FP602:FP665" si="825">IF(ISNUMBER(FE602),FE602/SUM($FB602:$FF602)*100,"")</f>
        <v/>
      </c>
      <c r="FQ602" s="59" t="str">
        <f t="shared" ref="FQ602:FQ665" si="826">IF(ISNUMBER(FF602),FF602/SUM($FB602:$FF602)*100,"")</f>
        <v/>
      </c>
      <c r="FR602" s="53" t="str">
        <f t="shared" si="778"/>
        <v/>
      </c>
      <c r="FS602" s="53">
        <f t="shared" ref="FS602:FS665" si="827">ABS(AT602)</f>
        <v>0</v>
      </c>
      <c r="FT602" s="19">
        <f t="shared" ref="FT602:FT665" si="828">IF(FS602=0,1,0)</f>
        <v>1</v>
      </c>
      <c r="FU602" s="19">
        <f t="shared" ref="FU602:FU665" si="829">IF(FT602=1,0,IF(FS602&lt;5,1,0))</f>
        <v>0</v>
      </c>
      <c r="FV602" s="19">
        <f t="shared" ref="FV602:FV665" si="830">IF(FT602+FU602=1,0,IF(FS602&lt;10,1,0))</f>
        <v>0</v>
      </c>
      <c r="FW602" s="50">
        <f t="shared" ref="FW602:FW665" si="831">IF(FT602+FU602+FV602=1,0,1)</f>
        <v>0</v>
      </c>
      <c r="FX602" s="120">
        <f t="shared" ref="FX602:FX665" si="832">IF(ISNUMBER(FG602),IF(FG602&gt;20,FG602,0),0)</f>
        <v>0</v>
      </c>
      <c r="FY602" s="120">
        <f t="shared" ref="FY602:FY665" si="833">IF(ISNUMBER(FJ602),IF(FJ602&gt;20,FJ602,0),0)</f>
        <v>0</v>
      </c>
      <c r="FZ602" s="120">
        <f t="shared" ref="FZ602:FZ665" si="834">IF(ISNUMBER(FI602),IF(FI602&gt;20,FI602,0),0)</f>
        <v>0</v>
      </c>
      <c r="GA602" s="120">
        <f t="shared" ref="GA602:GA665" si="835">IF(ISNUMBER(FQ602),IF(FQ602&gt;20,FQ602,0),0)</f>
        <v>0</v>
      </c>
      <c r="GB602" s="120">
        <f t="shared" ref="GB602:GB665" si="836">IF(ISNUMBER(FM602),IF(FM602&gt;20,FM602,0),0)</f>
        <v>0</v>
      </c>
      <c r="GC602" s="120">
        <f t="shared" ref="GC602:GC665" si="837">IF(ISNUMBER(FP602),IF(FP602&gt;20,FP602,0),0)</f>
        <v>0</v>
      </c>
      <c r="GD602" s="120">
        <f t="shared" ref="GD602:GD665" si="838">IF(ISNUMBER(FH602),IF(FH602&gt;20,FH602,0),0)</f>
        <v>0</v>
      </c>
      <c r="GE602" s="120">
        <f t="shared" ref="GE602:GE665" si="839">IF(ISNUMBER(FL602),IF(FL602&gt;20,FL602,0),0)</f>
        <v>0</v>
      </c>
      <c r="GF602" s="120">
        <f t="shared" ref="GF602:GF665" si="840">IF(ISNUMBER(FK602),IF(FK602&gt;20,FK602,0),0)</f>
        <v>0</v>
      </c>
      <c r="GG602">
        <f t="shared" ref="GG602:GG665" si="841">IF(GD602&gt;20,GD602,IF(GE602&gt;20,GE602,IF(GF602&gt;20,GF602,0)))</f>
        <v>0</v>
      </c>
      <c r="GH602">
        <f t="shared" ref="GH602:GH665" si="842">IF(ISNUMBER(FO602),IF(FO602&gt;20,FO602,0),0)</f>
        <v>0</v>
      </c>
      <c r="GI602">
        <v>6</v>
      </c>
      <c r="GJ602" t="str">
        <f t="shared" ref="GJ602:GJ665" si="843">IF(ISNUMBER(FR602),IF(GH602&gt;0,"NO3",IF(GB602+GC602=0,"Cl",IF(GA602+GC602=0,"HCO3",IF(GA602+GB602=0,"SO4",IF(GC602=0,IF(GA602&gt;GB602,"Cl-HCO3","HCO3-Cl"),IF(GB602=0,IF(GA602&gt;GC602,"Cl-SO4","SO4-Cl"),IF(GA602=0,IF(GB602&gt;GC602,"HCO3-SO4","SO4-HCO3"),IF(GA602&gt;GB602,IF(GA602&gt;GC602,IF(GB602&gt;GC602,"Cl-HCO3-SO4","Cl-SO4-HCO3"),"SO4-Cl-HCO3"),IF(GB602&gt;GA602,IF(GB602&gt;GC602,IF(GA602&gt;GC602,"HCO3-Cl-SO4","HCO3-SO4-Cl"),"SO4-HCO3-Cl"),"x"))))))))),"")</f>
        <v/>
      </c>
    </row>
    <row r="603" spans="1:192" x14ac:dyDescent="0.2">
      <c r="A603" s="50">
        <f t="shared" si="772"/>
        <v>602</v>
      </c>
      <c r="B603" s="58" t="s">
        <v>1046</v>
      </c>
      <c r="C603" s="58" t="s">
        <v>1047</v>
      </c>
      <c r="D603" s="58"/>
      <c r="E603" s="58"/>
      <c r="F603" s="83">
        <v>3531000</v>
      </c>
      <c r="G603" s="83">
        <v>5697570</v>
      </c>
      <c r="H603" s="77">
        <f t="shared" si="782"/>
        <v>530913.16999999993</v>
      </c>
      <c r="I603" s="77">
        <f t="shared" si="783"/>
        <v>5695730.7620000001</v>
      </c>
      <c r="J603" s="63">
        <v>219.6</v>
      </c>
      <c r="K603" s="83" t="s">
        <v>1333</v>
      </c>
      <c r="L603" s="83">
        <v>158</v>
      </c>
      <c r="M603" s="83">
        <v>118</v>
      </c>
      <c r="N603" s="19">
        <v>154.80000000000001</v>
      </c>
      <c r="O603" s="83"/>
      <c r="P603" s="83"/>
      <c r="Q603" s="2" t="s">
        <v>1339</v>
      </c>
      <c r="R603" s="2" t="s">
        <v>2862</v>
      </c>
      <c r="S603" s="2" t="s">
        <v>1324</v>
      </c>
      <c r="T603" s="241" t="str">
        <f t="shared" si="784"/>
        <v>-</v>
      </c>
      <c r="U603" s="241" t="str">
        <f t="shared" si="785"/>
        <v>-</v>
      </c>
      <c r="V603" s="241" t="str">
        <f t="shared" si="786"/>
        <v>-</v>
      </c>
      <c r="W603" s="241" t="str">
        <f t="shared" si="777"/>
        <v>-</v>
      </c>
      <c r="X603" s="260">
        <f t="shared" si="774"/>
        <v>6</v>
      </c>
      <c r="Y603" s="261" t="str">
        <f t="shared" si="787"/>
        <v/>
      </c>
      <c r="Z603" s="68"/>
      <c r="AA603" s="48" t="s">
        <v>1783</v>
      </c>
      <c r="AB603" s="77">
        <v>2</v>
      </c>
      <c r="AC603" s="2" t="s">
        <v>1038</v>
      </c>
      <c r="AD603" s="2" t="s">
        <v>1883</v>
      </c>
      <c r="AE603" s="57" t="s">
        <v>1431</v>
      </c>
      <c r="AF603" s="66">
        <v>12.2</v>
      </c>
      <c r="AG603" s="83"/>
      <c r="AH603" s="83">
        <v>7.2</v>
      </c>
      <c r="AI603" s="83"/>
      <c r="AJ603" s="83"/>
      <c r="AK603" s="83"/>
      <c r="AL603" s="83"/>
      <c r="AM603" s="83"/>
      <c r="AN603" s="58"/>
      <c r="AO603" s="58"/>
      <c r="AP603" s="83"/>
      <c r="AQ603" s="58"/>
      <c r="AR603" s="58"/>
      <c r="AS603" s="204"/>
      <c r="AT603" s="249"/>
      <c r="AU603" s="126"/>
      <c r="AV603" s="65"/>
      <c r="AW603" s="65"/>
      <c r="AX603" s="65"/>
      <c r="AY603" s="65"/>
      <c r="AZ603" s="70">
        <v>311</v>
      </c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68"/>
      <c r="BO603" s="81"/>
      <c r="BP603" s="81"/>
      <c r="BQ603" s="81"/>
      <c r="BR603" s="81"/>
      <c r="BS603" s="81"/>
      <c r="BT603" s="81"/>
      <c r="BU603" s="81"/>
      <c r="BV603" s="81"/>
      <c r="BW603" s="81"/>
      <c r="BX603" s="81"/>
      <c r="BY603" s="81"/>
      <c r="BZ603" s="81"/>
      <c r="CA603" s="81"/>
      <c r="CB603" s="81"/>
      <c r="CC603" s="81"/>
      <c r="CD603" s="81"/>
      <c r="CE603" s="81"/>
      <c r="CF603" s="81"/>
      <c r="CG603" s="81"/>
      <c r="CH603" s="81"/>
      <c r="CI603" s="81"/>
      <c r="CJ603" s="81"/>
      <c r="CK603" s="81"/>
      <c r="CL603" s="82"/>
      <c r="CM603" s="81"/>
      <c r="CN603" s="90">
        <v>80</v>
      </c>
      <c r="CO603" s="81"/>
      <c r="CP603" s="58"/>
      <c r="CQ603" s="68"/>
      <c r="CR603" s="58"/>
      <c r="CS603" s="58"/>
      <c r="CT603" s="58"/>
      <c r="CU603" s="58"/>
      <c r="CV603" s="58"/>
      <c r="CW603" s="58"/>
      <c r="CX603" s="58"/>
      <c r="CY603" s="58"/>
      <c r="CZ603" s="58"/>
      <c r="DA603" s="68"/>
      <c r="DB603" s="81"/>
      <c r="DC603" s="81" t="s">
        <v>1795</v>
      </c>
      <c r="DD603" s="81"/>
      <c r="DE603" s="81"/>
      <c r="DF603" s="90"/>
      <c r="DG603" s="81">
        <v>-8.15</v>
      </c>
      <c r="DH603" s="81"/>
      <c r="DI603" s="81"/>
      <c r="DJ603" s="81"/>
      <c r="DK603" s="103"/>
      <c r="DL603" s="103"/>
      <c r="DM603" s="103"/>
      <c r="DN603" s="81"/>
      <c r="DO603" s="81"/>
      <c r="DP603" s="103"/>
      <c r="DQ603" s="103"/>
      <c r="DR603" s="103"/>
      <c r="DS603" s="104"/>
      <c r="DT603" s="50">
        <f t="shared" si="788"/>
        <v>0</v>
      </c>
      <c r="DU603" s="73">
        <f t="shared" si="789"/>
        <v>0</v>
      </c>
      <c r="DV603" s="73">
        <f t="shared" si="790"/>
        <v>0</v>
      </c>
      <c r="DW603" s="73">
        <f t="shared" si="791"/>
        <v>1</v>
      </c>
      <c r="DX603" s="73">
        <f t="shared" si="792"/>
        <v>0</v>
      </c>
      <c r="DY603" s="125">
        <f t="shared" si="793"/>
        <v>0</v>
      </c>
      <c r="DZ603" s="73">
        <f t="shared" si="794"/>
        <v>1</v>
      </c>
      <c r="EA603" s="19">
        <f t="shared" si="795"/>
        <v>0</v>
      </c>
      <c r="EB603" s="50">
        <f t="shared" si="796"/>
        <v>0</v>
      </c>
      <c r="EC603" s="19">
        <f t="shared" si="797"/>
        <v>0</v>
      </c>
      <c r="ED603" s="19">
        <f t="shared" si="798"/>
        <v>0</v>
      </c>
      <c r="EE603" s="19">
        <f t="shared" si="799"/>
        <v>0</v>
      </c>
      <c r="EF603" s="50">
        <f t="shared" si="800"/>
        <v>1</v>
      </c>
      <c r="EG603" s="19">
        <f t="shared" si="801"/>
        <v>1</v>
      </c>
      <c r="EH603" s="19">
        <f t="shared" si="802"/>
        <v>0</v>
      </c>
      <c r="EI603" s="50">
        <f t="shared" si="803"/>
        <v>0</v>
      </c>
      <c r="EJ603" s="125">
        <f t="shared" si="804"/>
        <v>1</v>
      </c>
      <c r="EK603" t="str">
        <f t="shared" si="805"/>
        <v/>
      </c>
      <c r="EL603" t="str">
        <f t="shared" si="806"/>
        <v/>
      </c>
      <c r="EM603" t="str">
        <f t="shared" si="807"/>
        <v/>
      </c>
      <c r="EN603" t="str">
        <f t="shared" si="808"/>
        <v/>
      </c>
      <c r="EO603" t="str">
        <f t="shared" si="809"/>
        <v/>
      </c>
      <c r="EP603" t="str">
        <f t="shared" si="810"/>
        <v/>
      </c>
      <c r="EQ603">
        <f t="shared" si="811"/>
        <v>311</v>
      </c>
      <c r="ER603" t="str">
        <f t="shared" si="812"/>
        <v/>
      </c>
      <c r="ES603" t="str">
        <f t="shared" si="813"/>
        <v/>
      </c>
      <c r="ET603" t="str">
        <f t="shared" si="814"/>
        <v/>
      </c>
      <c r="EU603" s="61" t="str">
        <f t="shared" si="815"/>
        <v/>
      </c>
      <c r="EV603" s="53" t="str">
        <f>IF(ISNUMBER(EK603),EK603*#REF!,"")</f>
        <v/>
      </c>
      <c r="EW603" s="53" t="str">
        <f>IF(ISNUMBER(EL603),EL603*#REF!,"")</f>
        <v/>
      </c>
      <c r="EX603" s="53" t="str">
        <f>IF(ISNUMBER(EM603),EM603*#REF!,"")</f>
        <v/>
      </c>
      <c r="EY603" s="53" t="str">
        <f>IF(ISNUMBER(EN603),EN603*#REF!,"")</f>
        <v/>
      </c>
      <c r="EZ603" s="53" t="str">
        <f>IF(ISNUMBER(EO603),EO603*#REF!,"")</f>
        <v/>
      </c>
      <c r="FA603" s="53" t="str">
        <f>IF(ISNUMBER(EP603),EP603*#REF!,"")</f>
        <v/>
      </c>
      <c r="FB603" s="53" t="e">
        <f>IF(ISNUMBER(EQ603),EQ603*#REF!,"")</f>
        <v>#REF!</v>
      </c>
      <c r="FC603" s="53" t="str">
        <f>IF(ISNUMBER(ER603),ER603*#REF!,"")</f>
        <v/>
      </c>
      <c r="FD603" s="53" t="str">
        <f>IF(ISNUMBER(ES603),ES603*#REF!,"")</f>
        <v/>
      </c>
      <c r="FE603" s="53" t="str">
        <f>IF(ISNUMBER(ET603),ET603*#REF!,"")</f>
        <v/>
      </c>
      <c r="FF603" s="52" t="str">
        <f>IF(ISNUMBER(EU603),EU603*#REF!,"")</f>
        <v/>
      </c>
      <c r="FG603" s="55" t="str">
        <f t="shared" si="816"/>
        <v/>
      </c>
      <c r="FH603" s="55" t="str">
        <f t="shared" si="817"/>
        <v/>
      </c>
      <c r="FI603" s="55" t="str">
        <f t="shared" si="818"/>
        <v/>
      </c>
      <c r="FJ603" s="55" t="str">
        <f t="shared" si="819"/>
        <v/>
      </c>
      <c r="FK603" s="55" t="str">
        <f t="shared" si="820"/>
        <v/>
      </c>
      <c r="FL603" s="55" t="str">
        <f t="shared" si="821"/>
        <v/>
      </c>
      <c r="FM603" s="55" t="str">
        <f t="shared" si="822"/>
        <v/>
      </c>
      <c r="FN603" s="55" t="str">
        <f t="shared" si="823"/>
        <v/>
      </c>
      <c r="FO603" s="55" t="str">
        <f t="shared" si="824"/>
        <v/>
      </c>
      <c r="FP603" s="55" t="str">
        <f t="shared" si="825"/>
        <v/>
      </c>
      <c r="FQ603" s="59" t="str">
        <f t="shared" si="826"/>
        <v/>
      </c>
      <c r="FR603" s="53" t="str">
        <f t="shared" si="778"/>
        <v/>
      </c>
      <c r="FS603" s="53">
        <f t="shared" si="827"/>
        <v>0</v>
      </c>
      <c r="FT603" s="19">
        <f t="shared" si="828"/>
        <v>1</v>
      </c>
      <c r="FU603" s="19">
        <f t="shared" si="829"/>
        <v>0</v>
      </c>
      <c r="FV603" s="19">
        <f t="shared" si="830"/>
        <v>0</v>
      </c>
      <c r="FW603" s="50">
        <f t="shared" si="831"/>
        <v>0</v>
      </c>
      <c r="FX603" s="120">
        <f t="shared" si="832"/>
        <v>0</v>
      </c>
      <c r="FY603" s="120">
        <f t="shared" si="833"/>
        <v>0</v>
      </c>
      <c r="FZ603" s="120">
        <f t="shared" si="834"/>
        <v>0</v>
      </c>
      <c r="GA603" s="120">
        <f t="shared" si="835"/>
        <v>0</v>
      </c>
      <c r="GB603" s="120">
        <f t="shared" si="836"/>
        <v>0</v>
      </c>
      <c r="GC603" s="120">
        <f t="shared" si="837"/>
        <v>0</v>
      </c>
      <c r="GD603" s="120">
        <f t="shared" si="838"/>
        <v>0</v>
      </c>
      <c r="GE603" s="120">
        <f t="shared" si="839"/>
        <v>0</v>
      </c>
      <c r="GF603" s="120">
        <f t="shared" si="840"/>
        <v>0</v>
      </c>
      <c r="GG603">
        <f t="shared" si="841"/>
        <v>0</v>
      </c>
      <c r="GH603">
        <f t="shared" si="842"/>
        <v>0</v>
      </c>
      <c r="GI603">
        <v>6</v>
      </c>
      <c r="GJ603" t="str">
        <f t="shared" si="843"/>
        <v/>
      </c>
    </row>
    <row r="604" spans="1:192" x14ac:dyDescent="0.2">
      <c r="A604" s="50">
        <f t="shared" si="772"/>
        <v>603</v>
      </c>
      <c r="B604" s="58" t="s">
        <v>1046</v>
      </c>
      <c r="C604" s="58" t="s">
        <v>1047</v>
      </c>
      <c r="D604" s="58"/>
      <c r="E604" s="58"/>
      <c r="F604" s="83">
        <v>3531000</v>
      </c>
      <c r="G604" s="83">
        <v>5697570</v>
      </c>
      <c r="H604" s="77">
        <f t="shared" si="782"/>
        <v>530913.16999999993</v>
      </c>
      <c r="I604" s="77">
        <f t="shared" si="783"/>
        <v>5695730.7620000001</v>
      </c>
      <c r="J604" s="63">
        <v>219.6</v>
      </c>
      <c r="K604" s="83" t="s">
        <v>1333</v>
      </c>
      <c r="L604" s="83">
        <v>158</v>
      </c>
      <c r="M604" s="83">
        <v>118</v>
      </c>
      <c r="N604" s="19">
        <v>154.80000000000001</v>
      </c>
      <c r="O604" s="83"/>
      <c r="P604" s="83"/>
      <c r="Q604" s="2" t="s">
        <v>1339</v>
      </c>
      <c r="R604" s="2" t="s">
        <v>2862</v>
      </c>
      <c r="S604" s="2" t="s">
        <v>1324</v>
      </c>
      <c r="T604" s="241" t="str">
        <f t="shared" si="784"/>
        <v>-</v>
      </c>
      <c r="U604" s="241" t="str">
        <f t="shared" si="785"/>
        <v>-</v>
      </c>
      <c r="V604" s="241" t="str">
        <f t="shared" si="786"/>
        <v>-</v>
      </c>
      <c r="W604" s="241" t="str">
        <f t="shared" si="777"/>
        <v>-</v>
      </c>
      <c r="X604" s="260">
        <f t="shared" si="774"/>
        <v>6</v>
      </c>
      <c r="Y604" s="261" t="str">
        <f t="shared" si="787"/>
        <v/>
      </c>
      <c r="Z604" s="68"/>
      <c r="AA604" s="67">
        <v>33560</v>
      </c>
      <c r="AB604" s="77">
        <v>3</v>
      </c>
      <c r="AC604" s="2" t="s">
        <v>1038</v>
      </c>
      <c r="AD604" s="2" t="s">
        <v>1888</v>
      </c>
      <c r="AE604" s="57" t="s">
        <v>1889</v>
      </c>
      <c r="AF604" s="66">
        <v>11.5</v>
      </c>
      <c r="AG604" s="83">
        <v>386</v>
      </c>
      <c r="AH604" s="83">
        <v>7.42</v>
      </c>
      <c r="AI604" s="83"/>
      <c r="AJ604" s="83"/>
      <c r="AK604" s="83"/>
      <c r="AL604" s="83">
        <v>4.8</v>
      </c>
      <c r="AM604" s="83"/>
      <c r="AN604" s="58">
        <v>15.9</v>
      </c>
      <c r="AO604" s="58">
        <v>14.4</v>
      </c>
      <c r="AP604" s="83"/>
      <c r="AQ604" s="58"/>
      <c r="AR604" s="58"/>
      <c r="AS604" s="193">
        <f>SUM(AU604:BN604)+SUM(BO604:CL604)/1000</f>
        <v>444.63499999999993</v>
      </c>
      <c r="AT604" s="248" t="str">
        <f>FR604</f>
        <v/>
      </c>
      <c r="AU604" s="64">
        <v>5.2</v>
      </c>
      <c r="AV604" s="58">
        <v>24.8</v>
      </c>
      <c r="AW604" s="58">
        <v>72.7</v>
      </c>
      <c r="AX604" s="58">
        <v>9.4</v>
      </c>
      <c r="AY604" s="58">
        <v>19.8</v>
      </c>
      <c r="AZ604" s="68">
        <v>305</v>
      </c>
      <c r="BA604" s="58"/>
      <c r="BB604" s="58">
        <v>2.4</v>
      </c>
      <c r="BC604" s="58"/>
      <c r="BD604" s="58">
        <v>0</v>
      </c>
      <c r="BE604" s="58">
        <v>0.628</v>
      </c>
      <c r="BF604" s="58">
        <v>0.307</v>
      </c>
      <c r="BG604" s="58">
        <v>0.2</v>
      </c>
      <c r="BH604" s="58"/>
      <c r="BI604" s="58"/>
      <c r="BJ604" s="58">
        <v>4.2</v>
      </c>
      <c r="BK604" s="58">
        <v>0</v>
      </c>
      <c r="BL604" s="58"/>
      <c r="BM604" s="58"/>
      <c r="BN604" s="68">
        <v>0</v>
      </c>
      <c r="BO604" s="81">
        <v>0</v>
      </c>
      <c r="BP604" s="81">
        <v>0</v>
      </c>
      <c r="BQ604" s="81">
        <v>0</v>
      </c>
      <c r="BR604" s="81"/>
      <c r="BS604" s="81"/>
      <c r="BT604" s="81">
        <v>0</v>
      </c>
      <c r="BU604" s="81"/>
      <c r="BV604" s="81"/>
      <c r="BW604" s="81"/>
      <c r="BX604" s="81">
        <v>0</v>
      </c>
      <c r="BY604" s="81">
        <v>0</v>
      </c>
      <c r="BZ604" s="81"/>
      <c r="CA604" s="81">
        <v>0</v>
      </c>
      <c r="CB604" s="81">
        <v>0</v>
      </c>
      <c r="CC604" s="81"/>
      <c r="CD604" s="81">
        <v>0</v>
      </c>
      <c r="CE604" s="81">
        <v>0</v>
      </c>
      <c r="CF604" s="81"/>
      <c r="CG604" s="81"/>
      <c r="CH604" s="81"/>
      <c r="CI604" s="81"/>
      <c r="CJ604" s="81"/>
      <c r="CK604" s="81"/>
      <c r="CL604" s="82">
        <v>0</v>
      </c>
      <c r="CM604" s="81">
        <v>3.6</v>
      </c>
      <c r="CN604" s="90">
        <v>28.2</v>
      </c>
      <c r="CO604" s="81"/>
      <c r="CP604" s="58"/>
      <c r="CQ604" s="68"/>
      <c r="CR604" s="58"/>
      <c r="CS604" s="58"/>
      <c r="CT604" s="58"/>
      <c r="CU604" s="58"/>
      <c r="CV604" s="58"/>
      <c r="CW604" s="58"/>
      <c r="CX604" s="58"/>
      <c r="CY604" s="58"/>
      <c r="CZ604" s="58"/>
      <c r="DA604" s="68"/>
      <c r="DB604" s="81"/>
      <c r="DC604" s="81" t="s">
        <v>1799</v>
      </c>
      <c r="DD604" s="81"/>
      <c r="DE604" s="81">
        <v>-13.9</v>
      </c>
      <c r="DF604" s="90" t="s">
        <v>2098</v>
      </c>
      <c r="DG604" s="81">
        <v>-8.31</v>
      </c>
      <c r="DH604" s="81"/>
      <c r="DI604" s="81"/>
      <c r="DJ604" s="81"/>
      <c r="DK604" s="103"/>
      <c r="DL604" s="103"/>
      <c r="DM604" s="103"/>
      <c r="DN604" s="81"/>
      <c r="DO604" s="81"/>
      <c r="DP604" s="103"/>
      <c r="DQ604" s="103"/>
      <c r="DR604" s="103"/>
      <c r="DS604" s="104"/>
      <c r="DT604" s="50">
        <f t="shared" si="788"/>
        <v>0</v>
      </c>
      <c r="DU604" s="73">
        <f t="shared" si="789"/>
        <v>0</v>
      </c>
      <c r="DV604" s="73">
        <f t="shared" si="790"/>
        <v>0</v>
      </c>
      <c r="DW604" s="73">
        <f t="shared" si="791"/>
        <v>1</v>
      </c>
      <c r="DX604" s="73">
        <f t="shared" si="792"/>
        <v>0</v>
      </c>
      <c r="DY604" s="125">
        <f t="shared" si="793"/>
        <v>0</v>
      </c>
      <c r="DZ604" s="73">
        <f t="shared" si="794"/>
        <v>1</v>
      </c>
      <c r="EA604" s="19">
        <f t="shared" si="795"/>
        <v>0</v>
      </c>
      <c r="EB604" s="50">
        <f t="shared" si="796"/>
        <v>0</v>
      </c>
      <c r="EC604" s="19">
        <f t="shared" si="797"/>
        <v>1</v>
      </c>
      <c r="ED604" s="19">
        <f t="shared" si="798"/>
        <v>0</v>
      </c>
      <c r="EE604" s="19">
        <f t="shared" si="799"/>
        <v>0</v>
      </c>
      <c r="EF604" s="50">
        <f t="shared" si="800"/>
        <v>0</v>
      </c>
      <c r="EG604" s="19">
        <f t="shared" si="801"/>
        <v>1</v>
      </c>
      <c r="EH604" s="19">
        <f t="shared" si="802"/>
        <v>0</v>
      </c>
      <c r="EI604" s="50">
        <f t="shared" si="803"/>
        <v>0</v>
      </c>
      <c r="EJ604" s="125">
        <f t="shared" si="804"/>
        <v>1</v>
      </c>
      <c r="EK604">
        <f t="shared" si="805"/>
        <v>5.2</v>
      </c>
      <c r="EL604">
        <f t="shared" si="806"/>
        <v>2.4</v>
      </c>
      <c r="EM604">
        <f t="shared" si="807"/>
        <v>24.8</v>
      </c>
      <c r="EN604">
        <f t="shared" si="808"/>
        <v>72.7</v>
      </c>
      <c r="EO604">
        <f t="shared" si="809"/>
        <v>0.307</v>
      </c>
      <c r="EP604">
        <f t="shared" si="810"/>
        <v>0.628</v>
      </c>
      <c r="EQ604">
        <f t="shared" si="811"/>
        <v>305</v>
      </c>
      <c r="ER604" t="str">
        <f t="shared" si="812"/>
        <v/>
      </c>
      <c r="ES604">
        <f t="shared" si="813"/>
        <v>4.2</v>
      </c>
      <c r="ET604">
        <f t="shared" si="814"/>
        <v>19.8</v>
      </c>
      <c r="EU604" s="61">
        <f t="shared" si="815"/>
        <v>9.4</v>
      </c>
      <c r="EV604" s="53" t="e">
        <f>IF(ISNUMBER(EK604),EK604*#REF!,"")</f>
        <v>#REF!</v>
      </c>
      <c r="EW604" s="53" t="e">
        <f>IF(ISNUMBER(EL604),EL604*#REF!,"")</f>
        <v>#REF!</v>
      </c>
      <c r="EX604" s="53" t="e">
        <f>IF(ISNUMBER(EM604),EM604*#REF!,"")</f>
        <v>#REF!</v>
      </c>
      <c r="EY604" s="53" t="e">
        <f>IF(ISNUMBER(EN604),EN604*#REF!,"")</f>
        <v>#REF!</v>
      </c>
      <c r="EZ604" s="53" t="e">
        <f>IF(ISNUMBER(EO604),EO604*#REF!,"")</f>
        <v>#REF!</v>
      </c>
      <c r="FA604" s="53" t="e">
        <f>IF(ISNUMBER(EP604),EP604*#REF!,"")</f>
        <v>#REF!</v>
      </c>
      <c r="FB604" s="53" t="e">
        <f>IF(ISNUMBER(EQ604),EQ604*#REF!,"")</f>
        <v>#REF!</v>
      </c>
      <c r="FC604" s="53" t="str">
        <f>IF(ISNUMBER(ER604),ER604*#REF!,"")</f>
        <v/>
      </c>
      <c r="FD604" s="53" t="e">
        <f>IF(ISNUMBER(ES604),ES604*#REF!,"")</f>
        <v>#REF!</v>
      </c>
      <c r="FE604" s="53" t="e">
        <f>IF(ISNUMBER(ET604),ET604*#REF!,"")</f>
        <v>#REF!</v>
      </c>
      <c r="FF604" s="52" t="e">
        <f>IF(ISNUMBER(EU604),EU604*#REF!,"")</f>
        <v>#REF!</v>
      </c>
      <c r="FG604" s="55" t="str">
        <f t="shared" si="816"/>
        <v/>
      </c>
      <c r="FH604" s="55" t="str">
        <f t="shared" si="817"/>
        <v/>
      </c>
      <c r="FI604" s="55" t="str">
        <f t="shared" si="818"/>
        <v/>
      </c>
      <c r="FJ604" s="55" t="str">
        <f t="shared" si="819"/>
        <v/>
      </c>
      <c r="FK604" s="55" t="str">
        <f t="shared" si="820"/>
        <v/>
      </c>
      <c r="FL604" s="55" t="str">
        <f t="shared" si="821"/>
        <v/>
      </c>
      <c r="FM604" s="55" t="str">
        <f t="shared" si="822"/>
        <v/>
      </c>
      <c r="FN604" s="55" t="str">
        <f t="shared" si="823"/>
        <v/>
      </c>
      <c r="FO604" s="55" t="str">
        <f t="shared" si="824"/>
        <v/>
      </c>
      <c r="FP604" s="55" t="str">
        <f t="shared" si="825"/>
        <v/>
      </c>
      <c r="FQ604" s="59" t="str">
        <f t="shared" si="826"/>
        <v/>
      </c>
      <c r="FR604" s="53" t="str">
        <f t="shared" si="778"/>
        <v/>
      </c>
      <c r="FS604" s="53" t="e">
        <f t="shared" si="827"/>
        <v>#VALUE!</v>
      </c>
      <c r="FT604" s="19" t="e">
        <f t="shared" si="828"/>
        <v>#VALUE!</v>
      </c>
      <c r="FU604" s="19" t="e">
        <f t="shared" si="829"/>
        <v>#VALUE!</v>
      </c>
      <c r="FV604" s="19" t="e">
        <f t="shared" si="830"/>
        <v>#VALUE!</v>
      </c>
      <c r="FW604" s="50" t="e">
        <f t="shared" si="831"/>
        <v>#VALUE!</v>
      </c>
      <c r="FX604" s="120">
        <f t="shared" si="832"/>
        <v>0</v>
      </c>
      <c r="FY604" s="120">
        <f t="shared" si="833"/>
        <v>0</v>
      </c>
      <c r="FZ604" s="120">
        <f t="shared" si="834"/>
        <v>0</v>
      </c>
      <c r="GA604" s="120">
        <f t="shared" si="835"/>
        <v>0</v>
      </c>
      <c r="GB604" s="120">
        <f t="shared" si="836"/>
        <v>0</v>
      </c>
      <c r="GC604" s="120">
        <f t="shared" si="837"/>
        <v>0</v>
      </c>
      <c r="GD604" s="120">
        <f t="shared" si="838"/>
        <v>0</v>
      </c>
      <c r="GE604" s="120">
        <f t="shared" si="839"/>
        <v>0</v>
      </c>
      <c r="GF604" s="120">
        <f t="shared" si="840"/>
        <v>0</v>
      </c>
      <c r="GG604">
        <f t="shared" si="841"/>
        <v>0</v>
      </c>
      <c r="GH604">
        <f t="shared" si="842"/>
        <v>0</v>
      </c>
      <c r="GI604">
        <v>6</v>
      </c>
      <c r="GJ604" t="str">
        <f t="shared" si="843"/>
        <v/>
      </c>
    </row>
    <row r="605" spans="1:192" x14ac:dyDescent="0.2">
      <c r="A605" s="50">
        <f t="shared" si="772"/>
        <v>604</v>
      </c>
      <c r="B605" s="58" t="s">
        <v>1046</v>
      </c>
      <c r="C605" s="58" t="s">
        <v>1048</v>
      </c>
      <c r="D605" s="58"/>
      <c r="E605" s="58"/>
      <c r="F605" s="83">
        <v>3531020</v>
      </c>
      <c r="G605" s="83">
        <v>5698470</v>
      </c>
      <c r="H605" s="77">
        <f t="shared" si="782"/>
        <v>530933.16200000001</v>
      </c>
      <c r="I605" s="77">
        <f t="shared" si="783"/>
        <v>5696630.4020000007</v>
      </c>
      <c r="J605" s="63">
        <v>207.9</v>
      </c>
      <c r="K605" s="83" t="s">
        <v>1333</v>
      </c>
      <c r="L605" s="83">
        <v>206</v>
      </c>
      <c r="M605" s="83">
        <v>111</v>
      </c>
      <c r="N605" s="19">
        <v>200</v>
      </c>
      <c r="O605" s="83"/>
      <c r="P605" s="83"/>
      <c r="Q605" s="2" t="s">
        <v>1339</v>
      </c>
      <c r="R605" s="2" t="s">
        <v>2862</v>
      </c>
      <c r="S605" s="2" t="s">
        <v>1324</v>
      </c>
      <c r="T605" s="241" t="str">
        <f t="shared" si="784"/>
        <v>-</v>
      </c>
      <c r="U605" s="241" t="str">
        <f t="shared" si="785"/>
        <v>-</v>
      </c>
      <c r="V605" s="241" t="str">
        <f t="shared" si="786"/>
        <v>-</v>
      </c>
      <c r="W605" s="241" t="str">
        <f t="shared" si="777"/>
        <v>-</v>
      </c>
      <c r="X605" s="260">
        <f t="shared" si="774"/>
        <v>6</v>
      </c>
      <c r="Y605" s="261" t="str">
        <f t="shared" si="787"/>
        <v/>
      </c>
      <c r="Z605" s="68"/>
      <c r="AA605" s="48" t="s">
        <v>1783</v>
      </c>
      <c r="AB605" s="77">
        <v>1</v>
      </c>
      <c r="AC605" s="2" t="s">
        <v>1038</v>
      </c>
      <c r="AD605" s="2" t="s">
        <v>1883</v>
      </c>
      <c r="AE605" s="57" t="s">
        <v>1431</v>
      </c>
      <c r="AF605" s="128">
        <v>15</v>
      </c>
      <c r="AG605" s="83"/>
      <c r="AH605" s="83">
        <v>7.4</v>
      </c>
      <c r="AI605" s="83"/>
      <c r="AJ605" s="83"/>
      <c r="AK605" s="83"/>
      <c r="AL605" s="83"/>
      <c r="AM605" s="83"/>
      <c r="AN605" s="58"/>
      <c r="AO605" s="58"/>
      <c r="AP605" s="83"/>
      <c r="AQ605" s="58"/>
      <c r="AR605" s="58"/>
      <c r="AS605" s="204"/>
      <c r="AT605" s="249"/>
      <c r="AU605" s="126"/>
      <c r="AV605" s="65"/>
      <c r="AW605" s="65"/>
      <c r="AX605" s="65"/>
      <c r="AY605" s="65"/>
      <c r="AZ605" s="70">
        <v>164</v>
      </c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68"/>
      <c r="BO605" s="81"/>
      <c r="BP605" s="81"/>
      <c r="BQ605" s="81"/>
      <c r="BR605" s="81"/>
      <c r="BS605" s="81"/>
      <c r="BT605" s="81"/>
      <c r="BU605" s="81"/>
      <c r="BV605" s="81"/>
      <c r="BW605" s="81"/>
      <c r="BX605" s="81"/>
      <c r="BY605" s="81"/>
      <c r="BZ605" s="81"/>
      <c r="CA605" s="81"/>
      <c r="CB605" s="81"/>
      <c r="CC605" s="81"/>
      <c r="CD605" s="81"/>
      <c r="CE605" s="81"/>
      <c r="CF605" s="81"/>
      <c r="CG605" s="81"/>
      <c r="CH605" s="81"/>
      <c r="CI605" s="81"/>
      <c r="CJ605" s="81"/>
      <c r="CK605" s="81"/>
      <c r="CL605" s="82"/>
      <c r="CM605" s="81"/>
      <c r="CN605" s="90">
        <v>38</v>
      </c>
      <c r="CO605" s="81"/>
      <c r="CP605" s="58"/>
      <c r="CQ605" s="68"/>
      <c r="CR605" s="58"/>
      <c r="CS605" s="58"/>
      <c r="CT605" s="58"/>
      <c r="CU605" s="58"/>
      <c r="CV605" s="58"/>
      <c r="CW605" s="58"/>
      <c r="CX605" s="58"/>
      <c r="CY605" s="58"/>
      <c r="CZ605" s="58"/>
      <c r="DA605" s="68"/>
      <c r="DB605" s="81"/>
      <c r="DC605" s="81" t="s">
        <v>1886</v>
      </c>
      <c r="DD605" s="81"/>
      <c r="DE605" s="81">
        <v>-15.2</v>
      </c>
      <c r="DF605" s="90" t="s">
        <v>2033</v>
      </c>
      <c r="DG605" s="81">
        <v>-8.2899999999999991</v>
      </c>
      <c r="DH605" s="81"/>
      <c r="DI605" s="81"/>
      <c r="DJ605" s="81"/>
      <c r="DK605" s="103"/>
      <c r="DL605" s="103"/>
      <c r="DM605" s="103"/>
      <c r="DN605" s="81"/>
      <c r="DO605" s="81"/>
      <c r="DP605" s="103"/>
      <c r="DQ605" s="103"/>
      <c r="DR605" s="103"/>
      <c r="DS605" s="104"/>
      <c r="DT605" s="50">
        <f t="shared" si="788"/>
        <v>1</v>
      </c>
      <c r="DU605" s="73">
        <f t="shared" si="789"/>
        <v>0</v>
      </c>
      <c r="DV605" s="73">
        <f t="shared" si="790"/>
        <v>0</v>
      </c>
      <c r="DW605" s="73">
        <f t="shared" si="791"/>
        <v>1</v>
      </c>
      <c r="DX605" s="73">
        <f t="shared" si="792"/>
        <v>0</v>
      </c>
      <c r="DY605" s="125">
        <f t="shared" si="793"/>
        <v>0</v>
      </c>
      <c r="DZ605" s="73">
        <f t="shared" si="794"/>
        <v>1</v>
      </c>
      <c r="EA605" s="19">
        <f t="shared" si="795"/>
        <v>0</v>
      </c>
      <c r="EB605" s="50">
        <f t="shared" si="796"/>
        <v>0</v>
      </c>
      <c r="EC605" s="19">
        <f t="shared" si="797"/>
        <v>0</v>
      </c>
      <c r="ED605" s="19">
        <f t="shared" si="798"/>
        <v>0</v>
      </c>
      <c r="EE605" s="19">
        <f t="shared" si="799"/>
        <v>0</v>
      </c>
      <c r="EF605" s="50">
        <f t="shared" si="800"/>
        <v>1</v>
      </c>
      <c r="EG605" s="19">
        <f t="shared" si="801"/>
        <v>1</v>
      </c>
      <c r="EH605" s="19">
        <f t="shared" si="802"/>
        <v>0</v>
      </c>
      <c r="EI605" s="50">
        <f t="shared" si="803"/>
        <v>0</v>
      </c>
      <c r="EJ605" s="125">
        <f t="shared" si="804"/>
        <v>1</v>
      </c>
      <c r="EK605" t="str">
        <f t="shared" si="805"/>
        <v/>
      </c>
      <c r="EL605" t="str">
        <f t="shared" si="806"/>
        <v/>
      </c>
      <c r="EM605" t="str">
        <f t="shared" si="807"/>
        <v/>
      </c>
      <c r="EN605" t="str">
        <f t="shared" si="808"/>
        <v/>
      </c>
      <c r="EO605" t="str">
        <f t="shared" si="809"/>
        <v/>
      </c>
      <c r="EP605" t="str">
        <f t="shared" si="810"/>
        <v/>
      </c>
      <c r="EQ605">
        <f t="shared" si="811"/>
        <v>164</v>
      </c>
      <c r="ER605" t="str">
        <f t="shared" si="812"/>
        <v/>
      </c>
      <c r="ES605" t="str">
        <f t="shared" si="813"/>
        <v/>
      </c>
      <c r="ET605" t="str">
        <f t="shared" si="814"/>
        <v/>
      </c>
      <c r="EU605" s="61" t="str">
        <f t="shared" si="815"/>
        <v/>
      </c>
      <c r="EV605" s="53" t="str">
        <f>IF(ISNUMBER(EK605),EK605*#REF!,"")</f>
        <v/>
      </c>
      <c r="EW605" s="53" t="str">
        <f>IF(ISNUMBER(EL605),EL605*#REF!,"")</f>
        <v/>
      </c>
      <c r="EX605" s="53" t="str">
        <f>IF(ISNUMBER(EM605),EM605*#REF!,"")</f>
        <v/>
      </c>
      <c r="EY605" s="53" t="str">
        <f>IF(ISNUMBER(EN605),EN605*#REF!,"")</f>
        <v/>
      </c>
      <c r="EZ605" s="53" t="str">
        <f>IF(ISNUMBER(EO605),EO605*#REF!,"")</f>
        <v/>
      </c>
      <c r="FA605" s="53" t="str">
        <f>IF(ISNUMBER(EP605),EP605*#REF!,"")</f>
        <v/>
      </c>
      <c r="FB605" s="53" t="e">
        <f>IF(ISNUMBER(EQ605),EQ605*#REF!,"")</f>
        <v>#REF!</v>
      </c>
      <c r="FC605" s="53" t="str">
        <f>IF(ISNUMBER(ER605),ER605*#REF!,"")</f>
        <v/>
      </c>
      <c r="FD605" s="53" t="str">
        <f>IF(ISNUMBER(ES605),ES605*#REF!,"")</f>
        <v/>
      </c>
      <c r="FE605" s="53" t="str">
        <f>IF(ISNUMBER(ET605),ET605*#REF!,"")</f>
        <v/>
      </c>
      <c r="FF605" s="52" t="str">
        <f>IF(ISNUMBER(EU605),EU605*#REF!,"")</f>
        <v/>
      </c>
      <c r="FG605" s="55" t="str">
        <f t="shared" si="816"/>
        <v/>
      </c>
      <c r="FH605" s="55" t="str">
        <f t="shared" si="817"/>
        <v/>
      </c>
      <c r="FI605" s="55" t="str">
        <f t="shared" si="818"/>
        <v/>
      </c>
      <c r="FJ605" s="55" t="str">
        <f t="shared" si="819"/>
        <v/>
      </c>
      <c r="FK605" s="55" t="str">
        <f t="shared" si="820"/>
        <v/>
      </c>
      <c r="FL605" s="55" t="str">
        <f t="shared" si="821"/>
        <v/>
      </c>
      <c r="FM605" s="55" t="str">
        <f t="shared" si="822"/>
        <v/>
      </c>
      <c r="FN605" s="55" t="str">
        <f t="shared" si="823"/>
        <v/>
      </c>
      <c r="FO605" s="55" t="str">
        <f t="shared" si="824"/>
        <v/>
      </c>
      <c r="FP605" s="55" t="str">
        <f t="shared" si="825"/>
        <v/>
      </c>
      <c r="FQ605" s="59" t="str">
        <f t="shared" si="826"/>
        <v/>
      </c>
      <c r="FR605" s="53" t="str">
        <f t="shared" si="778"/>
        <v/>
      </c>
      <c r="FS605" s="53">
        <f t="shared" si="827"/>
        <v>0</v>
      </c>
      <c r="FT605" s="19">
        <f t="shared" si="828"/>
        <v>1</v>
      </c>
      <c r="FU605" s="19">
        <f t="shared" si="829"/>
        <v>0</v>
      </c>
      <c r="FV605" s="19">
        <f t="shared" si="830"/>
        <v>0</v>
      </c>
      <c r="FW605" s="50">
        <f t="shared" si="831"/>
        <v>0</v>
      </c>
      <c r="FX605" s="120">
        <f t="shared" si="832"/>
        <v>0</v>
      </c>
      <c r="FY605" s="120">
        <f t="shared" si="833"/>
        <v>0</v>
      </c>
      <c r="FZ605" s="120">
        <f t="shared" si="834"/>
        <v>0</v>
      </c>
      <c r="GA605" s="120">
        <f t="shared" si="835"/>
        <v>0</v>
      </c>
      <c r="GB605" s="120">
        <f t="shared" si="836"/>
        <v>0</v>
      </c>
      <c r="GC605" s="120">
        <f t="shared" si="837"/>
        <v>0</v>
      </c>
      <c r="GD605" s="120">
        <f t="shared" si="838"/>
        <v>0</v>
      </c>
      <c r="GE605" s="120">
        <f t="shared" si="839"/>
        <v>0</v>
      </c>
      <c r="GF605" s="120">
        <f t="shared" si="840"/>
        <v>0</v>
      </c>
      <c r="GG605">
        <f t="shared" si="841"/>
        <v>0</v>
      </c>
      <c r="GH605">
        <f t="shared" si="842"/>
        <v>0</v>
      </c>
      <c r="GI605">
        <v>6</v>
      </c>
      <c r="GJ605" t="str">
        <f t="shared" si="843"/>
        <v/>
      </c>
    </row>
    <row r="606" spans="1:192" x14ac:dyDescent="0.2">
      <c r="A606" s="50">
        <f t="shared" ref="A606:A669" si="844">A605+1</f>
        <v>605</v>
      </c>
      <c r="B606" s="58" t="s">
        <v>1046</v>
      </c>
      <c r="C606" s="58" t="s">
        <v>1048</v>
      </c>
      <c r="D606" s="58"/>
      <c r="E606" s="58"/>
      <c r="F606" s="83">
        <v>3531020</v>
      </c>
      <c r="G606" s="83">
        <v>5698470</v>
      </c>
      <c r="H606" s="77">
        <f t="shared" si="782"/>
        <v>530933.16200000001</v>
      </c>
      <c r="I606" s="77">
        <f t="shared" si="783"/>
        <v>5696630.4020000007</v>
      </c>
      <c r="J606" s="63">
        <v>207.9</v>
      </c>
      <c r="K606" s="83" t="s">
        <v>1333</v>
      </c>
      <c r="L606" s="83">
        <v>206</v>
      </c>
      <c r="M606" s="83">
        <v>111</v>
      </c>
      <c r="N606" s="19">
        <v>200</v>
      </c>
      <c r="O606" s="83"/>
      <c r="P606" s="83"/>
      <c r="Q606" s="2" t="s">
        <v>1339</v>
      </c>
      <c r="R606" s="2" t="s">
        <v>2862</v>
      </c>
      <c r="S606" s="2" t="s">
        <v>1324</v>
      </c>
      <c r="T606" s="241" t="str">
        <f t="shared" si="784"/>
        <v>-</v>
      </c>
      <c r="U606" s="241" t="str">
        <f t="shared" si="785"/>
        <v>-</v>
      </c>
      <c r="V606" s="241" t="str">
        <f t="shared" si="786"/>
        <v>-</v>
      </c>
      <c r="W606" s="241" t="str">
        <f t="shared" si="777"/>
        <v>-</v>
      </c>
      <c r="X606" s="260">
        <f t="shared" si="774"/>
        <v>6</v>
      </c>
      <c r="Y606" s="261" t="str">
        <f t="shared" si="787"/>
        <v/>
      </c>
      <c r="Z606" s="68"/>
      <c r="AA606" s="67">
        <v>33560</v>
      </c>
      <c r="AB606" s="77">
        <v>2</v>
      </c>
      <c r="AC606" s="2" t="s">
        <v>1038</v>
      </c>
      <c r="AD606" s="2" t="s">
        <v>1888</v>
      </c>
      <c r="AE606" s="57" t="s">
        <v>1889</v>
      </c>
      <c r="AF606" s="66">
        <v>12.1</v>
      </c>
      <c r="AG606" s="83">
        <v>251</v>
      </c>
      <c r="AH606" s="83">
        <v>7.44</v>
      </c>
      <c r="AI606" s="83"/>
      <c r="AJ606" s="83"/>
      <c r="AK606" s="83"/>
      <c r="AL606" s="83">
        <v>2.9</v>
      </c>
      <c r="AM606" s="83"/>
      <c r="AN606" s="58">
        <v>8.3000000000000007</v>
      </c>
      <c r="AO606" s="58">
        <v>7.1</v>
      </c>
      <c r="AP606" s="83"/>
      <c r="AQ606" s="58"/>
      <c r="AR606" s="58"/>
      <c r="AS606" s="193">
        <f>SUM(AU606:BN606)+SUM(BO606:CL606)/1000</f>
        <v>246.83600000000001</v>
      </c>
      <c r="AT606" s="248" t="str">
        <f>FR606</f>
        <v/>
      </c>
      <c r="AU606" s="64">
        <v>6.1</v>
      </c>
      <c r="AV606" s="58">
        <v>13.4</v>
      </c>
      <c r="AW606" s="58">
        <v>36.9</v>
      </c>
      <c r="AX606" s="58">
        <v>8.5</v>
      </c>
      <c r="AY606" s="58">
        <v>23.1</v>
      </c>
      <c r="AZ606" s="68">
        <v>153</v>
      </c>
      <c r="BA606" s="58"/>
      <c r="BB606" s="58">
        <v>2.8</v>
      </c>
      <c r="BC606" s="58"/>
      <c r="BD606" s="58">
        <v>0</v>
      </c>
      <c r="BE606" s="58">
        <v>0.98099999999999998</v>
      </c>
      <c r="BF606" s="58">
        <v>4.7E-2</v>
      </c>
      <c r="BG606" s="58">
        <v>0</v>
      </c>
      <c r="BH606" s="58"/>
      <c r="BI606" s="58"/>
      <c r="BJ606" s="58">
        <v>2</v>
      </c>
      <c r="BK606" s="58">
        <v>0</v>
      </c>
      <c r="BL606" s="58"/>
      <c r="BM606" s="58"/>
      <c r="BN606" s="68">
        <v>0</v>
      </c>
      <c r="BO606" s="81">
        <v>0</v>
      </c>
      <c r="BP606" s="81">
        <v>0</v>
      </c>
      <c r="BQ606" s="81">
        <v>8</v>
      </c>
      <c r="BR606" s="81"/>
      <c r="BS606" s="81"/>
      <c r="BT606" s="81">
        <v>0</v>
      </c>
      <c r="BU606" s="81"/>
      <c r="BV606" s="81">
        <v>0</v>
      </c>
      <c r="BW606" s="81"/>
      <c r="BX606" s="81">
        <v>0</v>
      </c>
      <c r="BY606" s="81">
        <v>0</v>
      </c>
      <c r="BZ606" s="81"/>
      <c r="CA606" s="81">
        <v>0</v>
      </c>
      <c r="CB606" s="81">
        <v>0</v>
      </c>
      <c r="CC606" s="81"/>
      <c r="CD606" s="81">
        <v>0</v>
      </c>
      <c r="CE606" s="81">
        <v>0</v>
      </c>
      <c r="CF606" s="81"/>
      <c r="CG606" s="81"/>
      <c r="CH606" s="81"/>
      <c r="CI606" s="81"/>
      <c r="CJ606" s="81"/>
      <c r="CK606" s="81"/>
      <c r="CL606" s="82">
        <v>0</v>
      </c>
      <c r="CM606" s="81">
        <v>3.6</v>
      </c>
      <c r="CN606" s="90">
        <v>33</v>
      </c>
      <c r="CO606" s="81"/>
      <c r="CP606" s="58"/>
      <c r="CQ606" s="68"/>
      <c r="CR606" s="58"/>
      <c r="CS606" s="58"/>
      <c r="CT606" s="58"/>
      <c r="CU606" s="58"/>
      <c r="CV606" s="58"/>
      <c r="CW606" s="58"/>
      <c r="CX606" s="58"/>
      <c r="CY606" s="58"/>
      <c r="CZ606" s="58"/>
      <c r="DA606" s="68"/>
      <c r="DB606" s="81"/>
      <c r="DC606" s="81" t="s">
        <v>1826</v>
      </c>
      <c r="DD606" s="81"/>
      <c r="DE606" s="81">
        <v>-16.399999999999999</v>
      </c>
      <c r="DF606" s="90" t="s">
        <v>2099</v>
      </c>
      <c r="DG606" s="81">
        <v>-8.58</v>
      </c>
      <c r="DH606" s="81"/>
      <c r="DI606" s="81"/>
      <c r="DJ606" s="81"/>
      <c r="DK606" s="103"/>
      <c r="DL606" s="103"/>
      <c r="DM606" s="103"/>
      <c r="DN606" s="81"/>
      <c r="DO606" s="81"/>
      <c r="DP606" s="103"/>
      <c r="DQ606" s="103"/>
      <c r="DR606" s="103"/>
      <c r="DS606" s="104"/>
      <c r="DT606" s="50">
        <f t="shared" si="788"/>
        <v>0</v>
      </c>
      <c r="DU606" s="73">
        <f t="shared" si="789"/>
        <v>0</v>
      </c>
      <c r="DV606" s="73">
        <f t="shared" si="790"/>
        <v>0</v>
      </c>
      <c r="DW606" s="73">
        <f t="shared" si="791"/>
        <v>1</v>
      </c>
      <c r="DX606" s="73">
        <f t="shared" si="792"/>
        <v>0</v>
      </c>
      <c r="DY606" s="125">
        <f t="shared" si="793"/>
        <v>0</v>
      </c>
      <c r="DZ606" s="73">
        <f t="shared" si="794"/>
        <v>1</v>
      </c>
      <c r="EA606" s="19">
        <f t="shared" si="795"/>
        <v>0</v>
      </c>
      <c r="EB606" s="50">
        <f t="shared" si="796"/>
        <v>0</v>
      </c>
      <c r="EC606" s="19">
        <f t="shared" si="797"/>
        <v>1</v>
      </c>
      <c r="ED606" s="19">
        <f t="shared" si="798"/>
        <v>0</v>
      </c>
      <c r="EE606" s="19">
        <f t="shared" si="799"/>
        <v>0</v>
      </c>
      <c r="EF606" s="50">
        <f t="shared" si="800"/>
        <v>0</v>
      </c>
      <c r="EG606" s="19">
        <f t="shared" si="801"/>
        <v>1</v>
      </c>
      <c r="EH606" s="19">
        <f t="shared" si="802"/>
        <v>0</v>
      </c>
      <c r="EI606" s="50">
        <f t="shared" si="803"/>
        <v>0</v>
      </c>
      <c r="EJ606" s="125">
        <f t="shared" si="804"/>
        <v>1</v>
      </c>
      <c r="EK606">
        <f t="shared" si="805"/>
        <v>6.1</v>
      </c>
      <c r="EL606">
        <f t="shared" si="806"/>
        <v>2.8</v>
      </c>
      <c r="EM606">
        <f t="shared" si="807"/>
        <v>13.4</v>
      </c>
      <c r="EN606">
        <f t="shared" si="808"/>
        <v>36.9</v>
      </c>
      <c r="EO606">
        <f t="shared" si="809"/>
        <v>4.7E-2</v>
      </c>
      <c r="EP606">
        <f t="shared" si="810"/>
        <v>0.98099999999999998</v>
      </c>
      <c r="EQ606">
        <f t="shared" si="811"/>
        <v>153</v>
      </c>
      <c r="ER606" t="str">
        <f t="shared" si="812"/>
        <v/>
      </c>
      <c r="ES606">
        <f t="shared" si="813"/>
        <v>2</v>
      </c>
      <c r="ET606">
        <f t="shared" si="814"/>
        <v>23.1</v>
      </c>
      <c r="EU606" s="61">
        <f t="shared" si="815"/>
        <v>8.5</v>
      </c>
      <c r="EV606" s="53" t="e">
        <f>IF(ISNUMBER(EK606),EK606*#REF!,"")</f>
        <v>#REF!</v>
      </c>
      <c r="EW606" s="53" t="e">
        <f>IF(ISNUMBER(EL606),EL606*#REF!,"")</f>
        <v>#REF!</v>
      </c>
      <c r="EX606" s="53" t="e">
        <f>IF(ISNUMBER(EM606),EM606*#REF!,"")</f>
        <v>#REF!</v>
      </c>
      <c r="EY606" s="53" t="e">
        <f>IF(ISNUMBER(EN606),EN606*#REF!,"")</f>
        <v>#REF!</v>
      </c>
      <c r="EZ606" s="53" t="e">
        <f>IF(ISNUMBER(EO606),EO606*#REF!,"")</f>
        <v>#REF!</v>
      </c>
      <c r="FA606" s="53" t="e">
        <f>IF(ISNUMBER(EP606),EP606*#REF!,"")</f>
        <v>#REF!</v>
      </c>
      <c r="FB606" s="53" t="e">
        <f>IF(ISNUMBER(EQ606),EQ606*#REF!,"")</f>
        <v>#REF!</v>
      </c>
      <c r="FC606" s="53" t="str">
        <f>IF(ISNUMBER(ER606),ER606*#REF!,"")</f>
        <v/>
      </c>
      <c r="FD606" s="53" t="e">
        <f>IF(ISNUMBER(ES606),ES606*#REF!,"")</f>
        <v>#REF!</v>
      </c>
      <c r="FE606" s="53" t="e">
        <f>IF(ISNUMBER(ET606),ET606*#REF!,"")</f>
        <v>#REF!</v>
      </c>
      <c r="FF606" s="52" t="e">
        <f>IF(ISNUMBER(EU606),EU606*#REF!,"")</f>
        <v>#REF!</v>
      </c>
      <c r="FG606" s="55" t="str">
        <f t="shared" si="816"/>
        <v/>
      </c>
      <c r="FH606" s="55" t="str">
        <f t="shared" si="817"/>
        <v/>
      </c>
      <c r="FI606" s="55" t="str">
        <f t="shared" si="818"/>
        <v/>
      </c>
      <c r="FJ606" s="55" t="str">
        <f t="shared" si="819"/>
        <v/>
      </c>
      <c r="FK606" s="55" t="str">
        <f t="shared" si="820"/>
        <v/>
      </c>
      <c r="FL606" s="55" t="str">
        <f t="shared" si="821"/>
        <v/>
      </c>
      <c r="FM606" s="55" t="str">
        <f t="shared" si="822"/>
        <v/>
      </c>
      <c r="FN606" s="55" t="str">
        <f t="shared" si="823"/>
        <v/>
      </c>
      <c r="FO606" s="55" t="str">
        <f t="shared" si="824"/>
        <v/>
      </c>
      <c r="FP606" s="55" t="str">
        <f t="shared" si="825"/>
        <v/>
      </c>
      <c r="FQ606" s="59" t="str">
        <f t="shared" si="826"/>
        <v/>
      </c>
      <c r="FR606" s="53" t="str">
        <f t="shared" si="778"/>
        <v/>
      </c>
      <c r="FS606" s="53" t="e">
        <f t="shared" si="827"/>
        <v>#VALUE!</v>
      </c>
      <c r="FT606" s="19" t="e">
        <f t="shared" si="828"/>
        <v>#VALUE!</v>
      </c>
      <c r="FU606" s="19" t="e">
        <f t="shared" si="829"/>
        <v>#VALUE!</v>
      </c>
      <c r="FV606" s="19" t="e">
        <f t="shared" si="830"/>
        <v>#VALUE!</v>
      </c>
      <c r="FW606" s="50" t="e">
        <f t="shared" si="831"/>
        <v>#VALUE!</v>
      </c>
      <c r="FX606" s="120">
        <f t="shared" si="832"/>
        <v>0</v>
      </c>
      <c r="FY606" s="120">
        <f t="shared" si="833"/>
        <v>0</v>
      </c>
      <c r="FZ606" s="120">
        <f t="shared" si="834"/>
        <v>0</v>
      </c>
      <c r="GA606" s="120">
        <f t="shared" si="835"/>
        <v>0</v>
      </c>
      <c r="GB606" s="120">
        <f t="shared" si="836"/>
        <v>0</v>
      </c>
      <c r="GC606" s="120">
        <f t="shared" si="837"/>
        <v>0</v>
      </c>
      <c r="GD606" s="120">
        <f t="shared" si="838"/>
        <v>0</v>
      </c>
      <c r="GE606" s="120">
        <f t="shared" si="839"/>
        <v>0</v>
      </c>
      <c r="GF606" s="120">
        <f t="shared" si="840"/>
        <v>0</v>
      </c>
      <c r="GG606">
        <f t="shared" si="841"/>
        <v>0</v>
      </c>
      <c r="GH606">
        <f t="shared" si="842"/>
        <v>0</v>
      </c>
      <c r="GI606">
        <v>6</v>
      </c>
      <c r="GJ606" t="str">
        <f t="shared" si="843"/>
        <v/>
      </c>
    </row>
    <row r="607" spans="1:192" x14ac:dyDescent="0.2">
      <c r="A607" s="50">
        <f t="shared" si="844"/>
        <v>606</v>
      </c>
      <c r="B607" s="58" t="s">
        <v>1039</v>
      </c>
      <c r="C607" s="58" t="s">
        <v>1040</v>
      </c>
      <c r="D607" s="58"/>
      <c r="E607" s="58"/>
      <c r="F607" s="83">
        <v>3529540</v>
      </c>
      <c r="G607" s="83">
        <v>5700700</v>
      </c>
      <c r="H607" s="77">
        <f t="shared" si="782"/>
        <v>529453.75399999996</v>
      </c>
      <c r="I607" s="77">
        <f t="shared" si="783"/>
        <v>5698859.5100000007</v>
      </c>
      <c r="J607" s="209">
        <v>196</v>
      </c>
      <c r="K607" s="83" t="s">
        <v>1335</v>
      </c>
      <c r="L607" s="208">
        <v>0</v>
      </c>
      <c r="M607" s="83"/>
      <c r="O607" s="83"/>
      <c r="P607" s="83"/>
      <c r="Q607" s="2" t="s">
        <v>1339</v>
      </c>
      <c r="R607" s="2" t="s">
        <v>2862</v>
      </c>
      <c r="S607" s="2" t="s">
        <v>1324</v>
      </c>
      <c r="T607" s="241" t="str">
        <f t="shared" si="784"/>
        <v>-</v>
      </c>
      <c r="U607" s="241" t="str">
        <f t="shared" si="785"/>
        <v>-</v>
      </c>
      <c r="V607" s="241" t="str">
        <f t="shared" si="786"/>
        <v>-</v>
      </c>
      <c r="W607" s="241" t="str">
        <f t="shared" si="777"/>
        <v>-</v>
      </c>
      <c r="X607" s="260">
        <f t="shared" si="774"/>
        <v>6</v>
      </c>
      <c r="Y607" s="261" t="str">
        <f t="shared" si="787"/>
        <v/>
      </c>
      <c r="Z607" s="68"/>
      <c r="AA607" s="48" t="s">
        <v>1779</v>
      </c>
      <c r="AB607" s="77">
        <v>1</v>
      </c>
      <c r="AC607" s="2" t="s">
        <v>1038</v>
      </c>
      <c r="AD607" s="2" t="s">
        <v>1883</v>
      </c>
      <c r="AE607" s="57" t="s">
        <v>1431</v>
      </c>
      <c r="AF607" s="66">
        <v>10.6</v>
      </c>
      <c r="AG607" s="83"/>
      <c r="AH607" s="83">
        <v>7.5</v>
      </c>
      <c r="AI607" s="83"/>
      <c r="AJ607" s="83"/>
      <c r="AK607" s="83"/>
      <c r="AL607" s="83"/>
      <c r="AM607" s="83"/>
      <c r="AN607" s="58"/>
      <c r="AO607" s="58"/>
      <c r="AP607" s="83"/>
      <c r="AQ607" s="58"/>
      <c r="AR607" s="58"/>
      <c r="AS607" s="204"/>
      <c r="AT607" s="249"/>
      <c r="AU607" s="126"/>
      <c r="AV607" s="65"/>
      <c r="AW607" s="65"/>
      <c r="AX607" s="65"/>
      <c r="AY607" s="65"/>
      <c r="AZ607" s="70">
        <v>184</v>
      </c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68"/>
      <c r="BO607" s="81"/>
      <c r="BP607" s="81"/>
      <c r="BQ607" s="81"/>
      <c r="BR607" s="81"/>
      <c r="BS607" s="81"/>
      <c r="BT607" s="81"/>
      <c r="BU607" s="81"/>
      <c r="BV607" s="81"/>
      <c r="BW607" s="81"/>
      <c r="BX607" s="81"/>
      <c r="BY607" s="81"/>
      <c r="BZ607" s="81"/>
      <c r="CA607" s="81"/>
      <c r="CB607" s="81"/>
      <c r="CC607" s="81"/>
      <c r="CD607" s="81"/>
      <c r="CE607" s="81"/>
      <c r="CF607" s="81"/>
      <c r="CG607" s="81"/>
      <c r="CH607" s="81"/>
      <c r="CI607" s="81"/>
      <c r="CJ607" s="81"/>
      <c r="CK607" s="81"/>
      <c r="CL607" s="82"/>
      <c r="CM607" s="81"/>
      <c r="CN607" s="90">
        <v>12</v>
      </c>
      <c r="CO607" s="81"/>
      <c r="CP607" s="58"/>
      <c r="CQ607" s="68"/>
      <c r="CR607" s="58"/>
      <c r="CS607" s="58"/>
      <c r="CT607" s="58"/>
      <c r="CU607" s="58"/>
      <c r="CV607" s="58"/>
      <c r="CW607" s="58"/>
      <c r="CX607" s="58"/>
      <c r="CY607" s="58"/>
      <c r="CZ607" s="58"/>
      <c r="DA607" s="68"/>
      <c r="DB607" s="81"/>
      <c r="DC607" s="90" t="s">
        <v>2100</v>
      </c>
      <c r="DD607" s="81"/>
      <c r="DE607" s="95">
        <v>-16</v>
      </c>
      <c r="DF607" s="90" t="s">
        <v>2101</v>
      </c>
      <c r="DG607" s="95"/>
      <c r="DH607" s="81"/>
      <c r="DI607" s="81"/>
      <c r="DJ607" s="81"/>
      <c r="DK607" s="103"/>
      <c r="DL607" s="103"/>
      <c r="DM607" s="103"/>
      <c r="DN607" s="81"/>
      <c r="DO607" s="81"/>
      <c r="DP607" s="103"/>
      <c r="DQ607" s="103"/>
      <c r="DR607" s="103"/>
      <c r="DS607" s="104"/>
      <c r="DT607" s="50">
        <f t="shared" si="788"/>
        <v>1</v>
      </c>
      <c r="DU607" s="73">
        <f t="shared" si="789"/>
        <v>1</v>
      </c>
      <c r="DV607" s="73">
        <f t="shared" si="790"/>
        <v>0</v>
      </c>
      <c r="DW607" s="73">
        <f t="shared" si="791"/>
        <v>0</v>
      </c>
      <c r="DX607" s="73">
        <f t="shared" si="792"/>
        <v>0</v>
      </c>
      <c r="DY607" s="125">
        <f t="shared" si="793"/>
        <v>0</v>
      </c>
      <c r="DZ607" s="73">
        <f t="shared" si="794"/>
        <v>1</v>
      </c>
      <c r="EA607" s="19">
        <f t="shared" si="795"/>
        <v>0</v>
      </c>
      <c r="EB607" s="50">
        <f t="shared" si="796"/>
        <v>0</v>
      </c>
      <c r="EC607" s="19">
        <f t="shared" si="797"/>
        <v>0</v>
      </c>
      <c r="ED607" s="19">
        <f t="shared" si="798"/>
        <v>0</v>
      </c>
      <c r="EE607" s="19">
        <f t="shared" si="799"/>
        <v>0</v>
      </c>
      <c r="EF607" s="50">
        <f t="shared" si="800"/>
        <v>1</v>
      </c>
      <c r="EG607" s="19">
        <f t="shared" si="801"/>
        <v>1</v>
      </c>
      <c r="EH607" s="19">
        <f t="shared" si="802"/>
        <v>0</v>
      </c>
      <c r="EI607" s="50">
        <f t="shared" si="803"/>
        <v>0</v>
      </c>
      <c r="EJ607" s="125">
        <f t="shared" si="804"/>
        <v>0</v>
      </c>
      <c r="EK607" t="str">
        <f t="shared" si="805"/>
        <v/>
      </c>
      <c r="EL607" t="str">
        <f t="shared" si="806"/>
        <v/>
      </c>
      <c r="EM607" t="str">
        <f t="shared" si="807"/>
        <v/>
      </c>
      <c r="EN607" t="str">
        <f t="shared" si="808"/>
        <v/>
      </c>
      <c r="EO607" t="str">
        <f t="shared" si="809"/>
        <v/>
      </c>
      <c r="EP607" t="str">
        <f t="shared" si="810"/>
        <v/>
      </c>
      <c r="EQ607">
        <f t="shared" si="811"/>
        <v>184</v>
      </c>
      <c r="ER607" t="str">
        <f t="shared" si="812"/>
        <v/>
      </c>
      <c r="ES607" t="str">
        <f t="shared" si="813"/>
        <v/>
      </c>
      <c r="ET607" t="str">
        <f t="shared" si="814"/>
        <v/>
      </c>
      <c r="EU607" s="61" t="str">
        <f t="shared" si="815"/>
        <v/>
      </c>
      <c r="EV607" s="53" t="str">
        <f>IF(ISNUMBER(EK607),EK607*#REF!,"")</f>
        <v/>
      </c>
      <c r="EW607" s="53" t="str">
        <f>IF(ISNUMBER(EL607),EL607*#REF!,"")</f>
        <v/>
      </c>
      <c r="EX607" s="53" t="str">
        <f>IF(ISNUMBER(EM607),EM607*#REF!,"")</f>
        <v/>
      </c>
      <c r="EY607" s="53" t="str">
        <f>IF(ISNUMBER(EN607),EN607*#REF!,"")</f>
        <v/>
      </c>
      <c r="EZ607" s="53" t="str">
        <f>IF(ISNUMBER(EO607),EO607*#REF!,"")</f>
        <v/>
      </c>
      <c r="FA607" s="53" t="str">
        <f>IF(ISNUMBER(EP607),EP607*#REF!,"")</f>
        <v/>
      </c>
      <c r="FB607" s="53" t="e">
        <f>IF(ISNUMBER(EQ607),EQ607*#REF!,"")</f>
        <v>#REF!</v>
      </c>
      <c r="FC607" s="53" t="str">
        <f>IF(ISNUMBER(ER607),ER607*#REF!,"")</f>
        <v/>
      </c>
      <c r="FD607" s="53" t="str">
        <f>IF(ISNUMBER(ES607),ES607*#REF!,"")</f>
        <v/>
      </c>
      <c r="FE607" s="53" t="str">
        <f>IF(ISNUMBER(ET607),ET607*#REF!,"")</f>
        <v/>
      </c>
      <c r="FF607" s="52" t="str">
        <f>IF(ISNUMBER(EU607),EU607*#REF!,"")</f>
        <v/>
      </c>
      <c r="FG607" s="55" t="str">
        <f t="shared" si="816"/>
        <v/>
      </c>
      <c r="FH607" s="55" t="str">
        <f t="shared" si="817"/>
        <v/>
      </c>
      <c r="FI607" s="55" t="str">
        <f t="shared" si="818"/>
        <v/>
      </c>
      <c r="FJ607" s="55" t="str">
        <f t="shared" si="819"/>
        <v/>
      </c>
      <c r="FK607" s="55" t="str">
        <f t="shared" si="820"/>
        <v/>
      </c>
      <c r="FL607" s="55" t="str">
        <f t="shared" si="821"/>
        <v/>
      </c>
      <c r="FM607" s="55" t="str">
        <f t="shared" si="822"/>
        <v/>
      </c>
      <c r="FN607" s="55" t="str">
        <f t="shared" si="823"/>
        <v/>
      </c>
      <c r="FO607" s="55" t="str">
        <f t="shared" si="824"/>
        <v/>
      </c>
      <c r="FP607" s="55" t="str">
        <f t="shared" si="825"/>
        <v/>
      </c>
      <c r="FQ607" s="59" t="str">
        <f t="shared" si="826"/>
        <v/>
      </c>
      <c r="FR607" s="53" t="str">
        <f t="shared" si="778"/>
        <v/>
      </c>
      <c r="FS607" s="53">
        <f t="shared" si="827"/>
        <v>0</v>
      </c>
      <c r="FT607" s="19">
        <f t="shared" si="828"/>
        <v>1</v>
      </c>
      <c r="FU607" s="19">
        <f t="shared" si="829"/>
        <v>0</v>
      </c>
      <c r="FV607" s="19">
        <f t="shared" si="830"/>
        <v>0</v>
      </c>
      <c r="FW607" s="50">
        <f t="shared" si="831"/>
        <v>0</v>
      </c>
      <c r="FX607" s="120">
        <f t="shared" si="832"/>
        <v>0</v>
      </c>
      <c r="FY607" s="120">
        <f t="shared" si="833"/>
        <v>0</v>
      </c>
      <c r="FZ607" s="120">
        <f t="shared" si="834"/>
        <v>0</v>
      </c>
      <c r="GA607" s="120">
        <f t="shared" si="835"/>
        <v>0</v>
      </c>
      <c r="GB607" s="120">
        <f t="shared" si="836"/>
        <v>0</v>
      </c>
      <c r="GC607" s="120">
        <f t="shared" si="837"/>
        <v>0</v>
      </c>
      <c r="GD607" s="120">
        <f t="shared" si="838"/>
        <v>0</v>
      </c>
      <c r="GE607" s="120">
        <f t="shared" si="839"/>
        <v>0</v>
      </c>
      <c r="GF607" s="120">
        <f t="shared" si="840"/>
        <v>0</v>
      </c>
      <c r="GG607">
        <f t="shared" si="841"/>
        <v>0</v>
      </c>
      <c r="GH607">
        <f t="shared" si="842"/>
        <v>0</v>
      </c>
      <c r="GI607">
        <v>6</v>
      </c>
      <c r="GJ607" t="str">
        <f t="shared" si="843"/>
        <v/>
      </c>
    </row>
    <row r="608" spans="1:192" x14ac:dyDescent="0.2">
      <c r="A608" s="50">
        <f t="shared" si="844"/>
        <v>607</v>
      </c>
      <c r="B608" s="58" t="s">
        <v>1039</v>
      </c>
      <c r="C608" s="58" t="s">
        <v>1040</v>
      </c>
      <c r="D608" s="58"/>
      <c r="E608" s="58"/>
      <c r="F608" s="83">
        <v>3529540</v>
      </c>
      <c r="G608" s="83">
        <v>5700700</v>
      </c>
      <c r="H608" s="77">
        <f t="shared" si="782"/>
        <v>529453.75399999996</v>
      </c>
      <c r="I608" s="77">
        <f t="shared" si="783"/>
        <v>5698859.5100000007</v>
      </c>
      <c r="J608" s="209">
        <v>196</v>
      </c>
      <c r="K608" s="83" t="s">
        <v>1335</v>
      </c>
      <c r="L608" s="208">
        <v>0</v>
      </c>
      <c r="M608" s="83"/>
      <c r="O608" s="83"/>
      <c r="P608" s="83"/>
      <c r="Q608" s="2" t="s">
        <v>1339</v>
      </c>
      <c r="R608" s="2" t="s">
        <v>2862</v>
      </c>
      <c r="S608" s="2" t="s">
        <v>1324</v>
      </c>
      <c r="T608" s="241" t="str">
        <f t="shared" si="784"/>
        <v>-</v>
      </c>
      <c r="U608" s="241" t="str">
        <f t="shared" si="785"/>
        <v>-</v>
      </c>
      <c r="V608" s="241" t="str">
        <f t="shared" si="786"/>
        <v>-</v>
      </c>
      <c r="W608" s="241" t="str">
        <f t="shared" si="777"/>
        <v>-</v>
      </c>
      <c r="X608" s="260">
        <f t="shared" si="774"/>
        <v>6</v>
      </c>
      <c r="Y608" s="261" t="str">
        <f t="shared" si="787"/>
        <v/>
      </c>
      <c r="Z608" s="68"/>
      <c r="AA608" s="48" t="s">
        <v>1783</v>
      </c>
      <c r="AB608" s="77">
        <v>2</v>
      </c>
      <c r="AC608" s="2" t="s">
        <v>1038</v>
      </c>
      <c r="AD608" s="2" t="s">
        <v>1883</v>
      </c>
      <c r="AE608" s="57" t="s">
        <v>1431</v>
      </c>
      <c r="AF608" s="66">
        <v>10.1</v>
      </c>
      <c r="AG608" s="83"/>
      <c r="AH608" s="83">
        <v>6.7</v>
      </c>
      <c r="AI608" s="83"/>
      <c r="AJ608" s="83"/>
      <c r="AK608" s="83"/>
      <c r="AL608" s="83"/>
      <c r="AM608" s="83"/>
      <c r="AN608" s="58"/>
      <c r="AO608" s="58"/>
      <c r="AP608" s="83"/>
      <c r="AQ608" s="58"/>
      <c r="AR608" s="58"/>
      <c r="AS608" s="204"/>
      <c r="AT608" s="249"/>
      <c r="AU608" s="126"/>
      <c r="AV608" s="65"/>
      <c r="AW608" s="65"/>
      <c r="AX608" s="65"/>
      <c r="AY608" s="65"/>
      <c r="AZ608" s="70">
        <v>140</v>
      </c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68"/>
      <c r="BO608" s="81"/>
      <c r="BP608" s="81"/>
      <c r="BQ608" s="81"/>
      <c r="BR608" s="81"/>
      <c r="BS608" s="81"/>
      <c r="BT608" s="81"/>
      <c r="BU608" s="81"/>
      <c r="BV608" s="81"/>
      <c r="BW608" s="81"/>
      <c r="BX608" s="81"/>
      <c r="BY608" s="81"/>
      <c r="BZ608" s="81"/>
      <c r="CA608" s="81"/>
      <c r="CB608" s="81"/>
      <c r="CC608" s="81"/>
      <c r="CD608" s="81"/>
      <c r="CE608" s="81"/>
      <c r="CF608" s="81"/>
      <c r="CG608" s="81"/>
      <c r="CH608" s="81"/>
      <c r="CI608" s="81"/>
      <c r="CJ608" s="81"/>
      <c r="CK608" s="81"/>
      <c r="CL608" s="82"/>
      <c r="CM608" s="81"/>
      <c r="CN608" s="90">
        <v>27</v>
      </c>
      <c r="CO608" s="81"/>
      <c r="CP608" s="58"/>
      <c r="CQ608" s="68"/>
      <c r="CR608" s="58"/>
      <c r="CS608" s="58"/>
      <c r="CT608" s="58"/>
      <c r="CU608" s="58"/>
      <c r="CV608" s="58"/>
      <c r="CW608" s="58"/>
      <c r="CX608" s="58"/>
      <c r="CY608" s="58"/>
      <c r="CZ608" s="58"/>
      <c r="DA608" s="68"/>
      <c r="DB608" s="81"/>
      <c r="DC608" s="90" t="s">
        <v>2102</v>
      </c>
      <c r="DD608" s="81"/>
      <c r="DE608" s="81">
        <v>-15.7</v>
      </c>
      <c r="DF608" s="90" t="s">
        <v>2103</v>
      </c>
      <c r="DG608" s="81">
        <v>-9.93</v>
      </c>
      <c r="DH608" s="81"/>
      <c r="DI608" s="81"/>
      <c r="DJ608" s="81"/>
      <c r="DK608" s="103"/>
      <c r="DL608" s="103"/>
      <c r="DM608" s="103"/>
      <c r="DN608" s="81"/>
      <c r="DO608" s="81"/>
      <c r="DP608" s="103"/>
      <c r="DQ608" s="103"/>
      <c r="DR608" s="103"/>
      <c r="DS608" s="104"/>
      <c r="DT608" s="50">
        <f t="shared" si="788"/>
        <v>0</v>
      </c>
      <c r="DU608" s="73">
        <f t="shared" si="789"/>
        <v>1</v>
      </c>
      <c r="DV608" s="73">
        <f t="shared" si="790"/>
        <v>0</v>
      </c>
      <c r="DW608" s="73">
        <f t="shared" si="791"/>
        <v>0</v>
      </c>
      <c r="DX608" s="73">
        <f t="shared" si="792"/>
        <v>0</v>
      </c>
      <c r="DY608" s="125">
        <f t="shared" si="793"/>
        <v>0</v>
      </c>
      <c r="DZ608" s="73">
        <f t="shared" si="794"/>
        <v>1</v>
      </c>
      <c r="EA608" s="19">
        <f t="shared" si="795"/>
        <v>0</v>
      </c>
      <c r="EB608" s="50">
        <f t="shared" si="796"/>
        <v>0</v>
      </c>
      <c r="EC608" s="19">
        <f t="shared" si="797"/>
        <v>0</v>
      </c>
      <c r="ED608" s="19">
        <f t="shared" si="798"/>
        <v>0</v>
      </c>
      <c r="EE608" s="19">
        <f t="shared" si="799"/>
        <v>0</v>
      </c>
      <c r="EF608" s="50">
        <f t="shared" si="800"/>
        <v>1</v>
      </c>
      <c r="EG608" s="19">
        <f t="shared" si="801"/>
        <v>1</v>
      </c>
      <c r="EH608" s="19">
        <f t="shared" si="802"/>
        <v>0</v>
      </c>
      <c r="EI608" s="50">
        <f t="shared" si="803"/>
        <v>0</v>
      </c>
      <c r="EJ608" s="125">
        <f t="shared" si="804"/>
        <v>0</v>
      </c>
      <c r="EK608" t="str">
        <f t="shared" si="805"/>
        <v/>
      </c>
      <c r="EL608" t="str">
        <f t="shared" si="806"/>
        <v/>
      </c>
      <c r="EM608" t="str">
        <f t="shared" si="807"/>
        <v/>
      </c>
      <c r="EN608" t="str">
        <f t="shared" si="808"/>
        <v/>
      </c>
      <c r="EO608" t="str">
        <f t="shared" si="809"/>
        <v/>
      </c>
      <c r="EP608" t="str">
        <f t="shared" si="810"/>
        <v/>
      </c>
      <c r="EQ608">
        <f t="shared" si="811"/>
        <v>140</v>
      </c>
      <c r="ER608" t="str">
        <f t="shared" si="812"/>
        <v/>
      </c>
      <c r="ES608" t="str">
        <f t="shared" si="813"/>
        <v/>
      </c>
      <c r="ET608" t="str">
        <f t="shared" si="814"/>
        <v/>
      </c>
      <c r="EU608" s="61" t="str">
        <f t="shared" si="815"/>
        <v/>
      </c>
      <c r="EV608" s="53" t="str">
        <f>IF(ISNUMBER(EK608),EK608*#REF!,"")</f>
        <v/>
      </c>
      <c r="EW608" s="53" t="str">
        <f>IF(ISNUMBER(EL608),EL608*#REF!,"")</f>
        <v/>
      </c>
      <c r="EX608" s="53" t="str">
        <f>IF(ISNUMBER(EM608),EM608*#REF!,"")</f>
        <v/>
      </c>
      <c r="EY608" s="53" t="str">
        <f>IF(ISNUMBER(EN608),EN608*#REF!,"")</f>
        <v/>
      </c>
      <c r="EZ608" s="53" t="str">
        <f>IF(ISNUMBER(EO608),EO608*#REF!,"")</f>
        <v/>
      </c>
      <c r="FA608" s="53" t="str">
        <f>IF(ISNUMBER(EP608),EP608*#REF!,"")</f>
        <v/>
      </c>
      <c r="FB608" s="53" t="e">
        <f>IF(ISNUMBER(EQ608),EQ608*#REF!,"")</f>
        <v>#REF!</v>
      </c>
      <c r="FC608" s="53" t="str">
        <f>IF(ISNUMBER(ER608),ER608*#REF!,"")</f>
        <v/>
      </c>
      <c r="FD608" s="53" t="str">
        <f>IF(ISNUMBER(ES608),ES608*#REF!,"")</f>
        <v/>
      </c>
      <c r="FE608" s="53" t="str">
        <f>IF(ISNUMBER(ET608),ET608*#REF!,"")</f>
        <v/>
      </c>
      <c r="FF608" s="52" t="str">
        <f>IF(ISNUMBER(EU608),EU608*#REF!,"")</f>
        <v/>
      </c>
      <c r="FG608" s="55" t="str">
        <f t="shared" si="816"/>
        <v/>
      </c>
      <c r="FH608" s="55" t="str">
        <f t="shared" si="817"/>
        <v/>
      </c>
      <c r="FI608" s="55" t="str">
        <f t="shared" si="818"/>
        <v/>
      </c>
      <c r="FJ608" s="55" t="str">
        <f t="shared" si="819"/>
        <v/>
      </c>
      <c r="FK608" s="55" t="str">
        <f t="shared" si="820"/>
        <v/>
      </c>
      <c r="FL608" s="55" t="str">
        <f t="shared" si="821"/>
        <v/>
      </c>
      <c r="FM608" s="55" t="str">
        <f t="shared" si="822"/>
        <v/>
      </c>
      <c r="FN608" s="55" t="str">
        <f t="shared" si="823"/>
        <v/>
      </c>
      <c r="FO608" s="55" t="str">
        <f t="shared" si="824"/>
        <v/>
      </c>
      <c r="FP608" s="55" t="str">
        <f t="shared" si="825"/>
        <v/>
      </c>
      <c r="FQ608" s="59" t="str">
        <f t="shared" si="826"/>
        <v/>
      </c>
      <c r="FR608" s="53" t="str">
        <f t="shared" si="778"/>
        <v/>
      </c>
      <c r="FS608" s="53">
        <f t="shared" si="827"/>
        <v>0</v>
      </c>
      <c r="FT608" s="19">
        <f t="shared" si="828"/>
        <v>1</v>
      </c>
      <c r="FU608" s="19">
        <f t="shared" si="829"/>
        <v>0</v>
      </c>
      <c r="FV608" s="19">
        <f t="shared" si="830"/>
        <v>0</v>
      </c>
      <c r="FW608" s="50">
        <f t="shared" si="831"/>
        <v>0</v>
      </c>
      <c r="FX608" s="120">
        <f t="shared" si="832"/>
        <v>0</v>
      </c>
      <c r="FY608" s="120">
        <f t="shared" si="833"/>
        <v>0</v>
      </c>
      <c r="FZ608" s="120">
        <f t="shared" si="834"/>
        <v>0</v>
      </c>
      <c r="GA608" s="120">
        <f t="shared" si="835"/>
        <v>0</v>
      </c>
      <c r="GB608" s="120">
        <f t="shared" si="836"/>
        <v>0</v>
      </c>
      <c r="GC608" s="120">
        <f t="shared" si="837"/>
        <v>0</v>
      </c>
      <c r="GD608" s="120">
        <f t="shared" si="838"/>
        <v>0</v>
      </c>
      <c r="GE608" s="120">
        <f t="shared" si="839"/>
        <v>0</v>
      </c>
      <c r="GF608" s="120">
        <f t="shared" si="840"/>
        <v>0</v>
      </c>
      <c r="GG608">
        <f t="shared" si="841"/>
        <v>0</v>
      </c>
      <c r="GH608">
        <f t="shared" si="842"/>
        <v>0</v>
      </c>
      <c r="GI608">
        <v>6</v>
      </c>
      <c r="GJ608" t="str">
        <f t="shared" si="843"/>
        <v/>
      </c>
    </row>
    <row r="609" spans="1:192" x14ac:dyDescent="0.2">
      <c r="A609" s="50">
        <f t="shared" si="844"/>
        <v>608</v>
      </c>
      <c r="B609" s="58" t="s">
        <v>1039</v>
      </c>
      <c r="C609" s="58" t="s">
        <v>1040</v>
      </c>
      <c r="D609" s="58"/>
      <c r="E609" s="58"/>
      <c r="F609" s="83">
        <v>3529540</v>
      </c>
      <c r="G609" s="83">
        <v>5700700</v>
      </c>
      <c r="H609" s="77">
        <f t="shared" si="782"/>
        <v>529453.75399999996</v>
      </c>
      <c r="I609" s="77">
        <f t="shared" si="783"/>
        <v>5698859.5100000007</v>
      </c>
      <c r="J609" s="209">
        <v>196</v>
      </c>
      <c r="K609" s="83" t="s">
        <v>1335</v>
      </c>
      <c r="L609" s="208">
        <v>0</v>
      </c>
      <c r="M609" s="83"/>
      <c r="O609" s="83"/>
      <c r="P609" s="83"/>
      <c r="Q609" s="2" t="s">
        <v>1339</v>
      </c>
      <c r="R609" s="2" t="s">
        <v>2862</v>
      </c>
      <c r="S609" s="2" t="s">
        <v>1324</v>
      </c>
      <c r="T609" s="241" t="str">
        <f t="shared" si="784"/>
        <v>-</v>
      </c>
      <c r="U609" s="241" t="str">
        <f t="shared" si="785"/>
        <v>-</v>
      </c>
      <c r="V609" s="241" t="str">
        <f t="shared" si="786"/>
        <v>-</v>
      </c>
      <c r="W609" s="241" t="str">
        <f t="shared" si="777"/>
        <v>-</v>
      </c>
      <c r="X609" s="260">
        <f t="shared" si="774"/>
        <v>6</v>
      </c>
      <c r="Y609" s="261" t="str">
        <f t="shared" si="787"/>
        <v/>
      </c>
      <c r="Z609" s="68"/>
      <c r="AA609" s="67">
        <v>33871</v>
      </c>
      <c r="AB609" s="77">
        <v>3</v>
      </c>
      <c r="AC609" s="2" t="s">
        <v>1038</v>
      </c>
      <c r="AD609" s="2" t="s">
        <v>1888</v>
      </c>
      <c r="AE609" s="57" t="s">
        <v>1850</v>
      </c>
      <c r="AF609" s="66">
        <v>11.5</v>
      </c>
      <c r="AG609" s="83">
        <v>330</v>
      </c>
      <c r="AH609" s="83">
        <v>7.03</v>
      </c>
      <c r="AI609" s="83"/>
      <c r="AJ609" s="83"/>
      <c r="AK609" s="83"/>
      <c r="AL609" s="83"/>
      <c r="AM609" s="83"/>
      <c r="AN609" s="58"/>
      <c r="AO609" s="58"/>
      <c r="AP609" s="83"/>
      <c r="AQ609" s="58"/>
      <c r="AR609" s="58"/>
      <c r="AS609" s="193">
        <f t="shared" ref="AS609:AS616" si="845">SUM(AU609:BN609)+SUM(BO609:CL609)/1000</f>
        <v>260.22000000000003</v>
      </c>
      <c r="AT609" s="248" t="str">
        <f t="shared" ref="AT609:AT616" si="846">FR609</f>
        <v/>
      </c>
      <c r="AU609" s="64">
        <v>8</v>
      </c>
      <c r="AV609" s="58">
        <v>11</v>
      </c>
      <c r="AW609" s="58">
        <v>43.6</v>
      </c>
      <c r="AX609" s="58">
        <v>13.8</v>
      </c>
      <c r="AY609" s="58">
        <v>15.8</v>
      </c>
      <c r="AZ609" s="68">
        <v>150</v>
      </c>
      <c r="BA609" s="58"/>
      <c r="BB609" s="58">
        <v>1.4</v>
      </c>
      <c r="BC609" s="58"/>
      <c r="BD609" s="58">
        <v>0</v>
      </c>
      <c r="BE609" s="58">
        <v>0.02</v>
      </c>
      <c r="BF609" s="58">
        <v>0</v>
      </c>
      <c r="BG609" s="58"/>
      <c r="BH609" s="58"/>
      <c r="BI609" s="58"/>
      <c r="BJ609" s="58">
        <v>16.600000000000001</v>
      </c>
      <c r="BK609" s="58">
        <v>0</v>
      </c>
      <c r="BL609" s="58"/>
      <c r="BM609" s="58"/>
      <c r="BN609" s="68">
        <v>0</v>
      </c>
      <c r="BO609" s="81"/>
      <c r="BP609" s="81">
        <v>0</v>
      </c>
      <c r="BQ609" s="81"/>
      <c r="BR609" s="81"/>
      <c r="BS609" s="81"/>
      <c r="BT609" s="81"/>
      <c r="BU609" s="81"/>
      <c r="BV609" s="81"/>
      <c r="BW609" s="81"/>
      <c r="BX609" s="81"/>
      <c r="BY609" s="81"/>
      <c r="BZ609" s="81"/>
      <c r="CA609" s="81"/>
      <c r="CB609" s="81"/>
      <c r="CC609" s="81"/>
      <c r="CD609" s="81"/>
      <c r="CE609" s="81"/>
      <c r="CF609" s="81"/>
      <c r="CG609" s="81"/>
      <c r="CH609" s="81"/>
      <c r="CI609" s="81"/>
      <c r="CJ609" s="81"/>
      <c r="CK609" s="81"/>
      <c r="CL609" s="82"/>
      <c r="CM609" s="81">
        <v>5.7</v>
      </c>
      <c r="CN609" s="90">
        <v>14.4</v>
      </c>
      <c r="CO609" s="81"/>
      <c r="CP609" s="58"/>
      <c r="CQ609" s="68"/>
      <c r="CR609" s="58"/>
      <c r="CS609" s="58"/>
      <c r="CT609" s="58"/>
      <c r="CU609" s="58"/>
      <c r="CV609" s="58"/>
      <c r="CW609" s="58"/>
      <c r="CX609" s="58"/>
      <c r="CY609" s="58"/>
      <c r="CZ609" s="58"/>
      <c r="DA609" s="68"/>
      <c r="DB609" s="81"/>
      <c r="DC609" s="90" t="s">
        <v>2104</v>
      </c>
      <c r="DD609" s="81"/>
      <c r="DE609" s="81">
        <v>-16.3</v>
      </c>
      <c r="DF609" s="90" t="s">
        <v>2105</v>
      </c>
      <c r="DG609" s="81">
        <v>-8.64</v>
      </c>
      <c r="DH609" s="81"/>
      <c r="DI609" s="81"/>
      <c r="DJ609" s="81"/>
      <c r="DK609" s="103"/>
      <c r="DL609" s="103"/>
      <c r="DM609" s="103"/>
      <c r="DN609" s="81"/>
      <c r="DO609" s="81"/>
      <c r="DP609" s="103"/>
      <c r="DQ609" s="103"/>
      <c r="DR609" s="103"/>
      <c r="DS609" s="104"/>
      <c r="DT609" s="50">
        <f t="shared" si="788"/>
        <v>0</v>
      </c>
      <c r="DU609" s="73">
        <f t="shared" si="789"/>
        <v>1</v>
      </c>
      <c r="DV609" s="73">
        <f t="shared" si="790"/>
        <v>0</v>
      </c>
      <c r="DW609" s="73">
        <f t="shared" si="791"/>
        <v>0</v>
      </c>
      <c r="DX609" s="73">
        <f t="shared" si="792"/>
        <v>0</v>
      </c>
      <c r="DY609" s="125">
        <f t="shared" si="793"/>
        <v>0</v>
      </c>
      <c r="DZ609" s="73">
        <f t="shared" si="794"/>
        <v>1</v>
      </c>
      <c r="EA609" s="19">
        <f t="shared" si="795"/>
        <v>0</v>
      </c>
      <c r="EB609" s="50">
        <f t="shared" si="796"/>
        <v>0</v>
      </c>
      <c r="EC609" s="19">
        <f t="shared" si="797"/>
        <v>1</v>
      </c>
      <c r="ED609" s="19">
        <f t="shared" si="798"/>
        <v>0</v>
      </c>
      <c r="EE609" s="19">
        <f t="shared" si="799"/>
        <v>0</v>
      </c>
      <c r="EF609" s="50">
        <f t="shared" si="800"/>
        <v>0</v>
      </c>
      <c r="EG609" s="19">
        <f t="shared" si="801"/>
        <v>1</v>
      </c>
      <c r="EH609" s="19">
        <f t="shared" si="802"/>
        <v>0</v>
      </c>
      <c r="EI609" s="50">
        <f t="shared" si="803"/>
        <v>0</v>
      </c>
      <c r="EJ609" s="125">
        <f t="shared" si="804"/>
        <v>0</v>
      </c>
      <c r="EK609">
        <f t="shared" si="805"/>
        <v>8</v>
      </c>
      <c r="EL609">
        <f t="shared" si="806"/>
        <v>1.4</v>
      </c>
      <c r="EM609">
        <f t="shared" si="807"/>
        <v>11</v>
      </c>
      <c r="EN609">
        <f t="shared" si="808"/>
        <v>43.6</v>
      </c>
      <c r="EO609">
        <f t="shared" si="809"/>
        <v>0</v>
      </c>
      <c r="EP609">
        <f t="shared" si="810"/>
        <v>0.02</v>
      </c>
      <c r="EQ609">
        <f t="shared" si="811"/>
        <v>150</v>
      </c>
      <c r="ER609" t="str">
        <f t="shared" si="812"/>
        <v/>
      </c>
      <c r="ES609">
        <f t="shared" si="813"/>
        <v>16.600000000000001</v>
      </c>
      <c r="ET609">
        <f t="shared" si="814"/>
        <v>15.8</v>
      </c>
      <c r="EU609" s="61">
        <f t="shared" si="815"/>
        <v>13.8</v>
      </c>
      <c r="EV609" s="53" t="e">
        <f>IF(ISNUMBER(EK609),EK609*#REF!,"")</f>
        <v>#REF!</v>
      </c>
      <c r="EW609" s="53" t="e">
        <f>IF(ISNUMBER(EL609),EL609*#REF!,"")</f>
        <v>#REF!</v>
      </c>
      <c r="EX609" s="53" t="e">
        <f>IF(ISNUMBER(EM609),EM609*#REF!,"")</f>
        <v>#REF!</v>
      </c>
      <c r="EY609" s="53" t="e">
        <f>IF(ISNUMBER(EN609),EN609*#REF!,"")</f>
        <v>#REF!</v>
      </c>
      <c r="EZ609" s="53" t="e">
        <f>IF(ISNUMBER(EO609),EO609*#REF!,"")</f>
        <v>#REF!</v>
      </c>
      <c r="FA609" s="53" t="e">
        <f>IF(ISNUMBER(EP609),EP609*#REF!,"")</f>
        <v>#REF!</v>
      </c>
      <c r="FB609" s="53" t="e">
        <f>IF(ISNUMBER(EQ609),EQ609*#REF!,"")</f>
        <v>#REF!</v>
      </c>
      <c r="FC609" s="53" t="str">
        <f>IF(ISNUMBER(ER609),ER609*#REF!,"")</f>
        <v/>
      </c>
      <c r="FD609" s="53" t="e">
        <f>IF(ISNUMBER(ES609),ES609*#REF!,"")</f>
        <v>#REF!</v>
      </c>
      <c r="FE609" s="53" t="e">
        <f>IF(ISNUMBER(ET609),ET609*#REF!,"")</f>
        <v>#REF!</v>
      </c>
      <c r="FF609" s="52" t="e">
        <f>IF(ISNUMBER(EU609),EU609*#REF!,"")</f>
        <v>#REF!</v>
      </c>
      <c r="FG609" s="55" t="str">
        <f t="shared" si="816"/>
        <v/>
      </c>
      <c r="FH609" s="55" t="str">
        <f t="shared" si="817"/>
        <v/>
      </c>
      <c r="FI609" s="55" t="str">
        <f t="shared" si="818"/>
        <v/>
      </c>
      <c r="FJ609" s="55" t="str">
        <f t="shared" si="819"/>
        <v/>
      </c>
      <c r="FK609" s="55" t="str">
        <f t="shared" si="820"/>
        <v/>
      </c>
      <c r="FL609" s="55" t="str">
        <f t="shared" si="821"/>
        <v/>
      </c>
      <c r="FM609" s="55" t="str">
        <f t="shared" si="822"/>
        <v/>
      </c>
      <c r="FN609" s="55" t="str">
        <f t="shared" si="823"/>
        <v/>
      </c>
      <c r="FO609" s="55" t="str">
        <f t="shared" si="824"/>
        <v/>
      </c>
      <c r="FP609" s="55" t="str">
        <f t="shared" si="825"/>
        <v/>
      </c>
      <c r="FQ609" s="59" t="str">
        <f t="shared" si="826"/>
        <v/>
      </c>
      <c r="FR609" s="53" t="str">
        <f t="shared" si="778"/>
        <v/>
      </c>
      <c r="FS609" s="53" t="e">
        <f t="shared" si="827"/>
        <v>#VALUE!</v>
      </c>
      <c r="FT609" s="19" t="e">
        <f t="shared" si="828"/>
        <v>#VALUE!</v>
      </c>
      <c r="FU609" s="19" t="e">
        <f t="shared" si="829"/>
        <v>#VALUE!</v>
      </c>
      <c r="FV609" s="19" t="e">
        <f t="shared" si="830"/>
        <v>#VALUE!</v>
      </c>
      <c r="FW609" s="50" t="e">
        <f t="shared" si="831"/>
        <v>#VALUE!</v>
      </c>
      <c r="FX609" s="120">
        <f t="shared" si="832"/>
        <v>0</v>
      </c>
      <c r="FY609" s="120">
        <f t="shared" si="833"/>
        <v>0</v>
      </c>
      <c r="FZ609" s="120">
        <f t="shared" si="834"/>
        <v>0</v>
      </c>
      <c r="GA609" s="120">
        <f t="shared" si="835"/>
        <v>0</v>
      </c>
      <c r="GB609" s="120">
        <f t="shared" si="836"/>
        <v>0</v>
      </c>
      <c r="GC609" s="120">
        <f t="shared" si="837"/>
        <v>0</v>
      </c>
      <c r="GD609" s="120">
        <f t="shared" si="838"/>
        <v>0</v>
      </c>
      <c r="GE609" s="120">
        <f t="shared" si="839"/>
        <v>0</v>
      </c>
      <c r="GF609" s="120">
        <f t="shared" si="840"/>
        <v>0</v>
      </c>
      <c r="GG609">
        <f t="shared" si="841"/>
        <v>0</v>
      </c>
      <c r="GH609">
        <f t="shared" si="842"/>
        <v>0</v>
      </c>
      <c r="GI609">
        <v>6</v>
      </c>
      <c r="GJ609" t="str">
        <f t="shared" si="843"/>
        <v/>
      </c>
    </row>
    <row r="610" spans="1:192" x14ac:dyDescent="0.2">
      <c r="A610" s="50">
        <f t="shared" si="844"/>
        <v>609</v>
      </c>
      <c r="B610" s="58" t="s">
        <v>1039</v>
      </c>
      <c r="C610" s="58" t="s">
        <v>1040</v>
      </c>
      <c r="D610" s="58"/>
      <c r="E610" s="58"/>
      <c r="F610" s="83">
        <v>3529540</v>
      </c>
      <c r="G610" s="83">
        <v>5700700</v>
      </c>
      <c r="H610" s="77">
        <f t="shared" si="782"/>
        <v>529453.75399999996</v>
      </c>
      <c r="I610" s="77">
        <f t="shared" si="783"/>
        <v>5698859.5100000007</v>
      </c>
      <c r="J610" s="209">
        <v>196</v>
      </c>
      <c r="K610" s="83" t="s">
        <v>1335</v>
      </c>
      <c r="L610" s="208">
        <v>0</v>
      </c>
      <c r="M610" s="83"/>
      <c r="O610" s="83"/>
      <c r="P610" s="83"/>
      <c r="Q610" s="2" t="s">
        <v>1339</v>
      </c>
      <c r="R610" s="2" t="s">
        <v>2862</v>
      </c>
      <c r="S610" s="2" t="s">
        <v>1324</v>
      </c>
      <c r="T610" s="241" t="str">
        <f t="shared" si="784"/>
        <v>-</v>
      </c>
      <c r="U610" s="241" t="str">
        <f t="shared" si="785"/>
        <v>-</v>
      </c>
      <c r="V610" s="241" t="str">
        <f t="shared" si="786"/>
        <v>-</v>
      </c>
      <c r="W610" s="241" t="str">
        <f t="shared" si="777"/>
        <v>-</v>
      </c>
      <c r="X610" s="260">
        <f t="shared" si="774"/>
        <v>6</v>
      </c>
      <c r="Y610" s="261" t="str">
        <f t="shared" si="787"/>
        <v/>
      </c>
      <c r="Z610" s="68"/>
      <c r="AA610" s="131">
        <v>34512</v>
      </c>
      <c r="AB610" s="77">
        <v>4</v>
      </c>
      <c r="AC610" s="2" t="s">
        <v>1038</v>
      </c>
      <c r="AD610" s="2" t="s">
        <v>1888</v>
      </c>
      <c r="AE610" s="57" t="s">
        <v>2106</v>
      </c>
      <c r="AF610" s="128">
        <v>13</v>
      </c>
      <c r="AG610" s="83">
        <v>343</v>
      </c>
      <c r="AH610" s="83">
        <v>7.02</v>
      </c>
      <c r="AI610" s="83"/>
      <c r="AJ610" s="83"/>
      <c r="AK610" s="83"/>
      <c r="AL610" s="83"/>
      <c r="AM610" s="83"/>
      <c r="AN610" s="58"/>
      <c r="AO610" s="58"/>
      <c r="AP610" s="83"/>
      <c r="AQ610" s="58"/>
      <c r="AR610" s="58"/>
      <c r="AS610" s="193">
        <f t="shared" si="845"/>
        <v>244.91400000000002</v>
      </c>
      <c r="AT610" s="248" t="str">
        <f t="shared" si="846"/>
        <v/>
      </c>
      <c r="AU610" s="64">
        <v>5.2</v>
      </c>
      <c r="AV610" s="58">
        <v>9.1</v>
      </c>
      <c r="AW610" s="58">
        <v>44</v>
      </c>
      <c r="AX610" s="58">
        <v>10.5</v>
      </c>
      <c r="AY610" s="58">
        <v>15</v>
      </c>
      <c r="AZ610" s="68">
        <v>142</v>
      </c>
      <c r="BA610" s="58"/>
      <c r="BB610" s="58">
        <v>1</v>
      </c>
      <c r="BC610" s="58"/>
      <c r="BD610" s="58">
        <v>0</v>
      </c>
      <c r="BE610" s="58">
        <v>0</v>
      </c>
      <c r="BF610" s="58">
        <v>1.4E-2</v>
      </c>
      <c r="BG610" s="58"/>
      <c r="BH610" s="58"/>
      <c r="BI610" s="58"/>
      <c r="BJ610" s="58">
        <v>18.100000000000001</v>
      </c>
      <c r="BK610" s="58">
        <v>0</v>
      </c>
      <c r="BL610" s="58"/>
      <c r="BM610" s="58"/>
      <c r="BN610" s="68">
        <v>0</v>
      </c>
      <c r="BO610" s="81"/>
      <c r="BP610" s="81">
        <v>0</v>
      </c>
      <c r="BQ610" s="81"/>
      <c r="BR610" s="81"/>
      <c r="BS610" s="81"/>
      <c r="BT610" s="81"/>
      <c r="BU610" s="81"/>
      <c r="BV610" s="81"/>
      <c r="BW610" s="81"/>
      <c r="BX610" s="81"/>
      <c r="BY610" s="81"/>
      <c r="BZ610" s="81"/>
      <c r="CA610" s="81"/>
      <c r="CB610" s="81"/>
      <c r="CC610" s="81"/>
      <c r="CD610" s="81"/>
      <c r="CE610" s="81"/>
      <c r="CF610" s="81"/>
      <c r="CG610" s="81"/>
      <c r="CH610" s="81"/>
      <c r="CI610" s="81"/>
      <c r="CJ610" s="81"/>
      <c r="CK610" s="81"/>
      <c r="CL610" s="82"/>
      <c r="CM610" s="81">
        <v>5.8</v>
      </c>
      <c r="CN610" s="90">
        <v>14.8</v>
      </c>
      <c r="CO610" s="81"/>
      <c r="CP610" s="58"/>
      <c r="CQ610" s="68"/>
      <c r="CR610" s="58"/>
      <c r="CS610" s="58"/>
      <c r="CT610" s="58"/>
      <c r="CU610" s="58"/>
      <c r="CV610" s="58"/>
      <c r="CW610" s="58"/>
      <c r="CX610" s="58"/>
      <c r="CY610" s="58"/>
      <c r="CZ610" s="58"/>
      <c r="DA610" s="68"/>
      <c r="DB610" s="81"/>
      <c r="DC610" s="81" t="s">
        <v>1799</v>
      </c>
      <c r="DD610" s="81"/>
      <c r="DE610" s="81">
        <v>-16.5</v>
      </c>
      <c r="DF610" s="90" t="s">
        <v>2107</v>
      </c>
      <c r="DG610" s="81">
        <v>-8.5399999999999991</v>
      </c>
      <c r="DH610" s="81"/>
      <c r="DI610" s="81"/>
      <c r="DJ610" s="81"/>
      <c r="DK610" s="103"/>
      <c r="DL610" s="103"/>
      <c r="DM610" s="103"/>
      <c r="DN610" s="81"/>
      <c r="DO610" s="81"/>
      <c r="DP610" s="103"/>
      <c r="DQ610" s="103"/>
      <c r="DR610" s="103"/>
      <c r="DS610" s="104"/>
      <c r="DT610" s="50">
        <f t="shared" si="788"/>
        <v>0</v>
      </c>
      <c r="DU610" s="73">
        <f t="shared" si="789"/>
        <v>1</v>
      </c>
      <c r="DV610" s="73">
        <f t="shared" si="790"/>
        <v>0</v>
      </c>
      <c r="DW610" s="73">
        <f t="shared" si="791"/>
        <v>0</v>
      </c>
      <c r="DX610" s="73">
        <f t="shared" si="792"/>
        <v>0</v>
      </c>
      <c r="DY610" s="125">
        <f t="shared" si="793"/>
        <v>0</v>
      </c>
      <c r="DZ610" s="73">
        <f t="shared" si="794"/>
        <v>1</v>
      </c>
      <c r="EA610" s="19">
        <f t="shared" si="795"/>
        <v>0</v>
      </c>
      <c r="EB610" s="50">
        <f t="shared" si="796"/>
        <v>0</v>
      </c>
      <c r="EC610" s="19">
        <f t="shared" si="797"/>
        <v>1</v>
      </c>
      <c r="ED610" s="19">
        <f t="shared" si="798"/>
        <v>0</v>
      </c>
      <c r="EE610" s="19">
        <f t="shared" si="799"/>
        <v>0</v>
      </c>
      <c r="EF610" s="50">
        <f t="shared" si="800"/>
        <v>0</v>
      </c>
      <c r="EG610" s="19">
        <f t="shared" si="801"/>
        <v>1</v>
      </c>
      <c r="EH610" s="19">
        <f t="shared" si="802"/>
        <v>0</v>
      </c>
      <c r="EI610" s="50">
        <f t="shared" si="803"/>
        <v>0</v>
      </c>
      <c r="EJ610" s="125">
        <f t="shared" si="804"/>
        <v>0</v>
      </c>
      <c r="EK610">
        <f t="shared" si="805"/>
        <v>5.2</v>
      </c>
      <c r="EL610">
        <f t="shared" si="806"/>
        <v>1</v>
      </c>
      <c r="EM610">
        <f t="shared" si="807"/>
        <v>9.1</v>
      </c>
      <c r="EN610">
        <f t="shared" si="808"/>
        <v>44</v>
      </c>
      <c r="EO610">
        <f t="shared" si="809"/>
        <v>1.4E-2</v>
      </c>
      <c r="EP610">
        <f t="shared" si="810"/>
        <v>0</v>
      </c>
      <c r="EQ610">
        <f t="shared" si="811"/>
        <v>142</v>
      </c>
      <c r="ER610" t="str">
        <f t="shared" si="812"/>
        <v/>
      </c>
      <c r="ES610">
        <f t="shared" si="813"/>
        <v>18.100000000000001</v>
      </c>
      <c r="ET610">
        <f t="shared" si="814"/>
        <v>15</v>
      </c>
      <c r="EU610" s="61">
        <f t="shared" si="815"/>
        <v>10.5</v>
      </c>
      <c r="EV610" s="53" t="e">
        <f>IF(ISNUMBER(EK610),EK610*#REF!,"")</f>
        <v>#REF!</v>
      </c>
      <c r="EW610" s="53" t="e">
        <f>IF(ISNUMBER(EL610),EL610*#REF!,"")</f>
        <v>#REF!</v>
      </c>
      <c r="EX610" s="53" t="e">
        <f>IF(ISNUMBER(EM610),EM610*#REF!,"")</f>
        <v>#REF!</v>
      </c>
      <c r="EY610" s="53" t="e">
        <f>IF(ISNUMBER(EN610),EN610*#REF!,"")</f>
        <v>#REF!</v>
      </c>
      <c r="EZ610" s="53" t="e">
        <f>IF(ISNUMBER(EO610),EO610*#REF!,"")</f>
        <v>#REF!</v>
      </c>
      <c r="FA610" s="53" t="e">
        <f>IF(ISNUMBER(EP610),EP610*#REF!,"")</f>
        <v>#REF!</v>
      </c>
      <c r="FB610" s="53" t="e">
        <f>IF(ISNUMBER(EQ610),EQ610*#REF!,"")</f>
        <v>#REF!</v>
      </c>
      <c r="FC610" s="53" t="str">
        <f>IF(ISNUMBER(ER610),ER610*#REF!,"")</f>
        <v/>
      </c>
      <c r="FD610" s="53" t="e">
        <f>IF(ISNUMBER(ES610),ES610*#REF!,"")</f>
        <v>#REF!</v>
      </c>
      <c r="FE610" s="53" t="e">
        <f>IF(ISNUMBER(ET610),ET610*#REF!,"")</f>
        <v>#REF!</v>
      </c>
      <c r="FF610" s="52" t="e">
        <f>IF(ISNUMBER(EU610),EU610*#REF!,"")</f>
        <v>#REF!</v>
      </c>
      <c r="FG610" s="55" t="str">
        <f t="shared" si="816"/>
        <v/>
      </c>
      <c r="FH610" s="55" t="str">
        <f t="shared" si="817"/>
        <v/>
      </c>
      <c r="FI610" s="55" t="str">
        <f t="shared" si="818"/>
        <v/>
      </c>
      <c r="FJ610" s="55" t="str">
        <f t="shared" si="819"/>
        <v/>
      </c>
      <c r="FK610" s="55" t="str">
        <f t="shared" si="820"/>
        <v/>
      </c>
      <c r="FL610" s="55" t="str">
        <f t="shared" si="821"/>
        <v/>
      </c>
      <c r="FM610" s="55" t="str">
        <f t="shared" si="822"/>
        <v/>
      </c>
      <c r="FN610" s="55" t="str">
        <f t="shared" si="823"/>
        <v/>
      </c>
      <c r="FO610" s="55" t="str">
        <f t="shared" si="824"/>
        <v/>
      </c>
      <c r="FP610" s="55" t="str">
        <f t="shared" si="825"/>
        <v/>
      </c>
      <c r="FQ610" s="59" t="str">
        <f t="shared" si="826"/>
        <v/>
      </c>
      <c r="FR610" s="53" t="str">
        <f t="shared" si="778"/>
        <v/>
      </c>
      <c r="FS610" s="53" t="e">
        <f t="shared" si="827"/>
        <v>#VALUE!</v>
      </c>
      <c r="FT610" s="19" t="e">
        <f t="shared" si="828"/>
        <v>#VALUE!</v>
      </c>
      <c r="FU610" s="19" t="e">
        <f t="shared" si="829"/>
        <v>#VALUE!</v>
      </c>
      <c r="FV610" s="19" t="e">
        <f t="shared" si="830"/>
        <v>#VALUE!</v>
      </c>
      <c r="FW610" s="50" t="e">
        <f t="shared" si="831"/>
        <v>#VALUE!</v>
      </c>
      <c r="FX610" s="120">
        <f t="shared" si="832"/>
        <v>0</v>
      </c>
      <c r="FY610" s="120">
        <f t="shared" si="833"/>
        <v>0</v>
      </c>
      <c r="FZ610" s="120">
        <f t="shared" si="834"/>
        <v>0</v>
      </c>
      <c r="GA610" s="120">
        <f t="shared" si="835"/>
        <v>0</v>
      </c>
      <c r="GB610" s="120">
        <f t="shared" si="836"/>
        <v>0</v>
      </c>
      <c r="GC610" s="120">
        <f t="shared" si="837"/>
        <v>0</v>
      </c>
      <c r="GD610" s="120">
        <f t="shared" si="838"/>
        <v>0</v>
      </c>
      <c r="GE610" s="120">
        <f t="shared" si="839"/>
        <v>0</v>
      </c>
      <c r="GF610" s="120">
        <f t="shared" si="840"/>
        <v>0</v>
      </c>
      <c r="GG610">
        <f t="shared" si="841"/>
        <v>0</v>
      </c>
      <c r="GH610">
        <f t="shared" si="842"/>
        <v>0</v>
      </c>
      <c r="GI610">
        <v>6</v>
      </c>
      <c r="GJ610" t="str">
        <f t="shared" si="843"/>
        <v/>
      </c>
    </row>
    <row r="611" spans="1:192" x14ac:dyDescent="0.2">
      <c r="A611" s="50">
        <f t="shared" si="844"/>
        <v>610</v>
      </c>
      <c r="B611" s="44" t="s">
        <v>330</v>
      </c>
      <c r="C611" s="58" t="s">
        <v>195</v>
      </c>
      <c r="D611" s="58"/>
      <c r="E611" s="58"/>
      <c r="F611" s="268">
        <v>3444396</v>
      </c>
      <c r="G611" s="210">
        <v>5604737</v>
      </c>
      <c r="H611" s="209">
        <f t="shared" si="782"/>
        <v>444343.81160000002</v>
      </c>
      <c r="I611" s="209">
        <f t="shared" si="783"/>
        <v>5602934.8952000001</v>
      </c>
      <c r="J611" s="208">
        <v>271</v>
      </c>
      <c r="K611" s="83" t="s">
        <v>1334</v>
      </c>
      <c r="L611" s="83">
        <v>101</v>
      </c>
      <c r="M611" s="83"/>
      <c r="O611" s="83"/>
      <c r="P611" s="83"/>
      <c r="Q611" s="58" t="s">
        <v>2837</v>
      </c>
      <c r="R611" s="58" t="s">
        <v>2870</v>
      </c>
      <c r="S611" s="2" t="s">
        <v>2633</v>
      </c>
      <c r="T611" s="241" t="str">
        <f t="shared" si="784"/>
        <v>-</v>
      </c>
      <c r="U611" s="241" t="str">
        <f t="shared" si="785"/>
        <v>M</v>
      </c>
      <c r="V611" s="241" t="str">
        <f t="shared" si="786"/>
        <v>-</v>
      </c>
      <c r="W611" s="241" t="str">
        <f t="shared" si="777"/>
        <v>A</v>
      </c>
      <c r="X611" s="260">
        <f t="shared" si="774"/>
        <v>6</v>
      </c>
      <c r="Y611" s="261" t="str">
        <f t="shared" si="787"/>
        <v/>
      </c>
      <c r="Z611" s="56" t="s">
        <v>1709</v>
      </c>
      <c r="AA611" s="66" t="s">
        <v>1905</v>
      </c>
      <c r="AB611" s="77">
        <v>1</v>
      </c>
      <c r="AC611" s="58" t="s">
        <v>868</v>
      </c>
      <c r="AD611" s="58" t="s">
        <v>2108</v>
      </c>
      <c r="AE611" s="57" t="s">
        <v>2729</v>
      </c>
      <c r="AF611" s="87">
        <v>9.6999999999999993</v>
      </c>
      <c r="AG611" s="83"/>
      <c r="AH611" s="83"/>
      <c r="AI611" s="83"/>
      <c r="AJ611" s="83">
        <v>1.0019199999999999</v>
      </c>
      <c r="AK611" s="83" t="s">
        <v>643</v>
      </c>
      <c r="AL611" s="83"/>
      <c r="AM611" s="83" t="s">
        <v>2109</v>
      </c>
      <c r="AN611" s="58"/>
      <c r="AO611" s="58"/>
      <c r="AP611" s="83"/>
      <c r="AQ611" s="58"/>
      <c r="AR611">
        <v>1653.9</v>
      </c>
      <c r="AS611" s="193">
        <f t="shared" si="845"/>
        <v>1671.5620000000004</v>
      </c>
      <c r="AT611" s="248" t="str">
        <f t="shared" si="846"/>
        <v/>
      </c>
      <c r="AU611" s="58">
        <v>188</v>
      </c>
      <c r="AV611" s="58">
        <v>49.42</v>
      </c>
      <c r="AW611" s="58">
        <v>153.30000000000001</v>
      </c>
      <c r="AX611" s="58">
        <v>4.3390000000000004</v>
      </c>
      <c r="AY611" s="58">
        <v>1.796</v>
      </c>
      <c r="AZ611" s="68">
        <v>1240</v>
      </c>
      <c r="BA611" s="58">
        <v>0.623</v>
      </c>
      <c r="BB611" s="58">
        <v>4.726</v>
      </c>
      <c r="BC611" s="58">
        <v>0.57899999999999996</v>
      </c>
      <c r="BD611" s="58">
        <v>0.59599999999999997</v>
      </c>
      <c r="BE611" s="58">
        <v>9.0359999999999996</v>
      </c>
      <c r="BF611" s="58">
        <v>1.351</v>
      </c>
      <c r="BG611" s="58"/>
      <c r="BH611" s="58">
        <v>2.5999999999999999E-2</v>
      </c>
      <c r="BI611" s="58">
        <v>1E-3</v>
      </c>
      <c r="BJ611" s="58"/>
      <c r="BK611" s="58"/>
      <c r="BL611" s="58"/>
      <c r="BM611" s="58">
        <v>17.7</v>
      </c>
      <c r="BN611" s="68"/>
      <c r="BO611" s="81"/>
      <c r="BP611" s="81">
        <v>34</v>
      </c>
      <c r="BQ611" s="81"/>
      <c r="BR611" s="81">
        <v>35</v>
      </c>
      <c r="BS611" s="81"/>
      <c r="BT611" s="81"/>
      <c r="BU611" s="81"/>
      <c r="BV611" s="81"/>
      <c r="BW611" s="81"/>
      <c r="BX611" s="81"/>
      <c r="BY611" s="81"/>
      <c r="BZ611" s="81"/>
      <c r="CA611" s="81"/>
      <c r="CB611" s="81"/>
      <c r="CC611" s="81"/>
      <c r="CD611" s="81"/>
      <c r="CE611" s="81"/>
      <c r="CF611" s="81"/>
      <c r="CG611" s="81"/>
      <c r="CH611" s="81"/>
      <c r="CI611" s="81"/>
      <c r="CJ611" s="81"/>
      <c r="CK611" s="81"/>
      <c r="CL611" s="82"/>
      <c r="CM611" s="81"/>
      <c r="CN611" s="81">
        <v>2150</v>
      </c>
      <c r="CO611" s="81"/>
      <c r="CP611" s="58"/>
      <c r="CQ611" s="68"/>
      <c r="CR611" s="58"/>
      <c r="CS611" s="58"/>
      <c r="CT611" s="58"/>
      <c r="CU611" s="58"/>
      <c r="CV611" s="58"/>
      <c r="CW611" s="58"/>
      <c r="CX611" s="58"/>
      <c r="CY611" s="58"/>
      <c r="CZ611" s="58"/>
      <c r="DA611" s="68"/>
      <c r="DB611" s="81"/>
      <c r="DC611" s="81"/>
      <c r="DD611" s="81"/>
      <c r="DE611" s="81"/>
      <c r="DF611" s="81"/>
      <c r="DG611" s="81"/>
      <c r="DH611" s="81"/>
      <c r="DI611" s="81"/>
      <c r="DJ611" s="81"/>
      <c r="DK611" s="103"/>
      <c r="DL611" s="103"/>
      <c r="DM611" s="103"/>
      <c r="DN611" s="81"/>
      <c r="DO611" s="81"/>
      <c r="DP611" s="103"/>
      <c r="DQ611" s="103"/>
      <c r="DR611" s="103"/>
      <c r="DS611" s="104"/>
      <c r="DT611" s="50">
        <f t="shared" si="788"/>
        <v>1</v>
      </c>
      <c r="DU611" s="73">
        <f t="shared" si="789"/>
        <v>0</v>
      </c>
      <c r="DV611" s="73">
        <f t="shared" si="790"/>
        <v>0</v>
      </c>
      <c r="DW611" s="73">
        <f t="shared" si="791"/>
        <v>1</v>
      </c>
      <c r="DX611" s="73">
        <f t="shared" si="792"/>
        <v>0</v>
      </c>
      <c r="DY611" s="125">
        <f t="shared" si="793"/>
        <v>0</v>
      </c>
      <c r="DZ611" s="73">
        <f t="shared" si="794"/>
        <v>1</v>
      </c>
      <c r="EA611" s="19">
        <f t="shared" si="795"/>
        <v>0</v>
      </c>
      <c r="EB611" s="50">
        <f t="shared" si="796"/>
        <v>0</v>
      </c>
      <c r="EC611" s="19">
        <f t="shared" si="797"/>
        <v>0</v>
      </c>
      <c r="ED611" s="19">
        <f t="shared" si="798"/>
        <v>1</v>
      </c>
      <c r="EE611" s="19">
        <f t="shared" si="799"/>
        <v>0</v>
      </c>
      <c r="EF611" s="50">
        <f t="shared" si="800"/>
        <v>0</v>
      </c>
      <c r="EG611" s="19">
        <f t="shared" si="801"/>
        <v>0</v>
      </c>
      <c r="EH611" s="19">
        <f t="shared" si="802"/>
        <v>1</v>
      </c>
      <c r="EI611" s="50">
        <f t="shared" si="803"/>
        <v>0</v>
      </c>
      <c r="EJ611" s="125">
        <f t="shared" si="804"/>
        <v>3</v>
      </c>
      <c r="EK611">
        <f t="shared" si="805"/>
        <v>188</v>
      </c>
      <c r="EL611">
        <f t="shared" si="806"/>
        <v>4.726</v>
      </c>
      <c r="EM611">
        <f t="shared" si="807"/>
        <v>49.42</v>
      </c>
      <c r="EN611">
        <f t="shared" si="808"/>
        <v>153.30000000000001</v>
      </c>
      <c r="EO611">
        <f t="shared" si="809"/>
        <v>1.351</v>
      </c>
      <c r="EP611">
        <f t="shared" si="810"/>
        <v>9.0359999999999996</v>
      </c>
      <c r="EQ611">
        <f t="shared" si="811"/>
        <v>1240</v>
      </c>
      <c r="ER611" t="str">
        <f t="shared" si="812"/>
        <v/>
      </c>
      <c r="ES611" t="str">
        <f t="shared" si="813"/>
        <v/>
      </c>
      <c r="ET611">
        <f t="shared" si="814"/>
        <v>1.796</v>
      </c>
      <c r="EU611" s="61">
        <f t="shared" si="815"/>
        <v>4.3390000000000004</v>
      </c>
      <c r="EV611" s="53" t="e">
        <f>IF(ISNUMBER(EK611),EK611*#REF!,"")</f>
        <v>#REF!</v>
      </c>
      <c r="EW611" s="53" t="e">
        <f>IF(ISNUMBER(EL611),EL611*#REF!,"")</f>
        <v>#REF!</v>
      </c>
      <c r="EX611" s="53" t="e">
        <f>IF(ISNUMBER(EM611),EM611*#REF!,"")</f>
        <v>#REF!</v>
      </c>
      <c r="EY611" s="53" t="e">
        <f>IF(ISNUMBER(EN611),EN611*#REF!,"")</f>
        <v>#REF!</v>
      </c>
      <c r="EZ611" s="53" t="e">
        <f>IF(ISNUMBER(EO611),EO611*#REF!,"")</f>
        <v>#REF!</v>
      </c>
      <c r="FA611" s="53" t="e">
        <f>IF(ISNUMBER(EP611),EP611*#REF!,"")</f>
        <v>#REF!</v>
      </c>
      <c r="FB611" s="53" t="e">
        <f>IF(ISNUMBER(EQ611),EQ611*#REF!,"")</f>
        <v>#REF!</v>
      </c>
      <c r="FC611" s="53" t="str">
        <f>IF(ISNUMBER(ER611),ER611*#REF!,"")</f>
        <v/>
      </c>
      <c r="FD611" s="53" t="str">
        <f>IF(ISNUMBER(ES611),ES611*#REF!,"")</f>
        <v/>
      </c>
      <c r="FE611" s="53" t="e">
        <f>IF(ISNUMBER(ET611),ET611*#REF!,"")</f>
        <v>#REF!</v>
      </c>
      <c r="FF611" s="52" t="e">
        <f>IF(ISNUMBER(EU611),EU611*#REF!,"")</f>
        <v>#REF!</v>
      </c>
      <c r="FG611" s="55" t="str">
        <f t="shared" si="816"/>
        <v/>
      </c>
      <c r="FH611" s="55" t="str">
        <f t="shared" si="817"/>
        <v/>
      </c>
      <c r="FI611" s="55" t="str">
        <f t="shared" si="818"/>
        <v/>
      </c>
      <c r="FJ611" s="55" t="str">
        <f t="shared" si="819"/>
        <v/>
      </c>
      <c r="FK611" s="55" t="str">
        <f t="shared" si="820"/>
        <v/>
      </c>
      <c r="FL611" s="55" t="str">
        <f t="shared" si="821"/>
        <v/>
      </c>
      <c r="FM611" s="55" t="str">
        <f t="shared" si="822"/>
        <v/>
      </c>
      <c r="FN611" s="55" t="str">
        <f t="shared" si="823"/>
        <v/>
      </c>
      <c r="FO611" s="55" t="str">
        <f t="shared" si="824"/>
        <v/>
      </c>
      <c r="FP611" s="55" t="str">
        <f t="shared" si="825"/>
        <v/>
      </c>
      <c r="FQ611" s="59" t="str">
        <f t="shared" si="826"/>
        <v/>
      </c>
      <c r="FR611" s="53" t="str">
        <f t="shared" si="778"/>
        <v/>
      </c>
      <c r="FS611" s="53" t="e">
        <f t="shared" si="827"/>
        <v>#VALUE!</v>
      </c>
      <c r="FT611" s="19" t="e">
        <f t="shared" si="828"/>
        <v>#VALUE!</v>
      </c>
      <c r="FU611" s="19" t="e">
        <f t="shared" si="829"/>
        <v>#VALUE!</v>
      </c>
      <c r="FV611" s="19" t="e">
        <f t="shared" si="830"/>
        <v>#VALUE!</v>
      </c>
      <c r="FW611" s="50" t="e">
        <f t="shared" si="831"/>
        <v>#VALUE!</v>
      </c>
      <c r="FX611" s="120">
        <f t="shared" si="832"/>
        <v>0</v>
      </c>
      <c r="FY611" s="120">
        <f t="shared" si="833"/>
        <v>0</v>
      </c>
      <c r="FZ611" s="120">
        <f t="shared" si="834"/>
        <v>0</v>
      </c>
      <c r="GA611" s="120">
        <f t="shared" si="835"/>
        <v>0</v>
      </c>
      <c r="GB611" s="120">
        <f t="shared" si="836"/>
        <v>0</v>
      </c>
      <c r="GC611" s="120">
        <f t="shared" si="837"/>
        <v>0</v>
      </c>
      <c r="GD611" s="120">
        <f t="shared" si="838"/>
        <v>0</v>
      </c>
      <c r="GE611" s="120">
        <f t="shared" si="839"/>
        <v>0</v>
      </c>
      <c r="GF611" s="120">
        <f t="shared" si="840"/>
        <v>0</v>
      </c>
      <c r="GG611">
        <f t="shared" si="841"/>
        <v>0</v>
      </c>
      <c r="GH611">
        <f t="shared" si="842"/>
        <v>0</v>
      </c>
      <c r="GI611">
        <v>6</v>
      </c>
      <c r="GJ611" t="str">
        <f t="shared" si="843"/>
        <v/>
      </c>
    </row>
    <row r="612" spans="1:192" x14ac:dyDescent="0.2">
      <c r="A612" s="50">
        <f t="shared" si="844"/>
        <v>611</v>
      </c>
      <c r="B612" s="58" t="s">
        <v>1162</v>
      </c>
      <c r="C612" s="58" t="s">
        <v>1163</v>
      </c>
      <c r="D612" s="58"/>
      <c r="E612" s="58"/>
      <c r="F612" s="271">
        <v>3556930</v>
      </c>
      <c r="G612" s="271">
        <v>5680090</v>
      </c>
      <c r="H612" s="77">
        <f t="shared" si="782"/>
        <v>556832.79799999995</v>
      </c>
      <c r="I612" s="77">
        <f t="shared" si="783"/>
        <v>5678257.7540000007</v>
      </c>
      <c r="J612" s="208">
        <v>365</v>
      </c>
      <c r="K612" s="83" t="s">
        <v>1333</v>
      </c>
      <c r="L612" s="87">
        <v>200</v>
      </c>
      <c r="M612" s="83"/>
      <c r="O612" s="83"/>
      <c r="P612" s="83"/>
      <c r="Q612" s="58" t="s">
        <v>1339</v>
      </c>
      <c r="R612" s="58" t="s">
        <v>2867</v>
      </c>
      <c r="S612" s="2" t="s">
        <v>1324</v>
      </c>
      <c r="T612" s="241" t="str">
        <f t="shared" si="784"/>
        <v>-</v>
      </c>
      <c r="U612" s="241" t="str">
        <f t="shared" si="785"/>
        <v>-</v>
      </c>
      <c r="V612" s="241" t="str">
        <f t="shared" si="786"/>
        <v>-</v>
      </c>
      <c r="W612" s="241" t="str">
        <f t="shared" si="777"/>
        <v>-</v>
      </c>
      <c r="X612" s="260">
        <f t="shared" si="774"/>
        <v>6</v>
      </c>
      <c r="Y612" s="261" t="str">
        <f t="shared" si="787"/>
        <v/>
      </c>
      <c r="Z612" s="56"/>
      <c r="AA612" s="106">
        <v>34499</v>
      </c>
      <c r="AB612" s="77">
        <v>1</v>
      </c>
      <c r="AC612" s="2" t="s">
        <v>1038</v>
      </c>
      <c r="AD612" s="2" t="s">
        <v>2032</v>
      </c>
      <c r="AE612" s="57" t="s">
        <v>2730</v>
      </c>
      <c r="AF612" s="83">
        <v>10.9</v>
      </c>
      <c r="AG612" s="83">
        <v>426</v>
      </c>
      <c r="AH612" s="83">
        <v>7.79</v>
      </c>
      <c r="AI612" s="83"/>
      <c r="AJ612" s="83"/>
      <c r="AK612" s="83"/>
      <c r="AL612" s="83"/>
      <c r="AM612" s="83"/>
      <c r="AN612" s="58"/>
      <c r="AO612" s="58"/>
      <c r="AP612" s="83"/>
      <c r="AQ612" s="58"/>
      <c r="AS612" s="193">
        <f t="shared" si="845"/>
        <v>305.8</v>
      </c>
      <c r="AT612" s="248" t="str">
        <f t="shared" si="846"/>
        <v/>
      </c>
      <c r="AU612" s="58">
        <v>4.3</v>
      </c>
      <c r="AV612" s="58">
        <v>15.3</v>
      </c>
      <c r="AW612" s="58">
        <v>50.4</v>
      </c>
      <c r="AX612" s="58">
        <v>4</v>
      </c>
      <c r="AY612" s="58">
        <v>53</v>
      </c>
      <c r="AZ612" s="68">
        <v>175</v>
      </c>
      <c r="BA612" s="58"/>
      <c r="BB612" s="58">
        <v>1.1000000000000001</v>
      </c>
      <c r="BC612" s="58"/>
      <c r="BD612" s="58" t="s">
        <v>2110</v>
      </c>
      <c r="BE612" s="58" t="s">
        <v>1463</v>
      </c>
      <c r="BF612" s="58" t="s">
        <v>1384</v>
      </c>
      <c r="BG612" s="58"/>
      <c r="BH612" s="58"/>
      <c r="BI612" s="58"/>
      <c r="BJ612" s="58">
        <v>2.7</v>
      </c>
      <c r="BK612" s="58" t="s">
        <v>2111</v>
      </c>
      <c r="BL612" s="58"/>
      <c r="BM612" s="58"/>
      <c r="BN612" s="68"/>
      <c r="BO612" s="81"/>
      <c r="BP612" s="81" t="s">
        <v>460</v>
      </c>
      <c r="BQ612" s="81"/>
      <c r="BR612" s="81"/>
      <c r="BS612" s="81"/>
      <c r="BT612" s="81"/>
      <c r="BU612" s="81"/>
      <c r="BV612" s="81"/>
      <c r="BW612" s="81"/>
      <c r="BX612" s="81"/>
      <c r="BY612" s="81"/>
      <c r="BZ612" s="81"/>
      <c r="CA612" s="81"/>
      <c r="CB612" s="81"/>
      <c r="CC612" s="81"/>
      <c r="CD612" s="81"/>
      <c r="CE612" s="81"/>
      <c r="CF612" s="81"/>
      <c r="CG612" s="81"/>
      <c r="CH612" s="81"/>
      <c r="CI612" s="81"/>
      <c r="CJ612" s="81"/>
      <c r="CK612" s="81"/>
      <c r="CL612" s="82"/>
      <c r="CM612" s="81">
        <v>10.199999999999999</v>
      </c>
      <c r="CN612" s="81">
        <v>6.8</v>
      </c>
      <c r="CO612" s="81"/>
      <c r="CP612" s="58"/>
      <c r="CQ612" s="68"/>
      <c r="CR612" s="58"/>
      <c r="CS612" s="58"/>
      <c r="CT612" s="58"/>
      <c r="CU612" s="58"/>
      <c r="CV612" s="58"/>
      <c r="CW612" s="58"/>
      <c r="CX612" s="58"/>
      <c r="CY612" s="58"/>
      <c r="CZ612" s="58"/>
      <c r="DA612" s="68"/>
      <c r="DB612" s="81"/>
      <c r="DC612" s="90" t="s">
        <v>2112</v>
      </c>
      <c r="DD612" s="81"/>
      <c r="DE612" s="81">
        <v>-14.1</v>
      </c>
      <c r="DF612" s="90" t="s">
        <v>2113</v>
      </c>
      <c r="DG612" s="81">
        <v>-9.15</v>
      </c>
      <c r="DH612" s="81"/>
      <c r="DI612" s="81"/>
      <c r="DJ612" s="81"/>
      <c r="DK612" s="103"/>
      <c r="DL612" s="103"/>
      <c r="DM612" s="103"/>
      <c r="DN612" s="81"/>
      <c r="DO612" s="81"/>
      <c r="DP612" s="103"/>
      <c r="DQ612" s="103"/>
      <c r="DR612" s="103"/>
      <c r="DS612" s="104"/>
      <c r="DT612" s="50">
        <f t="shared" si="788"/>
        <v>1</v>
      </c>
      <c r="DU612" s="73">
        <f t="shared" si="789"/>
        <v>0</v>
      </c>
      <c r="DV612" s="73">
        <f t="shared" si="790"/>
        <v>0</v>
      </c>
      <c r="DW612" s="73">
        <f t="shared" si="791"/>
        <v>1</v>
      </c>
      <c r="DX612" s="73">
        <f t="shared" si="792"/>
        <v>0</v>
      </c>
      <c r="DY612" s="125">
        <f t="shared" si="793"/>
        <v>0</v>
      </c>
      <c r="DZ612" s="73">
        <f t="shared" si="794"/>
        <v>1</v>
      </c>
      <c r="EA612" s="19">
        <f t="shared" si="795"/>
        <v>0</v>
      </c>
      <c r="EB612" s="50">
        <f t="shared" si="796"/>
        <v>0</v>
      </c>
      <c r="EC612" s="19">
        <f t="shared" si="797"/>
        <v>1</v>
      </c>
      <c r="ED612" s="19">
        <f t="shared" si="798"/>
        <v>0</v>
      </c>
      <c r="EE612" s="19">
        <f t="shared" si="799"/>
        <v>0</v>
      </c>
      <c r="EF612" s="50">
        <f t="shared" si="800"/>
        <v>0</v>
      </c>
      <c r="EG612" s="19">
        <f t="shared" si="801"/>
        <v>1</v>
      </c>
      <c r="EH612" s="19">
        <f t="shared" si="802"/>
        <v>0</v>
      </c>
      <c r="EI612" s="50">
        <f t="shared" si="803"/>
        <v>0</v>
      </c>
      <c r="EJ612" s="125">
        <f t="shared" si="804"/>
        <v>1</v>
      </c>
      <c r="EK612">
        <f t="shared" si="805"/>
        <v>4.3</v>
      </c>
      <c r="EL612">
        <f t="shared" si="806"/>
        <v>1.1000000000000001</v>
      </c>
      <c r="EM612">
        <f t="shared" si="807"/>
        <v>15.3</v>
      </c>
      <c r="EN612">
        <f t="shared" si="808"/>
        <v>50.4</v>
      </c>
      <c r="EO612" t="str">
        <f t="shared" si="809"/>
        <v/>
      </c>
      <c r="EP612" t="str">
        <f t="shared" si="810"/>
        <v/>
      </c>
      <c r="EQ612">
        <f t="shared" si="811"/>
        <v>175</v>
      </c>
      <c r="ER612" t="str">
        <f t="shared" si="812"/>
        <v/>
      </c>
      <c r="ES612">
        <f t="shared" si="813"/>
        <v>2.7</v>
      </c>
      <c r="ET612">
        <f t="shared" si="814"/>
        <v>53</v>
      </c>
      <c r="EU612" s="61">
        <f t="shared" si="815"/>
        <v>4</v>
      </c>
      <c r="EV612" s="53" t="e">
        <f>IF(ISNUMBER(EK612),EK612*#REF!,"")</f>
        <v>#REF!</v>
      </c>
      <c r="EW612" s="53" t="e">
        <f>IF(ISNUMBER(EL612),EL612*#REF!,"")</f>
        <v>#REF!</v>
      </c>
      <c r="EX612" s="53" t="e">
        <f>IF(ISNUMBER(EM612),EM612*#REF!,"")</f>
        <v>#REF!</v>
      </c>
      <c r="EY612" s="53" t="e">
        <f>IF(ISNUMBER(EN612),EN612*#REF!,"")</f>
        <v>#REF!</v>
      </c>
      <c r="EZ612" s="53" t="str">
        <f>IF(ISNUMBER(EO612),EO612*#REF!,"")</f>
        <v/>
      </c>
      <c r="FA612" s="53" t="str">
        <f>IF(ISNUMBER(EP612),EP612*#REF!,"")</f>
        <v/>
      </c>
      <c r="FB612" s="53" t="e">
        <f>IF(ISNUMBER(EQ612),EQ612*#REF!,"")</f>
        <v>#REF!</v>
      </c>
      <c r="FC612" s="53" t="str">
        <f>IF(ISNUMBER(ER612),ER612*#REF!,"")</f>
        <v/>
      </c>
      <c r="FD612" s="53" t="e">
        <f>IF(ISNUMBER(ES612),ES612*#REF!,"")</f>
        <v>#REF!</v>
      </c>
      <c r="FE612" s="53" t="e">
        <f>IF(ISNUMBER(ET612),ET612*#REF!,"")</f>
        <v>#REF!</v>
      </c>
      <c r="FF612" s="52" t="e">
        <f>IF(ISNUMBER(EU612),EU612*#REF!,"")</f>
        <v>#REF!</v>
      </c>
      <c r="FG612" s="55" t="str">
        <f t="shared" si="816"/>
        <v/>
      </c>
      <c r="FH612" s="55" t="str">
        <f t="shared" si="817"/>
        <v/>
      </c>
      <c r="FI612" s="55" t="str">
        <f t="shared" si="818"/>
        <v/>
      </c>
      <c r="FJ612" s="55" t="str">
        <f t="shared" si="819"/>
        <v/>
      </c>
      <c r="FK612" s="55" t="str">
        <f t="shared" si="820"/>
        <v/>
      </c>
      <c r="FL612" s="55" t="str">
        <f t="shared" si="821"/>
        <v/>
      </c>
      <c r="FM612" s="55" t="str">
        <f t="shared" si="822"/>
        <v/>
      </c>
      <c r="FN612" s="55" t="str">
        <f t="shared" si="823"/>
        <v/>
      </c>
      <c r="FO612" s="55" t="str">
        <f t="shared" si="824"/>
        <v/>
      </c>
      <c r="FP612" s="55" t="str">
        <f t="shared" si="825"/>
        <v/>
      </c>
      <c r="FQ612" s="59" t="str">
        <f t="shared" si="826"/>
        <v/>
      </c>
      <c r="FR612" s="53" t="str">
        <f t="shared" si="778"/>
        <v/>
      </c>
      <c r="FS612" s="53" t="e">
        <f t="shared" si="827"/>
        <v>#VALUE!</v>
      </c>
      <c r="FT612" s="19" t="e">
        <f t="shared" si="828"/>
        <v>#VALUE!</v>
      </c>
      <c r="FU612" s="19" t="e">
        <f t="shared" si="829"/>
        <v>#VALUE!</v>
      </c>
      <c r="FV612" s="19" t="e">
        <f t="shared" si="830"/>
        <v>#VALUE!</v>
      </c>
      <c r="FW612" s="50" t="e">
        <f t="shared" si="831"/>
        <v>#VALUE!</v>
      </c>
      <c r="FX612" s="120">
        <f t="shared" si="832"/>
        <v>0</v>
      </c>
      <c r="FY612" s="120">
        <f t="shared" si="833"/>
        <v>0</v>
      </c>
      <c r="FZ612" s="120">
        <f t="shared" si="834"/>
        <v>0</v>
      </c>
      <c r="GA612" s="120">
        <f t="shared" si="835"/>
        <v>0</v>
      </c>
      <c r="GB612" s="120">
        <f t="shared" si="836"/>
        <v>0</v>
      </c>
      <c r="GC612" s="120">
        <f t="shared" si="837"/>
        <v>0</v>
      </c>
      <c r="GD612" s="120">
        <f t="shared" si="838"/>
        <v>0</v>
      </c>
      <c r="GE612" s="120">
        <f t="shared" si="839"/>
        <v>0</v>
      </c>
      <c r="GF612" s="120">
        <f t="shared" si="840"/>
        <v>0</v>
      </c>
      <c r="GG612">
        <f t="shared" si="841"/>
        <v>0</v>
      </c>
      <c r="GH612">
        <f t="shared" si="842"/>
        <v>0</v>
      </c>
      <c r="GI612">
        <v>6</v>
      </c>
      <c r="GJ612" t="str">
        <f t="shared" si="843"/>
        <v/>
      </c>
    </row>
    <row r="613" spans="1:192" x14ac:dyDescent="0.2">
      <c r="A613" s="50">
        <f t="shared" si="844"/>
        <v>612</v>
      </c>
      <c r="B613" s="58" t="s">
        <v>120</v>
      </c>
      <c r="C613" t="s">
        <v>189</v>
      </c>
      <c r="F613" s="277">
        <v>3538400</v>
      </c>
      <c r="G613" s="277">
        <v>5606130</v>
      </c>
      <c r="H613" s="78">
        <f t="shared" si="782"/>
        <v>538310.21</v>
      </c>
      <c r="I613" s="78">
        <f t="shared" si="783"/>
        <v>5604327.3380000005</v>
      </c>
      <c r="J613" s="87">
        <v>254</v>
      </c>
      <c r="K613" s="83" t="s">
        <v>1332</v>
      </c>
      <c r="L613" s="83">
        <v>13</v>
      </c>
      <c r="M613" s="83"/>
      <c r="O613" s="83"/>
      <c r="P613" s="83"/>
      <c r="Q613" s="58" t="s">
        <v>1343</v>
      </c>
      <c r="R613" s="58" t="s">
        <v>420</v>
      </c>
      <c r="S613" s="58" t="s">
        <v>1324</v>
      </c>
      <c r="T613" s="241" t="str">
        <f t="shared" si="784"/>
        <v>-</v>
      </c>
      <c r="U613" s="241" t="str">
        <f t="shared" si="785"/>
        <v>-</v>
      </c>
      <c r="V613" s="241" t="str">
        <f t="shared" si="786"/>
        <v>B</v>
      </c>
      <c r="W613" s="241" t="str">
        <f t="shared" si="777"/>
        <v>A</v>
      </c>
      <c r="X613" s="260">
        <f t="shared" si="774"/>
        <v>6</v>
      </c>
      <c r="Y613" s="261" t="str">
        <f t="shared" si="787"/>
        <v/>
      </c>
      <c r="Z613" s="56"/>
      <c r="AA613" s="66" t="s">
        <v>2114</v>
      </c>
      <c r="AB613" s="77">
        <v>1</v>
      </c>
      <c r="AC613" s="58" t="s">
        <v>868</v>
      </c>
      <c r="AD613" s="58" t="s">
        <v>2115</v>
      </c>
      <c r="AE613" s="70" t="s">
        <v>1480</v>
      </c>
      <c r="AF613" s="83">
        <v>11.5</v>
      </c>
      <c r="AG613" s="83"/>
      <c r="AH613" s="83"/>
      <c r="AI613" s="83"/>
      <c r="AJ613" s="83">
        <v>1.0176000000000001</v>
      </c>
      <c r="AK613" s="83">
        <v>13.5</v>
      </c>
      <c r="AL613" s="83"/>
      <c r="AM613" s="83"/>
      <c r="AN613" s="58"/>
      <c r="AO613" s="58"/>
      <c r="AP613" s="83"/>
      <c r="AQ613" s="58"/>
      <c r="AS613" s="193">
        <f t="shared" si="845"/>
        <v>24610.245000000003</v>
      </c>
      <c r="AT613" s="248" t="str">
        <f t="shared" si="846"/>
        <v/>
      </c>
      <c r="AU613" s="58">
        <v>6633</v>
      </c>
      <c r="AV613" s="58">
        <v>338.8</v>
      </c>
      <c r="AW613" s="58">
        <v>1134</v>
      </c>
      <c r="AX613" s="58">
        <v>9647</v>
      </c>
      <c r="AY613" s="58">
        <v>2219</v>
      </c>
      <c r="AZ613" s="68">
        <v>3762</v>
      </c>
      <c r="BA613" s="58">
        <v>0.52400000000000002</v>
      </c>
      <c r="BB613" s="58">
        <v>315.89999999999998</v>
      </c>
      <c r="BC613" s="58">
        <v>0.72099999999999997</v>
      </c>
      <c r="BD613" s="58"/>
      <c r="BE613" s="58">
        <v>22.8</v>
      </c>
      <c r="BF613" s="58">
        <v>3.2</v>
      </c>
      <c r="BG613" s="58"/>
      <c r="BH613" s="58">
        <v>118.6</v>
      </c>
      <c r="BI613" s="58"/>
      <c r="BJ613" s="58"/>
      <c r="BK613" s="58"/>
      <c r="BL613" s="58"/>
      <c r="BM613" s="58">
        <v>412.3</v>
      </c>
      <c r="BN613" s="68"/>
      <c r="BO613" s="81"/>
      <c r="BP613" s="81">
        <v>2400</v>
      </c>
      <c r="BQ613" s="81"/>
      <c r="BR613" s="81"/>
      <c r="BS613" s="81"/>
      <c r="BT613" s="81"/>
      <c r="BU613" s="81"/>
      <c r="BV613" s="81"/>
      <c r="BW613" s="81"/>
      <c r="BX613" s="81"/>
      <c r="BY613" s="81"/>
      <c r="BZ613" s="81"/>
      <c r="CA613" s="81"/>
      <c r="CB613" s="81"/>
      <c r="CC613" s="81"/>
      <c r="CD613" s="81"/>
      <c r="CE613" s="81"/>
      <c r="CF613" s="81"/>
      <c r="CG613" s="81"/>
      <c r="CH613" s="81"/>
      <c r="CI613" s="81"/>
      <c r="CJ613" s="81"/>
      <c r="CK613" s="81"/>
      <c r="CL613" s="82"/>
      <c r="CM613" s="81">
        <v>36.6</v>
      </c>
      <c r="CN613" s="81">
        <v>1734</v>
      </c>
      <c r="CO613" s="81"/>
      <c r="CP613" s="58">
        <v>21.4</v>
      </c>
      <c r="CQ613" s="68"/>
      <c r="CR613" s="58"/>
      <c r="CS613" s="58"/>
      <c r="CT613" s="58"/>
      <c r="CU613" s="58"/>
      <c r="CV613" s="58"/>
      <c r="CW613" s="58"/>
      <c r="CX613" s="58"/>
      <c r="CY613" s="58"/>
      <c r="CZ613" s="58"/>
      <c r="DA613" s="68"/>
      <c r="DB613" s="81"/>
      <c r="DC613" s="81"/>
      <c r="DD613" s="81"/>
      <c r="DE613" s="81"/>
      <c r="DF613" s="81"/>
      <c r="DG613" s="81"/>
      <c r="DH613" s="81"/>
      <c r="DI613" s="81"/>
      <c r="DJ613" s="81"/>
      <c r="DK613" s="103"/>
      <c r="DL613" s="103"/>
      <c r="DM613" s="103"/>
      <c r="DN613" s="81"/>
      <c r="DO613" s="81"/>
      <c r="DP613" s="103"/>
      <c r="DQ613" s="103"/>
      <c r="DR613" s="103"/>
      <c r="DS613" s="104"/>
      <c r="DT613" s="50">
        <f t="shared" si="788"/>
        <v>1</v>
      </c>
      <c r="DU613" s="73">
        <f t="shared" si="789"/>
        <v>0</v>
      </c>
      <c r="DV613" s="73">
        <f t="shared" si="790"/>
        <v>1</v>
      </c>
      <c r="DW613" s="73">
        <f t="shared" si="791"/>
        <v>0</v>
      </c>
      <c r="DX613" s="73">
        <f t="shared" si="792"/>
        <v>0</v>
      </c>
      <c r="DY613" s="125">
        <f t="shared" si="793"/>
        <v>0</v>
      </c>
      <c r="DZ613" s="73">
        <f t="shared" si="794"/>
        <v>1</v>
      </c>
      <c r="EA613" s="19">
        <f t="shared" si="795"/>
        <v>0</v>
      </c>
      <c r="EB613" s="50">
        <f t="shared" si="796"/>
        <v>0</v>
      </c>
      <c r="EC613" s="19">
        <f t="shared" si="797"/>
        <v>0</v>
      </c>
      <c r="ED613" s="19">
        <f t="shared" si="798"/>
        <v>0</v>
      </c>
      <c r="EE613" s="19">
        <f t="shared" si="799"/>
        <v>1</v>
      </c>
      <c r="EF613" s="50">
        <f t="shared" si="800"/>
        <v>0</v>
      </c>
      <c r="EG613" s="19">
        <f t="shared" si="801"/>
        <v>0</v>
      </c>
      <c r="EH613" s="19">
        <f t="shared" si="802"/>
        <v>1</v>
      </c>
      <c r="EI613" s="50">
        <f t="shared" si="803"/>
        <v>0</v>
      </c>
      <c r="EJ613" s="125">
        <f t="shared" si="804"/>
        <v>2</v>
      </c>
      <c r="EK613">
        <f t="shared" si="805"/>
        <v>6633</v>
      </c>
      <c r="EL613">
        <f t="shared" si="806"/>
        <v>315.89999999999998</v>
      </c>
      <c r="EM613">
        <f t="shared" si="807"/>
        <v>338.8</v>
      </c>
      <c r="EN613">
        <f t="shared" si="808"/>
        <v>1134</v>
      </c>
      <c r="EO613">
        <f t="shared" si="809"/>
        <v>3.2</v>
      </c>
      <c r="EP613">
        <f t="shared" si="810"/>
        <v>22.8</v>
      </c>
      <c r="EQ613">
        <f t="shared" si="811"/>
        <v>3762</v>
      </c>
      <c r="ER613" t="str">
        <f t="shared" si="812"/>
        <v/>
      </c>
      <c r="ES613" t="str">
        <f t="shared" si="813"/>
        <v/>
      </c>
      <c r="ET613">
        <f t="shared" si="814"/>
        <v>2219</v>
      </c>
      <c r="EU613" s="61">
        <f t="shared" si="815"/>
        <v>9647</v>
      </c>
      <c r="EV613" s="53" t="e">
        <f>IF(ISNUMBER(EK613),EK613*#REF!,"")</f>
        <v>#REF!</v>
      </c>
      <c r="EW613" s="53" t="e">
        <f>IF(ISNUMBER(EL613),EL613*#REF!,"")</f>
        <v>#REF!</v>
      </c>
      <c r="EX613" s="53" t="e">
        <f>IF(ISNUMBER(EM613),EM613*#REF!,"")</f>
        <v>#REF!</v>
      </c>
      <c r="EY613" s="53" t="e">
        <f>IF(ISNUMBER(EN613),EN613*#REF!,"")</f>
        <v>#REF!</v>
      </c>
      <c r="EZ613" s="53" t="e">
        <f>IF(ISNUMBER(EO613),EO613*#REF!,"")</f>
        <v>#REF!</v>
      </c>
      <c r="FA613" s="53" t="e">
        <f>IF(ISNUMBER(EP613),EP613*#REF!,"")</f>
        <v>#REF!</v>
      </c>
      <c r="FB613" s="53" t="e">
        <f>IF(ISNUMBER(EQ613),EQ613*#REF!,"")</f>
        <v>#REF!</v>
      </c>
      <c r="FC613" s="53" t="str">
        <f>IF(ISNUMBER(ER613),ER613*#REF!,"")</f>
        <v/>
      </c>
      <c r="FD613" s="53" t="str">
        <f>IF(ISNUMBER(ES613),ES613*#REF!,"")</f>
        <v/>
      </c>
      <c r="FE613" s="53" t="e">
        <f>IF(ISNUMBER(ET613),ET613*#REF!,"")</f>
        <v>#REF!</v>
      </c>
      <c r="FF613" s="52" t="e">
        <f>IF(ISNUMBER(EU613),EU613*#REF!,"")</f>
        <v>#REF!</v>
      </c>
      <c r="FG613" s="55" t="str">
        <f t="shared" si="816"/>
        <v/>
      </c>
      <c r="FH613" s="55" t="str">
        <f t="shared" si="817"/>
        <v/>
      </c>
      <c r="FI613" s="55" t="str">
        <f t="shared" si="818"/>
        <v/>
      </c>
      <c r="FJ613" s="55" t="str">
        <f t="shared" si="819"/>
        <v/>
      </c>
      <c r="FK613" s="55" t="str">
        <f t="shared" si="820"/>
        <v/>
      </c>
      <c r="FL613" s="55" t="str">
        <f t="shared" si="821"/>
        <v/>
      </c>
      <c r="FM613" s="55" t="str">
        <f t="shared" si="822"/>
        <v/>
      </c>
      <c r="FN613" s="55" t="str">
        <f t="shared" si="823"/>
        <v/>
      </c>
      <c r="FO613" s="55" t="str">
        <f t="shared" si="824"/>
        <v/>
      </c>
      <c r="FP613" s="55" t="str">
        <f t="shared" si="825"/>
        <v/>
      </c>
      <c r="FQ613" s="59" t="str">
        <f t="shared" si="826"/>
        <v/>
      </c>
      <c r="FR613" s="53" t="str">
        <f t="shared" si="778"/>
        <v/>
      </c>
      <c r="FS613" s="53" t="e">
        <f t="shared" si="827"/>
        <v>#VALUE!</v>
      </c>
      <c r="FT613" s="19" t="e">
        <f t="shared" si="828"/>
        <v>#VALUE!</v>
      </c>
      <c r="FU613" s="19" t="e">
        <f t="shared" si="829"/>
        <v>#VALUE!</v>
      </c>
      <c r="FV613" s="19" t="e">
        <f t="shared" si="830"/>
        <v>#VALUE!</v>
      </c>
      <c r="FW613" s="50" t="e">
        <f t="shared" si="831"/>
        <v>#VALUE!</v>
      </c>
      <c r="FX613" s="120">
        <f t="shared" si="832"/>
        <v>0</v>
      </c>
      <c r="FY613" s="120">
        <f t="shared" si="833"/>
        <v>0</v>
      </c>
      <c r="FZ613" s="120">
        <f t="shared" si="834"/>
        <v>0</v>
      </c>
      <c r="GA613" s="120">
        <f t="shared" si="835"/>
        <v>0</v>
      </c>
      <c r="GB613" s="120">
        <f t="shared" si="836"/>
        <v>0</v>
      </c>
      <c r="GC613" s="120">
        <f t="shared" si="837"/>
        <v>0</v>
      </c>
      <c r="GD613" s="120">
        <f t="shared" si="838"/>
        <v>0</v>
      </c>
      <c r="GE613" s="120">
        <f t="shared" si="839"/>
        <v>0</v>
      </c>
      <c r="GF613" s="120">
        <f t="shared" si="840"/>
        <v>0</v>
      </c>
      <c r="GG613">
        <f t="shared" si="841"/>
        <v>0</v>
      </c>
      <c r="GH613">
        <f t="shared" si="842"/>
        <v>0</v>
      </c>
      <c r="GI613">
        <v>6</v>
      </c>
      <c r="GJ613" t="str">
        <f t="shared" si="843"/>
        <v/>
      </c>
    </row>
    <row r="614" spans="1:192" x14ac:dyDescent="0.2">
      <c r="A614" s="50">
        <f t="shared" si="844"/>
        <v>613</v>
      </c>
      <c r="B614" s="58" t="s">
        <v>120</v>
      </c>
      <c r="C614" t="s">
        <v>189</v>
      </c>
      <c r="F614" s="277">
        <v>3538400</v>
      </c>
      <c r="G614" s="277">
        <v>5606130</v>
      </c>
      <c r="H614" s="78">
        <f t="shared" si="782"/>
        <v>538310.21</v>
      </c>
      <c r="I614" s="78">
        <f t="shared" si="783"/>
        <v>5604327.3380000005</v>
      </c>
      <c r="J614" s="87">
        <v>254</v>
      </c>
      <c r="K614" s="83" t="s">
        <v>1332</v>
      </c>
      <c r="L614" s="83">
        <v>13</v>
      </c>
      <c r="M614" s="83"/>
      <c r="O614" s="83"/>
      <c r="P614" s="83"/>
      <c r="Q614" s="58" t="s">
        <v>1343</v>
      </c>
      <c r="R614" s="58" t="s">
        <v>420</v>
      </c>
      <c r="S614" s="58" t="s">
        <v>1324</v>
      </c>
      <c r="T614" s="241" t="str">
        <f t="shared" si="784"/>
        <v>-</v>
      </c>
      <c r="U614" s="241" t="str">
        <f t="shared" si="785"/>
        <v>-</v>
      </c>
      <c r="V614" s="241" t="str">
        <f t="shared" si="786"/>
        <v>B</v>
      </c>
      <c r="W614" s="241" t="str">
        <f t="shared" si="777"/>
        <v>A</v>
      </c>
      <c r="X614" s="260">
        <f t="shared" si="774"/>
        <v>6</v>
      </c>
      <c r="Y614" s="261" t="str">
        <f t="shared" si="787"/>
        <v/>
      </c>
      <c r="Z614" s="68" t="s">
        <v>1456</v>
      </c>
      <c r="AA614" s="83" t="s">
        <v>1834</v>
      </c>
      <c r="AB614" s="77">
        <v>2</v>
      </c>
      <c r="AC614" s="58" t="s">
        <v>421</v>
      </c>
      <c r="AD614" s="58" t="s">
        <v>2116</v>
      </c>
      <c r="AE614" s="70" t="s">
        <v>1480</v>
      </c>
      <c r="AF614" s="83">
        <v>11</v>
      </c>
      <c r="AG614" s="83"/>
      <c r="AH614" s="83"/>
      <c r="AI614" s="83"/>
      <c r="AJ614" s="83"/>
      <c r="AK614" s="83"/>
      <c r="AL614" s="83"/>
      <c r="AM614" s="83">
        <v>1.25</v>
      </c>
      <c r="AN614" s="58"/>
      <c r="AO614" s="58"/>
      <c r="AP614" s="83"/>
      <c r="AQ614" s="58"/>
      <c r="AR614">
        <v>29818.5</v>
      </c>
      <c r="AS614" s="193">
        <f t="shared" si="845"/>
        <v>30074.571799999998</v>
      </c>
      <c r="AT614" s="248" t="str">
        <f t="shared" si="846"/>
        <v/>
      </c>
      <c r="AU614" s="58">
        <v>8740</v>
      </c>
      <c r="AV614" s="58">
        <v>249.3</v>
      </c>
      <c r="AW614" s="58">
        <v>1475</v>
      </c>
      <c r="AX614" s="58">
        <v>13438</v>
      </c>
      <c r="AY614" s="58">
        <v>2782</v>
      </c>
      <c r="AZ614" s="68">
        <v>2922</v>
      </c>
      <c r="BA614" s="58">
        <v>4.42</v>
      </c>
      <c r="BB614" s="58">
        <v>350</v>
      </c>
      <c r="BC614" s="58">
        <v>15.05</v>
      </c>
      <c r="BD614" s="58">
        <v>2.4500000000000002</v>
      </c>
      <c r="BE614" s="58">
        <v>21.5</v>
      </c>
      <c r="BF614" s="58">
        <v>0.55000000000000004</v>
      </c>
      <c r="BG614" s="58">
        <v>0.65</v>
      </c>
      <c r="BH614" s="58">
        <v>6.67</v>
      </c>
      <c r="BI614" s="58">
        <v>0.105</v>
      </c>
      <c r="BJ614" s="58">
        <v>8.0500000000000007</v>
      </c>
      <c r="BK614" s="58"/>
      <c r="BL614" s="58"/>
      <c r="BM614" s="58">
        <v>23.75</v>
      </c>
      <c r="BN614" s="68">
        <v>32.4</v>
      </c>
      <c r="BO614" s="81"/>
      <c r="BP614" s="81">
        <v>2200</v>
      </c>
      <c r="BQ614" s="81">
        <v>19.8</v>
      </c>
      <c r="BR614" s="81">
        <v>1</v>
      </c>
      <c r="BS614" s="81"/>
      <c r="BT614" s="81"/>
      <c r="BU614" s="81"/>
      <c r="BV614" s="81"/>
      <c r="BW614" s="81"/>
      <c r="BX614" s="81">
        <v>150</v>
      </c>
      <c r="BY614" s="81"/>
      <c r="BZ614" s="81"/>
      <c r="CA614" s="81"/>
      <c r="CB614" s="81">
        <v>120</v>
      </c>
      <c r="CC614" s="81"/>
      <c r="CD614" s="81"/>
      <c r="CE614" s="81"/>
      <c r="CF614" s="81"/>
      <c r="CG614" s="81"/>
      <c r="CH614" s="81">
        <v>176</v>
      </c>
      <c r="CI614" s="81"/>
      <c r="CJ614" s="81"/>
      <c r="CK614" s="81"/>
      <c r="CL614" s="82">
        <v>10</v>
      </c>
      <c r="CM614" s="81"/>
      <c r="CN614" s="81">
        <v>3850</v>
      </c>
      <c r="CO614" s="81"/>
      <c r="CP614" s="58"/>
      <c r="CQ614" s="68"/>
      <c r="CR614" s="58"/>
      <c r="CS614" s="58"/>
      <c r="CT614" s="58"/>
      <c r="CU614" s="58"/>
      <c r="CV614" s="58"/>
      <c r="CW614" s="58"/>
      <c r="CX614" s="58"/>
      <c r="CY614" s="58"/>
      <c r="CZ614" s="58"/>
      <c r="DA614" s="68"/>
      <c r="DB614" s="81"/>
      <c r="DC614" s="81"/>
      <c r="DD614" s="81"/>
      <c r="DE614" s="81"/>
      <c r="DF614" s="81"/>
      <c r="DG614" s="81"/>
      <c r="DH614" s="81"/>
      <c r="DI614" s="81"/>
      <c r="DJ614" s="81"/>
      <c r="DK614" s="103"/>
      <c r="DL614" s="103"/>
      <c r="DM614" s="103"/>
      <c r="DN614" s="81"/>
      <c r="DO614" s="81"/>
      <c r="DP614" s="103"/>
      <c r="DQ614" s="103"/>
      <c r="DR614" s="103"/>
      <c r="DS614" s="104"/>
      <c r="DT614" s="50">
        <f t="shared" si="788"/>
        <v>0</v>
      </c>
      <c r="DU614" s="73">
        <f t="shared" si="789"/>
        <v>0</v>
      </c>
      <c r="DV614" s="73">
        <f t="shared" si="790"/>
        <v>1</v>
      </c>
      <c r="DW614" s="73">
        <f t="shared" si="791"/>
        <v>0</v>
      </c>
      <c r="DX614" s="73">
        <f t="shared" si="792"/>
        <v>0</v>
      </c>
      <c r="DY614" s="125">
        <f t="shared" si="793"/>
        <v>0</v>
      </c>
      <c r="DZ614" s="73">
        <f t="shared" si="794"/>
        <v>1</v>
      </c>
      <c r="EA614" s="19">
        <f t="shared" si="795"/>
        <v>0</v>
      </c>
      <c r="EB614" s="50">
        <f t="shared" si="796"/>
        <v>0</v>
      </c>
      <c r="EC614" s="19">
        <f t="shared" si="797"/>
        <v>0</v>
      </c>
      <c r="ED614" s="19">
        <f t="shared" si="798"/>
        <v>0</v>
      </c>
      <c r="EE614" s="19">
        <f t="shared" si="799"/>
        <v>1</v>
      </c>
      <c r="EF614" s="50">
        <f t="shared" si="800"/>
        <v>0</v>
      </c>
      <c r="EG614" s="19">
        <f t="shared" si="801"/>
        <v>0</v>
      </c>
      <c r="EH614" s="19">
        <f t="shared" si="802"/>
        <v>1</v>
      </c>
      <c r="EI614" s="50">
        <f t="shared" si="803"/>
        <v>0</v>
      </c>
      <c r="EJ614" s="125">
        <f t="shared" si="804"/>
        <v>2</v>
      </c>
      <c r="EK614">
        <f t="shared" si="805"/>
        <v>8740</v>
      </c>
      <c r="EL614">
        <f t="shared" si="806"/>
        <v>350</v>
      </c>
      <c r="EM614">
        <f t="shared" si="807"/>
        <v>249.3</v>
      </c>
      <c r="EN614">
        <f t="shared" si="808"/>
        <v>1475</v>
      </c>
      <c r="EO614">
        <f t="shared" si="809"/>
        <v>0.55000000000000004</v>
      </c>
      <c r="EP614">
        <f t="shared" si="810"/>
        <v>21.5</v>
      </c>
      <c r="EQ614">
        <f t="shared" si="811"/>
        <v>2922</v>
      </c>
      <c r="ER614" t="str">
        <f t="shared" si="812"/>
        <v/>
      </c>
      <c r="ES614">
        <f t="shared" si="813"/>
        <v>8.0500000000000007</v>
      </c>
      <c r="ET614">
        <f t="shared" si="814"/>
        <v>2782</v>
      </c>
      <c r="EU614" s="61">
        <f t="shared" si="815"/>
        <v>13438</v>
      </c>
      <c r="EV614" s="53" t="e">
        <f>IF(ISNUMBER(EK614),EK614*#REF!,"")</f>
        <v>#REF!</v>
      </c>
      <c r="EW614" s="53" t="e">
        <f>IF(ISNUMBER(EL614),EL614*#REF!,"")</f>
        <v>#REF!</v>
      </c>
      <c r="EX614" s="53" t="e">
        <f>IF(ISNUMBER(EM614),EM614*#REF!,"")</f>
        <v>#REF!</v>
      </c>
      <c r="EY614" s="53" t="e">
        <f>IF(ISNUMBER(EN614),EN614*#REF!,"")</f>
        <v>#REF!</v>
      </c>
      <c r="EZ614" s="53" t="e">
        <f>IF(ISNUMBER(EO614),EO614*#REF!,"")</f>
        <v>#REF!</v>
      </c>
      <c r="FA614" s="53" t="e">
        <f>IF(ISNUMBER(EP614),EP614*#REF!,"")</f>
        <v>#REF!</v>
      </c>
      <c r="FB614" s="53" t="e">
        <f>IF(ISNUMBER(EQ614),EQ614*#REF!,"")</f>
        <v>#REF!</v>
      </c>
      <c r="FC614" s="53" t="str">
        <f>IF(ISNUMBER(ER614),ER614*#REF!,"")</f>
        <v/>
      </c>
      <c r="FD614" s="53" t="e">
        <f>IF(ISNUMBER(ES614),ES614*#REF!,"")</f>
        <v>#REF!</v>
      </c>
      <c r="FE614" s="53" t="e">
        <f>IF(ISNUMBER(ET614),ET614*#REF!,"")</f>
        <v>#REF!</v>
      </c>
      <c r="FF614" s="52" t="e">
        <f>IF(ISNUMBER(EU614),EU614*#REF!,"")</f>
        <v>#REF!</v>
      </c>
      <c r="FG614" s="55" t="str">
        <f t="shared" si="816"/>
        <v/>
      </c>
      <c r="FH614" s="55" t="str">
        <f t="shared" si="817"/>
        <v/>
      </c>
      <c r="FI614" s="55" t="str">
        <f t="shared" si="818"/>
        <v/>
      </c>
      <c r="FJ614" s="55" t="str">
        <f t="shared" si="819"/>
        <v/>
      </c>
      <c r="FK614" s="55" t="str">
        <f t="shared" si="820"/>
        <v/>
      </c>
      <c r="FL614" s="55" t="str">
        <f t="shared" si="821"/>
        <v/>
      </c>
      <c r="FM614" s="55" t="str">
        <f t="shared" si="822"/>
        <v/>
      </c>
      <c r="FN614" s="55" t="str">
        <f t="shared" si="823"/>
        <v/>
      </c>
      <c r="FO614" s="55" t="str">
        <f t="shared" si="824"/>
        <v/>
      </c>
      <c r="FP614" s="55" t="str">
        <f t="shared" si="825"/>
        <v/>
      </c>
      <c r="FQ614" s="59" t="str">
        <f t="shared" si="826"/>
        <v/>
      </c>
      <c r="FR614" s="53" t="str">
        <f t="shared" si="778"/>
        <v/>
      </c>
      <c r="FS614" s="53" t="e">
        <f t="shared" si="827"/>
        <v>#VALUE!</v>
      </c>
      <c r="FT614" s="19" t="e">
        <f t="shared" si="828"/>
        <v>#VALUE!</v>
      </c>
      <c r="FU614" s="19" t="e">
        <f t="shared" si="829"/>
        <v>#VALUE!</v>
      </c>
      <c r="FV614" s="19" t="e">
        <f t="shared" si="830"/>
        <v>#VALUE!</v>
      </c>
      <c r="FW614" s="50" t="e">
        <f t="shared" si="831"/>
        <v>#VALUE!</v>
      </c>
      <c r="FX614" s="120">
        <f t="shared" si="832"/>
        <v>0</v>
      </c>
      <c r="FY614" s="120">
        <f t="shared" si="833"/>
        <v>0</v>
      </c>
      <c r="FZ614" s="120">
        <f t="shared" si="834"/>
        <v>0</v>
      </c>
      <c r="GA614" s="120">
        <f t="shared" si="835"/>
        <v>0</v>
      </c>
      <c r="GB614" s="120">
        <f t="shared" si="836"/>
        <v>0</v>
      </c>
      <c r="GC614" s="120">
        <f t="shared" si="837"/>
        <v>0</v>
      </c>
      <c r="GD614" s="120">
        <f t="shared" si="838"/>
        <v>0</v>
      </c>
      <c r="GE614" s="120">
        <f t="shared" si="839"/>
        <v>0</v>
      </c>
      <c r="GF614" s="120">
        <f t="shared" si="840"/>
        <v>0</v>
      </c>
      <c r="GG614">
        <f t="shared" si="841"/>
        <v>0</v>
      </c>
      <c r="GH614">
        <f t="shared" si="842"/>
        <v>0</v>
      </c>
      <c r="GI614">
        <v>6</v>
      </c>
      <c r="GJ614" t="str">
        <f t="shared" si="843"/>
        <v/>
      </c>
    </row>
    <row r="615" spans="1:192" ht="15" x14ac:dyDescent="0.25">
      <c r="A615" s="50">
        <f t="shared" si="844"/>
        <v>614</v>
      </c>
      <c r="B615" s="2" t="s">
        <v>356</v>
      </c>
      <c r="C615" t="s">
        <v>920</v>
      </c>
      <c r="F615" s="274">
        <v>3462680</v>
      </c>
      <c r="G615" s="274">
        <v>5525950</v>
      </c>
      <c r="H615" s="77">
        <f t="shared" si="782"/>
        <v>462620.49800000002</v>
      </c>
      <c r="I615" s="77">
        <f t="shared" si="783"/>
        <v>5524179.4100000001</v>
      </c>
      <c r="J615" s="266">
        <v>90</v>
      </c>
      <c r="K615" s="19" t="s">
        <v>1334</v>
      </c>
      <c r="L615" s="110">
        <v>930</v>
      </c>
      <c r="Q615" s="58" t="s">
        <v>774</v>
      </c>
      <c r="R615" s="58" t="s">
        <v>774</v>
      </c>
      <c r="S615" s="2" t="s">
        <v>2813</v>
      </c>
      <c r="T615" s="241" t="str">
        <f t="shared" si="784"/>
        <v>-</v>
      </c>
      <c r="U615" s="241" t="str">
        <f t="shared" si="785"/>
        <v>-</v>
      </c>
      <c r="V615" s="241" t="str">
        <f t="shared" si="786"/>
        <v>B</v>
      </c>
      <c r="W615" s="241" t="str">
        <f t="shared" si="777"/>
        <v>-</v>
      </c>
      <c r="X615" s="260">
        <f t="shared" si="774"/>
        <v>6</v>
      </c>
      <c r="Y615" s="261" t="str">
        <f t="shared" si="787"/>
        <v/>
      </c>
      <c r="Z615" s="61" t="s">
        <v>2117</v>
      </c>
      <c r="AA615" s="48">
        <v>19078</v>
      </c>
      <c r="AB615" s="73">
        <v>1</v>
      </c>
      <c r="AD615" t="s">
        <v>1705</v>
      </c>
      <c r="AE615" s="57" t="s">
        <v>2731</v>
      </c>
      <c r="AF615" s="66" t="s">
        <v>3088</v>
      </c>
      <c r="AI615" s="272"/>
      <c r="AR615">
        <v>24080</v>
      </c>
      <c r="AS615" s="193">
        <f t="shared" si="845"/>
        <v>23629.7</v>
      </c>
      <c r="AT615" s="248" t="str">
        <f t="shared" si="846"/>
        <v/>
      </c>
      <c r="AU615">
        <v>8590</v>
      </c>
      <c r="AV615">
        <v>122</v>
      </c>
      <c r="AW615">
        <v>203</v>
      </c>
      <c r="AX615">
        <v>13820</v>
      </c>
      <c r="AY615">
        <v>28.5</v>
      </c>
      <c r="AZ615" s="61">
        <v>866.2</v>
      </c>
      <c r="BO615" s="90"/>
      <c r="BP615" s="273"/>
      <c r="BQ615" s="90"/>
      <c r="BR615" s="90"/>
      <c r="BS615" s="90"/>
      <c r="BT615" s="90"/>
      <c r="BU615" s="90"/>
      <c r="BV615" s="90"/>
      <c r="BW615" s="90"/>
      <c r="BX615" s="90"/>
      <c r="BY615" s="90"/>
      <c r="BZ615" s="90"/>
      <c r="CA615" s="90"/>
      <c r="CB615" s="90"/>
      <c r="CC615" s="90"/>
      <c r="CD615" s="90"/>
      <c r="CE615" s="90"/>
      <c r="CF615" s="90"/>
      <c r="CG615" s="90"/>
      <c r="CH615" s="90"/>
      <c r="CI615" s="90"/>
      <c r="CJ615" s="90"/>
      <c r="CK615" s="90"/>
      <c r="CL615" s="91"/>
      <c r="CM615" s="90"/>
      <c r="CN615" s="90" t="s">
        <v>3088</v>
      </c>
      <c r="CO615" s="90"/>
      <c r="DB615" s="103"/>
      <c r="DC615" s="103"/>
      <c r="DD615" s="103"/>
      <c r="DE615" s="103"/>
      <c r="DF615" s="103"/>
      <c r="DG615" s="103"/>
      <c r="DH615" s="103"/>
      <c r="DI615" s="103"/>
      <c r="DJ615" s="103"/>
      <c r="DK615" s="103"/>
      <c r="DL615" s="103"/>
      <c r="DM615" s="103"/>
      <c r="DN615" s="103"/>
      <c r="DO615" s="103"/>
      <c r="DP615" s="103"/>
      <c r="DQ615" s="103"/>
      <c r="DR615" s="103"/>
      <c r="DS615" s="104"/>
      <c r="DT615" s="50">
        <f t="shared" si="788"/>
        <v>1</v>
      </c>
      <c r="DU615" s="73">
        <f t="shared" si="789"/>
        <v>0</v>
      </c>
      <c r="DV615" s="73">
        <f t="shared" si="790"/>
        <v>0</v>
      </c>
      <c r="DW615" s="73">
        <f t="shared" si="791"/>
        <v>0</v>
      </c>
      <c r="DX615" s="73">
        <f t="shared" si="792"/>
        <v>1</v>
      </c>
      <c r="DY615" s="125">
        <f t="shared" si="793"/>
        <v>0</v>
      </c>
      <c r="DZ615" s="73">
        <f t="shared" si="794"/>
        <v>0</v>
      </c>
      <c r="EA615" s="19">
        <f t="shared" si="795"/>
        <v>0</v>
      </c>
      <c r="EB615" s="50">
        <f t="shared" si="796"/>
        <v>1</v>
      </c>
      <c r="EC615" s="19">
        <f t="shared" si="797"/>
        <v>0</v>
      </c>
      <c r="ED615" s="19">
        <f t="shared" si="798"/>
        <v>0</v>
      </c>
      <c r="EE615" s="19">
        <f t="shared" si="799"/>
        <v>1</v>
      </c>
      <c r="EF615" s="50">
        <f t="shared" si="800"/>
        <v>0</v>
      </c>
      <c r="EG615" s="19">
        <f t="shared" si="801"/>
        <v>0</v>
      </c>
      <c r="EH615" s="19">
        <f t="shared" si="802"/>
        <v>0</v>
      </c>
      <c r="EI615" s="50">
        <f t="shared" si="803"/>
        <v>1</v>
      </c>
      <c r="EJ615" s="125">
        <f t="shared" si="804"/>
        <v>2</v>
      </c>
      <c r="EK615">
        <f t="shared" si="805"/>
        <v>8590</v>
      </c>
      <c r="EL615" t="str">
        <f t="shared" si="806"/>
        <v/>
      </c>
      <c r="EM615">
        <f t="shared" si="807"/>
        <v>122</v>
      </c>
      <c r="EN615">
        <f t="shared" si="808"/>
        <v>203</v>
      </c>
      <c r="EO615" t="str">
        <f t="shared" si="809"/>
        <v/>
      </c>
      <c r="EP615" t="str">
        <f t="shared" si="810"/>
        <v/>
      </c>
      <c r="EQ615">
        <f t="shared" si="811"/>
        <v>866.2</v>
      </c>
      <c r="ER615" t="str">
        <f t="shared" si="812"/>
        <v/>
      </c>
      <c r="ES615" t="str">
        <f t="shared" si="813"/>
        <v/>
      </c>
      <c r="ET615">
        <f t="shared" si="814"/>
        <v>28.5</v>
      </c>
      <c r="EU615" s="61">
        <f t="shared" si="815"/>
        <v>13820</v>
      </c>
      <c r="EV615" s="53" t="e">
        <f>IF(ISNUMBER(EK615),EK615*#REF!,"")</f>
        <v>#REF!</v>
      </c>
      <c r="EW615" s="53" t="str">
        <f>IF(ISNUMBER(EL615),EL615*#REF!,"")</f>
        <v/>
      </c>
      <c r="EX615" s="53" t="e">
        <f>IF(ISNUMBER(EM615),EM615*#REF!,"")</f>
        <v>#REF!</v>
      </c>
      <c r="EY615" s="53" t="e">
        <f>IF(ISNUMBER(EN615),EN615*#REF!,"")</f>
        <v>#REF!</v>
      </c>
      <c r="EZ615" s="53" t="str">
        <f>IF(ISNUMBER(EO615),EO615*#REF!,"")</f>
        <v/>
      </c>
      <c r="FA615" s="53" t="str">
        <f>IF(ISNUMBER(EP615),EP615*#REF!,"")</f>
        <v/>
      </c>
      <c r="FB615" s="53" t="e">
        <f>IF(ISNUMBER(EQ615),EQ615*#REF!,"")</f>
        <v>#REF!</v>
      </c>
      <c r="FC615" s="53" t="str">
        <f>IF(ISNUMBER(ER615),ER615*#REF!,"")</f>
        <v/>
      </c>
      <c r="FD615" s="53" t="str">
        <f>IF(ISNUMBER(ES615),ES615*#REF!,"")</f>
        <v/>
      </c>
      <c r="FE615" s="53" t="e">
        <f>IF(ISNUMBER(ET615),ET615*#REF!,"")</f>
        <v>#REF!</v>
      </c>
      <c r="FF615" s="52" t="e">
        <f>IF(ISNUMBER(EU615),EU615*#REF!,"")</f>
        <v>#REF!</v>
      </c>
      <c r="FG615" s="55" t="str">
        <f t="shared" si="816"/>
        <v/>
      </c>
      <c r="FH615" s="55" t="str">
        <f t="shared" si="817"/>
        <v/>
      </c>
      <c r="FI615" s="55" t="str">
        <f t="shared" si="818"/>
        <v/>
      </c>
      <c r="FJ615" s="55" t="str">
        <f t="shared" si="819"/>
        <v/>
      </c>
      <c r="FK615" s="55" t="str">
        <f t="shared" si="820"/>
        <v/>
      </c>
      <c r="FL615" s="55" t="str">
        <f t="shared" si="821"/>
        <v/>
      </c>
      <c r="FM615" s="55" t="str">
        <f t="shared" si="822"/>
        <v/>
      </c>
      <c r="FN615" s="55" t="str">
        <f t="shared" si="823"/>
        <v/>
      </c>
      <c r="FO615" s="55" t="str">
        <f t="shared" si="824"/>
        <v/>
      </c>
      <c r="FP615" s="55" t="str">
        <f t="shared" si="825"/>
        <v/>
      </c>
      <c r="FQ615" s="59" t="str">
        <f t="shared" si="826"/>
        <v/>
      </c>
      <c r="FR615" s="53" t="str">
        <f t="shared" si="778"/>
        <v/>
      </c>
      <c r="FS615" s="53" t="e">
        <f t="shared" si="827"/>
        <v>#VALUE!</v>
      </c>
      <c r="FT615" s="19" t="e">
        <f t="shared" si="828"/>
        <v>#VALUE!</v>
      </c>
      <c r="FU615" s="19" t="e">
        <f t="shared" si="829"/>
        <v>#VALUE!</v>
      </c>
      <c r="FV615" s="19" t="e">
        <f t="shared" si="830"/>
        <v>#VALUE!</v>
      </c>
      <c r="FW615" s="50" t="e">
        <f t="shared" si="831"/>
        <v>#VALUE!</v>
      </c>
      <c r="FX615" s="120">
        <f t="shared" si="832"/>
        <v>0</v>
      </c>
      <c r="FY615" s="120">
        <f t="shared" si="833"/>
        <v>0</v>
      </c>
      <c r="FZ615" s="120">
        <f t="shared" si="834"/>
        <v>0</v>
      </c>
      <c r="GA615" s="120">
        <f t="shared" si="835"/>
        <v>0</v>
      </c>
      <c r="GB615" s="120">
        <f t="shared" si="836"/>
        <v>0</v>
      </c>
      <c r="GC615" s="120">
        <f t="shared" si="837"/>
        <v>0</v>
      </c>
      <c r="GD615" s="120">
        <f t="shared" si="838"/>
        <v>0</v>
      </c>
      <c r="GE615" s="120">
        <f t="shared" si="839"/>
        <v>0</v>
      </c>
      <c r="GF615" s="120">
        <f t="shared" si="840"/>
        <v>0</v>
      </c>
      <c r="GG615">
        <f t="shared" si="841"/>
        <v>0</v>
      </c>
      <c r="GH615">
        <f t="shared" si="842"/>
        <v>0</v>
      </c>
      <c r="GI615">
        <v>6</v>
      </c>
      <c r="GJ615" t="str">
        <f t="shared" si="843"/>
        <v/>
      </c>
    </row>
    <row r="616" spans="1:192" ht="15" x14ac:dyDescent="0.25">
      <c r="A616" s="50">
        <f t="shared" si="844"/>
        <v>615</v>
      </c>
      <c r="B616" s="44" t="s">
        <v>1228</v>
      </c>
      <c r="C616" t="s">
        <v>1229</v>
      </c>
      <c r="F616" s="274">
        <v>3494348</v>
      </c>
      <c r="G616" s="274">
        <v>5524137</v>
      </c>
      <c r="H616" s="77">
        <f t="shared" si="782"/>
        <v>494275.83080000005</v>
      </c>
      <c r="I616" s="77">
        <f t="shared" si="783"/>
        <v>5522367.1352000004</v>
      </c>
      <c r="J616" s="66">
        <v>184.2</v>
      </c>
      <c r="K616" s="66" t="s">
        <v>1334</v>
      </c>
      <c r="L616" s="19">
        <v>99</v>
      </c>
      <c r="M616" s="66">
        <v>50</v>
      </c>
      <c r="N616" s="19">
        <v>98</v>
      </c>
      <c r="Q616" s="58" t="s">
        <v>2906</v>
      </c>
      <c r="R616" s="58" t="s">
        <v>2879</v>
      </c>
      <c r="S616" s="2" t="s">
        <v>1328</v>
      </c>
      <c r="T616" s="241" t="str">
        <f t="shared" si="784"/>
        <v>-</v>
      </c>
      <c r="U616" s="241" t="str">
        <f t="shared" si="785"/>
        <v>-</v>
      </c>
      <c r="V616" s="241" t="str">
        <f t="shared" si="786"/>
        <v>-</v>
      </c>
      <c r="W616" s="241" t="str">
        <f t="shared" si="777"/>
        <v>-</v>
      </c>
      <c r="X616" s="260">
        <f t="shared" ref="X616:X679" si="847">GI616</f>
        <v>6</v>
      </c>
      <c r="Y616" s="261" t="str">
        <f t="shared" si="787"/>
        <v/>
      </c>
      <c r="AA616" s="48">
        <v>37823</v>
      </c>
      <c r="AB616" s="73">
        <v>1</v>
      </c>
      <c r="AD616" t="s">
        <v>950</v>
      </c>
      <c r="AE616" s="57" t="s">
        <v>2118</v>
      </c>
      <c r="AF616" s="66">
        <v>12</v>
      </c>
      <c r="AG616" s="19">
        <v>574</v>
      </c>
      <c r="AH616" s="19">
        <v>7.3</v>
      </c>
      <c r="AI616" s="272"/>
      <c r="AN616">
        <v>16.28</v>
      </c>
      <c r="AO616">
        <v>14.3</v>
      </c>
      <c r="AS616" s="193">
        <f t="shared" si="845"/>
        <v>471.71</v>
      </c>
      <c r="AT616" s="248" t="str">
        <f t="shared" si="846"/>
        <v/>
      </c>
      <c r="AU616">
        <v>5.7</v>
      </c>
      <c r="AV616">
        <v>17</v>
      </c>
      <c r="AW616">
        <v>87.9</v>
      </c>
      <c r="AX616">
        <v>15.6</v>
      </c>
      <c r="AY616">
        <v>2.4</v>
      </c>
      <c r="AZ616" s="61">
        <v>311</v>
      </c>
      <c r="BB616">
        <v>0.7</v>
      </c>
      <c r="BD616" s="2" t="s">
        <v>1369</v>
      </c>
      <c r="BE616" s="2" t="s">
        <v>1370</v>
      </c>
      <c r="BF616">
        <v>2E-3</v>
      </c>
      <c r="BJ616">
        <v>31.4</v>
      </c>
      <c r="BK616" s="2" t="s">
        <v>1370</v>
      </c>
      <c r="BN616" s="56" t="s">
        <v>1611</v>
      </c>
      <c r="BO616" s="90"/>
      <c r="BP616" s="273">
        <v>8</v>
      </c>
      <c r="BQ616" s="90"/>
      <c r="BR616" s="90"/>
      <c r="BS616" s="90"/>
      <c r="BT616" s="90"/>
      <c r="BU616" s="90"/>
      <c r="BV616" s="90"/>
      <c r="BW616" s="90"/>
      <c r="BX616" s="90"/>
      <c r="BY616" s="90"/>
      <c r="BZ616" s="90"/>
      <c r="CA616" s="90"/>
      <c r="CB616" s="90"/>
      <c r="CC616" s="90"/>
      <c r="CD616" s="90"/>
      <c r="CE616" s="90"/>
      <c r="CF616" s="90"/>
      <c r="CG616" s="90"/>
      <c r="CH616" s="90"/>
      <c r="CI616" s="90"/>
      <c r="CJ616" s="90"/>
      <c r="CK616" s="90"/>
      <c r="CL616" s="91"/>
      <c r="CM616" s="90">
        <v>8.6999999999999993</v>
      </c>
      <c r="CN616" s="90">
        <v>0.5</v>
      </c>
      <c r="CO616" s="90"/>
      <c r="DB616" s="103"/>
      <c r="DC616" s="103"/>
      <c r="DD616" s="103"/>
      <c r="DE616" s="103"/>
      <c r="DF616" s="103"/>
      <c r="DG616" s="103"/>
      <c r="DH616" s="103"/>
      <c r="DI616" s="103"/>
      <c r="DJ616" s="103"/>
      <c r="DK616" s="103"/>
      <c r="DL616" s="103"/>
      <c r="DM616" s="103"/>
      <c r="DN616" s="103"/>
      <c r="DO616" s="103"/>
      <c r="DP616" s="103"/>
      <c r="DQ616" s="103"/>
      <c r="DR616" s="103"/>
      <c r="DS616" s="104"/>
      <c r="DT616" s="50">
        <f t="shared" si="788"/>
        <v>1</v>
      </c>
      <c r="DU616" s="73">
        <f t="shared" si="789"/>
        <v>0</v>
      </c>
      <c r="DV616" s="73">
        <f t="shared" si="790"/>
        <v>1</v>
      </c>
      <c r="DW616" s="73">
        <f t="shared" si="791"/>
        <v>0</v>
      </c>
      <c r="DX616" s="73">
        <f t="shared" si="792"/>
        <v>0</v>
      </c>
      <c r="DY616" s="125">
        <f t="shared" si="793"/>
        <v>0</v>
      </c>
      <c r="DZ616" s="73">
        <f t="shared" si="794"/>
        <v>1</v>
      </c>
      <c r="EA616" s="19">
        <f t="shared" si="795"/>
        <v>0</v>
      </c>
      <c r="EB616" s="50">
        <f t="shared" si="796"/>
        <v>0</v>
      </c>
      <c r="EC616" s="19">
        <f t="shared" si="797"/>
        <v>1</v>
      </c>
      <c r="ED616" s="19">
        <f t="shared" si="798"/>
        <v>0</v>
      </c>
      <c r="EE616" s="19">
        <f t="shared" si="799"/>
        <v>0</v>
      </c>
      <c r="EF616" s="50">
        <f t="shared" si="800"/>
        <v>0</v>
      </c>
      <c r="EG616" s="19">
        <f t="shared" si="801"/>
        <v>1</v>
      </c>
      <c r="EH616" s="19">
        <f t="shared" si="802"/>
        <v>0</v>
      </c>
      <c r="EI616" s="50">
        <f t="shared" si="803"/>
        <v>0</v>
      </c>
      <c r="EJ616" s="125">
        <f t="shared" si="804"/>
        <v>0</v>
      </c>
      <c r="EK616">
        <f t="shared" si="805"/>
        <v>5.7</v>
      </c>
      <c r="EL616">
        <f t="shared" si="806"/>
        <v>0.7</v>
      </c>
      <c r="EM616">
        <f t="shared" si="807"/>
        <v>17</v>
      </c>
      <c r="EN616">
        <f t="shared" si="808"/>
        <v>87.9</v>
      </c>
      <c r="EO616">
        <f t="shared" si="809"/>
        <v>2E-3</v>
      </c>
      <c r="EP616" t="str">
        <f t="shared" si="810"/>
        <v/>
      </c>
      <c r="EQ616">
        <f t="shared" si="811"/>
        <v>311</v>
      </c>
      <c r="ER616" t="str">
        <f t="shared" si="812"/>
        <v/>
      </c>
      <c r="ES616">
        <f t="shared" si="813"/>
        <v>31.4</v>
      </c>
      <c r="ET616">
        <f t="shared" si="814"/>
        <v>2.4</v>
      </c>
      <c r="EU616" s="61">
        <f t="shared" si="815"/>
        <v>15.6</v>
      </c>
      <c r="EV616" s="53" t="e">
        <f>IF(ISNUMBER(EK616),EK616*#REF!,"")</f>
        <v>#REF!</v>
      </c>
      <c r="EW616" s="53" t="e">
        <f>IF(ISNUMBER(EL616),EL616*#REF!,"")</f>
        <v>#REF!</v>
      </c>
      <c r="EX616" s="53" t="e">
        <f>IF(ISNUMBER(EM616),EM616*#REF!,"")</f>
        <v>#REF!</v>
      </c>
      <c r="EY616" s="53" t="e">
        <f>IF(ISNUMBER(EN616),EN616*#REF!,"")</f>
        <v>#REF!</v>
      </c>
      <c r="EZ616" s="53" t="e">
        <f>IF(ISNUMBER(EO616),EO616*#REF!,"")</f>
        <v>#REF!</v>
      </c>
      <c r="FA616" s="53" t="str">
        <f>IF(ISNUMBER(EP616),EP616*#REF!,"")</f>
        <v/>
      </c>
      <c r="FB616" s="53" t="e">
        <f>IF(ISNUMBER(EQ616),EQ616*#REF!,"")</f>
        <v>#REF!</v>
      </c>
      <c r="FC616" s="53" t="str">
        <f>IF(ISNUMBER(ER616),ER616*#REF!,"")</f>
        <v/>
      </c>
      <c r="FD616" s="53" t="e">
        <f>IF(ISNUMBER(ES616),ES616*#REF!,"")</f>
        <v>#REF!</v>
      </c>
      <c r="FE616" s="53" t="e">
        <f>IF(ISNUMBER(ET616),ET616*#REF!,"")</f>
        <v>#REF!</v>
      </c>
      <c r="FF616" s="52" t="e">
        <f>IF(ISNUMBER(EU616),EU616*#REF!,"")</f>
        <v>#REF!</v>
      </c>
      <c r="FG616" s="55" t="str">
        <f t="shared" si="816"/>
        <v/>
      </c>
      <c r="FH616" s="55" t="str">
        <f t="shared" si="817"/>
        <v/>
      </c>
      <c r="FI616" s="55" t="str">
        <f t="shared" si="818"/>
        <v/>
      </c>
      <c r="FJ616" s="55" t="str">
        <f t="shared" si="819"/>
        <v/>
      </c>
      <c r="FK616" s="55" t="str">
        <f t="shared" si="820"/>
        <v/>
      </c>
      <c r="FL616" s="55" t="str">
        <f t="shared" si="821"/>
        <v/>
      </c>
      <c r="FM616" s="55" t="str">
        <f t="shared" si="822"/>
        <v/>
      </c>
      <c r="FN616" s="55" t="str">
        <f t="shared" si="823"/>
        <v/>
      </c>
      <c r="FO616" s="55" t="str">
        <f t="shared" si="824"/>
        <v/>
      </c>
      <c r="FP616" s="55" t="str">
        <f t="shared" si="825"/>
        <v/>
      </c>
      <c r="FQ616" s="59" t="str">
        <f t="shared" si="826"/>
        <v/>
      </c>
      <c r="FR616" s="53" t="str">
        <f t="shared" si="778"/>
        <v/>
      </c>
      <c r="FS616" s="53" t="e">
        <f t="shared" si="827"/>
        <v>#VALUE!</v>
      </c>
      <c r="FT616" s="19" t="e">
        <f t="shared" si="828"/>
        <v>#VALUE!</v>
      </c>
      <c r="FU616" s="19" t="e">
        <f t="shared" si="829"/>
        <v>#VALUE!</v>
      </c>
      <c r="FV616" s="19" t="e">
        <f t="shared" si="830"/>
        <v>#VALUE!</v>
      </c>
      <c r="FW616" s="50" t="e">
        <f t="shared" si="831"/>
        <v>#VALUE!</v>
      </c>
      <c r="FX616" s="120">
        <f t="shared" si="832"/>
        <v>0</v>
      </c>
      <c r="FY616" s="120">
        <f t="shared" si="833"/>
        <v>0</v>
      </c>
      <c r="FZ616" s="120">
        <f t="shared" si="834"/>
        <v>0</v>
      </c>
      <c r="GA616" s="120">
        <f t="shared" si="835"/>
        <v>0</v>
      </c>
      <c r="GB616" s="120">
        <f t="shared" si="836"/>
        <v>0</v>
      </c>
      <c r="GC616" s="120">
        <f t="shared" si="837"/>
        <v>0</v>
      </c>
      <c r="GD616" s="120">
        <f t="shared" si="838"/>
        <v>0</v>
      </c>
      <c r="GE616" s="120">
        <f t="shared" si="839"/>
        <v>0</v>
      </c>
      <c r="GF616" s="120">
        <f t="shared" si="840"/>
        <v>0</v>
      </c>
      <c r="GG616">
        <f t="shared" si="841"/>
        <v>0</v>
      </c>
      <c r="GH616">
        <f t="shared" si="842"/>
        <v>0</v>
      </c>
      <c r="GI616">
        <v>6</v>
      </c>
      <c r="GJ616" t="str">
        <f t="shared" si="843"/>
        <v/>
      </c>
    </row>
    <row r="617" spans="1:192" ht="15" x14ac:dyDescent="0.25">
      <c r="A617" s="50">
        <f t="shared" si="844"/>
        <v>616</v>
      </c>
      <c r="B617" s="2" t="s">
        <v>923</v>
      </c>
      <c r="C617" t="s">
        <v>924</v>
      </c>
      <c r="F617" s="274">
        <v>3524880</v>
      </c>
      <c r="G617" s="274">
        <v>5672600</v>
      </c>
      <c r="H617" s="77">
        <f t="shared" si="782"/>
        <v>524795.61800000002</v>
      </c>
      <c r="I617" s="77">
        <f t="shared" si="783"/>
        <v>5670770.75</v>
      </c>
      <c r="J617" s="66">
        <v>228.8</v>
      </c>
      <c r="K617" s="19" t="s">
        <v>1333</v>
      </c>
      <c r="L617" s="19">
        <v>320</v>
      </c>
      <c r="Q617" s="58" t="s">
        <v>1339</v>
      </c>
      <c r="R617" s="58" t="s">
        <v>2862</v>
      </c>
      <c r="S617" t="s">
        <v>1324</v>
      </c>
      <c r="T617" s="241" t="str">
        <f t="shared" si="784"/>
        <v>-</v>
      </c>
      <c r="U617" s="241" t="str">
        <f t="shared" si="785"/>
        <v>-</v>
      </c>
      <c r="V617" s="241" t="str">
        <f t="shared" si="786"/>
        <v>-</v>
      </c>
      <c r="W617" s="241" t="str">
        <f t="shared" si="777"/>
        <v>-</v>
      </c>
      <c r="X617" s="260">
        <f t="shared" si="847"/>
        <v>6</v>
      </c>
      <c r="Y617" s="261" t="str">
        <f t="shared" si="787"/>
        <v/>
      </c>
      <c r="AA617" s="48" t="s">
        <v>1962</v>
      </c>
      <c r="AB617" s="73">
        <v>1</v>
      </c>
      <c r="AC617" t="s">
        <v>1083</v>
      </c>
      <c r="AD617" t="s">
        <v>2119</v>
      </c>
      <c r="AE617" s="57" t="s">
        <v>1431</v>
      </c>
      <c r="AF617" s="128">
        <v>15</v>
      </c>
      <c r="AH617" s="19">
        <v>7.3</v>
      </c>
      <c r="AI617" s="272"/>
      <c r="AS617" s="204"/>
      <c r="AT617" s="249"/>
      <c r="AU617" s="51"/>
      <c r="AV617" s="51"/>
      <c r="AW617" s="51"/>
      <c r="AX617" s="51"/>
      <c r="AY617" s="51"/>
      <c r="AZ617" s="49">
        <v>256</v>
      </c>
      <c r="BO617" s="90"/>
      <c r="BP617" s="273"/>
      <c r="BQ617" s="90"/>
      <c r="BR617" s="90"/>
      <c r="BS617" s="90"/>
      <c r="BT617" s="90"/>
      <c r="BU617" s="90"/>
      <c r="BV617" s="90"/>
      <c r="BW617" s="90"/>
      <c r="BX617" s="90"/>
      <c r="BY617" s="90"/>
      <c r="BZ617" s="90"/>
      <c r="CA617" s="90"/>
      <c r="CB617" s="90"/>
      <c r="CC617" s="90"/>
      <c r="CD617" s="90"/>
      <c r="CE617" s="90"/>
      <c r="CF617" s="90"/>
      <c r="CG617" s="90"/>
      <c r="CH617" s="90"/>
      <c r="CI617" s="90"/>
      <c r="CJ617" s="90"/>
      <c r="CK617" s="90"/>
      <c r="CL617" s="91"/>
      <c r="CM617" s="90"/>
      <c r="CN617" s="90">
        <v>24</v>
      </c>
      <c r="CO617" s="90"/>
      <c r="DB617" s="103"/>
      <c r="DC617" s="103" t="s">
        <v>2120</v>
      </c>
      <c r="DD617" s="103"/>
      <c r="DE617" s="103">
        <v>-13.3</v>
      </c>
      <c r="DF617" s="90" t="s">
        <v>2121</v>
      </c>
      <c r="DG617" s="103"/>
      <c r="DH617" s="103">
        <v>19.5</v>
      </c>
      <c r="DI617" s="103"/>
      <c r="DJ617" s="103"/>
      <c r="DK617" s="103"/>
      <c r="DL617" s="103"/>
      <c r="DM617" s="103"/>
      <c r="DN617" s="103"/>
      <c r="DO617" s="103"/>
      <c r="DP617" s="103"/>
      <c r="DQ617" s="103"/>
      <c r="DR617" s="103"/>
      <c r="DS617" s="104"/>
      <c r="DT617" s="50">
        <f t="shared" si="788"/>
        <v>1</v>
      </c>
      <c r="DU617" s="73">
        <f t="shared" si="789"/>
        <v>0</v>
      </c>
      <c r="DV617" s="73">
        <f t="shared" si="790"/>
        <v>0</v>
      </c>
      <c r="DW617" s="73">
        <f t="shared" si="791"/>
        <v>1</v>
      </c>
      <c r="DX617" s="73">
        <f t="shared" si="792"/>
        <v>0</v>
      </c>
      <c r="DY617" s="125">
        <f t="shared" si="793"/>
        <v>0</v>
      </c>
      <c r="DZ617" s="73">
        <f t="shared" si="794"/>
        <v>1</v>
      </c>
      <c r="EA617" s="19">
        <f t="shared" si="795"/>
        <v>0</v>
      </c>
      <c r="EB617" s="50">
        <f t="shared" si="796"/>
        <v>0</v>
      </c>
      <c r="EC617" s="19">
        <f t="shared" si="797"/>
        <v>0</v>
      </c>
      <c r="ED617" s="19">
        <f t="shared" si="798"/>
        <v>0</v>
      </c>
      <c r="EE617" s="19">
        <f t="shared" si="799"/>
        <v>0</v>
      </c>
      <c r="EF617" s="50">
        <f t="shared" si="800"/>
        <v>1</v>
      </c>
      <c r="EG617" s="19">
        <f t="shared" si="801"/>
        <v>1</v>
      </c>
      <c r="EH617" s="19">
        <f t="shared" si="802"/>
        <v>0</v>
      </c>
      <c r="EI617" s="50">
        <f t="shared" si="803"/>
        <v>0</v>
      </c>
      <c r="EJ617" s="125">
        <f t="shared" si="804"/>
        <v>1</v>
      </c>
      <c r="EK617" t="str">
        <f t="shared" si="805"/>
        <v/>
      </c>
      <c r="EL617" t="str">
        <f t="shared" si="806"/>
        <v/>
      </c>
      <c r="EM617" t="str">
        <f t="shared" si="807"/>
        <v/>
      </c>
      <c r="EN617" t="str">
        <f t="shared" si="808"/>
        <v/>
      </c>
      <c r="EO617" t="str">
        <f t="shared" si="809"/>
        <v/>
      </c>
      <c r="EP617" t="str">
        <f t="shared" si="810"/>
        <v/>
      </c>
      <c r="EQ617">
        <f t="shared" si="811"/>
        <v>256</v>
      </c>
      <c r="ER617" t="str">
        <f t="shared" si="812"/>
        <v/>
      </c>
      <c r="ES617" t="str">
        <f t="shared" si="813"/>
        <v/>
      </c>
      <c r="ET617" t="str">
        <f t="shared" si="814"/>
        <v/>
      </c>
      <c r="EU617" s="61" t="str">
        <f t="shared" si="815"/>
        <v/>
      </c>
      <c r="EV617" s="53" t="str">
        <f>IF(ISNUMBER(EK617),EK617*#REF!,"")</f>
        <v/>
      </c>
      <c r="EW617" s="53" t="str">
        <f>IF(ISNUMBER(EL617),EL617*#REF!,"")</f>
        <v/>
      </c>
      <c r="EX617" s="53" t="str">
        <f>IF(ISNUMBER(EM617),EM617*#REF!,"")</f>
        <v/>
      </c>
      <c r="EY617" s="53" t="str">
        <f>IF(ISNUMBER(EN617),EN617*#REF!,"")</f>
        <v/>
      </c>
      <c r="EZ617" s="53" t="str">
        <f>IF(ISNUMBER(EO617),EO617*#REF!,"")</f>
        <v/>
      </c>
      <c r="FA617" s="53" t="str">
        <f>IF(ISNUMBER(EP617),EP617*#REF!,"")</f>
        <v/>
      </c>
      <c r="FB617" s="53" t="e">
        <f>IF(ISNUMBER(EQ617),EQ617*#REF!,"")</f>
        <v>#REF!</v>
      </c>
      <c r="FC617" s="53" t="str">
        <f>IF(ISNUMBER(ER617),ER617*#REF!,"")</f>
        <v/>
      </c>
      <c r="FD617" s="53" t="str">
        <f>IF(ISNUMBER(ES617),ES617*#REF!,"")</f>
        <v/>
      </c>
      <c r="FE617" s="53" t="str">
        <f>IF(ISNUMBER(ET617),ET617*#REF!,"")</f>
        <v/>
      </c>
      <c r="FF617" s="52" t="str">
        <f>IF(ISNUMBER(EU617),EU617*#REF!,"")</f>
        <v/>
      </c>
      <c r="FG617" s="55" t="str">
        <f t="shared" si="816"/>
        <v/>
      </c>
      <c r="FH617" s="55" t="str">
        <f t="shared" si="817"/>
        <v/>
      </c>
      <c r="FI617" s="55" t="str">
        <f t="shared" si="818"/>
        <v/>
      </c>
      <c r="FJ617" s="55" t="str">
        <f t="shared" si="819"/>
        <v/>
      </c>
      <c r="FK617" s="55" t="str">
        <f t="shared" si="820"/>
        <v/>
      </c>
      <c r="FL617" s="55" t="str">
        <f t="shared" si="821"/>
        <v/>
      </c>
      <c r="FM617" s="55" t="str">
        <f t="shared" si="822"/>
        <v/>
      </c>
      <c r="FN617" s="55" t="str">
        <f t="shared" si="823"/>
        <v/>
      </c>
      <c r="FO617" s="55" t="str">
        <f t="shared" si="824"/>
        <v/>
      </c>
      <c r="FP617" s="55" t="str">
        <f t="shared" si="825"/>
        <v/>
      </c>
      <c r="FQ617" s="59" t="str">
        <f t="shared" si="826"/>
        <v/>
      </c>
      <c r="FR617" s="53" t="str">
        <f t="shared" si="778"/>
        <v/>
      </c>
      <c r="FS617" s="53">
        <f t="shared" si="827"/>
        <v>0</v>
      </c>
      <c r="FT617" s="19">
        <f t="shared" si="828"/>
        <v>1</v>
      </c>
      <c r="FU617" s="19">
        <f t="shared" si="829"/>
        <v>0</v>
      </c>
      <c r="FV617" s="19">
        <f t="shared" si="830"/>
        <v>0</v>
      </c>
      <c r="FW617" s="50">
        <f t="shared" si="831"/>
        <v>0</v>
      </c>
      <c r="FX617" s="120">
        <f t="shared" si="832"/>
        <v>0</v>
      </c>
      <c r="FY617" s="120">
        <f t="shared" si="833"/>
        <v>0</v>
      </c>
      <c r="FZ617" s="120">
        <f t="shared" si="834"/>
        <v>0</v>
      </c>
      <c r="GA617" s="120">
        <f t="shared" si="835"/>
        <v>0</v>
      </c>
      <c r="GB617" s="120">
        <f t="shared" si="836"/>
        <v>0</v>
      </c>
      <c r="GC617" s="120">
        <f t="shared" si="837"/>
        <v>0</v>
      </c>
      <c r="GD617" s="120">
        <f t="shared" si="838"/>
        <v>0</v>
      </c>
      <c r="GE617" s="120">
        <f t="shared" si="839"/>
        <v>0</v>
      </c>
      <c r="GF617" s="120">
        <f t="shared" si="840"/>
        <v>0</v>
      </c>
      <c r="GG617">
        <f t="shared" si="841"/>
        <v>0</v>
      </c>
      <c r="GH617">
        <f t="shared" si="842"/>
        <v>0</v>
      </c>
      <c r="GI617">
        <v>6</v>
      </c>
      <c r="GJ617" t="str">
        <f t="shared" si="843"/>
        <v/>
      </c>
    </row>
    <row r="618" spans="1:192" ht="15" x14ac:dyDescent="0.25">
      <c r="A618" s="50">
        <f t="shared" si="844"/>
        <v>617</v>
      </c>
      <c r="B618" s="2" t="s">
        <v>923</v>
      </c>
      <c r="C618" t="s">
        <v>924</v>
      </c>
      <c r="F618" s="274">
        <v>3524880</v>
      </c>
      <c r="G618" s="274">
        <v>5672600</v>
      </c>
      <c r="H618" s="77">
        <f t="shared" si="782"/>
        <v>524795.61800000002</v>
      </c>
      <c r="I618" s="77">
        <f t="shared" si="783"/>
        <v>5670770.75</v>
      </c>
      <c r="J618" s="66">
        <v>228.8</v>
      </c>
      <c r="K618" s="19" t="s">
        <v>1333</v>
      </c>
      <c r="L618" s="19">
        <v>320</v>
      </c>
      <c r="Q618" s="58" t="s">
        <v>1339</v>
      </c>
      <c r="R618" s="58" t="s">
        <v>2862</v>
      </c>
      <c r="S618" t="s">
        <v>1324</v>
      </c>
      <c r="T618" s="241" t="str">
        <f t="shared" si="784"/>
        <v>-</v>
      </c>
      <c r="U618" s="241" t="str">
        <f t="shared" si="785"/>
        <v>-</v>
      </c>
      <c r="V618" s="241" t="str">
        <f t="shared" si="786"/>
        <v>-</v>
      </c>
      <c r="W618" s="241" t="str">
        <f t="shared" si="777"/>
        <v>-</v>
      </c>
      <c r="X618" s="260">
        <f t="shared" si="847"/>
        <v>6</v>
      </c>
      <c r="Y618" s="261" t="str">
        <f t="shared" si="787"/>
        <v/>
      </c>
      <c r="AA618" s="48" t="s">
        <v>1783</v>
      </c>
      <c r="AB618" s="73">
        <v>2</v>
      </c>
      <c r="AC618" t="s">
        <v>1038</v>
      </c>
      <c r="AD618" t="s">
        <v>1854</v>
      </c>
      <c r="AE618" s="57" t="s">
        <v>1431</v>
      </c>
      <c r="AF618" s="128">
        <v>11</v>
      </c>
      <c r="AH618" s="19">
        <v>7.6</v>
      </c>
      <c r="AI618" s="272"/>
      <c r="AS618" s="204"/>
      <c r="AT618" s="249"/>
      <c r="AU618" s="51"/>
      <c r="AV618" s="51"/>
      <c r="AW618" s="51"/>
      <c r="AX618" s="51"/>
      <c r="AY618" s="51"/>
      <c r="AZ618" s="49">
        <v>323</v>
      </c>
      <c r="BO618" s="90"/>
      <c r="BP618" s="273"/>
      <c r="BQ618" s="90"/>
      <c r="BR618" s="90"/>
      <c r="BS618" s="90"/>
      <c r="BT618" s="90"/>
      <c r="BU618" s="90"/>
      <c r="BV618" s="90"/>
      <c r="BW618" s="90"/>
      <c r="BX618" s="90"/>
      <c r="BY618" s="90"/>
      <c r="BZ618" s="90"/>
      <c r="CA618" s="90"/>
      <c r="CB618" s="90"/>
      <c r="CC618" s="90"/>
      <c r="CD618" s="90"/>
      <c r="CE618" s="90"/>
      <c r="CF618" s="90"/>
      <c r="CG618" s="90"/>
      <c r="CH618" s="90"/>
      <c r="CI618" s="90"/>
      <c r="CJ618" s="90"/>
      <c r="CK618" s="90"/>
      <c r="CL618" s="91"/>
      <c r="CM618" s="90"/>
      <c r="CN618" s="90">
        <v>41</v>
      </c>
      <c r="CO618" s="90"/>
      <c r="DB618" s="103"/>
      <c r="DC618" s="90" t="s">
        <v>2122</v>
      </c>
      <c r="DD618" s="103"/>
      <c r="DE618" s="103">
        <v>-14.3</v>
      </c>
      <c r="DF618" s="90" t="s">
        <v>2123</v>
      </c>
      <c r="DG618" s="103">
        <v>-8.6199999999999992</v>
      </c>
      <c r="DH618" s="103"/>
      <c r="DI618" s="103"/>
      <c r="DJ618" s="103"/>
      <c r="DK618" s="103"/>
      <c r="DL618" s="103"/>
      <c r="DM618" s="103"/>
      <c r="DN618" s="103"/>
      <c r="DO618" s="103"/>
      <c r="DP618" s="103"/>
      <c r="DQ618" s="103"/>
      <c r="DR618" s="103"/>
      <c r="DS618" s="104"/>
      <c r="DT618" s="50">
        <f t="shared" si="788"/>
        <v>0</v>
      </c>
      <c r="DU618" s="73">
        <f t="shared" si="789"/>
        <v>0</v>
      </c>
      <c r="DV618" s="73">
        <f t="shared" si="790"/>
        <v>0</v>
      </c>
      <c r="DW618" s="73">
        <f t="shared" si="791"/>
        <v>1</v>
      </c>
      <c r="DX618" s="73">
        <f t="shared" si="792"/>
        <v>0</v>
      </c>
      <c r="DY618" s="125">
        <f t="shared" si="793"/>
        <v>0</v>
      </c>
      <c r="DZ618" s="73">
        <f t="shared" si="794"/>
        <v>1</v>
      </c>
      <c r="EA618" s="19">
        <f t="shared" si="795"/>
        <v>0</v>
      </c>
      <c r="EB618" s="50">
        <f t="shared" si="796"/>
        <v>0</v>
      </c>
      <c r="EC618" s="19">
        <f t="shared" si="797"/>
        <v>0</v>
      </c>
      <c r="ED618" s="19">
        <f t="shared" si="798"/>
        <v>0</v>
      </c>
      <c r="EE618" s="19">
        <f t="shared" si="799"/>
        <v>0</v>
      </c>
      <c r="EF618" s="50">
        <f t="shared" si="800"/>
        <v>1</v>
      </c>
      <c r="EG618" s="19">
        <f t="shared" si="801"/>
        <v>1</v>
      </c>
      <c r="EH618" s="19">
        <f t="shared" si="802"/>
        <v>0</v>
      </c>
      <c r="EI618" s="50">
        <f t="shared" si="803"/>
        <v>0</v>
      </c>
      <c r="EJ618" s="125">
        <f t="shared" si="804"/>
        <v>1</v>
      </c>
      <c r="EK618" t="str">
        <f t="shared" si="805"/>
        <v/>
      </c>
      <c r="EL618" t="str">
        <f t="shared" si="806"/>
        <v/>
      </c>
      <c r="EM618" t="str">
        <f t="shared" si="807"/>
        <v/>
      </c>
      <c r="EN618" t="str">
        <f t="shared" si="808"/>
        <v/>
      </c>
      <c r="EO618" t="str">
        <f t="shared" si="809"/>
        <v/>
      </c>
      <c r="EP618" t="str">
        <f t="shared" si="810"/>
        <v/>
      </c>
      <c r="EQ618">
        <f t="shared" si="811"/>
        <v>323</v>
      </c>
      <c r="ER618" t="str">
        <f t="shared" si="812"/>
        <v/>
      </c>
      <c r="ES618" t="str">
        <f t="shared" si="813"/>
        <v/>
      </c>
      <c r="ET618" t="str">
        <f t="shared" si="814"/>
        <v/>
      </c>
      <c r="EU618" s="61" t="str">
        <f t="shared" si="815"/>
        <v/>
      </c>
      <c r="EV618" s="53" t="str">
        <f>IF(ISNUMBER(EK618),EK618*#REF!,"")</f>
        <v/>
      </c>
      <c r="EW618" s="53" t="str">
        <f>IF(ISNUMBER(EL618),EL618*#REF!,"")</f>
        <v/>
      </c>
      <c r="EX618" s="53" t="str">
        <f>IF(ISNUMBER(EM618),EM618*#REF!,"")</f>
        <v/>
      </c>
      <c r="EY618" s="53" t="str">
        <f>IF(ISNUMBER(EN618),EN618*#REF!,"")</f>
        <v/>
      </c>
      <c r="EZ618" s="53" t="str">
        <f>IF(ISNUMBER(EO618),EO618*#REF!,"")</f>
        <v/>
      </c>
      <c r="FA618" s="53" t="str">
        <f>IF(ISNUMBER(EP618),EP618*#REF!,"")</f>
        <v/>
      </c>
      <c r="FB618" s="53" t="e">
        <f>IF(ISNUMBER(EQ618),EQ618*#REF!,"")</f>
        <v>#REF!</v>
      </c>
      <c r="FC618" s="53" t="str">
        <f>IF(ISNUMBER(ER618),ER618*#REF!,"")</f>
        <v/>
      </c>
      <c r="FD618" s="53" t="str">
        <f>IF(ISNUMBER(ES618),ES618*#REF!,"")</f>
        <v/>
      </c>
      <c r="FE618" s="53" t="str">
        <f>IF(ISNUMBER(ET618),ET618*#REF!,"")</f>
        <v/>
      </c>
      <c r="FF618" s="52" t="str">
        <f>IF(ISNUMBER(EU618),EU618*#REF!,"")</f>
        <v/>
      </c>
      <c r="FG618" s="55" t="str">
        <f t="shared" si="816"/>
        <v/>
      </c>
      <c r="FH618" s="55" t="str">
        <f t="shared" si="817"/>
        <v/>
      </c>
      <c r="FI618" s="55" t="str">
        <f t="shared" si="818"/>
        <v/>
      </c>
      <c r="FJ618" s="55" t="str">
        <f t="shared" si="819"/>
        <v/>
      </c>
      <c r="FK618" s="55" t="str">
        <f t="shared" si="820"/>
        <v/>
      </c>
      <c r="FL618" s="55" t="str">
        <f t="shared" si="821"/>
        <v/>
      </c>
      <c r="FM618" s="55" t="str">
        <f t="shared" si="822"/>
        <v/>
      </c>
      <c r="FN618" s="55" t="str">
        <f t="shared" si="823"/>
        <v/>
      </c>
      <c r="FO618" s="55" t="str">
        <f t="shared" si="824"/>
        <v/>
      </c>
      <c r="FP618" s="55" t="str">
        <f t="shared" si="825"/>
        <v/>
      </c>
      <c r="FQ618" s="59" t="str">
        <f t="shared" si="826"/>
        <v/>
      </c>
      <c r="FR618" s="53" t="str">
        <f t="shared" si="778"/>
        <v/>
      </c>
      <c r="FS618" s="53">
        <f t="shared" si="827"/>
        <v>0</v>
      </c>
      <c r="FT618" s="19">
        <f t="shared" si="828"/>
        <v>1</v>
      </c>
      <c r="FU618" s="19">
        <f t="shared" si="829"/>
        <v>0</v>
      </c>
      <c r="FV618" s="19">
        <f t="shared" si="830"/>
        <v>0</v>
      </c>
      <c r="FW618" s="50">
        <f t="shared" si="831"/>
        <v>0</v>
      </c>
      <c r="FX618" s="120">
        <f t="shared" si="832"/>
        <v>0</v>
      </c>
      <c r="FY618" s="120">
        <f t="shared" si="833"/>
        <v>0</v>
      </c>
      <c r="FZ618" s="120">
        <f t="shared" si="834"/>
        <v>0</v>
      </c>
      <c r="GA618" s="120">
        <f t="shared" si="835"/>
        <v>0</v>
      </c>
      <c r="GB618" s="120">
        <f t="shared" si="836"/>
        <v>0</v>
      </c>
      <c r="GC618" s="120">
        <f t="shared" si="837"/>
        <v>0</v>
      </c>
      <c r="GD618" s="120">
        <f t="shared" si="838"/>
        <v>0</v>
      </c>
      <c r="GE618" s="120">
        <f t="shared" si="839"/>
        <v>0</v>
      </c>
      <c r="GF618" s="120">
        <f t="shared" si="840"/>
        <v>0</v>
      </c>
      <c r="GG618">
        <f t="shared" si="841"/>
        <v>0</v>
      </c>
      <c r="GH618">
        <f t="shared" si="842"/>
        <v>0</v>
      </c>
      <c r="GI618">
        <v>6</v>
      </c>
      <c r="GJ618" t="str">
        <f t="shared" si="843"/>
        <v/>
      </c>
    </row>
    <row r="619" spans="1:192" ht="15" x14ac:dyDescent="0.25">
      <c r="A619" s="50">
        <f t="shared" si="844"/>
        <v>618</v>
      </c>
      <c r="B619" s="2" t="s">
        <v>923</v>
      </c>
      <c r="C619" t="s">
        <v>924</v>
      </c>
      <c r="F619" s="274">
        <v>3524880</v>
      </c>
      <c r="G619" s="274">
        <v>5672600</v>
      </c>
      <c r="H619" s="77">
        <f t="shared" si="782"/>
        <v>524795.61800000002</v>
      </c>
      <c r="I619" s="77">
        <f t="shared" si="783"/>
        <v>5670770.75</v>
      </c>
      <c r="J619" s="66">
        <v>228.8</v>
      </c>
      <c r="K619" s="19" t="s">
        <v>1333</v>
      </c>
      <c r="L619" s="19">
        <v>320</v>
      </c>
      <c r="Q619" s="58" t="s">
        <v>1339</v>
      </c>
      <c r="R619" s="58" t="s">
        <v>2862</v>
      </c>
      <c r="S619" t="s">
        <v>1324</v>
      </c>
      <c r="T619" s="241" t="str">
        <f t="shared" si="784"/>
        <v>-</v>
      </c>
      <c r="U619" s="241" t="str">
        <f t="shared" si="785"/>
        <v>-</v>
      </c>
      <c r="V619" s="241" t="str">
        <f t="shared" si="786"/>
        <v>-</v>
      </c>
      <c r="W619" s="241" t="str">
        <f t="shared" si="777"/>
        <v>-</v>
      </c>
      <c r="X619" s="260">
        <f t="shared" si="847"/>
        <v>6</v>
      </c>
      <c r="Y619" s="261" t="str">
        <f t="shared" si="787"/>
        <v/>
      </c>
      <c r="AA619" s="48" t="s">
        <v>1805</v>
      </c>
      <c r="AB619" s="73">
        <v>3</v>
      </c>
      <c r="AC619" t="s">
        <v>1038</v>
      </c>
      <c r="AD619" t="s">
        <v>1854</v>
      </c>
      <c r="AE619" s="57" t="s">
        <v>1431</v>
      </c>
      <c r="AF619" s="128">
        <v>11</v>
      </c>
      <c r="AG619" s="19">
        <v>432</v>
      </c>
      <c r="AH619" s="19">
        <v>6.6</v>
      </c>
      <c r="AI619" s="272"/>
      <c r="AS619" s="204"/>
      <c r="AT619" s="249"/>
      <c r="AU619" s="51"/>
      <c r="AV619" s="51"/>
      <c r="AW619" s="51"/>
      <c r="AX619" s="51"/>
      <c r="AY619" s="51"/>
      <c r="AZ619" s="49">
        <v>201</v>
      </c>
      <c r="BO619" s="90"/>
      <c r="BP619" s="273"/>
      <c r="BQ619" s="90"/>
      <c r="BR619" s="90"/>
      <c r="BS619" s="90"/>
      <c r="BT619" s="90"/>
      <c r="BU619" s="90"/>
      <c r="BV619" s="90"/>
      <c r="BW619" s="90"/>
      <c r="BX619" s="90"/>
      <c r="BY619" s="90"/>
      <c r="BZ619" s="90"/>
      <c r="CA619" s="90"/>
      <c r="CB619" s="90"/>
      <c r="CC619" s="90"/>
      <c r="CD619" s="90"/>
      <c r="CE619" s="90"/>
      <c r="CF619" s="90"/>
      <c r="CG619" s="90"/>
      <c r="CH619" s="90"/>
      <c r="CI619" s="90"/>
      <c r="CJ619" s="90"/>
      <c r="CK619" s="90"/>
      <c r="CL619" s="91"/>
      <c r="CM619" s="90"/>
      <c r="CN619" s="90">
        <v>9</v>
      </c>
      <c r="CO619" s="90"/>
      <c r="DB619" s="103"/>
      <c r="DC619" s="90" t="s">
        <v>2124</v>
      </c>
      <c r="DD619" s="103"/>
      <c r="DE619" s="103">
        <v>-12.2</v>
      </c>
      <c r="DF619" s="90" t="s">
        <v>2125</v>
      </c>
      <c r="DG619" s="103">
        <v>-9.0299999999999994</v>
      </c>
      <c r="DH619" s="103"/>
      <c r="DI619" s="103"/>
      <c r="DJ619" s="103"/>
      <c r="DK619" s="103"/>
      <c r="DL619" s="103"/>
      <c r="DM619" s="103"/>
      <c r="DN619" s="103"/>
      <c r="DO619" s="103"/>
      <c r="DP619" s="103"/>
      <c r="DQ619" s="103"/>
      <c r="DR619" s="103"/>
      <c r="DS619" s="104"/>
      <c r="DT619" s="50">
        <f t="shared" si="788"/>
        <v>0</v>
      </c>
      <c r="DU619" s="73">
        <f t="shared" si="789"/>
        <v>0</v>
      </c>
      <c r="DV619" s="73">
        <f t="shared" si="790"/>
        <v>0</v>
      </c>
      <c r="DW619" s="73">
        <f t="shared" si="791"/>
        <v>1</v>
      </c>
      <c r="DX619" s="73">
        <f t="shared" si="792"/>
        <v>0</v>
      </c>
      <c r="DY619" s="125">
        <f t="shared" si="793"/>
        <v>0</v>
      </c>
      <c r="DZ619" s="73">
        <f t="shared" si="794"/>
        <v>1</v>
      </c>
      <c r="EA619" s="19">
        <f t="shared" si="795"/>
        <v>0</v>
      </c>
      <c r="EB619" s="50">
        <f t="shared" si="796"/>
        <v>0</v>
      </c>
      <c r="EC619" s="19">
        <f t="shared" si="797"/>
        <v>0</v>
      </c>
      <c r="ED619" s="19">
        <f t="shared" si="798"/>
        <v>0</v>
      </c>
      <c r="EE619" s="19">
        <f t="shared" si="799"/>
        <v>0</v>
      </c>
      <c r="EF619" s="50">
        <f t="shared" si="800"/>
        <v>1</v>
      </c>
      <c r="EG619" s="19">
        <f t="shared" si="801"/>
        <v>1</v>
      </c>
      <c r="EH619" s="19">
        <f t="shared" si="802"/>
        <v>0</v>
      </c>
      <c r="EI619" s="50">
        <f t="shared" si="803"/>
        <v>0</v>
      </c>
      <c r="EJ619" s="125">
        <f t="shared" si="804"/>
        <v>1</v>
      </c>
      <c r="EK619" t="str">
        <f t="shared" si="805"/>
        <v/>
      </c>
      <c r="EL619" t="str">
        <f t="shared" si="806"/>
        <v/>
      </c>
      <c r="EM619" t="str">
        <f t="shared" si="807"/>
        <v/>
      </c>
      <c r="EN619" t="str">
        <f t="shared" si="808"/>
        <v/>
      </c>
      <c r="EO619" t="str">
        <f t="shared" si="809"/>
        <v/>
      </c>
      <c r="EP619" t="str">
        <f t="shared" si="810"/>
        <v/>
      </c>
      <c r="EQ619">
        <f t="shared" si="811"/>
        <v>201</v>
      </c>
      <c r="ER619" t="str">
        <f t="shared" si="812"/>
        <v/>
      </c>
      <c r="ES619" t="str">
        <f t="shared" si="813"/>
        <v/>
      </c>
      <c r="ET619" t="str">
        <f t="shared" si="814"/>
        <v/>
      </c>
      <c r="EU619" s="61" t="str">
        <f t="shared" si="815"/>
        <v/>
      </c>
      <c r="EV619" s="53" t="str">
        <f>IF(ISNUMBER(EK619),EK619*#REF!,"")</f>
        <v/>
      </c>
      <c r="EW619" s="53" t="str">
        <f>IF(ISNUMBER(EL619),EL619*#REF!,"")</f>
        <v/>
      </c>
      <c r="EX619" s="53" t="str">
        <f>IF(ISNUMBER(EM619),EM619*#REF!,"")</f>
        <v/>
      </c>
      <c r="EY619" s="53" t="str">
        <f>IF(ISNUMBER(EN619),EN619*#REF!,"")</f>
        <v/>
      </c>
      <c r="EZ619" s="53" t="str">
        <f>IF(ISNUMBER(EO619),EO619*#REF!,"")</f>
        <v/>
      </c>
      <c r="FA619" s="53" t="str">
        <f>IF(ISNUMBER(EP619),EP619*#REF!,"")</f>
        <v/>
      </c>
      <c r="FB619" s="53" t="e">
        <f>IF(ISNUMBER(EQ619),EQ619*#REF!,"")</f>
        <v>#REF!</v>
      </c>
      <c r="FC619" s="53" t="str">
        <f>IF(ISNUMBER(ER619),ER619*#REF!,"")</f>
        <v/>
      </c>
      <c r="FD619" s="53" t="str">
        <f>IF(ISNUMBER(ES619),ES619*#REF!,"")</f>
        <v/>
      </c>
      <c r="FE619" s="53" t="str">
        <f>IF(ISNUMBER(ET619),ET619*#REF!,"")</f>
        <v/>
      </c>
      <c r="FF619" s="52" t="str">
        <f>IF(ISNUMBER(EU619),EU619*#REF!,"")</f>
        <v/>
      </c>
      <c r="FG619" s="55" t="str">
        <f t="shared" si="816"/>
        <v/>
      </c>
      <c r="FH619" s="55" t="str">
        <f t="shared" si="817"/>
        <v/>
      </c>
      <c r="FI619" s="55" t="str">
        <f t="shared" si="818"/>
        <v/>
      </c>
      <c r="FJ619" s="55" t="str">
        <f t="shared" si="819"/>
        <v/>
      </c>
      <c r="FK619" s="55" t="str">
        <f t="shared" si="820"/>
        <v/>
      </c>
      <c r="FL619" s="55" t="str">
        <f t="shared" si="821"/>
        <v/>
      </c>
      <c r="FM619" s="55" t="str">
        <f t="shared" si="822"/>
        <v/>
      </c>
      <c r="FN619" s="55" t="str">
        <f t="shared" si="823"/>
        <v/>
      </c>
      <c r="FO619" s="55" t="str">
        <f t="shared" si="824"/>
        <v/>
      </c>
      <c r="FP619" s="55" t="str">
        <f t="shared" si="825"/>
        <v/>
      </c>
      <c r="FQ619" s="59" t="str">
        <f t="shared" si="826"/>
        <v/>
      </c>
      <c r="FR619" s="53" t="str">
        <f t="shared" si="778"/>
        <v/>
      </c>
      <c r="FS619" s="53">
        <f t="shared" si="827"/>
        <v>0</v>
      </c>
      <c r="FT619" s="19">
        <f t="shared" si="828"/>
        <v>1</v>
      </c>
      <c r="FU619" s="19">
        <f t="shared" si="829"/>
        <v>0</v>
      </c>
      <c r="FV619" s="19">
        <f t="shared" si="830"/>
        <v>0</v>
      </c>
      <c r="FW619" s="50">
        <f t="shared" si="831"/>
        <v>0</v>
      </c>
      <c r="FX619" s="120">
        <f t="shared" si="832"/>
        <v>0</v>
      </c>
      <c r="FY619" s="120">
        <f t="shared" si="833"/>
        <v>0</v>
      </c>
      <c r="FZ619" s="120">
        <f t="shared" si="834"/>
        <v>0</v>
      </c>
      <c r="GA619" s="120">
        <f t="shared" si="835"/>
        <v>0</v>
      </c>
      <c r="GB619" s="120">
        <f t="shared" si="836"/>
        <v>0</v>
      </c>
      <c r="GC619" s="120">
        <f t="shared" si="837"/>
        <v>0</v>
      </c>
      <c r="GD619" s="120">
        <f t="shared" si="838"/>
        <v>0</v>
      </c>
      <c r="GE619" s="120">
        <f t="shared" si="839"/>
        <v>0</v>
      </c>
      <c r="GF619" s="120">
        <f t="shared" si="840"/>
        <v>0</v>
      </c>
      <c r="GG619">
        <f t="shared" si="841"/>
        <v>0</v>
      </c>
      <c r="GH619">
        <f t="shared" si="842"/>
        <v>0</v>
      </c>
      <c r="GI619">
        <v>6</v>
      </c>
      <c r="GJ619" t="str">
        <f t="shared" si="843"/>
        <v/>
      </c>
    </row>
    <row r="620" spans="1:192" ht="15" x14ac:dyDescent="0.25">
      <c r="A620" s="50">
        <f t="shared" si="844"/>
        <v>619</v>
      </c>
      <c r="B620" s="2" t="s">
        <v>923</v>
      </c>
      <c r="C620" t="s">
        <v>924</v>
      </c>
      <c r="F620" s="274">
        <v>3524880</v>
      </c>
      <c r="G620" s="274">
        <v>5672600</v>
      </c>
      <c r="H620" s="77">
        <f t="shared" si="782"/>
        <v>524795.61800000002</v>
      </c>
      <c r="I620" s="77">
        <f t="shared" si="783"/>
        <v>5670770.75</v>
      </c>
      <c r="J620" s="66">
        <v>228.8</v>
      </c>
      <c r="K620" s="19" t="s">
        <v>1333</v>
      </c>
      <c r="L620" s="19">
        <v>320</v>
      </c>
      <c r="Q620" s="58" t="s">
        <v>1339</v>
      </c>
      <c r="R620" s="58" t="s">
        <v>2862</v>
      </c>
      <c r="S620" t="s">
        <v>1324</v>
      </c>
      <c r="T620" s="241" t="str">
        <f t="shared" si="784"/>
        <v>-</v>
      </c>
      <c r="U620" s="241" t="str">
        <f t="shared" si="785"/>
        <v>-</v>
      </c>
      <c r="V620" s="241" t="str">
        <f t="shared" si="786"/>
        <v>-</v>
      </c>
      <c r="W620" s="241" t="str">
        <f t="shared" si="777"/>
        <v>-</v>
      </c>
      <c r="X620" s="260">
        <f t="shared" si="847"/>
        <v>6</v>
      </c>
      <c r="Y620" s="261" t="str">
        <f t="shared" si="787"/>
        <v/>
      </c>
      <c r="AA620" s="48">
        <v>33862</v>
      </c>
      <c r="AB620" s="73">
        <v>4</v>
      </c>
      <c r="AD620" s="2" t="s">
        <v>950</v>
      </c>
      <c r="AE620" s="56"/>
      <c r="AF620" s="66">
        <v>14.9</v>
      </c>
      <c r="AG620" s="19">
        <v>668</v>
      </c>
      <c r="AI620" s="272"/>
      <c r="AS620" s="193">
        <f t="shared" ref="AS620:AS629" si="848">SUM(AU620:BN620)+SUM(BO620:CL620)/1000</f>
        <v>578.48900000000003</v>
      </c>
      <c r="AT620" s="248" t="str">
        <f t="shared" ref="AT620:AT629" si="849">FR620</f>
        <v/>
      </c>
      <c r="AU620">
        <v>7.4</v>
      </c>
      <c r="AV620">
        <v>51.1</v>
      </c>
      <c r="AW620">
        <v>64</v>
      </c>
      <c r="AX620">
        <v>6.6</v>
      </c>
      <c r="AY620">
        <v>33.700000000000003</v>
      </c>
      <c r="AZ620" s="61">
        <v>408</v>
      </c>
      <c r="BB620">
        <v>2.7</v>
      </c>
      <c r="BD620">
        <v>0</v>
      </c>
      <c r="BE620">
        <v>0.86</v>
      </c>
      <c r="BF620">
        <v>5.0000000000000001E-3</v>
      </c>
      <c r="BJ620">
        <v>4.0999999999999996</v>
      </c>
      <c r="BK620">
        <v>0</v>
      </c>
      <c r="BN620" s="61">
        <v>0</v>
      </c>
      <c r="BO620" s="90"/>
      <c r="BP620" s="273">
        <v>24</v>
      </c>
      <c r="BQ620" s="90"/>
      <c r="BR620" s="90"/>
      <c r="BS620" s="90"/>
      <c r="BT620" s="90"/>
      <c r="BU620" s="90"/>
      <c r="BV620" s="90"/>
      <c r="BW620" s="90"/>
      <c r="BX620" s="90"/>
      <c r="BY620" s="90"/>
      <c r="BZ620" s="90"/>
      <c r="CA620" s="90"/>
      <c r="CB620" s="90"/>
      <c r="CC620" s="90"/>
      <c r="CD620" s="90"/>
      <c r="CE620" s="90"/>
      <c r="CF620" s="90"/>
      <c r="CG620" s="90"/>
      <c r="CH620" s="90"/>
      <c r="CI620" s="90"/>
      <c r="CJ620" s="90"/>
      <c r="CK620" s="90"/>
      <c r="CL620" s="91"/>
      <c r="CM620" s="90">
        <v>3.1</v>
      </c>
      <c r="CN620" s="90">
        <v>20</v>
      </c>
      <c r="CO620" s="90"/>
      <c r="DB620" s="103"/>
      <c r="DC620" s="103"/>
      <c r="DD620" s="103"/>
      <c r="DE620" s="103"/>
      <c r="DF620" s="103"/>
      <c r="DG620" s="103"/>
      <c r="DI620" s="103"/>
      <c r="DJ620" s="103"/>
      <c r="DK620" s="103"/>
      <c r="DL620" s="103"/>
      <c r="DM620" s="103"/>
      <c r="DN620" s="103"/>
      <c r="DO620" s="103"/>
      <c r="DP620" s="103"/>
      <c r="DQ620" s="103"/>
      <c r="DR620" s="103"/>
      <c r="DS620" s="104"/>
      <c r="DT620" s="50">
        <f t="shared" si="788"/>
        <v>0</v>
      </c>
      <c r="DU620" s="73">
        <f t="shared" si="789"/>
        <v>0</v>
      </c>
      <c r="DV620" s="73">
        <f t="shared" si="790"/>
        <v>0</v>
      </c>
      <c r="DW620" s="73">
        <f t="shared" si="791"/>
        <v>1</v>
      </c>
      <c r="DX620" s="73">
        <f t="shared" si="792"/>
        <v>0</v>
      </c>
      <c r="DY620" s="125">
        <f t="shared" si="793"/>
        <v>0</v>
      </c>
      <c r="DZ620" s="73">
        <f t="shared" si="794"/>
        <v>1</v>
      </c>
      <c r="EA620" s="19">
        <f t="shared" si="795"/>
        <v>0</v>
      </c>
      <c r="EB620" s="50">
        <f t="shared" si="796"/>
        <v>0</v>
      </c>
      <c r="EC620" s="19">
        <f t="shared" si="797"/>
        <v>1</v>
      </c>
      <c r="ED620" s="19">
        <f t="shared" si="798"/>
        <v>0</v>
      </c>
      <c r="EE620" s="19">
        <f t="shared" si="799"/>
        <v>0</v>
      </c>
      <c r="EF620" s="50">
        <f t="shared" si="800"/>
        <v>0</v>
      </c>
      <c r="EG620" s="19">
        <f t="shared" si="801"/>
        <v>1</v>
      </c>
      <c r="EH620" s="19">
        <f t="shared" si="802"/>
        <v>0</v>
      </c>
      <c r="EI620" s="50">
        <f t="shared" si="803"/>
        <v>0</v>
      </c>
      <c r="EJ620" s="125">
        <f t="shared" si="804"/>
        <v>1</v>
      </c>
      <c r="EK620">
        <f t="shared" si="805"/>
        <v>7.4</v>
      </c>
      <c r="EL620">
        <f t="shared" si="806"/>
        <v>2.7</v>
      </c>
      <c r="EM620">
        <f t="shared" si="807"/>
        <v>51.1</v>
      </c>
      <c r="EN620">
        <f t="shared" si="808"/>
        <v>64</v>
      </c>
      <c r="EO620">
        <f t="shared" si="809"/>
        <v>5.0000000000000001E-3</v>
      </c>
      <c r="EP620">
        <f t="shared" si="810"/>
        <v>0.86</v>
      </c>
      <c r="EQ620">
        <f t="shared" si="811"/>
        <v>408</v>
      </c>
      <c r="ER620" t="str">
        <f t="shared" si="812"/>
        <v/>
      </c>
      <c r="ES620">
        <f t="shared" si="813"/>
        <v>4.0999999999999996</v>
      </c>
      <c r="ET620">
        <f t="shared" si="814"/>
        <v>33.700000000000003</v>
      </c>
      <c r="EU620" s="61">
        <f t="shared" si="815"/>
        <v>6.6</v>
      </c>
      <c r="EV620" s="53" t="e">
        <f>IF(ISNUMBER(EK620),EK620*#REF!,"")</f>
        <v>#REF!</v>
      </c>
      <c r="EW620" s="53" t="e">
        <f>IF(ISNUMBER(EL620),EL620*#REF!,"")</f>
        <v>#REF!</v>
      </c>
      <c r="EX620" s="53" t="e">
        <f>IF(ISNUMBER(EM620),EM620*#REF!,"")</f>
        <v>#REF!</v>
      </c>
      <c r="EY620" s="53" t="e">
        <f>IF(ISNUMBER(EN620),EN620*#REF!,"")</f>
        <v>#REF!</v>
      </c>
      <c r="EZ620" s="53" t="e">
        <f>IF(ISNUMBER(EO620),EO620*#REF!,"")</f>
        <v>#REF!</v>
      </c>
      <c r="FA620" s="53" t="e">
        <f>IF(ISNUMBER(EP620),EP620*#REF!,"")</f>
        <v>#REF!</v>
      </c>
      <c r="FB620" s="53" t="e">
        <f>IF(ISNUMBER(EQ620),EQ620*#REF!,"")</f>
        <v>#REF!</v>
      </c>
      <c r="FC620" s="53" t="str">
        <f>IF(ISNUMBER(ER620),ER620*#REF!,"")</f>
        <v/>
      </c>
      <c r="FD620" s="53" t="e">
        <f>IF(ISNUMBER(ES620),ES620*#REF!,"")</f>
        <v>#REF!</v>
      </c>
      <c r="FE620" s="53" t="e">
        <f>IF(ISNUMBER(ET620),ET620*#REF!,"")</f>
        <v>#REF!</v>
      </c>
      <c r="FF620" s="52" t="e">
        <f>IF(ISNUMBER(EU620),EU620*#REF!,"")</f>
        <v>#REF!</v>
      </c>
      <c r="FG620" s="55" t="str">
        <f t="shared" si="816"/>
        <v/>
      </c>
      <c r="FH620" s="55" t="str">
        <f t="shared" si="817"/>
        <v/>
      </c>
      <c r="FI620" s="55" t="str">
        <f t="shared" si="818"/>
        <v/>
      </c>
      <c r="FJ620" s="55" t="str">
        <f t="shared" si="819"/>
        <v/>
      </c>
      <c r="FK620" s="55" t="str">
        <f t="shared" si="820"/>
        <v/>
      </c>
      <c r="FL620" s="55" t="str">
        <f t="shared" si="821"/>
        <v/>
      </c>
      <c r="FM620" s="55" t="str">
        <f t="shared" si="822"/>
        <v/>
      </c>
      <c r="FN620" s="55" t="str">
        <f t="shared" si="823"/>
        <v/>
      </c>
      <c r="FO620" s="55" t="str">
        <f t="shared" si="824"/>
        <v/>
      </c>
      <c r="FP620" s="55" t="str">
        <f t="shared" si="825"/>
        <v/>
      </c>
      <c r="FQ620" s="59" t="str">
        <f t="shared" si="826"/>
        <v/>
      </c>
      <c r="FR620" s="53" t="str">
        <f t="shared" si="778"/>
        <v/>
      </c>
      <c r="FS620" s="53" t="e">
        <f t="shared" si="827"/>
        <v>#VALUE!</v>
      </c>
      <c r="FT620" s="19" t="e">
        <f t="shared" si="828"/>
        <v>#VALUE!</v>
      </c>
      <c r="FU620" s="19" t="e">
        <f t="shared" si="829"/>
        <v>#VALUE!</v>
      </c>
      <c r="FV620" s="19" t="e">
        <f t="shared" si="830"/>
        <v>#VALUE!</v>
      </c>
      <c r="FW620" s="50" t="e">
        <f t="shared" si="831"/>
        <v>#VALUE!</v>
      </c>
      <c r="FX620" s="120">
        <f t="shared" si="832"/>
        <v>0</v>
      </c>
      <c r="FY620" s="120">
        <f t="shared" si="833"/>
        <v>0</v>
      </c>
      <c r="FZ620" s="120">
        <f t="shared" si="834"/>
        <v>0</v>
      </c>
      <c r="GA620" s="120">
        <f t="shared" si="835"/>
        <v>0</v>
      </c>
      <c r="GB620" s="120">
        <f t="shared" si="836"/>
        <v>0</v>
      </c>
      <c r="GC620" s="120">
        <f t="shared" si="837"/>
        <v>0</v>
      </c>
      <c r="GD620" s="120">
        <f t="shared" si="838"/>
        <v>0</v>
      </c>
      <c r="GE620" s="120">
        <f t="shared" si="839"/>
        <v>0</v>
      </c>
      <c r="GF620" s="120">
        <f t="shared" si="840"/>
        <v>0</v>
      </c>
      <c r="GG620">
        <f t="shared" si="841"/>
        <v>0</v>
      </c>
      <c r="GH620">
        <f t="shared" si="842"/>
        <v>0</v>
      </c>
      <c r="GI620">
        <v>6</v>
      </c>
      <c r="GJ620" t="str">
        <f t="shared" si="843"/>
        <v/>
      </c>
    </row>
    <row r="621" spans="1:192" x14ac:dyDescent="0.2">
      <c r="A621" s="50">
        <f t="shared" si="844"/>
        <v>620</v>
      </c>
      <c r="B621" s="58" t="s">
        <v>129</v>
      </c>
      <c r="C621" t="s">
        <v>198</v>
      </c>
      <c r="D621" t="s">
        <v>1012</v>
      </c>
      <c r="F621" s="211">
        <v>3432322</v>
      </c>
      <c r="G621" s="211">
        <v>5590956</v>
      </c>
      <c r="H621" s="209">
        <f t="shared" si="782"/>
        <v>432274.64120000001</v>
      </c>
      <c r="I621" s="209">
        <f t="shared" si="783"/>
        <v>5589159.4076000005</v>
      </c>
      <c r="J621" s="211">
        <v>133</v>
      </c>
      <c r="K621" s="83" t="s">
        <v>1332</v>
      </c>
      <c r="L621" s="83">
        <v>2</v>
      </c>
      <c r="M621" s="83"/>
      <c r="O621" s="83"/>
      <c r="P621" s="83"/>
      <c r="Q621" s="58" t="s">
        <v>1345</v>
      </c>
      <c r="R621" s="58" t="s">
        <v>361</v>
      </c>
      <c r="S621" s="2" t="s">
        <v>2640</v>
      </c>
      <c r="T621" s="241" t="str">
        <f t="shared" si="784"/>
        <v>-</v>
      </c>
      <c r="U621" s="241" t="str">
        <f t="shared" si="785"/>
        <v>M</v>
      </c>
      <c r="V621" s="241" t="str">
        <f t="shared" si="786"/>
        <v>-</v>
      </c>
      <c r="W621" s="241" t="str">
        <f t="shared" si="777"/>
        <v>A</v>
      </c>
      <c r="X621" s="260">
        <f t="shared" si="847"/>
        <v>6</v>
      </c>
      <c r="Y621" s="261" t="str">
        <f t="shared" si="787"/>
        <v/>
      </c>
      <c r="Z621" s="56" t="s">
        <v>2126</v>
      </c>
      <c r="AA621" s="48">
        <v>10142</v>
      </c>
      <c r="AB621" s="77">
        <v>1</v>
      </c>
      <c r="AC621" s="2" t="s">
        <v>592</v>
      </c>
      <c r="AD621" s="58" t="s">
        <v>2127</v>
      </c>
      <c r="AE621" s="70" t="s">
        <v>2732</v>
      </c>
      <c r="AF621" s="45">
        <v>9.4</v>
      </c>
      <c r="AH621" s="19">
        <v>7.3</v>
      </c>
      <c r="AM621" s="66" t="s">
        <v>2128</v>
      </c>
      <c r="AP621" s="83"/>
      <c r="AR621">
        <v>1090</v>
      </c>
      <c r="AS621" s="193">
        <f t="shared" si="848"/>
        <v>1265.3900000000001</v>
      </c>
      <c r="AT621" s="249" t="str">
        <f t="shared" si="849"/>
        <v/>
      </c>
      <c r="AU621" s="51">
        <v>98.7</v>
      </c>
      <c r="AV621" s="51">
        <v>25.9</v>
      </c>
      <c r="AW621" s="51">
        <v>164.8</v>
      </c>
      <c r="AX621" s="51">
        <v>86.3</v>
      </c>
      <c r="AY621" s="51">
        <v>168</v>
      </c>
      <c r="AZ621" s="49">
        <v>544.1</v>
      </c>
      <c r="BA621" s="58"/>
      <c r="BB621" s="58">
        <v>2.2000000000000002</v>
      </c>
      <c r="BC621" s="58"/>
      <c r="BD621" s="58">
        <v>0.6</v>
      </c>
      <c r="BE621" s="58">
        <v>0.28999999999999998</v>
      </c>
      <c r="BF621" s="58"/>
      <c r="BG621" s="58"/>
      <c r="BH621" s="58">
        <v>164.1</v>
      </c>
      <c r="BI621" s="58"/>
      <c r="BJ621" s="58" t="s">
        <v>1322</v>
      </c>
      <c r="BK621" s="58"/>
      <c r="BL621" s="58"/>
      <c r="BM621" s="58">
        <v>10.4</v>
      </c>
      <c r="BN621" s="68"/>
      <c r="BO621" s="81"/>
      <c r="BP621" s="81"/>
      <c r="BQ621" s="81"/>
      <c r="BR621" s="81"/>
      <c r="BS621" s="81"/>
      <c r="BT621" s="81"/>
      <c r="BU621" s="81"/>
      <c r="BV621" s="81"/>
      <c r="BW621" s="81"/>
      <c r="BX621" s="81"/>
      <c r="BY621" s="81"/>
      <c r="BZ621" s="81"/>
      <c r="CA621" s="81"/>
      <c r="CB621" s="81"/>
      <c r="CC621" s="81"/>
      <c r="CD621" s="81"/>
      <c r="CE621" s="81"/>
      <c r="CF621" s="81"/>
      <c r="CG621" s="81"/>
      <c r="CH621" s="81"/>
      <c r="CI621" s="81"/>
      <c r="CJ621" s="81"/>
      <c r="CK621" s="81"/>
      <c r="CL621" s="82"/>
      <c r="CM621" s="90"/>
      <c r="CN621" s="105">
        <v>1001</v>
      </c>
      <c r="CO621" s="81"/>
      <c r="CP621" s="58"/>
      <c r="CQ621" s="68"/>
      <c r="CR621" s="58"/>
      <c r="CS621" s="58"/>
      <c r="CT621" s="58"/>
      <c r="CU621" s="58"/>
      <c r="CV621" s="58"/>
      <c r="CW621" s="58"/>
      <c r="CX621" s="58"/>
      <c r="CY621" s="58"/>
      <c r="CZ621" s="58"/>
      <c r="DA621" s="68"/>
      <c r="DB621" s="81"/>
      <c r="DC621" s="81"/>
      <c r="DD621" s="81"/>
      <c r="DE621" s="81"/>
      <c r="DF621" s="81"/>
      <c r="DG621" s="81"/>
      <c r="DH621" s="81"/>
      <c r="DI621" s="81"/>
      <c r="DJ621" s="81"/>
      <c r="DK621" s="103"/>
      <c r="DL621" s="103"/>
      <c r="DM621" s="103"/>
      <c r="DN621" s="81"/>
      <c r="DO621" s="81"/>
      <c r="DP621" s="103"/>
      <c r="DQ621" s="103"/>
      <c r="DR621" s="103"/>
      <c r="DS621" s="104"/>
      <c r="DT621" s="50">
        <f t="shared" si="788"/>
        <v>1</v>
      </c>
      <c r="DU621" s="73">
        <f t="shared" si="789"/>
        <v>1</v>
      </c>
      <c r="DV621" s="73">
        <f t="shared" si="790"/>
        <v>0</v>
      </c>
      <c r="DW621" s="73">
        <f t="shared" si="791"/>
        <v>0</v>
      </c>
      <c r="DX621" s="73">
        <f t="shared" si="792"/>
        <v>0</v>
      </c>
      <c r="DY621" s="125">
        <f t="shared" si="793"/>
        <v>0</v>
      </c>
      <c r="DZ621" s="73">
        <f t="shared" si="794"/>
        <v>1</v>
      </c>
      <c r="EA621" s="19">
        <f t="shared" si="795"/>
        <v>0</v>
      </c>
      <c r="EB621" s="50">
        <f t="shared" si="796"/>
        <v>0</v>
      </c>
      <c r="EC621" s="19">
        <f t="shared" si="797"/>
        <v>0</v>
      </c>
      <c r="ED621" s="19">
        <f t="shared" si="798"/>
        <v>1</v>
      </c>
      <c r="EE621" s="19">
        <f t="shared" si="799"/>
        <v>0</v>
      </c>
      <c r="EF621" s="50">
        <f t="shared" si="800"/>
        <v>0</v>
      </c>
      <c r="EG621" s="19">
        <f t="shared" si="801"/>
        <v>0</v>
      </c>
      <c r="EH621" s="19">
        <f t="shared" si="802"/>
        <v>1</v>
      </c>
      <c r="EI621" s="50">
        <f t="shared" si="803"/>
        <v>0</v>
      </c>
      <c r="EJ621" s="125">
        <f t="shared" si="804"/>
        <v>2</v>
      </c>
      <c r="EK621">
        <f t="shared" si="805"/>
        <v>98.7</v>
      </c>
      <c r="EL621">
        <f t="shared" si="806"/>
        <v>2.2000000000000002</v>
      </c>
      <c r="EM621">
        <f t="shared" si="807"/>
        <v>25.9</v>
      </c>
      <c r="EN621">
        <f t="shared" si="808"/>
        <v>164.8</v>
      </c>
      <c r="EO621" t="str">
        <f t="shared" si="809"/>
        <v/>
      </c>
      <c r="EP621">
        <f t="shared" si="810"/>
        <v>0.28999999999999998</v>
      </c>
      <c r="EQ621">
        <f t="shared" si="811"/>
        <v>544.1</v>
      </c>
      <c r="ER621" t="str">
        <f t="shared" si="812"/>
        <v/>
      </c>
      <c r="ES621" t="str">
        <f t="shared" si="813"/>
        <v/>
      </c>
      <c r="ET621">
        <f t="shared" si="814"/>
        <v>168</v>
      </c>
      <c r="EU621" s="61">
        <f t="shared" si="815"/>
        <v>86.3</v>
      </c>
      <c r="EV621" s="53" t="e">
        <f>IF(ISNUMBER(EK621),EK621*#REF!,"")</f>
        <v>#REF!</v>
      </c>
      <c r="EW621" s="53" t="e">
        <f>IF(ISNUMBER(EL621),EL621*#REF!,"")</f>
        <v>#REF!</v>
      </c>
      <c r="EX621" s="53" t="e">
        <f>IF(ISNUMBER(EM621),EM621*#REF!,"")</f>
        <v>#REF!</v>
      </c>
      <c r="EY621" s="53" t="e">
        <f>IF(ISNUMBER(EN621),EN621*#REF!,"")</f>
        <v>#REF!</v>
      </c>
      <c r="EZ621" s="53" t="str">
        <f>IF(ISNUMBER(EO621),EO621*#REF!,"")</f>
        <v/>
      </c>
      <c r="FA621" s="53" t="e">
        <f>IF(ISNUMBER(EP621),EP621*#REF!,"")</f>
        <v>#REF!</v>
      </c>
      <c r="FB621" s="53" t="e">
        <f>IF(ISNUMBER(EQ621),EQ621*#REF!,"")</f>
        <v>#REF!</v>
      </c>
      <c r="FC621" s="53" t="str">
        <f>IF(ISNUMBER(ER621),ER621*#REF!,"")</f>
        <v/>
      </c>
      <c r="FD621" s="53" t="str">
        <f>IF(ISNUMBER(ES621),ES621*#REF!,"")</f>
        <v/>
      </c>
      <c r="FE621" s="53" t="e">
        <f>IF(ISNUMBER(ET621),ET621*#REF!,"")</f>
        <v>#REF!</v>
      </c>
      <c r="FF621" s="52" t="e">
        <f>IF(ISNUMBER(EU621),EU621*#REF!,"")</f>
        <v>#REF!</v>
      </c>
      <c r="FG621" s="55" t="str">
        <f t="shared" si="816"/>
        <v/>
      </c>
      <c r="FH621" s="55" t="str">
        <f t="shared" si="817"/>
        <v/>
      </c>
      <c r="FI621" s="55" t="str">
        <f t="shared" si="818"/>
        <v/>
      </c>
      <c r="FJ621" s="55" t="str">
        <f t="shared" si="819"/>
        <v/>
      </c>
      <c r="FK621" s="55" t="str">
        <f t="shared" si="820"/>
        <v/>
      </c>
      <c r="FL621" s="55" t="str">
        <f t="shared" si="821"/>
        <v/>
      </c>
      <c r="FM621" s="55" t="str">
        <f t="shared" si="822"/>
        <v/>
      </c>
      <c r="FN621" s="55" t="str">
        <f t="shared" si="823"/>
        <v/>
      </c>
      <c r="FO621" s="55" t="str">
        <f t="shared" si="824"/>
        <v/>
      </c>
      <c r="FP621" s="55" t="str">
        <f t="shared" si="825"/>
        <v/>
      </c>
      <c r="FQ621" s="59" t="str">
        <f t="shared" si="826"/>
        <v/>
      </c>
      <c r="FR621" s="53" t="str">
        <f t="shared" si="778"/>
        <v/>
      </c>
      <c r="FS621" s="53" t="e">
        <f t="shared" si="827"/>
        <v>#VALUE!</v>
      </c>
      <c r="FT621" s="19" t="e">
        <f t="shared" si="828"/>
        <v>#VALUE!</v>
      </c>
      <c r="FU621" s="19" t="e">
        <f t="shared" si="829"/>
        <v>#VALUE!</v>
      </c>
      <c r="FV621" s="19" t="e">
        <f t="shared" si="830"/>
        <v>#VALUE!</v>
      </c>
      <c r="FW621" s="50" t="e">
        <f t="shared" si="831"/>
        <v>#VALUE!</v>
      </c>
      <c r="FX621" s="120">
        <f t="shared" si="832"/>
        <v>0</v>
      </c>
      <c r="FY621" s="120">
        <f t="shared" si="833"/>
        <v>0</v>
      </c>
      <c r="FZ621" s="120">
        <f t="shared" si="834"/>
        <v>0</v>
      </c>
      <c r="GA621" s="120">
        <f t="shared" si="835"/>
        <v>0</v>
      </c>
      <c r="GB621" s="120">
        <f t="shared" si="836"/>
        <v>0</v>
      </c>
      <c r="GC621" s="120">
        <f t="shared" si="837"/>
        <v>0</v>
      </c>
      <c r="GD621" s="120">
        <f t="shared" si="838"/>
        <v>0</v>
      </c>
      <c r="GE621" s="120">
        <f t="shared" si="839"/>
        <v>0</v>
      </c>
      <c r="GF621" s="120">
        <f t="shared" si="840"/>
        <v>0</v>
      </c>
      <c r="GG621">
        <f t="shared" si="841"/>
        <v>0</v>
      </c>
      <c r="GH621">
        <f t="shared" si="842"/>
        <v>0</v>
      </c>
      <c r="GI621">
        <v>6</v>
      </c>
      <c r="GJ621" t="str">
        <f t="shared" si="843"/>
        <v/>
      </c>
    </row>
    <row r="622" spans="1:192" x14ac:dyDescent="0.2">
      <c r="A622" s="50">
        <f t="shared" si="844"/>
        <v>621</v>
      </c>
      <c r="B622" s="58" t="s">
        <v>654</v>
      </c>
      <c r="C622" s="2" t="s">
        <v>655</v>
      </c>
      <c r="D622" s="2"/>
      <c r="E622" s="2"/>
      <c r="F622" s="19">
        <v>3497350</v>
      </c>
      <c r="G622" s="19">
        <v>5551710</v>
      </c>
      <c r="H622" s="77">
        <f t="shared" si="782"/>
        <v>497276.63</v>
      </c>
      <c r="I622" s="77">
        <f t="shared" si="783"/>
        <v>5549929.1060000006</v>
      </c>
      <c r="J622" s="211">
        <v>109</v>
      </c>
      <c r="K622" s="83" t="s">
        <v>1334</v>
      </c>
      <c r="L622" s="83">
        <v>116.5</v>
      </c>
      <c r="M622" s="83"/>
      <c r="O622" s="83"/>
      <c r="P622" s="83"/>
      <c r="Q622" s="58" t="s">
        <v>2822</v>
      </c>
      <c r="R622" s="2" t="s">
        <v>2891</v>
      </c>
      <c r="S622" s="2" t="s">
        <v>2813</v>
      </c>
      <c r="T622" s="241" t="str">
        <f t="shared" si="784"/>
        <v>-</v>
      </c>
      <c r="U622" s="241" t="str">
        <f t="shared" si="785"/>
        <v>-</v>
      </c>
      <c r="V622" s="241" t="str">
        <f t="shared" si="786"/>
        <v>-</v>
      </c>
      <c r="W622" s="241" t="str">
        <f t="shared" si="777"/>
        <v>-</v>
      </c>
      <c r="X622" s="260">
        <f t="shared" si="847"/>
        <v>6</v>
      </c>
      <c r="Y622" s="261" t="str">
        <f t="shared" si="787"/>
        <v/>
      </c>
      <c r="Z622" s="56"/>
      <c r="AA622" s="48">
        <v>34246</v>
      </c>
      <c r="AB622" s="77">
        <v>1</v>
      </c>
      <c r="AC622" s="2"/>
      <c r="AD622" s="58" t="s">
        <v>2129</v>
      </c>
      <c r="AE622" s="68"/>
      <c r="AF622" s="66">
        <v>12.4</v>
      </c>
      <c r="AG622" s="19">
        <v>485</v>
      </c>
      <c r="AH622" s="19">
        <v>6.91</v>
      </c>
      <c r="AP622" s="83"/>
      <c r="AS622" s="193">
        <f t="shared" si="848"/>
        <v>365.38999999999993</v>
      </c>
      <c r="AT622" s="248" t="str">
        <f t="shared" si="849"/>
        <v/>
      </c>
      <c r="AU622">
        <v>29.8</v>
      </c>
      <c r="AV622">
        <v>5.6</v>
      </c>
      <c r="AW622">
        <v>64.099999999999994</v>
      </c>
      <c r="AX622">
        <v>101</v>
      </c>
      <c r="AY622">
        <v>5.8</v>
      </c>
      <c r="AZ622" s="61">
        <v>152.6</v>
      </c>
      <c r="BA622" s="58"/>
      <c r="BB622" s="64">
        <v>5</v>
      </c>
      <c r="BC622" s="58"/>
      <c r="BD622" s="58"/>
      <c r="BE622" s="58">
        <v>1.4</v>
      </c>
      <c r="BF622" s="58">
        <v>0.09</v>
      </c>
      <c r="BG622" s="58"/>
      <c r="BH622" s="58"/>
      <c r="BI622" s="58"/>
      <c r="BJ622" s="58">
        <v>0</v>
      </c>
      <c r="BK622" s="58"/>
      <c r="BL622" s="58"/>
      <c r="BM622" s="58"/>
      <c r="BN622" s="68"/>
      <c r="BO622" s="81"/>
      <c r="BP622" s="81">
        <v>0</v>
      </c>
      <c r="BQ622" s="81"/>
      <c r="BR622" s="81"/>
      <c r="BS622" s="81"/>
      <c r="BT622" s="81"/>
      <c r="BU622" s="81"/>
      <c r="BV622" s="81"/>
      <c r="BW622" s="81"/>
      <c r="BX622" s="81"/>
      <c r="BY622" s="81"/>
      <c r="BZ622" s="81"/>
      <c r="CA622" s="81"/>
      <c r="CB622" s="81"/>
      <c r="CC622" s="81"/>
      <c r="CD622" s="81"/>
      <c r="CE622" s="81"/>
      <c r="CF622" s="81"/>
      <c r="CG622" s="81"/>
      <c r="CH622" s="81"/>
      <c r="CI622" s="81"/>
      <c r="CJ622" s="81"/>
      <c r="CK622" s="81"/>
      <c r="CL622" s="82"/>
      <c r="CM622" s="132">
        <v>0.7</v>
      </c>
      <c r="CN622" s="90">
        <v>45.1</v>
      </c>
      <c r="CO622" s="81"/>
      <c r="CP622" s="58"/>
      <c r="CQ622" s="68"/>
      <c r="CR622" s="58"/>
      <c r="CS622" s="58"/>
      <c r="CT622" s="58"/>
      <c r="CU622" s="58"/>
      <c r="CV622" s="58"/>
      <c r="CW622" s="58"/>
      <c r="CX622" s="58"/>
      <c r="CY622" s="58"/>
      <c r="CZ622" s="58"/>
      <c r="DA622" s="68"/>
      <c r="DB622" s="81"/>
      <c r="DC622" s="81"/>
      <c r="DD622" s="81"/>
      <c r="DE622" s="81"/>
      <c r="DF622" s="81"/>
      <c r="DG622" s="81"/>
      <c r="DH622" s="81"/>
      <c r="DI622" s="81"/>
      <c r="DJ622" s="81"/>
      <c r="DK622" s="103"/>
      <c r="DL622" s="103"/>
      <c r="DM622" s="103"/>
      <c r="DN622" s="81"/>
      <c r="DO622" s="81"/>
      <c r="DP622" s="103"/>
      <c r="DQ622" s="103"/>
      <c r="DR622" s="103"/>
      <c r="DS622" s="104"/>
      <c r="DT622" s="50">
        <f t="shared" si="788"/>
        <v>1</v>
      </c>
      <c r="DU622" s="73">
        <f t="shared" si="789"/>
        <v>0</v>
      </c>
      <c r="DV622" s="73">
        <f t="shared" si="790"/>
        <v>0</v>
      </c>
      <c r="DW622" s="73">
        <f t="shared" si="791"/>
        <v>1</v>
      </c>
      <c r="DX622" s="73">
        <f t="shared" si="792"/>
        <v>0</v>
      </c>
      <c r="DY622" s="125">
        <f t="shared" si="793"/>
        <v>0</v>
      </c>
      <c r="DZ622" s="73">
        <f t="shared" si="794"/>
        <v>1</v>
      </c>
      <c r="EA622" s="19">
        <f t="shared" si="795"/>
        <v>0</v>
      </c>
      <c r="EB622" s="50">
        <f t="shared" si="796"/>
        <v>0</v>
      </c>
      <c r="EC622" s="19">
        <f t="shared" si="797"/>
        <v>1</v>
      </c>
      <c r="ED622" s="19">
        <f t="shared" si="798"/>
        <v>0</v>
      </c>
      <c r="EE622" s="19">
        <f t="shared" si="799"/>
        <v>0</v>
      </c>
      <c r="EF622" s="50">
        <f t="shared" si="800"/>
        <v>0</v>
      </c>
      <c r="EG622" s="19">
        <f t="shared" si="801"/>
        <v>1</v>
      </c>
      <c r="EH622" s="19">
        <f t="shared" si="802"/>
        <v>0</v>
      </c>
      <c r="EI622" s="50">
        <f t="shared" si="803"/>
        <v>0</v>
      </c>
      <c r="EJ622" s="125">
        <f t="shared" si="804"/>
        <v>1</v>
      </c>
      <c r="EK622">
        <f t="shared" si="805"/>
        <v>29.8</v>
      </c>
      <c r="EL622">
        <f t="shared" si="806"/>
        <v>5</v>
      </c>
      <c r="EM622">
        <f t="shared" si="807"/>
        <v>5.6</v>
      </c>
      <c r="EN622">
        <f t="shared" si="808"/>
        <v>64.099999999999994</v>
      </c>
      <c r="EO622">
        <f t="shared" si="809"/>
        <v>0.09</v>
      </c>
      <c r="EP622">
        <f t="shared" si="810"/>
        <v>1.4</v>
      </c>
      <c r="EQ622">
        <f t="shared" si="811"/>
        <v>152.6</v>
      </c>
      <c r="ER622" t="str">
        <f t="shared" si="812"/>
        <v/>
      </c>
      <c r="ES622">
        <f t="shared" si="813"/>
        <v>0</v>
      </c>
      <c r="ET622">
        <f t="shared" si="814"/>
        <v>5.8</v>
      </c>
      <c r="EU622" s="61">
        <f t="shared" si="815"/>
        <v>101</v>
      </c>
      <c r="EV622" s="53" t="e">
        <f>IF(ISNUMBER(EK622),EK622*#REF!,"")</f>
        <v>#REF!</v>
      </c>
      <c r="EW622" s="53" t="e">
        <f>IF(ISNUMBER(EL622),EL622*#REF!,"")</f>
        <v>#REF!</v>
      </c>
      <c r="EX622" s="53" t="e">
        <f>IF(ISNUMBER(EM622),EM622*#REF!,"")</f>
        <v>#REF!</v>
      </c>
      <c r="EY622" s="53" t="e">
        <f>IF(ISNUMBER(EN622),EN622*#REF!,"")</f>
        <v>#REF!</v>
      </c>
      <c r="EZ622" s="53" t="e">
        <f>IF(ISNUMBER(EO622),EO622*#REF!,"")</f>
        <v>#REF!</v>
      </c>
      <c r="FA622" s="53" t="e">
        <f>IF(ISNUMBER(EP622),EP622*#REF!,"")</f>
        <v>#REF!</v>
      </c>
      <c r="FB622" s="53" t="e">
        <f>IF(ISNUMBER(EQ622),EQ622*#REF!,"")</f>
        <v>#REF!</v>
      </c>
      <c r="FC622" s="53" t="str">
        <f>IF(ISNUMBER(ER622),ER622*#REF!,"")</f>
        <v/>
      </c>
      <c r="FD622" s="53" t="e">
        <f>IF(ISNUMBER(ES622),ES622*#REF!,"")</f>
        <v>#REF!</v>
      </c>
      <c r="FE622" s="53" t="e">
        <f>IF(ISNUMBER(ET622),ET622*#REF!,"")</f>
        <v>#REF!</v>
      </c>
      <c r="FF622" s="52" t="e">
        <f>IF(ISNUMBER(EU622),EU622*#REF!,"")</f>
        <v>#REF!</v>
      </c>
      <c r="FG622" s="55" t="str">
        <f t="shared" si="816"/>
        <v/>
      </c>
      <c r="FH622" s="55" t="str">
        <f t="shared" si="817"/>
        <v/>
      </c>
      <c r="FI622" s="55" t="str">
        <f t="shared" si="818"/>
        <v/>
      </c>
      <c r="FJ622" s="55" t="str">
        <f t="shared" si="819"/>
        <v/>
      </c>
      <c r="FK622" s="55" t="str">
        <f t="shared" si="820"/>
        <v/>
      </c>
      <c r="FL622" s="55" t="str">
        <f t="shared" si="821"/>
        <v/>
      </c>
      <c r="FM622" s="55" t="str">
        <f t="shared" si="822"/>
        <v/>
      </c>
      <c r="FN622" s="55" t="str">
        <f t="shared" si="823"/>
        <v/>
      </c>
      <c r="FO622" s="55" t="str">
        <f t="shared" si="824"/>
        <v/>
      </c>
      <c r="FP622" s="55" t="str">
        <f t="shared" si="825"/>
        <v/>
      </c>
      <c r="FQ622" s="59" t="str">
        <f t="shared" si="826"/>
        <v/>
      </c>
      <c r="FR622" s="53" t="str">
        <f t="shared" si="778"/>
        <v/>
      </c>
      <c r="FS622" s="53" t="e">
        <f t="shared" si="827"/>
        <v>#VALUE!</v>
      </c>
      <c r="FT622" s="19" t="e">
        <f t="shared" si="828"/>
        <v>#VALUE!</v>
      </c>
      <c r="FU622" s="19" t="e">
        <f t="shared" si="829"/>
        <v>#VALUE!</v>
      </c>
      <c r="FV622" s="19" t="e">
        <f t="shared" si="830"/>
        <v>#VALUE!</v>
      </c>
      <c r="FW622" s="50" t="e">
        <f t="shared" si="831"/>
        <v>#VALUE!</v>
      </c>
      <c r="FX622" s="120">
        <f t="shared" si="832"/>
        <v>0</v>
      </c>
      <c r="FY622" s="120">
        <f t="shared" si="833"/>
        <v>0</v>
      </c>
      <c r="FZ622" s="120">
        <f t="shared" si="834"/>
        <v>0</v>
      </c>
      <c r="GA622" s="120">
        <f t="shared" si="835"/>
        <v>0</v>
      </c>
      <c r="GB622" s="120">
        <f t="shared" si="836"/>
        <v>0</v>
      </c>
      <c r="GC622" s="120">
        <f t="shared" si="837"/>
        <v>0</v>
      </c>
      <c r="GD622" s="120">
        <f t="shared" si="838"/>
        <v>0</v>
      </c>
      <c r="GE622" s="120">
        <f t="shared" si="839"/>
        <v>0</v>
      </c>
      <c r="GF622" s="120">
        <f t="shared" si="840"/>
        <v>0</v>
      </c>
      <c r="GG622">
        <f t="shared" si="841"/>
        <v>0</v>
      </c>
      <c r="GH622">
        <f t="shared" si="842"/>
        <v>0</v>
      </c>
      <c r="GI622">
        <v>6</v>
      </c>
      <c r="GJ622" t="str">
        <f t="shared" si="843"/>
        <v/>
      </c>
    </row>
    <row r="623" spans="1:192" x14ac:dyDescent="0.2">
      <c r="A623" s="50">
        <f t="shared" si="844"/>
        <v>622</v>
      </c>
      <c r="B623" s="58" t="s">
        <v>654</v>
      </c>
      <c r="C623" s="2" t="s">
        <v>656</v>
      </c>
      <c r="D623" s="2"/>
      <c r="E623" s="2"/>
      <c r="F623" s="19">
        <v>3497370</v>
      </c>
      <c r="G623" s="19">
        <v>5551720</v>
      </c>
      <c r="H623" s="77">
        <f t="shared" si="782"/>
        <v>497296.62200000003</v>
      </c>
      <c r="I623" s="77">
        <f t="shared" si="783"/>
        <v>5549939.102</v>
      </c>
      <c r="J623" s="211">
        <v>110</v>
      </c>
      <c r="K623" s="83" t="s">
        <v>1334</v>
      </c>
      <c r="L623" s="63">
        <v>126</v>
      </c>
      <c r="M623" s="83"/>
      <c r="O623" s="83"/>
      <c r="P623" s="83"/>
      <c r="Q623" s="58" t="s">
        <v>2822</v>
      </c>
      <c r="R623" s="2" t="s">
        <v>2891</v>
      </c>
      <c r="S623" s="2" t="s">
        <v>2813</v>
      </c>
      <c r="T623" s="241" t="str">
        <f t="shared" si="784"/>
        <v>-</v>
      </c>
      <c r="U623" s="241" t="str">
        <f t="shared" si="785"/>
        <v>-</v>
      </c>
      <c r="V623" s="241" t="str">
        <f t="shared" si="786"/>
        <v>-</v>
      </c>
      <c r="W623" s="241" t="str">
        <f t="shared" si="777"/>
        <v>-</v>
      </c>
      <c r="X623" s="260">
        <f t="shared" si="847"/>
        <v>6</v>
      </c>
      <c r="Y623" s="261" t="str">
        <f t="shared" si="787"/>
        <v/>
      </c>
      <c r="Z623" s="56"/>
      <c r="AA623" s="48">
        <v>34246</v>
      </c>
      <c r="AB623" s="77">
        <v>1</v>
      </c>
      <c r="AC623" s="2"/>
      <c r="AD623" s="58" t="s">
        <v>2129</v>
      </c>
      <c r="AE623" s="70" t="s">
        <v>2130</v>
      </c>
      <c r="AF623" s="66">
        <v>12.8</v>
      </c>
      <c r="AG623" s="19">
        <v>210</v>
      </c>
      <c r="AH623" s="19">
        <v>6.79</v>
      </c>
      <c r="AP623" s="83"/>
      <c r="AS623" s="193">
        <f t="shared" si="848"/>
        <v>205.958</v>
      </c>
      <c r="AT623" s="248" t="str">
        <f t="shared" si="849"/>
        <v/>
      </c>
      <c r="AU623">
        <v>5.3</v>
      </c>
      <c r="AV623">
        <v>4.3</v>
      </c>
      <c r="AW623">
        <v>40.1</v>
      </c>
      <c r="AX623">
        <v>9</v>
      </c>
      <c r="AY623">
        <v>8.6</v>
      </c>
      <c r="AZ623" s="61">
        <v>134.19999999999999</v>
      </c>
      <c r="BA623" s="58"/>
      <c r="BB623" s="58">
        <v>2.8</v>
      </c>
      <c r="BC623" s="58"/>
      <c r="BD623" s="58"/>
      <c r="BE623" s="58">
        <v>1.3</v>
      </c>
      <c r="BF623" s="58">
        <v>0.2</v>
      </c>
      <c r="BG623" s="58"/>
      <c r="BH623" s="58"/>
      <c r="BI623" s="58"/>
      <c r="BJ623" s="58">
        <v>0</v>
      </c>
      <c r="BK623" s="58"/>
      <c r="BL623" s="58"/>
      <c r="BM623" s="58"/>
      <c r="BN623" s="68"/>
      <c r="BO623" s="81"/>
      <c r="BP623" s="130">
        <v>158</v>
      </c>
      <c r="BQ623" s="81"/>
      <c r="BR623" s="81"/>
      <c r="BS623" s="81"/>
      <c r="BT623" s="81"/>
      <c r="BU623" s="81"/>
      <c r="BV623" s="81"/>
      <c r="BW623" s="81"/>
      <c r="BX623" s="81"/>
      <c r="BY623" s="81"/>
      <c r="BZ623" s="81"/>
      <c r="CA623" s="81"/>
      <c r="CB623" s="81"/>
      <c r="CC623" s="81"/>
      <c r="CD623" s="81"/>
      <c r="CE623" s="81"/>
      <c r="CF623" s="81"/>
      <c r="CG623" s="81"/>
      <c r="CH623" s="81"/>
      <c r="CI623" s="81"/>
      <c r="CJ623" s="81"/>
      <c r="CK623" s="81"/>
      <c r="CL623" s="82"/>
      <c r="CM623" s="132">
        <v>0.5</v>
      </c>
      <c r="CN623" s="90">
        <v>52.3</v>
      </c>
      <c r="CO623" s="81"/>
      <c r="CP623" s="58"/>
      <c r="CQ623" s="68"/>
      <c r="CR623" s="58"/>
      <c r="CS623" s="58"/>
      <c r="CT623" s="58"/>
      <c r="CU623" s="58"/>
      <c r="CV623" s="58"/>
      <c r="CW623" s="58"/>
      <c r="CX623" s="58"/>
      <c r="CY623" s="58"/>
      <c r="CZ623" s="58"/>
      <c r="DA623" s="68"/>
      <c r="DB623" s="81"/>
      <c r="DC623" s="81"/>
      <c r="DD623" s="81"/>
      <c r="DE623" s="81"/>
      <c r="DF623" s="81"/>
      <c r="DG623" s="81"/>
      <c r="DH623" s="81"/>
      <c r="DI623" s="81"/>
      <c r="DJ623" s="81"/>
      <c r="DK623" s="103"/>
      <c r="DL623" s="103"/>
      <c r="DM623" s="103"/>
      <c r="DN623" s="81"/>
      <c r="DO623" s="81"/>
      <c r="DP623" s="103"/>
      <c r="DQ623" s="103"/>
      <c r="DR623" s="103"/>
      <c r="DS623" s="104"/>
      <c r="DT623" s="50">
        <f t="shared" si="788"/>
        <v>1</v>
      </c>
      <c r="DU623" s="73">
        <f t="shared" si="789"/>
        <v>0</v>
      </c>
      <c r="DV623" s="73">
        <f t="shared" si="790"/>
        <v>0</v>
      </c>
      <c r="DW623" s="73">
        <f t="shared" si="791"/>
        <v>1</v>
      </c>
      <c r="DX623" s="73">
        <f t="shared" si="792"/>
        <v>0</v>
      </c>
      <c r="DY623" s="125">
        <f t="shared" si="793"/>
        <v>0</v>
      </c>
      <c r="DZ623" s="73">
        <f t="shared" si="794"/>
        <v>1</v>
      </c>
      <c r="EA623" s="19">
        <f t="shared" si="795"/>
        <v>0</v>
      </c>
      <c r="EB623" s="50">
        <f t="shared" si="796"/>
        <v>0</v>
      </c>
      <c r="EC623" s="19">
        <f t="shared" si="797"/>
        <v>1</v>
      </c>
      <c r="ED623" s="19">
        <f t="shared" si="798"/>
        <v>0</v>
      </c>
      <c r="EE623" s="19">
        <f t="shared" si="799"/>
        <v>0</v>
      </c>
      <c r="EF623" s="50">
        <f t="shared" si="800"/>
        <v>0</v>
      </c>
      <c r="EG623" s="19">
        <f t="shared" si="801"/>
        <v>1</v>
      </c>
      <c r="EH623" s="19">
        <f t="shared" si="802"/>
        <v>0</v>
      </c>
      <c r="EI623" s="50">
        <f t="shared" si="803"/>
        <v>0</v>
      </c>
      <c r="EJ623" s="125">
        <f t="shared" si="804"/>
        <v>1</v>
      </c>
      <c r="EK623">
        <f t="shared" si="805"/>
        <v>5.3</v>
      </c>
      <c r="EL623">
        <f t="shared" si="806"/>
        <v>2.8</v>
      </c>
      <c r="EM623">
        <f t="shared" si="807"/>
        <v>4.3</v>
      </c>
      <c r="EN623">
        <f t="shared" si="808"/>
        <v>40.1</v>
      </c>
      <c r="EO623">
        <f t="shared" si="809"/>
        <v>0.2</v>
      </c>
      <c r="EP623">
        <f t="shared" si="810"/>
        <v>1.3</v>
      </c>
      <c r="EQ623">
        <f t="shared" si="811"/>
        <v>134.19999999999999</v>
      </c>
      <c r="ER623" t="str">
        <f t="shared" si="812"/>
        <v/>
      </c>
      <c r="ES623">
        <f t="shared" si="813"/>
        <v>0</v>
      </c>
      <c r="ET623">
        <f t="shared" si="814"/>
        <v>8.6</v>
      </c>
      <c r="EU623" s="61">
        <f t="shared" si="815"/>
        <v>9</v>
      </c>
      <c r="EV623" s="53" t="e">
        <f>IF(ISNUMBER(EK623),EK623*#REF!,"")</f>
        <v>#REF!</v>
      </c>
      <c r="EW623" s="53" t="e">
        <f>IF(ISNUMBER(EL623),EL623*#REF!,"")</f>
        <v>#REF!</v>
      </c>
      <c r="EX623" s="53" t="e">
        <f>IF(ISNUMBER(EM623),EM623*#REF!,"")</f>
        <v>#REF!</v>
      </c>
      <c r="EY623" s="53" t="e">
        <f>IF(ISNUMBER(EN623),EN623*#REF!,"")</f>
        <v>#REF!</v>
      </c>
      <c r="EZ623" s="53" t="e">
        <f>IF(ISNUMBER(EO623),EO623*#REF!,"")</f>
        <v>#REF!</v>
      </c>
      <c r="FA623" s="53" t="e">
        <f>IF(ISNUMBER(EP623),EP623*#REF!,"")</f>
        <v>#REF!</v>
      </c>
      <c r="FB623" s="53" t="e">
        <f>IF(ISNUMBER(EQ623),EQ623*#REF!,"")</f>
        <v>#REF!</v>
      </c>
      <c r="FC623" s="53" t="str">
        <f>IF(ISNUMBER(ER623),ER623*#REF!,"")</f>
        <v/>
      </c>
      <c r="FD623" s="53" t="e">
        <f>IF(ISNUMBER(ES623),ES623*#REF!,"")</f>
        <v>#REF!</v>
      </c>
      <c r="FE623" s="53" t="e">
        <f>IF(ISNUMBER(ET623),ET623*#REF!,"")</f>
        <v>#REF!</v>
      </c>
      <c r="FF623" s="52" t="e">
        <f>IF(ISNUMBER(EU623),EU623*#REF!,"")</f>
        <v>#REF!</v>
      </c>
      <c r="FG623" s="55" t="str">
        <f t="shared" si="816"/>
        <v/>
      </c>
      <c r="FH623" s="55" t="str">
        <f t="shared" si="817"/>
        <v/>
      </c>
      <c r="FI623" s="55" t="str">
        <f t="shared" si="818"/>
        <v/>
      </c>
      <c r="FJ623" s="55" t="str">
        <f t="shared" si="819"/>
        <v/>
      </c>
      <c r="FK623" s="55" t="str">
        <f t="shared" si="820"/>
        <v/>
      </c>
      <c r="FL623" s="55" t="str">
        <f t="shared" si="821"/>
        <v/>
      </c>
      <c r="FM623" s="55" t="str">
        <f t="shared" si="822"/>
        <v/>
      </c>
      <c r="FN623" s="55" t="str">
        <f t="shared" si="823"/>
        <v/>
      </c>
      <c r="FO623" s="55" t="str">
        <f t="shared" si="824"/>
        <v/>
      </c>
      <c r="FP623" s="55" t="str">
        <f t="shared" si="825"/>
        <v/>
      </c>
      <c r="FQ623" s="59" t="str">
        <f t="shared" si="826"/>
        <v/>
      </c>
      <c r="FR623" s="53" t="str">
        <f t="shared" si="778"/>
        <v/>
      </c>
      <c r="FS623" s="53" t="e">
        <f t="shared" si="827"/>
        <v>#VALUE!</v>
      </c>
      <c r="FT623" s="19" t="e">
        <f t="shared" si="828"/>
        <v>#VALUE!</v>
      </c>
      <c r="FU623" s="19" t="e">
        <f t="shared" si="829"/>
        <v>#VALUE!</v>
      </c>
      <c r="FV623" s="19" t="e">
        <f t="shared" si="830"/>
        <v>#VALUE!</v>
      </c>
      <c r="FW623" s="50" t="e">
        <f t="shared" si="831"/>
        <v>#VALUE!</v>
      </c>
      <c r="FX623" s="120">
        <f t="shared" si="832"/>
        <v>0</v>
      </c>
      <c r="FY623" s="120">
        <f t="shared" si="833"/>
        <v>0</v>
      </c>
      <c r="FZ623" s="120">
        <f t="shared" si="834"/>
        <v>0</v>
      </c>
      <c r="GA623" s="120">
        <f t="shared" si="835"/>
        <v>0</v>
      </c>
      <c r="GB623" s="120">
        <f t="shared" si="836"/>
        <v>0</v>
      </c>
      <c r="GC623" s="120">
        <f t="shared" si="837"/>
        <v>0</v>
      </c>
      <c r="GD623" s="120">
        <f t="shared" si="838"/>
        <v>0</v>
      </c>
      <c r="GE623" s="120">
        <f t="shared" si="839"/>
        <v>0</v>
      </c>
      <c r="GF623" s="120">
        <f t="shared" si="840"/>
        <v>0</v>
      </c>
      <c r="GG623">
        <f t="shared" si="841"/>
        <v>0</v>
      </c>
      <c r="GH623">
        <f t="shared" si="842"/>
        <v>0</v>
      </c>
      <c r="GI623">
        <v>6</v>
      </c>
      <c r="GJ623" t="str">
        <f t="shared" si="843"/>
        <v/>
      </c>
    </row>
    <row r="624" spans="1:192" x14ac:dyDescent="0.2">
      <c r="A624" s="50">
        <f t="shared" si="844"/>
        <v>623</v>
      </c>
      <c r="B624" s="58" t="s">
        <v>654</v>
      </c>
      <c r="C624" s="2" t="s">
        <v>657</v>
      </c>
      <c r="D624" s="2"/>
      <c r="E624" s="2"/>
      <c r="F624" s="19">
        <v>3497730</v>
      </c>
      <c r="G624" s="19">
        <v>5551550</v>
      </c>
      <c r="H624" s="77">
        <f t="shared" si="782"/>
        <v>497656.478</v>
      </c>
      <c r="I624" s="77">
        <f t="shared" si="783"/>
        <v>5549769.1699999999</v>
      </c>
      <c r="J624" s="19">
        <v>107</v>
      </c>
      <c r="K624" s="83" t="s">
        <v>1334</v>
      </c>
      <c r="L624" s="83">
        <v>122.5</v>
      </c>
      <c r="M624" s="83"/>
      <c r="O624" s="83"/>
      <c r="P624" s="83"/>
      <c r="Q624" s="58" t="s">
        <v>2822</v>
      </c>
      <c r="R624" s="2" t="s">
        <v>2891</v>
      </c>
      <c r="S624" s="2" t="s">
        <v>2813</v>
      </c>
      <c r="T624" s="241" t="str">
        <f t="shared" si="784"/>
        <v>-</v>
      </c>
      <c r="U624" s="241" t="str">
        <f t="shared" si="785"/>
        <v>-</v>
      </c>
      <c r="V624" s="241" t="str">
        <f t="shared" si="786"/>
        <v>-</v>
      </c>
      <c r="W624" s="241" t="str">
        <f t="shared" si="777"/>
        <v>-</v>
      </c>
      <c r="X624" s="260">
        <f t="shared" si="847"/>
        <v>6</v>
      </c>
      <c r="Y624" s="261" t="str">
        <f t="shared" si="787"/>
        <v/>
      </c>
      <c r="Z624" s="56"/>
      <c r="AA624" s="48">
        <v>34246</v>
      </c>
      <c r="AB624" s="77">
        <v>1</v>
      </c>
      <c r="AC624" s="2"/>
      <c r="AD624" s="58" t="s">
        <v>2131</v>
      </c>
      <c r="AE624" s="68"/>
      <c r="AF624" s="66">
        <v>12.4</v>
      </c>
      <c r="AG624" s="19">
        <v>255</v>
      </c>
      <c r="AH624" s="47">
        <v>6.9</v>
      </c>
      <c r="AP624" s="83"/>
      <c r="AS624" s="193">
        <f t="shared" si="848"/>
        <v>240.9</v>
      </c>
      <c r="AT624" s="248" t="str">
        <f t="shared" si="849"/>
        <v/>
      </c>
      <c r="AU624">
        <v>12.4</v>
      </c>
      <c r="AV624">
        <v>0</v>
      </c>
      <c r="AW624">
        <v>50.1</v>
      </c>
      <c r="AX624">
        <v>25</v>
      </c>
      <c r="AY624">
        <v>11.5</v>
      </c>
      <c r="AZ624" s="61">
        <v>137.30000000000001</v>
      </c>
      <c r="BA624" s="58"/>
      <c r="BB624" s="64">
        <v>3</v>
      </c>
      <c r="BC624" s="58"/>
      <c r="BD624" s="58"/>
      <c r="BE624" s="58">
        <v>1.5</v>
      </c>
      <c r="BF624" s="58">
        <v>0.1</v>
      </c>
      <c r="BG624" s="58"/>
      <c r="BH624" s="58"/>
      <c r="BI624" s="58"/>
      <c r="BJ624" s="58">
        <v>0</v>
      </c>
      <c r="BK624" s="58"/>
      <c r="BL624" s="58"/>
      <c r="BM624" s="58"/>
      <c r="BN624" s="68"/>
      <c r="BO624" s="81"/>
      <c r="BP624" s="81">
        <v>0</v>
      </c>
      <c r="BQ624" s="81"/>
      <c r="BR624" s="81"/>
      <c r="BS624" s="81"/>
      <c r="BT624" s="81"/>
      <c r="BU624" s="81"/>
      <c r="BV624" s="81"/>
      <c r="BW624" s="81"/>
      <c r="BX624" s="81"/>
      <c r="BY624" s="81"/>
      <c r="BZ624" s="81"/>
      <c r="CA624" s="81"/>
      <c r="CB624" s="81"/>
      <c r="CC624" s="81"/>
      <c r="CD624" s="81"/>
      <c r="CE624" s="81"/>
      <c r="CF624" s="81"/>
      <c r="CG624" s="81"/>
      <c r="CH624" s="81"/>
      <c r="CI624" s="81"/>
      <c r="CJ624" s="81"/>
      <c r="CK624" s="81"/>
      <c r="CL624" s="82"/>
      <c r="CM624" s="132">
        <v>1.2</v>
      </c>
      <c r="CN624" s="90">
        <v>41.6</v>
      </c>
      <c r="CO624" s="81"/>
      <c r="CP624" s="58"/>
      <c r="CQ624" s="68"/>
      <c r="CR624" s="58"/>
      <c r="CS624" s="58"/>
      <c r="CT624" s="58"/>
      <c r="CU624" s="58"/>
      <c r="CV624" s="58"/>
      <c r="CW624" s="58"/>
      <c r="CX624" s="58"/>
      <c r="CY624" s="58"/>
      <c r="CZ624" s="58"/>
      <c r="DA624" s="68"/>
      <c r="DB624" s="81"/>
      <c r="DC624" s="81"/>
      <c r="DD624" s="81"/>
      <c r="DE624" s="81"/>
      <c r="DF624" s="81"/>
      <c r="DG624" s="81"/>
      <c r="DH624" s="81"/>
      <c r="DI624" s="81"/>
      <c r="DJ624" s="81"/>
      <c r="DK624" s="103"/>
      <c r="DL624" s="103"/>
      <c r="DM624" s="103"/>
      <c r="DN624" s="81"/>
      <c r="DO624" s="81"/>
      <c r="DP624" s="103"/>
      <c r="DQ624" s="103"/>
      <c r="DR624" s="103"/>
      <c r="DS624" s="104"/>
      <c r="DT624" s="50">
        <f t="shared" si="788"/>
        <v>1</v>
      </c>
      <c r="DU624" s="73">
        <f t="shared" si="789"/>
        <v>0</v>
      </c>
      <c r="DV624" s="73">
        <f t="shared" si="790"/>
        <v>0</v>
      </c>
      <c r="DW624" s="73">
        <f t="shared" si="791"/>
        <v>1</v>
      </c>
      <c r="DX624" s="73">
        <f t="shared" si="792"/>
        <v>0</v>
      </c>
      <c r="DY624" s="125">
        <f t="shared" si="793"/>
        <v>0</v>
      </c>
      <c r="DZ624" s="73">
        <f t="shared" si="794"/>
        <v>1</v>
      </c>
      <c r="EA624" s="19">
        <f t="shared" si="795"/>
        <v>0</v>
      </c>
      <c r="EB624" s="50">
        <f t="shared" si="796"/>
        <v>0</v>
      </c>
      <c r="EC624" s="19">
        <f t="shared" si="797"/>
        <v>1</v>
      </c>
      <c r="ED624" s="19">
        <f t="shared" si="798"/>
        <v>0</v>
      </c>
      <c r="EE624" s="19">
        <f t="shared" si="799"/>
        <v>0</v>
      </c>
      <c r="EF624" s="50">
        <f t="shared" si="800"/>
        <v>0</v>
      </c>
      <c r="EG624" s="19">
        <f t="shared" si="801"/>
        <v>1</v>
      </c>
      <c r="EH624" s="19">
        <f t="shared" si="802"/>
        <v>0</v>
      </c>
      <c r="EI624" s="50">
        <f t="shared" si="803"/>
        <v>0</v>
      </c>
      <c r="EJ624" s="125">
        <f t="shared" si="804"/>
        <v>1</v>
      </c>
      <c r="EK624">
        <f t="shared" si="805"/>
        <v>12.4</v>
      </c>
      <c r="EL624">
        <f t="shared" si="806"/>
        <v>3</v>
      </c>
      <c r="EM624">
        <f t="shared" si="807"/>
        <v>0</v>
      </c>
      <c r="EN624">
        <f t="shared" si="808"/>
        <v>50.1</v>
      </c>
      <c r="EO624">
        <f t="shared" si="809"/>
        <v>0.1</v>
      </c>
      <c r="EP624">
        <f t="shared" si="810"/>
        <v>1.5</v>
      </c>
      <c r="EQ624">
        <f t="shared" si="811"/>
        <v>137.30000000000001</v>
      </c>
      <c r="ER624" t="str">
        <f t="shared" si="812"/>
        <v/>
      </c>
      <c r="ES624">
        <f t="shared" si="813"/>
        <v>0</v>
      </c>
      <c r="ET624">
        <f t="shared" si="814"/>
        <v>11.5</v>
      </c>
      <c r="EU624" s="61">
        <f t="shared" si="815"/>
        <v>25</v>
      </c>
      <c r="EV624" s="53" t="e">
        <f>IF(ISNUMBER(EK624),EK624*#REF!,"")</f>
        <v>#REF!</v>
      </c>
      <c r="EW624" s="53" t="e">
        <f>IF(ISNUMBER(EL624),EL624*#REF!,"")</f>
        <v>#REF!</v>
      </c>
      <c r="EX624" s="53" t="e">
        <f>IF(ISNUMBER(EM624),EM624*#REF!,"")</f>
        <v>#REF!</v>
      </c>
      <c r="EY624" s="53" t="e">
        <f>IF(ISNUMBER(EN624),EN624*#REF!,"")</f>
        <v>#REF!</v>
      </c>
      <c r="EZ624" s="53" t="e">
        <f>IF(ISNUMBER(EO624),EO624*#REF!,"")</f>
        <v>#REF!</v>
      </c>
      <c r="FA624" s="53" t="e">
        <f>IF(ISNUMBER(EP624),EP624*#REF!,"")</f>
        <v>#REF!</v>
      </c>
      <c r="FB624" s="53" t="e">
        <f>IF(ISNUMBER(EQ624),EQ624*#REF!,"")</f>
        <v>#REF!</v>
      </c>
      <c r="FC624" s="53" t="str">
        <f>IF(ISNUMBER(ER624),ER624*#REF!,"")</f>
        <v/>
      </c>
      <c r="FD624" s="53" t="e">
        <f>IF(ISNUMBER(ES624),ES624*#REF!,"")</f>
        <v>#REF!</v>
      </c>
      <c r="FE624" s="53" t="e">
        <f>IF(ISNUMBER(ET624),ET624*#REF!,"")</f>
        <v>#REF!</v>
      </c>
      <c r="FF624" s="52" t="e">
        <f>IF(ISNUMBER(EU624),EU624*#REF!,"")</f>
        <v>#REF!</v>
      </c>
      <c r="FG624" s="55" t="str">
        <f t="shared" si="816"/>
        <v/>
      </c>
      <c r="FH624" s="55" t="str">
        <f t="shared" si="817"/>
        <v/>
      </c>
      <c r="FI624" s="55" t="str">
        <f t="shared" si="818"/>
        <v/>
      </c>
      <c r="FJ624" s="55" t="str">
        <f t="shared" si="819"/>
        <v/>
      </c>
      <c r="FK624" s="55" t="str">
        <f t="shared" si="820"/>
        <v/>
      </c>
      <c r="FL624" s="55" t="str">
        <f t="shared" si="821"/>
        <v/>
      </c>
      <c r="FM624" s="55" t="str">
        <f t="shared" si="822"/>
        <v/>
      </c>
      <c r="FN624" s="55" t="str">
        <f t="shared" si="823"/>
        <v/>
      </c>
      <c r="FO624" s="55" t="str">
        <f t="shared" si="824"/>
        <v/>
      </c>
      <c r="FP624" s="55" t="str">
        <f t="shared" si="825"/>
        <v/>
      </c>
      <c r="FQ624" s="59" t="str">
        <f t="shared" si="826"/>
        <v/>
      </c>
      <c r="FR624" s="53" t="str">
        <f t="shared" si="778"/>
        <v/>
      </c>
      <c r="FS624" s="53" t="e">
        <f t="shared" si="827"/>
        <v>#VALUE!</v>
      </c>
      <c r="FT624" s="19" t="e">
        <f t="shared" si="828"/>
        <v>#VALUE!</v>
      </c>
      <c r="FU624" s="19" t="e">
        <f t="shared" si="829"/>
        <v>#VALUE!</v>
      </c>
      <c r="FV624" s="19" t="e">
        <f t="shared" si="830"/>
        <v>#VALUE!</v>
      </c>
      <c r="FW624" s="50" t="e">
        <f t="shared" si="831"/>
        <v>#VALUE!</v>
      </c>
      <c r="FX624" s="120">
        <f t="shared" si="832"/>
        <v>0</v>
      </c>
      <c r="FY624" s="120">
        <f t="shared" si="833"/>
        <v>0</v>
      </c>
      <c r="FZ624" s="120">
        <f t="shared" si="834"/>
        <v>0</v>
      </c>
      <c r="GA624" s="120">
        <f t="shared" si="835"/>
        <v>0</v>
      </c>
      <c r="GB624" s="120">
        <f t="shared" si="836"/>
        <v>0</v>
      </c>
      <c r="GC624" s="120">
        <f t="shared" si="837"/>
        <v>0</v>
      </c>
      <c r="GD624" s="120">
        <f t="shared" si="838"/>
        <v>0</v>
      </c>
      <c r="GE624" s="120">
        <f t="shared" si="839"/>
        <v>0</v>
      </c>
      <c r="GF624" s="120">
        <f t="shared" si="840"/>
        <v>0</v>
      </c>
      <c r="GG624">
        <f t="shared" si="841"/>
        <v>0</v>
      </c>
      <c r="GH624">
        <f t="shared" si="842"/>
        <v>0</v>
      </c>
      <c r="GI624">
        <v>6</v>
      </c>
      <c r="GJ624" t="str">
        <f t="shared" si="843"/>
        <v/>
      </c>
    </row>
    <row r="625" spans="1:192" x14ac:dyDescent="0.2">
      <c r="A625" s="50">
        <f t="shared" si="844"/>
        <v>624</v>
      </c>
      <c r="B625" s="58" t="s">
        <v>658</v>
      </c>
      <c r="C625" s="2" t="s">
        <v>659</v>
      </c>
      <c r="D625" s="2"/>
      <c r="E625" s="2"/>
      <c r="F625" s="19">
        <v>3491800</v>
      </c>
      <c r="G625" s="19">
        <v>5556100</v>
      </c>
      <c r="H625" s="77">
        <f t="shared" si="782"/>
        <v>491728.85000000003</v>
      </c>
      <c r="I625" s="77">
        <f t="shared" si="783"/>
        <v>5554317.3500000006</v>
      </c>
      <c r="J625" s="47">
        <v>102.3</v>
      </c>
      <c r="K625" s="83" t="s">
        <v>1334</v>
      </c>
      <c r="L625" s="63">
        <v>201</v>
      </c>
      <c r="M625" s="83">
        <v>138</v>
      </c>
      <c r="N625" s="19">
        <v>156</v>
      </c>
      <c r="O625" s="83"/>
      <c r="P625" s="83"/>
      <c r="Q625" s="58" t="s">
        <v>1353</v>
      </c>
      <c r="R625" s="2" t="s">
        <v>2891</v>
      </c>
      <c r="S625" s="2" t="s">
        <v>2813</v>
      </c>
      <c r="T625" s="241" t="str">
        <f t="shared" si="784"/>
        <v>-</v>
      </c>
      <c r="U625" s="241" t="str">
        <f t="shared" si="785"/>
        <v>M</v>
      </c>
      <c r="V625" s="241" t="str">
        <f t="shared" si="786"/>
        <v>-</v>
      </c>
      <c r="W625" s="241" t="str">
        <f t="shared" si="777"/>
        <v>-</v>
      </c>
      <c r="X625" s="260">
        <f t="shared" si="847"/>
        <v>6</v>
      </c>
      <c r="Y625" s="261" t="str">
        <f t="shared" si="787"/>
        <v/>
      </c>
      <c r="Z625" s="56" t="s">
        <v>2132</v>
      </c>
      <c r="AA625" s="48">
        <v>32129</v>
      </c>
      <c r="AB625" s="77">
        <v>1</v>
      </c>
      <c r="AC625" s="2" t="s">
        <v>404</v>
      </c>
      <c r="AD625" s="58" t="s">
        <v>2133</v>
      </c>
      <c r="AE625" s="70" t="s">
        <v>2134</v>
      </c>
      <c r="AF625" s="45">
        <v>17.2</v>
      </c>
      <c r="AG625" s="19">
        <v>2150</v>
      </c>
      <c r="AH625" s="47"/>
      <c r="AP625" s="83"/>
      <c r="AS625" s="193">
        <f t="shared" si="848"/>
        <v>2081.1759999999995</v>
      </c>
      <c r="AT625" s="248" t="str">
        <f t="shared" si="849"/>
        <v/>
      </c>
      <c r="AU625">
        <v>562</v>
      </c>
      <c r="AV625">
        <v>10.42</v>
      </c>
      <c r="AW625">
        <v>34.07</v>
      </c>
      <c r="AX625">
        <v>238</v>
      </c>
      <c r="AY625">
        <v>153.6</v>
      </c>
      <c r="AZ625" s="61">
        <v>1067.8</v>
      </c>
      <c r="BA625" s="58"/>
      <c r="BB625" s="64">
        <v>11.3</v>
      </c>
      <c r="BC625" s="58"/>
      <c r="BD625" s="58">
        <v>1.24</v>
      </c>
      <c r="BE625" s="58">
        <v>2.62</v>
      </c>
      <c r="BF625" s="58">
        <v>0.12</v>
      </c>
      <c r="BG625" s="58"/>
      <c r="BH625" s="58"/>
      <c r="BI625" s="58"/>
      <c r="BJ625" s="58">
        <v>0</v>
      </c>
      <c r="BK625" s="58">
        <v>6.0000000000000001E-3</v>
      </c>
      <c r="BL625" s="58"/>
      <c r="BM625" s="58"/>
      <c r="BN625" s="68"/>
      <c r="BO625" s="81"/>
      <c r="BP625" s="81"/>
      <c r="BQ625" s="81"/>
      <c r="BR625" s="81"/>
      <c r="BS625" s="81"/>
      <c r="BT625" s="81"/>
      <c r="BU625" s="81"/>
      <c r="BV625" s="81"/>
      <c r="BW625" s="81"/>
      <c r="BX625" s="81"/>
      <c r="BY625" s="81"/>
      <c r="BZ625" s="81"/>
      <c r="CA625" s="81"/>
      <c r="CB625" s="81"/>
      <c r="CC625" s="81"/>
      <c r="CD625" s="81"/>
      <c r="CE625" s="81"/>
      <c r="CF625" s="81"/>
      <c r="CG625" s="81"/>
      <c r="CH625" s="81"/>
      <c r="CI625" s="81"/>
      <c r="CJ625" s="81"/>
      <c r="CK625" s="81"/>
      <c r="CL625" s="82"/>
      <c r="CM625" s="132"/>
      <c r="CN625" s="90" t="s">
        <v>3088</v>
      </c>
      <c r="CO625" s="81"/>
      <c r="CP625" s="58"/>
      <c r="CQ625" s="68"/>
      <c r="CR625" s="58"/>
      <c r="CS625" s="58"/>
      <c r="CT625" s="58"/>
      <c r="CU625" s="58"/>
      <c r="CV625" s="58"/>
      <c r="CW625" s="58"/>
      <c r="CX625" s="58"/>
      <c r="CY625" s="58"/>
      <c r="CZ625" s="58"/>
      <c r="DA625" s="68"/>
      <c r="DB625" s="81"/>
      <c r="DC625" s="81"/>
      <c r="DD625" s="81"/>
      <c r="DE625" s="81"/>
      <c r="DF625" s="81"/>
      <c r="DG625" s="81"/>
      <c r="DH625" s="81"/>
      <c r="DI625" s="81"/>
      <c r="DJ625" s="81"/>
      <c r="DK625" s="103"/>
      <c r="DL625" s="103"/>
      <c r="DM625" s="103"/>
      <c r="DN625" s="81"/>
      <c r="DO625" s="81"/>
      <c r="DP625" s="103"/>
      <c r="DQ625" s="103"/>
      <c r="DR625" s="103"/>
      <c r="DS625" s="104"/>
      <c r="DT625" s="50">
        <f t="shared" si="788"/>
        <v>1</v>
      </c>
      <c r="DU625" s="73">
        <f t="shared" si="789"/>
        <v>0</v>
      </c>
      <c r="DV625" s="73">
        <f t="shared" si="790"/>
        <v>0</v>
      </c>
      <c r="DW625" s="73">
        <f t="shared" si="791"/>
        <v>1</v>
      </c>
      <c r="DX625" s="73">
        <f t="shared" si="792"/>
        <v>0</v>
      </c>
      <c r="DY625" s="125">
        <f t="shared" si="793"/>
        <v>0</v>
      </c>
      <c r="DZ625" s="73">
        <f t="shared" si="794"/>
        <v>1</v>
      </c>
      <c r="EA625" s="19">
        <f t="shared" si="795"/>
        <v>0</v>
      </c>
      <c r="EB625" s="50">
        <f t="shared" si="796"/>
        <v>0</v>
      </c>
      <c r="EC625" s="19">
        <f t="shared" si="797"/>
        <v>0</v>
      </c>
      <c r="ED625" s="19">
        <f t="shared" si="798"/>
        <v>1</v>
      </c>
      <c r="EE625" s="19">
        <f t="shared" si="799"/>
        <v>0</v>
      </c>
      <c r="EF625" s="50">
        <f t="shared" si="800"/>
        <v>0</v>
      </c>
      <c r="EG625" s="19">
        <f t="shared" si="801"/>
        <v>0</v>
      </c>
      <c r="EH625" s="19">
        <f t="shared" si="802"/>
        <v>0</v>
      </c>
      <c r="EI625" s="50">
        <f t="shared" si="803"/>
        <v>1</v>
      </c>
      <c r="EJ625" s="125">
        <f t="shared" si="804"/>
        <v>2</v>
      </c>
      <c r="EK625">
        <f t="shared" si="805"/>
        <v>562</v>
      </c>
      <c r="EL625">
        <f t="shared" si="806"/>
        <v>11.3</v>
      </c>
      <c r="EM625">
        <f t="shared" si="807"/>
        <v>10.42</v>
      </c>
      <c r="EN625">
        <f t="shared" si="808"/>
        <v>34.07</v>
      </c>
      <c r="EO625">
        <f t="shared" si="809"/>
        <v>0.12</v>
      </c>
      <c r="EP625">
        <f t="shared" si="810"/>
        <v>2.62</v>
      </c>
      <c r="EQ625">
        <f t="shared" si="811"/>
        <v>1067.8</v>
      </c>
      <c r="ER625" t="str">
        <f t="shared" si="812"/>
        <v/>
      </c>
      <c r="ES625">
        <f t="shared" si="813"/>
        <v>0</v>
      </c>
      <c r="ET625">
        <f t="shared" si="814"/>
        <v>153.6</v>
      </c>
      <c r="EU625" s="61">
        <f t="shared" si="815"/>
        <v>238</v>
      </c>
      <c r="EV625" s="53" t="e">
        <f>IF(ISNUMBER(EK625),EK625*#REF!,"")</f>
        <v>#REF!</v>
      </c>
      <c r="EW625" s="53" t="e">
        <f>IF(ISNUMBER(EL625),EL625*#REF!,"")</f>
        <v>#REF!</v>
      </c>
      <c r="EX625" s="53" t="e">
        <f>IF(ISNUMBER(EM625),EM625*#REF!,"")</f>
        <v>#REF!</v>
      </c>
      <c r="EY625" s="53" t="e">
        <f>IF(ISNUMBER(EN625),EN625*#REF!,"")</f>
        <v>#REF!</v>
      </c>
      <c r="EZ625" s="53" t="e">
        <f>IF(ISNUMBER(EO625),EO625*#REF!,"")</f>
        <v>#REF!</v>
      </c>
      <c r="FA625" s="53" t="e">
        <f>IF(ISNUMBER(EP625),EP625*#REF!,"")</f>
        <v>#REF!</v>
      </c>
      <c r="FB625" s="53" t="e">
        <f>IF(ISNUMBER(EQ625),EQ625*#REF!,"")</f>
        <v>#REF!</v>
      </c>
      <c r="FC625" s="53" t="str">
        <f>IF(ISNUMBER(ER625),ER625*#REF!,"")</f>
        <v/>
      </c>
      <c r="FD625" s="53" t="e">
        <f>IF(ISNUMBER(ES625),ES625*#REF!,"")</f>
        <v>#REF!</v>
      </c>
      <c r="FE625" s="53" t="e">
        <f>IF(ISNUMBER(ET625),ET625*#REF!,"")</f>
        <v>#REF!</v>
      </c>
      <c r="FF625" s="52" t="e">
        <f>IF(ISNUMBER(EU625),EU625*#REF!,"")</f>
        <v>#REF!</v>
      </c>
      <c r="FG625" s="55" t="str">
        <f t="shared" si="816"/>
        <v/>
      </c>
      <c r="FH625" s="55" t="str">
        <f t="shared" si="817"/>
        <v/>
      </c>
      <c r="FI625" s="55" t="str">
        <f t="shared" si="818"/>
        <v/>
      </c>
      <c r="FJ625" s="55" t="str">
        <f t="shared" si="819"/>
        <v/>
      </c>
      <c r="FK625" s="55" t="str">
        <f t="shared" si="820"/>
        <v/>
      </c>
      <c r="FL625" s="55" t="str">
        <f t="shared" si="821"/>
        <v/>
      </c>
      <c r="FM625" s="55" t="str">
        <f t="shared" si="822"/>
        <v/>
      </c>
      <c r="FN625" s="55" t="str">
        <f t="shared" si="823"/>
        <v/>
      </c>
      <c r="FO625" s="55" t="str">
        <f t="shared" si="824"/>
        <v/>
      </c>
      <c r="FP625" s="55" t="str">
        <f t="shared" si="825"/>
        <v/>
      </c>
      <c r="FQ625" s="59" t="str">
        <f t="shared" si="826"/>
        <v/>
      </c>
      <c r="FR625" s="53" t="str">
        <f t="shared" si="778"/>
        <v/>
      </c>
      <c r="FS625" s="53" t="e">
        <f t="shared" si="827"/>
        <v>#VALUE!</v>
      </c>
      <c r="FT625" s="19" t="e">
        <f t="shared" si="828"/>
        <v>#VALUE!</v>
      </c>
      <c r="FU625" s="19" t="e">
        <f t="shared" si="829"/>
        <v>#VALUE!</v>
      </c>
      <c r="FV625" s="19" t="e">
        <f t="shared" si="830"/>
        <v>#VALUE!</v>
      </c>
      <c r="FW625" s="50" t="e">
        <f t="shared" si="831"/>
        <v>#VALUE!</v>
      </c>
      <c r="FX625" s="120">
        <f t="shared" si="832"/>
        <v>0</v>
      </c>
      <c r="FY625" s="120">
        <f t="shared" si="833"/>
        <v>0</v>
      </c>
      <c r="FZ625" s="120">
        <f t="shared" si="834"/>
        <v>0</v>
      </c>
      <c r="GA625" s="120">
        <f t="shared" si="835"/>
        <v>0</v>
      </c>
      <c r="GB625" s="120">
        <f t="shared" si="836"/>
        <v>0</v>
      </c>
      <c r="GC625" s="120">
        <f t="shared" si="837"/>
        <v>0</v>
      </c>
      <c r="GD625" s="120">
        <f t="shared" si="838"/>
        <v>0</v>
      </c>
      <c r="GE625" s="120">
        <f t="shared" si="839"/>
        <v>0</v>
      </c>
      <c r="GF625" s="120">
        <f t="shared" si="840"/>
        <v>0</v>
      </c>
      <c r="GG625">
        <f t="shared" si="841"/>
        <v>0</v>
      </c>
      <c r="GH625">
        <f t="shared" si="842"/>
        <v>0</v>
      </c>
      <c r="GI625">
        <v>6</v>
      </c>
      <c r="GJ625" t="str">
        <f t="shared" si="843"/>
        <v/>
      </c>
    </row>
    <row r="626" spans="1:192" ht="15" x14ac:dyDescent="0.25">
      <c r="A626" s="50">
        <f t="shared" si="844"/>
        <v>625</v>
      </c>
      <c r="B626" s="2" t="s">
        <v>321</v>
      </c>
      <c r="C626" t="s">
        <v>117</v>
      </c>
      <c r="F626" s="271">
        <v>3551553</v>
      </c>
      <c r="G626" s="271">
        <v>5631521</v>
      </c>
      <c r="H626" s="77">
        <f t="shared" si="782"/>
        <v>551457.94880000001</v>
      </c>
      <c r="I626" s="77">
        <f t="shared" si="783"/>
        <v>5629708.1816000007</v>
      </c>
      <c r="J626" s="211">
        <v>210</v>
      </c>
      <c r="K626" s="19" t="s">
        <v>1334</v>
      </c>
      <c r="L626" s="19">
        <v>456.5</v>
      </c>
      <c r="Q626" s="58" t="s">
        <v>774</v>
      </c>
      <c r="R626" t="s">
        <v>272</v>
      </c>
      <c r="S626" s="2" t="s">
        <v>1325</v>
      </c>
      <c r="T626" s="241" t="str">
        <f t="shared" si="784"/>
        <v>-</v>
      </c>
      <c r="U626" s="241" t="str">
        <f t="shared" si="785"/>
        <v>-</v>
      </c>
      <c r="V626" s="241" t="str">
        <f t="shared" si="786"/>
        <v>B</v>
      </c>
      <c r="W626" s="241" t="str">
        <f t="shared" si="777"/>
        <v>-</v>
      </c>
      <c r="X626" s="260">
        <f t="shared" si="847"/>
        <v>6</v>
      </c>
      <c r="Y626" s="261" t="str">
        <f t="shared" si="787"/>
        <v/>
      </c>
      <c r="Z626" s="56"/>
      <c r="AA626" s="48">
        <v>27016</v>
      </c>
      <c r="AB626" s="73">
        <v>1</v>
      </c>
      <c r="AD626" t="s">
        <v>1949</v>
      </c>
      <c r="AE626" s="56"/>
      <c r="AF626" s="66" t="s">
        <v>3088</v>
      </c>
      <c r="AI626" s="272"/>
      <c r="AR626">
        <v>27812.799999999999</v>
      </c>
      <c r="AS626" s="193">
        <f t="shared" si="848"/>
        <v>31413.1</v>
      </c>
      <c r="AT626" s="248" t="str">
        <f t="shared" si="849"/>
        <v/>
      </c>
      <c r="AU626">
        <v>10149</v>
      </c>
      <c r="AV626">
        <v>216</v>
      </c>
      <c r="AW626">
        <v>1152</v>
      </c>
      <c r="AX626">
        <v>14660</v>
      </c>
      <c r="AY626">
        <v>4117</v>
      </c>
      <c r="AZ626" s="61">
        <v>1037</v>
      </c>
      <c r="BE626">
        <v>82.1</v>
      </c>
      <c r="BO626" s="90"/>
      <c r="BP626" s="273"/>
      <c r="BQ626" s="90"/>
      <c r="BR626" s="90"/>
      <c r="BS626" s="90"/>
      <c r="BT626" s="90"/>
      <c r="BU626" s="90"/>
      <c r="BV626" s="90"/>
      <c r="BW626" s="90"/>
      <c r="BX626" s="90"/>
      <c r="BY626" s="90"/>
      <c r="BZ626" s="90"/>
      <c r="CA626" s="90"/>
      <c r="CB626" s="90"/>
      <c r="CC626" s="90"/>
      <c r="CD626" s="90"/>
      <c r="CE626" s="90"/>
      <c r="CF626" s="90"/>
      <c r="CG626" s="90"/>
      <c r="CH626" s="90"/>
      <c r="CI626" s="90"/>
      <c r="CJ626" s="90"/>
      <c r="CK626" s="90"/>
      <c r="CL626" s="91"/>
      <c r="CM626" s="90"/>
      <c r="CN626" s="90" t="s">
        <v>3088</v>
      </c>
      <c r="CO626" s="90"/>
      <c r="DB626" s="103"/>
      <c r="DC626" s="103"/>
      <c r="DD626" s="103"/>
      <c r="DE626" s="103"/>
      <c r="DF626" s="103"/>
      <c r="DG626" s="103"/>
      <c r="DH626" s="103"/>
      <c r="DI626" s="103"/>
      <c r="DJ626" s="103"/>
      <c r="DK626" s="103"/>
      <c r="DL626" s="103"/>
      <c r="DM626" s="103"/>
      <c r="DN626" s="103"/>
      <c r="DO626" s="103"/>
      <c r="DP626" s="103"/>
      <c r="DQ626" s="103"/>
      <c r="DR626" s="103"/>
      <c r="DS626" s="104"/>
      <c r="DT626" s="50">
        <f t="shared" si="788"/>
        <v>1</v>
      </c>
      <c r="DU626" s="73">
        <f t="shared" si="789"/>
        <v>0</v>
      </c>
      <c r="DV626" s="73">
        <f t="shared" si="790"/>
        <v>0</v>
      </c>
      <c r="DW626" s="73">
        <f t="shared" si="791"/>
        <v>0</v>
      </c>
      <c r="DX626" s="73">
        <f t="shared" si="792"/>
        <v>1</v>
      </c>
      <c r="DY626" s="125">
        <f t="shared" si="793"/>
        <v>0</v>
      </c>
      <c r="DZ626" s="73">
        <f t="shared" si="794"/>
        <v>0</v>
      </c>
      <c r="EA626" s="19">
        <f t="shared" si="795"/>
        <v>0</v>
      </c>
      <c r="EB626" s="50">
        <f t="shared" si="796"/>
        <v>1</v>
      </c>
      <c r="EC626" s="19">
        <f t="shared" si="797"/>
        <v>0</v>
      </c>
      <c r="ED626" s="19">
        <f t="shared" si="798"/>
        <v>0</v>
      </c>
      <c r="EE626" s="19">
        <f t="shared" si="799"/>
        <v>1</v>
      </c>
      <c r="EF626" s="50">
        <f t="shared" si="800"/>
        <v>0</v>
      </c>
      <c r="EG626" s="19">
        <f t="shared" si="801"/>
        <v>0</v>
      </c>
      <c r="EH626" s="19">
        <f t="shared" si="802"/>
        <v>0</v>
      </c>
      <c r="EI626" s="50">
        <f t="shared" si="803"/>
        <v>1</v>
      </c>
      <c r="EJ626" s="125">
        <f t="shared" si="804"/>
        <v>2</v>
      </c>
      <c r="EK626">
        <f t="shared" si="805"/>
        <v>10149</v>
      </c>
      <c r="EL626" t="str">
        <f t="shared" si="806"/>
        <v/>
      </c>
      <c r="EM626">
        <f t="shared" si="807"/>
        <v>216</v>
      </c>
      <c r="EN626">
        <f t="shared" si="808"/>
        <v>1152</v>
      </c>
      <c r="EO626" t="str">
        <f t="shared" si="809"/>
        <v/>
      </c>
      <c r="EP626">
        <f t="shared" si="810"/>
        <v>82.1</v>
      </c>
      <c r="EQ626">
        <f t="shared" si="811"/>
        <v>1037</v>
      </c>
      <c r="ER626" t="str">
        <f t="shared" si="812"/>
        <v/>
      </c>
      <c r="ES626" t="str">
        <f t="shared" si="813"/>
        <v/>
      </c>
      <c r="ET626">
        <f t="shared" si="814"/>
        <v>4117</v>
      </c>
      <c r="EU626" s="61">
        <f t="shared" si="815"/>
        <v>14660</v>
      </c>
      <c r="EV626" s="53" t="e">
        <f>IF(ISNUMBER(EK626),EK626*#REF!,"")</f>
        <v>#REF!</v>
      </c>
      <c r="EW626" s="53" t="str">
        <f>IF(ISNUMBER(EL626),EL626*#REF!,"")</f>
        <v/>
      </c>
      <c r="EX626" s="53" t="e">
        <f>IF(ISNUMBER(EM626),EM626*#REF!,"")</f>
        <v>#REF!</v>
      </c>
      <c r="EY626" s="53" t="e">
        <f>IF(ISNUMBER(EN626),EN626*#REF!,"")</f>
        <v>#REF!</v>
      </c>
      <c r="EZ626" s="53" t="str">
        <f>IF(ISNUMBER(EO626),EO626*#REF!,"")</f>
        <v/>
      </c>
      <c r="FA626" s="53" t="e">
        <f>IF(ISNUMBER(EP626),EP626*#REF!,"")</f>
        <v>#REF!</v>
      </c>
      <c r="FB626" s="53" t="e">
        <f>IF(ISNUMBER(EQ626),EQ626*#REF!,"")</f>
        <v>#REF!</v>
      </c>
      <c r="FC626" s="53" t="str">
        <f>IF(ISNUMBER(ER626),ER626*#REF!,"")</f>
        <v/>
      </c>
      <c r="FD626" s="53" t="str">
        <f>IF(ISNUMBER(ES626),ES626*#REF!,"")</f>
        <v/>
      </c>
      <c r="FE626" s="53" t="e">
        <f>IF(ISNUMBER(ET626),ET626*#REF!,"")</f>
        <v>#REF!</v>
      </c>
      <c r="FF626" s="52" t="e">
        <f>IF(ISNUMBER(EU626),EU626*#REF!,"")</f>
        <v>#REF!</v>
      </c>
      <c r="FG626" s="55" t="str">
        <f t="shared" si="816"/>
        <v/>
      </c>
      <c r="FH626" s="55" t="str">
        <f t="shared" si="817"/>
        <v/>
      </c>
      <c r="FI626" s="55" t="str">
        <f t="shared" si="818"/>
        <v/>
      </c>
      <c r="FJ626" s="55" t="str">
        <f t="shared" si="819"/>
        <v/>
      </c>
      <c r="FK626" s="55" t="str">
        <f t="shared" si="820"/>
        <v/>
      </c>
      <c r="FL626" s="55" t="str">
        <f t="shared" si="821"/>
        <v/>
      </c>
      <c r="FM626" s="55" t="str">
        <f t="shared" si="822"/>
        <v/>
      </c>
      <c r="FN626" s="55" t="str">
        <f t="shared" si="823"/>
        <v/>
      </c>
      <c r="FO626" s="55" t="str">
        <f t="shared" si="824"/>
        <v/>
      </c>
      <c r="FP626" s="55" t="str">
        <f t="shared" si="825"/>
        <v/>
      </c>
      <c r="FQ626" s="59" t="str">
        <f t="shared" si="826"/>
        <v/>
      </c>
      <c r="FR626" s="53" t="str">
        <f t="shared" si="778"/>
        <v/>
      </c>
      <c r="FS626" s="53" t="e">
        <f t="shared" si="827"/>
        <v>#VALUE!</v>
      </c>
      <c r="FT626" s="19" t="e">
        <f t="shared" si="828"/>
        <v>#VALUE!</v>
      </c>
      <c r="FU626" s="19" t="e">
        <f t="shared" si="829"/>
        <v>#VALUE!</v>
      </c>
      <c r="FV626" s="19" t="e">
        <f t="shared" si="830"/>
        <v>#VALUE!</v>
      </c>
      <c r="FW626" s="50" t="e">
        <f t="shared" si="831"/>
        <v>#VALUE!</v>
      </c>
      <c r="FX626" s="120">
        <f t="shared" si="832"/>
        <v>0</v>
      </c>
      <c r="FY626" s="120">
        <f t="shared" si="833"/>
        <v>0</v>
      </c>
      <c r="FZ626" s="120">
        <f t="shared" si="834"/>
        <v>0</v>
      </c>
      <c r="GA626" s="120">
        <f t="shared" si="835"/>
        <v>0</v>
      </c>
      <c r="GB626" s="120">
        <f t="shared" si="836"/>
        <v>0</v>
      </c>
      <c r="GC626" s="120">
        <f t="shared" si="837"/>
        <v>0</v>
      </c>
      <c r="GD626" s="120">
        <f t="shared" si="838"/>
        <v>0</v>
      </c>
      <c r="GE626" s="120">
        <f t="shared" si="839"/>
        <v>0</v>
      </c>
      <c r="GF626" s="120">
        <f t="shared" si="840"/>
        <v>0</v>
      </c>
      <c r="GG626">
        <f t="shared" si="841"/>
        <v>0</v>
      </c>
      <c r="GH626">
        <f t="shared" si="842"/>
        <v>0</v>
      </c>
      <c r="GI626">
        <v>6</v>
      </c>
      <c r="GJ626" t="str">
        <f t="shared" si="843"/>
        <v/>
      </c>
    </row>
    <row r="627" spans="1:192" x14ac:dyDescent="0.2">
      <c r="A627" s="50">
        <f t="shared" si="844"/>
        <v>626</v>
      </c>
      <c r="B627" s="58" t="s">
        <v>337</v>
      </c>
      <c r="C627" s="58" t="s">
        <v>2923</v>
      </c>
      <c r="D627" s="58"/>
      <c r="E627" s="58"/>
      <c r="F627" s="202">
        <v>3424290</v>
      </c>
      <c r="G627" s="202">
        <v>5562880</v>
      </c>
      <c r="H627" s="77">
        <f t="shared" si="782"/>
        <v>424245.85400000005</v>
      </c>
      <c r="I627" s="77">
        <f t="shared" si="783"/>
        <v>5561094.6380000003</v>
      </c>
      <c r="J627" s="83">
        <v>392.65</v>
      </c>
      <c r="K627" s="83" t="s">
        <v>1332</v>
      </c>
      <c r="L627" s="83">
        <v>4</v>
      </c>
      <c r="M627" s="83"/>
      <c r="O627" s="83"/>
      <c r="P627" s="83"/>
      <c r="Q627" s="58" t="s">
        <v>2821</v>
      </c>
      <c r="R627" s="58" t="s">
        <v>2876</v>
      </c>
      <c r="S627" s="58" t="s">
        <v>2640</v>
      </c>
      <c r="T627" s="241" t="str">
        <f t="shared" si="784"/>
        <v>-</v>
      </c>
      <c r="U627" s="241" t="str">
        <f t="shared" si="785"/>
        <v>-</v>
      </c>
      <c r="V627" s="241" t="str">
        <f t="shared" si="786"/>
        <v>-</v>
      </c>
      <c r="W627" s="241" t="str">
        <f t="shared" si="777"/>
        <v>A</v>
      </c>
      <c r="X627" s="260">
        <f t="shared" si="847"/>
        <v>6</v>
      </c>
      <c r="Y627" s="261" t="str">
        <f t="shared" si="787"/>
        <v/>
      </c>
      <c r="Z627" s="68" t="s">
        <v>1754</v>
      </c>
      <c r="AA627" s="83" t="s">
        <v>2135</v>
      </c>
      <c r="AB627" s="77">
        <v>1</v>
      </c>
      <c r="AC627" s="58" t="s">
        <v>434</v>
      </c>
      <c r="AD627" s="58" t="s">
        <v>2924</v>
      </c>
      <c r="AE627" s="57" t="s">
        <v>2925</v>
      </c>
      <c r="AF627" s="83">
        <v>9</v>
      </c>
      <c r="AG627" s="83"/>
      <c r="AH627" s="83"/>
      <c r="AI627" s="83"/>
      <c r="AJ627" s="83"/>
      <c r="AK627" s="83"/>
      <c r="AL627" s="83"/>
      <c r="AM627" s="83">
        <v>1.2E-2</v>
      </c>
      <c r="AP627" s="83"/>
      <c r="AR627">
        <v>443</v>
      </c>
      <c r="AS627" s="193">
        <f t="shared" si="848"/>
        <v>449.1</v>
      </c>
      <c r="AT627" s="248" t="str">
        <f t="shared" si="849"/>
        <v/>
      </c>
      <c r="AU627" s="58">
        <v>4</v>
      </c>
      <c r="AV627" s="58">
        <v>55</v>
      </c>
      <c r="AW627" s="58">
        <v>26</v>
      </c>
      <c r="AX627" s="58">
        <v>6</v>
      </c>
      <c r="AY627" s="58">
        <v>10</v>
      </c>
      <c r="AZ627" s="68">
        <v>342</v>
      </c>
      <c r="BA627" s="58"/>
      <c r="BB627" s="58"/>
      <c r="BC627" s="58"/>
      <c r="BD627" s="58"/>
      <c r="BE627" s="65">
        <v>6.1</v>
      </c>
      <c r="BF627" s="58"/>
      <c r="BG627" s="58"/>
      <c r="BH627" s="58"/>
      <c r="BI627" s="58"/>
      <c r="BJ627" s="58"/>
      <c r="BK627" s="58"/>
      <c r="BL627" s="58"/>
      <c r="BM627" s="58"/>
      <c r="BN627" s="68"/>
      <c r="BO627" s="81"/>
      <c r="BP627" s="81"/>
      <c r="BQ627" s="81"/>
      <c r="BR627" s="81"/>
      <c r="BS627" s="81"/>
      <c r="BT627" s="81"/>
      <c r="BU627" s="81"/>
      <c r="BV627" s="81"/>
      <c r="BW627" s="81"/>
      <c r="BX627" s="81"/>
      <c r="BY627" s="81"/>
      <c r="BZ627" s="81"/>
      <c r="CA627" s="81"/>
      <c r="CB627" s="81"/>
      <c r="CC627" s="81"/>
      <c r="CD627" s="81"/>
      <c r="CE627" s="81"/>
      <c r="CF627" s="81"/>
      <c r="CG627" s="81"/>
      <c r="CH627" s="81"/>
      <c r="CI627" s="81"/>
      <c r="CJ627" s="81"/>
      <c r="CK627" s="81"/>
      <c r="CL627" s="82"/>
      <c r="CM627" s="90"/>
      <c r="CN627" s="105">
        <v>2136</v>
      </c>
      <c r="CO627" s="81"/>
      <c r="CP627" s="58"/>
      <c r="CQ627" s="68"/>
      <c r="CR627" s="58"/>
      <c r="CS627" s="58"/>
      <c r="CT627" s="58"/>
      <c r="CU627" s="58"/>
      <c r="CV627" s="58"/>
      <c r="CW627" s="58"/>
      <c r="CX627" s="58"/>
      <c r="CY627" s="58"/>
      <c r="CZ627" s="58"/>
      <c r="DA627" s="68"/>
      <c r="DB627" s="81"/>
      <c r="DC627" s="81"/>
      <c r="DD627" s="81"/>
      <c r="DE627" s="81"/>
      <c r="DF627" s="81"/>
      <c r="DG627" s="81"/>
      <c r="DH627" s="81"/>
      <c r="DI627" s="81"/>
      <c r="DJ627" s="81"/>
      <c r="DK627" s="103"/>
      <c r="DL627" s="103"/>
      <c r="DM627" s="103"/>
      <c r="DN627" s="81"/>
      <c r="DO627" s="81"/>
      <c r="DP627" s="103"/>
      <c r="DQ627" s="103"/>
      <c r="DR627" s="103"/>
      <c r="DS627" s="104"/>
      <c r="DT627" s="50">
        <f t="shared" si="788"/>
        <v>1</v>
      </c>
      <c r="DU627" s="73">
        <f t="shared" si="789"/>
        <v>1</v>
      </c>
      <c r="DV627" s="73">
        <f t="shared" si="790"/>
        <v>0</v>
      </c>
      <c r="DW627" s="73">
        <f t="shared" si="791"/>
        <v>0</v>
      </c>
      <c r="DX627" s="73">
        <f t="shared" si="792"/>
        <v>0</v>
      </c>
      <c r="DY627" s="125">
        <f t="shared" si="793"/>
        <v>0</v>
      </c>
      <c r="DZ627" s="73">
        <f t="shared" si="794"/>
        <v>1</v>
      </c>
      <c r="EA627" s="19">
        <f t="shared" si="795"/>
        <v>0</v>
      </c>
      <c r="EB627" s="50">
        <f t="shared" si="796"/>
        <v>0</v>
      </c>
      <c r="EC627" s="19">
        <f t="shared" si="797"/>
        <v>1</v>
      </c>
      <c r="ED627" s="19">
        <f t="shared" si="798"/>
        <v>0</v>
      </c>
      <c r="EE627" s="19">
        <f t="shared" si="799"/>
        <v>0</v>
      </c>
      <c r="EF627" s="50">
        <f t="shared" si="800"/>
        <v>0</v>
      </c>
      <c r="EG627" s="19">
        <f t="shared" si="801"/>
        <v>0</v>
      </c>
      <c r="EH627" s="19">
        <f t="shared" si="802"/>
        <v>1</v>
      </c>
      <c r="EI627" s="50">
        <f t="shared" si="803"/>
        <v>0</v>
      </c>
      <c r="EJ627" s="125">
        <f t="shared" si="804"/>
        <v>1</v>
      </c>
      <c r="EK627">
        <f t="shared" si="805"/>
        <v>4</v>
      </c>
      <c r="EL627" t="str">
        <f t="shared" si="806"/>
        <v/>
      </c>
      <c r="EM627">
        <f t="shared" si="807"/>
        <v>55</v>
      </c>
      <c r="EN627">
        <f t="shared" si="808"/>
        <v>26</v>
      </c>
      <c r="EO627" t="str">
        <f t="shared" si="809"/>
        <v/>
      </c>
      <c r="EP627">
        <f t="shared" si="810"/>
        <v>6.1</v>
      </c>
      <c r="EQ627">
        <f t="shared" si="811"/>
        <v>342</v>
      </c>
      <c r="ER627" t="str">
        <f t="shared" si="812"/>
        <v/>
      </c>
      <c r="ES627" t="str">
        <f t="shared" si="813"/>
        <v/>
      </c>
      <c r="ET627">
        <f t="shared" si="814"/>
        <v>10</v>
      </c>
      <c r="EU627" s="61">
        <f t="shared" si="815"/>
        <v>6</v>
      </c>
      <c r="EV627" s="53" t="e">
        <f>IF(ISNUMBER(EK627),EK627*#REF!,"")</f>
        <v>#REF!</v>
      </c>
      <c r="EW627" s="53" t="str">
        <f>IF(ISNUMBER(EL627),EL627*#REF!,"")</f>
        <v/>
      </c>
      <c r="EX627" s="53" t="e">
        <f>IF(ISNUMBER(EM627),EM627*#REF!,"")</f>
        <v>#REF!</v>
      </c>
      <c r="EY627" s="53" t="e">
        <f>IF(ISNUMBER(EN627),EN627*#REF!,"")</f>
        <v>#REF!</v>
      </c>
      <c r="EZ627" s="53" t="str">
        <f>IF(ISNUMBER(EO627),EO627*#REF!,"")</f>
        <v/>
      </c>
      <c r="FA627" s="53" t="e">
        <f>IF(ISNUMBER(EP627),EP627*#REF!,"")</f>
        <v>#REF!</v>
      </c>
      <c r="FB627" s="53" t="e">
        <f>IF(ISNUMBER(EQ627),EQ627*#REF!,"")</f>
        <v>#REF!</v>
      </c>
      <c r="FC627" s="53" t="str">
        <f>IF(ISNUMBER(ER627),ER627*#REF!,"")</f>
        <v/>
      </c>
      <c r="FD627" s="53" t="str">
        <f>IF(ISNUMBER(ES627),ES627*#REF!,"")</f>
        <v/>
      </c>
      <c r="FE627" s="53" t="e">
        <f>IF(ISNUMBER(ET627),ET627*#REF!,"")</f>
        <v>#REF!</v>
      </c>
      <c r="FF627" s="52" t="e">
        <f>IF(ISNUMBER(EU627),EU627*#REF!,"")</f>
        <v>#REF!</v>
      </c>
      <c r="FG627" s="55" t="str">
        <f t="shared" si="816"/>
        <v/>
      </c>
      <c r="FH627" s="55" t="str">
        <f t="shared" si="817"/>
        <v/>
      </c>
      <c r="FI627" s="55" t="str">
        <f t="shared" si="818"/>
        <v/>
      </c>
      <c r="FJ627" s="55" t="str">
        <f t="shared" si="819"/>
        <v/>
      </c>
      <c r="FK627" s="55" t="str">
        <f t="shared" si="820"/>
        <v/>
      </c>
      <c r="FL627" s="55" t="str">
        <f t="shared" si="821"/>
        <v/>
      </c>
      <c r="FM627" s="55" t="str">
        <f t="shared" si="822"/>
        <v/>
      </c>
      <c r="FN627" s="55" t="str">
        <f t="shared" si="823"/>
        <v/>
      </c>
      <c r="FO627" s="55" t="str">
        <f t="shared" si="824"/>
        <v/>
      </c>
      <c r="FP627" s="55" t="str">
        <f t="shared" si="825"/>
        <v/>
      </c>
      <c r="FQ627" s="59" t="str">
        <f t="shared" si="826"/>
        <v/>
      </c>
      <c r="FR627" s="53" t="str">
        <f t="shared" si="778"/>
        <v/>
      </c>
      <c r="FS627" s="53" t="e">
        <f t="shared" si="827"/>
        <v>#VALUE!</v>
      </c>
      <c r="FT627" s="19" t="e">
        <f t="shared" si="828"/>
        <v>#VALUE!</v>
      </c>
      <c r="FU627" s="19" t="e">
        <f t="shared" si="829"/>
        <v>#VALUE!</v>
      </c>
      <c r="FV627" s="19" t="e">
        <f t="shared" si="830"/>
        <v>#VALUE!</v>
      </c>
      <c r="FW627" s="50" t="e">
        <f t="shared" si="831"/>
        <v>#VALUE!</v>
      </c>
      <c r="FX627" s="120">
        <f t="shared" si="832"/>
        <v>0</v>
      </c>
      <c r="FY627" s="120">
        <f t="shared" si="833"/>
        <v>0</v>
      </c>
      <c r="FZ627" s="120">
        <f t="shared" si="834"/>
        <v>0</v>
      </c>
      <c r="GA627" s="120">
        <f t="shared" si="835"/>
        <v>0</v>
      </c>
      <c r="GB627" s="120">
        <f t="shared" si="836"/>
        <v>0</v>
      </c>
      <c r="GC627" s="120">
        <f t="shared" si="837"/>
        <v>0</v>
      </c>
      <c r="GD627" s="120">
        <f t="shared" si="838"/>
        <v>0</v>
      </c>
      <c r="GE627" s="120">
        <f t="shared" si="839"/>
        <v>0</v>
      </c>
      <c r="GF627" s="120">
        <f t="shared" si="840"/>
        <v>0</v>
      </c>
      <c r="GG627">
        <f t="shared" si="841"/>
        <v>0</v>
      </c>
      <c r="GH627">
        <f t="shared" si="842"/>
        <v>0</v>
      </c>
      <c r="GI627">
        <v>6</v>
      </c>
      <c r="GJ627" t="str">
        <f t="shared" si="843"/>
        <v/>
      </c>
    </row>
    <row r="628" spans="1:192" ht="15" x14ac:dyDescent="0.25">
      <c r="A628" s="50">
        <f t="shared" si="844"/>
        <v>627</v>
      </c>
      <c r="B628" t="s">
        <v>146</v>
      </c>
      <c r="C628" t="s">
        <v>239</v>
      </c>
      <c r="E628" t="s">
        <v>2136</v>
      </c>
      <c r="F628" s="271">
        <v>3474260</v>
      </c>
      <c r="G628" s="271">
        <v>5498800</v>
      </c>
      <c r="H628" s="77">
        <f t="shared" si="782"/>
        <v>474195.86600000004</v>
      </c>
      <c r="I628" s="77">
        <f t="shared" si="783"/>
        <v>5497040.2700000005</v>
      </c>
      <c r="J628" s="211">
        <v>105</v>
      </c>
      <c r="K628" s="19" t="s">
        <v>1334</v>
      </c>
      <c r="L628" s="19">
        <v>67.599999999999994</v>
      </c>
      <c r="O628" s="19">
        <f>J628+2.5</f>
        <v>107.5</v>
      </c>
      <c r="Q628" s="2" t="s">
        <v>1339</v>
      </c>
      <c r="R628" t="s">
        <v>273</v>
      </c>
      <c r="S628" t="s">
        <v>1324</v>
      </c>
      <c r="T628" s="241" t="str">
        <f t="shared" si="784"/>
        <v>-</v>
      </c>
      <c r="U628" s="241" t="str">
        <f t="shared" si="785"/>
        <v>M</v>
      </c>
      <c r="V628" s="241" t="str">
        <f t="shared" si="786"/>
        <v>-</v>
      </c>
      <c r="W628" s="241" t="str">
        <f t="shared" si="777"/>
        <v>-</v>
      </c>
      <c r="X628" s="260">
        <f t="shared" si="847"/>
        <v>6</v>
      </c>
      <c r="Y628" s="261" t="str">
        <f t="shared" si="787"/>
        <v/>
      </c>
      <c r="Z628" s="61" t="s">
        <v>1772</v>
      </c>
      <c r="AA628" s="66" t="s">
        <v>1834</v>
      </c>
      <c r="AB628" s="76">
        <v>1</v>
      </c>
      <c r="AC628" t="s">
        <v>281</v>
      </c>
      <c r="AD628" s="2" t="s">
        <v>2137</v>
      </c>
      <c r="AE628" s="57" t="s">
        <v>2138</v>
      </c>
      <c r="AF628" s="66">
        <v>15.2</v>
      </c>
      <c r="AI628" s="272"/>
      <c r="AM628" s="45"/>
      <c r="AR628">
        <v>1278</v>
      </c>
      <c r="AS628" s="193">
        <f t="shared" si="848"/>
        <v>1304.2606999999998</v>
      </c>
      <c r="AT628" s="248" t="str">
        <f t="shared" si="849"/>
        <v/>
      </c>
      <c r="AU628">
        <v>247.1</v>
      </c>
      <c r="AV628">
        <v>18.329999999999998</v>
      </c>
      <c r="AW628">
        <v>142.4</v>
      </c>
      <c r="AX628">
        <v>496.7</v>
      </c>
      <c r="AY628">
        <v>33.409999999999997</v>
      </c>
      <c r="AZ628" s="61">
        <v>318.10000000000002</v>
      </c>
      <c r="BA628">
        <v>0.94</v>
      </c>
      <c r="BB628">
        <v>15.11</v>
      </c>
      <c r="BC628">
        <v>2.11</v>
      </c>
      <c r="BE628">
        <v>0.16</v>
      </c>
      <c r="BF628">
        <v>1.9E-2</v>
      </c>
      <c r="BH628">
        <v>0.63009999999999999</v>
      </c>
      <c r="BI628">
        <v>5.7999999999999996E-3</v>
      </c>
      <c r="BJ628">
        <v>2.6</v>
      </c>
      <c r="BM628">
        <v>25.16</v>
      </c>
      <c r="BN628" s="61">
        <v>0.24</v>
      </c>
      <c r="BO628" s="90"/>
      <c r="BP628" s="273">
        <v>250</v>
      </c>
      <c r="BQ628" s="90">
        <v>99</v>
      </c>
      <c r="BR628" s="90">
        <v>640</v>
      </c>
      <c r="BS628" s="90"/>
      <c r="BT628" s="90"/>
      <c r="BU628" s="90"/>
      <c r="BV628" s="90"/>
      <c r="BW628" s="90"/>
      <c r="BX628" s="90">
        <v>120</v>
      </c>
      <c r="BY628" s="90"/>
      <c r="BZ628" s="90"/>
      <c r="CA628" s="90">
        <v>1.6</v>
      </c>
      <c r="CB628" s="90"/>
      <c r="CC628" s="90"/>
      <c r="CD628" s="90"/>
      <c r="CE628" s="90"/>
      <c r="CF628" s="90"/>
      <c r="CG628" s="90"/>
      <c r="CH628" s="90">
        <v>3.2</v>
      </c>
      <c r="CI628" s="90">
        <v>2</v>
      </c>
      <c r="CJ628" s="90"/>
      <c r="CK628" s="90"/>
      <c r="CL628" s="91">
        <v>130</v>
      </c>
      <c r="CM628" s="90"/>
      <c r="CN628" s="90">
        <v>68</v>
      </c>
      <c r="CO628" s="90"/>
      <c r="DB628" s="103"/>
      <c r="DC628" s="103"/>
      <c r="DD628" s="103"/>
      <c r="DE628" s="103"/>
      <c r="DF628" s="103"/>
      <c r="DG628" s="103"/>
      <c r="DH628" s="103"/>
      <c r="DI628" s="103"/>
      <c r="DJ628" s="103"/>
      <c r="DK628" s="103"/>
      <c r="DL628" s="103"/>
      <c r="DM628" s="103"/>
      <c r="DN628" s="103"/>
      <c r="DO628" s="103"/>
      <c r="DP628" s="103"/>
      <c r="DQ628" s="103"/>
      <c r="DR628" s="103"/>
      <c r="DS628" s="104"/>
      <c r="DT628" s="50">
        <f t="shared" si="788"/>
        <v>1</v>
      </c>
      <c r="DU628" s="73">
        <f t="shared" si="789"/>
        <v>0</v>
      </c>
      <c r="DV628" s="73">
        <f t="shared" si="790"/>
        <v>1</v>
      </c>
      <c r="DW628" s="73">
        <f t="shared" si="791"/>
        <v>0</v>
      </c>
      <c r="DX628" s="73">
        <f t="shared" si="792"/>
        <v>0</v>
      </c>
      <c r="DY628" s="125">
        <f t="shared" si="793"/>
        <v>0</v>
      </c>
      <c r="DZ628" s="73">
        <f t="shared" si="794"/>
        <v>1</v>
      </c>
      <c r="EA628" s="19">
        <f t="shared" si="795"/>
        <v>0</v>
      </c>
      <c r="EB628" s="50">
        <f t="shared" si="796"/>
        <v>0</v>
      </c>
      <c r="EC628" s="19">
        <f t="shared" si="797"/>
        <v>0</v>
      </c>
      <c r="ED628" s="19">
        <f t="shared" si="798"/>
        <v>1</v>
      </c>
      <c r="EE628" s="19">
        <f t="shared" si="799"/>
        <v>0</v>
      </c>
      <c r="EF628" s="50">
        <f t="shared" si="800"/>
        <v>0</v>
      </c>
      <c r="EG628" s="19">
        <f t="shared" si="801"/>
        <v>1</v>
      </c>
      <c r="EH628" s="19">
        <f t="shared" si="802"/>
        <v>0</v>
      </c>
      <c r="EI628" s="50">
        <f t="shared" si="803"/>
        <v>0</v>
      </c>
      <c r="EJ628" s="125">
        <f t="shared" si="804"/>
        <v>1</v>
      </c>
      <c r="EK628">
        <f t="shared" si="805"/>
        <v>247.1</v>
      </c>
      <c r="EL628">
        <f t="shared" si="806"/>
        <v>15.11</v>
      </c>
      <c r="EM628">
        <f t="shared" si="807"/>
        <v>18.329999999999998</v>
      </c>
      <c r="EN628">
        <f t="shared" si="808"/>
        <v>142.4</v>
      </c>
      <c r="EO628">
        <f t="shared" si="809"/>
        <v>1.9E-2</v>
      </c>
      <c r="EP628">
        <f t="shared" si="810"/>
        <v>0.16</v>
      </c>
      <c r="EQ628">
        <f t="shared" si="811"/>
        <v>318.10000000000002</v>
      </c>
      <c r="ER628" t="str">
        <f t="shared" si="812"/>
        <v/>
      </c>
      <c r="ES628">
        <f t="shared" si="813"/>
        <v>2.6</v>
      </c>
      <c r="ET628">
        <f t="shared" si="814"/>
        <v>33.409999999999997</v>
      </c>
      <c r="EU628" s="61">
        <f t="shared" si="815"/>
        <v>496.7</v>
      </c>
      <c r="EV628" s="53" t="e">
        <f>IF(ISNUMBER(EK628),EK628*#REF!,"")</f>
        <v>#REF!</v>
      </c>
      <c r="EW628" s="53" t="e">
        <f>IF(ISNUMBER(EL628),EL628*#REF!,"")</f>
        <v>#REF!</v>
      </c>
      <c r="EX628" s="53" t="e">
        <f>IF(ISNUMBER(EM628),EM628*#REF!,"")</f>
        <v>#REF!</v>
      </c>
      <c r="EY628" s="53" t="e">
        <f>IF(ISNUMBER(EN628),EN628*#REF!,"")</f>
        <v>#REF!</v>
      </c>
      <c r="EZ628" s="53" t="e">
        <f>IF(ISNUMBER(EO628),EO628*#REF!,"")</f>
        <v>#REF!</v>
      </c>
      <c r="FA628" s="53" t="e">
        <f>IF(ISNUMBER(EP628),EP628*#REF!,"")</f>
        <v>#REF!</v>
      </c>
      <c r="FB628" s="53" t="e">
        <f>IF(ISNUMBER(EQ628),EQ628*#REF!,"")</f>
        <v>#REF!</v>
      </c>
      <c r="FC628" s="53" t="str">
        <f>IF(ISNUMBER(ER628),ER628*#REF!,"")</f>
        <v/>
      </c>
      <c r="FD628" s="53" t="e">
        <f>IF(ISNUMBER(ES628),ES628*#REF!,"")</f>
        <v>#REF!</v>
      </c>
      <c r="FE628" s="53" t="e">
        <f>IF(ISNUMBER(ET628),ET628*#REF!,"")</f>
        <v>#REF!</v>
      </c>
      <c r="FF628" s="52" t="e">
        <f>IF(ISNUMBER(EU628),EU628*#REF!,"")</f>
        <v>#REF!</v>
      </c>
      <c r="FG628" s="55" t="str">
        <f t="shared" si="816"/>
        <v/>
      </c>
      <c r="FH628" s="55" t="str">
        <f t="shared" si="817"/>
        <v/>
      </c>
      <c r="FI628" s="55" t="str">
        <f t="shared" si="818"/>
        <v/>
      </c>
      <c r="FJ628" s="55" t="str">
        <f t="shared" si="819"/>
        <v/>
      </c>
      <c r="FK628" s="55" t="str">
        <f t="shared" si="820"/>
        <v/>
      </c>
      <c r="FL628" s="55" t="str">
        <f t="shared" si="821"/>
        <v/>
      </c>
      <c r="FM628" s="55" t="str">
        <f t="shared" si="822"/>
        <v/>
      </c>
      <c r="FN628" s="55" t="str">
        <f t="shared" si="823"/>
        <v/>
      </c>
      <c r="FO628" s="55" t="str">
        <f t="shared" si="824"/>
        <v/>
      </c>
      <c r="FP628" s="55" t="str">
        <f t="shared" si="825"/>
        <v/>
      </c>
      <c r="FQ628" s="59" t="str">
        <f t="shared" si="826"/>
        <v/>
      </c>
      <c r="FR628" s="53" t="str">
        <f t="shared" si="778"/>
        <v/>
      </c>
      <c r="FS628" s="53" t="e">
        <f t="shared" si="827"/>
        <v>#VALUE!</v>
      </c>
      <c r="FT628" s="19" t="e">
        <f t="shared" si="828"/>
        <v>#VALUE!</v>
      </c>
      <c r="FU628" s="19" t="e">
        <f t="shared" si="829"/>
        <v>#VALUE!</v>
      </c>
      <c r="FV628" s="19" t="e">
        <f t="shared" si="830"/>
        <v>#VALUE!</v>
      </c>
      <c r="FW628" s="50" t="e">
        <f t="shared" si="831"/>
        <v>#VALUE!</v>
      </c>
      <c r="FX628" s="120">
        <f t="shared" si="832"/>
        <v>0</v>
      </c>
      <c r="FY628" s="120">
        <f t="shared" si="833"/>
        <v>0</v>
      </c>
      <c r="FZ628" s="120">
        <f t="shared" si="834"/>
        <v>0</v>
      </c>
      <c r="GA628" s="120">
        <f t="shared" si="835"/>
        <v>0</v>
      </c>
      <c r="GB628" s="120">
        <f t="shared" si="836"/>
        <v>0</v>
      </c>
      <c r="GC628" s="120">
        <f t="shared" si="837"/>
        <v>0</v>
      </c>
      <c r="GD628" s="120">
        <f t="shared" si="838"/>
        <v>0</v>
      </c>
      <c r="GE628" s="120">
        <f t="shared" si="839"/>
        <v>0</v>
      </c>
      <c r="GF628" s="120">
        <f t="shared" si="840"/>
        <v>0</v>
      </c>
      <c r="GG628">
        <f t="shared" si="841"/>
        <v>0</v>
      </c>
      <c r="GH628">
        <f t="shared" si="842"/>
        <v>0</v>
      </c>
      <c r="GI628">
        <v>6</v>
      </c>
      <c r="GJ628" t="str">
        <f t="shared" si="843"/>
        <v/>
      </c>
    </row>
    <row r="629" spans="1:192" ht="15" x14ac:dyDescent="0.25">
      <c r="A629" s="50">
        <f t="shared" si="844"/>
        <v>628</v>
      </c>
      <c r="B629" t="s">
        <v>121</v>
      </c>
      <c r="C629" t="s">
        <v>169</v>
      </c>
      <c r="F629" s="19">
        <v>3524525</v>
      </c>
      <c r="G629" s="19">
        <v>5603575</v>
      </c>
      <c r="H629" s="77">
        <f t="shared" si="782"/>
        <v>524440.76</v>
      </c>
      <c r="I629" s="77">
        <f t="shared" si="783"/>
        <v>5601773.3600000003</v>
      </c>
      <c r="J629" s="19">
        <v>405.35</v>
      </c>
      <c r="K629" s="19" t="s">
        <v>1334</v>
      </c>
      <c r="L629" s="19">
        <v>1000.5</v>
      </c>
      <c r="Q629" s="2" t="s">
        <v>1339</v>
      </c>
      <c r="R629" s="2" t="s">
        <v>275</v>
      </c>
      <c r="S629" s="2" t="s">
        <v>1325</v>
      </c>
      <c r="T629" s="241" t="str">
        <f t="shared" si="784"/>
        <v>T</v>
      </c>
      <c r="U629" s="241" t="str">
        <f t="shared" si="785"/>
        <v>M</v>
      </c>
      <c r="V629" s="241" t="str">
        <f t="shared" si="786"/>
        <v>-</v>
      </c>
      <c r="W629" s="241" t="str">
        <f t="shared" si="777"/>
        <v>-</v>
      </c>
      <c r="X629" s="260">
        <f t="shared" si="847"/>
        <v>6</v>
      </c>
      <c r="Y629" s="261" t="str">
        <f t="shared" si="787"/>
        <v/>
      </c>
      <c r="Z629" s="56" t="s">
        <v>2139</v>
      </c>
      <c r="AA629" s="48">
        <v>28276</v>
      </c>
      <c r="AB629" s="73">
        <v>1</v>
      </c>
      <c r="AC629" t="s">
        <v>281</v>
      </c>
      <c r="AD629" s="2" t="s">
        <v>2140</v>
      </c>
      <c r="AF629" s="66">
        <v>32.9</v>
      </c>
      <c r="AI629" s="272"/>
      <c r="AN629" s="55">
        <v>106</v>
      </c>
      <c r="AO629">
        <v>9.1999999999999993</v>
      </c>
      <c r="AR629">
        <v>3512</v>
      </c>
      <c r="AS629" s="193">
        <f t="shared" si="848"/>
        <v>3473.2</v>
      </c>
      <c r="AT629" s="248" t="str">
        <f t="shared" si="849"/>
        <v/>
      </c>
      <c r="AU629">
        <v>284.39999999999998</v>
      </c>
      <c r="AV629">
        <v>98.5</v>
      </c>
      <c r="AW629">
        <v>596.5</v>
      </c>
      <c r="AX629">
        <v>6.1</v>
      </c>
      <c r="AY629">
        <v>2287</v>
      </c>
      <c r="AZ629" s="61">
        <v>200.7</v>
      </c>
      <c r="BO629" s="90"/>
      <c r="BP629" s="273"/>
      <c r="BQ629" s="90"/>
      <c r="BR629" s="90"/>
      <c r="BS629" s="90"/>
      <c r="BT629" s="90"/>
      <c r="BU629" s="90"/>
      <c r="BV629" s="90"/>
      <c r="BW629" s="90"/>
      <c r="BX629" s="90"/>
      <c r="BY629" s="90"/>
      <c r="BZ629" s="90"/>
      <c r="CA629" s="90"/>
      <c r="CB629" s="90"/>
      <c r="CC629" s="90"/>
      <c r="CD629" s="90"/>
      <c r="CE629" s="90"/>
      <c r="CF629" s="90"/>
      <c r="CG629" s="90"/>
      <c r="CH629" s="90"/>
      <c r="CI629" s="90"/>
      <c r="CJ629" s="90"/>
      <c r="CK629" s="90"/>
      <c r="CL629" s="91"/>
      <c r="CM629" s="90"/>
      <c r="CN629" s="90">
        <v>34</v>
      </c>
      <c r="CO629" s="90"/>
      <c r="DB629" s="103"/>
      <c r="DC629" s="103"/>
      <c r="DD629" s="103"/>
      <c r="DE629" s="103"/>
      <c r="DF629" s="103"/>
      <c r="DG629" s="103"/>
      <c r="DH629" s="103"/>
      <c r="DI629" s="103"/>
      <c r="DJ629" s="103"/>
      <c r="DK629" s="103"/>
      <c r="DL629" s="103"/>
      <c r="DM629" s="103"/>
      <c r="DN629" s="103"/>
      <c r="DO629" s="103"/>
      <c r="DP629" s="103"/>
      <c r="DQ629" s="103"/>
      <c r="DR629" s="103"/>
      <c r="DS629" s="104"/>
      <c r="DT629" s="50">
        <f t="shared" si="788"/>
        <v>1</v>
      </c>
      <c r="DU629" s="73">
        <f t="shared" si="789"/>
        <v>0</v>
      </c>
      <c r="DV629" s="73">
        <f t="shared" si="790"/>
        <v>0</v>
      </c>
      <c r="DW629" s="73">
        <f t="shared" si="791"/>
        <v>0</v>
      </c>
      <c r="DX629" s="73">
        <f t="shared" si="792"/>
        <v>1</v>
      </c>
      <c r="DY629" s="125">
        <f t="shared" si="793"/>
        <v>0</v>
      </c>
      <c r="DZ629" s="73">
        <f t="shared" si="794"/>
        <v>0</v>
      </c>
      <c r="EA629" s="19">
        <f t="shared" si="795"/>
        <v>1</v>
      </c>
      <c r="EB629" s="50">
        <f t="shared" si="796"/>
        <v>0</v>
      </c>
      <c r="EC629" s="19">
        <f t="shared" si="797"/>
        <v>0</v>
      </c>
      <c r="ED629" s="19">
        <f t="shared" si="798"/>
        <v>1</v>
      </c>
      <c r="EE629" s="19">
        <f t="shared" si="799"/>
        <v>0</v>
      </c>
      <c r="EF629" s="50">
        <f t="shared" si="800"/>
        <v>0</v>
      </c>
      <c r="EG629" s="19">
        <f t="shared" si="801"/>
        <v>1</v>
      </c>
      <c r="EH629" s="19">
        <f t="shared" si="802"/>
        <v>0</v>
      </c>
      <c r="EI629" s="50">
        <f t="shared" si="803"/>
        <v>0</v>
      </c>
      <c r="EJ629" s="125">
        <f t="shared" si="804"/>
        <v>3</v>
      </c>
      <c r="EK629">
        <f t="shared" si="805"/>
        <v>284.39999999999998</v>
      </c>
      <c r="EL629" t="str">
        <f t="shared" si="806"/>
        <v/>
      </c>
      <c r="EM629">
        <f t="shared" si="807"/>
        <v>98.5</v>
      </c>
      <c r="EN629">
        <f t="shared" si="808"/>
        <v>596.5</v>
      </c>
      <c r="EO629" t="str">
        <f t="shared" si="809"/>
        <v/>
      </c>
      <c r="EP629" t="str">
        <f t="shared" si="810"/>
        <v/>
      </c>
      <c r="EQ629">
        <f t="shared" si="811"/>
        <v>200.7</v>
      </c>
      <c r="ER629" t="str">
        <f t="shared" si="812"/>
        <v/>
      </c>
      <c r="ES629" t="str">
        <f t="shared" si="813"/>
        <v/>
      </c>
      <c r="ET629">
        <f t="shared" si="814"/>
        <v>2287</v>
      </c>
      <c r="EU629" s="61">
        <f t="shared" si="815"/>
        <v>6.1</v>
      </c>
      <c r="EV629" s="53" t="e">
        <f>IF(ISNUMBER(EK629),EK629*#REF!,"")</f>
        <v>#REF!</v>
      </c>
      <c r="EW629" s="53" t="str">
        <f>IF(ISNUMBER(EL629),EL629*#REF!,"")</f>
        <v/>
      </c>
      <c r="EX629" s="53" t="e">
        <f>IF(ISNUMBER(EM629),EM629*#REF!,"")</f>
        <v>#REF!</v>
      </c>
      <c r="EY629" s="53" t="e">
        <f>IF(ISNUMBER(EN629),EN629*#REF!,"")</f>
        <v>#REF!</v>
      </c>
      <c r="EZ629" s="53" t="str">
        <f>IF(ISNUMBER(EO629),EO629*#REF!,"")</f>
        <v/>
      </c>
      <c r="FA629" s="53" t="str">
        <f>IF(ISNUMBER(EP629),EP629*#REF!,"")</f>
        <v/>
      </c>
      <c r="FB629" s="53" t="e">
        <f>IF(ISNUMBER(EQ629),EQ629*#REF!,"")</f>
        <v>#REF!</v>
      </c>
      <c r="FC629" s="53" t="str">
        <f>IF(ISNUMBER(ER629),ER629*#REF!,"")</f>
        <v/>
      </c>
      <c r="FD629" s="53" t="str">
        <f>IF(ISNUMBER(ES629),ES629*#REF!,"")</f>
        <v/>
      </c>
      <c r="FE629" s="53" t="e">
        <f>IF(ISNUMBER(ET629),ET629*#REF!,"")</f>
        <v>#REF!</v>
      </c>
      <c r="FF629" s="52" t="e">
        <f>IF(ISNUMBER(EU629),EU629*#REF!,"")</f>
        <v>#REF!</v>
      </c>
      <c r="FG629" s="55" t="str">
        <f t="shared" si="816"/>
        <v/>
      </c>
      <c r="FH629" s="55" t="str">
        <f t="shared" si="817"/>
        <v/>
      </c>
      <c r="FI629" s="55" t="str">
        <f t="shared" si="818"/>
        <v/>
      </c>
      <c r="FJ629" s="55" t="str">
        <f t="shared" si="819"/>
        <v/>
      </c>
      <c r="FK629" s="55" t="str">
        <f t="shared" si="820"/>
        <v/>
      </c>
      <c r="FL629" s="55" t="str">
        <f t="shared" si="821"/>
        <v/>
      </c>
      <c r="FM629" s="55" t="str">
        <f t="shared" si="822"/>
        <v/>
      </c>
      <c r="FN629" s="55" t="str">
        <f t="shared" si="823"/>
        <v/>
      </c>
      <c r="FO629" s="55" t="str">
        <f t="shared" si="824"/>
        <v/>
      </c>
      <c r="FP629" s="55" t="str">
        <f t="shared" si="825"/>
        <v/>
      </c>
      <c r="FQ629" s="59" t="str">
        <f t="shared" si="826"/>
        <v/>
      </c>
      <c r="FR629" s="53" t="str">
        <f t="shared" si="778"/>
        <v/>
      </c>
      <c r="FS629" s="53" t="e">
        <f t="shared" si="827"/>
        <v>#VALUE!</v>
      </c>
      <c r="FT629" s="19" t="e">
        <f t="shared" si="828"/>
        <v>#VALUE!</v>
      </c>
      <c r="FU629" s="19" t="e">
        <f t="shared" si="829"/>
        <v>#VALUE!</v>
      </c>
      <c r="FV629" s="19" t="e">
        <f t="shared" si="830"/>
        <v>#VALUE!</v>
      </c>
      <c r="FW629" s="50" t="e">
        <f t="shared" si="831"/>
        <v>#VALUE!</v>
      </c>
      <c r="FX629" s="120">
        <f t="shared" si="832"/>
        <v>0</v>
      </c>
      <c r="FY629" s="120">
        <f t="shared" si="833"/>
        <v>0</v>
      </c>
      <c r="FZ629" s="120">
        <f t="shared" si="834"/>
        <v>0</v>
      </c>
      <c r="GA629" s="120">
        <f t="shared" si="835"/>
        <v>0</v>
      </c>
      <c r="GB629" s="120">
        <f t="shared" si="836"/>
        <v>0</v>
      </c>
      <c r="GC629" s="120">
        <f t="shared" si="837"/>
        <v>0</v>
      </c>
      <c r="GD629" s="120">
        <f t="shared" si="838"/>
        <v>0</v>
      </c>
      <c r="GE629" s="120">
        <f t="shared" si="839"/>
        <v>0</v>
      </c>
      <c r="GF629" s="120">
        <f t="shared" si="840"/>
        <v>0</v>
      </c>
      <c r="GG629">
        <f t="shared" si="841"/>
        <v>0</v>
      </c>
      <c r="GH629">
        <f t="shared" si="842"/>
        <v>0</v>
      </c>
      <c r="GI629">
        <v>6</v>
      </c>
      <c r="GJ629" t="str">
        <f t="shared" si="843"/>
        <v/>
      </c>
    </row>
    <row r="630" spans="1:192" ht="15" x14ac:dyDescent="0.25">
      <c r="A630" s="50">
        <f t="shared" si="844"/>
        <v>629</v>
      </c>
      <c r="B630" s="2" t="s">
        <v>121</v>
      </c>
      <c r="C630" s="2" t="s">
        <v>169</v>
      </c>
      <c r="D630" s="2"/>
      <c r="E630" s="2"/>
      <c r="F630" s="19">
        <v>3524525</v>
      </c>
      <c r="G630" s="19">
        <v>5603575</v>
      </c>
      <c r="H630" s="77">
        <f t="shared" si="782"/>
        <v>524440.76</v>
      </c>
      <c r="I630" s="77">
        <f t="shared" si="783"/>
        <v>5601773.3600000003</v>
      </c>
      <c r="J630" s="19">
        <v>405.35</v>
      </c>
      <c r="K630" s="19" t="s">
        <v>1334</v>
      </c>
      <c r="L630" s="19">
        <v>1000.5</v>
      </c>
      <c r="O630" s="19">
        <v>65.349999999999994</v>
      </c>
      <c r="Q630" s="2" t="s">
        <v>1339</v>
      </c>
      <c r="R630" s="2" t="s">
        <v>275</v>
      </c>
      <c r="S630" s="2" t="s">
        <v>1325</v>
      </c>
      <c r="T630" s="241" t="str">
        <f t="shared" si="784"/>
        <v>-</v>
      </c>
      <c r="U630" s="241" t="str">
        <f t="shared" si="785"/>
        <v>-</v>
      </c>
      <c r="V630" s="241" t="str">
        <f t="shared" si="786"/>
        <v>-</v>
      </c>
      <c r="W630" s="241" t="str">
        <f t="shared" si="777"/>
        <v>-</v>
      </c>
      <c r="X630" s="260">
        <f t="shared" si="847"/>
        <v>6</v>
      </c>
      <c r="Y630" s="261" t="str">
        <f t="shared" si="787"/>
        <v/>
      </c>
      <c r="Z630" s="56"/>
      <c r="AA630" s="48">
        <v>32266</v>
      </c>
      <c r="AB630" s="73">
        <v>2</v>
      </c>
      <c r="AC630" s="2" t="s">
        <v>958</v>
      </c>
      <c r="AD630" s="2" t="s">
        <v>2141</v>
      </c>
      <c r="AE630" s="57" t="s">
        <v>1431</v>
      </c>
      <c r="AF630" s="66" t="s">
        <v>3088</v>
      </c>
      <c r="AI630" s="272"/>
      <c r="AS630" s="204"/>
      <c r="AT630" s="249"/>
      <c r="AU630" s="51"/>
      <c r="AV630" s="51"/>
      <c r="AW630" s="51"/>
      <c r="AX630" s="51"/>
      <c r="AY630" s="51"/>
      <c r="AZ630" s="49"/>
      <c r="BO630" s="90"/>
      <c r="BP630" s="273"/>
      <c r="BQ630" s="90"/>
      <c r="BR630" s="90"/>
      <c r="BS630" s="90"/>
      <c r="BT630" s="90"/>
      <c r="BU630" s="90"/>
      <c r="BV630" s="90"/>
      <c r="BW630" s="90"/>
      <c r="BX630" s="90"/>
      <c r="BY630" s="90"/>
      <c r="BZ630" s="90"/>
      <c r="CA630" s="90"/>
      <c r="CB630" s="90"/>
      <c r="CC630" s="90"/>
      <c r="CD630" s="90"/>
      <c r="CE630" s="90"/>
      <c r="CF630" s="90"/>
      <c r="CG630" s="90"/>
      <c r="CH630" s="90"/>
      <c r="CI630" s="90"/>
      <c r="CJ630" s="90"/>
      <c r="CK630" s="90"/>
      <c r="CL630" s="91"/>
      <c r="CM630" s="90"/>
      <c r="CN630" s="90" t="s">
        <v>3088</v>
      </c>
      <c r="CO630" s="90"/>
      <c r="DB630" s="103">
        <v>-67.099999999999994</v>
      </c>
      <c r="DC630" s="90" t="s">
        <v>2142</v>
      </c>
      <c r="DD630" s="103"/>
      <c r="DE630" s="103">
        <v>-3.77</v>
      </c>
      <c r="DF630" s="103"/>
      <c r="DG630" s="103">
        <v>-9.75</v>
      </c>
      <c r="DH630" s="103"/>
      <c r="DI630" s="103"/>
      <c r="DJ630" s="103">
        <f>SUM(DK630:DM630)</f>
        <v>0.6409999999999999</v>
      </c>
      <c r="DK630" s="103">
        <v>0.08</v>
      </c>
      <c r="DL630" s="103">
        <v>0.49</v>
      </c>
      <c r="DM630" s="103">
        <v>7.0999999999999994E-2</v>
      </c>
      <c r="DN630" s="103"/>
      <c r="DO630" s="103"/>
      <c r="DP630" s="103"/>
      <c r="DQ630" s="103"/>
      <c r="DR630" s="103"/>
      <c r="DS630" s="104"/>
      <c r="DT630" s="50">
        <f t="shared" si="788"/>
        <v>0</v>
      </c>
      <c r="DU630" s="73">
        <f t="shared" si="789"/>
        <v>0</v>
      </c>
      <c r="DV630" s="73">
        <f t="shared" si="790"/>
        <v>0</v>
      </c>
      <c r="DW630" s="73">
        <f t="shared" si="791"/>
        <v>0</v>
      </c>
      <c r="DX630" s="73">
        <f t="shared" si="792"/>
        <v>1</v>
      </c>
      <c r="DY630" s="125">
        <f t="shared" si="793"/>
        <v>0</v>
      </c>
      <c r="DZ630" s="73">
        <f t="shared" si="794"/>
        <v>0</v>
      </c>
      <c r="EA630" s="19">
        <f t="shared" si="795"/>
        <v>0</v>
      </c>
      <c r="EB630" s="50">
        <f t="shared" si="796"/>
        <v>1</v>
      </c>
      <c r="EC630" s="19">
        <f t="shared" si="797"/>
        <v>0</v>
      </c>
      <c r="ED630" s="19">
        <f t="shared" si="798"/>
        <v>0</v>
      </c>
      <c r="EE630" s="19">
        <f t="shared" si="799"/>
        <v>0</v>
      </c>
      <c r="EF630" s="50">
        <f t="shared" si="800"/>
        <v>1</v>
      </c>
      <c r="EG630" s="19">
        <f t="shared" si="801"/>
        <v>0</v>
      </c>
      <c r="EH630" s="19">
        <f t="shared" si="802"/>
        <v>0</v>
      </c>
      <c r="EI630" s="50">
        <f t="shared" si="803"/>
        <v>1</v>
      </c>
      <c r="EJ630" s="125">
        <f t="shared" si="804"/>
        <v>1</v>
      </c>
      <c r="EK630" t="str">
        <f t="shared" si="805"/>
        <v/>
      </c>
      <c r="EL630" t="str">
        <f t="shared" si="806"/>
        <v/>
      </c>
      <c r="EM630" t="str">
        <f t="shared" si="807"/>
        <v/>
      </c>
      <c r="EN630" t="str">
        <f t="shared" si="808"/>
        <v/>
      </c>
      <c r="EO630" t="str">
        <f t="shared" si="809"/>
        <v/>
      </c>
      <c r="EP630" t="str">
        <f t="shared" si="810"/>
        <v/>
      </c>
      <c r="EQ630" t="str">
        <f t="shared" si="811"/>
        <v/>
      </c>
      <c r="ER630" t="str">
        <f t="shared" si="812"/>
        <v/>
      </c>
      <c r="ES630" t="str">
        <f t="shared" si="813"/>
        <v/>
      </c>
      <c r="ET630" t="str">
        <f t="shared" si="814"/>
        <v/>
      </c>
      <c r="EU630" s="61" t="str">
        <f t="shared" si="815"/>
        <v/>
      </c>
      <c r="EV630" s="53" t="str">
        <f>IF(ISNUMBER(EK630),EK630*#REF!,"")</f>
        <v/>
      </c>
      <c r="EW630" s="53" t="str">
        <f>IF(ISNUMBER(EL630),EL630*#REF!,"")</f>
        <v/>
      </c>
      <c r="EX630" s="53" t="str">
        <f>IF(ISNUMBER(EM630),EM630*#REF!,"")</f>
        <v/>
      </c>
      <c r="EY630" s="53" t="str">
        <f>IF(ISNUMBER(EN630),EN630*#REF!,"")</f>
        <v/>
      </c>
      <c r="EZ630" s="53" t="str">
        <f>IF(ISNUMBER(EO630),EO630*#REF!,"")</f>
        <v/>
      </c>
      <c r="FA630" s="53" t="str">
        <f>IF(ISNUMBER(EP630),EP630*#REF!,"")</f>
        <v/>
      </c>
      <c r="FB630" s="53" t="str">
        <f>IF(ISNUMBER(EQ630),EQ630*#REF!,"")</f>
        <v/>
      </c>
      <c r="FC630" s="53" t="str">
        <f>IF(ISNUMBER(ER630),ER630*#REF!,"")</f>
        <v/>
      </c>
      <c r="FD630" s="53" t="str">
        <f>IF(ISNUMBER(ES630),ES630*#REF!,"")</f>
        <v/>
      </c>
      <c r="FE630" s="53" t="str">
        <f>IF(ISNUMBER(ET630),ET630*#REF!,"")</f>
        <v/>
      </c>
      <c r="FF630" s="52" t="str">
        <f>IF(ISNUMBER(EU630),EU630*#REF!,"")</f>
        <v/>
      </c>
      <c r="FG630" s="55" t="str">
        <f t="shared" si="816"/>
        <v/>
      </c>
      <c r="FH630" s="55" t="str">
        <f t="shared" si="817"/>
        <v/>
      </c>
      <c r="FI630" s="55" t="str">
        <f t="shared" si="818"/>
        <v/>
      </c>
      <c r="FJ630" s="55" t="str">
        <f t="shared" si="819"/>
        <v/>
      </c>
      <c r="FK630" s="55" t="str">
        <f t="shared" si="820"/>
        <v/>
      </c>
      <c r="FL630" s="55" t="str">
        <f t="shared" si="821"/>
        <v/>
      </c>
      <c r="FM630" s="55" t="str">
        <f t="shared" si="822"/>
        <v/>
      </c>
      <c r="FN630" s="55" t="str">
        <f t="shared" si="823"/>
        <v/>
      </c>
      <c r="FO630" s="55" t="str">
        <f t="shared" si="824"/>
        <v/>
      </c>
      <c r="FP630" s="55" t="str">
        <f t="shared" si="825"/>
        <v/>
      </c>
      <c r="FQ630" s="59" t="str">
        <f t="shared" si="826"/>
        <v/>
      </c>
      <c r="FR630" s="53" t="str">
        <f t="shared" si="778"/>
        <v/>
      </c>
      <c r="FS630" s="53">
        <f t="shared" si="827"/>
        <v>0</v>
      </c>
      <c r="FT630" s="19">
        <f t="shared" si="828"/>
        <v>1</v>
      </c>
      <c r="FU630" s="19">
        <f t="shared" si="829"/>
        <v>0</v>
      </c>
      <c r="FV630" s="19">
        <f t="shared" si="830"/>
        <v>0</v>
      </c>
      <c r="FW630" s="50">
        <f t="shared" si="831"/>
        <v>0</v>
      </c>
      <c r="FX630" s="120">
        <f t="shared" si="832"/>
        <v>0</v>
      </c>
      <c r="FY630" s="120">
        <f t="shared" si="833"/>
        <v>0</v>
      </c>
      <c r="FZ630" s="120">
        <f t="shared" si="834"/>
        <v>0</v>
      </c>
      <c r="GA630" s="120">
        <f t="shared" si="835"/>
        <v>0</v>
      </c>
      <c r="GB630" s="120">
        <f t="shared" si="836"/>
        <v>0</v>
      </c>
      <c r="GC630" s="120">
        <f t="shared" si="837"/>
        <v>0</v>
      </c>
      <c r="GD630" s="120">
        <f t="shared" si="838"/>
        <v>0</v>
      </c>
      <c r="GE630" s="120">
        <f t="shared" si="839"/>
        <v>0</v>
      </c>
      <c r="GF630" s="120">
        <f t="shared" si="840"/>
        <v>0</v>
      </c>
      <c r="GG630">
        <f t="shared" si="841"/>
        <v>0</v>
      </c>
      <c r="GH630">
        <f t="shared" si="842"/>
        <v>0</v>
      </c>
      <c r="GI630">
        <v>6</v>
      </c>
      <c r="GJ630" t="str">
        <f t="shared" si="843"/>
        <v/>
      </c>
    </row>
    <row r="631" spans="1:192" x14ac:dyDescent="0.2">
      <c r="A631" s="50">
        <f t="shared" si="844"/>
        <v>630</v>
      </c>
      <c r="B631" s="2" t="s">
        <v>121</v>
      </c>
      <c r="C631" t="s">
        <v>169</v>
      </c>
      <c r="F631" s="19">
        <v>3524525</v>
      </c>
      <c r="G631" s="19">
        <v>5603575</v>
      </c>
      <c r="H631" s="77">
        <f t="shared" si="782"/>
        <v>524440.76</v>
      </c>
      <c r="I631" s="77">
        <f t="shared" si="783"/>
        <v>5601773.3600000003</v>
      </c>
      <c r="J631" s="19">
        <v>405.35</v>
      </c>
      <c r="K631" s="19" t="s">
        <v>1334</v>
      </c>
      <c r="L631" s="19">
        <v>1000.5</v>
      </c>
      <c r="O631" s="19">
        <v>65.349999999999994</v>
      </c>
      <c r="Q631" s="2" t="s">
        <v>1339</v>
      </c>
      <c r="R631" s="2" t="s">
        <v>275</v>
      </c>
      <c r="S631" s="2" t="s">
        <v>1325</v>
      </c>
      <c r="T631" s="241" t="str">
        <f t="shared" si="784"/>
        <v>T</v>
      </c>
      <c r="U631" s="241" t="str">
        <f t="shared" si="785"/>
        <v>M</v>
      </c>
      <c r="V631" s="241" t="str">
        <f t="shared" si="786"/>
        <v>-</v>
      </c>
      <c r="W631" s="241" t="str">
        <f t="shared" si="777"/>
        <v>-</v>
      </c>
      <c r="X631" s="260">
        <f t="shared" si="847"/>
        <v>6</v>
      </c>
      <c r="Y631" s="261" t="str">
        <f t="shared" si="787"/>
        <v/>
      </c>
      <c r="Z631" s="56" t="s">
        <v>2143</v>
      </c>
      <c r="AA631" s="48">
        <v>38182</v>
      </c>
      <c r="AB631" s="73">
        <v>3</v>
      </c>
      <c r="AC631" s="2" t="s">
        <v>491</v>
      </c>
      <c r="AD631" s="2" t="s">
        <v>2144</v>
      </c>
      <c r="AE631" s="56"/>
      <c r="AF631" s="66">
        <v>31.5</v>
      </c>
      <c r="AG631" s="19">
        <v>3610</v>
      </c>
      <c r="AH631" s="19">
        <v>6.9</v>
      </c>
      <c r="AI631" s="66">
        <v>117</v>
      </c>
      <c r="AJ631" s="19">
        <v>1.0024</v>
      </c>
      <c r="AK631" s="19">
        <v>20</v>
      </c>
      <c r="AM631" s="66">
        <v>2.7</v>
      </c>
      <c r="AR631">
        <v>3463.4479999999999</v>
      </c>
      <c r="AS631" s="193">
        <f>SUM(AU631:BN631)+SUM(BO631:CL631)/1000</f>
        <v>3463.3288000000007</v>
      </c>
      <c r="AT631" s="248" t="str">
        <f>FR631</f>
        <v/>
      </c>
      <c r="AU631">
        <v>289</v>
      </c>
      <c r="AV631">
        <v>107</v>
      </c>
      <c r="AW631">
        <v>562</v>
      </c>
      <c r="AX631">
        <v>7.5</v>
      </c>
      <c r="AY631">
        <v>2237</v>
      </c>
      <c r="AZ631" s="61">
        <v>198.3</v>
      </c>
      <c r="BA631">
        <v>0.33</v>
      </c>
      <c r="BB631">
        <v>25</v>
      </c>
      <c r="BC631">
        <v>5.6840000000000002</v>
      </c>
      <c r="BD631">
        <v>0.23</v>
      </c>
      <c r="BE631">
        <v>2.5</v>
      </c>
      <c r="BF631">
        <v>0.73</v>
      </c>
      <c r="BG631">
        <v>2.9</v>
      </c>
      <c r="BH631">
        <v>1</v>
      </c>
      <c r="BI631" s="2" t="s">
        <v>1383</v>
      </c>
      <c r="BJ631">
        <v>0</v>
      </c>
      <c r="BK631">
        <v>1.2999999999999999E-2</v>
      </c>
      <c r="BM631">
        <v>20.8</v>
      </c>
      <c r="BN631" s="61">
        <v>3.26</v>
      </c>
      <c r="BO631" s="90">
        <v>3</v>
      </c>
      <c r="BP631" s="90">
        <v>17</v>
      </c>
      <c r="BQ631" s="90"/>
      <c r="BR631" s="90"/>
      <c r="BS631" s="90"/>
      <c r="BT631" s="90">
        <v>0.4</v>
      </c>
      <c r="BU631" s="90">
        <v>1.4</v>
      </c>
      <c r="BV631" s="90" t="s">
        <v>286</v>
      </c>
      <c r="BW631" s="90"/>
      <c r="BX631" s="90">
        <v>10</v>
      </c>
      <c r="BY631" s="90" t="s">
        <v>1502</v>
      </c>
      <c r="BZ631" s="90">
        <v>5</v>
      </c>
      <c r="CA631" s="90">
        <v>10</v>
      </c>
      <c r="CB631" s="90">
        <v>5</v>
      </c>
      <c r="CC631" s="90"/>
      <c r="CD631" s="90" t="s">
        <v>1502</v>
      </c>
      <c r="CE631" s="90" t="s">
        <v>1381</v>
      </c>
      <c r="CF631" s="90">
        <v>20</v>
      </c>
      <c r="CG631" s="90"/>
      <c r="CH631" s="90"/>
      <c r="CI631" s="90"/>
      <c r="CJ631" s="90"/>
      <c r="CK631" s="90" t="s">
        <v>459</v>
      </c>
      <c r="CL631" s="91">
        <v>10</v>
      </c>
      <c r="CM631" s="90" t="s">
        <v>1384</v>
      </c>
      <c r="CN631" s="90">
        <v>50.6</v>
      </c>
      <c r="CO631" s="90" t="s">
        <v>1503</v>
      </c>
      <c r="DB631" s="103"/>
      <c r="DC631" s="103"/>
      <c r="DD631" s="103"/>
      <c r="DE631" s="103"/>
      <c r="DF631" s="103"/>
      <c r="DG631" s="103"/>
      <c r="DH631" s="103"/>
      <c r="DI631" s="103">
        <v>1.8</v>
      </c>
      <c r="DJ631" s="103"/>
      <c r="DK631" s="103"/>
      <c r="DL631" s="103"/>
      <c r="DM631" s="103"/>
      <c r="DN631" s="103"/>
      <c r="DO631" s="103"/>
      <c r="DP631" s="103"/>
      <c r="DQ631" s="103"/>
      <c r="DR631" s="103"/>
      <c r="DS631" s="104"/>
      <c r="DT631" s="50">
        <f t="shared" si="788"/>
        <v>0</v>
      </c>
      <c r="DU631" s="73">
        <f t="shared" si="789"/>
        <v>0</v>
      </c>
      <c r="DV631" s="73">
        <f t="shared" si="790"/>
        <v>0</v>
      </c>
      <c r="DW631" s="73">
        <f t="shared" si="791"/>
        <v>0</v>
      </c>
      <c r="DX631" s="73">
        <f t="shared" si="792"/>
        <v>1</v>
      </c>
      <c r="DY631" s="125">
        <f t="shared" si="793"/>
        <v>0</v>
      </c>
      <c r="DZ631" s="73">
        <f t="shared" si="794"/>
        <v>0</v>
      </c>
      <c r="EA631" s="19">
        <f t="shared" si="795"/>
        <v>1</v>
      </c>
      <c r="EB631" s="50">
        <f t="shared" si="796"/>
        <v>0</v>
      </c>
      <c r="EC631" s="19">
        <f t="shared" si="797"/>
        <v>0</v>
      </c>
      <c r="ED631" s="19">
        <f t="shared" si="798"/>
        <v>1</v>
      </c>
      <c r="EE631" s="19">
        <f t="shared" si="799"/>
        <v>0</v>
      </c>
      <c r="EF631" s="50">
        <f t="shared" si="800"/>
        <v>0</v>
      </c>
      <c r="EG631" s="19">
        <f t="shared" si="801"/>
        <v>1</v>
      </c>
      <c r="EH631" s="19">
        <f t="shared" si="802"/>
        <v>0</v>
      </c>
      <c r="EI631" s="50">
        <f t="shared" si="803"/>
        <v>0</v>
      </c>
      <c r="EJ631" s="125">
        <f t="shared" si="804"/>
        <v>3</v>
      </c>
      <c r="EK631">
        <f t="shared" si="805"/>
        <v>289</v>
      </c>
      <c r="EL631">
        <f t="shared" si="806"/>
        <v>25</v>
      </c>
      <c r="EM631">
        <f t="shared" si="807"/>
        <v>107</v>
      </c>
      <c r="EN631">
        <f t="shared" si="808"/>
        <v>562</v>
      </c>
      <c r="EO631">
        <f t="shared" si="809"/>
        <v>0.73</v>
      </c>
      <c r="EP631">
        <f t="shared" si="810"/>
        <v>2.5</v>
      </c>
      <c r="EQ631">
        <f t="shared" si="811"/>
        <v>198.3</v>
      </c>
      <c r="ER631" t="str">
        <f t="shared" si="812"/>
        <v/>
      </c>
      <c r="ES631">
        <f t="shared" si="813"/>
        <v>0</v>
      </c>
      <c r="ET631">
        <f t="shared" si="814"/>
        <v>2237</v>
      </c>
      <c r="EU631" s="61">
        <f t="shared" si="815"/>
        <v>7.5</v>
      </c>
      <c r="EV631" s="53" t="e">
        <f>IF(ISNUMBER(EK631),EK631*#REF!,"")</f>
        <v>#REF!</v>
      </c>
      <c r="EW631" s="53" t="e">
        <f>IF(ISNUMBER(EL631),EL631*#REF!,"")</f>
        <v>#REF!</v>
      </c>
      <c r="EX631" s="53" t="e">
        <f>IF(ISNUMBER(EM631),EM631*#REF!,"")</f>
        <v>#REF!</v>
      </c>
      <c r="EY631" s="53" t="e">
        <f>IF(ISNUMBER(EN631),EN631*#REF!,"")</f>
        <v>#REF!</v>
      </c>
      <c r="EZ631" s="53" t="e">
        <f>IF(ISNUMBER(EO631),EO631*#REF!,"")</f>
        <v>#REF!</v>
      </c>
      <c r="FA631" s="53" t="e">
        <f>IF(ISNUMBER(EP631),EP631*#REF!,"")</f>
        <v>#REF!</v>
      </c>
      <c r="FB631" s="53" t="e">
        <f>IF(ISNUMBER(EQ631),EQ631*#REF!,"")</f>
        <v>#REF!</v>
      </c>
      <c r="FC631" s="53" t="str">
        <f>IF(ISNUMBER(ER631),ER631*#REF!,"")</f>
        <v/>
      </c>
      <c r="FD631" s="53" t="e">
        <f>IF(ISNUMBER(ES631),ES631*#REF!,"")</f>
        <v>#REF!</v>
      </c>
      <c r="FE631" s="53" t="e">
        <f>IF(ISNUMBER(ET631),ET631*#REF!,"")</f>
        <v>#REF!</v>
      </c>
      <c r="FF631" s="52" t="e">
        <f>IF(ISNUMBER(EU631),EU631*#REF!,"")</f>
        <v>#REF!</v>
      </c>
      <c r="FG631" s="55" t="str">
        <f t="shared" si="816"/>
        <v/>
      </c>
      <c r="FH631" s="55" t="str">
        <f t="shared" si="817"/>
        <v/>
      </c>
      <c r="FI631" s="55" t="str">
        <f t="shared" si="818"/>
        <v/>
      </c>
      <c r="FJ631" s="55" t="str">
        <f t="shared" si="819"/>
        <v/>
      </c>
      <c r="FK631" s="55" t="str">
        <f t="shared" si="820"/>
        <v/>
      </c>
      <c r="FL631" s="55" t="str">
        <f t="shared" si="821"/>
        <v/>
      </c>
      <c r="FM631" s="55" t="str">
        <f t="shared" si="822"/>
        <v/>
      </c>
      <c r="FN631" s="55" t="str">
        <f t="shared" si="823"/>
        <v/>
      </c>
      <c r="FO631" s="55" t="str">
        <f t="shared" si="824"/>
        <v/>
      </c>
      <c r="FP631" s="55" t="str">
        <f t="shared" si="825"/>
        <v/>
      </c>
      <c r="FQ631" s="59" t="str">
        <f t="shared" si="826"/>
        <v/>
      </c>
      <c r="FR631" s="53" t="str">
        <f t="shared" si="778"/>
        <v/>
      </c>
      <c r="FS631" s="53" t="e">
        <f t="shared" si="827"/>
        <v>#VALUE!</v>
      </c>
      <c r="FT631" s="19" t="e">
        <f t="shared" si="828"/>
        <v>#VALUE!</v>
      </c>
      <c r="FU631" s="19" t="e">
        <f t="shared" si="829"/>
        <v>#VALUE!</v>
      </c>
      <c r="FV631" s="19" t="e">
        <f t="shared" si="830"/>
        <v>#VALUE!</v>
      </c>
      <c r="FW631" s="50" t="e">
        <f t="shared" si="831"/>
        <v>#VALUE!</v>
      </c>
      <c r="FX631" s="120">
        <f t="shared" si="832"/>
        <v>0</v>
      </c>
      <c r="FY631" s="120">
        <f t="shared" si="833"/>
        <v>0</v>
      </c>
      <c r="FZ631" s="120">
        <f t="shared" si="834"/>
        <v>0</v>
      </c>
      <c r="GA631" s="120">
        <f t="shared" si="835"/>
        <v>0</v>
      </c>
      <c r="GB631" s="120">
        <f t="shared" si="836"/>
        <v>0</v>
      </c>
      <c r="GC631" s="120">
        <f t="shared" si="837"/>
        <v>0</v>
      </c>
      <c r="GD631" s="120">
        <f t="shared" si="838"/>
        <v>0</v>
      </c>
      <c r="GE631" s="120">
        <f t="shared" si="839"/>
        <v>0</v>
      </c>
      <c r="GF631" s="120">
        <f t="shared" si="840"/>
        <v>0</v>
      </c>
      <c r="GG631">
        <f t="shared" si="841"/>
        <v>0</v>
      </c>
      <c r="GH631">
        <f t="shared" si="842"/>
        <v>0</v>
      </c>
      <c r="GI631">
        <v>6</v>
      </c>
      <c r="GJ631" t="str">
        <f t="shared" si="843"/>
        <v/>
      </c>
    </row>
    <row r="632" spans="1:192" ht="15" x14ac:dyDescent="0.25">
      <c r="A632" s="50">
        <f t="shared" si="844"/>
        <v>631</v>
      </c>
      <c r="B632" t="s">
        <v>115</v>
      </c>
      <c r="C632" t="s">
        <v>115</v>
      </c>
      <c r="F632" s="274">
        <v>3582130</v>
      </c>
      <c r="G632" s="274">
        <v>5653580</v>
      </c>
      <c r="H632" s="77">
        <f t="shared" si="782"/>
        <v>582022.71799999999</v>
      </c>
      <c r="I632" s="77">
        <f t="shared" si="783"/>
        <v>5651758.358</v>
      </c>
      <c r="J632" s="266">
        <v>258</v>
      </c>
      <c r="K632" s="19" t="s">
        <v>1334</v>
      </c>
      <c r="L632" s="19">
        <v>82</v>
      </c>
      <c r="Q632" s="58" t="s">
        <v>774</v>
      </c>
      <c r="R632" t="s">
        <v>272</v>
      </c>
      <c r="S632" s="2" t="s">
        <v>1325</v>
      </c>
      <c r="T632" s="241" t="str">
        <f t="shared" si="784"/>
        <v>-</v>
      </c>
      <c r="U632" s="241" t="str">
        <f t="shared" si="785"/>
        <v>-</v>
      </c>
      <c r="V632" s="241" t="str">
        <f t="shared" si="786"/>
        <v>B</v>
      </c>
      <c r="W632" s="241" t="str">
        <f t="shared" si="777"/>
        <v>-</v>
      </c>
      <c r="X632" s="260">
        <f t="shared" si="847"/>
        <v>6</v>
      </c>
      <c r="Y632" s="261" t="str">
        <f t="shared" si="787"/>
        <v/>
      </c>
      <c r="Z632" s="56"/>
      <c r="AA632" s="48">
        <v>27264</v>
      </c>
      <c r="AB632" s="73">
        <v>1</v>
      </c>
      <c r="AD632" t="s">
        <v>1949</v>
      </c>
      <c r="AE632" s="56"/>
      <c r="AF632" s="66">
        <v>11</v>
      </c>
      <c r="AI632" s="272"/>
      <c r="AR632">
        <v>32874.6</v>
      </c>
      <c r="AS632" s="193">
        <f>SUM(AU632:BN632)+SUM(BO632:CL632)/1000</f>
        <v>32853.200000000004</v>
      </c>
      <c r="AT632" s="248" t="str">
        <f>FR632</f>
        <v/>
      </c>
      <c r="AU632">
        <v>10191.299999999999</v>
      </c>
      <c r="AV632">
        <v>547.20000000000005</v>
      </c>
      <c r="AW632">
        <v>1544</v>
      </c>
      <c r="AX632">
        <v>18758</v>
      </c>
      <c r="AY632">
        <v>1614.4</v>
      </c>
      <c r="AZ632" s="61">
        <v>198.3</v>
      </c>
      <c r="BO632" s="90"/>
      <c r="BP632" s="273"/>
      <c r="BQ632" s="90"/>
      <c r="BR632" s="90"/>
      <c r="BS632" s="90"/>
      <c r="BT632" s="90"/>
      <c r="BU632" s="90"/>
      <c r="BV632" s="90"/>
      <c r="BW632" s="90"/>
      <c r="BX632" s="90"/>
      <c r="BY632" s="90"/>
      <c r="BZ632" s="90"/>
      <c r="CA632" s="90"/>
      <c r="CB632" s="90"/>
      <c r="CC632" s="90"/>
      <c r="CD632" s="90"/>
      <c r="CE632" s="90"/>
      <c r="CF632" s="90"/>
      <c r="CG632" s="90"/>
      <c r="CH632" s="90"/>
      <c r="CI632" s="90"/>
      <c r="CJ632" s="90"/>
      <c r="CK632" s="90"/>
      <c r="CL632" s="91"/>
      <c r="CM632" s="90"/>
      <c r="CN632" s="90">
        <v>34.1</v>
      </c>
      <c r="CO632" s="90"/>
      <c r="DB632" s="103"/>
      <c r="DC632" s="103"/>
      <c r="DD632" s="103"/>
      <c r="DE632" s="103"/>
      <c r="DF632" s="103"/>
      <c r="DG632" s="103"/>
      <c r="DH632" s="103"/>
      <c r="DI632" s="103"/>
      <c r="DJ632" s="103"/>
      <c r="DK632" s="103"/>
      <c r="DL632" s="103"/>
      <c r="DM632" s="103"/>
      <c r="DN632" s="103"/>
      <c r="DO632" s="103"/>
      <c r="DP632" s="103"/>
      <c r="DQ632" s="103"/>
      <c r="DR632" s="103"/>
      <c r="DS632" s="104"/>
      <c r="DT632" s="50">
        <f t="shared" si="788"/>
        <v>1</v>
      </c>
      <c r="DU632" s="73">
        <f t="shared" si="789"/>
        <v>0</v>
      </c>
      <c r="DV632" s="73">
        <f t="shared" si="790"/>
        <v>1</v>
      </c>
      <c r="DW632" s="73">
        <f t="shared" si="791"/>
        <v>0</v>
      </c>
      <c r="DX632" s="73">
        <f t="shared" si="792"/>
        <v>0</v>
      </c>
      <c r="DY632" s="125">
        <f t="shared" si="793"/>
        <v>0</v>
      </c>
      <c r="DZ632" s="73">
        <f t="shared" si="794"/>
        <v>1</v>
      </c>
      <c r="EA632" s="19">
        <f t="shared" si="795"/>
        <v>0</v>
      </c>
      <c r="EB632" s="50">
        <f t="shared" si="796"/>
        <v>0</v>
      </c>
      <c r="EC632" s="19">
        <f t="shared" si="797"/>
        <v>0</v>
      </c>
      <c r="ED632" s="19">
        <f t="shared" si="798"/>
        <v>0</v>
      </c>
      <c r="EE632" s="19">
        <f t="shared" si="799"/>
        <v>1</v>
      </c>
      <c r="EF632" s="50">
        <f t="shared" si="800"/>
        <v>0</v>
      </c>
      <c r="EG632" s="19">
        <f t="shared" si="801"/>
        <v>1</v>
      </c>
      <c r="EH632" s="19">
        <f t="shared" si="802"/>
        <v>0</v>
      </c>
      <c r="EI632" s="50">
        <f t="shared" si="803"/>
        <v>0</v>
      </c>
      <c r="EJ632" s="125">
        <f t="shared" si="804"/>
        <v>1</v>
      </c>
      <c r="EK632">
        <f t="shared" si="805"/>
        <v>10191.299999999999</v>
      </c>
      <c r="EL632" t="str">
        <f t="shared" si="806"/>
        <v/>
      </c>
      <c r="EM632">
        <f t="shared" si="807"/>
        <v>547.20000000000005</v>
      </c>
      <c r="EN632">
        <f t="shared" si="808"/>
        <v>1544</v>
      </c>
      <c r="EO632" t="str">
        <f t="shared" si="809"/>
        <v/>
      </c>
      <c r="EP632" t="str">
        <f t="shared" si="810"/>
        <v/>
      </c>
      <c r="EQ632">
        <f t="shared" si="811"/>
        <v>198.3</v>
      </c>
      <c r="ER632" t="str">
        <f t="shared" si="812"/>
        <v/>
      </c>
      <c r="ES632" t="str">
        <f t="shared" si="813"/>
        <v/>
      </c>
      <c r="ET632">
        <f t="shared" si="814"/>
        <v>1614.4</v>
      </c>
      <c r="EU632" s="61">
        <f t="shared" si="815"/>
        <v>18758</v>
      </c>
      <c r="EV632" s="53" t="e">
        <f>IF(ISNUMBER(EK632),EK632*#REF!,"")</f>
        <v>#REF!</v>
      </c>
      <c r="EW632" s="53" t="str">
        <f>IF(ISNUMBER(EL632),EL632*#REF!,"")</f>
        <v/>
      </c>
      <c r="EX632" s="53" t="e">
        <f>IF(ISNUMBER(EM632),EM632*#REF!,"")</f>
        <v>#REF!</v>
      </c>
      <c r="EY632" s="53" t="e">
        <f>IF(ISNUMBER(EN632),EN632*#REF!,"")</f>
        <v>#REF!</v>
      </c>
      <c r="EZ632" s="53" t="str">
        <f>IF(ISNUMBER(EO632),EO632*#REF!,"")</f>
        <v/>
      </c>
      <c r="FA632" s="53" t="str">
        <f>IF(ISNUMBER(EP632),EP632*#REF!,"")</f>
        <v/>
      </c>
      <c r="FB632" s="53" t="e">
        <f>IF(ISNUMBER(EQ632),EQ632*#REF!,"")</f>
        <v>#REF!</v>
      </c>
      <c r="FC632" s="53" t="str">
        <f>IF(ISNUMBER(ER632),ER632*#REF!,"")</f>
        <v/>
      </c>
      <c r="FD632" s="53" t="str">
        <f>IF(ISNUMBER(ES632),ES632*#REF!,"")</f>
        <v/>
      </c>
      <c r="FE632" s="53" t="e">
        <f>IF(ISNUMBER(ET632),ET632*#REF!,"")</f>
        <v>#REF!</v>
      </c>
      <c r="FF632" s="52" t="e">
        <f>IF(ISNUMBER(EU632),EU632*#REF!,"")</f>
        <v>#REF!</v>
      </c>
      <c r="FG632" s="55" t="str">
        <f t="shared" si="816"/>
        <v/>
      </c>
      <c r="FH632" s="55" t="str">
        <f t="shared" si="817"/>
        <v/>
      </c>
      <c r="FI632" s="55" t="str">
        <f t="shared" si="818"/>
        <v/>
      </c>
      <c r="FJ632" s="55" t="str">
        <f t="shared" si="819"/>
        <v/>
      </c>
      <c r="FK632" s="55" t="str">
        <f t="shared" si="820"/>
        <v/>
      </c>
      <c r="FL632" s="55" t="str">
        <f t="shared" si="821"/>
        <v/>
      </c>
      <c r="FM632" s="55" t="str">
        <f t="shared" si="822"/>
        <v/>
      </c>
      <c r="FN632" s="55" t="str">
        <f t="shared" si="823"/>
        <v/>
      </c>
      <c r="FO632" s="55" t="str">
        <f t="shared" si="824"/>
        <v/>
      </c>
      <c r="FP632" s="55" t="str">
        <f t="shared" si="825"/>
        <v/>
      </c>
      <c r="FQ632" s="59" t="str">
        <f t="shared" si="826"/>
        <v/>
      </c>
      <c r="FR632" s="53" t="str">
        <f t="shared" si="778"/>
        <v/>
      </c>
      <c r="FS632" s="53" t="e">
        <f t="shared" si="827"/>
        <v>#VALUE!</v>
      </c>
      <c r="FT632" s="19" t="e">
        <f t="shared" si="828"/>
        <v>#VALUE!</v>
      </c>
      <c r="FU632" s="19" t="e">
        <f t="shared" si="829"/>
        <v>#VALUE!</v>
      </c>
      <c r="FV632" s="19" t="e">
        <f t="shared" si="830"/>
        <v>#VALUE!</v>
      </c>
      <c r="FW632" s="50" t="e">
        <f t="shared" si="831"/>
        <v>#VALUE!</v>
      </c>
      <c r="FX632" s="120">
        <f t="shared" si="832"/>
        <v>0</v>
      </c>
      <c r="FY632" s="120">
        <f t="shared" si="833"/>
        <v>0</v>
      </c>
      <c r="FZ632" s="120">
        <f t="shared" si="834"/>
        <v>0</v>
      </c>
      <c r="GA632" s="120">
        <f t="shared" si="835"/>
        <v>0</v>
      </c>
      <c r="GB632" s="120">
        <f t="shared" si="836"/>
        <v>0</v>
      </c>
      <c r="GC632" s="120">
        <f t="shared" si="837"/>
        <v>0</v>
      </c>
      <c r="GD632" s="120">
        <f t="shared" si="838"/>
        <v>0</v>
      </c>
      <c r="GE632" s="120">
        <f t="shared" si="839"/>
        <v>0</v>
      </c>
      <c r="GF632" s="120">
        <f t="shared" si="840"/>
        <v>0</v>
      </c>
      <c r="GG632">
        <f t="shared" si="841"/>
        <v>0</v>
      </c>
      <c r="GH632">
        <f t="shared" si="842"/>
        <v>0</v>
      </c>
      <c r="GI632">
        <v>6</v>
      </c>
      <c r="GJ632" t="str">
        <f t="shared" si="843"/>
        <v/>
      </c>
    </row>
    <row r="633" spans="1:192" ht="15" x14ac:dyDescent="0.25">
      <c r="A633" s="50">
        <f t="shared" si="844"/>
        <v>632</v>
      </c>
      <c r="B633" t="s">
        <v>931</v>
      </c>
      <c r="C633" t="s">
        <v>932</v>
      </c>
      <c r="F633" s="274">
        <v>3551450</v>
      </c>
      <c r="G633" s="274">
        <v>5673880</v>
      </c>
      <c r="H633" s="77">
        <f t="shared" si="782"/>
        <v>551354.99</v>
      </c>
      <c r="I633" s="77">
        <f t="shared" si="783"/>
        <v>5672050.2379999999</v>
      </c>
      <c r="J633" s="266">
        <v>387</v>
      </c>
      <c r="K633" s="19" t="s">
        <v>1334</v>
      </c>
      <c r="L633" s="19">
        <v>146.19999999999999</v>
      </c>
      <c r="Q633" s="58" t="s">
        <v>774</v>
      </c>
      <c r="R633" t="s">
        <v>420</v>
      </c>
      <c r="S633" s="2" t="s">
        <v>1324</v>
      </c>
      <c r="T633" s="241" t="str">
        <f t="shared" si="784"/>
        <v>-</v>
      </c>
      <c r="U633" s="241" t="str">
        <f t="shared" si="785"/>
        <v>-</v>
      </c>
      <c r="V633" s="241" t="str">
        <f t="shared" si="786"/>
        <v>-</v>
      </c>
      <c r="W633" s="241" t="str">
        <f t="shared" si="777"/>
        <v>-</v>
      </c>
      <c r="X633" s="260">
        <f t="shared" si="847"/>
        <v>6</v>
      </c>
      <c r="Y633" s="261" t="str">
        <f t="shared" si="787"/>
        <v/>
      </c>
      <c r="Z633" s="56"/>
      <c r="AA633" s="86" t="s">
        <v>1947</v>
      </c>
      <c r="AB633" s="73">
        <v>1</v>
      </c>
      <c r="AD633" s="2" t="s">
        <v>2145</v>
      </c>
      <c r="AE633" s="57" t="s">
        <v>1431</v>
      </c>
      <c r="AF633" s="66" t="s">
        <v>3088</v>
      </c>
      <c r="AI633" s="272"/>
      <c r="AS633" s="204"/>
      <c r="AT633" s="249"/>
      <c r="AU633" s="51"/>
      <c r="AV633" s="51"/>
      <c r="AW633" s="51"/>
      <c r="AX633" s="51"/>
      <c r="AY633" s="51"/>
      <c r="AZ633" s="49"/>
      <c r="BO633" s="90"/>
      <c r="BP633" s="273"/>
      <c r="BQ633" s="90"/>
      <c r="BR633" s="90"/>
      <c r="BS633" s="90"/>
      <c r="BT633" s="90"/>
      <c r="BU633" s="90"/>
      <c r="BV633" s="90"/>
      <c r="BW633" s="90"/>
      <c r="BX633" s="90"/>
      <c r="BY633" s="90"/>
      <c r="BZ633" s="90"/>
      <c r="CA633" s="90"/>
      <c r="CB633" s="90"/>
      <c r="CC633" s="90"/>
      <c r="CD633" s="90"/>
      <c r="CE633" s="90"/>
      <c r="CF633" s="90"/>
      <c r="CG633" s="90"/>
      <c r="CH633" s="90"/>
      <c r="CI633" s="90"/>
      <c r="CJ633" s="90"/>
      <c r="CK633" s="90"/>
      <c r="CL633" s="91"/>
      <c r="CM633" s="90"/>
      <c r="CN633" s="90" t="s">
        <v>3088</v>
      </c>
      <c r="CO633" s="90"/>
      <c r="DB633" s="103"/>
      <c r="DC633" s="103"/>
      <c r="DD633" s="103"/>
      <c r="DE633" s="103"/>
      <c r="DF633" s="103"/>
      <c r="DG633" s="103"/>
      <c r="DH633" s="103">
        <v>15.9</v>
      </c>
      <c r="DI633" s="103"/>
      <c r="DJ633" s="103"/>
      <c r="DK633" s="103"/>
      <c r="DL633" s="103"/>
      <c r="DM633" s="103"/>
      <c r="DN633" s="103"/>
      <c r="DO633" s="103"/>
      <c r="DP633" s="103"/>
      <c r="DQ633" s="103"/>
      <c r="DR633" s="103"/>
      <c r="DS633" s="104"/>
      <c r="DT633" s="50">
        <f t="shared" si="788"/>
        <v>1</v>
      </c>
      <c r="DU633" s="73">
        <f t="shared" si="789"/>
        <v>0</v>
      </c>
      <c r="DV633" s="73">
        <f t="shared" si="790"/>
        <v>0</v>
      </c>
      <c r="DW633" s="73">
        <f t="shared" si="791"/>
        <v>1</v>
      </c>
      <c r="DX633" s="73">
        <f t="shared" si="792"/>
        <v>0</v>
      </c>
      <c r="DY633" s="125">
        <f t="shared" si="793"/>
        <v>0</v>
      </c>
      <c r="DZ633" s="73">
        <f t="shared" si="794"/>
        <v>0</v>
      </c>
      <c r="EA633" s="19">
        <f t="shared" si="795"/>
        <v>0</v>
      </c>
      <c r="EB633" s="50">
        <f t="shared" si="796"/>
        <v>1</v>
      </c>
      <c r="EC633" s="19">
        <f t="shared" si="797"/>
        <v>0</v>
      </c>
      <c r="ED633" s="19">
        <f t="shared" si="798"/>
        <v>0</v>
      </c>
      <c r="EE633" s="19">
        <f t="shared" si="799"/>
        <v>0</v>
      </c>
      <c r="EF633" s="50">
        <f t="shared" si="800"/>
        <v>1</v>
      </c>
      <c r="EG633" s="19">
        <f t="shared" si="801"/>
        <v>0</v>
      </c>
      <c r="EH633" s="19">
        <f t="shared" si="802"/>
        <v>0</v>
      </c>
      <c r="EI633" s="50">
        <f t="shared" si="803"/>
        <v>1</v>
      </c>
      <c r="EJ633" s="125">
        <f t="shared" si="804"/>
        <v>1</v>
      </c>
      <c r="EK633" t="str">
        <f t="shared" si="805"/>
        <v/>
      </c>
      <c r="EL633" t="str">
        <f t="shared" si="806"/>
        <v/>
      </c>
      <c r="EM633" t="str">
        <f t="shared" si="807"/>
        <v/>
      </c>
      <c r="EN633" t="str">
        <f t="shared" si="808"/>
        <v/>
      </c>
      <c r="EO633" t="str">
        <f t="shared" si="809"/>
        <v/>
      </c>
      <c r="EP633" t="str">
        <f t="shared" si="810"/>
        <v/>
      </c>
      <c r="EQ633" t="str">
        <f t="shared" si="811"/>
        <v/>
      </c>
      <c r="ER633" t="str">
        <f t="shared" si="812"/>
        <v/>
      </c>
      <c r="ES633" t="str">
        <f t="shared" si="813"/>
        <v/>
      </c>
      <c r="ET633" t="str">
        <f t="shared" si="814"/>
        <v/>
      </c>
      <c r="EU633" s="61" t="str">
        <f t="shared" si="815"/>
        <v/>
      </c>
      <c r="EV633" s="53" t="str">
        <f>IF(ISNUMBER(EK633),EK633*#REF!,"")</f>
        <v/>
      </c>
      <c r="EW633" s="53" t="str">
        <f>IF(ISNUMBER(EL633),EL633*#REF!,"")</f>
        <v/>
      </c>
      <c r="EX633" s="53" t="str">
        <f>IF(ISNUMBER(EM633),EM633*#REF!,"")</f>
        <v/>
      </c>
      <c r="EY633" s="53" t="str">
        <f>IF(ISNUMBER(EN633),EN633*#REF!,"")</f>
        <v/>
      </c>
      <c r="EZ633" s="53" t="str">
        <f>IF(ISNUMBER(EO633),EO633*#REF!,"")</f>
        <v/>
      </c>
      <c r="FA633" s="53" t="str">
        <f>IF(ISNUMBER(EP633),EP633*#REF!,"")</f>
        <v/>
      </c>
      <c r="FB633" s="53" t="str">
        <f>IF(ISNUMBER(EQ633),EQ633*#REF!,"")</f>
        <v/>
      </c>
      <c r="FC633" s="53" t="str">
        <f>IF(ISNUMBER(ER633),ER633*#REF!,"")</f>
        <v/>
      </c>
      <c r="FD633" s="53" t="str">
        <f>IF(ISNUMBER(ES633),ES633*#REF!,"")</f>
        <v/>
      </c>
      <c r="FE633" s="53" t="str">
        <f>IF(ISNUMBER(ET633),ET633*#REF!,"")</f>
        <v/>
      </c>
      <c r="FF633" s="52" t="str">
        <f>IF(ISNUMBER(EU633),EU633*#REF!,"")</f>
        <v/>
      </c>
      <c r="FG633" s="55" t="str">
        <f t="shared" si="816"/>
        <v/>
      </c>
      <c r="FH633" s="55" t="str">
        <f t="shared" si="817"/>
        <v/>
      </c>
      <c r="FI633" s="55" t="str">
        <f t="shared" si="818"/>
        <v/>
      </c>
      <c r="FJ633" s="55" t="str">
        <f t="shared" si="819"/>
        <v/>
      </c>
      <c r="FK633" s="55" t="str">
        <f t="shared" si="820"/>
        <v/>
      </c>
      <c r="FL633" s="55" t="str">
        <f t="shared" si="821"/>
        <v/>
      </c>
      <c r="FM633" s="55" t="str">
        <f t="shared" si="822"/>
        <v/>
      </c>
      <c r="FN633" s="55" t="str">
        <f t="shared" si="823"/>
        <v/>
      </c>
      <c r="FO633" s="55" t="str">
        <f t="shared" si="824"/>
        <v/>
      </c>
      <c r="FP633" s="55" t="str">
        <f t="shared" si="825"/>
        <v/>
      </c>
      <c r="FQ633" s="59" t="str">
        <f t="shared" si="826"/>
        <v/>
      </c>
      <c r="FR633" s="53" t="str">
        <f t="shared" si="778"/>
        <v/>
      </c>
      <c r="FS633" s="53">
        <f t="shared" si="827"/>
        <v>0</v>
      </c>
      <c r="FT633" s="19">
        <f t="shared" si="828"/>
        <v>1</v>
      </c>
      <c r="FU633" s="19">
        <f t="shared" si="829"/>
        <v>0</v>
      </c>
      <c r="FV633" s="19">
        <f t="shared" si="830"/>
        <v>0</v>
      </c>
      <c r="FW633" s="50">
        <f t="shared" si="831"/>
        <v>0</v>
      </c>
      <c r="FX633" s="120">
        <f t="shared" si="832"/>
        <v>0</v>
      </c>
      <c r="FY633" s="120">
        <f t="shared" si="833"/>
        <v>0</v>
      </c>
      <c r="FZ633" s="120">
        <f t="shared" si="834"/>
        <v>0</v>
      </c>
      <c r="GA633" s="120">
        <f t="shared" si="835"/>
        <v>0</v>
      </c>
      <c r="GB633" s="120">
        <f t="shared" si="836"/>
        <v>0</v>
      </c>
      <c r="GC633" s="120">
        <f t="shared" si="837"/>
        <v>0</v>
      </c>
      <c r="GD633" s="120">
        <f t="shared" si="838"/>
        <v>0</v>
      </c>
      <c r="GE633" s="120">
        <f t="shared" si="839"/>
        <v>0</v>
      </c>
      <c r="GF633" s="120">
        <f t="shared" si="840"/>
        <v>0</v>
      </c>
      <c r="GG633">
        <f t="shared" si="841"/>
        <v>0</v>
      </c>
      <c r="GH633">
        <f t="shared" si="842"/>
        <v>0</v>
      </c>
      <c r="GI633">
        <v>6</v>
      </c>
      <c r="GJ633" t="str">
        <f t="shared" si="843"/>
        <v/>
      </c>
    </row>
    <row r="634" spans="1:192" ht="15" x14ac:dyDescent="0.25">
      <c r="A634" s="50">
        <f t="shared" si="844"/>
        <v>633</v>
      </c>
      <c r="B634" t="s">
        <v>1158</v>
      </c>
      <c r="C634" t="s">
        <v>1159</v>
      </c>
      <c r="F634" s="274">
        <v>3548300</v>
      </c>
      <c r="G634" s="274">
        <v>5677420</v>
      </c>
      <c r="H634" s="77">
        <f t="shared" si="782"/>
        <v>548206.25</v>
      </c>
      <c r="I634" s="77">
        <f t="shared" si="783"/>
        <v>5675588.8220000006</v>
      </c>
      <c r="J634" s="266">
        <v>425</v>
      </c>
      <c r="K634" s="19" t="s">
        <v>1333</v>
      </c>
      <c r="L634" s="19">
        <v>260.7</v>
      </c>
      <c r="Q634" s="58" t="s">
        <v>1339</v>
      </c>
      <c r="R634" t="s">
        <v>2884</v>
      </c>
      <c r="S634" s="2" t="s">
        <v>1324</v>
      </c>
      <c r="T634" s="241" t="str">
        <f t="shared" si="784"/>
        <v>-</v>
      </c>
      <c r="U634" s="241" t="str">
        <f t="shared" si="785"/>
        <v>-</v>
      </c>
      <c r="V634" s="241" t="str">
        <f t="shared" si="786"/>
        <v>-</v>
      </c>
      <c r="W634" s="241" t="str">
        <f t="shared" si="777"/>
        <v>-</v>
      </c>
      <c r="X634" s="260">
        <f t="shared" si="847"/>
        <v>6</v>
      </c>
      <c r="Y634" s="261" t="str">
        <f t="shared" si="787"/>
        <v/>
      </c>
      <c r="Z634" s="56"/>
      <c r="AA634" s="48" t="s">
        <v>2146</v>
      </c>
      <c r="AB634" s="73">
        <v>1</v>
      </c>
      <c r="AC634" s="2" t="s">
        <v>1038</v>
      </c>
      <c r="AD634" s="2" t="s">
        <v>1854</v>
      </c>
      <c r="AE634" s="57" t="s">
        <v>1431</v>
      </c>
      <c r="AF634" s="66">
        <v>9.9</v>
      </c>
      <c r="AG634" s="19">
        <v>144</v>
      </c>
      <c r="AH634" s="19">
        <v>6.8</v>
      </c>
      <c r="AI634" s="272"/>
      <c r="AS634" s="204"/>
      <c r="AT634" s="249"/>
      <c r="AU634" s="51"/>
      <c r="AV634" s="51"/>
      <c r="AW634" s="51"/>
      <c r="AX634" s="51"/>
      <c r="AY634" s="51"/>
      <c r="AZ634" s="49">
        <v>146</v>
      </c>
      <c r="BO634" s="90"/>
      <c r="BP634" s="273"/>
      <c r="BQ634" s="90"/>
      <c r="BR634" s="90"/>
      <c r="BS634" s="90"/>
      <c r="BT634" s="90"/>
      <c r="BU634" s="90"/>
      <c r="BV634" s="90"/>
      <c r="BW634" s="90"/>
      <c r="BX634" s="90"/>
      <c r="BY634" s="90"/>
      <c r="BZ634" s="90"/>
      <c r="CA634" s="90"/>
      <c r="CB634" s="90"/>
      <c r="CC634" s="90"/>
      <c r="CD634" s="90"/>
      <c r="CE634" s="90"/>
      <c r="CF634" s="90"/>
      <c r="CG634" s="90"/>
      <c r="CH634" s="90"/>
      <c r="CI634" s="90"/>
      <c r="CJ634" s="90"/>
      <c r="CK634" s="90"/>
      <c r="CL634" s="91"/>
      <c r="CM634" s="90"/>
      <c r="CN634" s="90">
        <v>38</v>
      </c>
      <c r="CO634" s="90"/>
      <c r="DB634" s="103"/>
      <c r="DC634" s="103" t="s">
        <v>2147</v>
      </c>
      <c r="DD634" s="103"/>
      <c r="DE634" s="103">
        <v>-18.399999999999999</v>
      </c>
      <c r="DF634" s="90" t="s">
        <v>2148</v>
      </c>
      <c r="DG634" s="103">
        <v>-8.94</v>
      </c>
      <c r="DH634" s="103"/>
      <c r="DI634" s="103"/>
      <c r="DJ634" s="103"/>
      <c r="DK634" s="103"/>
      <c r="DL634" s="103"/>
      <c r="DM634" s="103"/>
      <c r="DN634" s="103"/>
      <c r="DO634" s="103"/>
      <c r="DP634" s="103"/>
      <c r="DQ634" s="103"/>
      <c r="DR634" s="103"/>
      <c r="DS634" s="104"/>
      <c r="DT634" s="50">
        <f t="shared" si="788"/>
        <v>1</v>
      </c>
      <c r="DU634" s="73">
        <f t="shared" si="789"/>
        <v>0</v>
      </c>
      <c r="DV634" s="73">
        <f t="shared" si="790"/>
        <v>0</v>
      </c>
      <c r="DW634" s="73">
        <f t="shared" si="791"/>
        <v>1</v>
      </c>
      <c r="DX634" s="73">
        <f t="shared" si="792"/>
        <v>0</v>
      </c>
      <c r="DY634" s="125">
        <f t="shared" si="793"/>
        <v>0</v>
      </c>
      <c r="DZ634" s="73">
        <f t="shared" si="794"/>
        <v>1</v>
      </c>
      <c r="EA634" s="19">
        <f t="shared" si="795"/>
        <v>0</v>
      </c>
      <c r="EB634" s="50">
        <f t="shared" si="796"/>
        <v>0</v>
      </c>
      <c r="EC634" s="19">
        <f t="shared" si="797"/>
        <v>0</v>
      </c>
      <c r="ED634" s="19">
        <f t="shared" si="798"/>
        <v>0</v>
      </c>
      <c r="EE634" s="19">
        <f t="shared" si="799"/>
        <v>0</v>
      </c>
      <c r="EF634" s="50">
        <f t="shared" si="800"/>
        <v>1</v>
      </c>
      <c r="EG634" s="19">
        <f t="shared" si="801"/>
        <v>1</v>
      </c>
      <c r="EH634" s="19">
        <f t="shared" si="802"/>
        <v>0</v>
      </c>
      <c r="EI634" s="50">
        <f t="shared" si="803"/>
        <v>0</v>
      </c>
      <c r="EJ634" s="125">
        <f t="shared" si="804"/>
        <v>1</v>
      </c>
      <c r="EK634" t="str">
        <f t="shared" si="805"/>
        <v/>
      </c>
      <c r="EL634" t="str">
        <f t="shared" si="806"/>
        <v/>
      </c>
      <c r="EM634" t="str">
        <f t="shared" si="807"/>
        <v/>
      </c>
      <c r="EN634" t="str">
        <f t="shared" si="808"/>
        <v/>
      </c>
      <c r="EO634" t="str">
        <f t="shared" si="809"/>
        <v/>
      </c>
      <c r="EP634" t="str">
        <f t="shared" si="810"/>
        <v/>
      </c>
      <c r="EQ634">
        <f t="shared" si="811"/>
        <v>146</v>
      </c>
      <c r="ER634" t="str">
        <f t="shared" si="812"/>
        <v/>
      </c>
      <c r="ES634" t="str">
        <f t="shared" si="813"/>
        <v/>
      </c>
      <c r="ET634" t="str">
        <f t="shared" si="814"/>
        <v/>
      </c>
      <c r="EU634" s="61" t="str">
        <f t="shared" si="815"/>
        <v/>
      </c>
      <c r="EV634" s="53" t="str">
        <f>IF(ISNUMBER(EK634),EK634*#REF!,"")</f>
        <v/>
      </c>
      <c r="EW634" s="53" t="str">
        <f>IF(ISNUMBER(EL634),EL634*#REF!,"")</f>
        <v/>
      </c>
      <c r="EX634" s="53" t="str">
        <f>IF(ISNUMBER(EM634),EM634*#REF!,"")</f>
        <v/>
      </c>
      <c r="EY634" s="53" t="str">
        <f>IF(ISNUMBER(EN634),EN634*#REF!,"")</f>
        <v/>
      </c>
      <c r="EZ634" s="53" t="str">
        <f>IF(ISNUMBER(EO634),EO634*#REF!,"")</f>
        <v/>
      </c>
      <c r="FA634" s="53" t="str">
        <f>IF(ISNUMBER(EP634),EP634*#REF!,"")</f>
        <v/>
      </c>
      <c r="FB634" s="53" t="e">
        <f>IF(ISNUMBER(EQ634),EQ634*#REF!,"")</f>
        <v>#REF!</v>
      </c>
      <c r="FC634" s="53" t="str">
        <f>IF(ISNUMBER(ER634),ER634*#REF!,"")</f>
        <v/>
      </c>
      <c r="FD634" s="53" t="str">
        <f>IF(ISNUMBER(ES634),ES634*#REF!,"")</f>
        <v/>
      </c>
      <c r="FE634" s="53" t="str">
        <f>IF(ISNUMBER(ET634),ET634*#REF!,"")</f>
        <v/>
      </c>
      <c r="FF634" s="52" t="str">
        <f>IF(ISNUMBER(EU634),EU634*#REF!,"")</f>
        <v/>
      </c>
      <c r="FG634" s="55" t="str">
        <f t="shared" si="816"/>
        <v/>
      </c>
      <c r="FH634" s="55" t="str">
        <f t="shared" si="817"/>
        <v/>
      </c>
      <c r="FI634" s="55" t="str">
        <f t="shared" si="818"/>
        <v/>
      </c>
      <c r="FJ634" s="55" t="str">
        <f t="shared" si="819"/>
        <v/>
      </c>
      <c r="FK634" s="55" t="str">
        <f t="shared" si="820"/>
        <v/>
      </c>
      <c r="FL634" s="55" t="str">
        <f t="shared" si="821"/>
        <v/>
      </c>
      <c r="FM634" s="55" t="str">
        <f t="shared" si="822"/>
        <v/>
      </c>
      <c r="FN634" s="55" t="str">
        <f t="shared" si="823"/>
        <v/>
      </c>
      <c r="FO634" s="55" t="str">
        <f t="shared" si="824"/>
        <v/>
      </c>
      <c r="FP634" s="55" t="str">
        <f t="shared" si="825"/>
        <v/>
      </c>
      <c r="FQ634" s="59" t="str">
        <f t="shared" si="826"/>
        <v/>
      </c>
      <c r="FR634" s="53" t="str">
        <f t="shared" si="778"/>
        <v/>
      </c>
      <c r="FS634" s="53">
        <f t="shared" si="827"/>
        <v>0</v>
      </c>
      <c r="FT634" s="19">
        <f t="shared" si="828"/>
        <v>1</v>
      </c>
      <c r="FU634" s="19">
        <f t="shared" si="829"/>
        <v>0</v>
      </c>
      <c r="FV634" s="19">
        <f t="shared" si="830"/>
        <v>0</v>
      </c>
      <c r="FW634" s="50">
        <f t="shared" si="831"/>
        <v>0</v>
      </c>
      <c r="FX634" s="120">
        <f t="shared" si="832"/>
        <v>0</v>
      </c>
      <c r="FY634" s="120">
        <f t="shared" si="833"/>
        <v>0</v>
      </c>
      <c r="FZ634" s="120">
        <f t="shared" si="834"/>
        <v>0</v>
      </c>
      <c r="GA634" s="120">
        <f t="shared" si="835"/>
        <v>0</v>
      </c>
      <c r="GB634" s="120">
        <f t="shared" si="836"/>
        <v>0</v>
      </c>
      <c r="GC634" s="120">
        <f t="shared" si="837"/>
        <v>0</v>
      </c>
      <c r="GD634" s="120">
        <f t="shared" si="838"/>
        <v>0</v>
      </c>
      <c r="GE634" s="120">
        <f t="shared" si="839"/>
        <v>0</v>
      </c>
      <c r="GF634" s="120">
        <f t="shared" si="840"/>
        <v>0</v>
      </c>
      <c r="GG634">
        <f t="shared" si="841"/>
        <v>0</v>
      </c>
      <c r="GH634">
        <f t="shared" si="842"/>
        <v>0</v>
      </c>
      <c r="GI634">
        <v>6</v>
      </c>
      <c r="GJ634" t="str">
        <f t="shared" si="843"/>
        <v/>
      </c>
    </row>
    <row r="635" spans="1:192" ht="15" x14ac:dyDescent="0.25">
      <c r="A635" s="50">
        <f t="shared" si="844"/>
        <v>634</v>
      </c>
      <c r="B635" t="s">
        <v>1160</v>
      </c>
      <c r="C635" t="s">
        <v>1161</v>
      </c>
      <c r="F635" s="274">
        <v>3554010</v>
      </c>
      <c r="G635" s="274">
        <v>5675650</v>
      </c>
      <c r="H635" s="77">
        <f t="shared" si="782"/>
        <v>553913.96600000001</v>
      </c>
      <c r="I635" s="77">
        <f t="shared" si="783"/>
        <v>5673819.5300000003</v>
      </c>
      <c r="J635" s="66">
        <v>379.31</v>
      </c>
      <c r="K635" s="19" t="s">
        <v>1333</v>
      </c>
      <c r="L635" s="19">
        <v>200</v>
      </c>
      <c r="Q635" s="58" t="s">
        <v>1339</v>
      </c>
      <c r="R635" t="s">
        <v>2885</v>
      </c>
      <c r="S635" s="2" t="s">
        <v>1324</v>
      </c>
      <c r="T635" s="241" t="str">
        <f t="shared" si="784"/>
        <v>-</v>
      </c>
      <c r="U635" s="241" t="str">
        <f t="shared" si="785"/>
        <v>-</v>
      </c>
      <c r="V635" s="241" t="str">
        <f t="shared" si="786"/>
        <v>-</v>
      </c>
      <c r="W635" s="241" t="str">
        <f t="shared" si="777"/>
        <v>-</v>
      </c>
      <c r="X635" s="260">
        <f t="shared" si="847"/>
        <v>6</v>
      </c>
      <c r="Y635" s="261" t="str">
        <f t="shared" si="787"/>
        <v/>
      </c>
      <c r="Z635" s="56"/>
      <c r="AA635" s="131">
        <v>34499</v>
      </c>
      <c r="AB635" s="73">
        <v>1</v>
      </c>
      <c r="AC635" s="2" t="s">
        <v>1038</v>
      </c>
      <c r="AD635" s="2" t="s">
        <v>2032</v>
      </c>
      <c r="AE635" s="57" t="s">
        <v>1807</v>
      </c>
      <c r="AF635" s="128">
        <v>10.9</v>
      </c>
      <c r="AG635" s="19">
        <v>542</v>
      </c>
      <c r="AH635" s="19">
        <v>7.54</v>
      </c>
      <c r="AI635" s="272"/>
      <c r="AS635" s="193">
        <f>SUM(AU635:BN635)+SUM(BO635:CL635)/1000</f>
        <v>390.49999999999994</v>
      </c>
      <c r="AT635" s="248" t="str">
        <f>FR635</f>
        <v/>
      </c>
      <c r="AU635">
        <v>4.2</v>
      </c>
      <c r="AV635">
        <v>15.5</v>
      </c>
      <c r="AW635">
        <v>71.5</v>
      </c>
      <c r="AX635">
        <v>11</v>
      </c>
      <c r="AY635">
        <v>57</v>
      </c>
      <c r="AZ635" s="61">
        <v>217</v>
      </c>
      <c r="BB635">
        <v>1.4</v>
      </c>
      <c r="BD635" t="s">
        <v>2110</v>
      </c>
      <c r="BE635" t="s">
        <v>1463</v>
      </c>
      <c r="BF635" t="s">
        <v>1384</v>
      </c>
      <c r="BJ635">
        <v>12.9</v>
      </c>
      <c r="BK635" t="s">
        <v>2111</v>
      </c>
      <c r="BO635" s="90"/>
      <c r="BP635" s="273" t="s">
        <v>460</v>
      </c>
      <c r="BQ635" s="90"/>
      <c r="BR635" s="90"/>
      <c r="BS635" s="90"/>
      <c r="BT635" s="90"/>
      <c r="BU635" s="90"/>
      <c r="BV635" s="90"/>
      <c r="BW635" s="90"/>
      <c r="BX635" s="90"/>
      <c r="BY635" s="90"/>
      <c r="BZ635" s="90"/>
      <c r="CA635" s="90"/>
      <c r="CB635" s="90"/>
      <c r="CC635" s="90"/>
      <c r="CD635" s="90"/>
      <c r="CE635" s="90"/>
      <c r="CF635" s="90"/>
      <c r="CG635" s="90"/>
      <c r="CH635" s="90"/>
      <c r="CI635" s="90"/>
      <c r="CJ635" s="90"/>
      <c r="CK635" s="90"/>
      <c r="CL635" s="91"/>
      <c r="CM635" s="90">
        <v>9.8000000000000007</v>
      </c>
      <c r="CN635" s="90">
        <v>9.3000000000000007</v>
      </c>
      <c r="CO635" s="90"/>
      <c r="DB635" s="103"/>
      <c r="DC635" s="90" t="s">
        <v>2149</v>
      </c>
      <c r="DD635" s="103"/>
      <c r="DE635" s="103">
        <v>-14.8</v>
      </c>
      <c r="DF635" s="90" t="s">
        <v>2150</v>
      </c>
      <c r="DG635" s="103">
        <v>-8.9600000000000009</v>
      </c>
      <c r="DH635" s="103"/>
      <c r="DI635" s="103"/>
      <c r="DJ635" s="103"/>
      <c r="DK635" s="103"/>
      <c r="DL635" s="103"/>
      <c r="DM635" s="103"/>
      <c r="DN635" s="103"/>
      <c r="DO635" s="103"/>
      <c r="DP635" s="103"/>
      <c r="DQ635" s="103"/>
      <c r="DR635" s="103"/>
      <c r="DS635" s="104"/>
      <c r="DT635" s="50">
        <f t="shared" si="788"/>
        <v>1</v>
      </c>
      <c r="DU635" s="73">
        <f t="shared" si="789"/>
        <v>0</v>
      </c>
      <c r="DV635" s="73">
        <f t="shared" si="790"/>
        <v>0</v>
      </c>
      <c r="DW635" s="73">
        <f t="shared" si="791"/>
        <v>1</v>
      </c>
      <c r="DX635" s="73">
        <f t="shared" si="792"/>
        <v>0</v>
      </c>
      <c r="DY635" s="125">
        <f t="shared" si="793"/>
        <v>0</v>
      </c>
      <c r="DZ635" s="73">
        <f t="shared" si="794"/>
        <v>1</v>
      </c>
      <c r="EA635" s="19">
        <f t="shared" si="795"/>
        <v>0</v>
      </c>
      <c r="EB635" s="50">
        <f t="shared" si="796"/>
        <v>0</v>
      </c>
      <c r="EC635" s="19">
        <f t="shared" si="797"/>
        <v>1</v>
      </c>
      <c r="ED635" s="19">
        <f t="shared" si="798"/>
        <v>0</v>
      </c>
      <c r="EE635" s="19">
        <f t="shared" si="799"/>
        <v>0</v>
      </c>
      <c r="EF635" s="50">
        <f t="shared" si="800"/>
        <v>0</v>
      </c>
      <c r="EG635" s="19">
        <f t="shared" si="801"/>
        <v>1</v>
      </c>
      <c r="EH635" s="19">
        <f t="shared" si="802"/>
        <v>0</v>
      </c>
      <c r="EI635" s="50">
        <f t="shared" si="803"/>
        <v>0</v>
      </c>
      <c r="EJ635" s="125">
        <f t="shared" si="804"/>
        <v>1</v>
      </c>
      <c r="EK635">
        <f t="shared" si="805"/>
        <v>4.2</v>
      </c>
      <c r="EL635">
        <f t="shared" si="806"/>
        <v>1.4</v>
      </c>
      <c r="EM635">
        <f t="shared" si="807"/>
        <v>15.5</v>
      </c>
      <c r="EN635">
        <f t="shared" si="808"/>
        <v>71.5</v>
      </c>
      <c r="EO635" t="str">
        <f t="shared" si="809"/>
        <v/>
      </c>
      <c r="EP635" t="str">
        <f t="shared" si="810"/>
        <v/>
      </c>
      <c r="EQ635">
        <f t="shared" si="811"/>
        <v>217</v>
      </c>
      <c r="ER635" t="str">
        <f t="shared" si="812"/>
        <v/>
      </c>
      <c r="ES635">
        <f t="shared" si="813"/>
        <v>12.9</v>
      </c>
      <c r="ET635">
        <f t="shared" si="814"/>
        <v>57</v>
      </c>
      <c r="EU635" s="61">
        <f t="shared" si="815"/>
        <v>11</v>
      </c>
      <c r="EV635" s="53" t="e">
        <f>IF(ISNUMBER(EK635),EK635*#REF!,"")</f>
        <v>#REF!</v>
      </c>
      <c r="EW635" s="53" t="e">
        <f>IF(ISNUMBER(EL635),EL635*#REF!,"")</f>
        <v>#REF!</v>
      </c>
      <c r="EX635" s="53" t="e">
        <f>IF(ISNUMBER(EM635),EM635*#REF!,"")</f>
        <v>#REF!</v>
      </c>
      <c r="EY635" s="53" t="e">
        <f>IF(ISNUMBER(EN635),EN635*#REF!,"")</f>
        <v>#REF!</v>
      </c>
      <c r="EZ635" s="53" t="str">
        <f>IF(ISNUMBER(EO635),EO635*#REF!,"")</f>
        <v/>
      </c>
      <c r="FA635" s="53" t="str">
        <f>IF(ISNUMBER(EP635),EP635*#REF!,"")</f>
        <v/>
      </c>
      <c r="FB635" s="53" t="e">
        <f>IF(ISNUMBER(EQ635),EQ635*#REF!,"")</f>
        <v>#REF!</v>
      </c>
      <c r="FC635" s="53" t="str">
        <f>IF(ISNUMBER(ER635),ER635*#REF!,"")</f>
        <v/>
      </c>
      <c r="FD635" s="53" t="e">
        <f>IF(ISNUMBER(ES635),ES635*#REF!,"")</f>
        <v>#REF!</v>
      </c>
      <c r="FE635" s="53" t="e">
        <f>IF(ISNUMBER(ET635),ET635*#REF!,"")</f>
        <v>#REF!</v>
      </c>
      <c r="FF635" s="52" t="e">
        <f>IF(ISNUMBER(EU635),EU635*#REF!,"")</f>
        <v>#REF!</v>
      </c>
      <c r="FG635" s="55" t="str">
        <f t="shared" si="816"/>
        <v/>
      </c>
      <c r="FH635" s="55" t="str">
        <f t="shared" si="817"/>
        <v/>
      </c>
      <c r="FI635" s="55" t="str">
        <f t="shared" si="818"/>
        <v/>
      </c>
      <c r="FJ635" s="55" t="str">
        <f t="shared" si="819"/>
        <v/>
      </c>
      <c r="FK635" s="55" t="str">
        <f t="shared" si="820"/>
        <v/>
      </c>
      <c r="FL635" s="55" t="str">
        <f t="shared" si="821"/>
        <v/>
      </c>
      <c r="FM635" s="55" t="str">
        <f t="shared" si="822"/>
        <v/>
      </c>
      <c r="FN635" s="55" t="str">
        <f t="shared" si="823"/>
        <v/>
      </c>
      <c r="FO635" s="55" t="str">
        <f t="shared" si="824"/>
        <v/>
      </c>
      <c r="FP635" s="55" t="str">
        <f t="shared" si="825"/>
        <v/>
      </c>
      <c r="FQ635" s="59" t="str">
        <f t="shared" si="826"/>
        <v/>
      </c>
      <c r="FR635" s="53" t="str">
        <f t="shared" si="778"/>
        <v/>
      </c>
      <c r="FS635" s="53" t="e">
        <f t="shared" si="827"/>
        <v>#VALUE!</v>
      </c>
      <c r="FT635" s="19" t="e">
        <f t="shared" si="828"/>
        <v>#VALUE!</v>
      </c>
      <c r="FU635" s="19" t="e">
        <f t="shared" si="829"/>
        <v>#VALUE!</v>
      </c>
      <c r="FV635" s="19" t="e">
        <f t="shared" si="830"/>
        <v>#VALUE!</v>
      </c>
      <c r="FW635" s="50" t="e">
        <f t="shared" si="831"/>
        <v>#VALUE!</v>
      </c>
      <c r="FX635" s="120">
        <f t="shared" si="832"/>
        <v>0</v>
      </c>
      <c r="FY635" s="120">
        <f t="shared" si="833"/>
        <v>0</v>
      </c>
      <c r="FZ635" s="120">
        <f t="shared" si="834"/>
        <v>0</v>
      </c>
      <c r="GA635" s="120">
        <f t="shared" si="835"/>
        <v>0</v>
      </c>
      <c r="GB635" s="120">
        <f t="shared" si="836"/>
        <v>0</v>
      </c>
      <c r="GC635" s="120">
        <f t="shared" si="837"/>
        <v>0</v>
      </c>
      <c r="GD635" s="120">
        <f t="shared" si="838"/>
        <v>0</v>
      </c>
      <c r="GE635" s="120">
        <f t="shared" si="839"/>
        <v>0</v>
      </c>
      <c r="GF635" s="120">
        <f t="shared" si="840"/>
        <v>0</v>
      </c>
      <c r="GG635">
        <f t="shared" si="841"/>
        <v>0</v>
      </c>
      <c r="GH635">
        <f t="shared" si="842"/>
        <v>0</v>
      </c>
      <c r="GI635">
        <v>6</v>
      </c>
      <c r="GJ635" t="str">
        <f t="shared" si="843"/>
        <v/>
      </c>
    </row>
    <row r="636" spans="1:192" x14ac:dyDescent="0.2">
      <c r="A636" s="50">
        <f t="shared" si="844"/>
        <v>635</v>
      </c>
      <c r="B636" s="2" t="s">
        <v>391</v>
      </c>
      <c r="C636" s="58" t="s">
        <v>500</v>
      </c>
      <c r="D636" s="58"/>
      <c r="E636" s="58"/>
      <c r="F636" s="19">
        <v>3452920</v>
      </c>
      <c r="G636" s="19">
        <v>5541070</v>
      </c>
      <c r="H636" s="77">
        <f t="shared" si="782"/>
        <v>452864.402</v>
      </c>
      <c r="I636" s="77">
        <f t="shared" si="783"/>
        <v>5539293.3620000007</v>
      </c>
      <c r="J636" s="19">
        <v>86</v>
      </c>
      <c r="K636" s="66" t="s">
        <v>1333</v>
      </c>
      <c r="L636" s="19">
        <v>8.4</v>
      </c>
      <c r="Q636" t="s">
        <v>2822</v>
      </c>
      <c r="R636" s="58" t="s">
        <v>2900</v>
      </c>
      <c r="S636" s="2" t="s">
        <v>2812</v>
      </c>
      <c r="T636" s="241" t="str">
        <f t="shared" si="784"/>
        <v>-</v>
      </c>
      <c r="U636" s="241" t="str">
        <f t="shared" si="785"/>
        <v>M</v>
      </c>
      <c r="V636" s="241" t="str">
        <f t="shared" si="786"/>
        <v>-</v>
      </c>
      <c r="W636" s="241" t="str">
        <f t="shared" si="777"/>
        <v>-</v>
      </c>
      <c r="X636" s="260">
        <f t="shared" si="847"/>
        <v>6</v>
      </c>
      <c r="Y636" s="265" t="s">
        <v>1317</v>
      </c>
      <c r="AA636" s="48">
        <v>21557</v>
      </c>
      <c r="AB636" s="73">
        <v>1</v>
      </c>
      <c r="AD636" s="2" t="s">
        <v>2151</v>
      </c>
      <c r="AF636" s="128">
        <v>11</v>
      </c>
      <c r="AH636" s="83">
        <v>6.7</v>
      </c>
      <c r="AN636" s="58">
        <v>46.8</v>
      </c>
      <c r="AO636">
        <v>12.6</v>
      </c>
      <c r="AP636" s="19">
        <v>9</v>
      </c>
      <c r="AQ636">
        <v>1494</v>
      </c>
      <c r="AS636" s="193">
        <f>SUM(AU636:BN636)+SUM(BO636:CL636)/1000</f>
        <v>1572.24</v>
      </c>
      <c r="AT636" s="248" t="str">
        <f>FR636</f>
        <v/>
      </c>
      <c r="AU636" s="58">
        <v>120</v>
      </c>
      <c r="AV636" s="58">
        <v>48</v>
      </c>
      <c r="AW636" s="58">
        <v>255</v>
      </c>
      <c r="AX636" s="58">
        <v>145</v>
      </c>
      <c r="AY636" s="58">
        <v>362</v>
      </c>
      <c r="AZ636" s="68">
        <v>275</v>
      </c>
      <c r="BD636">
        <v>0</v>
      </c>
      <c r="BE636">
        <v>0.04</v>
      </c>
      <c r="BF636">
        <v>0</v>
      </c>
      <c r="BJ636">
        <v>349</v>
      </c>
      <c r="BM636">
        <v>18.2</v>
      </c>
      <c r="BO636" s="90"/>
      <c r="BP636" s="90"/>
      <c r="BQ636" s="90"/>
      <c r="BR636" s="90"/>
      <c r="BS636" s="90"/>
      <c r="BT636" s="90"/>
      <c r="BU636" s="90"/>
      <c r="BV636" s="90"/>
      <c r="BW636" s="90"/>
      <c r="BX636" s="90"/>
      <c r="BY636" s="90"/>
      <c r="BZ636" s="90"/>
      <c r="CA636" s="90"/>
      <c r="CB636" s="90"/>
      <c r="CC636" s="90"/>
      <c r="CD636" s="90"/>
      <c r="CE636" s="90"/>
      <c r="CF636" s="90"/>
      <c r="CG636" s="90"/>
      <c r="CH636" s="90"/>
      <c r="CI636" s="90"/>
      <c r="CJ636" s="90"/>
      <c r="CK636" s="90"/>
      <c r="CL636" s="91"/>
      <c r="CM636">
        <v>3.9</v>
      </c>
      <c r="CN636" s="90">
        <v>70</v>
      </c>
      <c r="CO636" s="90"/>
      <c r="DB636" s="103"/>
      <c r="DC636" s="103"/>
      <c r="DD636" s="103"/>
      <c r="DE636" s="103"/>
      <c r="DF636" s="103"/>
      <c r="DG636" s="103"/>
      <c r="DH636" s="103"/>
      <c r="DI636" s="103"/>
      <c r="DJ636" s="103"/>
      <c r="DK636" s="103"/>
      <c r="DL636" s="103"/>
      <c r="DM636" s="103"/>
      <c r="DN636" s="103"/>
      <c r="DO636" s="103"/>
      <c r="DP636" s="103"/>
      <c r="DQ636" s="103"/>
      <c r="DR636" s="103"/>
      <c r="DS636" s="104"/>
      <c r="DT636" s="50">
        <f t="shared" si="788"/>
        <v>1</v>
      </c>
      <c r="DU636" s="73">
        <f t="shared" si="789"/>
        <v>1</v>
      </c>
      <c r="DV636" s="73">
        <f t="shared" si="790"/>
        <v>0</v>
      </c>
      <c r="DW636" s="73">
        <f t="shared" si="791"/>
        <v>0</v>
      </c>
      <c r="DX636" s="73">
        <f t="shared" si="792"/>
        <v>0</v>
      </c>
      <c r="DY636" s="125">
        <f t="shared" si="793"/>
        <v>0</v>
      </c>
      <c r="DZ636" s="73">
        <f t="shared" si="794"/>
        <v>1</v>
      </c>
      <c r="EA636" s="19">
        <f t="shared" si="795"/>
        <v>0</v>
      </c>
      <c r="EB636" s="50">
        <f t="shared" si="796"/>
        <v>0</v>
      </c>
      <c r="EC636" s="19">
        <f t="shared" si="797"/>
        <v>0</v>
      </c>
      <c r="ED636" s="19">
        <f t="shared" si="798"/>
        <v>1</v>
      </c>
      <c r="EE636" s="19">
        <f t="shared" si="799"/>
        <v>0</v>
      </c>
      <c r="EF636" s="50">
        <f t="shared" si="800"/>
        <v>0</v>
      </c>
      <c r="EG636" s="19">
        <f t="shared" si="801"/>
        <v>1</v>
      </c>
      <c r="EH636" s="19">
        <f t="shared" si="802"/>
        <v>0</v>
      </c>
      <c r="EI636" s="50">
        <f t="shared" si="803"/>
        <v>0</v>
      </c>
      <c r="EJ636" s="125">
        <f t="shared" si="804"/>
        <v>1</v>
      </c>
      <c r="EK636">
        <f t="shared" si="805"/>
        <v>120</v>
      </c>
      <c r="EL636" t="str">
        <f t="shared" si="806"/>
        <v/>
      </c>
      <c r="EM636">
        <f t="shared" si="807"/>
        <v>48</v>
      </c>
      <c r="EN636">
        <f t="shared" si="808"/>
        <v>255</v>
      </c>
      <c r="EO636">
        <f t="shared" si="809"/>
        <v>0</v>
      </c>
      <c r="EP636">
        <f t="shared" si="810"/>
        <v>0.04</v>
      </c>
      <c r="EQ636">
        <f t="shared" si="811"/>
        <v>275</v>
      </c>
      <c r="ER636" t="str">
        <f t="shared" si="812"/>
        <v/>
      </c>
      <c r="ES636">
        <f t="shared" si="813"/>
        <v>349</v>
      </c>
      <c r="ET636">
        <f t="shared" si="814"/>
        <v>362</v>
      </c>
      <c r="EU636" s="61">
        <f t="shared" si="815"/>
        <v>145</v>
      </c>
      <c r="EV636" s="53" t="e">
        <f>IF(ISNUMBER(EK636),EK636*#REF!,"")</f>
        <v>#REF!</v>
      </c>
      <c r="EW636" s="53" t="str">
        <f>IF(ISNUMBER(EL636),EL636*#REF!,"")</f>
        <v/>
      </c>
      <c r="EX636" s="53" t="e">
        <f>IF(ISNUMBER(EM636),EM636*#REF!,"")</f>
        <v>#REF!</v>
      </c>
      <c r="EY636" s="53" t="e">
        <f>IF(ISNUMBER(EN636),EN636*#REF!,"")</f>
        <v>#REF!</v>
      </c>
      <c r="EZ636" s="53" t="e">
        <f>IF(ISNUMBER(EO636),EO636*#REF!,"")</f>
        <v>#REF!</v>
      </c>
      <c r="FA636" s="53" t="e">
        <f>IF(ISNUMBER(EP636),EP636*#REF!,"")</f>
        <v>#REF!</v>
      </c>
      <c r="FB636" s="53" t="e">
        <f>IF(ISNUMBER(EQ636),EQ636*#REF!,"")</f>
        <v>#REF!</v>
      </c>
      <c r="FC636" s="53" t="str">
        <f>IF(ISNUMBER(ER636),ER636*#REF!,"")</f>
        <v/>
      </c>
      <c r="FD636" s="53" t="e">
        <f>IF(ISNUMBER(ES636),ES636*#REF!,"")</f>
        <v>#REF!</v>
      </c>
      <c r="FE636" s="53" t="e">
        <f>IF(ISNUMBER(ET636),ET636*#REF!,"")</f>
        <v>#REF!</v>
      </c>
      <c r="FF636" s="52" t="e">
        <f>IF(ISNUMBER(EU636),EU636*#REF!,"")</f>
        <v>#REF!</v>
      </c>
      <c r="FG636" s="55" t="str">
        <f t="shared" si="816"/>
        <v/>
      </c>
      <c r="FH636" s="55" t="str">
        <f t="shared" si="817"/>
        <v/>
      </c>
      <c r="FI636" s="55" t="str">
        <f t="shared" si="818"/>
        <v/>
      </c>
      <c r="FJ636" s="55" t="str">
        <f t="shared" si="819"/>
        <v/>
      </c>
      <c r="FK636" s="55" t="str">
        <f t="shared" si="820"/>
        <v/>
      </c>
      <c r="FL636" s="55" t="str">
        <f t="shared" si="821"/>
        <v/>
      </c>
      <c r="FM636" s="55" t="str">
        <f t="shared" si="822"/>
        <v/>
      </c>
      <c r="FN636" s="55" t="str">
        <f t="shared" si="823"/>
        <v/>
      </c>
      <c r="FO636" s="55" t="str">
        <f t="shared" si="824"/>
        <v/>
      </c>
      <c r="FP636" s="55" t="str">
        <f t="shared" si="825"/>
        <v/>
      </c>
      <c r="FQ636" s="59" t="str">
        <f t="shared" si="826"/>
        <v/>
      </c>
      <c r="FR636" s="53" t="str">
        <f t="shared" si="778"/>
        <v/>
      </c>
      <c r="FS636" s="53" t="e">
        <f t="shared" si="827"/>
        <v>#VALUE!</v>
      </c>
      <c r="FT636" s="19" t="e">
        <f t="shared" si="828"/>
        <v>#VALUE!</v>
      </c>
      <c r="FU636" s="19" t="e">
        <f t="shared" si="829"/>
        <v>#VALUE!</v>
      </c>
      <c r="FV636" s="19" t="e">
        <f t="shared" si="830"/>
        <v>#VALUE!</v>
      </c>
      <c r="FW636" s="50" t="e">
        <f t="shared" si="831"/>
        <v>#VALUE!</v>
      </c>
      <c r="FX636" s="120">
        <f t="shared" si="832"/>
        <v>0</v>
      </c>
      <c r="FY636" s="120">
        <f t="shared" si="833"/>
        <v>0</v>
      </c>
      <c r="FZ636" s="120">
        <f t="shared" si="834"/>
        <v>0</v>
      </c>
      <c r="GA636" s="120">
        <f t="shared" si="835"/>
        <v>0</v>
      </c>
      <c r="GB636" s="120">
        <f t="shared" si="836"/>
        <v>0</v>
      </c>
      <c r="GC636" s="120">
        <f t="shared" si="837"/>
        <v>0</v>
      </c>
      <c r="GD636" s="120">
        <f t="shared" si="838"/>
        <v>0</v>
      </c>
      <c r="GE636" s="120">
        <f t="shared" si="839"/>
        <v>0</v>
      </c>
      <c r="GF636" s="120">
        <f t="shared" si="840"/>
        <v>0</v>
      </c>
      <c r="GG636">
        <f t="shared" si="841"/>
        <v>0</v>
      </c>
      <c r="GH636">
        <f t="shared" si="842"/>
        <v>0</v>
      </c>
      <c r="GI636">
        <v>6</v>
      </c>
      <c r="GJ636" t="str">
        <f t="shared" si="843"/>
        <v/>
      </c>
    </row>
    <row r="637" spans="1:192" x14ac:dyDescent="0.2">
      <c r="A637" s="50">
        <f t="shared" si="844"/>
        <v>636</v>
      </c>
      <c r="B637" s="2" t="s">
        <v>593</v>
      </c>
      <c r="C637" s="2" t="s">
        <v>594</v>
      </c>
      <c r="D637" s="2"/>
      <c r="E637" s="2" t="s">
        <v>2152</v>
      </c>
      <c r="F637" s="19">
        <v>3456640</v>
      </c>
      <c r="G637" s="19">
        <v>5547700</v>
      </c>
      <c r="H637" s="77">
        <f t="shared" si="782"/>
        <v>456582.91400000005</v>
      </c>
      <c r="I637" s="77">
        <f t="shared" si="783"/>
        <v>5545920.71</v>
      </c>
      <c r="J637" s="19">
        <v>164</v>
      </c>
      <c r="K637" s="66" t="s">
        <v>1333</v>
      </c>
      <c r="L637" s="19">
        <v>125</v>
      </c>
      <c r="Q637" s="2" t="s">
        <v>2822</v>
      </c>
      <c r="R637" s="2" t="s">
        <v>2899</v>
      </c>
      <c r="S637" s="2" t="s">
        <v>2812</v>
      </c>
      <c r="T637" s="241" t="str">
        <f t="shared" si="784"/>
        <v>-</v>
      </c>
      <c r="U637" s="241" t="str">
        <f t="shared" si="785"/>
        <v>-</v>
      </c>
      <c r="V637" s="241" t="str">
        <f t="shared" si="786"/>
        <v>-</v>
      </c>
      <c r="W637" s="241" t="str">
        <f t="shared" si="777"/>
        <v>-</v>
      </c>
      <c r="X637" s="260">
        <f t="shared" si="847"/>
        <v>6</v>
      </c>
      <c r="Y637" s="261" t="str">
        <f t="shared" ref="Y637:Y668" si="850">GJ637</f>
        <v/>
      </c>
      <c r="Z637" s="56"/>
      <c r="AA637" s="66" t="s">
        <v>2153</v>
      </c>
      <c r="AB637" s="73">
        <v>1</v>
      </c>
      <c r="AC637" s="2"/>
      <c r="AD637" s="2" t="s">
        <v>2154</v>
      </c>
      <c r="AE637" s="57" t="s">
        <v>2678</v>
      </c>
      <c r="AF637" s="66" t="s">
        <v>3088</v>
      </c>
      <c r="AN637">
        <v>1.4</v>
      </c>
      <c r="AO637">
        <v>1.4</v>
      </c>
      <c r="AS637" s="193">
        <f>SUM(AU637:BN637)+SUM(BO637:CL637)/1000</f>
        <v>426.3</v>
      </c>
      <c r="AT637" s="249" t="str">
        <f>FR637</f>
        <v/>
      </c>
      <c r="AU637" s="51">
        <v>108</v>
      </c>
      <c r="AV637">
        <v>3</v>
      </c>
      <c r="AW637">
        <v>6</v>
      </c>
      <c r="AX637">
        <v>7</v>
      </c>
      <c r="AY637">
        <v>21.2</v>
      </c>
      <c r="AZ637" s="61">
        <v>281</v>
      </c>
      <c r="BA637" s="2"/>
      <c r="BB637" s="51"/>
      <c r="BE637" s="53">
        <v>0.1</v>
      </c>
      <c r="BJ637" s="2" t="s">
        <v>1322</v>
      </c>
      <c r="CN637" s="103">
        <v>21</v>
      </c>
      <c r="DB637" s="103"/>
      <c r="DC637" s="103"/>
      <c r="DD637" s="103"/>
      <c r="DE637" s="103"/>
      <c r="DF637" s="103"/>
      <c r="DG637" s="103"/>
      <c r="DH637" s="103"/>
      <c r="DI637" s="103"/>
      <c r="DJ637" s="103"/>
      <c r="DK637" s="103"/>
      <c r="DL637" s="103"/>
      <c r="DM637" s="103"/>
      <c r="DN637" s="103"/>
      <c r="DO637" s="103"/>
      <c r="DP637" s="103"/>
      <c r="DQ637" s="103"/>
      <c r="DR637" s="103"/>
      <c r="DS637" s="104"/>
      <c r="DT637" s="50">
        <f t="shared" si="788"/>
        <v>1</v>
      </c>
      <c r="DU637" s="73">
        <f t="shared" si="789"/>
        <v>0</v>
      </c>
      <c r="DV637" s="73">
        <f t="shared" si="790"/>
        <v>0</v>
      </c>
      <c r="DW637" s="73">
        <f t="shared" si="791"/>
        <v>1</v>
      </c>
      <c r="DX637" s="73">
        <f t="shared" si="792"/>
        <v>0</v>
      </c>
      <c r="DY637" s="125">
        <f t="shared" si="793"/>
        <v>0</v>
      </c>
      <c r="DZ637" s="73">
        <f t="shared" si="794"/>
        <v>0</v>
      </c>
      <c r="EA637" s="19">
        <f t="shared" si="795"/>
        <v>0</v>
      </c>
      <c r="EB637" s="50">
        <f t="shared" si="796"/>
        <v>1</v>
      </c>
      <c r="EC637" s="19">
        <f t="shared" si="797"/>
        <v>1</v>
      </c>
      <c r="ED637" s="19">
        <f t="shared" si="798"/>
        <v>0</v>
      </c>
      <c r="EE637" s="19">
        <f t="shared" si="799"/>
        <v>0</v>
      </c>
      <c r="EF637" s="50">
        <f t="shared" si="800"/>
        <v>0</v>
      </c>
      <c r="EG637" s="19">
        <f t="shared" si="801"/>
        <v>1</v>
      </c>
      <c r="EH637" s="19">
        <f t="shared" si="802"/>
        <v>0</v>
      </c>
      <c r="EI637" s="50">
        <f t="shared" si="803"/>
        <v>0</v>
      </c>
      <c r="EJ637" s="125">
        <f t="shared" si="804"/>
        <v>1</v>
      </c>
      <c r="EK637">
        <f t="shared" si="805"/>
        <v>108</v>
      </c>
      <c r="EL637" t="str">
        <f t="shared" si="806"/>
        <v/>
      </c>
      <c r="EM637">
        <f t="shared" si="807"/>
        <v>3</v>
      </c>
      <c r="EN637">
        <f t="shared" si="808"/>
        <v>6</v>
      </c>
      <c r="EO637" t="str">
        <f t="shared" si="809"/>
        <v/>
      </c>
      <c r="EP637">
        <f t="shared" si="810"/>
        <v>0.1</v>
      </c>
      <c r="EQ637">
        <f t="shared" si="811"/>
        <v>281</v>
      </c>
      <c r="ER637" t="str">
        <f t="shared" si="812"/>
        <v/>
      </c>
      <c r="ES637" t="str">
        <f t="shared" si="813"/>
        <v/>
      </c>
      <c r="ET637">
        <f t="shared" si="814"/>
        <v>21.2</v>
      </c>
      <c r="EU637" s="61">
        <f t="shared" si="815"/>
        <v>7</v>
      </c>
      <c r="EV637" s="53" t="e">
        <f>IF(ISNUMBER(EK637),EK637*#REF!,"")</f>
        <v>#REF!</v>
      </c>
      <c r="EW637" s="53" t="str">
        <f>IF(ISNUMBER(EL637),EL637*#REF!,"")</f>
        <v/>
      </c>
      <c r="EX637" s="53" t="e">
        <f>IF(ISNUMBER(EM637),EM637*#REF!,"")</f>
        <v>#REF!</v>
      </c>
      <c r="EY637" s="53" t="e">
        <f>IF(ISNUMBER(EN637),EN637*#REF!,"")</f>
        <v>#REF!</v>
      </c>
      <c r="EZ637" s="53" t="str">
        <f>IF(ISNUMBER(EO637),EO637*#REF!,"")</f>
        <v/>
      </c>
      <c r="FA637" s="53" t="e">
        <f>IF(ISNUMBER(EP637),EP637*#REF!,"")</f>
        <v>#REF!</v>
      </c>
      <c r="FB637" s="53" t="e">
        <f>IF(ISNUMBER(EQ637),EQ637*#REF!,"")</f>
        <v>#REF!</v>
      </c>
      <c r="FC637" s="53" t="str">
        <f>IF(ISNUMBER(ER637),ER637*#REF!,"")</f>
        <v/>
      </c>
      <c r="FD637" s="53" t="str">
        <f>IF(ISNUMBER(ES637),ES637*#REF!,"")</f>
        <v/>
      </c>
      <c r="FE637" s="53" t="e">
        <f>IF(ISNUMBER(ET637),ET637*#REF!,"")</f>
        <v>#REF!</v>
      </c>
      <c r="FF637" s="52" t="e">
        <f>IF(ISNUMBER(EU637),EU637*#REF!,"")</f>
        <v>#REF!</v>
      </c>
      <c r="FG637" s="55" t="str">
        <f t="shared" si="816"/>
        <v/>
      </c>
      <c r="FH637" s="55" t="str">
        <f t="shared" si="817"/>
        <v/>
      </c>
      <c r="FI637" s="55" t="str">
        <f t="shared" si="818"/>
        <v/>
      </c>
      <c r="FJ637" s="55" t="str">
        <f t="shared" si="819"/>
        <v/>
      </c>
      <c r="FK637" s="55" t="str">
        <f t="shared" si="820"/>
        <v/>
      </c>
      <c r="FL637" s="55" t="str">
        <f t="shared" si="821"/>
        <v/>
      </c>
      <c r="FM637" s="55" t="str">
        <f t="shared" si="822"/>
        <v/>
      </c>
      <c r="FN637" s="55" t="str">
        <f t="shared" si="823"/>
        <v/>
      </c>
      <c r="FO637" s="55" t="str">
        <f t="shared" si="824"/>
        <v/>
      </c>
      <c r="FP637" s="55" t="str">
        <f t="shared" si="825"/>
        <v/>
      </c>
      <c r="FQ637" s="59" t="str">
        <f t="shared" si="826"/>
        <v/>
      </c>
      <c r="FR637" s="53" t="str">
        <f t="shared" si="778"/>
        <v/>
      </c>
      <c r="FS637" s="53" t="e">
        <f t="shared" si="827"/>
        <v>#VALUE!</v>
      </c>
      <c r="FT637" s="19" t="e">
        <f t="shared" si="828"/>
        <v>#VALUE!</v>
      </c>
      <c r="FU637" s="19" t="e">
        <f t="shared" si="829"/>
        <v>#VALUE!</v>
      </c>
      <c r="FV637" s="19" t="e">
        <f t="shared" si="830"/>
        <v>#VALUE!</v>
      </c>
      <c r="FW637" s="50" t="e">
        <f t="shared" si="831"/>
        <v>#VALUE!</v>
      </c>
      <c r="FX637" s="120">
        <f t="shared" si="832"/>
        <v>0</v>
      </c>
      <c r="FY637" s="120">
        <f t="shared" si="833"/>
        <v>0</v>
      </c>
      <c r="FZ637" s="120">
        <f t="shared" si="834"/>
        <v>0</v>
      </c>
      <c r="GA637" s="120">
        <f t="shared" si="835"/>
        <v>0</v>
      </c>
      <c r="GB637" s="120">
        <f t="shared" si="836"/>
        <v>0</v>
      </c>
      <c r="GC637" s="120">
        <f t="shared" si="837"/>
        <v>0</v>
      </c>
      <c r="GD637" s="120">
        <f t="shared" si="838"/>
        <v>0</v>
      </c>
      <c r="GE637" s="120">
        <f t="shared" si="839"/>
        <v>0</v>
      </c>
      <c r="GF637" s="120">
        <f t="shared" si="840"/>
        <v>0</v>
      </c>
      <c r="GG637">
        <f t="shared" si="841"/>
        <v>0</v>
      </c>
      <c r="GH637">
        <f t="shared" si="842"/>
        <v>0</v>
      </c>
      <c r="GI637">
        <v>6</v>
      </c>
      <c r="GJ637" t="str">
        <f t="shared" si="843"/>
        <v/>
      </c>
    </row>
    <row r="638" spans="1:192" ht="15" x14ac:dyDescent="0.25">
      <c r="A638" s="50">
        <f t="shared" si="844"/>
        <v>637</v>
      </c>
      <c r="B638" t="s">
        <v>100</v>
      </c>
      <c r="C638" t="s">
        <v>162</v>
      </c>
      <c r="F638" s="271">
        <v>3528170</v>
      </c>
      <c r="G638" s="271">
        <v>5707790</v>
      </c>
      <c r="H638" s="77">
        <f t="shared" si="782"/>
        <v>528084.30200000003</v>
      </c>
      <c r="I638" s="77">
        <f t="shared" si="783"/>
        <v>5705946.6740000006</v>
      </c>
      <c r="J638" s="266">
        <v>147</v>
      </c>
      <c r="K638" s="19" t="s">
        <v>1334</v>
      </c>
      <c r="L638" s="19">
        <v>100</v>
      </c>
      <c r="Q638" s="2" t="s">
        <v>1339</v>
      </c>
      <c r="R638" s="2" t="s">
        <v>2862</v>
      </c>
      <c r="S638" s="2" t="s">
        <v>1324</v>
      </c>
      <c r="T638" s="241" t="str">
        <f t="shared" si="784"/>
        <v>-</v>
      </c>
      <c r="U638" s="241" t="str">
        <f t="shared" si="785"/>
        <v>M</v>
      </c>
      <c r="V638" s="241" t="str">
        <f t="shared" si="786"/>
        <v>-</v>
      </c>
      <c r="W638" s="241" t="str">
        <f t="shared" si="777"/>
        <v>A</v>
      </c>
      <c r="X638" s="260">
        <f t="shared" si="847"/>
        <v>6</v>
      </c>
      <c r="Y638" s="261" t="str">
        <f t="shared" si="850"/>
        <v/>
      </c>
      <c r="Z638" s="56" t="s">
        <v>2155</v>
      </c>
      <c r="AA638" s="48">
        <v>23880</v>
      </c>
      <c r="AB638" s="73">
        <v>1</v>
      </c>
      <c r="AD638" s="2" t="s">
        <v>2156</v>
      </c>
      <c r="AE638" s="56"/>
      <c r="AF638" s="66" t="s">
        <v>3088</v>
      </c>
      <c r="AI638" s="272"/>
      <c r="AN638">
        <v>54.04</v>
      </c>
      <c r="AO638">
        <v>47.29</v>
      </c>
      <c r="AR638">
        <v>2873.5</v>
      </c>
      <c r="AS638" s="193">
        <f>SUM(AU638:BN638)+SUM(BO638:CL638)/1000</f>
        <v>2856.9</v>
      </c>
      <c r="AT638" s="248" t="str">
        <f>FR638</f>
        <v/>
      </c>
      <c r="AU638">
        <v>497</v>
      </c>
      <c r="AV638">
        <v>98.7</v>
      </c>
      <c r="AW638">
        <v>223.2</v>
      </c>
      <c r="AX638">
        <v>587</v>
      </c>
      <c r="AY638">
        <v>420</v>
      </c>
      <c r="AZ638" s="61">
        <v>1031</v>
      </c>
      <c r="BO638" s="90"/>
      <c r="BP638" s="273"/>
      <c r="BQ638" s="90"/>
      <c r="BR638" s="90"/>
      <c r="BS638" s="90"/>
      <c r="BT638" s="90"/>
      <c r="BU638" s="90"/>
      <c r="BV638" s="90"/>
      <c r="BW638" s="90"/>
      <c r="BX638" s="90"/>
      <c r="BY638" s="90"/>
      <c r="BZ638" s="90"/>
      <c r="CA638" s="90"/>
      <c r="CB638" s="90"/>
      <c r="CC638" s="90"/>
      <c r="CD638" s="90"/>
      <c r="CE638" s="90"/>
      <c r="CF638" s="90"/>
      <c r="CG638" s="90"/>
      <c r="CH638" s="90"/>
      <c r="CI638" s="90"/>
      <c r="CJ638" s="90"/>
      <c r="CK638" s="90"/>
      <c r="CL638" s="91"/>
      <c r="CM638" s="90"/>
      <c r="CN638" s="90">
        <v>2616</v>
      </c>
      <c r="CO638" s="90"/>
      <c r="DB638" s="103"/>
      <c r="DC638" s="103"/>
      <c r="DD638" s="103"/>
      <c r="DE638" s="103"/>
      <c r="DF638" s="103"/>
      <c r="DG638" s="103"/>
      <c r="DH638" s="103">
        <v>14</v>
      </c>
      <c r="DI638" s="103"/>
      <c r="DJ638" s="103"/>
      <c r="DK638" s="103"/>
      <c r="DL638" s="103"/>
      <c r="DM638" s="103"/>
      <c r="DN638" s="103"/>
      <c r="DO638" s="103"/>
      <c r="DP638" s="103"/>
      <c r="DQ638" s="103"/>
      <c r="DR638" s="103"/>
      <c r="DS638" s="104"/>
      <c r="DT638" s="50">
        <f t="shared" si="788"/>
        <v>1</v>
      </c>
      <c r="DU638" s="73">
        <f t="shared" si="789"/>
        <v>0</v>
      </c>
      <c r="DV638" s="73">
        <f t="shared" si="790"/>
        <v>1</v>
      </c>
      <c r="DW638" s="73">
        <f t="shared" si="791"/>
        <v>0</v>
      </c>
      <c r="DX638" s="73">
        <f t="shared" si="792"/>
        <v>0</v>
      </c>
      <c r="DY638" s="125">
        <f t="shared" si="793"/>
        <v>0</v>
      </c>
      <c r="DZ638" s="73">
        <f t="shared" si="794"/>
        <v>0</v>
      </c>
      <c r="EA638" s="19">
        <f t="shared" si="795"/>
        <v>0</v>
      </c>
      <c r="EB638" s="50">
        <f t="shared" si="796"/>
        <v>1</v>
      </c>
      <c r="EC638" s="19">
        <f t="shared" si="797"/>
        <v>0</v>
      </c>
      <c r="ED638" s="19">
        <f t="shared" si="798"/>
        <v>1</v>
      </c>
      <c r="EE638" s="19">
        <f t="shared" si="799"/>
        <v>0</v>
      </c>
      <c r="EF638" s="50">
        <f t="shared" si="800"/>
        <v>0</v>
      </c>
      <c r="EG638" s="19">
        <f t="shared" si="801"/>
        <v>0</v>
      </c>
      <c r="EH638" s="19">
        <f t="shared" si="802"/>
        <v>1</v>
      </c>
      <c r="EI638" s="50">
        <f t="shared" si="803"/>
        <v>0</v>
      </c>
      <c r="EJ638" s="125">
        <f t="shared" si="804"/>
        <v>2</v>
      </c>
      <c r="EK638">
        <f t="shared" si="805"/>
        <v>497</v>
      </c>
      <c r="EL638" t="str">
        <f t="shared" si="806"/>
        <v/>
      </c>
      <c r="EM638">
        <f t="shared" si="807"/>
        <v>98.7</v>
      </c>
      <c r="EN638">
        <f t="shared" si="808"/>
        <v>223.2</v>
      </c>
      <c r="EO638" t="str">
        <f t="shared" si="809"/>
        <v/>
      </c>
      <c r="EP638" t="str">
        <f t="shared" si="810"/>
        <v/>
      </c>
      <c r="EQ638">
        <f t="shared" si="811"/>
        <v>1031</v>
      </c>
      <c r="ER638" t="str">
        <f t="shared" si="812"/>
        <v/>
      </c>
      <c r="ES638" t="str">
        <f t="shared" si="813"/>
        <v/>
      </c>
      <c r="ET638">
        <f t="shared" si="814"/>
        <v>420</v>
      </c>
      <c r="EU638" s="61">
        <f t="shared" si="815"/>
        <v>587</v>
      </c>
      <c r="EV638" s="53" t="e">
        <f>IF(ISNUMBER(EK638),EK638*#REF!,"")</f>
        <v>#REF!</v>
      </c>
      <c r="EW638" s="53" t="str">
        <f>IF(ISNUMBER(EL638),EL638*#REF!,"")</f>
        <v/>
      </c>
      <c r="EX638" s="53" t="e">
        <f>IF(ISNUMBER(EM638),EM638*#REF!,"")</f>
        <v>#REF!</v>
      </c>
      <c r="EY638" s="53" t="e">
        <f>IF(ISNUMBER(EN638),EN638*#REF!,"")</f>
        <v>#REF!</v>
      </c>
      <c r="EZ638" s="53" t="str">
        <f>IF(ISNUMBER(EO638),EO638*#REF!,"")</f>
        <v/>
      </c>
      <c r="FA638" s="53" t="str">
        <f>IF(ISNUMBER(EP638),EP638*#REF!,"")</f>
        <v/>
      </c>
      <c r="FB638" s="53" t="e">
        <f>IF(ISNUMBER(EQ638),EQ638*#REF!,"")</f>
        <v>#REF!</v>
      </c>
      <c r="FC638" s="53" t="str">
        <f>IF(ISNUMBER(ER638),ER638*#REF!,"")</f>
        <v/>
      </c>
      <c r="FD638" s="53" t="str">
        <f>IF(ISNUMBER(ES638),ES638*#REF!,"")</f>
        <v/>
      </c>
      <c r="FE638" s="53" t="e">
        <f>IF(ISNUMBER(ET638),ET638*#REF!,"")</f>
        <v>#REF!</v>
      </c>
      <c r="FF638" s="52" t="e">
        <f>IF(ISNUMBER(EU638),EU638*#REF!,"")</f>
        <v>#REF!</v>
      </c>
      <c r="FG638" s="55" t="str">
        <f t="shared" si="816"/>
        <v/>
      </c>
      <c r="FH638" s="55" t="str">
        <f t="shared" si="817"/>
        <v/>
      </c>
      <c r="FI638" s="55" t="str">
        <f t="shared" si="818"/>
        <v/>
      </c>
      <c r="FJ638" s="55" t="str">
        <f t="shared" si="819"/>
        <v/>
      </c>
      <c r="FK638" s="55" t="str">
        <f t="shared" si="820"/>
        <v/>
      </c>
      <c r="FL638" s="55" t="str">
        <f t="shared" si="821"/>
        <v/>
      </c>
      <c r="FM638" s="55" t="str">
        <f t="shared" si="822"/>
        <v/>
      </c>
      <c r="FN638" s="55" t="str">
        <f t="shared" si="823"/>
        <v/>
      </c>
      <c r="FO638" s="55" t="str">
        <f t="shared" si="824"/>
        <v/>
      </c>
      <c r="FP638" s="55" t="str">
        <f t="shared" si="825"/>
        <v/>
      </c>
      <c r="FQ638" s="59" t="str">
        <f t="shared" si="826"/>
        <v/>
      </c>
      <c r="FR638" s="53" t="str">
        <f t="shared" si="778"/>
        <v/>
      </c>
      <c r="FS638" s="53" t="e">
        <f t="shared" si="827"/>
        <v>#VALUE!</v>
      </c>
      <c r="FT638" s="19" t="e">
        <f t="shared" si="828"/>
        <v>#VALUE!</v>
      </c>
      <c r="FU638" s="19" t="e">
        <f t="shared" si="829"/>
        <v>#VALUE!</v>
      </c>
      <c r="FV638" s="19" t="e">
        <f t="shared" si="830"/>
        <v>#VALUE!</v>
      </c>
      <c r="FW638" s="50" t="e">
        <f t="shared" si="831"/>
        <v>#VALUE!</v>
      </c>
      <c r="FX638" s="120">
        <f t="shared" si="832"/>
        <v>0</v>
      </c>
      <c r="FY638" s="120">
        <f t="shared" si="833"/>
        <v>0</v>
      </c>
      <c r="FZ638" s="120">
        <f t="shared" si="834"/>
        <v>0</v>
      </c>
      <c r="GA638" s="120">
        <f t="shared" si="835"/>
        <v>0</v>
      </c>
      <c r="GB638" s="120">
        <f t="shared" si="836"/>
        <v>0</v>
      </c>
      <c r="GC638" s="120">
        <f t="shared" si="837"/>
        <v>0</v>
      </c>
      <c r="GD638" s="120">
        <f t="shared" si="838"/>
        <v>0</v>
      </c>
      <c r="GE638" s="120">
        <f t="shared" si="839"/>
        <v>0</v>
      </c>
      <c r="GF638" s="120">
        <f t="shared" si="840"/>
        <v>0</v>
      </c>
      <c r="GG638">
        <f t="shared" si="841"/>
        <v>0</v>
      </c>
      <c r="GH638">
        <f t="shared" si="842"/>
        <v>0</v>
      </c>
      <c r="GI638">
        <v>6</v>
      </c>
      <c r="GJ638" t="str">
        <f t="shared" si="843"/>
        <v/>
      </c>
    </row>
    <row r="639" spans="1:192" ht="15" x14ac:dyDescent="0.25">
      <c r="A639" s="50">
        <f t="shared" si="844"/>
        <v>638</v>
      </c>
      <c r="B639" t="s">
        <v>100</v>
      </c>
      <c r="C639" t="s">
        <v>162</v>
      </c>
      <c r="F639" s="271">
        <v>3528170</v>
      </c>
      <c r="G639" s="271">
        <v>5707790</v>
      </c>
      <c r="H639" s="77">
        <f t="shared" si="782"/>
        <v>528084.30200000003</v>
      </c>
      <c r="I639" s="77">
        <f t="shared" si="783"/>
        <v>5705946.6740000006</v>
      </c>
      <c r="J639" s="266">
        <v>147</v>
      </c>
      <c r="K639" s="19" t="s">
        <v>1334</v>
      </c>
      <c r="L639" s="19">
        <v>100</v>
      </c>
      <c r="Q639" s="2" t="s">
        <v>1339</v>
      </c>
      <c r="R639" s="2" t="s">
        <v>2862</v>
      </c>
      <c r="S639" s="2" t="s">
        <v>1324</v>
      </c>
      <c r="T639" s="241" t="str">
        <f t="shared" si="784"/>
        <v>-</v>
      </c>
      <c r="U639" s="241" t="str">
        <f t="shared" si="785"/>
        <v>-</v>
      </c>
      <c r="V639" s="241" t="str">
        <f t="shared" si="786"/>
        <v>-</v>
      </c>
      <c r="W639" s="241" t="str">
        <f t="shared" si="777"/>
        <v>-</v>
      </c>
      <c r="X639" s="260">
        <f t="shared" si="847"/>
        <v>6</v>
      </c>
      <c r="Y639" s="261" t="str">
        <f t="shared" si="850"/>
        <v/>
      </c>
      <c r="Z639" s="56"/>
      <c r="AA639" s="48" t="s">
        <v>1779</v>
      </c>
      <c r="AB639" s="73">
        <v>2</v>
      </c>
      <c r="AC639" s="2" t="s">
        <v>1038</v>
      </c>
      <c r="AD639" s="2" t="s">
        <v>1883</v>
      </c>
      <c r="AE639" s="57" t="s">
        <v>1431</v>
      </c>
      <c r="AF639" s="66">
        <v>10.8</v>
      </c>
      <c r="AH639" s="19">
        <v>6.3</v>
      </c>
      <c r="AI639" s="272"/>
      <c r="AS639" s="204"/>
      <c r="AT639" s="249"/>
      <c r="AU639" s="51"/>
      <c r="AV639" s="51"/>
      <c r="AW639" s="51"/>
      <c r="AX639" s="51"/>
      <c r="AY639" s="51"/>
      <c r="AZ639" s="49">
        <v>701</v>
      </c>
      <c r="BO639" s="90"/>
      <c r="BP639" s="273"/>
      <c r="BQ639" s="90"/>
      <c r="BR639" s="90"/>
      <c r="BS639" s="90"/>
      <c r="BT639" s="90"/>
      <c r="BU639" s="90"/>
      <c r="BV639" s="90"/>
      <c r="BW639" s="90"/>
      <c r="BX639" s="90"/>
      <c r="BY639" s="90"/>
      <c r="BZ639" s="90"/>
      <c r="CA639" s="90"/>
      <c r="CB639" s="90"/>
      <c r="CC639" s="90"/>
      <c r="CD639" s="90"/>
      <c r="CE639" s="90"/>
      <c r="CF639" s="90"/>
      <c r="CG639" s="90"/>
      <c r="CH639" s="90"/>
      <c r="CI639" s="90"/>
      <c r="CJ639" s="90"/>
      <c r="CK639" s="90"/>
      <c r="CL639" s="91"/>
      <c r="CM639" s="90"/>
      <c r="CN639" s="90" t="s">
        <v>3088</v>
      </c>
      <c r="CO639" s="90"/>
      <c r="DB639" s="103"/>
      <c r="DC639" s="90" t="s">
        <v>2157</v>
      </c>
      <c r="DD639" s="103"/>
      <c r="DE639" s="103"/>
      <c r="DF639" s="90"/>
      <c r="DG639" s="103"/>
      <c r="DH639" s="103"/>
      <c r="DI639" s="103"/>
      <c r="DJ639" s="103"/>
      <c r="DK639" s="103"/>
      <c r="DL639" s="103"/>
      <c r="DM639" s="103"/>
      <c r="DN639" s="103"/>
      <c r="DO639" s="103"/>
      <c r="DP639" s="103"/>
      <c r="DQ639" s="103"/>
      <c r="DR639" s="103"/>
      <c r="DS639" s="104"/>
      <c r="DT639" s="50">
        <f t="shared" si="788"/>
        <v>0</v>
      </c>
      <c r="DU639" s="73">
        <f t="shared" si="789"/>
        <v>0</v>
      </c>
      <c r="DV639" s="73">
        <f t="shared" si="790"/>
        <v>1</v>
      </c>
      <c r="DW639" s="73">
        <f t="shared" si="791"/>
        <v>0</v>
      </c>
      <c r="DX639" s="73">
        <f t="shared" si="792"/>
        <v>0</v>
      </c>
      <c r="DY639" s="125">
        <f t="shared" si="793"/>
        <v>0</v>
      </c>
      <c r="DZ639" s="73">
        <f t="shared" si="794"/>
        <v>1</v>
      </c>
      <c r="EA639" s="19">
        <f t="shared" si="795"/>
        <v>0</v>
      </c>
      <c r="EB639" s="50">
        <f t="shared" si="796"/>
        <v>0</v>
      </c>
      <c r="EC639" s="19">
        <f t="shared" si="797"/>
        <v>0</v>
      </c>
      <c r="ED639" s="19">
        <f t="shared" si="798"/>
        <v>0</v>
      </c>
      <c r="EE639" s="19">
        <f t="shared" si="799"/>
        <v>0</v>
      </c>
      <c r="EF639" s="50">
        <f t="shared" si="800"/>
        <v>1</v>
      </c>
      <c r="EG639" s="19">
        <f t="shared" si="801"/>
        <v>0</v>
      </c>
      <c r="EH639" s="19">
        <f t="shared" si="802"/>
        <v>0</v>
      </c>
      <c r="EI639" s="50">
        <f t="shared" si="803"/>
        <v>1</v>
      </c>
      <c r="EJ639" s="125">
        <f t="shared" si="804"/>
        <v>0</v>
      </c>
      <c r="EK639" t="str">
        <f t="shared" si="805"/>
        <v/>
      </c>
      <c r="EL639" t="str">
        <f t="shared" si="806"/>
        <v/>
      </c>
      <c r="EM639" t="str">
        <f t="shared" si="807"/>
        <v/>
      </c>
      <c r="EN639" t="str">
        <f t="shared" si="808"/>
        <v/>
      </c>
      <c r="EO639" t="str">
        <f t="shared" si="809"/>
        <v/>
      </c>
      <c r="EP639" t="str">
        <f t="shared" si="810"/>
        <v/>
      </c>
      <c r="EQ639">
        <f t="shared" si="811"/>
        <v>701</v>
      </c>
      <c r="ER639" t="str">
        <f t="shared" si="812"/>
        <v/>
      </c>
      <c r="ES639" t="str">
        <f t="shared" si="813"/>
        <v/>
      </c>
      <c r="ET639" t="str">
        <f t="shared" si="814"/>
        <v/>
      </c>
      <c r="EU639" s="61" t="str">
        <f t="shared" si="815"/>
        <v/>
      </c>
      <c r="EV639" s="53" t="str">
        <f>IF(ISNUMBER(EK639),EK639*#REF!,"")</f>
        <v/>
      </c>
      <c r="EW639" s="53" t="str">
        <f>IF(ISNUMBER(EL639),EL639*#REF!,"")</f>
        <v/>
      </c>
      <c r="EX639" s="53" t="str">
        <f>IF(ISNUMBER(EM639),EM639*#REF!,"")</f>
        <v/>
      </c>
      <c r="EY639" s="53" t="str">
        <f>IF(ISNUMBER(EN639),EN639*#REF!,"")</f>
        <v/>
      </c>
      <c r="EZ639" s="53" t="str">
        <f>IF(ISNUMBER(EO639),EO639*#REF!,"")</f>
        <v/>
      </c>
      <c r="FA639" s="53" t="str">
        <f>IF(ISNUMBER(EP639),EP639*#REF!,"")</f>
        <v/>
      </c>
      <c r="FB639" s="53" t="e">
        <f>IF(ISNUMBER(EQ639),EQ639*#REF!,"")</f>
        <v>#REF!</v>
      </c>
      <c r="FC639" s="53" t="str">
        <f>IF(ISNUMBER(ER639),ER639*#REF!,"")</f>
        <v/>
      </c>
      <c r="FD639" s="53" t="str">
        <f>IF(ISNUMBER(ES639),ES639*#REF!,"")</f>
        <v/>
      </c>
      <c r="FE639" s="53" t="str">
        <f>IF(ISNUMBER(ET639),ET639*#REF!,"")</f>
        <v/>
      </c>
      <c r="FF639" s="52" t="str">
        <f>IF(ISNUMBER(EU639),EU639*#REF!,"")</f>
        <v/>
      </c>
      <c r="FG639" s="55" t="str">
        <f t="shared" si="816"/>
        <v/>
      </c>
      <c r="FH639" s="55" t="str">
        <f t="shared" si="817"/>
        <v/>
      </c>
      <c r="FI639" s="55" t="str">
        <f t="shared" si="818"/>
        <v/>
      </c>
      <c r="FJ639" s="55" t="str">
        <f t="shared" si="819"/>
        <v/>
      </c>
      <c r="FK639" s="55" t="str">
        <f t="shared" si="820"/>
        <v/>
      </c>
      <c r="FL639" s="55" t="str">
        <f t="shared" si="821"/>
        <v/>
      </c>
      <c r="FM639" s="55" t="str">
        <f t="shared" si="822"/>
        <v/>
      </c>
      <c r="FN639" s="55" t="str">
        <f t="shared" si="823"/>
        <v/>
      </c>
      <c r="FO639" s="55" t="str">
        <f t="shared" si="824"/>
        <v/>
      </c>
      <c r="FP639" s="55" t="str">
        <f t="shared" si="825"/>
        <v/>
      </c>
      <c r="FQ639" s="59" t="str">
        <f t="shared" si="826"/>
        <v/>
      </c>
      <c r="FR639" s="53" t="str">
        <f t="shared" si="778"/>
        <v/>
      </c>
      <c r="FS639" s="53">
        <f t="shared" si="827"/>
        <v>0</v>
      </c>
      <c r="FT639" s="19">
        <f t="shared" si="828"/>
        <v>1</v>
      </c>
      <c r="FU639" s="19">
        <f t="shared" si="829"/>
        <v>0</v>
      </c>
      <c r="FV639" s="19">
        <f t="shared" si="830"/>
        <v>0</v>
      </c>
      <c r="FW639" s="50">
        <f t="shared" si="831"/>
        <v>0</v>
      </c>
      <c r="FX639" s="120">
        <f t="shared" si="832"/>
        <v>0</v>
      </c>
      <c r="FY639" s="120">
        <f t="shared" si="833"/>
        <v>0</v>
      </c>
      <c r="FZ639" s="120">
        <f t="shared" si="834"/>
        <v>0</v>
      </c>
      <c r="GA639" s="120">
        <f t="shared" si="835"/>
        <v>0</v>
      </c>
      <c r="GB639" s="120">
        <f t="shared" si="836"/>
        <v>0</v>
      </c>
      <c r="GC639" s="120">
        <f t="shared" si="837"/>
        <v>0</v>
      </c>
      <c r="GD639" s="120">
        <f t="shared" si="838"/>
        <v>0</v>
      </c>
      <c r="GE639" s="120">
        <f t="shared" si="839"/>
        <v>0</v>
      </c>
      <c r="GF639" s="120">
        <f t="shared" si="840"/>
        <v>0</v>
      </c>
      <c r="GG639">
        <f t="shared" si="841"/>
        <v>0</v>
      </c>
      <c r="GH639">
        <f t="shared" si="842"/>
        <v>0</v>
      </c>
      <c r="GI639">
        <v>6</v>
      </c>
      <c r="GJ639" t="str">
        <f t="shared" si="843"/>
        <v/>
      </c>
    </row>
    <row r="640" spans="1:192" ht="15" x14ac:dyDescent="0.25">
      <c r="A640" s="50">
        <f t="shared" si="844"/>
        <v>639</v>
      </c>
      <c r="B640" t="s">
        <v>100</v>
      </c>
      <c r="C640" t="s">
        <v>162</v>
      </c>
      <c r="F640" s="271">
        <v>3528170</v>
      </c>
      <c r="G640" s="271">
        <v>5707790</v>
      </c>
      <c r="H640" s="77">
        <f t="shared" si="782"/>
        <v>528084.30200000003</v>
      </c>
      <c r="I640" s="77">
        <f t="shared" si="783"/>
        <v>5705946.6740000006</v>
      </c>
      <c r="J640" s="266">
        <v>147</v>
      </c>
      <c r="K640" s="19" t="s">
        <v>1334</v>
      </c>
      <c r="L640" s="19">
        <v>100</v>
      </c>
      <c r="Q640" s="2" t="s">
        <v>1339</v>
      </c>
      <c r="R640" s="2" t="s">
        <v>2862</v>
      </c>
      <c r="S640" s="2" t="s">
        <v>1324</v>
      </c>
      <c r="T640" s="241" t="str">
        <f t="shared" si="784"/>
        <v>-</v>
      </c>
      <c r="U640" s="241" t="str">
        <f t="shared" si="785"/>
        <v>-</v>
      </c>
      <c r="V640" s="241" t="str">
        <f t="shared" si="786"/>
        <v>-</v>
      </c>
      <c r="W640" s="241" t="str">
        <f t="shared" si="777"/>
        <v>-</v>
      </c>
      <c r="X640" s="260">
        <f t="shared" si="847"/>
        <v>6</v>
      </c>
      <c r="Y640" s="261" t="str">
        <f t="shared" si="850"/>
        <v/>
      </c>
      <c r="Z640" s="56"/>
      <c r="AA640" s="48" t="s">
        <v>1783</v>
      </c>
      <c r="AB640" s="73">
        <v>3</v>
      </c>
      <c r="AC640" s="2" t="s">
        <v>1038</v>
      </c>
      <c r="AD640" s="2" t="s">
        <v>1883</v>
      </c>
      <c r="AE640" s="57" t="s">
        <v>2158</v>
      </c>
      <c r="AF640" s="66">
        <v>11.2</v>
      </c>
      <c r="AH640" s="19">
        <v>6.1</v>
      </c>
      <c r="AI640" s="272"/>
      <c r="AS640" s="204"/>
      <c r="AT640" s="249"/>
      <c r="AU640" s="51"/>
      <c r="AV640" s="51"/>
      <c r="AW640" s="51"/>
      <c r="AX640" s="51"/>
      <c r="AY640" s="51"/>
      <c r="AZ640" s="49">
        <v>1025</v>
      </c>
      <c r="BO640" s="90"/>
      <c r="BP640" s="273"/>
      <c r="BQ640" s="90"/>
      <c r="BR640" s="90"/>
      <c r="BS640" s="90"/>
      <c r="BT640" s="90"/>
      <c r="BU640" s="90"/>
      <c r="BV640" s="90"/>
      <c r="BW640" s="90"/>
      <c r="BX640" s="90"/>
      <c r="BY640" s="90"/>
      <c r="BZ640" s="90"/>
      <c r="CA640" s="90"/>
      <c r="CB640" s="90"/>
      <c r="CC640" s="90"/>
      <c r="CD640" s="90"/>
      <c r="CE640" s="90"/>
      <c r="CF640" s="90"/>
      <c r="CG640" s="90"/>
      <c r="CH640" s="90"/>
      <c r="CI640" s="90"/>
      <c r="CJ640" s="90"/>
      <c r="CK640" s="90"/>
      <c r="CL640" s="91"/>
      <c r="CM640" s="90"/>
      <c r="CN640" s="90" t="s">
        <v>3088</v>
      </c>
      <c r="CO640" s="90"/>
      <c r="DB640" s="103"/>
      <c r="DC640" s="90" t="s">
        <v>2159</v>
      </c>
      <c r="DD640" s="103"/>
      <c r="DE640" s="103">
        <v>-0.2</v>
      </c>
      <c r="DF640" s="90" t="s">
        <v>2160</v>
      </c>
      <c r="DG640" s="107">
        <v>-8.99</v>
      </c>
      <c r="DH640" s="103"/>
      <c r="DI640" s="103"/>
      <c r="DJ640" s="103"/>
      <c r="DK640" s="103"/>
      <c r="DL640" s="103"/>
      <c r="DM640" s="103"/>
      <c r="DN640" s="103"/>
      <c r="DO640" s="103"/>
      <c r="DP640" s="103"/>
      <c r="DQ640" s="103"/>
      <c r="DR640" s="103"/>
      <c r="DS640" s="104"/>
      <c r="DT640" s="50">
        <f t="shared" si="788"/>
        <v>0</v>
      </c>
      <c r="DU640" s="73">
        <f t="shared" si="789"/>
        <v>0</v>
      </c>
      <c r="DV640" s="73">
        <f t="shared" si="790"/>
        <v>1</v>
      </c>
      <c r="DW640" s="73">
        <f t="shared" si="791"/>
        <v>0</v>
      </c>
      <c r="DX640" s="73">
        <f t="shared" si="792"/>
        <v>0</v>
      </c>
      <c r="DY640" s="125">
        <f t="shared" si="793"/>
        <v>0</v>
      </c>
      <c r="DZ640" s="73">
        <f t="shared" si="794"/>
        <v>1</v>
      </c>
      <c r="EA640" s="19">
        <f t="shared" si="795"/>
        <v>0</v>
      </c>
      <c r="EB640" s="50">
        <f t="shared" si="796"/>
        <v>0</v>
      </c>
      <c r="EC640" s="19">
        <f t="shared" si="797"/>
        <v>0</v>
      </c>
      <c r="ED640" s="19">
        <f t="shared" si="798"/>
        <v>0</v>
      </c>
      <c r="EE640" s="19">
        <f t="shared" si="799"/>
        <v>0</v>
      </c>
      <c r="EF640" s="50">
        <f t="shared" si="800"/>
        <v>1</v>
      </c>
      <c r="EG640" s="19">
        <f t="shared" si="801"/>
        <v>0</v>
      </c>
      <c r="EH640" s="19">
        <f t="shared" si="802"/>
        <v>0</v>
      </c>
      <c r="EI640" s="50">
        <f t="shared" si="803"/>
        <v>1</v>
      </c>
      <c r="EJ640" s="125">
        <f t="shared" si="804"/>
        <v>0</v>
      </c>
      <c r="EK640" t="str">
        <f t="shared" si="805"/>
        <v/>
      </c>
      <c r="EL640" t="str">
        <f t="shared" si="806"/>
        <v/>
      </c>
      <c r="EM640" t="str">
        <f t="shared" si="807"/>
        <v/>
      </c>
      <c r="EN640" t="str">
        <f t="shared" si="808"/>
        <v/>
      </c>
      <c r="EO640" t="str">
        <f t="shared" si="809"/>
        <v/>
      </c>
      <c r="EP640" t="str">
        <f t="shared" si="810"/>
        <v/>
      </c>
      <c r="EQ640">
        <f t="shared" si="811"/>
        <v>1025</v>
      </c>
      <c r="ER640" t="str">
        <f t="shared" si="812"/>
        <v/>
      </c>
      <c r="ES640" t="str">
        <f t="shared" si="813"/>
        <v/>
      </c>
      <c r="ET640" t="str">
        <f t="shared" si="814"/>
        <v/>
      </c>
      <c r="EU640" s="61" t="str">
        <f t="shared" si="815"/>
        <v/>
      </c>
      <c r="EV640" s="53" t="str">
        <f>IF(ISNUMBER(EK640),EK640*#REF!,"")</f>
        <v/>
      </c>
      <c r="EW640" s="53" t="str">
        <f>IF(ISNUMBER(EL640),EL640*#REF!,"")</f>
        <v/>
      </c>
      <c r="EX640" s="53" t="str">
        <f>IF(ISNUMBER(EM640),EM640*#REF!,"")</f>
        <v/>
      </c>
      <c r="EY640" s="53" t="str">
        <f>IF(ISNUMBER(EN640),EN640*#REF!,"")</f>
        <v/>
      </c>
      <c r="EZ640" s="53" t="str">
        <f>IF(ISNUMBER(EO640),EO640*#REF!,"")</f>
        <v/>
      </c>
      <c r="FA640" s="53" t="str">
        <f>IF(ISNUMBER(EP640),EP640*#REF!,"")</f>
        <v/>
      </c>
      <c r="FB640" s="53" t="e">
        <f>IF(ISNUMBER(EQ640),EQ640*#REF!,"")</f>
        <v>#REF!</v>
      </c>
      <c r="FC640" s="53" t="str">
        <f>IF(ISNUMBER(ER640),ER640*#REF!,"")</f>
        <v/>
      </c>
      <c r="FD640" s="53" t="str">
        <f>IF(ISNUMBER(ES640),ES640*#REF!,"")</f>
        <v/>
      </c>
      <c r="FE640" s="53" t="str">
        <f>IF(ISNUMBER(ET640),ET640*#REF!,"")</f>
        <v/>
      </c>
      <c r="FF640" s="52" t="str">
        <f>IF(ISNUMBER(EU640),EU640*#REF!,"")</f>
        <v/>
      </c>
      <c r="FG640" s="55" t="str">
        <f t="shared" si="816"/>
        <v/>
      </c>
      <c r="FH640" s="55" t="str">
        <f t="shared" si="817"/>
        <v/>
      </c>
      <c r="FI640" s="55" t="str">
        <f t="shared" si="818"/>
        <v/>
      </c>
      <c r="FJ640" s="55" t="str">
        <f t="shared" si="819"/>
        <v/>
      </c>
      <c r="FK640" s="55" t="str">
        <f t="shared" si="820"/>
        <v/>
      </c>
      <c r="FL640" s="55" t="str">
        <f t="shared" si="821"/>
        <v/>
      </c>
      <c r="FM640" s="55" t="str">
        <f t="shared" si="822"/>
        <v/>
      </c>
      <c r="FN640" s="55" t="str">
        <f t="shared" si="823"/>
        <v/>
      </c>
      <c r="FO640" s="55" t="str">
        <f t="shared" si="824"/>
        <v/>
      </c>
      <c r="FP640" s="55" t="str">
        <f t="shared" si="825"/>
        <v/>
      </c>
      <c r="FQ640" s="59" t="str">
        <f t="shared" si="826"/>
        <v/>
      </c>
      <c r="FR640" s="53" t="str">
        <f t="shared" si="778"/>
        <v/>
      </c>
      <c r="FS640" s="53">
        <f t="shared" si="827"/>
        <v>0</v>
      </c>
      <c r="FT640" s="19">
        <f t="shared" si="828"/>
        <v>1</v>
      </c>
      <c r="FU640" s="19">
        <f t="shared" si="829"/>
        <v>0</v>
      </c>
      <c r="FV640" s="19">
        <f t="shared" si="830"/>
        <v>0</v>
      </c>
      <c r="FW640" s="50">
        <f t="shared" si="831"/>
        <v>0</v>
      </c>
      <c r="FX640" s="120">
        <f t="shared" si="832"/>
        <v>0</v>
      </c>
      <c r="FY640" s="120">
        <f t="shared" si="833"/>
        <v>0</v>
      </c>
      <c r="FZ640" s="120">
        <f t="shared" si="834"/>
        <v>0</v>
      </c>
      <c r="GA640" s="120">
        <f t="shared" si="835"/>
        <v>0</v>
      </c>
      <c r="GB640" s="120">
        <f t="shared" si="836"/>
        <v>0</v>
      </c>
      <c r="GC640" s="120">
        <f t="shared" si="837"/>
        <v>0</v>
      </c>
      <c r="GD640" s="120">
        <f t="shared" si="838"/>
        <v>0</v>
      </c>
      <c r="GE640" s="120">
        <f t="shared" si="839"/>
        <v>0</v>
      </c>
      <c r="GF640" s="120">
        <f t="shared" si="840"/>
        <v>0</v>
      </c>
      <c r="GG640">
        <f t="shared" si="841"/>
        <v>0</v>
      </c>
      <c r="GH640">
        <f t="shared" si="842"/>
        <v>0</v>
      </c>
      <c r="GI640">
        <v>6</v>
      </c>
      <c r="GJ640" t="str">
        <f t="shared" si="843"/>
        <v/>
      </c>
    </row>
    <row r="641" spans="1:192" ht="15" x14ac:dyDescent="0.25">
      <c r="A641" s="50">
        <f t="shared" si="844"/>
        <v>640</v>
      </c>
      <c r="B641" t="s">
        <v>100</v>
      </c>
      <c r="C641" t="s">
        <v>162</v>
      </c>
      <c r="F641" s="271">
        <v>3528170</v>
      </c>
      <c r="G641" s="271">
        <v>5707790</v>
      </c>
      <c r="H641" s="77">
        <f t="shared" si="782"/>
        <v>528084.30200000003</v>
      </c>
      <c r="I641" s="77">
        <f t="shared" si="783"/>
        <v>5705946.6740000006</v>
      </c>
      <c r="J641" s="266">
        <v>147</v>
      </c>
      <c r="K641" s="19" t="s">
        <v>1334</v>
      </c>
      <c r="L641" s="19">
        <v>100</v>
      </c>
      <c r="Q641" s="2" t="s">
        <v>1339</v>
      </c>
      <c r="R641" s="2" t="s">
        <v>2862</v>
      </c>
      <c r="S641" s="2" t="s">
        <v>1324</v>
      </c>
      <c r="T641" s="241" t="str">
        <f t="shared" si="784"/>
        <v>-</v>
      </c>
      <c r="U641" s="241" t="str">
        <f t="shared" si="785"/>
        <v>-</v>
      </c>
      <c r="V641" s="241" t="str">
        <f t="shared" si="786"/>
        <v>-</v>
      </c>
      <c r="W641" s="241" t="str">
        <f t="shared" si="777"/>
        <v>-</v>
      </c>
      <c r="X641" s="260">
        <f t="shared" si="847"/>
        <v>6</v>
      </c>
      <c r="Y641" s="261" t="str">
        <f t="shared" si="850"/>
        <v/>
      </c>
      <c r="Z641" s="56"/>
      <c r="AA641" s="48" t="s">
        <v>2161</v>
      </c>
      <c r="AB641" s="73">
        <v>4</v>
      </c>
      <c r="AC641" s="2" t="s">
        <v>1038</v>
      </c>
      <c r="AD641" s="2" t="s">
        <v>1883</v>
      </c>
      <c r="AE641" s="57" t="s">
        <v>2162</v>
      </c>
      <c r="AF641" s="66">
        <v>11.3</v>
      </c>
      <c r="AG641" s="19">
        <v>366</v>
      </c>
      <c r="AH641" s="108">
        <v>6</v>
      </c>
      <c r="AI641" s="272"/>
      <c r="AS641" s="204"/>
      <c r="AT641" s="249"/>
      <c r="AU641" s="51"/>
      <c r="AV641" s="51"/>
      <c r="AW641" s="51"/>
      <c r="AX641" s="51"/>
      <c r="AY641" s="51"/>
      <c r="AZ641" s="49">
        <v>1049</v>
      </c>
      <c r="BO641" s="90"/>
      <c r="BP641" s="273"/>
      <c r="BQ641" s="90"/>
      <c r="BR641" s="90"/>
      <c r="BS641" s="90"/>
      <c r="BT641" s="90"/>
      <c r="BU641" s="90"/>
      <c r="BV641" s="90"/>
      <c r="BW641" s="90"/>
      <c r="BX641" s="90"/>
      <c r="BY641" s="90"/>
      <c r="BZ641" s="90"/>
      <c r="CA641" s="90"/>
      <c r="CB641" s="90"/>
      <c r="CC641" s="90"/>
      <c r="CD641" s="90"/>
      <c r="CE641" s="90"/>
      <c r="CF641" s="90"/>
      <c r="CG641" s="90"/>
      <c r="CH641" s="90"/>
      <c r="CI641" s="90"/>
      <c r="CJ641" s="90"/>
      <c r="CK641" s="90"/>
      <c r="CL641" s="91"/>
      <c r="CM641" s="90"/>
      <c r="CN641" s="90">
        <v>660</v>
      </c>
      <c r="CO641" s="90"/>
      <c r="DB641" s="103"/>
      <c r="DC641" s="90" t="s">
        <v>2163</v>
      </c>
      <c r="DD641" s="103"/>
      <c r="DE641" s="103">
        <v>-1.6</v>
      </c>
      <c r="DF641" s="90" t="s">
        <v>2164</v>
      </c>
      <c r="DG641" s="233">
        <v>-8.8000000000000007</v>
      </c>
      <c r="DH641" s="103"/>
      <c r="DI641" s="103"/>
      <c r="DJ641" s="103"/>
      <c r="DK641" s="103"/>
      <c r="DL641" s="103"/>
      <c r="DM641" s="103"/>
      <c r="DN641" s="103"/>
      <c r="DO641" s="103"/>
      <c r="DP641" s="103"/>
      <c r="DQ641" s="103"/>
      <c r="DR641" s="103"/>
      <c r="DS641" s="104"/>
      <c r="DT641" s="50">
        <f t="shared" si="788"/>
        <v>0</v>
      </c>
      <c r="DU641" s="73">
        <f t="shared" si="789"/>
        <v>0</v>
      </c>
      <c r="DV641" s="73">
        <f t="shared" si="790"/>
        <v>1</v>
      </c>
      <c r="DW641" s="73">
        <f t="shared" si="791"/>
        <v>0</v>
      </c>
      <c r="DX641" s="73">
        <f t="shared" si="792"/>
        <v>0</v>
      </c>
      <c r="DY641" s="125">
        <f t="shared" si="793"/>
        <v>0</v>
      </c>
      <c r="DZ641" s="73">
        <f t="shared" si="794"/>
        <v>1</v>
      </c>
      <c r="EA641" s="19">
        <f t="shared" si="795"/>
        <v>0</v>
      </c>
      <c r="EB641" s="50">
        <f t="shared" si="796"/>
        <v>0</v>
      </c>
      <c r="EC641" s="19">
        <f t="shared" si="797"/>
        <v>0</v>
      </c>
      <c r="ED641" s="19">
        <f t="shared" si="798"/>
        <v>0</v>
      </c>
      <c r="EE641" s="19">
        <f t="shared" si="799"/>
        <v>0</v>
      </c>
      <c r="EF641" s="50">
        <f t="shared" si="800"/>
        <v>1</v>
      </c>
      <c r="EG641" s="19">
        <f t="shared" si="801"/>
        <v>1</v>
      </c>
      <c r="EH641" s="19">
        <f t="shared" si="802"/>
        <v>0</v>
      </c>
      <c r="EI641" s="50">
        <f t="shared" si="803"/>
        <v>0</v>
      </c>
      <c r="EJ641" s="125">
        <f t="shared" si="804"/>
        <v>0</v>
      </c>
      <c r="EK641" t="str">
        <f t="shared" si="805"/>
        <v/>
      </c>
      <c r="EL641" t="str">
        <f t="shared" si="806"/>
        <v/>
      </c>
      <c r="EM641" t="str">
        <f t="shared" si="807"/>
        <v/>
      </c>
      <c r="EN641" t="str">
        <f t="shared" si="808"/>
        <v/>
      </c>
      <c r="EO641" t="str">
        <f t="shared" si="809"/>
        <v/>
      </c>
      <c r="EP641" t="str">
        <f t="shared" si="810"/>
        <v/>
      </c>
      <c r="EQ641">
        <f t="shared" si="811"/>
        <v>1049</v>
      </c>
      <c r="ER641" t="str">
        <f t="shared" si="812"/>
        <v/>
      </c>
      <c r="ES641" t="str">
        <f t="shared" si="813"/>
        <v/>
      </c>
      <c r="ET641" t="str">
        <f t="shared" si="814"/>
        <v/>
      </c>
      <c r="EU641" s="61" t="str">
        <f t="shared" si="815"/>
        <v/>
      </c>
      <c r="EV641" s="53" t="str">
        <f>IF(ISNUMBER(EK641),EK641*#REF!,"")</f>
        <v/>
      </c>
      <c r="EW641" s="53" t="str">
        <f>IF(ISNUMBER(EL641),EL641*#REF!,"")</f>
        <v/>
      </c>
      <c r="EX641" s="53" t="str">
        <f>IF(ISNUMBER(EM641),EM641*#REF!,"")</f>
        <v/>
      </c>
      <c r="EY641" s="53" t="str">
        <f>IF(ISNUMBER(EN641),EN641*#REF!,"")</f>
        <v/>
      </c>
      <c r="EZ641" s="53" t="str">
        <f>IF(ISNUMBER(EO641),EO641*#REF!,"")</f>
        <v/>
      </c>
      <c r="FA641" s="53" t="str">
        <f>IF(ISNUMBER(EP641),EP641*#REF!,"")</f>
        <v/>
      </c>
      <c r="FB641" s="53" t="e">
        <f>IF(ISNUMBER(EQ641),EQ641*#REF!,"")</f>
        <v>#REF!</v>
      </c>
      <c r="FC641" s="53" t="str">
        <f>IF(ISNUMBER(ER641),ER641*#REF!,"")</f>
        <v/>
      </c>
      <c r="FD641" s="53" t="str">
        <f>IF(ISNUMBER(ES641),ES641*#REF!,"")</f>
        <v/>
      </c>
      <c r="FE641" s="53" t="str">
        <f>IF(ISNUMBER(ET641),ET641*#REF!,"")</f>
        <v/>
      </c>
      <c r="FF641" s="52" t="str">
        <f>IF(ISNUMBER(EU641),EU641*#REF!,"")</f>
        <v/>
      </c>
      <c r="FG641" s="55" t="str">
        <f t="shared" si="816"/>
        <v/>
      </c>
      <c r="FH641" s="55" t="str">
        <f t="shared" si="817"/>
        <v/>
      </c>
      <c r="FI641" s="55" t="str">
        <f t="shared" si="818"/>
        <v/>
      </c>
      <c r="FJ641" s="55" t="str">
        <f t="shared" si="819"/>
        <v/>
      </c>
      <c r="FK641" s="55" t="str">
        <f t="shared" si="820"/>
        <v/>
      </c>
      <c r="FL641" s="55" t="str">
        <f t="shared" si="821"/>
        <v/>
      </c>
      <c r="FM641" s="55" t="str">
        <f t="shared" si="822"/>
        <v/>
      </c>
      <c r="FN641" s="55" t="str">
        <f t="shared" si="823"/>
        <v/>
      </c>
      <c r="FO641" s="55" t="str">
        <f t="shared" si="824"/>
        <v/>
      </c>
      <c r="FP641" s="55" t="str">
        <f t="shared" si="825"/>
        <v/>
      </c>
      <c r="FQ641" s="59" t="str">
        <f t="shared" si="826"/>
        <v/>
      </c>
      <c r="FR641" s="53" t="str">
        <f t="shared" si="778"/>
        <v/>
      </c>
      <c r="FS641" s="53">
        <f t="shared" si="827"/>
        <v>0</v>
      </c>
      <c r="FT641" s="19">
        <f t="shared" si="828"/>
        <v>1</v>
      </c>
      <c r="FU641" s="19">
        <f t="shared" si="829"/>
        <v>0</v>
      </c>
      <c r="FV641" s="19">
        <f t="shared" si="830"/>
        <v>0</v>
      </c>
      <c r="FW641" s="50">
        <f t="shared" si="831"/>
        <v>0</v>
      </c>
      <c r="FX641" s="120">
        <f t="shared" si="832"/>
        <v>0</v>
      </c>
      <c r="FY641" s="120">
        <f t="shared" si="833"/>
        <v>0</v>
      </c>
      <c r="FZ641" s="120">
        <f t="shared" si="834"/>
        <v>0</v>
      </c>
      <c r="GA641" s="120">
        <f t="shared" si="835"/>
        <v>0</v>
      </c>
      <c r="GB641" s="120">
        <f t="shared" si="836"/>
        <v>0</v>
      </c>
      <c r="GC641" s="120">
        <f t="shared" si="837"/>
        <v>0</v>
      </c>
      <c r="GD641" s="120">
        <f t="shared" si="838"/>
        <v>0</v>
      </c>
      <c r="GE641" s="120">
        <f t="shared" si="839"/>
        <v>0</v>
      </c>
      <c r="GF641" s="120">
        <f t="shared" si="840"/>
        <v>0</v>
      </c>
      <c r="GG641">
        <f t="shared" si="841"/>
        <v>0</v>
      </c>
      <c r="GH641">
        <f t="shared" si="842"/>
        <v>0</v>
      </c>
      <c r="GI641">
        <v>6</v>
      </c>
      <c r="GJ641" t="str">
        <f t="shared" si="843"/>
        <v/>
      </c>
    </row>
    <row r="642" spans="1:192" ht="15" x14ac:dyDescent="0.25">
      <c r="A642" s="50">
        <f t="shared" si="844"/>
        <v>641</v>
      </c>
      <c r="B642" t="s">
        <v>100</v>
      </c>
      <c r="C642" s="2" t="s">
        <v>295</v>
      </c>
      <c r="D642" s="2"/>
      <c r="E642" s="2"/>
      <c r="F642" s="274">
        <v>3526760</v>
      </c>
      <c r="G642" s="271">
        <v>5707040</v>
      </c>
      <c r="H642" s="77">
        <f t="shared" si="782"/>
        <v>526674.86599999992</v>
      </c>
      <c r="I642" s="77">
        <f t="shared" si="783"/>
        <v>5705196.9740000004</v>
      </c>
      <c r="J642" s="266">
        <v>161</v>
      </c>
      <c r="K642" s="19" t="s">
        <v>1334</v>
      </c>
      <c r="L642" s="19">
        <v>151</v>
      </c>
      <c r="Q642" s="2" t="s">
        <v>1339</v>
      </c>
      <c r="R642" s="2" t="s">
        <v>2862</v>
      </c>
      <c r="S642" s="2" t="s">
        <v>1324</v>
      </c>
      <c r="T642" s="241" t="str">
        <f t="shared" si="784"/>
        <v>-</v>
      </c>
      <c r="U642" s="241" t="str">
        <f t="shared" si="785"/>
        <v>M</v>
      </c>
      <c r="V642" s="241" t="str">
        <f t="shared" si="786"/>
        <v>-</v>
      </c>
      <c r="W642" s="241" t="str">
        <f t="shared" si="777"/>
        <v>A</v>
      </c>
      <c r="X642" s="260">
        <f t="shared" si="847"/>
        <v>6</v>
      </c>
      <c r="Y642" s="261" t="str">
        <f t="shared" si="850"/>
        <v/>
      </c>
      <c r="Z642" s="56" t="s">
        <v>2165</v>
      </c>
      <c r="AA642" s="48">
        <v>23224</v>
      </c>
      <c r="AB642" s="73">
        <v>1</v>
      </c>
      <c r="AD642" t="s">
        <v>2166</v>
      </c>
      <c r="AE642" s="56"/>
      <c r="AF642" s="66">
        <v>14.2</v>
      </c>
      <c r="AI642" s="272"/>
      <c r="AR642">
        <v>3544</v>
      </c>
      <c r="AS642" s="193">
        <f>SUM(AU642:BN642)+SUM(BO642:CL642)/1000</f>
        <v>3526.9</v>
      </c>
      <c r="AT642" s="248" t="str">
        <f>FR642</f>
        <v/>
      </c>
      <c r="AU642">
        <v>231.2</v>
      </c>
      <c r="AV642">
        <v>156.19999999999999</v>
      </c>
      <c r="AW642">
        <v>545.70000000000005</v>
      </c>
      <c r="AX642">
        <v>567.4</v>
      </c>
      <c r="AY642">
        <v>434.3</v>
      </c>
      <c r="AZ642" s="61">
        <v>1582</v>
      </c>
      <c r="BE642">
        <v>10.1</v>
      </c>
      <c r="BO642" s="90"/>
      <c r="BP642" s="273"/>
      <c r="BQ642" s="90"/>
      <c r="BR642" s="90"/>
      <c r="BS642" s="90"/>
      <c r="BT642" s="90"/>
      <c r="BU642" s="90"/>
      <c r="BV642" s="90"/>
      <c r="BW642" s="90"/>
      <c r="BX642" s="90"/>
      <c r="BY642" s="90"/>
      <c r="BZ642" s="90"/>
      <c r="CA642" s="90"/>
      <c r="CB642" s="90"/>
      <c r="CC642" s="90"/>
      <c r="CD642" s="90"/>
      <c r="CE642" s="90"/>
      <c r="CF642" s="90"/>
      <c r="CG642" s="90"/>
      <c r="CH642" s="90"/>
      <c r="CI642" s="90"/>
      <c r="CJ642" s="90"/>
      <c r="CK642" s="90"/>
      <c r="CL642" s="91"/>
      <c r="CM642" s="90"/>
      <c r="CN642" s="90">
        <v>5627</v>
      </c>
      <c r="CO642" s="90"/>
      <c r="DB642" s="103"/>
      <c r="DC642" s="103"/>
      <c r="DD642" s="103"/>
      <c r="DE642" s="103"/>
      <c r="DF642" s="103"/>
      <c r="DG642" s="103"/>
      <c r="DH642" s="103">
        <v>20.3</v>
      </c>
      <c r="DI642" s="103"/>
      <c r="DJ642" s="103"/>
      <c r="DK642" s="103"/>
      <c r="DL642" s="103"/>
      <c r="DM642" s="103"/>
      <c r="DN642" s="103"/>
      <c r="DO642" s="103"/>
      <c r="DP642" s="103"/>
      <c r="DQ642" s="103"/>
      <c r="DR642" s="103"/>
      <c r="DS642" s="104"/>
      <c r="DT642" s="50">
        <f t="shared" si="788"/>
        <v>1</v>
      </c>
      <c r="DU642" s="73">
        <f t="shared" si="789"/>
        <v>0</v>
      </c>
      <c r="DV642" s="73">
        <f t="shared" si="790"/>
        <v>0</v>
      </c>
      <c r="DW642" s="73">
        <f t="shared" si="791"/>
        <v>1</v>
      </c>
      <c r="DX642" s="73">
        <f t="shared" si="792"/>
        <v>0</v>
      </c>
      <c r="DY642" s="125">
        <f t="shared" si="793"/>
        <v>0</v>
      </c>
      <c r="DZ642" s="73">
        <f t="shared" si="794"/>
        <v>1</v>
      </c>
      <c r="EA642" s="19">
        <f t="shared" si="795"/>
        <v>0</v>
      </c>
      <c r="EB642" s="50">
        <f t="shared" si="796"/>
        <v>0</v>
      </c>
      <c r="EC642" s="19">
        <f t="shared" si="797"/>
        <v>0</v>
      </c>
      <c r="ED642" s="19">
        <f t="shared" si="798"/>
        <v>1</v>
      </c>
      <c r="EE642" s="19">
        <f t="shared" si="799"/>
        <v>0</v>
      </c>
      <c r="EF642" s="50">
        <f t="shared" si="800"/>
        <v>0</v>
      </c>
      <c r="EG642" s="19">
        <f t="shared" si="801"/>
        <v>0</v>
      </c>
      <c r="EH642" s="19">
        <f t="shared" si="802"/>
        <v>1</v>
      </c>
      <c r="EI642" s="50">
        <f t="shared" si="803"/>
        <v>0</v>
      </c>
      <c r="EJ642" s="125">
        <f t="shared" si="804"/>
        <v>3</v>
      </c>
      <c r="EK642">
        <f t="shared" si="805"/>
        <v>231.2</v>
      </c>
      <c r="EL642" t="str">
        <f t="shared" si="806"/>
        <v/>
      </c>
      <c r="EM642">
        <f t="shared" si="807"/>
        <v>156.19999999999999</v>
      </c>
      <c r="EN642">
        <f t="shared" si="808"/>
        <v>545.70000000000005</v>
      </c>
      <c r="EO642" t="str">
        <f t="shared" si="809"/>
        <v/>
      </c>
      <c r="EP642">
        <f t="shared" si="810"/>
        <v>10.1</v>
      </c>
      <c r="EQ642">
        <f t="shared" si="811"/>
        <v>1582</v>
      </c>
      <c r="ER642" t="str">
        <f t="shared" si="812"/>
        <v/>
      </c>
      <c r="ES642" t="str">
        <f t="shared" si="813"/>
        <v/>
      </c>
      <c r="ET642">
        <f t="shared" si="814"/>
        <v>434.3</v>
      </c>
      <c r="EU642" s="61">
        <f t="shared" si="815"/>
        <v>567.4</v>
      </c>
      <c r="EV642" s="53" t="e">
        <f>IF(ISNUMBER(EK642),EK642*#REF!,"")</f>
        <v>#REF!</v>
      </c>
      <c r="EW642" s="53" t="str">
        <f>IF(ISNUMBER(EL642),EL642*#REF!,"")</f>
        <v/>
      </c>
      <c r="EX642" s="53" t="e">
        <f>IF(ISNUMBER(EM642),EM642*#REF!,"")</f>
        <v>#REF!</v>
      </c>
      <c r="EY642" s="53" t="e">
        <f>IF(ISNUMBER(EN642),EN642*#REF!,"")</f>
        <v>#REF!</v>
      </c>
      <c r="EZ642" s="53" t="str">
        <f>IF(ISNUMBER(EO642),EO642*#REF!,"")</f>
        <v/>
      </c>
      <c r="FA642" s="53" t="e">
        <f>IF(ISNUMBER(EP642),EP642*#REF!,"")</f>
        <v>#REF!</v>
      </c>
      <c r="FB642" s="53" t="e">
        <f>IF(ISNUMBER(EQ642),EQ642*#REF!,"")</f>
        <v>#REF!</v>
      </c>
      <c r="FC642" s="53" t="str">
        <f>IF(ISNUMBER(ER642),ER642*#REF!,"")</f>
        <v/>
      </c>
      <c r="FD642" s="53" t="str">
        <f>IF(ISNUMBER(ES642),ES642*#REF!,"")</f>
        <v/>
      </c>
      <c r="FE642" s="53" t="e">
        <f>IF(ISNUMBER(ET642),ET642*#REF!,"")</f>
        <v>#REF!</v>
      </c>
      <c r="FF642" s="52" t="e">
        <f>IF(ISNUMBER(EU642),EU642*#REF!,"")</f>
        <v>#REF!</v>
      </c>
      <c r="FG642" s="55" t="str">
        <f t="shared" si="816"/>
        <v/>
      </c>
      <c r="FH642" s="55" t="str">
        <f t="shared" si="817"/>
        <v/>
      </c>
      <c r="FI642" s="55" t="str">
        <f t="shared" si="818"/>
        <v/>
      </c>
      <c r="FJ642" s="55" t="str">
        <f t="shared" si="819"/>
        <v/>
      </c>
      <c r="FK642" s="55" t="str">
        <f t="shared" si="820"/>
        <v/>
      </c>
      <c r="FL642" s="55" t="str">
        <f t="shared" si="821"/>
        <v/>
      </c>
      <c r="FM642" s="55" t="str">
        <f t="shared" si="822"/>
        <v/>
      </c>
      <c r="FN642" s="55" t="str">
        <f t="shared" si="823"/>
        <v/>
      </c>
      <c r="FO642" s="55" t="str">
        <f t="shared" si="824"/>
        <v/>
      </c>
      <c r="FP642" s="55" t="str">
        <f t="shared" si="825"/>
        <v/>
      </c>
      <c r="FQ642" s="59" t="str">
        <f t="shared" si="826"/>
        <v/>
      </c>
      <c r="FR642" s="53" t="str">
        <f t="shared" si="778"/>
        <v/>
      </c>
      <c r="FS642" s="53" t="e">
        <f t="shared" si="827"/>
        <v>#VALUE!</v>
      </c>
      <c r="FT642" s="19" t="e">
        <f t="shared" si="828"/>
        <v>#VALUE!</v>
      </c>
      <c r="FU642" s="19" t="e">
        <f t="shared" si="829"/>
        <v>#VALUE!</v>
      </c>
      <c r="FV642" s="19" t="e">
        <f t="shared" si="830"/>
        <v>#VALUE!</v>
      </c>
      <c r="FW642" s="50" t="e">
        <f t="shared" si="831"/>
        <v>#VALUE!</v>
      </c>
      <c r="FX642" s="120">
        <f t="shared" si="832"/>
        <v>0</v>
      </c>
      <c r="FY642" s="120">
        <f t="shared" si="833"/>
        <v>0</v>
      </c>
      <c r="FZ642" s="120">
        <f t="shared" si="834"/>
        <v>0</v>
      </c>
      <c r="GA642" s="120">
        <f t="shared" si="835"/>
        <v>0</v>
      </c>
      <c r="GB642" s="120">
        <f t="shared" si="836"/>
        <v>0</v>
      </c>
      <c r="GC642" s="120">
        <f t="shared" si="837"/>
        <v>0</v>
      </c>
      <c r="GD642" s="120">
        <f t="shared" si="838"/>
        <v>0</v>
      </c>
      <c r="GE642" s="120">
        <f t="shared" si="839"/>
        <v>0</v>
      </c>
      <c r="GF642" s="120">
        <f t="shared" si="840"/>
        <v>0</v>
      </c>
      <c r="GG642">
        <f t="shared" si="841"/>
        <v>0</v>
      </c>
      <c r="GH642">
        <f t="shared" si="842"/>
        <v>0</v>
      </c>
      <c r="GI642">
        <v>6</v>
      </c>
      <c r="GJ642" t="str">
        <f t="shared" si="843"/>
        <v/>
      </c>
    </row>
    <row r="643" spans="1:192" ht="15" x14ac:dyDescent="0.25">
      <c r="A643" s="50">
        <f t="shared" si="844"/>
        <v>642</v>
      </c>
      <c r="B643" t="s">
        <v>100</v>
      </c>
      <c r="C643" s="2" t="s">
        <v>295</v>
      </c>
      <c r="D643" s="2"/>
      <c r="E643" s="2"/>
      <c r="F643" s="274">
        <v>3526760</v>
      </c>
      <c r="G643" s="271">
        <v>5707040</v>
      </c>
      <c r="H643" s="77">
        <f t="shared" si="782"/>
        <v>526674.86599999992</v>
      </c>
      <c r="I643" s="77">
        <f t="shared" si="783"/>
        <v>5705196.9740000004</v>
      </c>
      <c r="J643" s="266">
        <v>161</v>
      </c>
      <c r="K643" s="19" t="s">
        <v>1334</v>
      </c>
      <c r="L643" s="19">
        <v>151</v>
      </c>
      <c r="Q643" s="2" t="s">
        <v>1339</v>
      </c>
      <c r="R643" s="2" t="s">
        <v>2862</v>
      </c>
      <c r="S643" s="2" t="s">
        <v>1324</v>
      </c>
      <c r="T643" s="241" t="str">
        <f t="shared" si="784"/>
        <v>-</v>
      </c>
      <c r="U643" s="241" t="str">
        <f t="shared" si="785"/>
        <v>-</v>
      </c>
      <c r="V643" s="241" t="str">
        <f t="shared" si="786"/>
        <v>-</v>
      </c>
      <c r="W643" s="241" t="str">
        <f t="shared" ref="W643:W706" si="851">IF(EH643=1,"A","-")</f>
        <v>-</v>
      </c>
      <c r="X643" s="260">
        <f t="shared" si="847"/>
        <v>6</v>
      </c>
      <c r="Y643" s="261" t="str">
        <f t="shared" si="850"/>
        <v/>
      </c>
      <c r="Z643" s="56"/>
      <c r="AA643" s="48" t="s">
        <v>1779</v>
      </c>
      <c r="AB643" s="73">
        <v>2</v>
      </c>
      <c r="AC643" s="2" t="s">
        <v>1038</v>
      </c>
      <c r="AD643" s="2" t="s">
        <v>1883</v>
      </c>
      <c r="AE643" s="57" t="s">
        <v>1431</v>
      </c>
      <c r="AF643" s="66">
        <v>13.8</v>
      </c>
      <c r="AH643" s="19">
        <v>6.1</v>
      </c>
      <c r="AI643" s="272"/>
      <c r="AS643" s="204"/>
      <c r="AT643" s="249"/>
      <c r="AU643" s="51"/>
      <c r="AV643" s="51"/>
      <c r="AW643" s="51"/>
      <c r="AX643" s="51"/>
      <c r="AY643" s="51"/>
      <c r="AZ643" s="49">
        <v>1403</v>
      </c>
      <c r="BO643" s="90"/>
      <c r="BP643" s="273"/>
      <c r="BQ643" s="90"/>
      <c r="BR643" s="90"/>
      <c r="BS643" s="90"/>
      <c r="BT643" s="90"/>
      <c r="BU643" s="90"/>
      <c r="BV643" s="90"/>
      <c r="BW643" s="90"/>
      <c r="BX643" s="90"/>
      <c r="BY643" s="90"/>
      <c r="BZ643" s="90"/>
      <c r="CA643" s="90"/>
      <c r="CB643" s="90"/>
      <c r="CC643" s="90"/>
      <c r="CD643" s="90"/>
      <c r="CE643" s="90"/>
      <c r="CF643" s="90"/>
      <c r="CG643" s="90"/>
      <c r="CH643" s="90"/>
      <c r="CI643" s="90"/>
      <c r="CJ643" s="90"/>
      <c r="CK643" s="90"/>
      <c r="CL643" s="91"/>
      <c r="CM643" s="90"/>
      <c r="CN643" s="90" t="s">
        <v>3088</v>
      </c>
      <c r="CO643" s="90"/>
      <c r="DB643" s="103"/>
      <c r="DC643" s="90" t="s">
        <v>2167</v>
      </c>
      <c r="DD643" s="103"/>
      <c r="DE643" s="129">
        <v>-1</v>
      </c>
      <c r="DF643" s="90" t="s">
        <v>2168</v>
      </c>
      <c r="DG643" s="103"/>
      <c r="DH643" s="103"/>
      <c r="DI643" s="103"/>
      <c r="DJ643" s="103"/>
      <c r="DK643" s="103"/>
      <c r="DL643" s="103"/>
      <c r="DM643" s="103"/>
      <c r="DN643" s="103"/>
      <c r="DO643" s="103"/>
      <c r="DP643" s="103"/>
      <c r="DQ643" s="103"/>
      <c r="DR643" s="103"/>
      <c r="DS643" s="104"/>
      <c r="DT643" s="50">
        <f t="shared" si="788"/>
        <v>0</v>
      </c>
      <c r="DU643" s="73">
        <f t="shared" si="789"/>
        <v>0</v>
      </c>
      <c r="DV643" s="73">
        <f t="shared" si="790"/>
        <v>0</v>
      </c>
      <c r="DW643" s="73">
        <f t="shared" si="791"/>
        <v>1</v>
      </c>
      <c r="DX643" s="73">
        <f t="shared" si="792"/>
        <v>0</v>
      </c>
      <c r="DY643" s="125">
        <f t="shared" si="793"/>
        <v>0</v>
      </c>
      <c r="DZ643" s="73">
        <f t="shared" si="794"/>
        <v>1</v>
      </c>
      <c r="EA643" s="19">
        <f t="shared" si="795"/>
        <v>0</v>
      </c>
      <c r="EB643" s="50">
        <f t="shared" si="796"/>
        <v>0</v>
      </c>
      <c r="EC643" s="19">
        <f t="shared" si="797"/>
        <v>0</v>
      </c>
      <c r="ED643" s="19">
        <f t="shared" si="798"/>
        <v>0</v>
      </c>
      <c r="EE643" s="19">
        <f t="shared" si="799"/>
        <v>0</v>
      </c>
      <c r="EF643" s="50">
        <f t="shared" si="800"/>
        <v>1</v>
      </c>
      <c r="EG643" s="19">
        <f t="shared" si="801"/>
        <v>0</v>
      </c>
      <c r="EH643" s="19">
        <f t="shared" si="802"/>
        <v>0</v>
      </c>
      <c r="EI643" s="50">
        <f t="shared" si="803"/>
        <v>1</v>
      </c>
      <c r="EJ643" s="125">
        <f t="shared" si="804"/>
        <v>1</v>
      </c>
      <c r="EK643" t="str">
        <f t="shared" si="805"/>
        <v/>
      </c>
      <c r="EL643" t="str">
        <f t="shared" si="806"/>
        <v/>
      </c>
      <c r="EM643" t="str">
        <f t="shared" si="807"/>
        <v/>
      </c>
      <c r="EN643" t="str">
        <f t="shared" si="808"/>
        <v/>
      </c>
      <c r="EO643" t="str">
        <f t="shared" si="809"/>
        <v/>
      </c>
      <c r="EP643" t="str">
        <f t="shared" si="810"/>
        <v/>
      </c>
      <c r="EQ643">
        <f t="shared" si="811"/>
        <v>1403</v>
      </c>
      <c r="ER643" t="str">
        <f t="shared" si="812"/>
        <v/>
      </c>
      <c r="ES643" t="str">
        <f t="shared" si="813"/>
        <v/>
      </c>
      <c r="ET643" t="str">
        <f t="shared" si="814"/>
        <v/>
      </c>
      <c r="EU643" s="61" t="str">
        <f t="shared" si="815"/>
        <v/>
      </c>
      <c r="EV643" s="53" t="str">
        <f>IF(ISNUMBER(EK643),EK643*#REF!,"")</f>
        <v/>
      </c>
      <c r="EW643" s="53" t="str">
        <f>IF(ISNUMBER(EL643),EL643*#REF!,"")</f>
        <v/>
      </c>
      <c r="EX643" s="53" t="str">
        <f>IF(ISNUMBER(EM643),EM643*#REF!,"")</f>
        <v/>
      </c>
      <c r="EY643" s="53" t="str">
        <f>IF(ISNUMBER(EN643),EN643*#REF!,"")</f>
        <v/>
      </c>
      <c r="EZ643" s="53" t="str">
        <f>IF(ISNUMBER(EO643),EO643*#REF!,"")</f>
        <v/>
      </c>
      <c r="FA643" s="53" t="str">
        <f>IF(ISNUMBER(EP643),EP643*#REF!,"")</f>
        <v/>
      </c>
      <c r="FB643" s="53" t="e">
        <f>IF(ISNUMBER(EQ643),EQ643*#REF!,"")</f>
        <v>#REF!</v>
      </c>
      <c r="FC643" s="53" t="str">
        <f>IF(ISNUMBER(ER643),ER643*#REF!,"")</f>
        <v/>
      </c>
      <c r="FD643" s="53" t="str">
        <f>IF(ISNUMBER(ES643),ES643*#REF!,"")</f>
        <v/>
      </c>
      <c r="FE643" s="53" t="str">
        <f>IF(ISNUMBER(ET643),ET643*#REF!,"")</f>
        <v/>
      </c>
      <c r="FF643" s="52" t="str">
        <f>IF(ISNUMBER(EU643),EU643*#REF!,"")</f>
        <v/>
      </c>
      <c r="FG643" s="55" t="str">
        <f t="shared" si="816"/>
        <v/>
      </c>
      <c r="FH643" s="55" t="str">
        <f t="shared" si="817"/>
        <v/>
      </c>
      <c r="FI643" s="55" t="str">
        <f t="shared" si="818"/>
        <v/>
      </c>
      <c r="FJ643" s="55" t="str">
        <f t="shared" si="819"/>
        <v/>
      </c>
      <c r="FK643" s="55" t="str">
        <f t="shared" si="820"/>
        <v/>
      </c>
      <c r="FL643" s="55" t="str">
        <f t="shared" si="821"/>
        <v/>
      </c>
      <c r="FM643" s="55" t="str">
        <f t="shared" si="822"/>
        <v/>
      </c>
      <c r="FN643" s="55" t="str">
        <f t="shared" si="823"/>
        <v/>
      </c>
      <c r="FO643" s="55" t="str">
        <f t="shared" si="824"/>
        <v/>
      </c>
      <c r="FP643" s="55" t="str">
        <f t="shared" si="825"/>
        <v/>
      </c>
      <c r="FQ643" s="59" t="str">
        <f t="shared" si="826"/>
        <v/>
      </c>
      <c r="FR643" s="53" t="str">
        <f t="shared" ref="FR643:FR706" si="852">IFERROR((SUM(EV643:FA643)-SUM(FB643:FF643))/SUM(EV643:FF643)*100,"")</f>
        <v/>
      </c>
      <c r="FS643" s="53">
        <f t="shared" si="827"/>
        <v>0</v>
      </c>
      <c r="FT643" s="19">
        <f t="shared" si="828"/>
        <v>1</v>
      </c>
      <c r="FU643" s="19">
        <f t="shared" si="829"/>
        <v>0</v>
      </c>
      <c r="FV643" s="19">
        <f t="shared" si="830"/>
        <v>0</v>
      </c>
      <c r="FW643" s="50">
        <f t="shared" si="831"/>
        <v>0</v>
      </c>
      <c r="FX643" s="120">
        <f t="shared" si="832"/>
        <v>0</v>
      </c>
      <c r="FY643" s="120">
        <f t="shared" si="833"/>
        <v>0</v>
      </c>
      <c r="FZ643" s="120">
        <f t="shared" si="834"/>
        <v>0</v>
      </c>
      <c r="GA643" s="120">
        <f t="shared" si="835"/>
        <v>0</v>
      </c>
      <c r="GB643" s="120">
        <f t="shared" si="836"/>
        <v>0</v>
      </c>
      <c r="GC643" s="120">
        <f t="shared" si="837"/>
        <v>0</v>
      </c>
      <c r="GD643" s="120">
        <f t="shared" si="838"/>
        <v>0</v>
      </c>
      <c r="GE643" s="120">
        <f t="shared" si="839"/>
        <v>0</v>
      </c>
      <c r="GF643" s="120">
        <f t="shared" si="840"/>
        <v>0</v>
      </c>
      <c r="GG643">
        <f t="shared" si="841"/>
        <v>0</v>
      </c>
      <c r="GH643">
        <f t="shared" si="842"/>
        <v>0</v>
      </c>
      <c r="GI643">
        <v>6</v>
      </c>
      <c r="GJ643" t="str">
        <f t="shared" si="843"/>
        <v/>
      </c>
    </row>
    <row r="644" spans="1:192" ht="15" x14ac:dyDescent="0.25">
      <c r="A644" s="50">
        <f t="shared" si="844"/>
        <v>643</v>
      </c>
      <c r="B644" t="s">
        <v>100</v>
      </c>
      <c r="C644" s="2" t="s">
        <v>295</v>
      </c>
      <c r="D644" s="2"/>
      <c r="E644" s="2"/>
      <c r="F644" s="274">
        <v>3526760</v>
      </c>
      <c r="G644" s="271">
        <v>5707040</v>
      </c>
      <c r="H644" s="77">
        <f t="shared" si="782"/>
        <v>526674.86599999992</v>
      </c>
      <c r="I644" s="77">
        <f t="shared" si="783"/>
        <v>5705196.9740000004</v>
      </c>
      <c r="J644" s="266">
        <v>161</v>
      </c>
      <c r="K644" s="19" t="s">
        <v>1334</v>
      </c>
      <c r="L644" s="19">
        <v>151</v>
      </c>
      <c r="Q644" s="2" t="s">
        <v>1339</v>
      </c>
      <c r="R644" s="2" t="s">
        <v>2862</v>
      </c>
      <c r="S644" s="2" t="s">
        <v>1324</v>
      </c>
      <c r="T644" s="241" t="str">
        <f t="shared" si="784"/>
        <v>-</v>
      </c>
      <c r="U644" s="241" t="str">
        <f t="shared" si="785"/>
        <v>-</v>
      </c>
      <c r="V644" s="241" t="str">
        <f t="shared" si="786"/>
        <v>-</v>
      </c>
      <c r="W644" s="241" t="str">
        <f t="shared" si="851"/>
        <v>-</v>
      </c>
      <c r="X644" s="260">
        <f t="shared" si="847"/>
        <v>6</v>
      </c>
      <c r="Y644" s="261" t="str">
        <f t="shared" si="850"/>
        <v/>
      </c>
      <c r="Z644" s="56"/>
      <c r="AA644" s="48" t="s">
        <v>1783</v>
      </c>
      <c r="AB644" s="73">
        <v>3</v>
      </c>
      <c r="AC644" s="2" t="s">
        <v>1038</v>
      </c>
      <c r="AD644" s="2" t="s">
        <v>1883</v>
      </c>
      <c r="AE644" s="57" t="s">
        <v>1431</v>
      </c>
      <c r="AF644" s="66">
        <v>13.7</v>
      </c>
      <c r="AH644" s="108">
        <v>6</v>
      </c>
      <c r="AI644" s="272"/>
      <c r="AS644" s="204"/>
      <c r="AT644" s="249"/>
      <c r="AU644" s="51"/>
      <c r="AV644" s="51"/>
      <c r="AW644" s="51"/>
      <c r="AX644" s="51"/>
      <c r="AY644" s="51"/>
      <c r="AZ644" s="49">
        <v>1330</v>
      </c>
      <c r="BO644" s="90"/>
      <c r="BP644" s="273"/>
      <c r="BQ644" s="90"/>
      <c r="BR644" s="90"/>
      <c r="BS644" s="90"/>
      <c r="BT644" s="90"/>
      <c r="BU644" s="90"/>
      <c r="BV644" s="90"/>
      <c r="BW644" s="90"/>
      <c r="BX644" s="90"/>
      <c r="BY644" s="90"/>
      <c r="BZ644" s="90"/>
      <c r="CA644" s="90"/>
      <c r="CB644" s="90"/>
      <c r="CC644" s="90"/>
      <c r="CD644" s="90"/>
      <c r="CE644" s="90"/>
      <c r="CF644" s="90"/>
      <c r="CG644" s="90"/>
      <c r="CH644" s="90"/>
      <c r="CI644" s="90"/>
      <c r="CJ644" s="90"/>
      <c r="CK644" s="90"/>
      <c r="CL644" s="91"/>
      <c r="CM644" s="90"/>
      <c r="CN644" s="90" t="s">
        <v>3088</v>
      </c>
      <c r="CO644" s="90"/>
      <c r="DB644" s="103"/>
      <c r="DC644" s="90" t="s">
        <v>1801</v>
      </c>
      <c r="DD644" s="103"/>
      <c r="DE644" s="103">
        <v>4.4000000000000004</v>
      </c>
      <c r="DF644" s="90" t="s">
        <v>2169</v>
      </c>
      <c r="DG644" s="231">
        <v>-11</v>
      </c>
      <c r="DH644" s="103"/>
      <c r="DI644" s="103"/>
      <c r="DJ644" s="103"/>
      <c r="DK644" s="103"/>
      <c r="DL644" s="103"/>
      <c r="DM644" s="103"/>
      <c r="DN644" s="103"/>
      <c r="DO644" s="103"/>
      <c r="DP644" s="103"/>
      <c r="DQ644" s="103"/>
      <c r="DR644" s="103"/>
      <c r="DS644" s="104"/>
      <c r="DT644" s="50">
        <f t="shared" si="788"/>
        <v>0</v>
      </c>
      <c r="DU644" s="73">
        <f t="shared" si="789"/>
        <v>0</v>
      </c>
      <c r="DV644" s="73">
        <f t="shared" si="790"/>
        <v>0</v>
      </c>
      <c r="DW644" s="73">
        <f t="shared" si="791"/>
        <v>1</v>
      </c>
      <c r="DX644" s="73">
        <f t="shared" si="792"/>
        <v>0</v>
      </c>
      <c r="DY644" s="125">
        <f t="shared" si="793"/>
        <v>0</v>
      </c>
      <c r="DZ644" s="73">
        <f t="shared" si="794"/>
        <v>1</v>
      </c>
      <c r="EA644" s="19">
        <f t="shared" si="795"/>
        <v>0</v>
      </c>
      <c r="EB644" s="50">
        <f t="shared" si="796"/>
        <v>0</v>
      </c>
      <c r="EC644" s="19">
        <f t="shared" si="797"/>
        <v>0</v>
      </c>
      <c r="ED644" s="19">
        <f t="shared" si="798"/>
        <v>0</v>
      </c>
      <c r="EE644" s="19">
        <f t="shared" si="799"/>
        <v>0</v>
      </c>
      <c r="EF644" s="50">
        <f t="shared" si="800"/>
        <v>1</v>
      </c>
      <c r="EG644" s="19">
        <f t="shared" si="801"/>
        <v>0</v>
      </c>
      <c r="EH644" s="19">
        <f t="shared" si="802"/>
        <v>0</v>
      </c>
      <c r="EI644" s="50">
        <f t="shared" si="803"/>
        <v>1</v>
      </c>
      <c r="EJ644" s="125">
        <f t="shared" si="804"/>
        <v>1</v>
      </c>
      <c r="EK644" t="str">
        <f t="shared" si="805"/>
        <v/>
      </c>
      <c r="EL644" t="str">
        <f t="shared" si="806"/>
        <v/>
      </c>
      <c r="EM644" t="str">
        <f t="shared" si="807"/>
        <v/>
      </c>
      <c r="EN644" t="str">
        <f t="shared" si="808"/>
        <v/>
      </c>
      <c r="EO644" t="str">
        <f t="shared" si="809"/>
        <v/>
      </c>
      <c r="EP644" t="str">
        <f t="shared" si="810"/>
        <v/>
      </c>
      <c r="EQ644">
        <f t="shared" si="811"/>
        <v>1330</v>
      </c>
      <c r="ER644" t="str">
        <f t="shared" si="812"/>
        <v/>
      </c>
      <c r="ES644" t="str">
        <f t="shared" si="813"/>
        <v/>
      </c>
      <c r="ET644" t="str">
        <f t="shared" si="814"/>
        <v/>
      </c>
      <c r="EU644" s="61" t="str">
        <f t="shared" si="815"/>
        <v/>
      </c>
      <c r="EV644" s="53" t="str">
        <f>IF(ISNUMBER(EK644),EK644*#REF!,"")</f>
        <v/>
      </c>
      <c r="EW644" s="53" t="str">
        <f>IF(ISNUMBER(EL644),EL644*#REF!,"")</f>
        <v/>
      </c>
      <c r="EX644" s="53" t="str">
        <f>IF(ISNUMBER(EM644),EM644*#REF!,"")</f>
        <v/>
      </c>
      <c r="EY644" s="53" t="str">
        <f>IF(ISNUMBER(EN644),EN644*#REF!,"")</f>
        <v/>
      </c>
      <c r="EZ644" s="53" t="str">
        <f>IF(ISNUMBER(EO644),EO644*#REF!,"")</f>
        <v/>
      </c>
      <c r="FA644" s="53" t="str">
        <f>IF(ISNUMBER(EP644),EP644*#REF!,"")</f>
        <v/>
      </c>
      <c r="FB644" s="53" t="e">
        <f>IF(ISNUMBER(EQ644),EQ644*#REF!,"")</f>
        <v>#REF!</v>
      </c>
      <c r="FC644" s="53" t="str">
        <f>IF(ISNUMBER(ER644),ER644*#REF!,"")</f>
        <v/>
      </c>
      <c r="FD644" s="53" t="str">
        <f>IF(ISNUMBER(ES644),ES644*#REF!,"")</f>
        <v/>
      </c>
      <c r="FE644" s="53" t="str">
        <f>IF(ISNUMBER(ET644),ET644*#REF!,"")</f>
        <v/>
      </c>
      <c r="FF644" s="52" t="str">
        <f>IF(ISNUMBER(EU644),EU644*#REF!,"")</f>
        <v/>
      </c>
      <c r="FG644" s="55" t="str">
        <f t="shared" si="816"/>
        <v/>
      </c>
      <c r="FH644" s="55" t="str">
        <f t="shared" si="817"/>
        <v/>
      </c>
      <c r="FI644" s="55" t="str">
        <f t="shared" si="818"/>
        <v/>
      </c>
      <c r="FJ644" s="55" t="str">
        <f t="shared" si="819"/>
        <v/>
      </c>
      <c r="FK644" s="55" t="str">
        <f t="shared" si="820"/>
        <v/>
      </c>
      <c r="FL644" s="55" t="str">
        <f t="shared" si="821"/>
        <v/>
      </c>
      <c r="FM644" s="55" t="str">
        <f t="shared" si="822"/>
        <v/>
      </c>
      <c r="FN644" s="55" t="str">
        <f t="shared" si="823"/>
        <v/>
      </c>
      <c r="FO644" s="55" t="str">
        <f t="shared" si="824"/>
        <v/>
      </c>
      <c r="FP644" s="55" t="str">
        <f t="shared" si="825"/>
        <v/>
      </c>
      <c r="FQ644" s="59" t="str">
        <f t="shared" si="826"/>
        <v/>
      </c>
      <c r="FR644" s="53" t="str">
        <f t="shared" si="852"/>
        <v/>
      </c>
      <c r="FS644" s="53">
        <f t="shared" si="827"/>
        <v>0</v>
      </c>
      <c r="FT644" s="19">
        <f t="shared" si="828"/>
        <v>1</v>
      </c>
      <c r="FU644" s="19">
        <f t="shared" si="829"/>
        <v>0</v>
      </c>
      <c r="FV644" s="19">
        <f t="shared" si="830"/>
        <v>0</v>
      </c>
      <c r="FW644" s="50">
        <f t="shared" si="831"/>
        <v>0</v>
      </c>
      <c r="FX644" s="120">
        <f t="shared" si="832"/>
        <v>0</v>
      </c>
      <c r="FY644" s="120">
        <f t="shared" si="833"/>
        <v>0</v>
      </c>
      <c r="FZ644" s="120">
        <f t="shared" si="834"/>
        <v>0</v>
      </c>
      <c r="GA644" s="120">
        <f t="shared" si="835"/>
        <v>0</v>
      </c>
      <c r="GB644" s="120">
        <f t="shared" si="836"/>
        <v>0</v>
      </c>
      <c r="GC644" s="120">
        <f t="shared" si="837"/>
        <v>0</v>
      </c>
      <c r="GD644" s="120">
        <f t="shared" si="838"/>
        <v>0</v>
      </c>
      <c r="GE644" s="120">
        <f t="shared" si="839"/>
        <v>0</v>
      </c>
      <c r="GF644" s="120">
        <f t="shared" si="840"/>
        <v>0</v>
      </c>
      <c r="GG644">
        <f t="shared" si="841"/>
        <v>0</v>
      </c>
      <c r="GH644">
        <f t="shared" si="842"/>
        <v>0</v>
      </c>
      <c r="GI644">
        <v>6</v>
      </c>
      <c r="GJ644" t="str">
        <f t="shared" si="843"/>
        <v/>
      </c>
    </row>
    <row r="645" spans="1:192" ht="15" x14ac:dyDescent="0.25">
      <c r="A645" s="50">
        <f t="shared" si="844"/>
        <v>644</v>
      </c>
      <c r="B645" t="s">
        <v>100</v>
      </c>
      <c r="C645" s="2" t="s">
        <v>164</v>
      </c>
      <c r="D645" s="2"/>
      <c r="E645" s="2"/>
      <c r="F645" s="274">
        <v>3529180</v>
      </c>
      <c r="G645" s="271">
        <v>5707650</v>
      </c>
      <c r="H645" s="77">
        <f t="shared" si="782"/>
        <v>529093.89799999993</v>
      </c>
      <c r="I645" s="77">
        <f t="shared" si="783"/>
        <v>5705806.7300000004</v>
      </c>
      <c r="J645" s="66">
        <v>172</v>
      </c>
      <c r="K645" s="19" t="s">
        <v>1334</v>
      </c>
      <c r="L645" s="19">
        <v>80</v>
      </c>
      <c r="Q645" s="2" t="s">
        <v>1339</v>
      </c>
      <c r="R645" s="2" t="s">
        <v>2862</v>
      </c>
      <c r="S645" s="2" t="s">
        <v>1324</v>
      </c>
      <c r="T645" s="241" t="str">
        <f t="shared" si="784"/>
        <v>-</v>
      </c>
      <c r="U645" s="241" t="str">
        <f t="shared" si="785"/>
        <v>M</v>
      </c>
      <c r="V645" s="241" t="str">
        <f t="shared" si="786"/>
        <v>-</v>
      </c>
      <c r="W645" s="241" t="str">
        <f t="shared" si="851"/>
        <v>A</v>
      </c>
      <c r="X645" s="260">
        <f t="shared" si="847"/>
        <v>6</v>
      </c>
      <c r="Y645" s="261" t="str">
        <f t="shared" si="850"/>
        <v/>
      </c>
      <c r="Z645" s="56" t="s">
        <v>2170</v>
      </c>
      <c r="AA645" s="48">
        <v>23880</v>
      </c>
      <c r="AB645" s="73">
        <v>1</v>
      </c>
      <c r="AD645" t="s">
        <v>1897</v>
      </c>
      <c r="AF645" s="66" t="s">
        <v>3088</v>
      </c>
      <c r="AI645" s="272"/>
      <c r="AR645">
        <v>1621</v>
      </c>
      <c r="AS645" s="193">
        <f>SUM(AU645:BN645)+SUM(BO645:CL645)/1000</f>
        <v>1613.1</v>
      </c>
      <c r="AT645" s="255" t="str">
        <f>FR645</f>
        <v/>
      </c>
      <c r="AU645">
        <v>69.900000000000006</v>
      </c>
      <c r="AV645">
        <v>67</v>
      </c>
      <c r="AW645">
        <v>230.4</v>
      </c>
      <c r="AX645">
        <v>183</v>
      </c>
      <c r="AY645">
        <v>207.8</v>
      </c>
      <c r="AZ645" s="61">
        <v>855</v>
      </c>
      <c r="BO645" s="90"/>
      <c r="BP645" s="273"/>
      <c r="BQ645" s="90"/>
      <c r="BR645" s="90"/>
      <c r="BS645" s="90"/>
      <c r="BT645" s="90"/>
      <c r="BU645" s="90"/>
      <c r="BV645" s="90"/>
      <c r="BW645" s="90"/>
      <c r="BX645" s="90"/>
      <c r="BY645" s="90"/>
      <c r="BZ645" s="90"/>
      <c r="CA645" s="90"/>
      <c r="CB645" s="90"/>
      <c r="CC645" s="90"/>
      <c r="CD645" s="90"/>
      <c r="CE645" s="90"/>
      <c r="CF645" s="90"/>
      <c r="CG645" s="90"/>
      <c r="CH645" s="90"/>
      <c r="CI645" s="90"/>
      <c r="CJ645" s="90"/>
      <c r="CK645" s="90"/>
      <c r="CL645" s="91"/>
      <c r="CM645" s="90"/>
      <c r="CN645" s="90">
        <v>1697</v>
      </c>
      <c r="CO645" s="90"/>
      <c r="DB645" s="103"/>
      <c r="DC645" s="103"/>
      <c r="DD645" s="103"/>
      <c r="DE645" s="103"/>
      <c r="DF645" s="103"/>
      <c r="DG645" s="103"/>
      <c r="DH645" s="103">
        <v>19.7</v>
      </c>
      <c r="DI645" s="103"/>
      <c r="DJ645" s="103"/>
      <c r="DK645" s="103"/>
      <c r="DL645" s="103"/>
      <c r="DM645" s="103"/>
      <c r="DN645" s="103"/>
      <c r="DO645" s="103"/>
      <c r="DP645" s="103"/>
      <c r="DQ645" s="103"/>
      <c r="DR645" s="103"/>
      <c r="DS645" s="104"/>
      <c r="DT645" s="50">
        <f t="shared" si="788"/>
        <v>1</v>
      </c>
      <c r="DU645" s="73">
        <f t="shared" si="789"/>
        <v>0</v>
      </c>
      <c r="DV645" s="73">
        <f t="shared" si="790"/>
        <v>1</v>
      </c>
      <c r="DW645" s="73">
        <f t="shared" si="791"/>
        <v>0</v>
      </c>
      <c r="DX645" s="73">
        <f t="shared" si="792"/>
        <v>0</v>
      </c>
      <c r="DY645" s="125">
        <f t="shared" si="793"/>
        <v>0</v>
      </c>
      <c r="DZ645" s="73">
        <f t="shared" si="794"/>
        <v>0</v>
      </c>
      <c r="EA645" s="19">
        <f t="shared" si="795"/>
        <v>0</v>
      </c>
      <c r="EB645" s="50">
        <f t="shared" si="796"/>
        <v>1</v>
      </c>
      <c r="EC645" s="19">
        <f t="shared" si="797"/>
        <v>0</v>
      </c>
      <c r="ED645" s="19">
        <f t="shared" si="798"/>
        <v>1</v>
      </c>
      <c r="EE645" s="19">
        <f t="shared" si="799"/>
        <v>0</v>
      </c>
      <c r="EF645" s="50">
        <f t="shared" si="800"/>
        <v>0</v>
      </c>
      <c r="EG645" s="19">
        <f t="shared" si="801"/>
        <v>0</v>
      </c>
      <c r="EH645" s="19">
        <f t="shared" si="802"/>
        <v>1</v>
      </c>
      <c r="EI645" s="50">
        <f t="shared" si="803"/>
        <v>0</v>
      </c>
      <c r="EJ645" s="125">
        <f t="shared" si="804"/>
        <v>2</v>
      </c>
      <c r="EK645">
        <f t="shared" si="805"/>
        <v>69.900000000000006</v>
      </c>
      <c r="EL645" t="str">
        <f t="shared" si="806"/>
        <v/>
      </c>
      <c r="EM645">
        <f t="shared" si="807"/>
        <v>67</v>
      </c>
      <c r="EN645">
        <f t="shared" si="808"/>
        <v>230.4</v>
      </c>
      <c r="EO645" t="str">
        <f t="shared" si="809"/>
        <v/>
      </c>
      <c r="EP645" t="str">
        <f t="shared" si="810"/>
        <v/>
      </c>
      <c r="EQ645">
        <f t="shared" si="811"/>
        <v>855</v>
      </c>
      <c r="ER645" t="str">
        <f t="shared" si="812"/>
        <v/>
      </c>
      <c r="ES645" t="str">
        <f t="shared" si="813"/>
        <v/>
      </c>
      <c r="ET645">
        <f t="shared" si="814"/>
        <v>207.8</v>
      </c>
      <c r="EU645" s="61">
        <f t="shared" si="815"/>
        <v>183</v>
      </c>
      <c r="EV645" s="53" t="e">
        <f>IF(ISNUMBER(EK645),EK645*#REF!,"")</f>
        <v>#REF!</v>
      </c>
      <c r="EW645" s="53" t="str">
        <f>IF(ISNUMBER(EL645),EL645*#REF!,"")</f>
        <v/>
      </c>
      <c r="EX645" s="53" t="e">
        <f>IF(ISNUMBER(EM645),EM645*#REF!,"")</f>
        <v>#REF!</v>
      </c>
      <c r="EY645" s="53" t="e">
        <f>IF(ISNUMBER(EN645),EN645*#REF!,"")</f>
        <v>#REF!</v>
      </c>
      <c r="EZ645" s="53" t="str">
        <f>IF(ISNUMBER(EO645),EO645*#REF!,"")</f>
        <v/>
      </c>
      <c r="FA645" s="53" t="str">
        <f>IF(ISNUMBER(EP645),EP645*#REF!,"")</f>
        <v/>
      </c>
      <c r="FB645" s="53" t="e">
        <f>IF(ISNUMBER(EQ645),EQ645*#REF!,"")</f>
        <v>#REF!</v>
      </c>
      <c r="FC645" s="53" t="str">
        <f>IF(ISNUMBER(ER645),ER645*#REF!,"")</f>
        <v/>
      </c>
      <c r="FD645" s="53" t="str">
        <f>IF(ISNUMBER(ES645),ES645*#REF!,"")</f>
        <v/>
      </c>
      <c r="FE645" s="53" t="e">
        <f>IF(ISNUMBER(ET645),ET645*#REF!,"")</f>
        <v>#REF!</v>
      </c>
      <c r="FF645" s="52" t="e">
        <f>IF(ISNUMBER(EU645),EU645*#REF!,"")</f>
        <v>#REF!</v>
      </c>
      <c r="FG645" s="55" t="str">
        <f t="shared" si="816"/>
        <v/>
      </c>
      <c r="FH645" s="55" t="str">
        <f t="shared" si="817"/>
        <v/>
      </c>
      <c r="FI645" s="55" t="str">
        <f t="shared" si="818"/>
        <v/>
      </c>
      <c r="FJ645" s="55" t="str">
        <f t="shared" si="819"/>
        <v/>
      </c>
      <c r="FK645" s="55" t="str">
        <f t="shared" si="820"/>
        <v/>
      </c>
      <c r="FL645" s="55" t="str">
        <f t="shared" si="821"/>
        <v/>
      </c>
      <c r="FM645" s="55" t="str">
        <f t="shared" si="822"/>
        <v/>
      </c>
      <c r="FN645" s="55" t="str">
        <f t="shared" si="823"/>
        <v/>
      </c>
      <c r="FO645" s="55" t="str">
        <f t="shared" si="824"/>
        <v/>
      </c>
      <c r="FP645" s="55" t="str">
        <f t="shared" si="825"/>
        <v/>
      </c>
      <c r="FQ645" s="59" t="str">
        <f t="shared" si="826"/>
        <v/>
      </c>
      <c r="FR645" s="53" t="str">
        <f t="shared" si="852"/>
        <v/>
      </c>
      <c r="FS645" s="53" t="e">
        <f t="shared" si="827"/>
        <v>#VALUE!</v>
      </c>
      <c r="FT645" s="19" t="e">
        <f t="shared" si="828"/>
        <v>#VALUE!</v>
      </c>
      <c r="FU645" s="19" t="e">
        <f t="shared" si="829"/>
        <v>#VALUE!</v>
      </c>
      <c r="FV645" s="19" t="e">
        <f t="shared" si="830"/>
        <v>#VALUE!</v>
      </c>
      <c r="FW645" s="50" t="e">
        <f t="shared" si="831"/>
        <v>#VALUE!</v>
      </c>
      <c r="FX645" s="120">
        <f t="shared" si="832"/>
        <v>0</v>
      </c>
      <c r="FY645" s="120">
        <f t="shared" si="833"/>
        <v>0</v>
      </c>
      <c r="FZ645" s="120">
        <f t="shared" si="834"/>
        <v>0</v>
      </c>
      <c r="GA645" s="120">
        <f t="shared" si="835"/>
        <v>0</v>
      </c>
      <c r="GB645" s="120">
        <f t="shared" si="836"/>
        <v>0</v>
      </c>
      <c r="GC645" s="120">
        <f t="shared" si="837"/>
        <v>0</v>
      </c>
      <c r="GD645" s="120">
        <f t="shared" si="838"/>
        <v>0</v>
      </c>
      <c r="GE645" s="120">
        <f t="shared" si="839"/>
        <v>0</v>
      </c>
      <c r="GF645" s="120">
        <f t="shared" si="840"/>
        <v>0</v>
      </c>
      <c r="GG645">
        <f t="shared" si="841"/>
        <v>0</v>
      </c>
      <c r="GH645">
        <f t="shared" si="842"/>
        <v>0</v>
      </c>
      <c r="GI645">
        <v>6</v>
      </c>
      <c r="GJ645" t="str">
        <f t="shared" si="843"/>
        <v/>
      </c>
    </row>
    <row r="646" spans="1:192" ht="15" x14ac:dyDescent="0.25">
      <c r="A646" s="50">
        <f t="shared" si="844"/>
        <v>645</v>
      </c>
      <c r="B646" t="s">
        <v>100</v>
      </c>
      <c r="C646" s="2" t="s">
        <v>164</v>
      </c>
      <c r="D646" s="2"/>
      <c r="E646" s="2"/>
      <c r="F646" s="274">
        <v>3529180</v>
      </c>
      <c r="G646" s="271">
        <v>5707650</v>
      </c>
      <c r="H646" s="77">
        <f t="shared" si="782"/>
        <v>529093.89799999993</v>
      </c>
      <c r="I646" s="77">
        <f t="shared" si="783"/>
        <v>5705806.7300000004</v>
      </c>
      <c r="J646" s="66">
        <v>172</v>
      </c>
      <c r="K646" s="19" t="s">
        <v>1334</v>
      </c>
      <c r="L646" s="19">
        <v>80</v>
      </c>
      <c r="Q646" s="2" t="s">
        <v>1339</v>
      </c>
      <c r="R646" s="2" t="s">
        <v>2862</v>
      </c>
      <c r="S646" s="2" t="s">
        <v>1324</v>
      </c>
      <c r="T646" s="241" t="str">
        <f t="shared" si="784"/>
        <v>-</v>
      </c>
      <c r="U646" s="241" t="str">
        <f t="shared" si="785"/>
        <v>-</v>
      </c>
      <c r="V646" s="241" t="str">
        <f t="shared" si="786"/>
        <v>-</v>
      </c>
      <c r="W646" s="241" t="str">
        <f t="shared" si="851"/>
        <v>-</v>
      </c>
      <c r="X646" s="260">
        <f t="shared" si="847"/>
        <v>6</v>
      </c>
      <c r="Y646" s="261" t="str">
        <f t="shared" si="850"/>
        <v/>
      </c>
      <c r="Z646" s="56"/>
      <c r="AA646" s="48" t="s">
        <v>1779</v>
      </c>
      <c r="AB646" s="73">
        <v>2</v>
      </c>
      <c r="AC646" s="2" t="s">
        <v>1038</v>
      </c>
      <c r="AD646" s="2" t="s">
        <v>1883</v>
      </c>
      <c r="AE646" s="57" t="s">
        <v>1431</v>
      </c>
      <c r="AF646" s="128">
        <v>11</v>
      </c>
      <c r="AH646" s="108">
        <v>6</v>
      </c>
      <c r="AI646" s="272"/>
      <c r="AS646" s="204"/>
      <c r="AT646" s="249"/>
      <c r="AU646" s="51"/>
      <c r="AV646" s="51"/>
      <c r="AW646" s="51"/>
      <c r="AX646" s="51"/>
      <c r="AY646" s="51"/>
      <c r="AZ646" s="49">
        <v>567</v>
      </c>
      <c r="BO646" s="90"/>
      <c r="BP646" s="273"/>
      <c r="BQ646" s="90"/>
      <c r="BR646" s="90"/>
      <c r="BS646" s="90"/>
      <c r="BT646" s="90"/>
      <c r="BU646" s="90"/>
      <c r="BV646" s="90"/>
      <c r="BW646" s="90"/>
      <c r="BX646" s="90"/>
      <c r="BY646" s="90"/>
      <c r="BZ646" s="90"/>
      <c r="CA646" s="90"/>
      <c r="CB646" s="90"/>
      <c r="CC646" s="90"/>
      <c r="CD646" s="90"/>
      <c r="CE646" s="90"/>
      <c r="CF646" s="90"/>
      <c r="CG646" s="90"/>
      <c r="CH646" s="90"/>
      <c r="CI646" s="90"/>
      <c r="CJ646" s="90"/>
      <c r="CK646" s="90"/>
      <c r="CL646" s="91"/>
      <c r="CM646" s="90"/>
      <c r="CN646" s="90" t="s">
        <v>3088</v>
      </c>
      <c r="CO646" s="90"/>
      <c r="DB646" s="103"/>
      <c r="DC646" s="90" t="s">
        <v>2171</v>
      </c>
      <c r="DD646" s="103"/>
      <c r="DE646" s="103">
        <v>-1.3</v>
      </c>
      <c r="DF646" s="90" t="s">
        <v>2172</v>
      </c>
      <c r="DG646" s="103"/>
      <c r="DH646" s="103"/>
      <c r="DI646" s="103"/>
      <c r="DJ646" s="103"/>
      <c r="DK646" s="103"/>
      <c r="DL646" s="103"/>
      <c r="DM646" s="103"/>
      <c r="DN646" s="103"/>
      <c r="DO646" s="103"/>
      <c r="DP646" s="103"/>
      <c r="DQ646" s="103"/>
      <c r="DR646" s="103"/>
      <c r="DS646" s="104"/>
      <c r="DT646" s="50">
        <f t="shared" si="788"/>
        <v>0</v>
      </c>
      <c r="DU646" s="73">
        <f t="shared" si="789"/>
        <v>0</v>
      </c>
      <c r="DV646" s="73">
        <f t="shared" si="790"/>
        <v>1</v>
      </c>
      <c r="DW646" s="73">
        <f t="shared" si="791"/>
        <v>0</v>
      </c>
      <c r="DX646" s="73">
        <f t="shared" si="792"/>
        <v>0</v>
      </c>
      <c r="DY646" s="125">
        <f t="shared" si="793"/>
        <v>0</v>
      </c>
      <c r="DZ646" s="73">
        <f t="shared" si="794"/>
        <v>1</v>
      </c>
      <c r="EA646" s="19">
        <f t="shared" si="795"/>
        <v>0</v>
      </c>
      <c r="EB646" s="50">
        <f t="shared" si="796"/>
        <v>0</v>
      </c>
      <c r="EC646" s="19">
        <f t="shared" si="797"/>
        <v>0</v>
      </c>
      <c r="ED646" s="19">
        <f t="shared" si="798"/>
        <v>0</v>
      </c>
      <c r="EE646" s="19">
        <f t="shared" si="799"/>
        <v>0</v>
      </c>
      <c r="EF646" s="50">
        <f t="shared" si="800"/>
        <v>1</v>
      </c>
      <c r="EG646" s="19">
        <f t="shared" si="801"/>
        <v>0</v>
      </c>
      <c r="EH646" s="19">
        <f t="shared" si="802"/>
        <v>0</v>
      </c>
      <c r="EI646" s="50">
        <f t="shared" si="803"/>
        <v>1</v>
      </c>
      <c r="EJ646" s="125">
        <f t="shared" si="804"/>
        <v>0</v>
      </c>
      <c r="EK646" t="str">
        <f t="shared" si="805"/>
        <v/>
      </c>
      <c r="EL646" t="str">
        <f t="shared" si="806"/>
        <v/>
      </c>
      <c r="EM646" t="str">
        <f t="shared" si="807"/>
        <v/>
      </c>
      <c r="EN646" t="str">
        <f t="shared" si="808"/>
        <v/>
      </c>
      <c r="EO646" t="str">
        <f t="shared" si="809"/>
        <v/>
      </c>
      <c r="EP646" t="str">
        <f t="shared" si="810"/>
        <v/>
      </c>
      <c r="EQ646">
        <f t="shared" si="811"/>
        <v>567</v>
      </c>
      <c r="ER646" t="str">
        <f t="shared" si="812"/>
        <v/>
      </c>
      <c r="ES646" t="str">
        <f t="shared" si="813"/>
        <v/>
      </c>
      <c r="ET646" t="str">
        <f t="shared" si="814"/>
        <v/>
      </c>
      <c r="EU646" s="61" t="str">
        <f t="shared" si="815"/>
        <v/>
      </c>
      <c r="EV646" s="53" t="str">
        <f>IF(ISNUMBER(EK646),EK646*#REF!,"")</f>
        <v/>
      </c>
      <c r="EW646" s="53" t="str">
        <f>IF(ISNUMBER(EL646),EL646*#REF!,"")</f>
        <v/>
      </c>
      <c r="EX646" s="53" t="str">
        <f>IF(ISNUMBER(EM646),EM646*#REF!,"")</f>
        <v/>
      </c>
      <c r="EY646" s="53" t="str">
        <f>IF(ISNUMBER(EN646),EN646*#REF!,"")</f>
        <v/>
      </c>
      <c r="EZ646" s="53" t="str">
        <f>IF(ISNUMBER(EO646),EO646*#REF!,"")</f>
        <v/>
      </c>
      <c r="FA646" s="53" t="str">
        <f>IF(ISNUMBER(EP646),EP646*#REF!,"")</f>
        <v/>
      </c>
      <c r="FB646" s="53" t="e">
        <f>IF(ISNUMBER(EQ646),EQ646*#REF!,"")</f>
        <v>#REF!</v>
      </c>
      <c r="FC646" s="53" t="str">
        <f>IF(ISNUMBER(ER646),ER646*#REF!,"")</f>
        <v/>
      </c>
      <c r="FD646" s="53" t="str">
        <f>IF(ISNUMBER(ES646),ES646*#REF!,"")</f>
        <v/>
      </c>
      <c r="FE646" s="53" t="str">
        <f>IF(ISNUMBER(ET646),ET646*#REF!,"")</f>
        <v/>
      </c>
      <c r="FF646" s="52" t="str">
        <f>IF(ISNUMBER(EU646),EU646*#REF!,"")</f>
        <v/>
      </c>
      <c r="FG646" s="55" t="str">
        <f t="shared" si="816"/>
        <v/>
      </c>
      <c r="FH646" s="55" t="str">
        <f t="shared" si="817"/>
        <v/>
      </c>
      <c r="FI646" s="55" t="str">
        <f t="shared" si="818"/>
        <v/>
      </c>
      <c r="FJ646" s="55" t="str">
        <f t="shared" si="819"/>
        <v/>
      </c>
      <c r="FK646" s="55" t="str">
        <f t="shared" si="820"/>
        <v/>
      </c>
      <c r="FL646" s="55" t="str">
        <f t="shared" si="821"/>
        <v/>
      </c>
      <c r="FM646" s="55" t="str">
        <f t="shared" si="822"/>
        <v/>
      </c>
      <c r="FN646" s="55" t="str">
        <f t="shared" si="823"/>
        <v/>
      </c>
      <c r="FO646" s="55" t="str">
        <f t="shared" si="824"/>
        <v/>
      </c>
      <c r="FP646" s="55" t="str">
        <f t="shared" si="825"/>
        <v/>
      </c>
      <c r="FQ646" s="59" t="str">
        <f t="shared" si="826"/>
        <v/>
      </c>
      <c r="FR646" s="53" t="str">
        <f t="shared" si="852"/>
        <v/>
      </c>
      <c r="FS646" s="53">
        <f t="shared" si="827"/>
        <v>0</v>
      </c>
      <c r="FT646" s="19">
        <f t="shared" si="828"/>
        <v>1</v>
      </c>
      <c r="FU646" s="19">
        <f t="shared" si="829"/>
        <v>0</v>
      </c>
      <c r="FV646" s="19">
        <f t="shared" si="830"/>
        <v>0</v>
      </c>
      <c r="FW646" s="50">
        <f t="shared" si="831"/>
        <v>0</v>
      </c>
      <c r="FX646" s="120">
        <f t="shared" si="832"/>
        <v>0</v>
      </c>
      <c r="FY646" s="120">
        <f t="shared" si="833"/>
        <v>0</v>
      </c>
      <c r="FZ646" s="120">
        <f t="shared" si="834"/>
        <v>0</v>
      </c>
      <c r="GA646" s="120">
        <f t="shared" si="835"/>
        <v>0</v>
      </c>
      <c r="GB646" s="120">
        <f t="shared" si="836"/>
        <v>0</v>
      </c>
      <c r="GC646" s="120">
        <f t="shared" si="837"/>
        <v>0</v>
      </c>
      <c r="GD646" s="120">
        <f t="shared" si="838"/>
        <v>0</v>
      </c>
      <c r="GE646" s="120">
        <f t="shared" si="839"/>
        <v>0</v>
      </c>
      <c r="GF646" s="120">
        <f t="shared" si="840"/>
        <v>0</v>
      </c>
      <c r="GG646">
        <f t="shared" si="841"/>
        <v>0</v>
      </c>
      <c r="GH646">
        <f t="shared" si="842"/>
        <v>0</v>
      </c>
      <c r="GI646">
        <v>6</v>
      </c>
      <c r="GJ646" t="str">
        <f t="shared" si="843"/>
        <v/>
      </c>
    </row>
    <row r="647" spans="1:192" ht="15" x14ac:dyDescent="0.25">
      <c r="A647" s="50">
        <f t="shared" si="844"/>
        <v>646</v>
      </c>
      <c r="B647" t="s">
        <v>100</v>
      </c>
      <c r="C647" s="2" t="s">
        <v>164</v>
      </c>
      <c r="D647" s="2"/>
      <c r="E647" s="2"/>
      <c r="F647" s="274">
        <v>3529180</v>
      </c>
      <c r="G647" s="271">
        <v>5707650</v>
      </c>
      <c r="H647" s="77">
        <f t="shared" si="782"/>
        <v>529093.89799999993</v>
      </c>
      <c r="I647" s="77">
        <f t="shared" si="783"/>
        <v>5705806.7300000004</v>
      </c>
      <c r="J647" s="66">
        <v>172</v>
      </c>
      <c r="K647" s="19" t="s">
        <v>1334</v>
      </c>
      <c r="L647" s="19">
        <v>80</v>
      </c>
      <c r="Q647" s="2" t="s">
        <v>1339</v>
      </c>
      <c r="R647" s="2" t="s">
        <v>2862</v>
      </c>
      <c r="S647" s="2" t="s">
        <v>1324</v>
      </c>
      <c r="T647" s="241" t="str">
        <f t="shared" si="784"/>
        <v>-</v>
      </c>
      <c r="U647" s="241" t="str">
        <f t="shared" si="785"/>
        <v>-</v>
      </c>
      <c r="V647" s="241" t="str">
        <f t="shared" si="786"/>
        <v>-</v>
      </c>
      <c r="W647" s="241" t="str">
        <f t="shared" si="851"/>
        <v>-</v>
      </c>
      <c r="X647" s="260">
        <f t="shared" si="847"/>
        <v>6</v>
      </c>
      <c r="Y647" s="261" t="str">
        <f t="shared" si="850"/>
        <v/>
      </c>
      <c r="Z647" s="56"/>
      <c r="AA647" s="48" t="s">
        <v>1783</v>
      </c>
      <c r="AB647" s="73">
        <v>3</v>
      </c>
      <c r="AC647" s="2" t="s">
        <v>1038</v>
      </c>
      <c r="AD647" s="2" t="s">
        <v>1883</v>
      </c>
      <c r="AE647" s="57" t="s">
        <v>1431</v>
      </c>
      <c r="AF647" s="66">
        <v>10.6</v>
      </c>
      <c r="AH647" s="19">
        <v>6.3</v>
      </c>
      <c r="AI647" s="272"/>
      <c r="AS647" s="204"/>
      <c r="AT647" s="249"/>
      <c r="AU647" s="51"/>
      <c r="AV647" s="51"/>
      <c r="AW647" s="51"/>
      <c r="AX647" s="51"/>
      <c r="AY647" s="51"/>
      <c r="AZ647" s="49">
        <v>610</v>
      </c>
      <c r="BO647" s="90"/>
      <c r="BP647" s="273"/>
      <c r="BQ647" s="90"/>
      <c r="BR647" s="90"/>
      <c r="BS647" s="90"/>
      <c r="BT647" s="90"/>
      <c r="BU647" s="90"/>
      <c r="BV647" s="90"/>
      <c r="BW647" s="90"/>
      <c r="BX647" s="90"/>
      <c r="BY647" s="90"/>
      <c r="BZ647" s="90"/>
      <c r="CA647" s="90"/>
      <c r="CB647" s="90"/>
      <c r="CC647" s="90"/>
      <c r="CD647" s="90"/>
      <c r="CE647" s="90"/>
      <c r="CF647" s="90"/>
      <c r="CG647" s="90"/>
      <c r="CH647" s="90"/>
      <c r="CI647" s="90"/>
      <c r="CJ647" s="90"/>
      <c r="CK647" s="90"/>
      <c r="CL647" s="91"/>
      <c r="CM647" s="90"/>
      <c r="CN647" s="90">
        <v>260</v>
      </c>
      <c r="CO647" s="90"/>
      <c r="DB647" s="103"/>
      <c r="DC647" s="90" t="s">
        <v>2173</v>
      </c>
      <c r="DD647" s="103"/>
      <c r="DE647" s="103">
        <v>0.4</v>
      </c>
      <c r="DF647" s="90" t="s">
        <v>2174</v>
      </c>
      <c r="DG647" s="103">
        <v>-8.25</v>
      </c>
      <c r="DH647" s="103"/>
      <c r="DI647" s="103"/>
      <c r="DJ647" s="103"/>
      <c r="DK647" s="103"/>
      <c r="DL647" s="103"/>
      <c r="DM647" s="103"/>
      <c r="DN647" s="103"/>
      <c r="DO647" s="103"/>
      <c r="DP647" s="103"/>
      <c r="DQ647" s="103"/>
      <c r="DR647" s="103"/>
      <c r="DS647" s="104"/>
      <c r="DT647" s="50">
        <f t="shared" si="788"/>
        <v>0</v>
      </c>
      <c r="DU647" s="73">
        <f t="shared" si="789"/>
        <v>0</v>
      </c>
      <c r="DV647" s="73">
        <f t="shared" si="790"/>
        <v>1</v>
      </c>
      <c r="DW647" s="73">
        <f t="shared" si="791"/>
        <v>0</v>
      </c>
      <c r="DX647" s="73">
        <f t="shared" si="792"/>
        <v>0</v>
      </c>
      <c r="DY647" s="125">
        <f t="shared" si="793"/>
        <v>0</v>
      </c>
      <c r="DZ647" s="73">
        <f t="shared" si="794"/>
        <v>1</v>
      </c>
      <c r="EA647" s="19">
        <f t="shared" si="795"/>
        <v>0</v>
      </c>
      <c r="EB647" s="50">
        <f t="shared" si="796"/>
        <v>0</v>
      </c>
      <c r="EC647" s="19">
        <f t="shared" si="797"/>
        <v>0</v>
      </c>
      <c r="ED647" s="19">
        <f t="shared" si="798"/>
        <v>0</v>
      </c>
      <c r="EE647" s="19">
        <f t="shared" si="799"/>
        <v>0</v>
      </c>
      <c r="EF647" s="50">
        <f t="shared" si="800"/>
        <v>1</v>
      </c>
      <c r="EG647" s="19">
        <f t="shared" si="801"/>
        <v>1</v>
      </c>
      <c r="EH647" s="19">
        <f t="shared" si="802"/>
        <v>0</v>
      </c>
      <c r="EI647" s="50">
        <f t="shared" si="803"/>
        <v>0</v>
      </c>
      <c r="EJ647" s="125">
        <f t="shared" si="804"/>
        <v>0</v>
      </c>
      <c r="EK647" t="str">
        <f t="shared" si="805"/>
        <v/>
      </c>
      <c r="EL647" t="str">
        <f t="shared" si="806"/>
        <v/>
      </c>
      <c r="EM647" t="str">
        <f t="shared" si="807"/>
        <v/>
      </c>
      <c r="EN647" t="str">
        <f t="shared" si="808"/>
        <v/>
      </c>
      <c r="EO647" t="str">
        <f t="shared" si="809"/>
        <v/>
      </c>
      <c r="EP647" t="str">
        <f t="shared" si="810"/>
        <v/>
      </c>
      <c r="EQ647">
        <f t="shared" si="811"/>
        <v>610</v>
      </c>
      <c r="ER647" t="str">
        <f t="shared" si="812"/>
        <v/>
      </c>
      <c r="ES647" t="str">
        <f t="shared" si="813"/>
        <v/>
      </c>
      <c r="ET647" t="str">
        <f t="shared" si="814"/>
        <v/>
      </c>
      <c r="EU647" s="61" t="str">
        <f t="shared" si="815"/>
        <v/>
      </c>
      <c r="EV647" s="53" t="str">
        <f>IF(ISNUMBER(EK647),EK647*#REF!,"")</f>
        <v/>
      </c>
      <c r="EW647" s="53" t="str">
        <f>IF(ISNUMBER(EL647),EL647*#REF!,"")</f>
        <v/>
      </c>
      <c r="EX647" s="53" t="str">
        <f>IF(ISNUMBER(EM647),EM647*#REF!,"")</f>
        <v/>
      </c>
      <c r="EY647" s="53" t="str">
        <f>IF(ISNUMBER(EN647),EN647*#REF!,"")</f>
        <v/>
      </c>
      <c r="EZ647" s="53" t="str">
        <f>IF(ISNUMBER(EO647),EO647*#REF!,"")</f>
        <v/>
      </c>
      <c r="FA647" s="53" t="str">
        <f>IF(ISNUMBER(EP647),EP647*#REF!,"")</f>
        <v/>
      </c>
      <c r="FB647" s="53" t="e">
        <f>IF(ISNUMBER(EQ647),EQ647*#REF!,"")</f>
        <v>#REF!</v>
      </c>
      <c r="FC647" s="53" t="str">
        <f>IF(ISNUMBER(ER647),ER647*#REF!,"")</f>
        <v/>
      </c>
      <c r="FD647" s="53" t="str">
        <f>IF(ISNUMBER(ES647),ES647*#REF!,"")</f>
        <v/>
      </c>
      <c r="FE647" s="53" t="str">
        <f>IF(ISNUMBER(ET647),ET647*#REF!,"")</f>
        <v/>
      </c>
      <c r="FF647" s="52" t="str">
        <f>IF(ISNUMBER(EU647),EU647*#REF!,"")</f>
        <v/>
      </c>
      <c r="FG647" s="55" t="str">
        <f t="shared" si="816"/>
        <v/>
      </c>
      <c r="FH647" s="55" t="str">
        <f t="shared" si="817"/>
        <v/>
      </c>
      <c r="FI647" s="55" t="str">
        <f t="shared" si="818"/>
        <v/>
      </c>
      <c r="FJ647" s="55" t="str">
        <f t="shared" si="819"/>
        <v/>
      </c>
      <c r="FK647" s="55" t="str">
        <f t="shared" si="820"/>
        <v/>
      </c>
      <c r="FL647" s="55" t="str">
        <f t="shared" si="821"/>
        <v/>
      </c>
      <c r="FM647" s="55" t="str">
        <f t="shared" si="822"/>
        <v/>
      </c>
      <c r="FN647" s="55" t="str">
        <f t="shared" si="823"/>
        <v/>
      </c>
      <c r="FO647" s="55" t="str">
        <f t="shared" si="824"/>
        <v/>
      </c>
      <c r="FP647" s="55" t="str">
        <f t="shared" si="825"/>
        <v/>
      </c>
      <c r="FQ647" s="59" t="str">
        <f t="shared" si="826"/>
        <v/>
      </c>
      <c r="FR647" s="53" t="str">
        <f t="shared" si="852"/>
        <v/>
      </c>
      <c r="FS647" s="53">
        <f t="shared" si="827"/>
        <v>0</v>
      </c>
      <c r="FT647" s="19">
        <f t="shared" si="828"/>
        <v>1</v>
      </c>
      <c r="FU647" s="19">
        <f t="shared" si="829"/>
        <v>0</v>
      </c>
      <c r="FV647" s="19">
        <f t="shared" si="830"/>
        <v>0</v>
      </c>
      <c r="FW647" s="50">
        <f t="shared" si="831"/>
        <v>0</v>
      </c>
      <c r="FX647" s="120">
        <f t="shared" si="832"/>
        <v>0</v>
      </c>
      <c r="FY647" s="120">
        <f t="shared" si="833"/>
        <v>0</v>
      </c>
      <c r="FZ647" s="120">
        <f t="shared" si="834"/>
        <v>0</v>
      </c>
      <c r="GA647" s="120">
        <f t="shared" si="835"/>
        <v>0</v>
      </c>
      <c r="GB647" s="120">
        <f t="shared" si="836"/>
        <v>0</v>
      </c>
      <c r="GC647" s="120">
        <f t="shared" si="837"/>
        <v>0</v>
      </c>
      <c r="GD647" s="120">
        <f t="shared" si="838"/>
        <v>0</v>
      </c>
      <c r="GE647" s="120">
        <f t="shared" si="839"/>
        <v>0</v>
      </c>
      <c r="GF647" s="120">
        <f t="shared" si="840"/>
        <v>0</v>
      </c>
      <c r="GG647">
        <f t="shared" si="841"/>
        <v>0</v>
      </c>
      <c r="GH647">
        <f t="shared" si="842"/>
        <v>0</v>
      </c>
      <c r="GI647">
        <v>6</v>
      </c>
      <c r="GJ647" t="str">
        <f t="shared" si="843"/>
        <v/>
      </c>
    </row>
    <row r="648" spans="1:192" ht="15" x14ac:dyDescent="0.25">
      <c r="A648" s="50">
        <f t="shared" si="844"/>
        <v>647</v>
      </c>
      <c r="B648" t="s">
        <v>100</v>
      </c>
      <c r="C648" s="2" t="s">
        <v>164</v>
      </c>
      <c r="D648" s="2"/>
      <c r="E648" s="2"/>
      <c r="F648" s="274">
        <v>3529180</v>
      </c>
      <c r="G648" s="271">
        <v>5707650</v>
      </c>
      <c r="H648" s="77">
        <f t="shared" si="782"/>
        <v>529093.89799999993</v>
      </c>
      <c r="I648" s="77">
        <f t="shared" si="783"/>
        <v>5705806.7300000004</v>
      </c>
      <c r="J648" s="66">
        <v>172</v>
      </c>
      <c r="K648" s="19" t="s">
        <v>1334</v>
      </c>
      <c r="L648" s="19">
        <v>80</v>
      </c>
      <c r="Q648" s="2" t="s">
        <v>1339</v>
      </c>
      <c r="R648" s="2" t="s">
        <v>2862</v>
      </c>
      <c r="S648" s="2" t="s">
        <v>1324</v>
      </c>
      <c r="T648" s="241" t="str">
        <f t="shared" si="784"/>
        <v>-</v>
      </c>
      <c r="U648" s="241" t="str">
        <f t="shared" si="785"/>
        <v>-</v>
      </c>
      <c r="V648" s="241" t="str">
        <f t="shared" si="786"/>
        <v>-</v>
      </c>
      <c r="W648" s="241" t="str">
        <f t="shared" si="851"/>
        <v>-</v>
      </c>
      <c r="X648" s="260">
        <f t="shared" si="847"/>
        <v>6</v>
      </c>
      <c r="Y648" s="261" t="str">
        <f t="shared" si="850"/>
        <v/>
      </c>
      <c r="Z648" s="56"/>
      <c r="AA648" s="48" t="s">
        <v>2161</v>
      </c>
      <c r="AB648" s="73">
        <v>4</v>
      </c>
      <c r="AC648" s="2" t="s">
        <v>1038</v>
      </c>
      <c r="AD648" s="2" t="s">
        <v>1883</v>
      </c>
      <c r="AE648" s="57" t="s">
        <v>1431</v>
      </c>
      <c r="AF648" s="66">
        <v>10.4</v>
      </c>
      <c r="AG648" s="19">
        <v>1160</v>
      </c>
      <c r="AH648" s="19">
        <v>6.5</v>
      </c>
      <c r="AI648" s="272"/>
      <c r="AS648" s="204"/>
      <c r="AT648" s="249"/>
      <c r="AU648" s="51"/>
      <c r="AV648" s="51"/>
      <c r="AW648" s="51"/>
      <c r="AX648" s="51"/>
      <c r="AY648" s="51"/>
      <c r="AZ648" s="49">
        <v>476</v>
      </c>
      <c r="BO648" s="90"/>
      <c r="BP648" s="273"/>
      <c r="BQ648" s="90"/>
      <c r="BR648" s="90"/>
      <c r="BS648" s="90"/>
      <c r="BT648" s="90"/>
      <c r="BU648" s="90"/>
      <c r="BV648" s="90"/>
      <c r="BW648" s="90"/>
      <c r="BX648" s="90"/>
      <c r="BY648" s="90"/>
      <c r="BZ648" s="90"/>
      <c r="CA648" s="90"/>
      <c r="CB648" s="90"/>
      <c r="CC648" s="90"/>
      <c r="CD648" s="90"/>
      <c r="CE648" s="90"/>
      <c r="CF648" s="90"/>
      <c r="CG648" s="90"/>
      <c r="CH648" s="90"/>
      <c r="CI648" s="90"/>
      <c r="CJ648" s="90"/>
      <c r="CK648" s="90"/>
      <c r="CL648" s="91"/>
      <c r="CM648" s="90"/>
      <c r="CN648" s="90">
        <v>110</v>
      </c>
      <c r="CO648" s="90"/>
      <c r="DB648" s="103"/>
      <c r="DC648" s="90" t="s">
        <v>2175</v>
      </c>
      <c r="DD648" s="103"/>
      <c r="DE648" s="103">
        <v>-2.2000000000000002</v>
      </c>
      <c r="DF648" s="90" t="s">
        <v>2176</v>
      </c>
      <c r="DG648" s="103">
        <v>-8.65</v>
      </c>
      <c r="DH648" s="103"/>
      <c r="DI648" s="103"/>
      <c r="DJ648" s="103"/>
      <c r="DK648" s="103"/>
      <c r="DL648" s="103"/>
      <c r="DM648" s="103"/>
      <c r="DN648" s="103"/>
      <c r="DO648" s="103"/>
      <c r="DP648" s="103"/>
      <c r="DQ648" s="103"/>
      <c r="DR648" s="103"/>
      <c r="DS648" s="104"/>
      <c r="DT648" s="50">
        <f t="shared" si="788"/>
        <v>0</v>
      </c>
      <c r="DU648" s="73">
        <f t="shared" si="789"/>
        <v>0</v>
      </c>
      <c r="DV648" s="73">
        <f t="shared" si="790"/>
        <v>1</v>
      </c>
      <c r="DW648" s="73">
        <f t="shared" si="791"/>
        <v>0</v>
      </c>
      <c r="DX648" s="73">
        <f t="shared" si="792"/>
        <v>0</v>
      </c>
      <c r="DY648" s="125">
        <f t="shared" si="793"/>
        <v>0</v>
      </c>
      <c r="DZ648" s="73">
        <f t="shared" si="794"/>
        <v>1</v>
      </c>
      <c r="EA648" s="19">
        <f t="shared" si="795"/>
        <v>0</v>
      </c>
      <c r="EB648" s="50">
        <f t="shared" si="796"/>
        <v>0</v>
      </c>
      <c r="EC648" s="19">
        <f t="shared" si="797"/>
        <v>0</v>
      </c>
      <c r="ED648" s="19">
        <f t="shared" si="798"/>
        <v>0</v>
      </c>
      <c r="EE648" s="19">
        <f t="shared" si="799"/>
        <v>0</v>
      </c>
      <c r="EF648" s="50">
        <f t="shared" si="800"/>
        <v>1</v>
      </c>
      <c r="EG648" s="19">
        <f t="shared" si="801"/>
        <v>1</v>
      </c>
      <c r="EH648" s="19">
        <f t="shared" si="802"/>
        <v>0</v>
      </c>
      <c r="EI648" s="50">
        <f t="shared" si="803"/>
        <v>0</v>
      </c>
      <c r="EJ648" s="125">
        <f t="shared" si="804"/>
        <v>0</v>
      </c>
      <c r="EK648" t="str">
        <f t="shared" si="805"/>
        <v/>
      </c>
      <c r="EL648" t="str">
        <f t="shared" si="806"/>
        <v/>
      </c>
      <c r="EM648" t="str">
        <f t="shared" si="807"/>
        <v/>
      </c>
      <c r="EN648" t="str">
        <f t="shared" si="808"/>
        <v/>
      </c>
      <c r="EO648" t="str">
        <f t="shared" si="809"/>
        <v/>
      </c>
      <c r="EP648" t="str">
        <f t="shared" si="810"/>
        <v/>
      </c>
      <c r="EQ648">
        <f t="shared" si="811"/>
        <v>476</v>
      </c>
      <c r="ER648" t="str">
        <f t="shared" si="812"/>
        <v/>
      </c>
      <c r="ES648" t="str">
        <f t="shared" si="813"/>
        <v/>
      </c>
      <c r="ET648" t="str">
        <f t="shared" si="814"/>
        <v/>
      </c>
      <c r="EU648" s="61" t="str">
        <f t="shared" si="815"/>
        <v/>
      </c>
      <c r="EV648" s="53" t="str">
        <f>IF(ISNUMBER(EK648),EK648*#REF!,"")</f>
        <v/>
      </c>
      <c r="EW648" s="53" t="str">
        <f>IF(ISNUMBER(EL648),EL648*#REF!,"")</f>
        <v/>
      </c>
      <c r="EX648" s="53" t="str">
        <f>IF(ISNUMBER(EM648),EM648*#REF!,"")</f>
        <v/>
      </c>
      <c r="EY648" s="53" t="str">
        <f>IF(ISNUMBER(EN648),EN648*#REF!,"")</f>
        <v/>
      </c>
      <c r="EZ648" s="53" t="str">
        <f>IF(ISNUMBER(EO648),EO648*#REF!,"")</f>
        <v/>
      </c>
      <c r="FA648" s="53" t="str">
        <f>IF(ISNUMBER(EP648),EP648*#REF!,"")</f>
        <v/>
      </c>
      <c r="FB648" s="53" t="e">
        <f>IF(ISNUMBER(EQ648),EQ648*#REF!,"")</f>
        <v>#REF!</v>
      </c>
      <c r="FC648" s="53" t="str">
        <f>IF(ISNUMBER(ER648),ER648*#REF!,"")</f>
        <v/>
      </c>
      <c r="FD648" s="53" t="str">
        <f>IF(ISNUMBER(ES648),ES648*#REF!,"")</f>
        <v/>
      </c>
      <c r="FE648" s="53" t="str">
        <f>IF(ISNUMBER(ET648),ET648*#REF!,"")</f>
        <v/>
      </c>
      <c r="FF648" s="52" t="str">
        <f>IF(ISNUMBER(EU648),EU648*#REF!,"")</f>
        <v/>
      </c>
      <c r="FG648" s="55" t="str">
        <f t="shared" si="816"/>
        <v/>
      </c>
      <c r="FH648" s="55" t="str">
        <f t="shared" si="817"/>
        <v/>
      </c>
      <c r="FI648" s="55" t="str">
        <f t="shared" si="818"/>
        <v/>
      </c>
      <c r="FJ648" s="55" t="str">
        <f t="shared" si="819"/>
        <v/>
      </c>
      <c r="FK648" s="55" t="str">
        <f t="shared" si="820"/>
        <v/>
      </c>
      <c r="FL648" s="55" t="str">
        <f t="shared" si="821"/>
        <v/>
      </c>
      <c r="FM648" s="55" t="str">
        <f t="shared" si="822"/>
        <v/>
      </c>
      <c r="FN648" s="55" t="str">
        <f t="shared" si="823"/>
        <v/>
      </c>
      <c r="FO648" s="55" t="str">
        <f t="shared" si="824"/>
        <v/>
      </c>
      <c r="FP648" s="55" t="str">
        <f t="shared" si="825"/>
        <v/>
      </c>
      <c r="FQ648" s="59" t="str">
        <f t="shared" si="826"/>
        <v/>
      </c>
      <c r="FR648" s="53" t="str">
        <f t="shared" si="852"/>
        <v/>
      </c>
      <c r="FS648" s="53">
        <f t="shared" si="827"/>
        <v>0</v>
      </c>
      <c r="FT648" s="19">
        <f t="shared" si="828"/>
        <v>1</v>
      </c>
      <c r="FU648" s="19">
        <f t="shared" si="829"/>
        <v>0</v>
      </c>
      <c r="FV648" s="19">
        <f t="shared" si="830"/>
        <v>0</v>
      </c>
      <c r="FW648" s="50">
        <f t="shared" si="831"/>
        <v>0</v>
      </c>
      <c r="FX648" s="120">
        <f t="shared" si="832"/>
        <v>0</v>
      </c>
      <c r="FY648" s="120">
        <f t="shared" si="833"/>
        <v>0</v>
      </c>
      <c r="FZ648" s="120">
        <f t="shared" si="834"/>
        <v>0</v>
      </c>
      <c r="GA648" s="120">
        <f t="shared" si="835"/>
        <v>0</v>
      </c>
      <c r="GB648" s="120">
        <f t="shared" si="836"/>
        <v>0</v>
      </c>
      <c r="GC648" s="120">
        <f t="shared" si="837"/>
        <v>0</v>
      </c>
      <c r="GD648" s="120">
        <f t="shared" si="838"/>
        <v>0</v>
      </c>
      <c r="GE648" s="120">
        <f t="shared" si="839"/>
        <v>0</v>
      </c>
      <c r="GF648" s="120">
        <f t="shared" si="840"/>
        <v>0</v>
      </c>
      <c r="GG648">
        <f t="shared" si="841"/>
        <v>0</v>
      </c>
      <c r="GH648">
        <f t="shared" si="842"/>
        <v>0</v>
      </c>
      <c r="GI648">
        <v>6</v>
      </c>
      <c r="GJ648" t="str">
        <f t="shared" si="843"/>
        <v/>
      </c>
    </row>
    <row r="649" spans="1:192" ht="15" x14ac:dyDescent="0.25">
      <c r="A649" s="50">
        <f t="shared" si="844"/>
        <v>648</v>
      </c>
      <c r="B649" t="s">
        <v>1044</v>
      </c>
      <c r="C649" s="2" t="s">
        <v>1045</v>
      </c>
      <c r="D649" s="2"/>
      <c r="E649" s="2"/>
      <c r="F649" s="274">
        <v>3533640</v>
      </c>
      <c r="G649" s="271">
        <v>5707970</v>
      </c>
      <c r="H649" s="77">
        <f t="shared" si="782"/>
        <v>533552.11399999994</v>
      </c>
      <c r="I649" s="77">
        <f t="shared" si="783"/>
        <v>5706126.602</v>
      </c>
      <c r="J649" s="66">
        <v>227.42</v>
      </c>
      <c r="K649" s="19" t="s">
        <v>1333</v>
      </c>
      <c r="L649" s="19">
        <v>121.5</v>
      </c>
      <c r="M649" s="19">
        <v>29.44</v>
      </c>
      <c r="N649" s="19">
        <v>116.44</v>
      </c>
      <c r="Q649" s="2" t="s">
        <v>1339</v>
      </c>
      <c r="R649" t="s">
        <v>1467</v>
      </c>
      <c r="S649" t="s">
        <v>1324</v>
      </c>
      <c r="T649" s="241" t="str">
        <f t="shared" si="784"/>
        <v>-</v>
      </c>
      <c r="U649" s="241" t="str">
        <f t="shared" si="785"/>
        <v>-</v>
      </c>
      <c r="V649" s="241" t="str">
        <f t="shared" si="786"/>
        <v>-</v>
      </c>
      <c r="W649" s="241" t="str">
        <f t="shared" si="851"/>
        <v>-</v>
      </c>
      <c r="X649" s="260">
        <f t="shared" si="847"/>
        <v>6</v>
      </c>
      <c r="Y649" s="261" t="str">
        <f t="shared" si="850"/>
        <v/>
      </c>
      <c r="Z649" s="56"/>
      <c r="AA649" s="131">
        <v>34519</v>
      </c>
      <c r="AB649" s="73">
        <v>1</v>
      </c>
      <c r="AC649" s="2" t="s">
        <v>1038</v>
      </c>
      <c r="AD649" s="2" t="s">
        <v>1888</v>
      </c>
      <c r="AE649" s="57" t="s">
        <v>2106</v>
      </c>
      <c r="AF649" s="66">
        <v>10.1</v>
      </c>
      <c r="AG649" s="19">
        <v>351</v>
      </c>
      <c r="AH649" s="108">
        <v>7.22</v>
      </c>
      <c r="AI649" s="272"/>
      <c r="AS649" s="193">
        <f>SUM(AU649:BN649)+SUM(BO649:CL649)/1000</f>
        <v>248.12299999999999</v>
      </c>
      <c r="AT649" s="248" t="str">
        <f>FR649</f>
        <v/>
      </c>
      <c r="AU649">
        <v>7.5</v>
      </c>
      <c r="AV649">
        <v>12.1</v>
      </c>
      <c r="AW649">
        <v>35.299999999999997</v>
      </c>
      <c r="AX649">
        <v>5</v>
      </c>
      <c r="AY649">
        <v>11.6</v>
      </c>
      <c r="AZ649" s="61">
        <v>172</v>
      </c>
      <c r="BB649">
        <v>3.8</v>
      </c>
      <c r="BD649">
        <v>0</v>
      </c>
      <c r="BE649">
        <v>0.01</v>
      </c>
      <c r="BF649">
        <v>0.21299999999999999</v>
      </c>
      <c r="BJ649">
        <v>0.6</v>
      </c>
      <c r="BK649">
        <v>0</v>
      </c>
      <c r="BN649" s="61">
        <v>0</v>
      </c>
      <c r="BO649" s="90"/>
      <c r="BP649" s="273">
        <v>0</v>
      </c>
      <c r="BQ649" s="90"/>
      <c r="BR649" s="90"/>
      <c r="BS649" s="90"/>
      <c r="BT649" s="90"/>
      <c r="BU649" s="90"/>
      <c r="BV649" s="90"/>
      <c r="BW649" s="90"/>
      <c r="BX649" s="90"/>
      <c r="BY649" s="90"/>
      <c r="BZ649" s="90"/>
      <c r="CA649" s="90"/>
      <c r="CB649" s="90"/>
      <c r="CC649" s="90"/>
      <c r="CD649" s="90"/>
      <c r="CE649" s="90"/>
      <c r="CF649" s="90"/>
      <c r="CG649" s="90"/>
      <c r="CH649" s="90"/>
      <c r="CI649" s="90"/>
      <c r="CJ649" s="90"/>
      <c r="CK649" s="90"/>
      <c r="CL649" s="91"/>
      <c r="CM649" s="90">
        <v>2</v>
      </c>
      <c r="CN649" s="90">
        <v>29.6</v>
      </c>
      <c r="CO649" s="90"/>
      <c r="DB649" s="103"/>
      <c r="DC649" s="90" t="s">
        <v>1795</v>
      </c>
      <c r="DD649" s="103"/>
      <c r="DE649" s="103">
        <v>-17.3</v>
      </c>
      <c r="DF649" s="90" t="s">
        <v>2177</v>
      </c>
      <c r="DG649" s="231">
        <v>-8.6999999999999993</v>
      </c>
      <c r="DH649" s="103"/>
      <c r="DI649" s="103"/>
      <c r="DJ649" s="103"/>
      <c r="DK649" s="103"/>
      <c r="DL649" s="103"/>
      <c r="DM649" s="103"/>
      <c r="DN649" s="103"/>
      <c r="DO649" s="103"/>
      <c r="DP649" s="103"/>
      <c r="DQ649" s="103"/>
      <c r="DR649" s="103"/>
      <c r="DS649" s="104"/>
      <c r="DT649" s="50">
        <f t="shared" si="788"/>
        <v>1</v>
      </c>
      <c r="DU649" s="73">
        <f t="shared" si="789"/>
        <v>0</v>
      </c>
      <c r="DV649" s="73">
        <f t="shared" si="790"/>
        <v>0</v>
      </c>
      <c r="DW649" s="73">
        <f t="shared" si="791"/>
        <v>1</v>
      </c>
      <c r="DX649" s="73">
        <f t="shared" si="792"/>
        <v>0</v>
      </c>
      <c r="DY649" s="125">
        <f t="shared" si="793"/>
        <v>0</v>
      </c>
      <c r="DZ649" s="73">
        <f t="shared" si="794"/>
        <v>1</v>
      </c>
      <c r="EA649" s="19">
        <f t="shared" si="795"/>
        <v>0</v>
      </c>
      <c r="EB649" s="50">
        <f t="shared" si="796"/>
        <v>0</v>
      </c>
      <c r="EC649" s="19">
        <f t="shared" si="797"/>
        <v>1</v>
      </c>
      <c r="ED649" s="19">
        <f t="shared" si="798"/>
        <v>0</v>
      </c>
      <c r="EE649" s="19">
        <f t="shared" si="799"/>
        <v>0</v>
      </c>
      <c r="EF649" s="50">
        <f t="shared" si="800"/>
        <v>0</v>
      </c>
      <c r="EG649" s="19">
        <f t="shared" si="801"/>
        <v>1</v>
      </c>
      <c r="EH649" s="19">
        <f t="shared" si="802"/>
        <v>0</v>
      </c>
      <c r="EI649" s="50">
        <f t="shared" si="803"/>
        <v>0</v>
      </c>
      <c r="EJ649" s="125">
        <f t="shared" si="804"/>
        <v>1</v>
      </c>
      <c r="EK649">
        <f t="shared" si="805"/>
        <v>7.5</v>
      </c>
      <c r="EL649">
        <f t="shared" si="806"/>
        <v>3.8</v>
      </c>
      <c r="EM649">
        <f t="shared" si="807"/>
        <v>12.1</v>
      </c>
      <c r="EN649">
        <f t="shared" si="808"/>
        <v>35.299999999999997</v>
      </c>
      <c r="EO649">
        <f t="shared" si="809"/>
        <v>0.21299999999999999</v>
      </c>
      <c r="EP649">
        <f t="shared" si="810"/>
        <v>0.01</v>
      </c>
      <c r="EQ649">
        <f t="shared" si="811"/>
        <v>172</v>
      </c>
      <c r="ER649" t="str">
        <f t="shared" si="812"/>
        <v/>
      </c>
      <c r="ES649">
        <f t="shared" si="813"/>
        <v>0.6</v>
      </c>
      <c r="ET649">
        <f t="shared" si="814"/>
        <v>11.6</v>
      </c>
      <c r="EU649" s="61">
        <f t="shared" si="815"/>
        <v>5</v>
      </c>
      <c r="EV649" s="53" t="e">
        <f>IF(ISNUMBER(EK649),EK649*#REF!,"")</f>
        <v>#REF!</v>
      </c>
      <c r="EW649" s="53" t="e">
        <f>IF(ISNUMBER(EL649),EL649*#REF!,"")</f>
        <v>#REF!</v>
      </c>
      <c r="EX649" s="53" t="e">
        <f>IF(ISNUMBER(EM649),EM649*#REF!,"")</f>
        <v>#REF!</v>
      </c>
      <c r="EY649" s="53" t="e">
        <f>IF(ISNUMBER(EN649),EN649*#REF!,"")</f>
        <v>#REF!</v>
      </c>
      <c r="EZ649" s="53" t="e">
        <f>IF(ISNUMBER(EO649),EO649*#REF!,"")</f>
        <v>#REF!</v>
      </c>
      <c r="FA649" s="53" t="e">
        <f>IF(ISNUMBER(EP649),EP649*#REF!,"")</f>
        <v>#REF!</v>
      </c>
      <c r="FB649" s="53" t="e">
        <f>IF(ISNUMBER(EQ649),EQ649*#REF!,"")</f>
        <v>#REF!</v>
      </c>
      <c r="FC649" s="53" t="str">
        <f>IF(ISNUMBER(ER649),ER649*#REF!,"")</f>
        <v/>
      </c>
      <c r="FD649" s="53" t="e">
        <f>IF(ISNUMBER(ES649),ES649*#REF!,"")</f>
        <v>#REF!</v>
      </c>
      <c r="FE649" s="53" t="e">
        <f>IF(ISNUMBER(ET649),ET649*#REF!,"")</f>
        <v>#REF!</v>
      </c>
      <c r="FF649" s="52" t="e">
        <f>IF(ISNUMBER(EU649),EU649*#REF!,"")</f>
        <v>#REF!</v>
      </c>
      <c r="FG649" s="55" t="str">
        <f t="shared" si="816"/>
        <v/>
      </c>
      <c r="FH649" s="55" t="str">
        <f t="shared" si="817"/>
        <v/>
      </c>
      <c r="FI649" s="55" t="str">
        <f t="shared" si="818"/>
        <v/>
      </c>
      <c r="FJ649" s="55" t="str">
        <f t="shared" si="819"/>
        <v/>
      </c>
      <c r="FK649" s="55" t="str">
        <f t="shared" si="820"/>
        <v/>
      </c>
      <c r="FL649" s="55" t="str">
        <f t="shared" si="821"/>
        <v/>
      </c>
      <c r="FM649" s="55" t="str">
        <f t="shared" si="822"/>
        <v/>
      </c>
      <c r="FN649" s="55" t="str">
        <f t="shared" si="823"/>
        <v/>
      </c>
      <c r="FO649" s="55" t="str">
        <f t="shared" si="824"/>
        <v/>
      </c>
      <c r="FP649" s="55" t="str">
        <f t="shared" si="825"/>
        <v/>
      </c>
      <c r="FQ649" s="59" t="str">
        <f t="shared" si="826"/>
        <v/>
      </c>
      <c r="FR649" s="53" t="str">
        <f t="shared" si="852"/>
        <v/>
      </c>
      <c r="FS649" s="53" t="e">
        <f t="shared" si="827"/>
        <v>#VALUE!</v>
      </c>
      <c r="FT649" s="19" t="e">
        <f t="shared" si="828"/>
        <v>#VALUE!</v>
      </c>
      <c r="FU649" s="19" t="e">
        <f t="shared" si="829"/>
        <v>#VALUE!</v>
      </c>
      <c r="FV649" s="19" t="e">
        <f t="shared" si="830"/>
        <v>#VALUE!</v>
      </c>
      <c r="FW649" s="50" t="e">
        <f t="shared" si="831"/>
        <v>#VALUE!</v>
      </c>
      <c r="FX649" s="120">
        <f t="shared" si="832"/>
        <v>0</v>
      </c>
      <c r="FY649" s="120">
        <f t="shared" si="833"/>
        <v>0</v>
      </c>
      <c r="FZ649" s="120">
        <f t="shared" si="834"/>
        <v>0</v>
      </c>
      <c r="GA649" s="120">
        <f t="shared" si="835"/>
        <v>0</v>
      </c>
      <c r="GB649" s="120">
        <f t="shared" si="836"/>
        <v>0</v>
      </c>
      <c r="GC649" s="120">
        <f t="shared" si="837"/>
        <v>0</v>
      </c>
      <c r="GD649" s="120">
        <f t="shared" si="838"/>
        <v>0</v>
      </c>
      <c r="GE649" s="120">
        <f t="shared" si="839"/>
        <v>0</v>
      </c>
      <c r="GF649" s="120">
        <f t="shared" si="840"/>
        <v>0</v>
      </c>
      <c r="GG649">
        <f t="shared" si="841"/>
        <v>0</v>
      </c>
      <c r="GH649">
        <f t="shared" si="842"/>
        <v>0</v>
      </c>
      <c r="GI649">
        <v>6</v>
      </c>
      <c r="GJ649" t="str">
        <f t="shared" si="843"/>
        <v/>
      </c>
    </row>
    <row r="650" spans="1:192" x14ac:dyDescent="0.2">
      <c r="A650" s="50">
        <f t="shared" si="844"/>
        <v>649</v>
      </c>
      <c r="B650" s="2" t="s">
        <v>504</v>
      </c>
      <c r="C650" s="2" t="s">
        <v>505</v>
      </c>
      <c r="D650" s="2"/>
      <c r="E650" s="2"/>
      <c r="F650" s="19">
        <v>3566940</v>
      </c>
      <c r="G650" s="19">
        <v>5628540</v>
      </c>
      <c r="H650" s="77">
        <f t="shared" si="782"/>
        <v>566838.79399999999</v>
      </c>
      <c r="I650" s="77">
        <f t="shared" si="783"/>
        <v>5626728.3739999998</v>
      </c>
      <c r="J650" s="19">
        <v>275</v>
      </c>
      <c r="K650" s="19" t="s">
        <v>1334</v>
      </c>
      <c r="L650" s="19">
        <v>130</v>
      </c>
      <c r="O650" s="19">
        <v>258.7</v>
      </c>
      <c r="Q650" s="2" t="s">
        <v>1339</v>
      </c>
      <c r="R650" s="2" t="s">
        <v>2869</v>
      </c>
      <c r="S650" s="2" t="s">
        <v>1324</v>
      </c>
      <c r="T650" s="241" t="str">
        <f t="shared" si="784"/>
        <v>-</v>
      </c>
      <c r="U650" s="241" t="str">
        <f t="shared" si="785"/>
        <v>-</v>
      </c>
      <c r="V650" s="241" t="str">
        <f t="shared" si="786"/>
        <v>-</v>
      </c>
      <c r="W650" s="241" t="str">
        <f t="shared" si="851"/>
        <v>-</v>
      </c>
      <c r="X650" s="260">
        <f t="shared" si="847"/>
        <v>6</v>
      </c>
      <c r="Y650" s="261" t="str">
        <f t="shared" si="850"/>
        <v/>
      </c>
      <c r="Z650" s="56"/>
      <c r="AA650" s="48">
        <v>25072</v>
      </c>
      <c r="AB650" s="73">
        <v>1</v>
      </c>
      <c r="AC650" s="2" t="s">
        <v>506</v>
      </c>
      <c r="AD650" s="2" t="s">
        <v>2178</v>
      </c>
      <c r="AE650" s="56"/>
      <c r="AF650" s="66" t="s">
        <v>3088</v>
      </c>
      <c r="AH650" s="19">
        <v>7.8</v>
      </c>
      <c r="AN650">
        <v>34.6</v>
      </c>
      <c r="AO650">
        <v>12.3</v>
      </c>
      <c r="AP650" s="19">
        <v>1.9</v>
      </c>
      <c r="AS650" s="193">
        <f>SUM(AU650:BN650)+SUM(BO650:CL650)/1000</f>
        <v>945.24800000000005</v>
      </c>
      <c r="AT650" s="248" t="str">
        <f>FR650</f>
        <v/>
      </c>
      <c r="AU650">
        <v>26</v>
      </c>
      <c r="AV650">
        <v>48.2</v>
      </c>
      <c r="AW650">
        <v>168.3</v>
      </c>
      <c r="AX650">
        <v>23.3</v>
      </c>
      <c r="AY650">
        <v>393</v>
      </c>
      <c r="AZ650" s="224">
        <f>AO650*21.76</f>
        <v>267.64800000000002</v>
      </c>
      <c r="BB650">
        <v>8.6</v>
      </c>
      <c r="BJ650">
        <v>10.199999999999999</v>
      </c>
      <c r="CN650" s="90" t="s">
        <v>3088</v>
      </c>
      <c r="DB650" s="103"/>
      <c r="DC650" s="103"/>
      <c r="DD650" s="103"/>
      <c r="DE650" s="103"/>
      <c r="DF650" s="103"/>
      <c r="DG650" s="103"/>
      <c r="DH650" s="103"/>
      <c r="DI650" s="103"/>
      <c r="DJ650" s="103"/>
      <c r="DK650" s="103"/>
      <c r="DL650" s="103"/>
      <c r="DM650" s="103"/>
      <c r="DN650" s="103"/>
      <c r="DO650" s="103"/>
      <c r="DP650" s="103"/>
      <c r="DQ650" s="103"/>
      <c r="DR650" s="103"/>
      <c r="DS650" s="104"/>
      <c r="DT650" s="50">
        <f t="shared" si="788"/>
        <v>1</v>
      </c>
      <c r="DU650" s="73">
        <f t="shared" si="789"/>
        <v>0</v>
      </c>
      <c r="DV650" s="73">
        <f t="shared" si="790"/>
        <v>0</v>
      </c>
      <c r="DW650" s="73">
        <f t="shared" si="791"/>
        <v>1</v>
      </c>
      <c r="DX650" s="73">
        <f t="shared" si="792"/>
        <v>0</v>
      </c>
      <c r="DY650" s="125">
        <f t="shared" si="793"/>
        <v>0</v>
      </c>
      <c r="DZ650" s="73">
        <f t="shared" si="794"/>
        <v>0</v>
      </c>
      <c r="EA650" s="19">
        <f t="shared" si="795"/>
        <v>0</v>
      </c>
      <c r="EB650" s="50">
        <f t="shared" si="796"/>
        <v>1</v>
      </c>
      <c r="EC650" s="19">
        <f t="shared" si="797"/>
        <v>1</v>
      </c>
      <c r="ED650" s="19">
        <f t="shared" si="798"/>
        <v>0</v>
      </c>
      <c r="EE650" s="19">
        <f t="shared" si="799"/>
        <v>0</v>
      </c>
      <c r="EF650" s="50">
        <f t="shared" si="800"/>
        <v>0</v>
      </c>
      <c r="EG650" s="19">
        <f t="shared" si="801"/>
        <v>0</v>
      </c>
      <c r="EH650" s="19">
        <f t="shared" si="802"/>
        <v>0</v>
      </c>
      <c r="EI650" s="50">
        <f t="shared" si="803"/>
        <v>1</v>
      </c>
      <c r="EJ650" s="125">
        <f t="shared" si="804"/>
        <v>1</v>
      </c>
      <c r="EK650">
        <f t="shared" si="805"/>
        <v>26</v>
      </c>
      <c r="EL650">
        <f t="shared" si="806"/>
        <v>8.6</v>
      </c>
      <c r="EM650">
        <f t="shared" si="807"/>
        <v>48.2</v>
      </c>
      <c r="EN650">
        <f t="shared" si="808"/>
        <v>168.3</v>
      </c>
      <c r="EO650" t="str">
        <f t="shared" si="809"/>
        <v/>
      </c>
      <c r="EP650" t="str">
        <f t="shared" si="810"/>
        <v/>
      </c>
      <c r="EQ650">
        <f t="shared" si="811"/>
        <v>267.64800000000002</v>
      </c>
      <c r="ER650" t="str">
        <f t="shared" si="812"/>
        <v/>
      </c>
      <c r="ES650">
        <f t="shared" si="813"/>
        <v>10.199999999999999</v>
      </c>
      <c r="ET650">
        <f t="shared" si="814"/>
        <v>393</v>
      </c>
      <c r="EU650" s="61">
        <f t="shared" si="815"/>
        <v>23.3</v>
      </c>
      <c r="EV650" s="53" t="e">
        <f>IF(ISNUMBER(EK650),EK650*#REF!,"")</f>
        <v>#REF!</v>
      </c>
      <c r="EW650" s="53" t="e">
        <f>IF(ISNUMBER(EL650),EL650*#REF!,"")</f>
        <v>#REF!</v>
      </c>
      <c r="EX650" s="53" t="e">
        <f>IF(ISNUMBER(EM650),EM650*#REF!,"")</f>
        <v>#REF!</v>
      </c>
      <c r="EY650" s="53" t="e">
        <f>IF(ISNUMBER(EN650),EN650*#REF!,"")</f>
        <v>#REF!</v>
      </c>
      <c r="EZ650" s="53" t="str">
        <f>IF(ISNUMBER(EO650),EO650*#REF!,"")</f>
        <v/>
      </c>
      <c r="FA650" s="53" t="str">
        <f>IF(ISNUMBER(EP650),EP650*#REF!,"")</f>
        <v/>
      </c>
      <c r="FB650" s="53" t="e">
        <f>IF(ISNUMBER(EQ650),EQ650*#REF!,"")</f>
        <v>#REF!</v>
      </c>
      <c r="FC650" s="53" t="str">
        <f>IF(ISNUMBER(ER650),ER650*#REF!,"")</f>
        <v/>
      </c>
      <c r="FD650" s="53" t="e">
        <f>IF(ISNUMBER(ES650),ES650*#REF!,"")</f>
        <v>#REF!</v>
      </c>
      <c r="FE650" s="53" t="e">
        <f>IF(ISNUMBER(ET650),ET650*#REF!,"")</f>
        <v>#REF!</v>
      </c>
      <c r="FF650" s="52" t="e">
        <f>IF(ISNUMBER(EU650),EU650*#REF!,"")</f>
        <v>#REF!</v>
      </c>
      <c r="FG650" s="55" t="str">
        <f t="shared" si="816"/>
        <v/>
      </c>
      <c r="FH650" s="55" t="str">
        <f t="shared" si="817"/>
        <v/>
      </c>
      <c r="FI650" s="55" t="str">
        <f t="shared" si="818"/>
        <v/>
      </c>
      <c r="FJ650" s="55" t="str">
        <f t="shared" si="819"/>
        <v/>
      </c>
      <c r="FK650" s="55" t="str">
        <f t="shared" si="820"/>
        <v/>
      </c>
      <c r="FL650" s="55" t="str">
        <f t="shared" si="821"/>
        <v/>
      </c>
      <c r="FM650" s="55" t="str">
        <f t="shared" si="822"/>
        <v/>
      </c>
      <c r="FN650" s="55" t="str">
        <f t="shared" si="823"/>
        <v/>
      </c>
      <c r="FO650" s="55" t="str">
        <f t="shared" si="824"/>
        <v/>
      </c>
      <c r="FP650" s="55" t="str">
        <f t="shared" si="825"/>
        <v/>
      </c>
      <c r="FQ650" s="59" t="str">
        <f t="shared" si="826"/>
        <v/>
      </c>
      <c r="FR650" s="53" t="str">
        <f t="shared" si="852"/>
        <v/>
      </c>
      <c r="FS650" s="53" t="e">
        <f t="shared" si="827"/>
        <v>#VALUE!</v>
      </c>
      <c r="FT650" s="19" t="e">
        <f t="shared" si="828"/>
        <v>#VALUE!</v>
      </c>
      <c r="FU650" s="19" t="e">
        <f t="shared" si="829"/>
        <v>#VALUE!</v>
      </c>
      <c r="FV650" s="19" t="e">
        <f t="shared" si="830"/>
        <v>#VALUE!</v>
      </c>
      <c r="FW650" s="50" t="e">
        <f t="shared" si="831"/>
        <v>#VALUE!</v>
      </c>
      <c r="FX650" s="120">
        <f t="shared" si="832"/>
        <v>0</v>
      </c>
      <c r="FY650" s="120">
        <f t="shared" si="833"/>
        <v>0</v>
      </c>
      <c r="FZ650" s="120">
        <f t="shared" si="834"/>
        <v>0</v>
      </c>
      <c r="GA650" s="120">
        <f t="shared" si="835"/>
        <v>0</v>
      </c>
      <c r="GB650" s="120">
        <f t="shared" si="836"/>
        <v>0</v>
      </c>
      <c r="GC650" s="120">
        <f t="shared" si="837"/>
        <v>0</v>
      </c>
      <c r="GD650" s="120">
        <f t="shared" si="838"/>
        <v>0</v>
      </c>
      <c r="GE650" s="120">
        <f t="shared" si="839"/>
        <v>0</v>
      </c>
      <c r="GF650" s="120">
        <f t="shared" si="840"/>
        <v>0</v>
      </c>
      <c r="GG650">
        <f t="shared" si="841"/>
        <v>0</v>
      </c>
      <c r="GH650">
        <f t="shared" si="842"/>
        <v>0</v>
      </c>
      <c r="GI650">
        <v>6</v>
      </c>
      <c r="GJ650" t="str">
        <f t="shared" si="843"/>
        <v/>
      </c>
    </row>
    <row r="651" spans="1:192" x14ac:dyDescent="0.2">
      <c r="A651" s="50">
        <f t="shared" si="844"/>
        <v>650</v>
      </c>
      <c r="B651" s="2" t="s">
        <v>945</v>
      </c>
      <c r="C651" s="2" t="s">
        <v>946</v>
      </c>
      <c r="D651" s="2"/>
      <c r="E651" s="2"/>
      <c r="F651" s="19">
        <v>3564009</v>
      </c>
      <c r="G651" s="19">
        <v>5632571</v>
      </c>
      <c r="H651" s="77">
        <f t="shared" si="782"/>
        <v>563908.96639999992</v>
      </c>
      <c r="I651" s="77">
        <f t="shared" si="783"/>
        <v>5630757.7615999999</v>
      </c>
      <c r="J651" s="211">
        <v>304</v>
      </c>
      <c r="K651" s="19" t="s">
        <v>1334</v>
      </c>
      <c r="L651" s="19">
        <v>692.5</v>
      </c>
      <c r="Q651" s="2" t="s">
        <v>1339</v>
      </c>
      <c r="R651" s="2" t="s">
        <v>2886</v>
      </c>
      <c r="S651" s="2" t="s">
        <v>1326</v>
      </c>
      <c r="T651" s="241" t="str">
        <f t="shared" si="784"/>
        <v>-</v>
      </c>
      <c r="U651" s="241" t="str">
        <f t="shared" si="785"/>
        <v>-</v>
      </c>
      <c r="V651" s="241" t="str">
        <f t="shared" si="786"/>
        <v>-</v>
      </c>
      <c r="W651" s="241" t="str">
        <f t="shared" si="851"/>
        <v>-</v>
      </c>
      <c r="X651" s="260">
        <f t="shared" si="847"/>
        <v>6</v>
      </c>
      <c r="Y651" s="261" t="str">
        <f t="shared" si="850"/>
        <v/>
      </c>
      <c r="Z651" s="56"/>
      <c r="AA651" s="86" t="s">
        <v>1947</v>
      </c>
      <c r="AB651" s="73">
        <v>1</v>
      </c>
      <c r="AC651" s="2"/>
      <c r="AD651" s="2" t="s">
        <v>1420</v>
      </c>
      <c r="AE651" s="57" t="s">
        <v>1431</v>
      </c>
      <c r="AF651" s="66" t="s">
        <v>3088</v>
      </c>
      <c r="AS651" s="204"/>
      <c r="AT651" s="249"/>
      <c r="AU651" s="51"/>
      <c r="AV651" s="51"/>
      <c r="AW651" s="51"/>
      <c r="AX651" s="51"/>
      <c r="AY651" s="51"/>
      <c r="AZ651" s="216"/>
      <c r="CN651" s="90" t="s">
        <v>3088</v>
      </c>
      <c r="DB651" s="103"/>
      <c r="DC651" s="103"/>
      <c r="DD651" s="103"/>
      <c r="DE651" s="103"/>
      <c r="DF651" s="103"/>
      <c r="DG651" s="103"/>
      <c r="DH651" s="103">
        <v>24</v>
      </c>
      <c r="DI651" s="103"/>
      <c r="DJ651" s="103"/>
      <c r="DK651" s="103"/>
      <c r="DL651" s="103"/>
      <c r="DM651" s="103"/>
      <c r="DN651" s="103"/>
      <c r="DO651" s="103"/>
      <c r="DP651" s="103"/>
      <c r="DQ651" s="103"/>
      <c r="DR651" s="103"/>
      <c r="DS651" s="104"/>
      <c r="DT651" s="50">
        <f t="shared" si="788"/>
        <v>1</v>
      </c>
      <c r="DU651" s="73">
        <f t="shared" si="789"/>
        <v>0</v>
      </c>
      <c r="DV651" s="73">
        <f t="shared" si="790"/>
        <v>0</v>
      </c>
      <c r="DW651" s="73">
        <f t="shared" si="791"/>
        <v>0</v>
      </c>
      <c r="DX651" s="73">
        <f t="shared" si="792"/>
        <v>1</v>
      </c>
      <c r="DY651" s="125">
        <f t="shared" si="793"/>
        <v>0</v>
      </c>
      <c r="DZ651" s="73">
        <f t="shared" si="794"/>
        <v>0</v>
      </c>
      <c r="EA651" s="19">
        <f t="shared" si="795"/>
        <v>0</v>
      </c>
      <c r="EB651" s="50">
        <f t="shared" si="796"/>
        <v>1</v>
      </c>
      <c r="EC651" s="19">
        <f t="shared" si="797"/>
        <v>0</v>
      </c>
      <c r="ED651" s="19">
        <f t="shared" si="798"/>
        <v>0</v>
      </c>
      <c r="EE651" s="19">
        <f t="shared" si="799"/>
        <v>0</v>
      </c>
      <c r="EF651" s="50">
        <f t="shared" si="800"/>
        <v>1</v>
      </c>
      <c r="EG651" s="19">
        <f t="shared" si="801"/>
        <v>0</v>
      </c>
      <c r="EH651" s="19">
        <f t="shared" si="802"/>
        <v>0</v>
      </c>
      <c r="EI651" s="50">
        <f t="shared" si="803"/>
        <v>1</v>
      </c>
      <c r="EJ651" s="125">
        <f t="shared" si="804"/>
        <v>1</v>
      </c>
      <c r="EK651" t="str">
        <f t="shared" si="805"/>
        <v/>
      </c>
      <c r="EL651" t="str">
        <f t="shared" si="806"/>
        <v/>
      </c>
      <c r="EM651" t="str">
        <f t="shared" si="807"/>
        <v/>
      </c>
      <c r="EN651" t="str">
        <f t="shared" si="808"/>
        <v/>
      </c>
      <c r="EO651" t="str">
        <f t="shared" si="809"/>
        <v/>
      </c>
      <c r="EP651" t="str">
        <f t="shared" si="810"/>
        <v/>
      </c>
      <c r="EQ651" t="str">
        <f t="shared" si="811"/>
        <v/>
      </c>
      <c r="ER651" t="str">
        <f t="shared" si="812"/>
        <v/>
      </c>
      <c r="ES651" t="str">
        <f t="shared" si="813"/>
        <v/>
      </c>
      <c r="ET651" t="str">
        <f t="shared" si="814"/>
        <v/>
      </c>
      <c r="EU651" s="61" t="str">
        <f t="shared" si="815"/>
        <v/>
      </c>
      <c r="EV651" s="53" t="str">
        <f>IF(ISNUMBER(EK651),EK651*#REF!,"")</f>
        <v/>
      </c>
      <c r="EW651" s="53" t="str">
        <f>IF(ISNUMBER(EL651),EL651*#REF!,"")</f>
        <v/>
      </c>
      <c r="EX651" s="53" t="str">
        <f>IF(ISNUMBER(EM651),EM651*#REF!,"")</f>
        <v/>
      </c>
      <c r="EY651" s="53" t="str">
        <f>IF(ISNUMBER(EN651),EN651*#REF!,"")</f>
        <v/>
      </c>
      <c r="EZ651" s="53" t="str">
        <f>IF(ISNUMBER(EO651),EO651*#REF!,"")</f>
        <v/>
      </c>
      <c r="FA651" s="53" t="str">
        <f>IF(ISNUMBER(EP651),EP651*#REF!,"")</f>
        <v/>
      </c>
      <c r="FB651" s="53" t="str">
        <f>IF(ISNUMBER(EQ651),EQ651*#REF!,"")</f>
        <v/>
      </c>
      <c r="FC651" s="53" t="str">
        <f>IF(ISNUMBER(ER651),ER651*#REF!,"")</f>
        <v/>
      </c>
      <c r="FD651" s="53" t="str">
        <f>IF(ISNUMBER(ES651),ES651*#REF!,"")</f>
        <v/>
      </c>
      <c r="FE651" s="53" t="str">
        <f>IF(ISNUMBER(ET651),ET651*#REF!,"")</f>
        <v/>
      </c>
      <c r="FF651" s="52" t="str">
        <f>IF(ISNUMBER(EU651),EU651*#REF!,"")</f>
        <v/>
      </c>
      <c r="FG651" s="55" t="str">
        <f t="shared" si="816"/>
        <v/>
      </c>
      <c r="FH651" s="55" t="str">
        <f t="shared" si="817"/>
        <v/>
      </c>
      <c r="FI651" s="55" t="str">
        <f t="shared" si="818"/>
        <v/>
      </c>
      <c r="FJ651" s="55" t="str">
        <f t="shared" si="819"/>
        <v/>
      </c>
      <c r="FK651" s="55" t="str">
        <f t="shared" si="820"/>
        <v/>
      </c>
      <c r="FL651" s="55" t="str">
        <f t="shared" si="821"/>
        <v/>
      </c>
      <c r="FM651" s="55" t="str">
        <f t="shared" si="822"/>
        <v/>
      </c>
      <c r="FN651" s="55" t="str">
        <f t="shared" si="823"/>
        <v/>
      </c>
      <c r="FO651" s="55" t="str">
        <f t="shared" si="824"/>
        <v/>
      </c>
      <c r="FP651" s="55" t="str">
        <f t="shared" si="825"/>
        <v/>
      </c>
      <c r="FQ651" s="59" t="str">
        <f t="shared" si="826"/>
        <v/>
      </c>
      <c r="FR651" s="53" t="str">
        <f t="shared" si="852"/>
        <v/>
      </c>
      <c r="FS651" s="53">
        <f t="shared" si="827"/>
        <v>0</v>
      </c>
      <c r="FT651" s="19">
        <f t="shared" si="828"/>
        <v>1</v>
      </c>
      <c r="FU651" s="19">
        <f t="shared" si="829"/>
        <v>0</v>
      </c>
      <c r="FV651" s="19">
        <f t="shared" si="830"/>
        <v>0</v>
      </c>
      <c r="FW651" s="50">
        <f t="shared" si="831"/>
        <v>0</v>
      </c>
      <c r="FX651" s="120">
        <f t="shared" si="832"/>
        <v>0</v>
      </c>
      <c r="FY651" s="120">
        <f t="shared" si="833"/>
        <v>0</v>
      </c>
      <c r="FZ651" s="120">
        <f t="shared" si="834"/>
        <v>0</v>
      </c>
      <c r="GA651" s="120">
        <f t="shared" si="835"/>
        <v>0</v>
      </c>
      <c r="GB651" s="120">
        <f t="shared" si="836"/>
        <v>0</v>
      </c>
      <c r="GC651" s="120">
        <f t="shared" si="837"/>
        <v>0</v>
      </c>
      <c r="GD651" s="120">
        <f t="shared" si="838"/>
        <v>0</v>
      </c>
      <c r="GE651" s="120">
        <f t="shared" si="839"/>
        <v>0</v>
      </c>
      <c r="GF651" s="120">
        <f t="shared" si="840"/>
        <v>0</v>
      </c>
      <c r="GG651">
        <f t="shared" si="841"/>
        <v>0</v>
      </c>
      <c r="GH651">
        <f t="shared" si="842"/>
        <v>0</v>
      </c>
      <c r="GI651">
        <v>6</v>
      </c>
      <c r="GJ651" t="str">
        <f t="shared" si="843"/>
        <v/>
      </c>
    </row>
    <row r="652" spans="1:192" x14ac:dyDescent="0.2">
      <c r="A652" s="50">
        <f t="shared" si="844"/>
        <v>651</v>
      </c>
      <c r="B652" s="44" t="s">
        <v>943</v>
      </c>
      <c r="C652" s="2" t="s">
        <v>944</v>
      </c>
      <c r="D652" s="2"/>
      <c r="E652" s="2"/>
      <c r="F652" s="19">
        <v>3554720</v>
      </c>
      <c r="G652" s="19">
        <v>5615620</v>
      </c>
      <c r="H652" s="77">
        <f t="shared" si="782"/>
        <v>554623.68200000003</v>
      </c>
      <c r="I652" s="77">
        <f t="shared" si="783"/>
        <v>5613813.5420000004</v>
      </c>
      <c r="J652" s="211">
        <v>274</v>
      </c>
      <c r="K652" s="19" t="s">
        <v>1333</v>
      </c>
      <c r="L652" s="19">
        <v>121</v>
      </c>
      <c r="Q652" s="2" t="s">
        <v>1339</v>
      </c>
      <c r="R652" s="2" t="s">
        <v>2887</v>
      </c>
      <c r="S652" s="2" t="s">
        <v>1324</v>
      </c>
      <c r="T652" s="241" t="str">
        <f t="shared" si="784"/>
        <v>-</v>
      </c>
      <c r="U652" s="241" t="str">
        <f t="shared" si="785"/>
        <v>-</v>
      </c>
      <c r="V652" s="241" t="str">
        <f t="shared" si="786"/>
        <v>-</v>
      </c>
      <c r="W652" s="241" t="str">
        <f t="shared" si="851"/>
        <v>-</v>
      </c>
      <c r="X652" s="260">
        <f t="shared" si="847"/>
        <v>6</v>
      </c>
      <c r="Y652" s="261" t="str">
        <f t="shared" si="850"/>
        <v/>
      </c>
      <c r="Z652" s="56"/>
      <c r="AA652" s="86" t="s">
        <v>1947</v>
      </c>
      <c r="AB652" s="73">
        <v>1</v>
      </c>
      <c r="AC652" s="2"/>
      <c r="AD652" s="2" t="s">
        <v>1420</v>
      </c>
      <c r="AE652" s="57" t="s">
        <v>2179</v>
      </c>
      <c r="AF652" s="66" t="s">
        <v>3088</v>
      </c>
      <c r="AS652" s="204">
        <f>SUM(AU652:BN652)+SUM(BO652:CL652)/1000</f>
        <v>820</v>
      </c>
      <c r="AT652" s="249"/>
      <c r="AU652" s="51"/>
      <c r="AV652" s="51"/>
      <c r="AW652" s="51"/>
      <c r="AX652">
        <v>20</v>
      </c>
      <c r="AY652">
        <v>800</v>
      </c>
      <c r="AZ652" s="216"/>
      <c r="CN652" s="90" t="s">
        <v>3088</v>
      </c>
      <c r="DB652" s="103"/>
      <c r="DC652" s="103"/>
      <c r="DD652" s="103"/>
      <c r="DE652" s="103"/>
      <c r="DF652" s="103"/>
      <c r="DG652" s="103"/>
      <c r="DH652" s="103">
        <v>23.1</v>
      </c>
      <c r="DI652" s="103"/>
      <c r="DJ652" s="103"/>
      <c r="DK652" s="103"/>
      <c r="DL652" s="103"/>
      <c r="DM652" s="103"/>
      <c r="DN652" s="103"/>
      <c r="DO652" s="103"/>
      <c r="DP652" s="103"/>
      <c r="DQ652" s="103"/>
      <c r="DR652" s="103"/>
      <c r="DS652" s="104"/>
      <c r="DT652" s="50">
        <f t="shared" si="788"/>
        <v>1</v>
      </c>
      <c r="DU652" s="73">
        <f t="shared" si="789"/>
        <v>0</v>
      </c>
      <c r="DV652" s="73">
        <f t="shared" si="790"/>
        <v>0</v>
      </c>
      <c r="DW652" s="73">
        <f t="shared" si="791"/>
        <v>1</v>
      </c>
      <c r="DX652" s="73">
        <f t="shared" si="792"/>
        <v>0</v>
      </c>
      <c r="DY652" s="125">
        <f t="shared" si="793"/>
        <v>0</v>
      </c>
      <c r="DZ652" s="73">
        <f t="shared" si="794"/>
        <v>0</v>
      </c>
      <c r="EA652" s="19">
        <f t="shared" si="795"/>
        <v>0</v>
      </c>
      <c r="EB652" s="50">
        <f t="shared" si="796"/>
        <v>1</v>
      </c>
      <c r="EC652" s="19">
        <f t="shared" si="797"/>
        <v>1</v>
      </c>
      <c r="ED652" s="19">
        <f t="shared" si="798"/>
        <v>0</v>
      </c>
      <c r="EE652" s="19">
        <f t="shared" si="799"/>
        <v>0</v>
      </c>
      <c r="EF652" s="50">
        <f t="shared" si="800"/>
        <v>0</v>
      </c>
      <c r="EG652" s="19">
        <f t="shared" si="801"/>
        <v>0</v>
      </c>
      <c r="EH652" s="19">
        <f t="shared" si="802"/>
        <v>0</v>
      </c>
      <c r="EI652" s="50">
        <f t="shared" si="803"/>
        <v>1</v>
      </c>
      <c r="EJ652" s="125">
        <f t="shared" si="804"/>
        <v>1</v>
      </c>
      <c r="EK652" t="str">
        <f t="shared" si="805"/>
        <v/>
      </c>
      <c r="EL652" t="str">
        <f t="shared" si="806"/>
        <v/>
      </c>
      <c r="EM652" t="str">
        <f t="shared" si="807"/>
        <v/>
      </c>
      <c r="EN652" t="str">
        <f t="shared" si="808"/>
        <v/>
      </c>
      <c r="EO652" t="str">
        <f t="shared" si="809"/>
        <v/>
      </c>
      <c r="EP652" t="str">
        <f t="shared" si="810"/>
        <v/>
      </c>
      <c r="EQ652" t="str">
        <f t="shared" si="811"/>
        <v/>
      </c>
      <c r="ER652" t="str">
        <f t="shared" si="812"/>
        <v/>
      </c>
      <c r="ES652" t="str">
        <f t="shared" si="813"/>
        <v/>
      </c>
      <c r="ET652">
        <f t="shared" si="814"/>
        <v>800</v>
      </c>
      <c r="EU652" s="61">
        <f t="shared" si="815"/>
        <v>20</v>
      </c>
      <c r="EV652" s="53" t="str">
        <f>IF(ISNUMBER(EK652),EK652*#REF!,"")</f>
        <v/>
      </c>
      <c r="EW652" s="53" t="str">
        <f>IF(ISNUMBER(EL652),EL652*#REF!,"")</f>
        <v/>
      </c>
      <c r="EX652" s="53" t="str">
        <f>IF(ISNUMBER(EM652),EM652*#REF!,"")</f>
        <v/>
      </c>
      <c r="EY652" s="53" t="str">
        <f>IF(ISNUMBER(EN652),EN652*#REF!,"")</f>
        <v/>
      </c>
      <c r="EZ652" s="53" t="str">
        <f>IF(ISNUMBER(EO652),EO652*#REF!,"")</f>
        <v/>
      </c>
      <c r="FA652" s="53" t="str">
        <f>IF(ISNUMBER(EP652),EP652*#REF!,"")</f>
        <v/>
      </c>
      <c r="FB652" s="53" t="str">
        <f>IF(ISNUMBER(EQ652),EQ652*#REF!,"")</f>
        <v/>
      </c>
      <c r="FC652" s="53" t="str">
        <f>IF(ISNUMBER(ER652),ER652*#REF!,"")</f>
        <v/>
      </c>
      <c r="FD652" s="53" t="str">
        <f>IF(ISNUMBER(ES652),ES652*#REF!,"")</f>
        <v/>
      </c>
      <c r="FE652" s="53" t="e">
        <f>IF(ISNUMBER(ET652),ET652*#REF!,"")</f>
        <v>#REF!</v>
      </c>
      <c r="FF652" s="52" t="e">
        <f>IF(ISNUMBER(EU652),EU652*#REF!,"")</f>
        <v>#REF!</v>
      </c>
      <c r="FG652" s="55" t="str">
        <f t="shared" si="816"/>
        <v/>
      </c>
      <c r="FH652" s="55" t="str">
        <f t="shared" si="817"/>
        <v/>
      </c>
      <c r="FI652" s="55" t="str">
        <f t="shared" si="818"/>
        <v/>
      </c>
      <c r="FJ652" s="55" t="str">
        <f t="shared" si="819"/>
        <v/>
      </c>
      <c r="FK652" s="55" t="str">
        <f t="shared" si="820"/>
        <v/>
      </c>
      <c r="FL652" s="55" t="str">
        <f t="shared" si="821"/>
        <v/>
      </c>
      <c r="FM652" s="55" t="str">
        <f t="shared" si="822"/>
        <v/>
      </c>
      <c r="FN652" s="55" t="str">
        <f t="shared" si="823"/>
        <v/>
      </c>
      <c r="FO652" s="55" t="str">
        <f t="shared" si="824"/>
        <v/>
      </c>
      <c r="FP652" s="55" t="str">
        <f t="shared" si="825"/>
        <v/>
      </c>
      <c r="FQ652" s="59" t="str">
        <f t="shared" si="826"/>
        <v/>
      </c>
      <c r="FR652" s="53" t="str">
        <f t="shared" si="852"/>
        <v/>
      </c>
      <c r="FS652" s="53">
        <f t="shared" si="827"/>
        <v>0</v>
      </c>
      <c r="FT652" s="19">
        <f t="shared" si="828"/>
        <v>1</v>
      </c>
      <c r="FU652" s="19">
        <f t="shared" si="829"/>
        <v>0</v>
      </c>
      <c r="FV652" s="19">
        <f t="shared" si="830"/>
        <v>0</v>
      </c>
      <c r="FW652" s="50">
        <f t="shared" si="831"/>
        <v>0</v>
      </c>
      <c r="FX652" s="120">
        <f t="shared" si="832"/>
        <v>0</v>
      </c>
      <c r="FY652" s="120">
        <f t="shared" si="833"/>
        <v>0</v>
      </c>
      <c r="FZ652" s="120">
        <f t="shared" si="834"/>
        <v>0</v>
      </c>
      <c r="GA652" s="120">
        <f t="shared" si="835"/>
        <v>0</v>
      </c>
      <c r="GB652" s="120">
        <f t="shared" si="836"/>
        <v>0</v>
      </c>
      <c r="GC652" s="120">
        <f t="shared" si="837"/>
        <v>0</v>
      </c>
      <c r="GD652" s="120">
        <f t="shared" si="838"/>
        <v>0</v>
      </c>
      <c r="GE652" s="120">
        <f t="shared" si="839"/>
        <v>0</v>
      </c>
      <c r="GF652" s="120">
        <f t="shared" si="840"/>
        <v>0</v>
      </c>
      <c r="GG652">
        <f t="shared" si="841"/>
        <v>0</v>
      </c>
      <c r="GH652">
        <f t="shared" si="842"/>
        <v>0</v>
      </c>
      <c r="GI652">
        <v>6</v>
      </c>
      <c r="GJ652" t="str">
        <f t="shared" si="843"/>
        <v/>
      </c>
    </row>
    <row r="653" spans="1:192" x14ac:dyDescent="0.2">
      <c r="A653" s="50">
        <f t="shared" si="844"/>
        <v>652</v>
      </c>
      <c r="B653" s="2" t="s">
        <v>759</v>
      </c>
      <c r="C653" s="2" t="s">
        <v>760</v>
      </c>
      <c r="D653" s="2"/>
      <c r="E653" s="2"/>
      <c r="F653" s="19">
        <v>3492640</v>
      </c>
      <c r="G653" s="19">
        <v>5590580</v>
      </c>
      <c r="H653" s="77">
        <f t="shared" si="782"/>
        <v>492568.51400000002</v>
      </c>
      <c r="I653" s="77">
        <f t="shared" si="783"/>
        <v>5588783.5580000002</v>
      </c>
      <c r="J653" s="211">
        <v>129</v>
      </c>
      <c r="K653" s="66" t="s">
        <v>1334</v>
      </c>
      <c r="L653" s="66">
        <v>138.6</v>
      </c>
      <c r="Q653" t="s">
        <v>774</v>
      </c>
      <c r="R653" s="2" t="s">
        <v>774</v>
      </c>
      <c r="S653" s="2" t="s">
        <v>2813</v>
      </c>
      <c r="T653" s="241" t="str">
        <f t="shared" si="784"/>
        <v>-</v>
      </c>
      <c r="U653" s="241" t="str">
        <f t="shared" si="785"/>
        <v>M</v>
      </c>
      <c r="V653" s="241" t="str">
        <f t="shared" si="786"/>
        <v>-</v>
      </c>
      <c r="W653" s="241" t="str">
        <f t="shared" si="851"/>
        <v>-</v>
      </c>
      <c r="X653" s="260">
        <f t="shared" si="847"/>
        <v>6</v>
      </c>
      <c r="Y653" s="261" t="str">
        <f t="shared" si="850"/>
        <v/>
      </c>
      <c r="AA653" s="66" t="s">
        <v>2180</v>
      </c>
      <c r="AB653" s="73">
        <v>1</v>
      </c>
      <c r="AD653" s="2" t="s">
        <v>1874</v>
      </c>
      <c r="AE653" s="56"/>
      <c r="AF653" s="66" t="s">
        <v>3088</v>
      </c>
      <c r="AR653">
        <v>8098</v>
      </c>
      <c r="AS653" s="193">
        <f>SUM(AU653:BN653)+SUM(BO653:CL653)/1000</f>
        <v>8094.43</v>
      </c>
      <c r="AT653" s="248" t="str">
        <f>FR653</f>
        <v/>
      </c>
      <c r="AU653" s="55">
        <v>1313.8</v>
      </c>
      <c r="AV653" s="55">
        <v>369.33</v>
      </c>
      <c r="AW653" s="55">
        <v>684.11</v>
      </c>
      <c r="AX653" s="55">
        <v>2698</v>
      </c>
      <c r="AY653" s="55">
        <v>274.08</v>
      </c>
      <c r="AZ653" s="59">
        <v>2425.42</v>
      </c>
      <c r="BB653" s="55">
        <v>109.39</v>
      </c>
      <c r="BD653">
        <v>2.38</v>
      </c>
      <c r="BE653">
        <v>4.72</v>
      </c>
      <c r="BJ653">
        <v>0</v>
      </c>
      <c r="BM653">
        <v>213.2</v>
      </c>
      <c r="CN653" s="90" t="s">
        <v>3088</v>
      </c>
      <c r="DB653" s="103"/>
      <c r="DC653" s="103"/>
      <c r="DD653" s="103"/>
      <c r="DE653" s="103"/>
      <c r="DF653" s="103"/>
      <c r="DG653" s="103"/>
      <c r="DH653" s="103"/>
      <c r="DI653" s="103"/>
      <c r="DJ653" s="103"/>
      <c r="DK653" s="103"/>
      <c r="DL653" s="103"/>
      <c r="DM653" s="103"/>
      <c r="DN653" s="103"/>
      <c r="DO653" s="103"/>
      <c r="DP653" s="103"/>
      <c r="DQ653" s="103"/>
      <c r="DR653" s="103"/>
      <c r="DS653" s="104"/>
      <c r="DT653" s="50">
        <f t="shared" si="788"/>
        <v>1</v>
      </c>
      <c r="DU653" s="73">
        <f t="shared" si="789"/>
        <v>0</v>
      </c>
      <c r="DV653" s="73">
        <f t="shared" si="790"/>
        <v>0</v>
      </c>
      <c r="DW653" s="73">
        <f t="shared" si="791"/>
        <v>1</v>
      </c>
      <c r="DX653" s="73">
        <f t="shared" si="792"/>
        <v>0</v>
      </c>
      <c r="DY653" s="125">
        <f t="shared" si="793"/>
        <v>0</v>
      </c>
      <c r="DZ653" s="73">
        <f t="shared" si="794"/>
        <v>0</v>
      </c>
      <c r="EA653" s="19">
        <f t="shared" si="795"/>
        <v>0</v>
      </c>
      <c r="EB653" s="50">
        <f t="shared" si="796"/>
        <v>1</v>
      </c>
      <c r="EC653" s="19">
        <f t="shared" si="797"/>
        <v>0</v>
      </c>
      <c r="ED653" s="19">
        <f t="shared" si="798"/>
        <v>1</v>
      </c>
      <c r="EE653" s="19">
        <f t="shared" si="799"/>
        <v>0</v>
      </c>
      <c r="EF653" s="50">
        <f t="shared" si="800"/>
        <v>0</v>
      </c>
      <c r="EG653" s="19">
        <f t="shared" si="801"/>
        <v>0</v>
      </c>
      <c r="EH653" s="19">
        <f t="shared" si="802"/>
        <v>0</v>
      </c>
      <c r="EI653" s="50">
        <f t="shared" si="803"/>
        <v>1</v>
      </c>
      <c r="EJ653" s="125">
        <f t="shared" si="804"/>
        <v>2</v>
      </c>
      <c r="EK653">
        <f t="shared" si="805"/>
        <v>1313.8</v>
      </c>
      <c r="EL653">
        <f t="shared" si="806"/>
        <v>109.39</v>
      </c>
      <c r="EM653">
        <f t="shared" si="807"/>
        <v>369.33</v>
      </c>
      <c r="EN653">
        <f t="shared" si="808"/>
        <v>684.11</v>
      </c>
      <c r="EO653" t="str">
        <f t="shared" si="809"/>
        <v/>
      </c>
      <c r="EP653">
        <f t="shared" si="810"/>
        <v>4.72</v>
      </c>
      <c r="EQ653">
        <f t="shared" si="811"/>
        <v>2425.42</v>
      </c>
      <c r="ER653" t="str">
        <f t="shared" si="812"/>
        <v/>
      </c>
      <c r="ES653">
        <f t="shared" si="813"/>
        <v>0</v>
      </c>
      <c r="ET653">
        <f t="shared" si="814"/>
        <v>274.08</v>
      </c>
      <c r="EU653" s="61">
        <f t="shared" si="815"/>
        <v>2698</v>
      </c>
      <c r="EV653" s="53" t="e">
        <f>IF(ISNUMBER(EK653),EK653*#REF!,"")</f>
        <v>#REF!</v>
      </c>
      <c r="EW653" s="53" t="e">
        <f>IF(ISNUMBER(EL653),EL653*#REF!,"")</f>
        <v>#REF!</v>
      </c>
      <c r="EX653" s="53" t="e">
        <f>IF(ISNUMBER(EM653),EM653*#REF!,"")</f>
        <v>#REF!</v>
      </c>
      <c r="EY653" s="53" t="e">
        <f>IF(ISNUMBER(EN653),EN653*#REF!,"")</f>
        <v>#REF!</v>
      </c>
      <c r="EZ653" s="53" t="str">
        <f>IF(ISNUMBER(EO653),EO653*#REF!,"")</f>
        <v/>
      </c>
      <c r="FA653" s="53" t="e">
        <f>IF(ISNUMBER(EP653),EP653*#REF!,"")</f>
        <v>#REF!</v>
      </c>
      <c r="FB653" s="53" t="e">
        <f>IF(ISNUMBER(EQ653),EQ653*#REF!,"")</f>
        <v>#REF!</v>
      </c>
      <c r="FC653" s="53" t="str">
        <f>IF(ISNUMBER(ER653),ER653*#REF!,"")</f>
        <v/>
      </c>
      <c r="FD653" s="53" t="e">
        <f>IF(ISNUMBER(ES653),ES653*#REF!,"")</f>
        <v>#REF!</v>
      </c>
      <c r="FE653" s="53" t="e">
        <f>IF(ISNUMBER(ET653),ET653*#REF!,"")</f>
        <v>#REF!</v>
      </c>
      <c r="FF653" s="52" t="e">
        <f>IF(ISNUMBER(EU653),EU653*#REF!,"")</f>
        <v>#REF!</v>
      </c>
      <c r="FG653" s="55" t="str">
        <f t="shared" si="816"/>
        <v/>
      </c>
      <c r="FH653" s="55" t="str">
        <f t="shared" si="817"/>
        <v/>
      </c>
      <c r="FI653" s="55" t="str">
        <f t="shared" si="818"/>
        <v/>
      </c>
      <c r="FJ653" s="55" t="str">
        <f t="shared" si="819"/>
        <v/>
      </c>
      <c r="FK653" s="55" t="str">
        <f t="shared" si="820"/>
        <v/>
      </c>
      <c r="FL653" s="55" t="str">
        <f t="shared" si="821"/>
        <v/>
      </c>
      <c r="FM653" s="55" t="str">
        <f t="shared" si="822"/>
        <v/>
      </c>
      <c r="FN653" s="55" t="str">
        <f t="shared" si="823"/>
        <v/>
      </c>
      <c r="FO653" s="55" t="str">
        <f t="shared" si="824"/>
        <v/>
      </c>
      <c r="FP653" s="55" t="str">
        <f t="shared" si="825"/>
        <v/>
      </c>
      <c r="FQ653" s="59" t="str">
        <f t="shared" si="826"/>
        <v/>
      </c>
      <c r="FR653" s="53" t="str">
        <f t="shared" si="852"/>
        <v/>
      </c>
      <c r="FS653" s="53" t="e">
        <f t="shared" si="827"/>
        <v>#VALUE!</v>
      </c>
      <c r="FT653" s="19" t="e">
        <f t="shared" si="828"/>
        <v>#VALUE!</v>
      </c>
      <c r="FU653" s="19" t="e">
        <f t="shared" si="829"/>
        <v>#VALUE!</v>
      </c>
      <c r="FV653" s="19" t="e">
        <f t="shared" si="830"/>
        <v>#VALUE!</v>
      </c>
      <c r="FW653" s="50" t="e">
        <f t="shared" si="831"/>
        <v>#VALUE!</v>
      </c>
      <c r="FX653" s="120">
        <f t="shared" si="832"/>
        <v>0</v>
      </c>
      <c r="FY653" s="120">
        <f t="shared" si="833"/>
        <v>0</v>
      </c>
      <c r="FZ653" s="120">
        <f t="shared" si="834"/>
        <v>0</v>
      </c>
      <c r="GA653" s="120">
        <f t="shared" si="835"/>
        <v>0</v>
      </c>
      <c r="GB653" s="120">
        <f t="shared" si="836"/>
        <v>0</v>
      </c>
      <c r="GC653" s="120">
        <f t="shared" si="837"/>
        <v>0</v>
      </c>
      <c r="GD653" s="120">
        <f t="shared" si="838"/>
        <v>0</v>
      </c>
      <c r="GE653" s="120">
        <f t="shared" si="839"/>
        <v>0</v>
      </c>
      <c r="GF653" s="120">
        <f t="shared" si="840"/>
        <v>0</v>
      </c>
      <c r="GG653">
        <f t="shared" si="841"/>
        <v>0</v>
      </c>
      <c r="GH653">
        <f t="shared" si="842"/>
        <v>0</v>
      </c>
      <c r="GI653">
        <v>6</v>
      </c>
      <c r="GJ653" t="str">
        <f t="shared" si="843"/>
        <v/>
      </c>
    </row>
    <row r="654" spans="1:192" x14ac:dyDescent="0.2">
      <c r="A654" s="50">
        <f t="shared" si="844"/>
        <v>653</v>
      </c>
      <c r="B654" s="2" t="s">
        <v>759</v>
      </c>
      <c r="C654" s="2" t="s">
        <v>761</v>
      </c>
      <c r="D654" s="2"/>
      <c r="E654" s="2" t="s">
        <v>2181</v>
      </c>
      <c r="F654" s="211">
        <v>3492950</v>
      </c>
      <c r="G654" s="211">
        <v>5590250</v>
      </c>
      <c r="H654" s="209">
        <f t="shared" si="782"/>
        <v>492878.39</v>
      </c>
      <c r="I654" s="209">
        <f t="shared" si="783"/>
        <v>5588453.6900000004</v>
      </c>
      <c r="J654" s="211">
        <v>135</v>
      </c>
      <c r="K654" s="66" t="s">
        <v>1335</v>
      </c>
      <c r="L654" s="45">
        <v>7</v>
      </c>
      <c r="Q654" s="58" t="s">
        <v>1342</v>
      </c>
      <c r="R654" s="2" t="s">
        <v>1371</v>
      </c>
      <c r="S654" s="2" t="s">
        <v>2813</v>
      </c>
      <c r="T654" s="241" t="str">
        <f t="shared" si="784"/>
        <v>-</v>
      </c>
      <c r="U654" s="241" t="str">
        <f t="shared" si="785"/>
        <v>M</v>
      </c>
      <c r="V654" s="241" t="str">
        <f t="shared" si="786"/>
        <v>-</v>
      </c>
      <c r="W654" s="241" t="str">
        <f t="shared" si="851"/>
        <v>-</v>
      </c>
      <c r="X654" s="260">
        <f t="shared" si="847"/>
        <v>6</v>
      </c>
      <c r="Y654" s="261" t="str">
        <f t="shared" si="850"/>
        <v/>
      </c>
      <c r="AA654" s="66" t="s">
        <v>2182</v>
      </c>
      <c r="AB654" s="73">
        <v>1</v>
      </c>
      <c r="AC654" s="58" t="s">
        <v>597</v>
      </c>
      <c r="AD654" s="2" t="s">
        <v>2915</v>
      </c>
      <c r="AE654" s="57" t="s">
        <v>2980</v>
      </c>
      <c r="AF654" s="128">
        <v>17</v>
      </c>
      <c r="AR654">
        <v>8168</v>
      </c>
      <c r="AS654" s="193">
        <f>SUM(AU654:BN654)+SUM(BO654:CL654)/1000</f>
        <v>7542</v>
      </c>
      <c r="AT654" s="248" t="str">
        <f>FR654</f>
        <v/>
      </c>
      <c r="AU654" s="181">
        <v>1426</v>
      </c>
      <c r="AV654" s="55">
        <v>586</v>
      </c>
      <c r="AW654" s="55">
        <v>292</v>
      </c>
      <c r="AX654" s="55">
        <v>3130</v>
      </c>
      <c r="AY654" s="55">
        <v>447</v>
      </c>
      <c r="AZ654" s="59">
        <v>1661</v>
      </c>
      <c r="CN654" s="105" t="s">
        <v>3088</v>
      </c>
      <c r="DB654" s="103"/>
      <c r="DC654" s="103"/>
      <c r="DD654" s="103"/>
      <c r="DE654" s="103"/>
      <c r="DF654" s="103"/>
      <c r="DG654" s="103"/>
      <c r="DH654" s="103"/>
      <c r="DI654" s="103"/>
      <c r="DJ654" s="103"/>
      <c r="DK654" s="103"/>
      <c r="DL654" s="103"/>
      <c r="DM654" s="103"/>
      <c r="DN654" s="103"/>
      <c r="DO654" s="103"/>
      <c r="DP654" s="103"/>
      <c r="DQ654" s="103"/>
      <c r="DR654" s="103"/>
      <c r="DS654" s="104"/>
      <c r="DT654" s="50">
        <f t="shared" si="788"/>
        <v>1</v>
      </c>
      <c r="DU654" s="73">
        <f t="shared" si="789"/>
        <v>1</v>
      </c>
      <c r="DV654" s="73">
        <f t="shared" si="790"/>
        <v>0</v>
      </c>
      <c r="DW654" s="73">
        <f t="shared" si="791"/>
        <v>0</v>
      </c>
      <c r="DX654" s="73">
        <f t="shared" si="792"/>
        <v>0</v>
      </c>
      <c r="DY654" s="125">
        <f t="shared" si="793"/>
        <v>0</v>
      </c>
      <c r="DZ654" s="73">
        <f t="shared" si="794"/>
        <v>1</v>
      </c>
      <c r="EA654" s="19">
        <f t="shared" si="795"/>
        <v>0</v>
      </c>
      <c r="EB654" s="50">
        <f t="shared" si="796"/>
        <v>0</v>
      </c>
      <c r="EC654" s="19">
        <f t="shared" si="797"/>
        <v>0</v>
      </c>
      <c r="ED654" s="19">
        <f t="shared" si="798"/>
        <v>1</v>
      </c>
      <c r="EE654" s="19">
        <f t="shared" si="799"/>
        <v>0</v>
      </c>
      <c r="EF654" s="50">
        <f t="shared" si="800"/>
        <v>0</v>
      </c>
      <c r="EG654" s="19">
        <f t="shared" si="801"/>
        <v>0</v>
      </c>
      <c r="EH654" s="19">
        <f t="shared" si="802"/>
        <v>0</v>
      </c>
      <c r="EI654" s="50">
        <f t="shared" si="803"/>
        <v>1</v>
      </c>
      <c r="EJ654" s="125">
        <f t="shared" si="804"/>
        <v>1</v>
      </c>
      <c r="EK654">
        <f t="shared" si="805"/>
        <v>1426</v>
      </c>
      <c r="EL654" t="str">
        <f t="shared" si="806"/>
        <v/>
      </c>
      <c r="EM654">
        <f t="shared" si="807"/>
        <v>586</v>
      </c>
      <c r="EN654">
        <f t="shared" si="808"/>
        <v>292</v>
      </c>
      <c r="EO654" t="str">
        <f t="shared" si="809"/>
        <v/>
      </c>
      <c r="EP654" t="str">
        <f t="shared" si="810"/>
        <v/>
      </c>
      <c r="EQ654">
        <f t="shared" si="811"/>
        <v>1661</v>
      </c>
      <c r="ER654" t="str">
        <f t="shared" si="812"/>
        <v/>
      </c>
      <c r="ES654" t="str">
        <f t="shared" si="813"/>
        <v/>
      </c>
      <c r="ET654">
        <f t="shared" si="814"/>
        <v>447</v>
      </c>
      <c r="EU654" s="61">
        <f t="shared" si="815"/>
        <v>3130</v>
      </c>
      <c r="EV654" s="53" t="e">
        <f>IF(ISNUMBER(EK654),EK654*#REF!,"")</f>
        <v>#REF!</v>
      </c>
      <c r="EW654" s="53" t="str">
        <f>IF(ISNUMBER(EL654),EL654*#REF!,"")</f>
        <v/>
      </c>
      <c r="EX654" s="53" t="e">
        <f>IF(ISNUMBER(EM654),EM654*#REF!,"")</f>
        <v>#REF!</v>
      </c>
      <c r="EY654" s="53" t="e">
        <f>IF(ISNUMBER(EN654),EN654*#REF!,"")</f>
        <v>#REF!</v>
      </c>
      <c r="EZ654" s="53" t="str">
        <f>IF(ISNUMBER(EO654),EO654*#REF!,"")</f>
        <v/>
      </c>
      <c r="FA654" s="53" t="str">
        <f>IF(ISNUMBER(EP654),EP654*#REF!,"")</f>
        <v/>
      </c>
      <c r="FB654" s="53" t="e">
        <f>IF(ISNUMBER(EQ654),EQ654*#REF!,"")</f>
        <v>#REF!</v>
      </c>
      <c r="FC654" s="53" t="str">
        <f>IF(ISNUMBER(ER654),ER654*#REF!,"")</f>
        <v/>
      </c>
      <c r="FD654" s="53" t="str">
        <f>IF(ISNUMBER(ES654),ES654*#REF!,"")</f>
        <v/>
      </c>
      <c r="FE654" s="53" t="e">
        <f>IF(ISNUMBER(ET654),ET654*#REF!,"")</f>
        <v>#REF!</v>
      </c>
      <c r="FF654" s="52" t="e">
        <f>IF(ISNUMBER(EU654),EU654*#REF!,"")</f>
        <v>#REF!</v>
      </c>
      <c r="FG654" s="55" t="str">
        <f t="shared" si="816"/>
        <v/>
      </c>
      <c r="FH654" s="55" t="str">
        <f t="shared" si="817"/>
        <v/>
      </c>
      <c r="FI654" s="55" t="str">
        <f t="shared" si="818"/>
        <v/>
      </c>
      <c r="FJ654" s="55" t="str">
        <f t="shared" si="819"/>
        <v/>
      </c>
      <c r="FK654" s="55" t="str">
        <f t="shared" si="820"/>
        <v/>
      </c>
      <c r="FL654" s="55" t="str">
        <f t="shared" si="821"/>
        <v/>
      </c>
      <c r="FM654" s="55" t="str">
        <f t="shared" si="822"/>
        <v/>
      </c>
      <c r="FN654" s="55" t="str">
        <f t="shared" si="823"/>
        <v/>
      </c>
      <c r="FO654" s="55" t="str">
        <f t="shared" si="824"/>
        <v/>
      </c>
      <c r="FP654" s="55" t="str">
        <f t="shared" si="825"/>
        <v/>
      </c>
      <c r="FQ654" s="59" t="str">
        <f t="shared" si="826"/>
        <v/>
      </c>
      <c r="FR654" s="53" t="str">
        <f t="shared" si="852"/>
        <v/>
      </c>
      <c r="FS654" s="53" t="e">
        <f t="shared" si="827"/>
        <v>#VALUE!</v>
      </c>
      <c r="FT654" s="19" t="e">
        <f t="shared" si="828"/>
        <v>#VALUE!</v>
      </c>
      <c r="FU654" s="19" t="e">
        <f t="shared" si="829"/>
        <v>#VALUE!</v>
      </c>
      <c r="FV654" s="19" t="e">
        <f t="shared" si="830"/>
        <v>#VALUE!</v>
      </c>
      <c r="FW654" s="50" t="e">
        <f t="shared" si="831"/>
        <v>#VALUE!</v>
      </c>
      <c r="FX654" s="120">
        <f t="shared" si="832"/>
        <v>0</v>
      </c>
      <c r="FY654" s="120">
        <f t="shared" si="833"/>
        <v>0</v>
      </c>
      <c r="FZ654" s="120">
        <f t="shared" si="834"/>
        <v>0</v>
      </c>
      <c r="GA654" s="120">
        <f t="shared" si="835"/>
        <v>0</v>
      </c>
      <c r="GB654" s="120">
        <f t="shared" si="836"/>
        <v>0</v>
      </c>
      <c r="GC654" s="120">
        <f t="shared" si="837"/>
        <v>0</v>
      </c>
      <c r="GD654" s="120">
        <f t="shared" si="838"/>
        <v>0</v>
      </c>
      <c r="GE654" s="120">
        <f t="shared" si="839"/>
        <v>0</v>
      </c>
      <c r="GF654" s="120">
        <f t="shared" si="840"/>
        <v>0</v>
      </c>
      <c r="GG654">
        <f t="shared" si="841"/>
        <v>0</v>
      </c>
      <c r="GH654">
        <f t="shared" si="842"/>
        <v>0</v>
      </c>
      <c r="GI654">
        <v>6</v>
      </c>
      <c r="GJ654" t="str">
        <f t="shared" si="843"/>
        <v/>
      </c>
    </row>
    <row r="655" spans="1:192" ht="15" x14ac:dyDescent="0.25">
      <c r="A655" s="50">
        <f t="shared" si="844"/>
        <v>654</v>
      </c>
      <c r="B655" s="2" t="s">
        <v>759</v>
      </c>
      <c r="C655" t="s">
        <v>96</v>
      </c>
      <c r="D655" t="s">
        <v>197</v>
      </c>
      <c r="F655" s="274">
        <v>3493560</v>
      </c>
      <c r="G655" s="274">
        <v>5589970</v>
      </c>
      <c r="H655" s="77">
        <f t="shared" si="782"/>
        <v>493488.14600000001</v>
      </c>
      <c r="I655" s="77">
        <f t="shared" si="783"/>
        <v>5588173.8020000001</v>
      </c>
      <c r="J655" s="211">
        <v>128</v>
      </c>
      <c r="K655" s="19" t="s">
        <v>1335</v>
      </c>
      <c r="L655" s="66">
        <v>0</v>
      </c>
      <c r="Q655" s="58" t="s">
        <v>1342</v>
      </c>
      <c r="R655" s="58" t="s">
        <v>1484</v>
      </c>
      <c r="S655" s="2" t="s">
        <v>1323</v>
      </c>
      <c r="T655" s="241" t="str">
        <f t="shared" si="784"/>
        <v>-</v>
      </c>
      <c r="U655" s="241" t="str">
        <f t="shared" si="785"/>
        <v>M</v>
      </c>
      <c r="V655" s="241" t="str">
        <f t="shared" si="786"/>
        <v>-</v>
      </c>
      <c r="W655" s="241" t="str">
        <f t="shared" si="851"/>
        <v>A</v>
      </c>
      <c r="X655" s="260">
        <f t="shared" si="847"/>
        <v>6</v>
      </c>
      <c r="Y655" s="261" t="str">
        <f t="shared" si="850"/>
        <v/>
      </c>
      <c r="Z655" s="61" t="s">
        <v>2183</v>
      </c>
      <c r="AA655" s="66" t="s">
        <v>2184</v>
      </c>
      <c r="AB655" s="76">
        <v>1</v>
      </c>
      <c r="AC655" s="2"/>
      <c r="AD655" s="2" t="s">
        <v>2916</v>
      </c>
      <c r="AE655" s="56"/>
      <c r="AF655" s="66">
        <v>10.5</v>
      </c>
      <c r="AI655" s="272"/>
      <c r="AR655">
        <v>1093</v>
      </c>
      <c r="AS655" s="193">
        <f>SUM(AU655:BN655)+SUM(BO655:CL655)/1000</f>
        <v>1092.52</v>
      </c>
      <c r="AT655" s="255" t="str">
        <f>FR655</f>
        <v/>
      </c>
      <c r="AU655" s="55">
        <v>154</v>
      </c>
      <c r="AV655">
        <v>87.28</v>
      </c>
      <c r="AW655">
        <v>100.75</v>
      </c>
      <c r="AX655">
        <v>374.5</v>
      </c>
      <c r="AY655">
        <v>11.45</v>
      </c>
      <c r="AZ655" s="61">
        <v>344.23</v>
      </c>
      <c r="BE655" s="2" t="s">
        <v>1322</v>
      </c>
      <c r="BM655">
        <v>20.309999999999999</v>
      </c>
      <c r="BO655" s="90"/>
      <c r="BP655" s="273"/>
      <c r="BQ655" s="90"/>
      <c r="BR655" s="90"/>
      <c r="BS655" s="90"/>
      <c r="BT655" s="90"/>
      <c r="BU655" s="90"/>
      <c r="BV655" s="90"/>
      <c r="BW655" s="90"/>
      <c r="BX655" s="90"/>
      <c r="BY655" s="90"/>
      <c r="BZ655" s="90"/>
      <c r="CA655" s="90"/>
      <c r="CB655" s="90"/>
      <c r="CC655" s="90"/>
      <c r="CD655" s="90"/>
      <c r="CE655" s="90"/>
      <c r="CF655" s="90"/>
      <c r="CG655" s="90"/>
      <c r="CH655" s="90"/>
      <c r="CI655" s="90"/>
      <c r="CJ655" s="90"/>
      <c r="CK655" s="90"/>
      <c r="CL655" s="91"/>
      <c r="CM655" s="90"/>
      <c r="CN655" s="90">
        <v>1101</v>
      </c>
      <c r="CO655" s="90"/>
      <c r="DB655" s="103"/>
      <c r="DC655" s="103"/>
      <c r="DD655" s="103"/>
      <c r="DE655" s="103"/>
      <c r="DF655" s="103"/>
      <c r="DG655" s="103"/>
      <c r="DH655" s="103"/>
      <c r="DI655" s="103"/>
      <c r="DJ655" s="103"/>
      <c r="DK655" s="103"/>
      <c r="DL655" s="103"/>
      <c r="DM655" s="103"/>
      <c r="DN655" s="103"/>
      <c r="DO655" s="103"/>
      <c r="DP655" s="103"/>
      <c r="DQ655" s="103"/>
      <c r="DR655" s="103"/>
      <c r="DS655" s="104"/>
      <c r="DT655" s="50">
        <f t="shared" si="788"/>
        <v>1</v>
      </c>
      <c r="DU655" s="73">
        <f t="shared" si="789"/>
        <v>1</v>
      </c>
      <c r="DV655" s="73">
        <f t="shared" si="790"/>
        <v>0</v>
      </c>
      <c r="DW655" s="73">
        <f t="shared" si="791"/>
        <v>0</v>
      </c>
      <c r="DX655" s="73">
        <f t="shared" si="792"/>
        <v>0</v>
      </c>
      <c r="DY655" s="125">
        <f t="shared" si="793"/>
        <v>0</v>
      </c>
      <c r="DZ655" s="73">
        <f t="shared" si="794"/>
        <v>1</v>
      </c>
      <c r="EA655" s="19">
        <f t="shared" si="795"/>
        <v>0</v>
      </c>
      <c r="EB655" s="50">
        <f t="shared" si="796"/>
        <v>0</v>
      </c>
      <c r="EC655" s="19">
        <f t="shared" si="797"/>
        <v>0</v>
      </c>
      <c r="ED655" s="19">
        <f t="shared" si="798"/>
        <v>1</v>
      </c>
      <c r="EE655" s="19">
        <f t="shared" si="799"/>
        <v>0</v>
      </c>
      <c r="EF655" s="50">
        <f t="shared" si="800"/>
        <v>0</v>
      </c>
      <c r="EG655" s="19">
        <f t="shared" si="801"/>
        <v>0</v>
      </c>
      <c r="EH655" s="19">
        <f t="shared" si="802"/>
        <v>1</v>
      </c>
      <c r="EI655" s="50">
        <f t="shared" si="803"/>
        <v>0</v>
      </c>
      <c r="EJ655" s="125">
        <f t="shared" si="804"/>
        <v>2</v>
      </c>
      <c r="EK655">
        <f t="shared" si="805"/>
        <v>154</v>
      </c>
      <c r="EL655" t="str">
        <f t="shared" si="806"/>
        <v/>
      </c>
      <c r="EM655">
        <f t="shared" si="807"/>
        <v>87.28</v>
      </c>
      <c r="EN655">
        <f t="shared" si="808"/>
        <v>100.75</v>
      </c>
      <c r="EO655" t="str">
        <f t="shared" si="809"/>
        <v/>
      </c>
      <c r="EP655" t="str">
        <f t="shared" si="810"/>
        <v/>
      </c>
      <c r="EQ655">
        <f t="shared" si="811"/>
        <v>344.23</v>
      </c>
      <c r="ER655" t="str">
        <f t="shared" si="812"/>
        <v/>
      </c>
      <c r="ES655" t="str">
        <f t="shared" si="813"/>
        <v/>
      </c>
      <c r="ET655">
        <f t="shared" si="814"/>
        <v>11.45</v>
      </c>
      <c r="EU655" s="61">
        <f t="shared" si="815"/>
        <v>374.5</v>
      </c>
      <c r="EV655" s="53" t="e">
        <f>IF(ISNUMBER(EK655),EK655*#REF!,"")</f>
        <v>#REF!</v>
      </c>
      <c r="EW655" s="53" t="str">
        <f>IF(ISNUMBER(EL655),EL655*#REF!,"")</f>
        <v/>
      </c>
      <c r="EX655" s="53" t="e">
        <f>IF(ISNUMBER(EM655),EM655*#REF!,"")</f>
        <v>#REF!</v>
      </c>
      <c r="EY655" s="53" t="e">
        <f>IF(ISNUMBER(EN655),EN655*#REF!,"")</f>
        <v>#REF!</v>
      </c>
      <c r="EZ655" s="53" t="str">
        <f>IF(ISNUMBER(EO655),EO655*#REF!,"")</f>
        <v/>
      </c>
      <c r="FA655" s="53" t="str">
        <f>IF(ISNUMBER(EP655),EP655*#REF!,"")</f>
        <v/>
      </c>
      <c r="FB655" s="53" t="e">
        <f>IF(ISNUMBER(EQ655),EQ655*#REF!,"")</f>
        <v>#REF!</v>
      </c>
      <c r="FC655" s="53" t="str">
        <f>IF(ISNUMBER(ER655),ER655*#REF!,"")</f>
        <v/>
      </c>
      <c r="FD655" s="53" t="str">
        <f>IF(ISNUMBER(ES655),ES655*#REF!,"")</f>
        <v/>
      </c>
      <c r="FE655" s="53" t="e">
        <f>IF(ISNUMBER(ET655),ET655*#REF!,"")</f>
        <v>#REF!</v>
      </c>
      <c r="FF655" s="52" t="e">
        <f>IF(ISNUMBER(EU655),EU655*#REF!,"")</f>
        <v>#REF!</v>
      </c>
      <c r="FG655" s="55" t="str">
        <f t="shared" si="816"/>
        <v/>
      </c>
      <c r="FH655" s="55" t="str">
        <f t="shared" si="817"/>
        <v/>
      </c>
      <c r="FI655" s="55" t="str">
        <f t="shared" si="818"/>
        <v/>
      </c>
      <c r="FJ655" s="55" t="str">
        <f t="shared" si="819"/>
        <v/>
      </c>
      <c r="FK655" s="55" t="str">
        <f t="shared" si="820"/>
        <v/>
      </c>
      <c r="FL655" s="55" t="str">
        <f t="shared" si="821"/>
        <v/>
      </c>
      <c r="FM655" s="55" t="str">
        <f t="shared" si="822"/>
        <v/>
      </c>
      <c r="FN655" s="55" t="str">
        <f t="shared" si="823"/>
        <v/>
      </c>
      <c r="FO655" s="55" t="str">
        <f t="shared" si="824"/>
        <v/>
      </c>
      <c r="FP655" s="55" t="str">
        <f t="shared" si="825"/>
        <v/>
      </c>
      <c r="FQ655" s="59" t="str">
        <f t="shared" si="826"/>
        <v/>
      </c>
      <c r="FR655" s="53" t="str">
        <f t="shared" si="852"/>
        <v/>
      </c>
      <c r="FS655" s="53" t="e">
        <f t="shared" si="827"/>
        <v>#VALUE!</v>
      </c>
      <c r="FT655" s="19" t="e">
        <f t="shared" si="828"/>
        <v>#VALUE!</v>
      </c>
      <c r="FU655" s="19" t="e">
        <f t="shared" si="829"/>
        <v>#VALUE!</v>
      </c>
      <c r="FV655" s="19" t="e">
        <f t="shared" si="830"/>
        <v>#VALUE!</v>
      </c>
      <c r="FW655" s="50" t="e">
        <f t="shared" si="831"/>
        <v>#VALUE!</v>
      </c>
      <c r="FX655" s="120">
        <f t="shared" si="832"/>
        <v>0</v>
      </c>
      <c r="FY655" s="120">
        <f t="shared" si="833"/>
        <v>0</v>
      </c>
      <c r="FZ655" s="120">
        <f t="shared" si="834"/>
        <v>0</v>
      </c>
      <c r="GA655" s="120">
        <f t="shared" si="835"/>
        <v>0</v>
      </c>
      <c r="GB655" s="120">
        <f t="shared" si="836"/>
        <v>0</v>
      </c>
      <c r="GC655" s="120">
        <f t="shared" si="837"/>
        <v>0</v>
      </c>
      <c r="GD655" s="120">
        <f t="shared" si="838"/>
        <v>0</v>
      </c>
      <c r="GE655" s="120">
        <f t="shared" si="839"/>
        <v>0</v>
      </c>
      <c r="GF655" s="120">
        <f t="shared" si="840"/>
        <v>0</v>
      </c>
      <c r="GG655">
        <f t="shared" si="841"/>
        <v>0</v>
      </c>
      <c r="GH655">
        <f t="shared" si="842"/>
        <v>0</v>
      </c>
      <c r="GI655">
        <v>6</v>
      </c>
      <c r="GJ655" t="str">
        <f t="shared" si="843"/>
        <v/>
      </c>
    </row>
    <row r="656" spans="1:192" ht="15" x14ac:dyDescent="0.25">
      <c r="A656" s="50">
        <f t="shared" si="844"/>
        <v>655</v>
      </c>
      <c r="B656" s="2" t="s">
        <v>1049</v>
      </c>
      <c r="C656" t="s">
        <v>1050</v>
      </c>
      <c r="F656" s="274">
        <v>3534970</v>
      </c>
      <c r="G656" s="274">
        <v>5699040</v>
      </c>
      <c r="H656" s="77">
        <f t="shared" si="782"/>
        <v>534881.58199999994</v>
      </c>
      <c r="I656" s="77">
        <f t="shared" si="783"/>
        <v>5697200.1740000006</v>
      </c>
      <c r="J656" s="19">
        <v>318</v>
      </c>
      <c r="K656" s="19" t="s">
        <v>1333</v>
      </c>
      <c r="L656" s="66">
        <v>241.5</v>
      </c>
      <c r="M656" s="19">
        <v>180.25</v>
      </c>
      <c r="N656" s="19">
        <v>241.5</v>
      </c>
      <c r="Q656" s="58" t="s">
        <v>1339</v>
      </c>
      <c r="R656" s="58" t="s">
        <v>2867</v>
      </c>
      <c r="S656" t="s">
        <v>1324</v>
      </c>
      <c r="T656" s="241" t="str">
        <f t="shared" si="784"/>
        <v>-</v>
      </c>
      <c r="U656" s="241" t="str">
        <f t="shared" si="785"/>
        <v>-</v>
      </c>
      <c r="V656" s="241" t="str">
        <f t="shared" si="786"/>
        <v>-</v>
      </c>
      <c r="W656" s="241" t="str">
        <f t="shared" si="851"/>
        <v>-</v>
      </c>
      <c r="X656" s="260">
        <f t="shared" si="847"/>
        <v>6</v>
      </c>
      <c r="Y656" s="261" t="str">
        <f t="shared" si="850"/>
        <v/>
      </c>
      <c r="AA656" s="48" t="s">
        <v>1779</v>
      </c>
      <c r="AB656" s="76">
        <v>1</v>
      </c>
      <c r="AC656" s="2" t="s">
        <v>1038</v>
      </c>
      <c r="AD656" s="2" t="s">
        <v>1883</v>
      </c>
      <c r="AE656" s="57" t="s">
        <v>1431</v>
      </c>
      <c r="AF656" s="66">
        <v>12.6</v>
      </c>
      <c r="AH656" s="108">
        <v>7</v>
      </c>
      <c r="AI656" s="272"/>
      <c r="AS656" s="204"/>
      <c r="AT656" s="249"/>
      <c r="AU656" s="139"/>
      <c r="AV656" s="51"/>
      <c r="AW656" s="51"/>
      <c r="AX656" s="51"/>
      <c r="AY656" s="51"/>
      <c r="AZ656" s="49">
        <v>110</v>
      </c>
      <c r="BE656" s="2"/>
      <c r="BO656" s="90"/>
      <c r="BP656" s="273"/>
      <c r="BQ656" s="90"/>
      <c r="BR656" s="90"/>
      <c r="BS656" s="90"/>
      <c r="BT656" s="90"/>
      <c r="BU656" s="90"/>
      <c r="BV656" s="90"/>
      <c r="BW656" s="90"/>
      <c r="BX656" s="90"/>
      <c r="BY656" s="90"/>
      <c r="BZ656" s="90"/>
      <c r="CA656" s="90"/>
      <c r="CB656" s="90"/>
      <c r="CC656" s="90"/>
      <c r="CD656" s="90"/>
      <c r="CE656" s="90"/>
      <c r="CF656" s="90"/>
      <c r="CG656" s="90"/>
      <c r="CH656" s="90"/>
      <c r="CI656" s="90"/>
      <c r="CJ656" s="90"/>
      <c r="CK656" s="90"/>
      <c r="CL656" s="91"/>
      <c r="CM656" s="90"/>
      <c r="CN656" s="90">
        <v>6</v>
      </c>
      <c r="CO656" s="90"/>
      <c r="DB656" s="103"/>
      <c r="DC656" s="90" t="s">
        <v>2185</v>
      </c>
      <c r="DD656" s="103"/>
      <c r="DE656" s="129">
        <v>-21</v>
      </c>
      <c r="DF656" s="90" t="s">
        <v>2186</v>
      </c>
      <c r="DG656" s="103"/>
      <c r="DH656" s="103"/>
      <c r="DI656" s="103"/>
      <c r="DJ656" s="103"/>
      <c r="DK656" s="103"/>
      <c r="DL656" s="103"/>
      <c r="DM656" s="103"/>
      <c r="DN656" s="103"/>
      <c r="DO656" s="103"/>
      <c r="DP656" s="103"/>
      <c r="DQ656" s="103"/>
      <c r="DR656" s="103"/>
      <c r="DS656" s="104"/>
      <c r="DT656" s="50">
        <f t="shared" si="788"/>
        <v>1</v>
      </c>
      <c r="DU656" s="73">
        <f t="shared" si="789"/>
        <v>0</v>
      </c>
      <c r="DV656" s="73">
        <f t="shared" si="790"/>
        <v>0</v>
      </c>
      <c r="DW656" s="73">
        <f t="shared" si="791"/>
        <v>1</v>
      </c>
      <c r="DX656" s="73">
        <f t="shared" si="792"/>
        <v>0</v>
      </c>
      <c r="DY656" s="125">
        <f t="shared" si="793"/>
        <v>0</v>
      </c>
      <c r="DZ656" s="73">
        <f t="shared" si="794"/>
        <v>1</v>
      </c>
      <c r="EA656" s="19">
        <f t="shared" si="795"/>
        <v>0</v>
      </c>
      <c r="EB656" s="50">
        <f t="shared" si="796"/>
        <v>0</v>
      </c>
      <c r="EC656" s="19">
        <f t="shared" si="797"/>
        <v>0</v>
      </c>
      <c r="ED656" s="19">
        <f t="shared" si="798"/>
        <v>0</v>
      </c>
      <c r="EE656" s="19">
        <f t="shared" si="799"/>
        <v>0</v>
      </c>
      <c r="EF656" s="50">
        <f t="shared" si="800"/>
        <v>1</v>
      </c>
      <c r="EG656" s="19">
        <f t="shared" si="801"/>
        <v>1</v>
      </c>
      <c r="EH656" s="19">
        <f t="shared" si="802"/>
        <v>0</v>
      </c>
      <c r="EI656" s="50">
        <f t="shared" si="803"/>
        <v>0</v>
      </c>
      <c r="EJ656" s="125">
        <f t="shared" si="804"/>
        <v>1</v>
      </c>
      <c r="EK656" t="str">
        <f t="shared" si="805"/>
        <v/>
      </c>
      <c r="EL656" t="str">
        <f t="shared" si="806"/>
        <v/>
      </c>
      <c r="EM656" t="str">
        <f t="shared" si="807"/>
        <v/>
      </c>
      <c r="EN656" t="str">
        <f t="shared" si="808"/>
        <v/>
      </c>
      <c r="EO656" t="str">
        <f t="shared" si="809"/>
        <v/>
      </c>
      <c r="EP656" t="str">
        <f t="shared" si="810"/>
        <v/>
      </c>
      <c r="EQ656">
        <f t="shared" si="811"/>
        <v>110</v>
      </c>
      <c r="ER656" t="str">
        <f t="shared" si="812"/>
        <v/>
      </c>
      <c r="ES656" t="str">
        <f t="shared" si="813"/>
        <v/>
      </c>
      <c r="ET656" t="str">
        <f t="shared" si="814"/>
        <v/>
      </c>
      <c r="EU656" s="61" t="str">
        <f t="shared" si="815"/>
        <v/>
      </c>
      <c r="EV656" s="53" t="str">
        <f>IF(ISNUMBER(EK656),EK656*#REF!,"")</f>
        <v/>
      </c>
      <c r="EW656" s="53" t="str">
        <f>IF(ISNUMBER(EL656),EL656*#REF!,"")</f>
        <v/>
      </c>
      <c r="EX656" s="53" t="str">
        <f>IF(ISNUMBER(EM656),EM656*#REF!,"")</f>
        <v/>
      </c>
      <c r="EY656" s="53" t="str">
        <f>IF(ISNUMBER(EN656),EN656*#REF!,"")</f>
        <v/>
      </c>
      <c r="EZ656" s="53" t="str">
        <f>IF(ISNUMBER(EO656),EO656*#REF!,"")</f>
        <v/>
      </c>
      <c r="FA656" s="53" t="str">
        <f>IF(ISNUMBER(EP656),EP656*#REF!,"")</f>
        <v/>
      </c>
      <c r="FB656" s="53" t="e">
        <f>IF(ISNUMBER(EQ656),EQ656*#REF!,"")</f>
        <v>#REF!</v>
      </c>
      <c r="FC656" s="53" t="str">
        <f>IF(ISNUMBER(ER656),ER656*#REF!,"")</f>
        <v/>
      </c>
      <c r="FD656" s="53" t="str">
        <f>IF(ISNUMBER(ES656),ES656*#REF!,"")</f>
        <v/>
      </c>
      <c r="FE656" s="53" t="str">
        <f>IF(ISNUMBER(ET656),ET656*#REF!,"")</f>
        <v/>
      </c>
      <c r="FF656" s="52" t="str">
        <f>IF(ISNUMBER(EU656),EU656*#REF!,"")</f>
        <v/>
      </c>
      <c r="FG656" s="55" t="str">
        <f t="shared" si="816"/>
        <v/>
      </c>
      <c r="FH656" s="55" t="str">
        <f t="shared" si="817"/>
        <v/>
      </c>
      <c r="FI656" s="55" t="str">
        <f t="shared" si="818"/>
        <v/>
      </c>
      <c r="FJ656" s="55" t="str">
        <f t="shared" si="819"/>
        <v/>
      </c>
      <c r="FK656" s="55" t="str">
        <f t="shared" si="820"/>
        <v/>
      </c>
      <c r="FL656" s="55" t="str">
        <f t="shared" si="821"/>
        <v/>
      </c>
      <c r="FM656" s="55" t="str">
        <f t="shared" si="822"/>
        <v/>
      </c>
      <c r="FN656" s="55" t="str">
        <f t="shared" si="823"/>
        <v/>
      </c>
      <c r="FO656" s="55" t="str">
        <f t="shared" si="824"/>
        <v/>
      </c>
      <c r="FP656" s="55" t="str">
        <f t="shared" si="825"/>
        <v/>
      </c>
      <c r="FQ656" s="59" t="str">
        <f t="shared" si="826"/>
        <v/>
      </c>
      <c r="FR656" s="53" t="str">
        <f t="shared" si="852"/>
        <v/>
      </c>
      <c r="FS656" s="53">
        <f t="shared" si="827"/>
        <v>0</v>
      </c>
      <c r="FT656" s="19">
        <f t="shared" si="828"/>
        <v>1</v>
      </c>
      <c r="FU656" s="19">
        <f t="shared" si="829"/>
        <v>0</v>
      </c>
      <c r="FV656" s="19">
        <f t="shared" si="830"/>
        <v>0</v>
      </c>
      <c r="FW656" s="50">
        <f t="shared" si="831"/>
        <v>0</v>
      </c>
      <c r="FX656" s="120">
        <f t="shared" si="832"/>
        <v>0</v>
      </c>
      <c r="FY656" s="120">
        <f t="shared" si="833"/>
        <v>0</v>
      </c>
      <c r="FZ656" s="120">
        <f t="shared" si="834"/>
        <v>0</v>
      </c>
      <c r="GA656" s="120">
        <f t="shared" si="835"/>
        <v>0</v>
      </c>
      <c r="GB656" s="120">
        <f t="shared" si="836"/>
        <v>0</v>
      </c>
      <c r="GC656" s="120">
        <f t="shared" si="837"/>
        <v>0</v>
      </c>
      <c r="GD656" s="120">
        <f t="shared" si="838"/>
        <v>0</v>
      </c>
      <c r="GE656" s="120">
        <f t="shared" si="839"/>
        <v>0</v>
      </c>
      <c r="GF656" s="120">
        <f t="shared" si="840"/>
        <v>0</v>
      </c>
      <c r="GG656">
        <f t="shared" si="841"/>
        <v>0</v>
      </c>
      <c r="GH656">
        <f t="shared" si="842"/>
        <v>0</v>
      </c>
      <c r="GI656">
        <v>6</v>
      </c>
      <c r="GJ656" t="str">
        <f t="shared" si="843"/>
        <v/>
      </c>
    </row>
    <row r="657" spans="1:192" ht="15" x14ac:dyDescent="0.25">
      <c r="A657" s="50">
        <f t="shared" si="844"/>
        <v>656</v>
      </c>
      <c r="B657" s="2" t="s">
        <v>1049</v>
      </c>
      <c r="C657" t="s">
        <v>1050</v>
      </c>
      <c r="F657" s="274">
        <v>3534970</v>
      </c>
      <c r="G657" s="274">
        <v>5699040</v>
      </c>
      <c r="H657" s="77">
        <f t="shared" si="782"/>
        <v>534881.58199999994</v>
      </c>
      <c r="I657" s="77">
        <f t="shared" si="783"/>
        <v>5697200.1740000006</v>
      </c>
      <c r="J657" s="19">
        <v>318</v>
      </c>
      <c r="K657" s="19" t="s">
        <v>1333</v>
      </c>
      <c r="L657" s="66">
        <v>241.5</v>
      </c>
      <c r="M657" s="19">
        <v>180.25</v>
      </c>
      <c r="N657" s="19">
        <v>241.5</v>
      </c>
      <c r="Q657" s="58" t="s">
        <v>1339</v>
      </c>
      <c r="R657" s="58" t="s">
        <v>2867</v>
      </c>
      <c r="S657" t="s">
        <v>1324</v>
      </c>
      <c r="T657" s="241" t="str">
        <f t="shared" si="784"/>
        <v>-</v>
      </c>
      <c r="U657" s="241" t="str">
        <f t="shared" si="785"/>
        <v>-</v>
      </c>
      <c r="V657" s="241" t="str">
        <f t="shared" si="786"/>
        <v>-</v>
      </c>
      <c r="W657" s="241" t="str">
        <f t="shared" si="851"/>
        <v>-</v>
      </c>
      <c r="X657" s="260">
        <f t="shared" si="847"/>
        <v>6</v>
      </c>
      <c r="Y657" s="261" t="str">
        <f t="shared" si="850"/>
        <v/>
      </c>
      <c r="AA657" s="48" t="s">
        <v>1783</v>
      </c>
      <c r="AB657" s="76">
        <v>2</v>
      </c>
      <c r="AC657" s="2" t="s">
        <v>1038</v>
      </c>
      <c r="AD657" s="2" t="s">
        <v>1883</v>
      </c>
      <c r="AE657" s="57" t="s">
        <v>1431</v>
      </c>
      <c r="AF657" s="66">
        <v>12.2</v>
      </c>
      <c r="AH657" s="19">
        <v>6.4</v>
      </c>
      <c r="AI657" s="272"/>
      <c r="AS657" s="204"/>
      <c r="AT657" s="249"/>
      <c r="AU657" s="139"/>
      <c r="AV657" s="51"/>
      <c r="AW657" s="51"/>
      <c r="AX657" s="51"/>
      <c r="AY657" s="51"/>
      <c r="AZ657" s="49">
        <v>61</v>
      </c>
      <c r="BE657" s="2"/>
      <c r="BO657" s="90"/>
      <c r="BP657" s="273"/>
      <c r="BQ657" s="90"/>
      <c r="BR657" s="90"/>
      <c r="BS657" s="90"/>
      <c r="BT657" s="90"/>
      <c r="BU657" s="90"/>
      <c r="BV657" s="90"/>
      <c r="BW657" s="90"/>
      <c r="BX657" s="90"/>
      <c r="BY657" s="90"/>
      <c r="BZ657" s="90"/>
      <c r="CA657" s="90"/>
      <c r="CB657" s="90"/>
      <c r="CC657" s="90"/>
      <c r="CD657" s="90"/>
      <c r="CE657" s="90"/>
      <c r="CF657" s="90"/>
      <c r="CG657" s="90"/>
      <c r="CH657" s="90"/>
      <c r="CI657" s="90"/>
      <c r="CJ657" s="90"/>
      <c r="CK657" s="90"/>
      <c r="CL657" s="91"/>
      <c r="CM657" s="90"/>
      <c r="CN657" s="90">
        <v>22</v>
      </c>
      <c r="CO657" s="90"/>
      <c r="DB657" s="103"/>
      <c r="DC657" s="90" t="s">
        <v>2187</v>
      </c>
      <c r="DD657" s="103"/>
      <c r="DE657" s="103">
        <v>-19.7</v>
      </c>
      <c r="DF657" s="90" t="s">
        <v>2188</v>
      </c>
      <c r="DG657" s="231">
        <v>-8.3000000000000007</v>
      </c>
      <c r="DH657" s="103"/>
      <c r="DI657" s="103"/>
      <c r="DJ657" s="103"/>
      <c r="DK657" s="103"/>
      <c r="DL657" s="103"/>
      <c r="DM657" s="103"/>
      <c r="DN657" s="103"/>
      <c r="DO657" s="103"/>
      <c r="DP657" s="103"/>
      <c r="DQ657" s="103"/>
      <c r="DR657" s="103"/>
      <c r="DS657" s="104"/>
      <c r="DT657" s="50">
        <f t="shared" si="788"/>
        <v>0</v>
      </c>
      <c r="DU657" s="73">
        <f t="shared" si="789"/>
        <v>0</v>
      </c>
      <c r="DV657" s="73">
        <f t="shared" si="790"/>
        <v>0</v>
      </c>
      <c r="DW657" s="73">
        <f t="shared" si="791"/>
        <v>1</v>
      </c>
      <c r="DX657" s="73">
        <f t="shared" si="792"/>
        <v>0</v>
      </c>
      <c r="DY657" s="125">
        <f t="shared" si="793"/>
        <v>0</v>
      </c>
      <c r="DZ657" s="73">
        <f t="shared" si="794"/>
        <v>1</v>
      </c>
      <c r="EA657" s="19">
        <f t="shared" si="795"/>
        <v>0</v>
      </c>
      <c r="EB657" s="50">
        <f t="shared" si="796"/>
        <v>0</v>
      </c>
      <c r="EC657" s="19">
        <f t="shared" si="797"/>
        <v>0</v>
      </c>
      <c r="ED657" s="19">
        <f t="shared" si="798"/>
        <v>0</v>
      </c>
      <c r="EE657" s="19">
        <f t="shared" si="799"/>
        <v>0</v>
      </c>
      <c r="EF657" s="50">
        <f t="shared" si="800"/>
        <v>1</v>
      </c>
      <c r="EG657" s="19">
        <f t="shared" si="801"/>
        <v>1</v>
      </c>
      <c r="EH657" s="19">
        <f t="shared" si="802"/>
        <v>0</v>
      </c>
      <c r="EI657" s="50">
        <f t="shared" si="803"/>
        <v>0</v>
      </c>
      <c r="EJ657" s="125">
        <f t="shared" si="804"/>
        <v>1</v>
      </c>
      <c r="EK657" t="str">
        <f t="shared" si="805"/>
        <v/>
      </c>
      <c r="EL657" t="str">
        <f t="shared" si="806"/>
        <v/>
      </c>
      <c r="EM657" t="str">
        <f t="shared" si="807"/>
        <v/>
      </c>
      <c r="EN657" t="str">
        <f t="shared" si="808"/>
        <v/>
      </c>
      <c r="EO657" t="str">
        <f t="shared" si="809"/>
        <v/>
      </c>
      <c r="EP657" t="str">
        <f t="shared" si="810"/>
        <v/>
      </c>
      <c r="EQ657">
        <f t="shared" si="811"/>
        <v>61</v>
      </c>
      <c r="ER657" t="str">
        <f t="shared" si="812"/>
        <v/>
      </c>
      <c r="ES657" t="str">
        <f t="shared" si="813"/>
        <v/>
      </c>
      <c r="ET657" t="str">
        <f t="shared" si="814"/>
        <v/>
      </c>
      <c r="EU657" s="61" t="str">
        <f t="shared" si="815"/>
        <v/>
      </c>
      <c r="EV657" s="53" t="str">
        <f>IF(ISNUMBER(EK657),EK657*#REF!,"")</f>
        <v/>
      </c>
      <c r="EW657" s="53" t="str">
        <f>IF(ISNUMBER(EL657),EL657*#REF!,"")</f>
        <v/>
      </c>
      <c r="EX657" s="53" t="str">
        <f>IF(ISNUMBER(EM657),EM657*#REF!,"")</f>
        <v/>
      </c>
      <c r="EY657" s="53" t="str">
        <f>IF(ISNUMBER(EN657),EN657*#REF!,"")</f>
        <v/>
      </c>
      <c r="EZ657" s="53" t="str">
        <f>IF(ISNUMBER(EO657),EO657*#REF!,"")</f>
        <v/>
      </c>
      <c r="FA657" s="53" t="str">
        <f>IF(ISNUMBER(EP657),EP657*#REF!,"")</f>
        <v/>
      </c>
      <c r="FB657" s="53" t="e">
        <f>IF(ISNUMBER(EQ657),EQ657*#REF!,"")</f>
        <v>#REF!</v>
      </c>
      <c r="FC657" s="53" t="str">
        <f>IF(ISNUMBER(ER657),ER657*#REF!,"")</f>
        <v/>
      </c>
      <c r="FD657" s="53" t="str">
        <f>IF(ISNUMBER(ES657),ES657*#REF!,"")</f>
        <v/>
      </c>
      <c r="FE657" s="53" t="str">
        <f>IF(ISNUMBER(ET657),ET657*#REF!,"")</f>
        <v/>
      </c>
      <c r="FF657" s="52" t="str">
        <f>IF(ISNUMBER(EU657),EU657*#REF!,"")</f>
        <v/>
      </c>
      <c r="FG657" s="55" t="str">
        <f t="shared" si="816"/>
        <v/>
      </c>
      <c r="FH657" s="55" t="str">
        <f t="shared" si="817"/>
        <v/>
      </c>
      <c r="FI657" s="55" t="str">
        <f t="shared" si="818"/>
        <v/>
      </c>
      <c r="FJ657" s="55" t="str">
        <f t="shared" si="819"/>
        <v/>
      </c>
      <c r="FK657" s="55" t="str">
        <f t="shared" si="820"/>
        <v/>
      </c>
      <c r="FL657" s="55" t="str">
        <f t="shared" si="821"/>
        <v/>
      </c>
      <c r="FM657" s="55" t="str">
        <f t="shared" si="822"/>
        <v/>
      </c>
      <c r="FN657" s="55" t="str">
        <f t="shared" si="823"/>
        <v/>
      </c>
      <c r="FO657" s="55" t="str">
        <f t="shared" si="824"/>
        <v/>
      </c>
      <c r="FP657" s="55" t="str">
        <f t="shared" si="825"/>
        <v/>
      </c>
      <c r="FQ657" s="59" t="str">
        <f t="shared" si="826"/>
        <v/>
      </c>
      <c r="FR657" s="53" t="str">
        <f t="shared" si="852"/>
        <v/>
      </c>
      <c r="FS657" s="53">
        <f t="shared" si="827"/>
        <v>0</v>
      </c>
      <c r="FT657" s="19">
        <f t="shared" si="828"/>
        <v>1</v>
      </c>
      <c r="FU657" s="19">
        <f t="shared" si="829"/>
        <v>0</v>
      </c>
      <c r="FV657" s="19">
        <f t="shared" si="830"/>
        <v>0</v>
      </c>
      <c r="FW657" s="50">
        <f t="shared" si="831"/>
        <v>0</v>
      </c>
      <c r="FX657" s="120">
        <f t="shared" si="832"/>
        <v>0</v>
      </c>
      <c r="FY657" s="120">
        <f t="shared" si="833"/>
        <v>0</v>
      </c>
      <c r="FZ657" s="120">
        <f t="shared" si="834"/>
        <v>0</v>
      </c>
      <c r="GA657" s="120">
        <f t="shared" si="835"/>
        <v>0</v>
      </c>
      <c r="GB657" s="120">
        <f t="shared" si="836"/>
        <v>0</v>
      </c>
      <c r="GC657" s="120">
        <f t="shared" si="837"/>
        <v>0</v>
      </c>
      <c r="GD657" s="120">
        <f t="shared" si="838"/>
        <v>0</v>
      </c>
      <c r="GE657" s="120">
        <f t="shared" si="839"/>
        <v>0</v>
      </c>
      <c r="GF657" s="120">
        <f t="shared" si="840"/>
        <v>0</v>
      </c>
      <c r="GG657">
        <f t="shared" si="841"/>
        <v>0</v>
      </c>
      <c r="GH657">
        <f t="shared" si="842"/>
        <v>0</v>
      </c>
      <c r="GI657">
        <v>6</v>
      </c>
      <c r="GJ657" t="str">
        <f t="shared" si="843"/>
        <v/>
      </c>
    </row>
    <row r="658" spans="1:192" ht="15" x14ac:dyDescent="0.25">
      <c r="A658" s="50">
        <f t="shared" si="844"/>
        <v>657</v>
      </c>
      <c r="B658" s="2" t="s">
        <v>1049</v>
      </c>
      <c r="C658" t="s">
        <v>1050</v>
      </c>
      <c r="F658" s="274">
        <v>3534970</v>
      </c>
      <c r="G658" s="274">
        <v>5699040</v>
      </c>
      <c r="H658" s="77">
        <f t="shared" si="782"/>
        <v>534881.58199999994</v>
      </c>
      <c r="I658" s="77">
        <f t="shared" si="783"/>
        <v>5697200.1740000006</v>
      </c>
      <c r="J658" s="19">
        <v>318</v>
      </c>
      <c r="K658" s="19" t="s">
        <v>1333</v>
      </c>
      <c r="L658" s="66">
        <v>241.5</v>
      </c>
      <c r="M658" s="19">
        <v>180.25</v>
      </c>
      <c r="N658" s="19">
        <v>241.5</v>
      </c>
      <c r="Q658" s="58" t="s">
        <v>1339</v>
      </c>
      <c r="R658" s="58" t="s">
        <v>2867</v>
      </c>
      <c r="S658" t="s">
        <v>1324</v>
      </c>
      <c r="T658" s="241" t="str">
        <f t="shared" si="784"/>
        <v>-</v>
      </c>
      <c r="U658" s="241" t="str">
        <f t="shared" si="785"/>
        <v>-</v>
      </c>
      <c r="V658" s="241" t="str">
        <f t="shared" si="786"/>
        <v>-</v>
      </c>
      <c r="W658" s="241" t="str">
        <f t="shared" si="851"/>
        <v>-</v>
      </c>
      <c r="X658" s="260">
        <f t="shared" si="847"/>
        <v>6</v>
      </c>
      <c r="Y658" s="261" t="str">
        <f t="shared" si="850"/>
        <v/>
      </c>
      <c r="AA658" s="131">
        <v>33849</v>
      </c>
      <c r="AB658" s="76">
        <v>3</v>
      </c>
      <c r="AC658" s="2" t="s">
        <v>1038</v>
      </c>
      <c r="AD658" s="2" t="s">
        <v>1888</v>
      </c>
      <c r="AE658" s="57" t="s">
        <v>2733</v>
      </c>
      <c r="AF658" s="66">
        <v>13.4</v>
      </c>
      <c r="AG658" s="19">
        <v>185</v>
      </c>
      <c r="AH658" s="19">
        <v>7.68</v>
      </c>
      <c r="AI658" s="272"/>
      <c r="AS658" s="193">
        <f>SUM(AU658:BN658)+SUM(BO658:CL658)/1000</f>
        <v>132.53300000000002</v>
      </c>
      <c r="AT658" s="248" t="str">
        <f>FR658</f>
        <v/>
      </c>
      <c r="AU658" s="55">
        <v>6.5</v>
      </c>
      <c r="AV658">
        <v>6.6</v>
      </c>
      <c r="AW658">
        <v>18.899999999999999</v>
      </c>
      <c r="AX658">
        <v>10.5</v>
      </c>
      <c r="AY658">
        <v>11.6</v>
      </c>
      <c r="AZ658" s="49">
        <v>63.4</v>
      </c>
      <c r="BB658">
        <v>1.4</v>
      </c>
      <c r="BD658">
        <v>0</v>
      </c>
      <c r="BE658">
        <v>0.02</v>
      </c>
      <c r="BF658">
        <v>0</v>
      </c>
      <c r="BJ658">
        <v>13.6</v>
      </c>
      <c r="BK658">
        <v>0</v>
      </c>
      <c r="BN658" s="61">
        <v>0</v>
      </c>
      <c r="BO658" s="90"/>
      <c r="BP658" s="273">
        <v>13</v>
      </c>
      <c r="BQ658" s="90"/>
      <c r="BR658" s="90"/>
      <c r="BS658" s="90"/>
      <c r="BT658" s="90"/>
      <c r="BU658" s="90"/>
      <c r="BV658" s="90"/>
      <c r="BW658" s="90"/>
      <c r="BX658" s="90"/>
      <c r="BY658" s="90"/>
      <c r="BZ658" s="90"/>
      <c r="CA658" s="90"/>
      <c r="CB658" s="90"/>
      <c r="CC658" s="90"/>
      <c r="CD658" s="90"/>
      <c r="CE658" s="90"/>
      <c r="CF658" s="90"/>
      <c r="CG658" s="90"/>
      <c r="CH658" s="90"/>
      <c r="CI658" s="90"/>
      <c r="CJ658" s="90"/>
      <c r="CK658" s="90"/>
      <c r="CL658" s="91"/>
      <c r="CM658" s="90">
        <v>5.4</v>
      </c>
      <c r="CN658" s="90">
        <v>20.100000000000001</v>
      </c>
      <c r="CO658" s="90"/>
      <c r="DB658" s="103"/>
      <c r="DC658" s="90" t="s">
        <v>2189</v>
      </c>
      <c r="DD658" s="103"/>
      <c r="DE658" s="103">
        <v>-19.8</v>
      </c>
      <c r="DF658" s="90" t="s">
        <v>2190</v>
      </c>
      <c r="DG658" s="231">
        <v>-8.5</v>
      </c>
      <c r="DH658" s="103"/>
      <c r="DI658" s="103"/>
      <c r="DJ658" s="103"/>
      <c r="DK658" s="103"/>
      <c r="DL658" s="103"/>
      <c r="DM658" s="103"/>
      <c r="DN658" s="103"/>
      <c r="DO658" s="103"/>
      <c r="DP658" s="103"/>
      <c r="DQ658" s="103"/>
      <c r="DR658" s="103"/>
      <c r="DS658" s="104"/>
      <c r="DT658" s="50">
        <f t="shared" si="788"/>
        <v>0</v>
      </c>
      <c r="DU658" s="73">
        <f t="shared" si="789"/>
        <v>0</v>
      </c>
      <c r="DV658" s="73">
        <f t="shared" si="790"/>
        <v>0</v>
      </c>
      <c r="DW658" s="73">
        <f t="shared" si="791"/>
        <v>1</v>
      </c>
      <c r="DX658" s="73">
        <f t="shared" si="792"/>
        <v>0</v>
      </c>
      <c r="DY658" s="125">
        <f t="shared" si="793"/>
        <v>0</v>
      </c>
      <c r="DZ658" s="73">
        <f t="shared" si="794"/>
        <v>1</v>
      </c>
      <c r="EA658" s="19">
        <f t="shared" si="795"/>
        <v>0</v>
      </c>
      <c r="EB658" s="50">
        <f t="shared" si="796"/>
        <v>0</v>
      </c>
      <c r="EC658" s="19">
        <f t="shared" si="797"/>
        <v>1</v>
      </c>
      <c r="ED658" s="19">
        <f t="shared" si="798"/>
        <v>0</v>
      </c>
      <c r="EE658" s="19">
        <f t="shared" si="799"/>
        <v>0</v>
      </c>
      <c r="EF658" s="50">
        <f t="shared" si="800"/>
        <v>0</v>
      </c>
      <c r="EG658" s="19">
        <f t="shared" si="801"/>
        <v>1</v>
      </c>
      <c r="EH658" s="19">
        <f t="shared" si="802"/>
        <v>0</v>
      </c>
      <c r="EI658" s="50">
        <f t="shared" si="803"/>
        <v>0</v>
      </c>
      <c r="EJ658" s="125">
        <f t="shared" si="804"/>
        <v>1</v>
      </c>
      <c r="EK658">
        <f t="shared" si="805"/>
        <v>6.5</v>
      </c>
      <c r="EL658">
        <f t="shared" si="806"/>
        <v>1.4</v>
      </c>
      <c r="EM658">
        <f t="shared" si="807"/>
        <v>6.6</v>
      </c>
      <c r="EN658">
        <f t="shared" si="808"/>
        <v>18.899999999999999</v>
      </c>
      <c r="EO658">
        <f t="shared" si="809"/>
        <v>0</v>
      </c>
      <c r="EP658">
        <f t="shared" si="810"/>
        <v>0.02</v>
      </c>
      <c r="EQ658">
        <f t="shared" si="811"/>
        <v>63.4</v>
      </c>
      <c r="ER658" t="str">
        <f t="shared" si="812"/>
        <v/>
      </c>
      <c r="ES658">
        <f t="shared" si="813"/>
        <v>13.6</v>
      </c>
      <c r="ET658">
        <f t="shared" si="814"/>
        <v>11.6</v>
      </c>
      <c r="EU658" s="61">
        <f t="shared" si="815"/>
        <v>10.5</v>
      </c>
      <c r="EV658" s="53" t="e">
        <f>IF(ISNUMBER(EK658),EK658*#REF!,"")</f>
        <v>#REF!</v>
      </c>
      <c r="EW658" s="53" t="e">
        <f>IF(ISNUMBER(EL658),EL658*#REF!,"")</f>
        <v>#REF!</v>
      </c>
      <c r="EX658" s="53" t="e">
        <f>IF(ISNUMBER(EM658),EM658*#REF!,"")</f>
        <v>#REF!</v>
      </c>
      <c r="EY658" s="53" t="e">
        <f>IF(ISNUMBER(EN658),EN658*#REF!,"")</f>
        <v>#REF!</v>
      </c>
      <c r="EZ658" s="53" t="e">
        <f>IF(ISNUMBER(EO658),EO658*#REF!,"")</f>
        <v>#REF!</v>
      </c>
      <c r="FA658" s="53" t="e">
        <f>IF(ISNUMBER(EP658),EP658*#REF!,"")</f>
        <v>#REF!</v>
      </c>
      <c r="FB658" s="53" t="e">
        <f>IF(ISNUMBER(EQ658),EQ658*#REF!,"")</f>
        <v>#REF!</v>
      </c>
      <c r="FC658" s="53" t="str">
        <f>IF(ISNUMBER(ER658),ER658*#REF!,"")</f>
        <v/>
      </c>
      <c r="FD658" s="53" t="e">
        <f>IF(ISNUMBER(ES658),ES658*#REF!,"")</f>
        <v>#REF!</v>
      </c>
      <c r="FE658" s="53" t="e">
        <f>IF(ISNUMBER(ET658),ET658*#REF!,"")</f>
        <v>#REF!</v>
      </c>
      <c r="FF658" s="52" t="e">
        <f>IF(ISNUMBER(EU658),EU658*#REF!,"")</f>
        <v>#REF!</v>
      </c>
      <c r="FG658" s="55" t="str">
        <f t="shared" si="816"/>
        <v/>
      </c>
      <c r="FH658" s="55" t="str">
        <f t="shared" si="817"/>
        <v/>
      </c>
      <c r="FI658" s="55" t="str">
        <f t="shared" si="818"/>
        <v/>
      </c>
      <c r="FJ658" s="55" t="str">
        <f t="shared" si="819"/>
        <v/>
      </c>
      <c r="FK658" s="55" t="str">
        <f t="shared" si="820"/>
        <v/>
      </c>
      <c r="FL658" s="55" t="str">
        <f t="shared" si="821"/>
        <v/>
      </c>
      <c r="FM658" s="55" t="str">
        <f t="shared" si="822"/>
        <v/>
      </c>
      <c r="FN658" s="55" t="str">
        <f t="shared" si="823"/>
        <v/>
      </c>
      <c r="FO658" s="55" t="str">
        <f t="shared" si="824"/>
        <v/>
      </c>
      <c r="FP658" s="55" t="str">
        <f t="shared" si="825"/>
        <v/>
      </c>
      <c r="FQ658" s="59" t="str">
        <f t="shared" si="826"/>
        <v/>
      </c>
      <c r="FR658" s="53" t="str">
        <f t="shared" si="852"/>
        <v/>
      </c>
      <c r="FS658" s="53" t="e">
        <f t="shared" si="827"/>
        <v>#VALUE!</v>
      </c>
      <c r="FT658" s="19" t="e">
        <f t="shared" si="828"/>
        <v>#VALUE!</v>
      </c>
      <c r="FU658" s="19" t="e">
        <f t="shared" si="829"/>
        <v>#VALUE!</v>
      </c>
      <c r="FV658" s="19" t="e">
        <f t="shared" si="830"/>
        <v>#VALUE!</v>
      </c>
      <c r="FW658" s="50" t="e">
        <f t="shared" si="831"/>
        <v>#VALUE!</v>
      </c>
      <c r="FX658" s="120">
        <f t="shared" si="832"/>
        <v>0</v>
      </c>
      <c r="FY658" s="120">
        <f t="shared" si="833"/>
        <v>0</v>
      </c>
      <c r="FZ658" s="120">
        <f t="shared" si="834"/>
        <v>0</v>
      </c>
      <c r="GA658" s="120">
        <f t="shared" si="835"/>
        <v>0</v>
      </c>
      <c r="GB658" s="120">
        <f t="shared" si="836"/>
        <v>0</v>
      </c>
      <c r="GC658" s="120">
        <f t="shared" si="837"/>
        <v>0</v>
      </c>
      <c r="GD658" s="120">
        <f t="shared" si="838"/>
        <v>0</v>
      </c>
      <c r="GE658" s="120">
        <f t="shared" si="839"/>
        <v>0</v>
      </c>
      <c r="GF658" s="120">
        <f t="shared" si="840"/>
        <v>0</v>
      </c>
      <c r="GG658">
        <f t="shared" si="841"/>
        <v>0</v>
      </c>
      <c r="GH658">
        <f t="shared" si="842"/>
        <v>0</v>
      </c>
      <c r="GI658">
        <v>6</v>
      </c>
      <c r="GJ658" t="str">
        <f t="shared" si="843"/>
        <v/>
      </c>
    </row>
    <row r="659" spans="1:192" ht="15" x14ac:dyDescent="0.25">
      <c r="A659" s="50">
        <f t="shared" si="844"/>
        <v>658</v>
      </c>
      <c r="B659" s="2" t="s">
        <v>1049</v>
      </c>
      <c r="C659" t="s">
        <v>1051</v>
      </c>
      <c r="F659" s="274">
        <v>3535080</v>
      </c>
      <c r="G659" s="274">
        <v>5698700</v>
      </c>
      <c r="H659" s="77">
        <f t="shared" si="782"/>
        <v>534991.53799999994</v>
      </c>
      <c r="I659" s="77">
        <f t="shared" si="783"/>
        <v>5696860.3100000005</v>
      </c>
      <c r="J659" s="19">
        <v>326</v>
      </c>
      <c r="K659" s="19" t="s">
        <v>1333</v>
      </c>
      <c r="L659" s="66">
        <v>300</v>
      </c>
      <c r="M659" s="19">
        <v>186</v>
      </c>
      <c r="N659" s="19">
        <v>298</v>
      </c>
      <c r="Q659" s="58" t="s">
        <v>1339</v>
      </c>
      <c r="R659" s="58" t="s">
        <v>2867</v>
      </c>
      <c r="S659" t="s">
        <v>1324</v>
      </c>
      <c r="T659" s="241" t="str">
        <f t="shared" si="784"/>
        <v>-</v>
      </c>
      <c r="U659" s="241" t="str">
        <f t="shared" si="785"/>
        <v>-</v>
      </c>
      <c r="V659" s="241" t="str">
        <f t="shared" si="786"/>
        <v>-</v>
      </c>
      <c r="W659" s="241" t="str">
        <f t="shared" si="851"/>
        <v>-</v>
      </c>
      <c r="X659" s="260">
        <f t="shared" si="847"/>
        <v>6</v>
      </c>
      <c r="Y659" s="261" t="str">
        <f t="shared" si="850"/>
        <v/>
      </c>
      <c r="AA659" s="48" t="s">
        <v>1783</v>
      </c>
      <c r="AB659" s="76">
        <v>1</v>
      </c>
      <c r="AC659" s="2" t="s">
        <v>1038</v>
      </c>
      <c r="AD659" s="2" t="s">
        <v>1883</v>
      </c>
      <c r="AE659" s="57" t="s">
        <v>1431</v>
      </c>
      <c r="AF659" s="66">
        <v>13.2</v>
      </c>
      <c r="AH659" s="19">
        <v>6.8</v>
      </c>
      <c r="AI659" s="272"/>
      <c r="AS659" s="204"/>
      <c r="AT659" s="249"/>
      <c r="AU659" s="139"/>
      <c r="AV659" s="51"/>
      <c r="AW659" s="51"/>
      <c r="AX659" s="51"/>
      <c r="AY659" s="51"/>
      <c r="AZ659" s="49">
        <v>152</v>
      </c>
      <c r="BE659" s="2"/>
      <c r="BO659" s="90"/>
      <c r="BP659" s="273"/>
      <c r="BQ659" s="90"/>
      <c r="BR659" s="90"/>
      <c r="BS659" s="90"/>
      <c r="BT659" s="90"/>
      <c r="BU659" s="90"/>
      <c r="BV659" s="90"/>
      <c r="BW659" s="90"/>
      <c r="BX659" s="90"/>
      <c r="BY659" s="90"/>
      <c r="BZ659" s="90"/>
      <c r="CA659" s="90"/>
      <c r="CB659" s="90"/>
      <c r="CC659" s="90"/>
      <c r="CD659" s="90"/>
      <c r="CE659" s="90"/>
      <c r="CF659" s="90"/>
      <c r="CG659" s="90"/>
      <c r="CH659" s="90"/>
      <c r="CI659" s="90"/>
      <c r="CJ659" s="90"/>
      <c r="CK659" s="90"/>
      <c r="CL659" s="91"/>
      <c r="CM659" s="90"/>
      <c r="CN659" s="90">
        <v>26</v>
      </c>
      <c r="CO659" s="90"/>
      <c r="DB659" s="103"/>
      <c r="DC659" s="90" t="s">
        <v>2191</v>
      </c>
      <c r="DD659" s="103"/>
      <c r="DE659" s="103">
        <v>-15.1</v>
      </c>
      <c r="DF659" s="90" t="s">
        <v>2192</v>
      </c>
      <c r="DG659" s="103">
        <v>-8.48</v>
      </c>
      <c r="DH659" s="103"/>
      <c r="DI659" s="103"/>
      <c r="DJ659" s="103"/>
      <c r="DK659" s="103"/>
      <c r="DL659" s="103"/>
      <c r="DM659" s="103"/>
      <c r="DN659" s="103"/>
      <c r="DO659" s="103"/>
      <c r="DP659" s="103"/>
      <c r="DQ659" s="103"/>
      <c r="DR659" s="103"/>
      <c r="DS659" s="104"/>
      <c r="DT659" s="50">
        <f t="shared" si="788"/>
        <v>1</v>
      </c>
      <c r="DU659" s="73">
        <f t="shared" si="789"/>
        <v>0</v>
      </c>
      <c r="DV659" s="73">
        <f t="shared" si="790"/>
        <v>0</v>
      </c>
      <c r="DW659" s="73">
        <f t="shared" si="791"/>
        <v>1</v>
      </c>
      <c r="DX659" s="73">
        <f t="shared" si="792"/>
        <v>0</v>
      </c>
      <c r="DY659" s="125">
        <f t="shared" si="793"/>
        <v>0</v>
      </c>
      <c r="DZ659" s="73">
        <f t="shared" si="794"/>
        <v>1</v>
      </c>
      <c r="EA659" s="19">
        <f t="shared" si="795"/>
        <v>0</v>
      </c>
      <c r="EB659" s="50">
        <f t="shared" si="796"/>
        <v>0</v>
      </c>
      <c r="EC659" s="19">
        <f t="shared" si="797"/>
        <v>0</v>
      </c>
      <c r="ED659" s="19">
        <f t="shared" si="798"/>
        <v>0</v>
      </c>
      <c r="EE659" s="19">
        <f t="shared" si="799"/>
        <v>0</v>
      </c>
      <c r="EF659" s="50">
        <f t="shared" si="800"/>
        <v>1</v>
      </c>
      <c r="EG659" s="19">
        <f t="shared" si="801"/>
        <v>1</v>
      </c>
      <c r="EH659" s="19">
        <f t="shared" si="802"/>
        <v>0</v>
      </c>
      <c r="EI659" s="50">
        <f t="shared" si="803"/>
        <v>0</v>
      </c>
      <c r="EJ659" s="125">
        <f t="shared" si="804"/>
        <v>1</v>
      </c>
      <c r="EK659" t="str">
        <f t="shared" si="805"/>
        <v/>
      </c>
      <c r="EL659" t="str">
        <f t="shared" si="806"/>
        <v/>
      </c>
      <c r="EM659" t="str">
        <f t="shared" si="807"/>
        <v/>
      </c>
      <c r="EN659" t="str">
        <f t="shared" si="808"/>
        <v/>
      </c>
      <c r="EO659" t="str">
        <f t="shared" si="809"/>
        <v/>
      </c>
      <c r="EP659" t="str">
        <f t="shared" si="810"/>
        <v/>
      </c>
      <c r="EQ659">
        <f t="shared" si="811"/>
        <v>152</v>
      </c>
      <c r="ER659" t="str">
        <f t="shared" si="812"/>
        <v/>
      </c>
      <c r="ES659" t="str">
        <f t="shared" si="813"/>
        <v/>
      </c>
      <c r="ET659" t="str">
        <f t="shared" si="814"/>
        <v/>
      </c>
      <c r="EU659" s="61" t="str">
        <f t="shared" si="815"/>
        <v/>
      </c>
      <c r="EV659" s="53" t="str">
        <f>IF(ISNUMBER(EK659),EK659*#REF!,"")</f>
        <v/>
      </c>
      <c r="EW659" s="53" t="str">
        <f>IF(ISNUMBER(EL659),EL659*#REF!,"")</f>
        <v/>
      </c>
      <c r="EX659" s="53" t="str">
        <f>IF(ISNUMBER(EM659),EM659*#REF!,"")</f>
        <v/>
      </c>
      <c r="EY659" s="53" t="str">
        <f>IF(ISNUMBER(EN659),EN659*#REF!,"")</f>
        <v/>
      </c>
      <c r="EZ659" s="53" t="str">
        <f>IF(ISNUMBER(EO659),EO659*#REF!,"")</f>
        <v/>
      </c>
      <c r="FA659" s="53" t="str">
        <f>IF(ISNUMBER(EP659),EP659*#REF!,"")</f>
        <v/>
      </c>
      <c r="FB659" s="53" t="e">
        <f>IF(ISNUMBER(EQ659),EQ659*#REF!,"")</f>
        <v>#REF!</v>
      </c>
      <c r="FC659" s="53" t="str">
        <f>IF(ISNUMBER(ER659),ER659*#REF!,"")</f>
        <v/>
      </c>
      <c r="FD659" s="53" t="str">
        <f>IF(ISNUMBER(ES659),ES659*#REF!,"")</f>
        <v/>
      </c>
      <c r="FE659" s="53" t="str">
        <f>IF(ISNUMBER(ET659),ET659*#REF!,"")</f>
        <v/>
      </c>
      <c r="FF659" s="52" t="str">
        <f>IF(ISNUMBER(EU659),EU659*#REF!,"")</f>
        <v/>
      </c>
      <c r="FG659" s="55" t="str">
        <f t="shared" si="816"/>
        <v/>
      </c>
      <c r="FH659" s="55" t="str">
        <f t="shared" si="817"/>
        <v/>
      </c>
      <c r="FI659" s="55" t="str">
        <f t="shared" si="818"/>
        <v/>
      </c>
      <c r="FJ659" s="55" t="str">
        <f t="shared" si="819"/>
        <v/>
      </c>
      <c r="FK659" s="55" t="str">
        <f t="shared" si="820"/>
        <v/>
      </c>
      <c r="FL659" s="55" t="str">
        <f t="shared" si="821"/>
        <v/>
      </c>
      <c r="FM659" s="55" t="str">
        <f t="shared" si="822"/>
        <v/>
      </c>
      <c r="FN659" s="55" t="str">
        <f t="shared" si="823"/>
        <v/>
      </c>
      <c r="FO659" s="55" t="str">
        <f t="shared" si="824"/>
        <v/>
      </c>
      <c r="FP659" s="55" t="str">
        <f t="shared" si="825"/>
        <v/>
      </c>
      <c r="FQ659" s="59" t="str">
        <f t="shared" si="826"/>
        <v/>
      </c>
      <c r="FR659" s="53" t="str">
        <f t="shared" si="852"/>
        <v/>
      </c>
      <c r="FS659" s="53">
        <f t="shared" si="827"/>
        <v>0</v>
      </c>
      <c r="FT659" s="19">
        <f t="shared" si="828"/>
        <v>1</v>
      </c>
      <c r="FU659" s="19">
        <f t="shared" si="829"/>
        <v>0</v>
      </c>
      <c r="FV659" s="19">
        <f t="shared" si="830"/>
        <v>0</v>
      </c>
      <c r="FW659" s="50">
        <f t="shared" si="831"/>
        <v>0</v>
      </c>
      <c r="FX659" s="120">
        <f t="shared" si="832"/>
        <v>0</v>
      </c>
      <c r="FY659" s="120">
        <f t="shared" si="833"/>
        <v>0</v>
      </c>
      <c r="FZ659" s="120">
        <f t="shared" si="834"/>
        <v>0</v>
      </c>
      <c r="GA659" s="120">
        <f t="shared" si="835"/>
        <v>0</v>
      </c>
      <c r="GB659" s="120">
        <f t="shared" si="836"/>
        <v>0</v>
      </c>
      <c r="GC659" s="120">
        <f t="shared" si="837"/>
        <v>0</v>
      </c>
      <c r="GD659" s="120">
        <f t="shared" si="838"/>
        <v>0</v>
      </c>
      <c r="GE659" s="120">
        <f t="shared" si="839"/>
        <v>0</v>
      </c>
      <c r="GF659" s="120">
        <f t="shared" si="840"/>
        <v>0</v>
      </c>
      <c r="GG659">
        <f t="shared" si="841"/>
        <v>0</v>
      </c>
      <c r="GH659">
        <f t="shared" si="842"/>
        <v>0</v>
      </c>
      <c r="GI659">
        <v>6</v>
      </c>
      <c r="GJ659" t="str">
        <f t="shared" si="843"/>
        <v/>
      </c>
    </row>
    <row r="660" spans="1:192" ht="15" x14ac:dyDescent="0.25">
      <c r="A660" s="50">
        <f t="shared" si="844"/>
        <v>659</v>
      </c>
      <c r="B660" s="2" t="s">
        <v>1049</v>
      </c>
      <c r="C660" t="s">
        <v>1051</v>
      </c>
      <c r="F660" s="274">
        <v>3535080</v>
      </c>
      <c r="G660" s="274">
        <v>5698700</v>
      </c>
      <c r="H660" s="77">
        <f t="shared" si="782"/>
        <v>534991.53799999994</v>
      </c>
      <c r="I660" s="77">
        <f t="shared" si="783"/>
        <v>5696860.3100000005</v>
      </c>
      <c r="J660" s="19">
        <v>326</v>
      </c>
      <c r="K660" s="19" t="s">
        <v>1333</v>
      </c>
      <c r="L660" s="66">
        <v>300</v>
      </c>
      <c r="M660" s="19">
        <v>186</v>
      </c>
      <c r="N660" s="19">
        <v>298</v>
      </c>
      <c r="Q660" s="58" t="s">
        <v>1339</v>
      </c>
      <c r="R660" s="58" t="s">
        <v>2867</v>
      </c>
      <c r="S660" t="s">
        <v>1324</v>
      </c>
      <c r="T660" s="241" t="str">
        <f t="shared" si="784"/>
        <v>-</v>
      </c>
      <c r="U660" s="241" t="str">
        <f t="shared" si="785"/>
        <v>-</v>
      </c>
      <c r="V660" s="241" t="str">
        <f t="shared" si="786"/>
        <v>-</v>
      </c>
      <c r="W660" s="241" t="str">
        <f t="shared" si="851"/>
        <v>-</v>
      </c>
      <c r="X660" s="260">
        <f t="shared" si="847"/>
        <v>6</v>
      </c>
      <c r="Y660" s="261" t="str">
        <f t="shared" si="850"/>
        <v/>
      </c>
      <c r="AA660" s="131">
        <v>33849</v>
      </c>
      <c r="AB660" s="76">
        <v>2</v>
      </c>
      <c r="AC660" s="2" t="s">
        <v>1038</v>
      </c>
      <c r="AD660" s="2" t="s">
        <v>1888</v>
      </c>
      <c r="AE660" s="57" t="s">
        <v>1889</v>
      </c>
      <c r="AF660" s="66">
        <v>13.6</v>
      </c>
      <c r="AG660" s="19">
        <v>273</v>
      </c>
      <c r="AH660" s="19">
        <v>6.83</v>
      </c>
      <c r="AI660" s="272"/>
      <c r="AS660" s="193">
        <f>SUM(AU660:BN660)+SUM(BO660:CL660)/1000</f>
        <v>222.53099999999998</v>
      </c>
      <c r="AT660" s="248" t="str">
        <f>FR660</f>
        <v/>
      </c>
      <c r="AU660" s="120">
        <v>14</v>
      </c>
      <c r="AV660">
        <v>9.8000000000000007</v>
      </c>
      <c r="AW660">
        <v>29.3</v>
      </c>
      <c r="AX660">
        <v>8.1999999999999993</v>
      </c>
      <c r="AY660">
        <v>16.399999999999999</v>
      </c>
      <c r="AZ660" s="61">
        <v>140</v>
      </c>
      <c r="BB660">
        <v>2.1</v>
      </c>
      <c r="BD660">
        <v>0</v>
      </c>
      <c r="BE660">
        <v>1.2999999999999999E-2</v>
      </c>
      <c r="BF660">
        <v>8.0000000000000002E-3</v>
      </c>
      <c r="BJ660">
        <v>2.7</v>
      </c>
      <c r="BK660">
        <v>0</v>
      </c>
      <c r="BN660" s="61">
        <v>0</v>
      </c>
      <c r="BO660" s="90"/>
      <c r="BP660" s="273">
        <v>10</v>
      </c>
      <c r="BQ660" s="90"/>
      <c r="BR660" s="90"/>
      <c r="BS660" s="90"/>
      <c r="BT660" s="90"/>
      <c r="BU660" s="90"/>
      <c r="BV660" s="90"/>
      <c r="BW660" s="90"/>
      <c r="BX660" s="90"/>
      <c r="BY660" s="90"/>
      <c r="BZ660" s="90"/>
      <c r="CA660" s="90"/>
      <c r="CB660" s="90"/>
      <c r="CC660" s="90"/>
      <c r="CD660" s="90"/>
      <c r="CE660" s="90"/>
      <c r="CF660" s="90"/>
      <c r="CG660" s="90"/>
      <c r="CH660" s="90"/>
      <c r="CI660" s="90"/>
      <c r="CJ660" s="90"/>
      <c r="CK660" s="90"/>
      <c r="CL660" s="91"/>
      <c r="CM660" s="90">
        <v>3.1</v>
      </c>
      <c r="CN660" s="90">
        <v>28.8</v>
      </c>
      <c r="CO660" s="90"/>
      <c r="DB660" s="103"/>
      <c r="DC660" s="90" t="s">
        <v>1826</v>
      </c>
      <c r="DD660" s="103"/>
      <c r="DE660" s="103">
        <v>-14.1</v>
      </c>
      <c r="DF660" s="90" t="s">
        <v>2193</v>
      </c>
      <c r="DG660" s="103">
        <v>-8.86</v>
      </c>
      <c r="DH660" s="103"/>
      <c r="DI660" s="103"/>
      <c r="DJ660" s="103"/>
      <c r="DK660" s="103"/>
      <c r="DL660" s="103"/>
      <c r="DM660" s="103"/>
      <c r="DN660" s="103"/>
      <c r="DO660" s="103"/>
      <c r="DP660" s="103"/>
      <c r="DQ660" s="103"/>
      <c r="DR660" s="103"/>
      <c r="DS660" s="104"/>
      <c r="DT660" s="50">
        <f t="shared" si="788"/>
        <v>0</v>
      </c>
      <c r="DU660" s="73">
        <f t="shared" si="789"/>
        <v>0</v>
      </c>
      <c r="DV660" s="73">
        <f t="shared" si="790"/>
        <v>0</v>
      </c>
      <c r="DW660" s="73">
        <f t="shared" si="791"/>
        <v>1</v>
      </c>
      <c r="DX660" s="73">
        <f t="shared" si="792"/>
        <v>0</v>
      </c>
      <c r="DY660" s="125">
        <f t="shared" si="793"/>
        <v>0</v>
      </c>
      <c r="DZ660" s="73">
        <f t="shared" si="794"/>
        <v>1</v>
      </c>
      <c r="EA660" s="19">
        <f t="shared" si="795"/>
        <v>0</v>
      </c>
      <c r="EB660" s="50">
        <f t="shared" si="796"/>
        <v>0</v>
      </c>
      <c r="EC660" s="19">
        <f t="shared" si="797"/>
        <v>1</v>
      </c>
      <c r="ED660" s="19">
        <f t="shared" si="798"/>
        <v>0</v>
      </c>
      <c r="EE660" s="19">
        <f t="shared" si="799"/>
        <v>0</v>
      </c>
      <c r="EF660" s="50">
        <f t="shared" si="800"/>
        <v>0</v>
      </c>
      <c r="EG660" s="19">
        <f t="shared" si="801"/>
        <v>1</v>
      </c>
      <c r="EH660" s="19">
        <f t="shared" si="802"/>
        <v>0</v>
      </c>
      <c r="EI660" s="50">
        <f t="shared" si="803"/>
        <v>0</v>
      </c>
      <c r="EJ660" s="125">
        <f t="shared" si="804"/>
        <v>1</v>
      </c>
      <c r="EK660">
        <f t="shared" si="805"/>
        <v>14</v>
      </c>
      <c r="EL660">
        <f t="shared" si="806"/>
        <v>2.1</v>
      </c>
      <c r="EM660">
        <f t="shared" si="807"/>
        <v>9.8000000000000007</v>
      </c>
      <c r="EN660">
        <f t="shared" si="808"/>
        <v>29.3</v>
      </c>
      <c r="EO660">
        <f t="shared" si="809"/>
        <v>8.0000000000000002E-3</v>
      </c>
      <c r="EP660">
        <f t="shared" si="810"/>
        <v>1.2999999999999999E-2</v>
      </c>
      <c r="EQ660">
        <f t="shared" si="811"/>
        <v>140</v>
      </c>
      <c r="ER660" t="str">
        <f t="shared" si="812"/>
        <v/>
      </c>
      <c r="ES660">
        <f t="shared" si="813"/>
        <v>2.7</v>
      </c>
      <c r="ET660">
        <f t="shared" si="814"/>
        <v>16.399999999999999</v>
      </c>
      <c r="EU660" s="61">
        <f t="shared" si="815"/>
        <v>8.1999999999999993</v>
      </c>
      <c r="EV660" s="53" t="e">
        <f>IF(ISNUMBER(EK660),EK660*#REF!,"")</f>
        <v>#REF!</v>
      </c>
      <c r="EW660" s="53" t="e">
        <f>IF(ISNUMBER(EL660),EL660*#REF!,"")</f>
        <v>#REF!</v>
      </c>
      <c r="EX660" s="53" t="e">
        <f>IF(ISNUMBER(EM660),EM660*#REF!,"")</f>
        <v>#REF!</v>
      </c>
      <c r="EY660" s="53" t="e">
        <f>IF(ISNUMBER(EN660),EN660*#REF!,"")</f>
        <v>#REF!</v>
      </c>
      <c r="EZ660" s="53" t="e">
        <f>IF(ISNUMBER(EO660),EO660*#REF!,"")</f>
        <v>#REF!</v>
      </c>
      <c r="FA660" s="53" t="e">
        <f>IF(ISNUMBER(EP660),EP660*#REF!,"")</f>
        <v>#REF!</v>
      </c>
      <c r="FB660" s="53" t="e">
        <f>IF(ISNUMBER(EQ660),EQ660*#REF!,"")</f>
        <v>#REF!</v>
      </c>
      <c r="FC660" s="53" t="str">
        <f>IF(ISNUMBER(ER660),ER660*#REF!,"")</f>
        <v/>
      </c>
      <c r="FD660" s="53" t="e">
        <f>IF(ISNUMBER(ES660),ES660*#REF!,"")</f>
        <v>#REF!</v>
      </c>
      <c r="FE660" s="53" t="e">
        <f>IF(ISNUMBER(ET660),ET660*#REF!,"")</f>
        <v>#REF!</v>
      </c>
      <c r="FF660" s="52" t="e">
        <f>IF(ISNUMBER(EU660),EU660*#REF!,"")</f>
        <v>#REF!</v>
      </c>
      <c r="FG660" s="55" t="str">
        <f t="shared" si="816"/>
        <v/>
      </c>
      <c r="FH660" s="55" t="str">
        <f t="shared" si="817"/>
        <v/>
      </c>
      <c r="FI660" s="55" t="str">
        <f t="shared" si="818"/>
        <v/>
      </c>
      <c r="FJ660" s="55" t="str">
        <f t="shared" si="819"/>
        <v/>
      </c>
      <c r="FK660" s="55" t="str">
        <f t="shared" si="820"/>
        <v/>
      </c>
      <c r="FL660" s="55" t="str">
        <f t="shared" si="821"/>
        <v/>
      </c>
      <c r="FM660" s="55" t="str">
        <f t="shared" si="822"/>
        <v/>
      </c>
      <c r="FN660" s="55" t="str">
        <f t="shared" si="823"/>
        <v/>
      </c>
      <c r="FO660" s="55" t="str">
        <f t="shared" si="824"/>
        <v/>
      </c>
      <c r="FP660" s="55" t="str">
        <f t="shared" si="825"/>
        <v/>
      </c>
      <c r="FQ660" s="59" t="str">
        <f t="shared" si="826"/>
        <v/>
      </c>
      <c r="FR660" s="53" t="str">
        <f t="shared" si="852"/>
        <v/>
      </c>
      <c r="FS660" s="53" t="e">
        <f t="shared" si="827"/>
        <v>#VALUE!</v>
      </c>
      <c r="FT660" s="19" t="e">
        <f t="shared" si="828"/>
        <v>#VALUE!</v>
      </c>
      <c r="FU660" s="19" t="e">
        <f t="shared" si="829"/>
        <v>#VALUE!</v>
      </c>
      <c r="FV660" s="19" t="e">
        <f t="shared" si="830"/>
        <v>#VALUE!</v>
      </c>
      <c r="FW660" s="50" t="e">
        <f t="shared" si="831"/>
        <v>#VALUE!</v>
      </c>
      <c r="FX660" s="120">
        <f t="shared" si="832"/>
        <v>0</v>
      </c>
      <c r="FY660" s="120">
        <f t="shared" si="833"/>
        <v>0</v>
      </c>
      <c r="FZ660" s="120">
        <f t="shared" si="834"/>
        <v>0</v>
      </c>
      <c r="GA660" s="120">
        <f t="shared" si="835"/>
        <v>0</v>
      </c>
      <c r="GB660" s="120">
        <f t="shared" si="836"/>
        <v>0</v>
      </c>
      <c r="GC660" s="120">
        <f t="shared" si="837"/>
        <v>0</v>
      </c>
      <c r="GD660" s="120">
        <f t="shared" si="838"/>
        <v>0</v>
      </c>
      <c r="GE660" s="120">
        <f t="shared" si="839"/>
        <v>0</v>
      </c>
      <c r="GF660" s="120">
        <f t="shared" si="840"/>
        <v>0</v>
      </c>
      <c r="GG660">
        <f t="shared" si="841"/>
        <v>0</v>
      </c>
      <c r="GH660">
        <f t="shared" si="842"/>
        <v>0</v>
      </c>
      <c r="GI660">
        <v>6</v>
      </c>
      <c r="GJ660" t="str">
        <f t="shared" si="843"/>
        <v/>
      </c>
    </row>
    <row r="661" spans="1:192" ht="15" x14ac:dyDescent="0.25">
      <c r="A661" s="50">
        <f t="shared" si="844"/>
        <v>660</v>
      </c>
      <c r="B661" s="2" t="s">
        <v>1049</v>
      </c>
      <c r="C661" t="s">
        <v>1052</v>
      </c>
      <c r="F661" s="274">
        <v>3534520</v>
      </c>
      <c r="G661" s="274">
        <v>5700280</v>
      </c>
      <c r="H661" s="77">
        <f t="shared" si="782"/>
        <v>534431.76199999999</v>
      </c>
      <c r="I661" s="77">
        <f t="shared" si="783"/>
        <v>5698439.6780000003</v>
      </c>
      <c r="J661" s="19">
        <v>292.60000000000002</v>
      </c>
      <c r="K661" s="19" t="s">
        <v>1333</v>
      </c>
      <c r="L661" s="66">
        <v>240</v>
      </c>
      <c r="M661" s="19">
        <v>122</v>
      </c>
      <c r="N661" s="19">
        <v>236</v>
      </c>
      <c r="Q661" s="58" t="s">
        <v>1339</v>
      </c>
      <c r="R661" s="58" t="s">
        <v>2867</v>
      </c>
      <c r="S661" t="s">
        <v>1324</v>
      </c>
      <c r="T661" s="241" t="str">
        <f t="shared" si="784"/>
        <v>-</v>
      </c>
      <c r="U661" s="241" t="str">
        <f t="shared" si="785"/>
        <v>-</v>
      </c>
      <c r="V661" s="241" t="str">
        <f t="shared" si="786"/>
        <v>-</v>
      </c>
      <c r="W661" s="241" t="str">
        <f t="shared" si="851"/>
        <v>-</v>
      </c>
      <c r="X661" s="260">
        <f t="shared" si="847"/>
        <v>6</v>
      </c>
      <c r="Y661" s="261" t="str">
        <f t="shared" si="850"/>
        <v/>
      </c>
      <c r="AA661" s="48" t="s">
        <v>1783</v>
      </c>
      <c r="AB661" s="76">
        <v>1</v>
      </c>
      <c r="AC661" s="2" t="s">
        <v>1038</v>
      </c>
      <c r="AD661" s="2" t="s">
        <v>1883</v>
      </c>
      <c r="AE661" s="57" t="s">
        <v>1431</v>
      </c>
      <c r="AF661" s="66">
        <v>10.1</v>
      </c>
      <c r="AH661" s="19">
        <v>6.7</v>
      </c>
      <c r="AI661" s="272"/>
      <c r="AS661" s="204"/>
      <c r="AT661" s="249"/>
      <c r="AU661" s="139"/>
      <c r="AV661" s="51"/>
      <c r="AW661" s="51"/>
      <c r="AX661" s="51"/>
      <c r="AY661" s="51"/>
      <c r="AZ661" s="49">
        <v>122</v>
      </c>
      <c r="BE661" s="2"/>
      <c r="BO661" s="90"/>
      <c r="BP661" s="273"/>
      <c r="BQ661" s="90"/>
      <c r="BR661" s="90"/>
      <c r="BS661" s="90"/>
      <c r="BT661" s="90"/>
      <c r="BU661" s="90"/>
      <c r="BV661" s="90"/>
      <c r="BW661" s="90"/>
      <c r="BX661" s="90"/>
      <c r="BY661" s="90"/>
      <c r="BZ661" s="90"/>
      <c r="CA661" s="90"/>
      <c r="CB661" s="90"/>
      <c r="CC661" s="90"/>
      <c r="CD661" s="90"/>
      <c r="CE661" s="90"/>
      <c r="CF661" s="90"/>
      <c r="CG661" s="90"/>
      <c r="CH661" s="90"/>
      <c r="CI661" s="90"/>
      <c r="CJ661" s="90"/>
      <c r="CK661" s="90"/>
      <c r="CL661" s="91"/>
      <c r="CM661" s="90"/>
      <c r="CN661" s="90">
        <v>38</v>
      </c>
      <c r="CO661" s="90"/>
      <c r="DB661" s="103"/>
      <c r="DC661" s="90" t="s">
        <v>1826</v>
      </c>
      <c r="DD661" s="103"/>
      <c r="DE661" s="103">
        <v>-18.2</v>
      </c>
      <c r="DF661" s="90" t="s">
        <v>2194</v>
      </c>
      <c r="DG661" s="231">
        <v>-6.1</v>
      </c>
      <c r="DH661" s="103"/>
      <c r="DI661" s="103"/>
      <c r="DJ661" s="103"/>
      <c r="DK661" s="103"/>
      <c r="DL661" s="103"/>
      <c r="DM661" s="103"/>
      <c r="DN661" s="103"/>
      <c r="DO661" s="103"/>
      <c r="DP661" s="103"/>
      <c r="DQ661" s="103"/>
      <c r="DR661" s="103"/>
      <c r="DS661" s="104"/>
      <c r="DT661" s="50">
        <f t="shared" si="788"/>
        <v>1</v>
      </c>
      <c r="DU661" s="73">
        <f t="shared" si="789"/>
        <v>0</v>
      </c>
      <c r="DV661" s="73">
        <f t="shared" si="790"/>
        <v>0</v>
      </c>
      <c r="DW661" s="73">
        <f t="shared" si="791"/>
        <v>1</v>
      </c>
      <c r="DX661" s="73">
        <f t="shared" si="792"/>
        <v>0</v>
      </c>
      <c r="DY661" s="125">
        <f t="shared" si="793"/>
        <v>0</v>
      </c>
      <c r="DZ661" s="73">
        <f t="shared" si="794"/>
        <v>1</v>
      </c>
      <c r="EA661" s="19">
        <f t="shared" si="795"/>
        <v>0</v>
      </c>
      <c r="EB661" s="50">
        <f t="shared" si="796"/>
        <v>0</v>
      </c>
      <c r="EC661" s="19">
        <f t="shared" si="797"/>
        <v>0</v>
      </c>
      <c r="ED661" s="19">
        <f t="shared" si="798"/>
        <v>0</v>
      </c>
      <c r="EE661" s="19">
        <f t="shared" si="799"/>
        <v>0</v>
      </c>
      <c r="EF661" s="50">
        <f t="shared" si="800"/>
        <v>1</v>
      </c>
      <c r="EG661" s="19">
        <f t="shared" si="801"/>
        <v>1</v>
      </c>
      <c r="EH661" s="19">
        <f t="shared" si="802"/>
        <v>0</v>
      </c>
      <c r="EI661" s="50">
        <f t="shared" si="803"/>
        <v>0</v>
      </c>
      <c r="EJ661" s="125">
        <f t="shared" si="804"/>
        <v>1</v>
      </c>
      <c r="EK661" t="str">
        <f t="shared" si="805"/>
        <v/>
      </c>
      <c r="EL661" t="str">
        <f t="shared" si="806"/>
        <v/>
      </c>
      <c r="EM661" t="str">
        <f t="shared" si="807"/>
        <v/>
      </c>
      <c r="EN661" t="str">
        <f t="shared" si="808"/>
        <v/>
      </c>
      <c r="EO661" t="str">
        <f t="shared" si="809"/>
        <v/>
      </c>
      <c r="EP661" t="str">
        <f t="shared" si="810"/>
        <v/>
      </c>
      <c r="EQ661">
        <f t="shared" si="811"/>
        <v>122</v>
      </c>
      <c r="ER661" t="str">
        <f t="shared" si="812"/>
        <v/>
      </c>
      <c r="ES661" t="str">
        <f t="shared" si="813"/>
        <v/>
      </c>
      <c r="ET661" t="str">
        <f t="shared" si="814"/>
        <v/>
      </c>
      <c r="EU661" s="61" t="str">
        <f t="shared" si="815"/>
        <v/>
      </c>
      <c r="EV661" s="53" t="str">
        <f>IF(ISNUMBER(EK661),EK661*#REF!,"")</f>
        <v/>
      </c>
      <c r="EW661" s="53" t="str">
        <f>IF(ISNUMBER(EL661),EL661*#REF!,"")</f>
        <v/>
      </c>
      <c r="EX661" s="53" t="str">
        <f>IF(ISNUMBER(EM661),EM661*#REF!,"")</f>
        <v/>
      </c>
      <c r="EY661" s="53" t="str">
        <f>IF(ISNUMBER(EN661),EN661*#REF!,"")</f>
        <v/>
      </c>
      <c r="EZ661" s="53" t="str">
        <f>IF(ISNUMBER(EO661),EO661*#REF!,"")</f>
        <v/>
      </c>
      <c r="FA661" s="53" t="str">
        <f>IF(ISNUMBER(EP661),EP661*#REF!,"")</f>
        <v/>
      </c>
      <c r="FB661" s="53" t="e">
        <f>IF(ISNUMBER(EQ661),EQ661*#REF!,"")</f>
        <v>#REF!</v>
      </c>
      <c r="FC661" s="53" t="str">
        <f>IF(ISNUMBER(ER661),ER661*#REF!,"")</f>
        <v/>
      </c>
      <c r="FD661" s="53" t="str">
        <f>IF(ISNUMBER(ES661),ES661*#REF!,"")</f>
        <v/>
      </c>
      <c r="FE661" s="53" t="str">
        <f>IF(ISNUMBER(ET661),ET661*#REF!,"")</f>
        <v/>
      </c>
      <c r="FF661" s="52" t="str">
        <f>IF(ISNUMBER(EU661),EU661*#REF!,"")</f>
        <v/>
      </c>
      <c r="FG661" s="55" t="str">
        <f t="shared" si="816"/>
        <v/>
      </c>
      <c r="FH661" s="55" t="str">
        <f t="shared" si="817"/>
        <v/>
      </c>
      <c r="FI661" s="55" t="str">
        <f t="shared" si="818"/>
        <v/>
      </c>
      <c r="FJ661" s="55" t="str">
        <f t="shared" si="819"/>
        <v/>
      </c>
      <c r="FK661" s="55" t="str">
        <f t="shared" si="820"/>
        <v/>
      </c>
      <c r="FL661" s="55" t="str">
        <f t="shared" si="821"/>
        <v/>
      </c>
      <c r="FM661" s="55" t="str">
        <f t="shared" si="822"/>
        <v/>
      </c>
      <c r="FN661" s="55" t="str">
        <f t="shared" si="823"/>
        <v/>
      </c>
      <c r="FO661" s="55" t="str">
        <f t="shared" si="824"/>
        <v/>
      </c>
      <c r="FP661" s="55" t="str">
        <f t="shared" si="825"/>
        <v/>
      </c>
      <c r="FQ661" s="59" t="str">
        <f t="shared" si="826"/>
        <v/>
      </c>
      <c r="FR661" s="53" t="str">
        <f t="shared" si="852"/>
        <v/>
      </c>
      <c r="FS661" s="53">
        <f t="shared" si="827"/>
        <v>0</v>
      </c>
      <c r="FT661" s="19">
        <f t="shared" si="828"/>
        <v>1</v>
      </c>
      <c r="FU661" s="19">
        <f t="shared" si="829"/>
        <v>0</v>
      </c>
      <c r="FV661" s="19">
        <f t="shared" si="830"/>
        <v>0</v>
      </c>
      <c r="FW661" s="50">
        <f t="shared" si="831"/>
        <v>0</v>
      </c>
      <c r="FX661" s="120">
        <f t="shared" si="832"/>
        <v>0</v>
      </c>
      <c r="FY661" s="120">
        <f t="shared" si="833"/>
        <v>0</v>
      </c>
      <c r="FZ661" s="120">
        <f t="shared" si="834"/>
        <v>0</v>
      </c>
      <c r="GA661" s="120">
        <f t="shared" si="835"/>
        <v>0</v>
      </c>
      <c r="GB661" s="120">
        <f t="shared" si="836"/>
        <v>0</v>
      </c>
      <c r="GC661" s="120">
        <f t="shared" si="837"/>
        <v>0</v>
      </c>
      <c r="GD661" s="120">
        <f t="shared" si="838"/>
        <v>0</v>
      </c>
      <c r="GE661" s="120">
        <f t="shared" si="839"/>
        <v>0</v>
      </c>
      <c r="GF661" s="120">
        <f t="shared" si="840"/>
        <v>0</v>
      </c>
      <c r="GG661">
        <f t="shared" si="841"/>
        <v>0</v>
      </c>
      <c r="GH661">
        <f t="shared" si="842"/>
        <v>0</v>
      </c>
      <c r="GI661">
        <v>6</v>
      </c>
      <c r="GJ661" t="str">
        <f t="shared" si="843"/>
        <v/>
      </c>
    </row>
    <row r="662" spans="1:192" ht="15" x14ac:dyDescent="0.25">
      <c r="A662" s="50">
        <f t="shared" si="844"/>
        <v>661</v>
      </c>
      <c r="B662" s="2" t="s">
        <v>1049</v>
      </c>
      <c r="C662" t="s">
        <v>1052</v>
      </c>
      <c r="F662" s="274">
        <v>3534520</v>
      </c>
      <c r="G662" s="274">
        <v>5700280</v>
      </c>
      <c r="H662" s="77">
        <f t="shared" si="782"/>
        <v>534431.76199999999</v>
      </c>
      <c r="I662" s="77">
        <f t="shared" si="783"/>
        <v>5698439.6780000003</v>
      </c>
      <c r="J662" s="19">
        <v>292.60000000000002</v>
      </c>
      <c r="K662" s="19" t="s">
        <v>1333</v>
      </c>
      <c r="L662" s="66">
        <v>240</v>
      </c>
      <c r="M662" s="19">
        <v>122</v>
      </c>
      <c r="N662" s="19">
        <v>236</v>
      </c>
      <c r="Q662" s="58" t="s">
        <v>1339</v>
      </c>
      <c r="R662" s="58" t="s">
        <v>2867</v>
      </c>
      <c r="S662" t="s">
        <v>1324</v>
      </c>
      <c r="T662" s="241" t="str">
        <f t="shared" si="784"/>
        <v>-</v>
      </c>
      <c r="U662" s="241" t="str">
        <f t="shared" si="785"/>
        <v>-</v>
      </c>
      <c r="V662" s="241" t="str">
        <f t="shared" si="786"/>
        <v>-</v>
      </c>
      <c r="W662" s="241" t="str">
        <f t="shared" si="851"/>
        <v>-</v>
      </c>
      <c r="X662" s="260">
        <f t="shared" si="847"/>
        <v>6</v>
      </c>
      <c r="Y662" s="261" t="str">
        <f t="shared" si="850"/>
        <v/>
      </c>
      <c r="AA662" s="131">
        <v>33849</v>
      </c>
      <c r="AB662" s="76">
        <v>2</v>
      </c>
      <c r="AC662" s="2" t="s">
        <v>1038</v>
      </c>
      <c r="AD662" s="2" t="s">
        <v>1888</v>
      </c>
      <c r="AE662" s="57" t="s">
        <v>2734</v>
      </c>
      <c r="AF662" s="66">
        <v>12.9</v>
      </c>
      <c r="AG662" s="19">
        <v>148</v>
      </c>
      <c r="AH662" s="19">
        <v>6.73</v>
      </c>
      <c r="AI662" s="272"/>
      <c r="AS662" s="193">
        <f t="shared" ref="AS662:AS676" si="853">SUM(AU662:BN662)+SUM(BO662:CL662)/1000</f>
        <v>118.57900000000001</v>
      </c>
      <c r="AT662" s="248" t="str">
        <f t="shared" ref="AT662:AT676" si="854">FR662</f>
        <v/>
      </c>
      <c r="AU662" s="55">
        <v>4.9000000000000004</v>
      </c>
      <c r="AV662">
        <v>5.0999999999999996</v>
      </c>
      <c r="AW662">
        <v>17.600000000000001</v>
      </c>
      <c r="AX662">
        <v>6.6</v>
      </c>
      <c r="AY662">
        <v>7.9</v>
      </c>
      <c r="AZ662" s="49">
        <v>67.7</v>
      </c>
      <c r="BB662">
        <v>2</v>
      </c>
      <c r="BD662">
        <v>0</v>
      </c>
      <c r="BE662">
        <v>6.2E-2</v>
      </c>
      <c r="BF662">
        <v>6.0000000000000001E-3</v>
      </c>
      <c r="BJ662">
        <v>6.7</v>
      </c>
      <c r="BK662">
        <v>0</v>
      </c>
      <c r="BN662" s="61">
        <v>0</v>
      </c>
      <c r="BO662" s="90"/>
      <c r="BP662" s="273">
        <v>11</v>
      </c>
      <c r="BQ662" s="90"/>
      <c r="BR662" s="90"/>
      <c r="BS662" s="90"/>
      <c r="BT662" s="90"/>
      <c r="BU662" s="90"/>
      <c r="BV662" s="90"/>
      <c r="BW662" s="90"/>
      <c r="BX662" s="90"/>
      <c r="BY662" s="90"/>
      <c r="BZ662" s="90"/>
      <c r="CA662" s="90"/>
      <c r="CB662" s="90"/>
      <c r="CC662" s="90"/>
      <c r="CD662" s="90"/>
      <c r="CE662" s="90"/>
      <c r="CF662" s="90"/>
      <c r="CG662" s="90"/>
      <c r="CH662" s="90"/>
      <c r="CI662" s="90"/>
      <c r="CJ662" s="90"/>
      <c r="CK662" s="90"/>
      <c r="CL662" s="91"/>
      <c r="CM662" s="90">
        <v>6.1</v>
      </c>
      <c r="CN662" s="90">
        <v>31.1</v>
      </c>
      <c r="CO662" s="90"/>
      <c r="DB662" s="103"/>
      <c r="DC662" s="90" t="s">
        <v>1826</v>
      </c>
      <c r="DD662" s="103"/>
      <c r="DE662" s="129">
        <v>-20</v>
      </c>
      <c r="DF662" s="90" t="s">
        <v>2195</v>
      </c>
      <c r="DG662" s="103">
        <v>-8.7200000000000006</v>
      </c>
      <c r="DH662" s="103"/>
      <c r="DI662" s="103"/>
      <c r="DJ662" s="103"/>
      <c r="DK662" s="103"/>
      <c r="DL662" s="103"/>
      <c r="DM662" s="103"/>
      <c r="DN662" s="103"/>
      <c r="DO662" s="103"/>
      <c r="DP662" s="103"/>
      <c r="DQ662" s="103"/>
      <c r="DR662" s="103"/>
      <c r="DS662" s="104"/>
      <c r="DT662" s="50">
        <f t="shared" si="788"/>
        <v>0</v>
      </c>
      <c r="DU662" s="73">
        <f t="shared" si="789"/>
        <v>0</v>
      </c>
      <c r="DV662" s="73">
        <f t="shared" si="790"/>
        <v>0</v>
      </c>
      <c r="DW662" s="73">
        <f t="shared" si="791"/>
        <v>1</v>
      </c>
      <c r="DX662" s="73">
        <f t="shared" si="792"/>
        <v>0</v>
      </c>
      <c r="DY662" s="125">
        <f t="shared" si="793"/>
        <v>0</v>
      </c>
      <c r="DZ662" s="73">
        <f t="shared" si="794"/>
        <v>1</v>
      </c>
      <c r="EA662" s="19">
        <f t="shared" si="795"/>
        <v>0</v>
      </c>
      <c r="EB662" s="50">
        <f t="shared" si="796"/>
        <v>0</v>
      </c>
      <c r="EC662" s="19">
        <f t="shared" si="797"/>
        <v>1</v>
      </c>
      <c r="ED662" s="19">
        <f t="shared" si="798"/>
        <v>0</v>
      </c>
      <c r="EE662" s="19">
        <f t="shared" si="799"/>
        <v>0</v>
      </c>
      <c r="EF662" s="50">
        <f t="shared" si="800"/>
        <v>0</v>
      </c>
      <c r="EG662" s="19">
        <f t="shared" si="801"/>
        <v>1</v>
      </c>
      <c r="EH662" s="19">
        <f t="shared" si="802"/>
        <v>0</v>
      </c>
      <c r="EI662" s="50">
        <f t="shared" si="803"/>
        <v>0</v>
      </c>
      <c r="EJ662" s="125">
        <f t="shared" si="804"/>
        <v>1</v>
      </c>
      <c r="EK662">
        <f t="shared" si="805"/>
        <v>4.9000000000000004</v>
      </c>
      <c r="EL662">
        <f t="shared" si="806"/>
        <v>2</v>
      </c>
      <c r="EM662">
        <f t="shared" si="807"/>
        <v>5.0999999999999996</v>
      </c>
      <c r="EN662">
        <f t="shared" si="808"/>
        <v>17.600000000000001</v>
      </c>
      <c r="EO662">
        <f t="shared" si="809"/>
        <v>6.0000000000000001E-3</v>
      </c>
      <c r="EP662">
        <f t="shared" si="810"/>
        <v>6.2E-2</v>
      </c>
      <c r="EQ662">
        <f t="shared" si="811"/>
        <v>67.7</v>
      </c>
      <c r="ER662" t="str">
        <f t="shared" si="812"/>
        <v/>
      </c>
      <c r="ES662">
        <f t="shared" si="813"/>
        <v>6.7</v>
      </c>
      <c r="ET662">
        <f t="shared" si="814"/>
        <v>7.9</v>
      </c>
      <c r="EU662" s="61">
        <f t="shared" si="815"/>
        <v>6.6</v>
      </c>
      <c r="EV662" s="53" t="e">
        <f>IF(ISNUMBER(EK662),EK662*#REF!,"")</f>
        <v>#REF!</v>
      </c>
      <c r="EW662" s="53" t="e">
        <f>IF(ISNUMBER(EL662),EL662*#REF!,"")</f>
        <v>#REF!</v>
      </c>
      <c r="EX662" s="53" t="e">
        <f>IF(ISNUMBER(EM662),EM662*#REF!,"")</f>
        <v>#REF!</v>
      </c>
      <c r="EY662" s="53" t="e">
        <f>IF(ISNUMBER(EN662),EN662*#REF!,"")</f>
        <v>#REF!</v>
      </c>
      <c r="EZ662" s="53" t="e">
        <f>IF(ISNUMBER(EO662),EO662*#REF!,"")</f>
        <v>#REF!</v>
      </c>
      <c r="FA662" s="53" t="e">
        <f>IF(ISNUMBER(EP662),EP662*#REF!,"")</f>
        <v>#REF!</v>
      </c>
      <c r="FB662" s="53" t="e">
        <f>IF(ISNUMBER(EQ662),EQ662*#REF!,"")</f>
        <v>#REF!</v>
      </c>
      <c r="FC662" s="53" t="str">
        <f>IF(ISNUMBER(ER662),ER662*#REF!,"")</f>
        <v/>
      </c>
      <c r="FD662" s="53" t="e">
        <f>IF(ISNUMBER(ES662),ES662*#REF!,"")</f>
        <v>#REF!</v>
      </c>
      <c r="FE662" s="53" t="e">
        <f>IF(ISNUMBER(ET662),ET662*#REF!,"")</f>
        <v>#REF!</v>
      </c>
      <c r="FF662" s="52" t="e">
        <f>IF(ISNUMBER(EU662),EU662*#REF!,"")</f>
        <v>#REF!</v>
      </c>
      <c r="FG662" s="55" t="str">
        <f t="shared" si="816"/>
        <v/>
      </c>
      <c r="FH662" s="55" t="str">
        <f t="shared" si="817"/>
        <v/>
      </c>
      <c r="FI662" s="55" t="str">
        <f t="shared" si="818"/>
        <v/>
      </c>
      <c r="FJ662" s="55" t="str">
        <f t="shared" si="819"/>
        <v/>
      </c>
      <c r="FK662" s="55" t="str">
        <f t="shared" si="820"/>
        <v/>
      </c>
      <c r="FL662" s="55" t="str">
        <f t="shared" si="821"/>
        <v/>
      </c>
      <c r="FM662" s="55" t="str">
        <f t="shared" si="822"/>
        <v/>
      </c>
      <c r="FN662" s="55" t="str">
        <f t="shared" si="823"/>
        <v/>
      </c>
      <c r="FO662" s="55" t="str">
        <f t="shared" si="824"/>
        <v/>
      </c>
      <c r="FP662" s="55" t="str">
        <f t="shared" si="825"/>
        <v/>
      </c>
      <c r="FQ662" s="59" t="str">
        <f t="shared" si="826"/>
        <v/>
      </c>
      <c r="FR662" s="53" t="str">
        <f t="shared" si="852"/>
        <v/>
      </c>
      <c r="FS662" s="53" t="e">
        <f t="shared" si="827"/>
        <v>#VALUE!</v>
      </c>
      <c r="FT662" s="19" t="e">
        <f t="shared" si="828"/>
        <v>#VALUE!</v>
      </c>
      <c r="FU662" s="19" t="e">
        <f t="shared" si="829"/>
        <v>#VALUE!</v>
      </c>
      <c r="FV662" s="19" t="e">
        <f t="shared" si="830"/>
        <v>#VALUE!</v>
      </c>
      <c r="FW662" s="50" t="e">
        <f t="shared" si="831"/>
        <v>#VALUE!</v>
      </c>
      <c r="FX662" s="120">
        <f t="shared" si="832"/>
        <v>0</v>
      </c>
      <c r="FY662" s="120">
        <f t="shared" si="833"/>
        <v>0</v>
      </c>
      <c r="FZ662" s="120">
        <f t="shared" si="834"/>
        <v>0</v>
      </c>
      <c r="GA662" s="120">
        <f t="shared" si="835"/>
        <v>0</v>
      </c>
      <c r="GB662" s="120">
        <f t="shared" si="836"/>
        <v>0</v>
      </c>
      <c r="GC662" s="120">
        <f t="shared" si="837"/>
        <v>0</v>
      </c>
      <c r="GD662" s="120">
        <f t="shared" si="838"/>
        <v>0</v>
      </c>
      <c r="GE662" s="120">
        <f t="shared" si="839"/>
        <v>0</v>
      </c>
      <c r="GF662" s="120">
        <f t="shared" si="840"/>
        <v>0</v>
      </c>
      <c r="GG662">
        <f t="shared" si="841"/>
        <v>0</v>
      </c>
      <c r="GH662">
        <f t="shared" si="842"/>
        <v>0</v>
      </c>
      <c r="GI662">
        <v>6</v>
      </c>
      <c r="GJ662" t="str">
        <f t="shared" si="843"/>
        <v/>
      </c>
    </row>
    <row r="663" spans="1:192" x14ac:dyDescent="0.2">
      <c r="A663" s="50">
        <f t="shared" si="844"/>
        <v>662</v>
      </c>
      <c r="B663" s="58" t="s">
        <v>350</v>
      </c>
      <c r="C663" s="58" t="s">
        <v>865</v>
      </c>
      <c r="D663" s="58" t="s">
        <v>1013</v>
      </c>
      <c r="E663" s="58"/>
      <c r="F663" s="83">
        <v>3484050</v>
      </c>
      <c r="G663" s="83">
        <v>5568110</v>
      </c>
      <c r="H663" s="77">
        <f t="shared" si="782"/>
        <v>483981.95</v>
      </c>
      <c r="I663" s="77">
        <f t="shared" si="783"/>
        <v>5566322.5460000001</v>
      </c>
      <c r="J663" s="208">
        <v>118</v>
      </c>
      <c r="K663" s="83" t="s">
        <v>1335</v>
      </c>
      <c r="L663" s="66">
        <v>0</v>
      </c>
      <c r="M663" s="83"/>
      <c r="O663" s="83"/>
      <c r="P663" s="83"/>
      <c r="Q663" s="58" t="s">
        <v>2822</v>
      </c>
      <c r="R663" s="58" t="s">
        <v>1831</v>
      </c>
      <c r="S663" s="2" t="s">
        <v>2811</v>
      </c>
      <c r="T663" s="241" t="str">
        <f t="shared" si="784"/>
        <v>-</v>
      </c>
      <c r="U663" s="241" t="str">
        <f t="shared" si="785"/>
        <v>M</v>
      </c>
      <c r="V663" s="241" t="str">
        <f t="shared" si="786"/>
        <v>-</v>
      </c>
      <c r="W663" s="241" t="str">
        <f t="shared" si="851"/>
        <v>A</v>
      </c>
      <c r="X663" s="260">
        <f t="shared" si="847"/>
        <v>6</v>
      </c>
      <c r="Y663" s="261" t="str">
        <f t="shared" si="850"/>
        <v/>
      </c>
      <c r="Z663" s="68" t="s">
        <v>2196</v>
      </c>
      <c r="AA663" s="69" t="s">
        <v>2197</v>
      </c>
      <c r="AB663" s="77">
        <v>1</v>
      </c>
      <c r="AC663" s="58" t="s">
        <v>866</v>
      </c>
      <c r="AD663" s="58" t="s">
        <v>2198</v>
      </c>
      <c r="AE663" s="70" t="s">
        <v>2735</v>
      </c>
      <c r="AF663" s="118">
        <v>9</v>
      </c>
      <c r="AG663" s="83"/>
      <c r="AH663" s="83"/>
      <c r="AI663" s="83"/>
      <c r="AJ663" s="83">
        <v>1.0045999999999999</v>
      </c>
      <c r="AK663" s="63">
        <v>15</v>
      </c>
      <c r="AL663" s="83"/>
      <c r="AM663" s="83"/>
      <c r="AN663" s="58"/>
      <c r="AO663" s="58"/>
      <c r="AP663" s="83"/>
      <c r="AQ663" s="58"/>
      <c r="AR663" s="58">
        <v>5590</v>
      </c>
      <c r="AS663" s="193">
        <f t="shared" si="853"/>
        <v>5589.6389999999992</v>
      </c>
      <c r="AT663" s="248" t="str">
        <f t="shared" si="854"/>
        <v/>
      </c>
      <c r="AU663" s="58">
        <v>677.9</v>
      </c>
      <c r="AV663" s="58">
        <v>134.19999999999999</v>
      </c>
      <c r="AW663" s="58">
        <v>594.4</v>
      </c>
      <c r="AX663" s="58">
        <v>1413</v>
      </c>
      <c r="AY663" s="58">
        <v>60.58</v>
      </c>
      <c r="AZ663" s="68">
        <v>2329</v>
      </c>
      <c r="BA663" s="58" t="s">
        <v>1322</v>
      </c>
      <c r="BB663" s="58">
        <v>351.4</v>
      </c>
      <c r="BC663" s="58" t="s">
        <v>1322</v>
      </c>
      <c r="BD663" s="58">
        <v>3.601</v>
      </c>
      <c r="BE663" s="58">
        <v>1.1579999999999999</v>
      </c>
      <c r="BF663" s="58" t="s">
        <v>1322</v>
      </c>
      <c r="BG663" s="58"/>
      <c r="BH663" s="58" t="s">
        <v>1322</v>
      </c>
      <c r="BI663" s="58" t="s">
        <v>1322</v>
      </c>
      <c r="BJ663" s="58" t="s">
        <v>1322</v>
      </c>
      <c r="BK663" s="58"/>
      <c r="BL663" s="58"/>
      <c r="BM663" s="60">
        <v>24.4</v>
      </c>
      <c r="BN663" s="68"/>
      <c r="BO663" s="81"/>
      <c r="BP663" s="81" t="s">
        <v>1322</v>
      </c>
      <c r="BQ663" s="81"/>
      <c r="BR663" s="81" t="s">
        <v>1322</v>
      </c>
      <c r="BS663" s="81"/>
      <c r="BT663" s="81"/>
      <c r="BU663" s="81"/>
      <c r="BV663" s="81"/>
      <c r="BW663" s="81"/>
      <c r="BX663" s="81"/>
      <c r="BY663" s="81"/>
      <c r="BZ663" s="81"/>
      <c r="CA663" s="81"/>
      <c r="CB663" s="81"/>
      <c r="CC663" s="81"/>
      <c r="CD663" s="81"/>
      <c r="CE663" s="81"/>
      <c r="CF663" s="81"/>
      <c r="CG663" s="81"/>
      <c r="CH663" s="81"/>
      <c r="CI663" s="81"/>
      <c r="CJ663" s="81"/>
      <c r="CK663" s="81"/>
      <c r="CL663" s="82"/>
      <c r="CM663" s="81"/>
      <c r="CN663" s="81">
        <v>1014</v>
      </c>
      <c r="CO663" s="81"/>
      <c r="CP663" s="58"/>
      <c r="CQ663" s="68"/>
      <c r="CR663" s="58"/>
      <c r="CS663" s="58"/>
      <c r="CT663" s="58"/>
      <c r="CU663" s="58"/>
      <c r="CV663" s="58"/>
      <c r="CW663" s="58"/>
      <c r="CX663" s="58"/>
      <c r="CY663" s="58"/>
      <c r="CZ663" s="58"/>
      <c r="DA663" s="68"/>
      <c r="DB663" s="81"/>
      <c r="DC663" s="81"/>
      <c r="DD663" s="81"/>
      <c r="DE663" s="81"/>
      <c r="DF663" s="81"/>
      <c r="DG663" s="81"/>
      <c r="DH663" s="81"/>
      <c r="DI663" s="81"/>
      <c r="DJ663" s="81"/>
      <c r="DK663" s="103"/>
      <c r="DL663" s="103"/>
      <c r="DM663" s="103"/>
      <c r="DN663" s="81"/>
      <c r="DO663" s="81"/>
      <c r="DP663" s="103"/>
      <c r="DQ663" s="103"/>
      <c r="DR663" s="103"/>
      <c r="DS663" s="104"/>
      <c r="DT663" s="50">
        <f t="shared" si="788"/>
        <v>1</v>
      </c>
      <c r="DU663" s="73">
        <f t="shared" si="789"/>
        <v>1</v>
      </c>
      <c r="DV663" s="73">
        <f t="shared" si="790"/>
        <v>0</v>
      </c>
      <c r="DW663" s="73">
        <f t="shared" si="791"/>
        <v>0</v>
      </c>
      <c r="DX663" s="73">
        <f t="shared" si="792"/>
        <v>0</v>
      </c>
      <c r="DY663" s="125">
        <f t="shared" si="793"/>
        <v>0</v>
      </c>
      <c r="DZ663" s="73">
        <f t="shared" si="794"/>
        <v>1</v>
      </c>
      <c r="EA663" s="19">
        <f t="shared" si="795"/>
        <v>0</v>
      </c>
      <c r="EB663" s="50">
        <f t="shared" si="796"/>
        <v>0</v>
      </c>
      <c r="EC663" s="19">
        <f t="shared" si="797"/>
        <v>0</v>
      </c>
      <c r="ED663" s="19">
        <f t="shared" si="798"/>
        <v>1</v>
      </c>
      <c r="EE663" s="19">
        <f t="shared" si="799"/>
        <v>0</v>
      </c>
      <c r="EF663" s="50">
        <f t="shared" si="800"/>
        <v>0</v>
      </c>
      <c r="EG663" s="19">
        <f t="shared" si="801"/>
        <v>0</v>
      </c>
      <c r="EH663" s="19">
        <f t="shared" si="802"/>
        <v>1</v>
      </c>
      <c r="EI663" s="50">
        <f t="shared" si="803"/>
        <v>0</v>
      </c>
      <c r="EJ663" s="125">
        <f t="shared" si="804"/>
        <v>2</v>
      </c>
      <c r="EK663">
        <f t="shared" si="805"/>
        <v>677.9</v>
      </c>
      <c r="EL663">
        <f t="shared" si="806"/>
        <v>351.4</v>
      </c>
      <c r="EM663">
        <f t="shared" si="807"/>
        <v>134.19999999999999</v>
      </c>
      <c r="EN663">
        <f t="shared" si="808"/>
        <v>594.4</v>
      </c>
      <c r="EO663" t="str">
        <f t="shared" si="809"/>
        <v/>
      </c>
      <c r="EP663">
        <f t="shared" si="810"/>
        <v>1.1579999999999999</v>
      </c>
      <c r="EQ663">
        <f t="shared" si="811"/>
        <v>2329</v>
      </c>
      <c r="ER663" t="str">
        <f t="shared" si="812"/>
        <v/>
      </c>
      <c r="ES663" t="str">
        <f t="shared" si="813"/>
        <v/>
      </c>
      <c r="ET663">
        <f t="shared" si="814"/>
        <v>60.58</v>
      </c>
      <c r="EU663" s="61">
        <f t="shared" si="815"/>
        <v>1413</v>
      </c>
      <c r="EV663" s="53" t="e">
        <f>IF(ISNUMBER(EK663),EK663*#REF!,"")</f>
        <v>#REF!</v>
      </c>
      <c r="EW663" s="53" t="e">
        <f>IF(ISNUMBER(EL663),EL663*#REF!,"")</f>
        <v>#REF!</v>
      </c>
      <c r="EX663" s="53" t="e">
        <f>IF(ISNUMBER(EM663),EM663*#REF!,"")</f>
        <v>#REF!</v>
      </c>
      <c r="EY663" s="53" t="e">
        <f>IF(ISNUMBER(EN663),EN663*#REF!,"")</f>
        <v>#REF!</v>
      </c>
      <c r="EZ663" s="53" t="str">
        <f>IF(ISNUMBER(EO663),EO663*#REF!,"")</f>
        <v/>
      </c>
      <c r="FA663" s="53" t="e">
        <f>IF(ISNUMBER(EP663),EP663*#REF!,"")</f>
        <v>#REF!</v>
      </c>
      <c r="FB663" s="53" t="e">
        <f>IF(ISNUMBER(EQ663),EQ663*#REF!,"")</f>
        <v>#REF!</v>
      </c>
      <c r="FC663" s="53" t="str">
        <f>IF(ISNUMBER(ER663),ER663*#REF!,"")</f>
        <v/>
      </c>
      <c r="FD663" s="53" t="str">
        <f>IF(ISNUMBER(ES663),ES663*#REF!,"")</f>
        <v/>
      </c>
      <c r="FE663" s="53" t="e">
        <f>IF(ISNUMBER(ET663),ET663*#REF!,"")</f>
        <v>#REF!</v>
      </c>
      <c r="FF663" s="52" t="e">
        <f>IF(ISNUMBER(EU663),EU663*#REF!,"")</f>
        <v>#REF!</v>
      </c>
      <c r="FG663" s="55" t="str">
        <f t="shared" si="816"/>
        <v/>
      </c>
      <c r="FH663" s="55" t="str">
        <f t="shared" si="817"/>
        <v/>
      </c>
      <c r="FI663" s="55" t="str">
        <f t="shared" si="818"/>
        <v/>
      </c>
      <c r="FJ663" s="55" t="str">
        <f t="shared" si="819"/>
        <v/>
      </c>
      <c r="FK663" s="55" t="str">
        <f t="shared" si="820"/>
        <v/>
      </c>
      <c r="FL663" s="55" t="str">
        <f t="shared" si="821"/>
        <v/>
      </c>
      <c r="FM663" s="55" t="str">
        <f t="shared" si="822"/>
        <v/>
      </c>
      <c r="FN663" s="55" t="str">
        <f t="shared" si="823"/>
        <v/>
      </c>
      <c r="FO663" s="55" t="str">
        <f t="shared" si="824"/>
        <v/>
      </c>
      <c r="FP663" s="55" t="str">
        <f t="shared" si="825"/>
        <v/>
      </c>
      <c r="FQ663" s="59" t="str">
        <f t="shared" si="826"/>
        <v/>
      </c>
      <c r="FR663" s="53" t="str">
        <f t="shared" si="852"/>
        <v/>
      </c>
      <c r="FS663" s="53" t="e">
        <f t="shared" si="827"/>
        <v>#VALUE!</v>
      </c>
      <c r="FT663" s="19" t="e">
        <f t="shared" si="828"/>
        <v>#VALUE!</v>
      </c>
      <c r="FU663" s="19" t="e">
        <f t="shared" si="829"/>
        <v>#VALUE!</v>
      </c>
      <c r="FV663" s="19" t="e">
        <f t="shared" si="830"/>
        <v>#VALUE!</v>
      </c>
      <c r="FW663" s="50" t="e">
        <f t="shared" si="831"/>
        <v>#VALUE!</v>
      </c>
      <c r="FX663" s="120">
        <f t="shared" si="832"/>
        <v>0</v>
      </c>
      <c r="FY663" s="120">
        <f t="shared" si="833"/>
        <v>0</v>
      </c>
      <c r="FZ663" s="120">
        <f t="shared" si="834"/>
        <v>0</v>
      </c>
      <c r="GA663" s="120">
        <f t="shared" si="835"/>
        <v>0</v>
      </c>
      <c r="GB663" s="120">
        <f t="shared" si="836"/>
        <v>0</v>
      </c>
      <c r="GC663" s="120">
        <f t="shared" si="837"/>
        <v>0</v>
      </c>
      <c r="GD663" s="120">
        <f t="shared" si="838"/>
        <v>0</v>
      </c>
      <c r="GE663" s="120">
        <f t="shared" si="839"/>
        <v>0</v>
      </c>
      <c r="GF663" s="120">
        <f t="shared" si="840"/>
        <v>0</v>
      </c>
      <c r="GG663">
        <f t="shared" si="841"/>
        <v>0</v>
      </c>
      <c r="GH663">
        <f t="shared" si="842"/>
        <v>0</v>
      </c>
      <c r="GI663">
        <v>6</v>
      </c>
      <c r="GJ663" t="str">
        <f t="shared" si="843"/>
        <v/>
      </c>
    </row>
    <row r="664" spans="1:192" x14ac:dyDescent="0.2">
      <c r="A664" s="50">
        <f t="shared" si="844"/>
        <v>663</v>
      </c>
      <c r="B664" s="2" t="s">
        <v>350</v>
      </c>
      <c r="C664" s="2" t="s">
        <v>603</v>
      </c>
      <c r="D664" s="2"/>
      <c r="E664" s="2"/>
      <c r="F664" s="110">
        <v>3482540</v>
      </c>
      <c r="G664" s="19">
        <v>5566940</v>
      </c>
      <c r="H664" s="77">
        <f t="shared" si="782"/>
        <v>482472.554</v>
      </c>
      <c r="I664" s="77">
        <f t="shared" si="783"/>
        <v>5565153.0140000004</v>
      </c>
      <c r="J664" s="211">
        <v>117</v>
      </c>
      <c r="K664" s="66" t="s">
        <v>1333</v>
      </c>
      <c r="L664" s="19">
        <v>22</v>
      </c>
      <c r="Q664" t="s">
        <v>774</v>
      </c>
      <c r="R664" s="2" t="s">
        <v>774</v>
      </c>
      <c r="S664" s="2" t="s">
        <v>2813</v>
      </c>
      <c r="T664" s="241" t="str">
        <f t="shared" si="784"/>
        <v>-</v>
      </c>
      <c r="U664" s="241" t="str">
        <f t="shared" si="785"/>
        <v>M</v>
      </c>
      <c r="V664" s="241" t="str">
        <f t="shared" si="786"/>
        <v>-</v>
      </c>
      <c r="W664" s="241" t="str">
        <f t="shared" si="851"/>
        <v>A</v>
      </c>
      <c r="X664" s="260">
        <f t="shared" si="847"/>
        <v>6</v>
      </c>
      <c r="Y664" s="261" t="str">
        <f t="shared" si="850"/>
        <v/>
      </c>
      <c r="AA664" s="48">
        <v>24279</v>
      </c>
      <c r="AB664" s="73">
        <v>1</v>
      </c>
      <c r="AC664" s="58" t="s">
        <v>512</v>
      </c>
      <c r="AD664" s="2" t="s">
        <v>1874</v>
      </c>
      <c r="AE664" s="57" t="s">
        <v>2199</v>
      </c>
      <c r="AF664" s="108">
        <v>13</v>
      </c>
      <c r="AH664" s="19">
        <v>6.03</v>
      </c>
      <c r="AR664">
        <v>3287.83</v>
      </c>
      <c r="AS664" s="193">
        <f t="shared" si="853"/>
        <v>3287.83</v>
      </c>
      <c r="AT664" s="248" t="str">
        <f t="shared" si="854"/>
        <v/>
      </c>
      <c r="AU664" s="55">
        <v>400</v>
      </c>
      <c r="AV664" s="53">
        <v>65.2</v>
      </c>
      <c r="AW664" s="55">
        <v>436</v>
      </c>
      <c r="AX664" s="55">
        <v>636</v>
      </c>
      <c r="AY664" s="53">
        <v>90.5</v>
      </c>
      <c r="AZ664" s="59">
        <v>1586.47</v>
      </c>
      <c r="BB664" s="55">
        <v>40</v>
      </c>
      <c r="BD664" s="55">
        <v>1</v>
      </c>
      <c r="BE664">
        <v>4.16</v>
      </c>
      <c r="BF664" s="53">
        <v>0.5</v>
      </c>
      <c r="BJ664">
        <v>0</v>
      </c>
      <c r="BM664" s="55">
        <v>28</v>
      </c>
      <c r="CN664" s="103">
        <v>1859.1</v>
      </c>
      <c r="DB664" s="103"/>
      <c r="DC664" s="103"/>
      <c r="DD664" s="103"/>
      <c r="DE664" s="103"/>
      <c r="DF664" s="103"/>
      <c r="DG664" s="103"/>
      <c r="DH664" s="103"/>
      <c r="DI664" s="103"/>
      <c r="DJ664" s="103"/>
      <c r="DK664" s="103"/>
      <c r="DL664" s="103"/>
      <c r="DM664" s="103"/>
      <c r="DN664" s="103"/>
      <c r="DO664" s="103"/>
      <c r="DP664" s="103"/>
      <c r="DQ664" s="103"/>
      <c r="DR664" s="103"/>
      <c r="DS664" s="104"/>
      <c r="DT664" s="50">
        <f t="shared" si="788"/>
        <v>1</v>
      </c>
      <c r="DU664" s="73">
        <f t="shared" si="789"/>
        <v>0</v>
      </c>
      <c r="DV664" s="73">
        <f t="shared" si="790"/>
        <v>1</v>
      </c>
      <c r="DW664" s="73">
        <f t="shared" si="791"/>
        <v>0</v>
      </c>
      <c r="DX664" s="73">
        <f t="shared" si="792"/>
        <v>0</v>
      </c>
      <c r="DY664" s="125">
        <f t="shared" si="793"/>
        <v>0</v>
      </c>
      <c r="DZ664" s="73">
        <f t="shared" si="794"/>
        <v>1</v>
      </c>
      <c r="EA664" s="19">
        <f t="shared" si="795"/>
        <v>0</v>
      </c>
      <c r="EB664" s="50">
        <f t="shared" si="796"/>
        <v>0</v>
      </c>
      <c r="EC664" s="19">
        <f t="shared" si="797"/>
        <v>0</v>
      </c>
      <c r="ED664" s="19">
        <f t="shared" si="798"/>
        <v>1</v>
      </c>
      <c r="EE664" s="19">
        <f t="shared" si="799"/>
        <v>0</v>
      </c>
      <c r="EF664" s="50">
        <f t="shared" si="800"/>
        <v>0</v>
      </c>
      <c r="EG664" s="19">
        <f t="shared" si="801"/>
        <v>0</v>
      </c>
      <c r="EH664" s="19">
        <f t="shared" si="802"/>
        <v>1</v>
      </c>
      <c r="EI664" s="50">
        <f t="shared" si="803"/>
        <v>0</v>
      </c>
      <c r="EJ664" s="125">
        <f t="shared" si="804"/>
        <v>2</v>
      </c>
      <c r="EK664">
        <f t="shared" si="805"/>
        <v>400</v>
      </c>
      <c r="EL664">
        <f t="shared" si="806"/>
        <v>40</v>
      </c>
      <c r="EM664">
        <f t="shared" si="807"/>
        <v>65.2</v>
      </c>
      <c r="EN664">
        <f t="shared" si="808"/>
        <v>436</v>
      </c>
      <c r="EO664">
        <f t="shared" si="809"/>
        <v>0.5</v>
      </c>
      <c r="EP664">
        <f t="shared" si="810"/>
        <v>4.16</v>
      </c>
      <c r="EQ664">
        <f t="shared" si="811"/>
        <v>1586.47</v>
      </c>
      <c r="ER664" t="str">
        <f t="shared" si="812"/>
        <v/>
      </c>
      <c r="ES664">
        <f t="shared" si="813"/>
        <v>0</v>
      </c>
      <c r="ET664">
        <f t="shared" si="814"/>
        <v>90.5</v>
      </c>
      <c r="EU664" s="61">
        <f t="shared" si="815"/>
        <v>636</v>
      </c>
      <c r="EV664" s="53" t="e">
        <f>IF(ISNUMBER(EK664),EK664*#REF!,"")</f>
        <v>#REF!</v>
      </c>
      <c r="EW664" s="53" t="e">
        <f>IF(ISNUMBER(EL664),EL664*#REF!,"")</f>
        <v>#REF!</v>
      </c>
      <c r="EX664" s="53" t="e">
        <f>IF(ISNUMBER(EM664),EM664*#REF!,"")</f>
        <v>#REF!</v>
      </c>
      <c r="EY664" s="53" t="e">
        <f>IF(ISNUMBER(EN664),EN664*#REF!,"")</f>
        <v>#REF!</v>
      </c>
      <c r="EZ664" s="53" t="e">
        <f>IF(ISNUMBER(EO664),EO664*#REF!,"")</f>
        <v>#REF!</v>
      </c>
      <c r="FA664" s="53" t="e">
        <f>IF(ISNUMBER(EP664),EP664*#REF!,"")</f>
        <v>#REF!</v>
      </c>
      <c r="FB664" s="53" t="e">
        <f>IF(ISNUMBER(EQ664),EQ664*#REF!,"")</f>
        <v>#REF!</v>
      </c>
      <c r="FC664" s="53" t="str">
        <f>IF(ISNUMBER(ER664),ER664*#REF!,"")</f>
        <v/>
      </c>
      <c r="FD664" s="53" t="e">
        <f>IF(ISNUMBER(ES664),ES664*#REF!,"")</f>
        <v>#REF!</v>
      </c>
      <c r="FE664" s="53" t="e">
        <f>IF(ISNUMBER(ET664),ET664*#REF!,"")</f>
        <v>#REF!</v>
      </c>
      <c r="FF664" s="52" t="e">
        <f>IF(ISNUMBER(EU664),EU664*#REF!,"")</f>
        <v>#REF!</v>
      </c>
      <c r="FG664" s="55" t="str">
        <f t="shared" si="816"/>
        <v/>
      </c>
      <c r="FH664" s="55" t="str">
        <f t="shared" si="817"/>
        <v/>
      </c>
      <c r="FI664" s="55" t="str">
        <f t="shared" si="818"/>
        <v/>
      </c>
      <c r="FJ664" s="55" t="str">
        <f t="shared" si="819"/>
        <v/>
      </c>
      <c r="FK664" s="55" t="str">
        <f t="shared" si="820"/>
        <v/>
      </c>
      <c r="FL664" s="55" t="str">
        <f t="shared" si="821"/>
        <v/>
      </c>
      <c r="FM664" s="55" t="str">
        <f t="shared" si="822"/>
        <v/>
      </c>
      <c r="FN664" s="55" t="str">
        <f t="shared" si="823"/>
        <v/>
      </c>
      <c r="FO664" s="55" t="str">
        <f t="shared" si="824"/>
        <v/>
      </c>
      <c r="FP664" s="55" t="str">
        <f t="shared" si="825"/>
        <v/>
      </c>
      <c r="FQ664" s="59" t="str">
        <f t="shared" si="826"/>
        <v/>
      </c>
      <c r="FR664" s="53" t="str">
        <f t="shared" si="852"/>
        <v/>
      </c>
      <c r="FS664" s="53" t="e">
        <f t="shared" si="827"/>
        <v>#VALUE!</v>
      </c>
      <c r="FT664" s="19" t="e">
        <f t="shared" si="828"/>
        <v>#VALUE!</v>
      </c>
      <c r="FU664" s="19" t="e">
        <f t="shared" si="829"/>
        <v>#VALUE!</v>
      </c>
      <c r="FV664" s="19" t="e">
        <f t="shared" si="830"/>
        <v>#VALUE!</v>
      </c>
      <c r="FW664" s="50" t="e">
        <f t="shared" si="831"/>
        <v>#VALUE!</v>
      </c>
      <c r="FX664" s="120">
        <f t="shared" si="832"/>
        <v>0</v>
      </c>
      <c r="FY664" s="120">
        <f t="shared" si="833"/>
        <v>0</v>
      </c>
      <c r="FZ664" s="120">
        <f t="shared" si="834"/>
        <v>0</v>
      </c>
      <c r="GA664" s="120">
        <f t="shared" si="835"/>
        <v>0</v>
      </c>
      <c r="GB664" s="120">
        <f t="shared" si="836"/>
        <v>0</v>
      </c>
      <c r="GC664" s="120">
        <f t="shared" si="837"/>
        <v>0</v>
      </c>
      <c r="GD664" s="120">
        <f t="shared" si="838"/>
        <v>0</v>
      </c>
      <c r="GE664" s="120">
        <f t="shared" si="839"/>
        <v>0</v>
      </c>
      <c r="GF664" s="120">
        <f t="shared" si="840"/>
        <v>0</v>
      </c>
      <c r="GG664">
        <f t="shared" si="841"/>
        <v>0</v>
      </c>
      <c r="GH664">
        <f t="shared" si="842"/>
        <v>0</v>
      </c>
      <c r="GI664">
        <v>6</v>
      </c>
      <c r="GJ664" t="str">
        <f t="shared" si="843"/>
        <v/>
      </c>
    </row>
    <row r="665" spans="1:192" x14ac:dyDescent="0.2">
      <c r="A665" s="50">
        <f t="shared" si="844"/>
        <v>664</v>
      </c>
      <c r="B665" s="2" t="s">
        <v>350</v>
      </c>
      <c r="C665" s="2" t="s">
        <v>602</v>
      </c>
      <c r="D665" s="2"/>
      <c r="E665" s="2"/>
      <c r="F665" s="19">
        <v>3482700</v>
      </c>
      <c r="G665" s="19">
        <v>5566980</v>
      </c>
      <c r="H665" s="77">
        <f t="shared" si="782"/>
        <v>482632.49000000005</v>
      </c>
      <c r="I665" s="77">
        <f t="shared" si="783"/>
        <v>5565192.9980000006</v>
      </c>
      <c r="J665" s="211">
        <v>115</v>
      </c>
      <c r="K665" s="66" t="s">
        <v>1333</v>
      </c>
      <c r="L665" s="19">
        <v>43.3</v>
      </c>
      <c r="Q665" t="s">
        <v>774</v>
      </c>
      <c r="R665" s="2" t="s">
        <v>774</v>
      </c>
      <c r="S665" s="2" t="s">
        <v>2813</v>
      </c>
      <c r="T665" s="241" t="str">
        <f t="shared" si="784"/>
        <v>-</v>
      </c>
      <c r="U665" s="241" t="str">
        <f t="shared" si="785"/>
        <v>M</v>
      </c>
      <c r="V665" s="241" t="str">
        <f t="shared" si="786"/>
        <v>-</v>
      </c>
      <c r="W665" s="241" t="str">
        <f t="shared" si="851"/>
        <v>-</v>
      </c>
      <c r="X665" s="260">
        <f t="shared" si="847"/>
        <v>6</v>
      </c>
      <c r="Y665" s="261" t="str">
        <f t="shared" si="850"/>
        <v/>
      </c>
      <c r="AA665" s="48">
        <v>24371</v>
      </c>
      <c r="AB665" s="73">
        <v>1</v>
      </c>
      <c r="AC665" s="58" t="s">
        <v>512</v>
      </c>
      <c r="AD665" s="2" t="s">
        <v>1874</v>
      </c>
      <c r="AF665" s="66" t="s">
        <v>3088</v>
      </c>
      <c r="AH665" s="19">
        <v>6.37</v>
      </c>
      <c r="AR665">
        <v>3487</v>
      </c>
      <c r="AS665" s="193">
        <f t="shared" si="853"/>
        <v>3486.5</v>
      </c>
      <c r="AT665" s="255" t="str">
        <f t="shared" si="854"/>
        <v/>
      </c>
      <c r="AU665">
        <v>443</v>
      </c>
      <c r="AV665" s="55">
        <v>180.7</v>
      </c>
      <c r="AW665" s="55">
        <v>352.2</v>
      </c>
      <c r="AX665" s="120">
        <v>491</v>
      </c>
      <c r="AY665" s="55">
        <v>43.7</v>
      </c>
      <c r="AZ665" s="59">
        <v>1897.6</v>
      </c>
      <c r="BB665">
        <v>33.299999999999997</v>
      </c>
      <c r="BD665">
        <v>0</v>
      </c>
      <c r="BE665">
        <v>2.9</v>
      </c>
      <c r="BF665" s="55">
        <v>7</v>
      </c>
      <c r="BJ665">
        <v>0</v>
      </c>
      <c r="BK665">
        <v>0</v>
      </c>
      <c r="BM665">
        <v>35.1</v>
      </c>
      <c r="CN665" s="90" t="s">
        <v>3088</v>
      </c>
      <c r="DB665" s="103"/>
      <c r="DC665" s="103"/>
      <c r="DD665" s="103"/>
      <c r="DE665" s="103"/>
      <c r="DF665" s="103"/>
      <c r="DG665" s="103"/>
      <c r="DH665" s="103"/>
      <c r="DI665" s="103"/>
      <c r="DJ665" s="103"/>
      <c r="DK665" s="103"/>
      <c r="DL665" s="103"/>
      <c r="DM665" s="103"/>
      <c r="DN665" s="103"/>
      <c r="DO665" s="103"/>
      <c r="DP665" s="103"/>
      <c r="DQ665" s="103"/>
      <c r="DR665" s="103"/>
      <c r="DS665" s="104"/>
      <c r="DT665" s="50">
        <f t="shared" si="788"/>
        <v>1</v>
      </c>
      <c r="DU665" s="73">
        <f t="shared" si="789"/>
        <v>0</v>
      </c>
      <c r="DV665" s="73">
        <f t="shared" si="790"/>
        <v>1</v>
      </c>
      <c r="DW665" s="73">
        <f t="shared" si="791"/>
        <v>0</v>
      </c>
      <c r="DX665" s="73">
        <f t="shared" si="792"/>
        <v>0</v>
      </c>
      <c r="DY665" s="125">
        <f t="shared" si="793"/>
        <v>0</v>
      </c>
      <c r="DZ665" s="73">
        <f t="shared" si="794"/>
        <v>0</v>
      </c>
      <c r="EA665" s="19">
        <f t="shared" si="795"/>
        <v>0</v>
      </c>
      <c r="EB665" s="50">
        <f t="shared" si="796"/>
        <v>1</v>
      </c>
      <c r="EC665" s="19">
        <f t="shared" si="797"/>
        <v>0</v>
      </c>
      <c r="ED665" s="19">
        <f t="shared" si="798"/>
        <v>1</v>
      </c>
      <c r="EE665" s="19">
        <f t="shared" si="799"/>
        <v>0</v>
      </c>
      <c r="EF665" s="50">
        <f t="shared" si="800"/>
        <v>0</v>
      </c>
      <c r="EG665" s="19">
        <f t="shared" si="801"/>
        <v>0</v>
      </c>
      <c r="EH665" s="19">
        <f t="shared" si="802"/>
        <v>0</v>
      </c>
      <c r="EI665" s="50">
        <f t="shared" si="803"/>
        <v>1</v>
      </c>
      <c r="EJ665" s="125">
        <f t="shared" si="804"/>
        <v>1</v>
      </c>
      <c r="EK665">
        <f t="shared" si="805"/>
        <v>443</v>
      </c>
      <c r="EL665">
        <f t="shared" si="806"/>
        <v>33.299999999999997</v>
      </c>
      <c r="EM665">
        <f t="shared" si="807"/>
        <v>180.7</v>
      </c>
      <c r="EN665">
        <f t="shared" si="808"/>
        <v>352.2</v>
      </c>
      <c r="EO665">
        <f t="shared" si="809"/>
        <v>7</v>
      </c>
      <c r="EP665">
        <f t="shared" si="810"/>
        <v>2.9</v>
      </c>
      <c r="EQ665">
        <f t="shared" si="811"/>
        <v>1897.6</v>
      </c>
      <c r="ER665" t="str">
        <f t="shared" si="812"/>
        <v/>
      </c>
      <c r="ES665">
        <f t="shared" si="813"/>
        <v>0</v>
      </c>
      <c r="ET665">
        <f t="shared" si="814"/>
        <v>43.7</v>
      </c>
      <c r="EU665" s="61">
        <f t="shared" si="815"/>
        <v>491</v>
      </c>
      <c r="EV665" s="53" t="e">
        <f>IF(ISNUMBER(EK665),EK665*#REF!,"")</f>
        <v>#REF!</v>
      </c>
      <c r="EW665" s="53" t="e">
        <f>IF(ISNUMBER(EL665),EL665*#REF!,"")</f>
        <v>#REF!</v>
      </c>
      <c r="EX665" s="53" t="e">
        <f>IF(ISNUMBER(EM665),EM665*#REF!,"")</f>
        <v>#REF!</v>
      </c>
      <c r="EY665" s="53" t="e">
        <f>IF(ISNUMBER(EN665),EN665*#REF!,"")</f>
        <v>#REF!</v>
      </c>
      <c r="EZ665" s="53" t="e">
        <f>IF(ISNUMBER(EO665),EO665*#REF!,"")</f>
        <v>#REF!</v>
      </c>
      <c r="FA665" s="53" t="e">
        <f>IF(ISNUMBER(EP665),EP665*#REF!,"")</f>
        <v>#REF!</v>
      </c>
      <c r="FB665" s="53" t="e">
        <f>IF(ISNUMBER(EQ665),EQ665*#REF!,"")</f>
        <v>#REF!</v>
      </c>
      <c r="FC665" s="53" t="str">
        <f>IF(ISNUMBER(ER665),ER665*#REF!,"")</f>
        <v/>
      </c>
      <c r="FD665" s="53" t="e">
        <f>IF(ISNUMBER(ES665),ES665*#REF!,"")</f>
        <v>#REF!</v>
      </c>
      <c r="FE665" s="53" t="e">
        <f>IF(ISNUMBER(ET665),ET665*#REF!,"")</f>
        <v>#REF!</v>
      </c>
      <c r="FF665" s="52" t="e">
        <f>IF(ISNUMBER(EU665),EU665*#REF!,"")</f>
        <v>#REF!</v>
      </c>
      <c r="FG665" s="55" t="str">
        <f t="shared" si="816"/>
        <v/>
      </c>
      <c r="FH665" s="55" t="str">
        <f t="shared" si="817"/>
        <v/>
      </c>
      <c r="FI665" s="55" t="str">
        <f t="shared" si="818"/>
        <v/>
      </c>
      <c r="FJ665" s="55" t="str">
        <f t="shared" si="819"/>
        <v/>
      </c>
      <c r="FK665" s="55" t="str">
        <f t="shared" si="820"/>
        <v/>
      </c>
      <c r="FL665" s="55" t="str">
        <f t="shared" si="821"/>
        <v/>
      </c>
      <c r="FM665" s="55" t="str">
        <f t="shared" si="822"/>
        <v/>
      </c>
      <c r="FN665" s="55" t="str">
        <f t="shared" si="823"/>
        <v/>
      </c>
      <c r="FO665" s="55" t="str">
        <f t="shared" si="824"/>
        <v/>
      </c>
      <c r="FP665" s="55" t="str">
        <f t="shared" si="825"/>
        <v/>
      </c>
      <c r="FQ665" s="59" t="str">
        <f t="shared" si="826"/>
        <v/>
      </c>
      <c r="FR665" s="53" t="str">
        <f t="shared" si="852"/>
        <v/>
      </c>
      <c r="FS665" s="53" t="e">
        <f t="shared" si="827"/>
        <v>#VALUE!</v>
      </c>
      <c r="FT665" s="19" t="e">
        <f t="shared" si="828"/>
        <v>#VALUE!</v>
      </c>
      <c r="FU665" s="19" t="e">
        <f t="shared" si="829"/>
        <v>#VALUE!</v>
      </c>
      <c r="FV665" s="19" t="e">
        <f t="shared" si="830"/>
        <v>#VALUE!</v>
      </c>
      <c r="FW665" s="50" t="e">
        <f t="shared" si="831"/>
        <v>#VALUE!</v>
      </c>
      <c r="FX665" s="120">
        <f t="shared" si="832"/>
        <v>0</v>
      </c>
      <c r="FY665" s="120">
        <f t="shared" si="833"/>
        <v>0</v>
      </c>
      <c r="FZ665" s="120">
        <f t="shared" si="834"/>
        <v>0</v>
      </c>
      <c r="GA665" s="120">
        <f t="shared" si="835"/>
        <v>0</v>
      </c>
      <c r="GB665" s="120">
        <f t="shared" si="836"/>
        <v>0</v>
      </c>
      <c r="GC665" s="120">
        <f t="shared" si="837"/>
        <v>0</v>
      </c>
      <c r="GD665" s="120">
        <f t="shared" si="838"/>
        <v>0</v>
      </c>
      <c r="GE665" s="120">
        <f t="shared" si="839"/>
        <v>0</v>
      </c>
      <c r="GF665" s="120">
        <f t="shared" si="840"/>
        <v>0</v>
      </c>
      <c r="GG665">
        <f t="shared" si="841"/>
        <v>0</v>
      </c>
      <c r="GH665">
        <f t="shared" si="842"/>
        <v>0</v>
      </c>
      <c r="GI665">
        <v>6</v>
      </c>
      <c r="GJ665" t="str">
        <f t="shared" si="843"/>
        <v/>
      </c>
    </row>
    <row r="666" spans="1:192" x14ac:dyDescent="0.2">
      <c r="A666" s="50">
        <f t="shared" si="844"/>
        <v>665</v>
      </c>
      <c r="B666" s="58" t="s">
        <v>350</v>
      </c>
      <c r="C666" t="s">
        <v>219</v>
      </c>
      <c r="F666" s="271">
        <v>3484050</v>
      </c>
      <c r="G666" s="271">
        <v>5568110</v>
      </c>
      <c r="H666" s="77">
        <f t="shared" ref="H666:H729" si="855">(MOD(F666,1000000)*0.9996)+125.57</f>
        <v>483981.95</v>
      </c>
      <c r="I666" s="77">
        <f t="shared" ref="I666:I729" si="856">G666*0.9996+439.79</f>
        <v>5566322.5460000001</v>
      </c>
      <c r="J666" s="208">
        <v>118</v>
      </c>
      <c r="K666" s="66" t="s">
        <v>1335</v>
      </c>
      <c r="L666" s="19">
        <v>3</v>
      </c>
      <c r="O666" s="83"/>
      <c r="P666" s="83"/>
      <c r="Q666" s="58" t="s">
        <v>2822</v>
      </c>
      <c r="R666" s="58" t="s">
        <v>1831</v>
      </c>
      <c r="S666" s="2" t="s">
        <v>2811</v>
      </c>
      <c r="T666" s="241" t="str">
        <f t="shared" ref="T666:T729" si="857">IF(EA666=1,"T","-")</f>
        <v>-</v>
      </c>
      <c r="U666" s="241" t="str">
        <f t="shared" ref="U666:U729" si="858">IF(ED666=1,"M","-")</f>
        <v>M</v>
      </c>
      <c r="V666" s="241" t="str">
        <f t="shared" ref="V666:V729" si="859">IF(EE666=1,"B","-")</f>
        <v>-</v>
      </c>
      <c r="W666" s="241" t="str">
        <f t="shared" si="851"/>
        <v>A</v>
      </c>
      <c r="X666" s="260">
        <f t="shared" si="847"/>
        <v>6</v>
      </c>
      <c r="Y666" s="261" t="str">
        <f t="shared" si="850"/>
        <v/>
      </c>
      <c r="Z666" s="68"/>
      <c r="AA666" s="69" t="s">
        <v>1465</v>
      </c>
      <c r="AB666" s="77">
        <v>1</v>
      </c>
      <c r="AC666" s="58" t="s">
        <v>864</v>
      </c>
      <c r="AD666" s="58" t="s">
        <v>2200</v>
      </c>
      <c r="AE666" s="70" t="s">
        <v>2736</v>
      </c>
      <c r="AF666" s="78">
        <v>10</v>
      </c>
      <c r="AG666" s="83"/>
      <c r="AH666" s="83"/>
      <c r="AI666" s="83"/>
      <c r="AJ666" s="83"/>
      <c r="AK666" s="83"/>
      <c r="AL666" s="83"/>
      <c r="AM666" s="83">
        <v>0.28000000000000003</v>
      </c>
      <c r="AN666" s="58"/>
      <c r="AO666" s="58"/>
      <c r="AP666" s="83"/>
      <c r="AQ666" s="58"/>
      <c r="AR666" s="58"/>
      <c r="AS666" s="193">
        <f t="shared" si="853"/>
        <v>5907.8019999999997</v>
      </c>
      <c r="AT666" s="248" t="str">
        <f t="shared" si="854"/>
        <v/>
      </c>
      <c r="AU666" s="58">
        <v>856.3</v>
      </c>
      <c r="AV666" s="58">
        <v>194.4</v>
      </c>
      <c r="AW666" s="58">
        <v>604.9</v>
      </c>
      <c r="AX666" s="58">
        <v>1312</v>
      </c>
      <c r="AY666" s="58">
        <v>66.260000000000005</v>
      </c>
      <c r="AZ666" s="68">
        <v>2806</v>
      </c>
      <c r="BA666" s="58">
        <v>0.28399999999999997</v>
      </c>
      <c r="BB666" s="58">
        <v>33.19</v>
      </c>
      <c r="BC666" s="58">
        <v>0.83099999999999996</v>
      </c>
      <c r="BD666" s="58">
        <v>7.0739999999999998</v>
      </c>
      <c r="BE666" s="58"/>
      <c r="BF666" s="58">
        <v>1.708</v>
      </c>
      <c r="BG666" s="58"/>
      <c r="BH666" s="58">
        <v>0.185</v>
      </c>
      <c r="BI666" s="58"/>
      <c r="BJ666" s="58">
        <v>13.37</v>
      </c>
      <c r="BK666" s="58"/>
      <c r="BL666" s="58"/>
      <c r="BM666" s="60">
        <v>11.3</v>
      </c>
      <c r="BN666" s="68"/>
      <c r="BO666" s="81"/>
      <c r="BP666" s="81"/>
      <c r="BQ666" s="81"/>
      <c r="BR666" s="81"/>
      <c r="BS666" s="81"/>
      <c r="BT666" s="81"/>
      <c r="BU666" s="81"/>
      <c r="BV666" s="81"/>
      <c r="BW666" s="81"/>
      <c r="BX666" s="81"/>
      <c r="BY666" s="81"/>
      <c r="BZ666" s="81"/>
      <c r="CA666" s="81"/>
      <c r="CB666" s="81"/>
      <c r="CC666" s="81"/>
      <c r="CD666" s="81"/>
      <c r="CE666" s="81"/>
      <c r="CF666" s="81"/>
      <c r="CG666" s="81"/>
      <c r="CH666" s="81"/>
      <c r="CI666" s="81"/>
      <c r="CJ666" s="81"/>
      <c r="CK666" s="81"/>
      <c r="CL666" s="82"/>
      <c r="CM666" s="81"/>
      <c r="CN666" s="81">
        <v>1254</v>
      </c>
      <c r="CO666" s="81"/>
      <c r="CP666" s="58"/>
      <c r="CQ666" s="68"/>
      <c r="CR666" s="58"/>
      <c r="CS666" s="58"/>
      <c r="CT666" s="58"/>
      <c r="CU666" s="58"/>
      <c r="CV666" s="58"/>
      <c r="CW666" s="58"/>
      <c r="CX666" s="58"/>
      <c r="CY666" s="58"/>
      <c r="CZ666" s="58"/>
      <c r="DA666" s="68"/>
      <c r="DB666" s="81"/>
      <c r="DC666" s="81"/>
      <c r="DD666" s="81"/>
      <c r="DE666" s="81"/>
      <c r="DF666" s="81"/>
      <c r="DG666" s="81"/>
      <c r="DH666" s="81"/>
      <c r="DI666" s="81"/>
      <c r="DJ666" s="81"/>
      <c r="DK666" s="103"/>
      <c r="DL666" s="103"/>
      <c r="DM666" s="103"/>
      <c r="DN666" s="81"/>
      <c r="DO666" s="81"/>
      <c r="DP666" s="103"/>
      <c r="DQ666" s="103"/>
      <c r="DR666" s="103"/>
      <c r="DS666" s="104"/>
      <c r="DT666" s="50">
        <f t="shared" ref="DT666:DT729" si="860">IF(AB666=1,1,0)</f>
        <v>1</v>
      </c>
      <c r="DU666" s="73">
        <f t="shared" ref="DU666:DU729" si="861">IF(L666&lt;10,1,IF(L666=10,1,0))</f>
        <v>1</v>
      </c>
      <c r="DV666" s="73">
        <f t="shared" ref="DV666:DV729" si="862">IF(DU666=1,0,IF(L666&lt;100,1,IF(L666=100,1,0)))</f>
        <v>0</v>
      </c>
      <c r="DW666" s="73">
        <f t="shared" ref="DW666:DW729" si="863">IF(DU666+DV666=1,0,IF(L666&lt;400,1,IF(L666=400,1,0)))</f>
        <v>0</v>
      </c>
      <c r="DX666" s="73">
        <f t="shared" ref="DX666:DX729" si="864">IF(DU666+DV666+DW666=1,0,IF(L666&lt;10000,1,0))</f>
        <v>0</v>
      </c>
      <c r="DY666" s="125">
        <f t="shared" ref="DY666:DY729" si="865">IF(DU666+DV666+DW666+DX666=1,0,1)</f>
        <v>0</v>
      </c>
      <c r="DZ666" s="73">
        <f t="shared" ref="DZ666:DZ729" si="866">IF(AF666&lt;20,1,IF(AF666=20,1,0))</f>
        <v>1</v>
      </c>
      <c r="EA666" s="19">
        <f t="shared" ref="EA666:EA729" si="867">IF(DZ666=1,0,IF(AF666&lt;100,1,0))</f>
        <v>0</v>
      </c>
      <c r="EB666" s="50">
        <f t="shared" ref="EB666:EB729" si="868">IF(DZ666+EA666=1,0,1)</f>
        <v>0</v>
      </c>
      <c r="EC666" s="19">
        <f t="shared" ref="EC666:EC729" si="869">IF(EE666+ED666=1,0,IF(AS666&gt;0,1,0))</f>
        <v>0</v>
      </c>
      <c r="ED666" s="19">
        <f t="shared" ref="ED666:ED729" si="870">IF(EE666=1,0,IF(AS666&gt;1000,1,IF(AS666=1000,1,0)))</f>
        <v>1</v>
      </c>
      <c r="EE666" s="19">
        <f t="shared" ref="EE666:EE729" si="871">IF(AU666+AX666&gt;14000,1,IF(AU666+AX666=14000,1,0))</f>
        <v>0</v>
      </c>
      <c r="EF666" s="50">
        <f t="shared" ref="EF666:EF729" si="872">IF(EE666+ED666+EC666=1,0,1)</f>
        <v>0</v>
      </c>
      <c r="EG666" s="19">
        <f t="shared" ref="EG666:EG729" si="873">IF(CN666&lt;1000,1,0)</f>
        <v>0</v>
      </c>
      <c r="EH666" s="19">
        <f t="shared" ref="EH666:EH729" si="874">IF(EG666=1,0,IF(CN666&lt;100000,1,0))</f>
        <v>1</v>
      </c>
      <c r="EI666" s="50">
        <f t="shared" ref="EI666:EI729" si="875">IF(EG666+EH666=1,0,1)</f>
        <v>0</v>
      </c>
      <c r="EJ666" s="125">
        <f t="shared" ref="EJ666:EJ729" si="876">SUM(DW666:DX666,EA666,EE666,ED666,EH666)</f>
        <v>2</v>
      </c>
      <c r="EK666">
        <f t="shared" ref="EK666:EK729" si="877">IF(ISNUMBER(AU666),AU666,"")</f>
        <v>856.3</v>
      </c>
      <c r="EL666">
        <f t="shared" ref="EL666:EL729" si="878">IF(ISNUMBER(BB666),BB666,"")</f>
        <v>33.19</v>
      </c>
      <c r="EM666">
        <f t="shared" ref="EM666:EM729" si="879">IF(ISNUMBER(AV666),AV666,"")</f>
        <v>194.4</v>
      </c>
      <c r="EN666">
        <f t="shared" ref="EN666:EN729" si="880">IF(ISNUMBER(AW666),AW666,"")</f>
        <v>604.9</v>
      </c>
      <c r="EO666">
        <f t="shared" ref="EO666:EO729" si="881">IF(ISNUMBER(BF666),BF666,"")</f>
        <v>1.708</v>
      </c>
      <c r="EP666" t="str">
        <f t="shared" ref="EP666:EP729" si="882">IF(ISNUMBER(BE666),BE666,"")</f>
        <v/>
      </c>
      <c r="EQ666">
        <f t="shared" ref="EQ666:EQ729" si="883">IF(ISNUMBER(AZ666),AZ666,"")</f>
        <v>2806</v>
      </c>
      <c r="ER666" t="str">
        <f t="shared" ref="ER666:ER729" si="884">IF(ISNUMBER(BL666),BL666,"")</f>
        <v/>
      </c>
      <c r="ES666">
        <f t="shared" ref="ES666:ES729" si="885">IF(ISNUMBER(BJ666),BJ666,"")</f>
        <v>13.37</v>
      </c>
      <c r="ET666">
        <f t="shared" ref="ET666:ET729" si="886">IF(ISNUMBER(AY666),AY666,"")</f>
        <v>66.260000000000005</v>
      </c>
      <c r="EU666" s="61">
        <f t="shared" ref="EU666:EU729" si="887">IF(ISNUMBER(AX666),AX666,"")</f>
        <v>1312</v>
      </c>
      <c r="EV666" s="53" t="e">
        <f>IF(ISNUMBER(EK666),EK666*#REF!,"")</f>
        <v>#REF!</v>
      </c>
      <c r="EW666" s="53" t="e">
        <f>IF(ISNUMBER(EL666),EL666*#REF!,"")</f>
        <v>#REF!</v>
      </c>
      <c r="EX666" s="53" t="e">
        <f>IF(ISNUMBER(EM666),EM666*#REF!,"")</f>
        <v>#REF!</v>
      </c>
      <c r="EY666" s="53" t="e">
        <f>IF(ISNUMBER(EN666),EN666*#REF!,"")</f>
        <v>#REF!</v>
      </c>
      <c r="EZ666" s="53" t="e">
        <f>IF(ISNUMBER(EO666),EO666*#REF!,"")</f>
        <v>#REF!</v>
      </c>
      <c r="FA666" s="53" t="str">
        <f>IF(ISNUMBER(EP666),EP666*#REF!,"")</f>
        <v/>
      </c>
      <c r="FB666" s="53" t="e">
        <f>IF(ISNUMBER(EQ666),EQ666*#REF!,"")</f>
        <v>#REF!</v>
      </c>
      <c r="FC666" s="53" t="str">
        <f>IF(ISNUMBER(ER666),ER666*#REF!,"")</f>
        <v/>
      </c>
      <c r="FD666" s="53" t="e">
        <f>IF(ISNUMBER(ES666),ES666*#REF!,"")</f>
        <v>#REF!</v>
      </c>
      <c r="FE666" s="53" t="e">
        <f>IF(ISNUMBER(ET666),ET666*#REF!,"")</f>
        <v>#REF!</v>
      </c>
      <c r="FF666" s="52" t="e">
        <f>IF(ISNUMBER(EU666),EU666*#REF!,"")</f>
        <v>#REF!</v>
      </c>
      <c r="FG666" s="55" t="str">
        <f t="shared" ref="FG666:FG729" si="888">IF(ISNUMBER(EV666),EV666/SUM($EV666:$FA666)*100,"")</f>
        <v/>
      </c>
      <c r="FH666" s="55" t="str">
        <f t="shared" ref="FH666:FH729" si="889">IF(ISNUMBER(EW666),EW666/SUM($EV666:$FA666)*100,"")</f>
        <v/>
      </c>
      <c r="FI666" s="55" t="str">
        <f t="shared" ref="FI666:FI729" si="890">IF(ISNUMBER(EX666),EX666/SUM($EV666:$FA666)*100,"")</f>
        <v/>
      </c>
      <c r="FJ666" s="55" t="str">
        <f t="shared" ref="FJ666:FJ729" si="891">IF(ISNUMBER(EY666),EY666/SUM($EV666:$FA666)*100,"")</f>
        <v/>
      </c>
      <c r="FK666" s="55" t="str">
        <f t="shared" ref="FK666:FK729" si="892">IF(ISNUMBER(EZ666),EZ666/SUM($EV666:$FA666)*100,"")</f>
        <v/>
      </c>
      <c r="FL666" s="55" t="str">
        <f t="shared" ref="FL666:FL729" si="893">IF(ISNUMBER(FA666),FA666/SUM($EV666:$FA666)*100,"")</f>
        <v/>
      </c>
      <c r="FM666" s="55" t="str">
        <f t="shared" ref="FM666:FM729" si="894">IF(ISNUMBER(FB666),FB666/SUM($FB666:$FF666)*100,"")</f>
        <v/>
      </c>
      <c r="FN666" s="55" t="str">
        <f t="shared" ref="FN666:FN729" si="895">IF(ISNUMBER(FC666),FC666/SUM($FB666:$FF666)*100,"")</f>
        <v/>
      </c>
      <c r="FO666" s="55" t="str">
        <f t="shared" ref="FO666:FO729" si="896">IF(ISNUMBER(FD666),FD666/SUM($FB666:$FF666)*100,"")</f>
        <v/>
      </c>
      <c r="FP666" s="55" t="str">
        <f t="shared" ref="FP666:FP729" si="897">IF(ISNUMBER(FE666),FE666/SUM($FB666:$FF666)*100,"")</f>
        <v/>
      </c>
      <c r="FQ666" s="59" t="str">
        <f t="shared" ref="FQ666:FQ729" si="898">IF(ISNUMBER(FF666),FF666/SUM($FB666:$FF666)*100,"")</f>
        <v/>
      </c>
      <c r="FR666" s="53" t="str">
        <f t="shared" si="852"/>
        <v/>
      </c>
      <c r="FS666" s="53" t="e">
        <f t="shared" ref="FS666:FS729" si="899">ABS(AT666)</f>
        <v>#VALUE!</v>
      </c>
      <c r="FT666" s="19" t="e">
        <f t="shared" ref="FT666:FT729" si="900">IF(FS666=0,1,0)</f>
        <v>#VALUE!</v>
      </c>
      <c r="FU666" s="19" t="e">
        <f t="shared" ref="FU666:FU729" si="901">IF(FT666=1,0,IF(FS666&lt;5,1,0))</f>
        <v>#VALUE!</v>
      </c>
      <c r="FV666" s="19" t="e">
        <f t="shared" ref="FV666:FV729" si="902">IF(FT666+FU666=1,0,IF(FS666&lt;10,1,0))</f>
        <v>#VALUE!</v>
      </c>
      <c r="FW666" s="50" t="e">
        <f t="shared" ref="FW666:FW729" si="903">IF(FT666+FU666+FV666=1,0,1)</f>
        <v>#VALUE!</v>
      </c>
      <c r="FX666" s="120">
        <f t="shared" ref="FX666:FX729" si="904">IF(ISNUMBER(FG666),IF(FG666&gt;20,FG666,0),0)</f>
        <v>0</v>
      </c>
      <c r="FY666" s="120">
        <f t="shared" ref="FY666:FY729" si="905">IF(ISNUMBER(FJ666),IF(FJ666&gt;20,FJ666,0),0)</f>
        <v>0</v>
      </c>
      <c r="FZ666" s="120">
        <f t="shared" ref="FZ666:FZ729" si="906">IF(ISNUMBER(FI666),IF(FI666&gt;20,FI666,0),0)</f>
        <v>0</v>
      </c>
      <c r="GA666" s="120">
        <f t="shared" ref="GA666:GA729" si="907">IF(ISNUMBER(FQ666),IF(FQ666&gt;20,FQ666,0),0)</f>
        <v>0</v>
      </c>
      <c r="GB666" s="120">
        <f t="shared" ref="GB666:GB729" si="908">IF(ISNUMBER(FM666),IF(FM666&gt;20,FM666,0),0)</f>
        <v>0</v>
      </c>
      <c r="GC666" s="120">
        <f t="shared" ref="GC666:GC729" si="909">IF(ISNUMBER(FP666),IF(FP666&gt;20,FP666,0),0)</f>
        <v>0</v>
      </c>
      <c r="GD666" s="120">
        <f t="shared" ref="GD666:GD729" si="910">IF(ISNUMBER(FH666),IF(FH666&gt;20,FH666,0),0)</f>
        <v>0</v>
      </c>
      <c r="GE666" s="120">
        <f t="shared" ref="GE666:GE729" si="911">IF(ISNUMBER(FL666),IF(FL666&gt;20,FL666,0),0)</f>
        <v>0</v>
      </c>
      <c r="GF666" s="120">
        <f t="shared" ref="GF666:GF729" si="912">IF(ISNUMBER(FK666),IF(FK666&gt;20,FK666,0),0)</f>
        <v>0</v>
      </c>
      <c r="GG666">
        <f t="shared" ref="GG666:GG729" si="913">IF(GD666&gt;20,GD666,IF(GE666&gt;20,GE666,IF(GF666&gt;20,GF666,0)))</f>
        <v>0</v>
      </c>
      <c r="GH666">
        <f t="shared" ref="GH666:GH729" si="914">IF(ISNUMBER(FO666),IF(FO666&gt;20,FO666,0),0)</f>
        <v>0</v>
      </c>
      <c r="GI666">
        <v>6</v>
      </c>
      <c r="GJ666" t="str">
        <f t="shared" ref="GJ666:GJ729" si="915">IF(ISNUMBER(FR666),IF(GH666&gt;0,"NO3",IF(GB666+GC666=0,"Cl",IF(GA666+GC666=0,"HCO3",IF(GA666+GB666=0,"SO4",IF(GC666=0,IF(GA666&gt;GB666,"Cl-HCO3","HCO3-Cl"),IF(GB666=0,IF(GA666&gt;GC666,"Cl-SO4","SO4-Cl"),IF(GA666=0,IF(GB666&gt;GC666,"HCO3-SO4","SO4-HCO3"),IF(GA666&gt;GB666,IF(GA666&gt;GC666,IF(GB666&gt;GC666,"Cl-HCO3-SO4","Cl-SO4-HCO3"),"SO4-Cl-HCO3"),IF(GB666&gt;GA666,IF(GB666&gt;GC666,IF(GA666&gt;GC666,"HCO3-Cl-SO4","HCO3-SO4-Cl"),"SO4-HCO3-Cl"),"x"))))))))),"")</f>
        <v/>
      </c>
    </row>
    <row r="667" spans="1:192" x14ac:dyDescent="0.2">
      <c r="A667" s="50">
        <f t="shared" si="844"/>
        <v>666</v>
      </c>
      <c r="B667" s="58" t="s">
        <v>350</v>
      </c>
      <c r="C667" t="s">
        <v>219</v>
      </c>
      <c r="F667" s="271">
        <v>3484050</v>
      </c>
      <c r="G667" s="271">
        <v>5568110</v>
      </c>
      <c r="H667" s="77">
        <f t="shared" si="855"/>
        <v>483981.95</v>
      </c>
      <c r="I667" s="77">
        <f t="shared" si="856"/>
        <v>5566322.5460000001</v>
      </c>
      <c r="J667" s="208">
        <v>118</v>
      </c>
      <c r="K667" s="66" t="s">
        <v>1335</v>
      </c>
      <c r="L667" s="19">
        <v>3</v>
      </c>
      <c r="O667" s="83"/>
      <c r="P667" s="83"/>
      <c r="Q667" s="58" t="s">
        <v>2822</v>
      </c>
      <c r="R667" s="58" t="s">
        <v>1831</v>
      </c>
      <c r="S667" s="2" t="s">
        <v>2811</v>
      </c>
      <c r="T667" s="241" t="str">
        <f t="shared" si="857"/>
        <v>-</v>
      </c>
      <c r="U667" s="241" t="str">
        <f t="shared" si="858"/>
        <v>M</v>
      </c>
      <c r="V667" s="241" t="str">
        <f t="shared" si="859"/>
        <v>-</v>
      </c>
      <c r="W667" s="241" t="str">
        <f t="shared" si="851"/>
        <v>A</v>
      </c>
      <c r="X667" s="260">
        <f t="shared" si="847"/>
        <v>6</v>
      </c>
      <c r="Y667" s="261" t="str">
        <f t="shared" si="850"/>
        <v/>
      </c>
      <c r="Z667" s="68" t="s">
        <v>2201</v>
      </c>
      <c r="AA667" s="67">
        <v>19531</v>
      </c>
      <c r="AB667" s="77">
        <v>2</v>
      </c>
      <c r="AC667" s="58" t="s">
        <v>962</v>
      </c>
      <c r="AD667" s="58" t="s">
        <v>2202</v>
      </c>
      <c r="AE667" s="70" t="s">
        <v>2737</v>
      </c>
      <c r="AF667" s="118">
        <v>12</v>
      </c>
      <c r="AG667" s="83"/>
      <c r="AH667" s="83">
        <v>6.1</v>
      </c>
      <c r="AI667" s="83"/>
      <c r="AJ667" s="83"/>
      <c r="AK667" s="83"/>
      <c r="AL667" s="83"/>
      <c r="AM667" s="83"/>
      <c r="AN667" s="58"/>
      <c r="AO667" s="58"/>
      <c r="AP667" s="83"/>
      <c r="AQ667" s="58"/>
      <c r="AR667" s="58">
        <v>5886</v>
      </c>
      <c r="AS667" s="193">
        <f t="shared" si="853"/>
        <v>5886.7</v>
      </c>
      <c r="AT667" s="248" t="str">
        <f t="shared" si="854"/>
        <v/>
      </c>
      <c r="AU667" s="58">
        <v>829.8</v>
      </c>
      <c r="AV667" s="58">
        <v>195.7</v>
      </c>
      <c r="AW667" s="58">
        <v>625.70000000000005</v>
      </c>
      <c r="AX667" s="58">
        <v>1382.7</v>
      </c>
      <c r="AY667" s="60">
        <v>77.400000000000006</v>
      </c>
      <c r="AZ667" s="68">
        <v>2701</v>
      </c>
      <c r="BA667" s="58"/>
      <c r="BB667" s="58">
        <v>46.98</v>
      </c>
      <c r="BC667" s="58"/>
      <c r="BD667" s="58">
        <v>3.6</v>
      </c>
      <c r="BE667" s="58">
        <v>1.19</v>
      </c>
      <c r="BF667" s="58">
        <v>0.35</v>
      </c>
      <c r="BG667" s="58"/>
      <c r="BH667" s="58"/>
      <c r="BI667" s="58"/>
      <c r="BJ667" s="58"/>
      <c r="BK667" s="58"/>
      <c r="BL667" s="58"/>
      <c r="BM667" s="58">
        <v>22.28</v>
      </c>
      <c r="BN667" s="68"/>
      <c r="BO667" s="81"/>
      <c r="BP667" s="81"/>
      <c r="BQ667" s="81"/>
      <c r="BR667" s="81"/>
      <c r="BS667" s="81"/>
      <c r="BT667" s="81"/>
      <c r="BU667" s="81"/>
      <c r="BV667" s="81"/>
      <c r="BW667" s="81"/>
      <c r="BX667" s="81"/>
      <c r="BY667" s="81"/>
      <c r="BZ667" s="81"/>
      <c r="CA667" s="81"/>
      <c r="CB667" s="81"/>
      <c r="CC667" s="81"/>
      <c r="CD667" s="81"/>
      <c r="CE667" s="81"/>
      <c r="CF667" s="81"/>
      <c r="CG667" s="81"/>
      <c r="CH667" s="81"/>
      <c r="CI667" s="81"/>
      <c r="CJ667" s="81"/>
      <c r="CK667" s="81"/>
      <c r="CL667" s="82"/>
      <c r="CM667" s="81"/>
      <c r="CN667" s="81">
        <v>2038</v>
      </c>
      <c r="CO667" s="81"/>
      <c r="CP667" s="58"/>
      <c r="CQ667" s="68"/>
      <c r="CR667" s="58"/>
      <c r="CS667" s="58"/>
      <c r="CT667" s="58"/>
      <c r="CU667" s="58"/>
      <c r="CV667" s="58"/>
      <c r="CW667" s="58"/>
      <c r="CX667" s="58"/>
      <c r="CY667" s="58"/>
      <c r="CZ667" s="58"/>
      <c r="DA667" s="68"/>
      <c r="DB667" s="81"/>
      <c r="DC667" s="81"/>
      <c r="DD667" s="81">
        <v>1.29</v>
      </c>
      <c r="DE667" s="234">
        <v>-7.7</v>
      </c>
      <c r="DF667" s="81"/>
      <c r="DG667" s="81"/>
      <c r="DH667" s="81">
        <v>15.5</v>
      </c>
      <c r="DI667" s="81"/>
      <c r="DJ667" s="81"/>
      <c r="DK667" s="103"/>
      <c r="DL667" s="103"/>
      <c r="DM667" s="103"/>
      <c r="DN667" s="81"/>
      <c r="DO667" s="81"/>
      <c r="DP667" s="103"/>
      <c r="DQ667" s="103"/>
      <c r="DR667" s="103"/>
      <c r="DS667" s="104"/>
      <c r="DT667" s="50">
        <f t="shared" si="860"/>
        <v>0</v>
      </c>
      <c r="DU667" s="73">
        <f t="shared" si="861"/>
        <v>1</v>
      </c>
      <c r="DV667" s="73">
        <f t="shared" si="862"/>
        <v>0</v>
      </c>
      <c r="DW667" s="73">
        <f t="shared" si="863"/>
        <v>0</v>
      </c>
      <c r="DX667" s="73">
        <f t="shared" si="864"/>
        <v>0</v>
      </c>
      <c r="DY667" s="125">
        <f t="shared" si="865"/>
        <v>0</v>
      </c>
      <c r="DZ667" s="73">
        <f t="shared" si="866"/>
        <v>1</v>
      </c>
      <c r="EA667" s="19">
        <f t="shared" si="867"/>
        <v>0</v>
      </c>
      <c r="EB667" s="50">
        <f t="shared" si="868"/>
        <v>0</v>
      </c>
      <c r="EC667" s="19">
        <f t="shared" si="869"/>
        <v>0</v>
      </c>
      <c r="ED667" s="19">
        <f t="shared" si="870"/>
        <v>1</v>
      </c>
      <c r="EE667" s="19">
        <f t="shared" si="871"/>
        <v>0</v>
      </c>
      <c r="EF667" s="50">
        <f t="shared" si="872"/>
        <v>0</v>
      </c>
      <c r="EG667" s="19">
        <f t="shared" si="873"/>
        <v>0</v>
      </c>
      <c r="EH667" s="19">
        <f t="shared" si="874"/>
        <v>1</v>
      </c>
      <c r="EI667" s="50">
        <f t="shared" si="875"/>
        <v>0</v>
      </c>
      <c r="EJ667" s="125">
        <f t="shared" si="876"/>
        <v>2</v>
      </c>
      <c r="EK667">
        <f t="shared" si="877"/>
        <v>829.8</v>
      </c>
      <c r="EL667">
        <f t="shared" si="878"/>
        <v>46.98</v>
      </c>
      <c r="EM667">
        <f t="shared" si="879"/>
        <v>195.7</v>
      </c>
      <c r="EN667">
        <f t="shared" si="880"/>
        <v>625.70000000000005</v>
      </c>
      <c r="EO667">
        <f t="shared" si="881"/>
        <v>0.35</v>
      </c>
      <c r="EP667">
        <f t="shared" si="882"/>
        <v>1.19</v>
      </c>
      <c r="EQ667">
        <f t="shared" si="883"/>
        <v>2701</v>
      </c>
      <c r="ER667" t="str">
        <f t="shared" si="884"/>
        <v/>
      </c>
      <c r="ES667" t="str">
        <f t="shared" si="885"/>
        <v/>
      </c>
      <c r="ET667">
        <f t="shared" si="886"/>
        <v>77.400000000000006</v>
      </c>
      <c r="EU667" s="61">
        <f t="shared" si="887"/>
        <v>1382.7</v>
      </c>
      <c r="EV667" s="53" t="e">
        <f>IF(ISNUMBER(EK667),EK667*#REF!,"")</f>
        <v>#REF!</v>
      </c>
      <c r="EW667" s="53" t="e">
        <f>IF(ISNUMBER(EL667),EL667*#REF!,"")</f>
        <v>#REF!</v>
      </c>
      <c r="EX667" s="53" t="e">
        <f>IF(ISNUMBER(EM667),EM667*#REF!,"")</f>
        <v>#REF!</v>
      </c>
      <c r="EY667" s="53" t="e">
        <f>IF(ISNUMBER(EN667),EN667*#REF!,"")</f>
        <v>#REF!</v>
      </c>
      <c r="EZ667" s="53" t="e">
        <f>IF(ISNUMBER(EO667),EO667*#REF!,"")</f>
        <v>#REF!</v>
      </c>
      <c r="FA667" s="53" t="e">
        <f>IF(ISNUMBER(EP667),EP667*#REF!,"")</f>
        <v>#REF!</v>
      </c>
      <c r="FB667" s="53" t="e">
        <f>IF(ISNUMBER(EQ667),EQ667*#REF!,"")</f>
        <v>#REF!</v>
      </c>
      <c r="FC667" s="53" t="str">
        <f>IF(ISNUMBER(ER667),ER667*#REF!,"")</f>
        <v/>
      </c>
      <c r="FD667" s="53" t="str">
        <f>IF(ISNUMBER(ES667),ES667*#REF!,"")</f>
        <v/>
      </c>
      <c r="FE667" s="53" t="e">
        <f>IF(ISNUMBER(ET667),ET667*#REF!,"")</f>
        <v>#REF!</v>
      </c>
      <c r="FF667" s="52" t="e">
        <f>IF(ISNUMBER(EU667),EU667*#REF!,"")</f>
        <v>#REF!</v>
      </c>
      <c r="FG667" s="55" t="str">
        <f t="shared" si="888"/>
        <v/>
      </c>
      <c r="FH667" s="55" t="str">
        <f t="shared" si="889"/>
        <v/>
      </c>
      <c r="FI667" s="55" t="str">
        <f t="shared" si="890"/>
        <v/>
      </c>
      <c r="FJ667" s="55" t="str">
        <f t="shared" si="891"/>
        <v/>
      </c>
      <c r="FK667" s="55" t="str">
        <f t="shared" si="892"/>
        <v/>
      </c>
      <c r="FL667" s="55" t="str">
        <f t="shared" si="893"/>
        <v/>
      </c>
      <c r="FM667" s="55" t="str">
        <f t="shared" si="894"/>
        <v/>
      </c>
      <c r="FN667" s="55" t="str">
        <f t="shared" si="895"/>
        <v/>
      </c>
      <c r="FO667" s="55" t="str">
        <f t="shared" si="896"/>
        <v/>
      </c>
      <c r="FP667" s="55" t="str">
        <f t="shared" si="897"/>
        <v/>
      </c>
      <c r="FQ667" s="59" t="str">
        <f t="shared" si="898"/>
        <v/>
      </c>
      <c r="FR667" s="53" t="str">
        <f t="shared" si="852"/>
        <v/>
      </c>
      <c r="FS667" s="53" t="e">
        <f t="shared" si="899"/>
        <v>#VALUE!</v>
      </c>
      <c r="FT667" s="19" t="e">
        <f t="shared" si="900"/>
        <v>#VALUE!</v>
      </c>
      <c r="FU667" s="19" t="e">
        <f t="shared" si="901"/>
        <v>#VALUE!</v>
      </c>
      <c r="FV667" s="19" t="e">
        <f t="shared" si="902"/>
        <v>#VALUE!</v>
      </c>
      <c r="FW667" s="50" t="e">
        <f t="shared" si="903"/>
        <v>#VALUE!</v>
      </c>
      <c r="FX667" s="120">
        <f t="shared" si="904"/>
        <v>0</v>
      </c>
      <c r="FY667" s="120">
        <f t="shared" si="905"/>
        <v>0</v>
      </c>
      <c r="FZ667" s="120">
        <f t="shared" si="906"/>
        <v>0</v>
      </c>
      <c r="GA667" s="120">
        <f t="shared" si="907"/>
        <v>0</v>
      </c>
      <c r="GB667" s="120">
        <f t="shared" si="908"/>
        <v>0</v>
      </c>
      <c r="GC667" s="120">
        <f t="shared" si="909"/>
        <v>0</v>
      </c>
      <c r="GD667" s="120">
        <f t="shared" si="910"/>
        <v>0</v>
      </c>
      <c r="GE667" s="120">
        <f t="shared" si="911"/>
        <v>0</v>
      </c>
      <c r="GF667" s="120">
        <f t="shared" si="912"/>
        <v>0</v>
      </c>
      <c r="GG667">
        <f t="shared" si="913"/>
        <v>0</v>
      </c>
      <c r="GH667">
        <f t="shared" si="914"/>
        <v>0</v>
      </c>
      <c r="GI667">
        <v>6</v>
      </c>
      <c r="GJ667" t="str">
        <f t="shared" si="915"/>
        <v/>
      </c>
    </row>
    <row r="668" spans="1:192" x14ac:dyDescent="0.2">
      <c r="A668" s="50">
        <f t="shared" si="844"/>
        <v>667</v>
      </c>
      <c r="B668" s="58" t="s">
        <v>350</v>
      </c>
      <c r="C668" t="s">
        <v>234</v>
      </c>
      <c r="F668" s="274">
        <v>3482670</v>
      </c>
      <c r="G668" s="274">
        <v>5566970</v>
      </c>
      <c r="H668" s="77">
        <f t="shared" si="855"/>
        <v>482602.50200000004</v>
      </c>
      <c r="I668" s="77">
        <f t="shared" si="856"/>
        <v>5565183.0020000003</v>
      </c>
      <c r="J668" s="211">
        <v>116</v>
      </c>
      <c r="K668" s="19" t="s">
        <v>1334</v>
      </c>
      <c r="L668" s="19">
        <v>30</v>
      </c>
      <c r="Q668" s="58" t="s">
        <v>2822</v>
      </c>
      <c r="R668" s="58" t="s">
        <v>1831</v>
      </c>
      <c r="S668" s="2" t="s">
        <v>2811</v>
      </c>
      <c r="T668" s="241" t="str">
        <f t="shared" si="857"/>
        <v>-</v>
      </c>
      <c r="U668" s="241" t="str">
        <f t="shared" si="858"/>
        <v>M</v>
      </c>
      <c r="V668" s="241" t="str">
        <f t="shared" si="859"/>
        <v>-</v>
      </c>
      <c r="W668" s="241" t="str">
        <f t="shared" si="851"/>
        <v>A</v>
      </c>
      <c r="X668" s="260">
        <f t="shared" si="847"/>
        <v>6</v>
      </c>
      <c r="Y668" s="261" t="str">
        <f t="shared" si="850"/>
        <v/>
      </c>
      <c r="Z668" s="68"/>
      <c r="AA668" s="69" t="s">
        <v>2203</v>
      </c>
      <c r="AB668" s="77">
        <v>1</v>
      </c>
      <c r="AC668" s="58" t="s">
        <v>610</v>
      </c>
      <c r="AD668" s="58" t="s">
        <v>2204</v>
      </c>
      <c r="AE668" s="68"/>
      <c r="AF668" s="63">
        <v>13.4</v>
      </c>
      <c r="AG668" s="83"/>
      <c r="AH668" s="83"/>
      <c r="AI668" s="83"/>
      <c r="AJ668" s="83"/>
      <c r="AK668" s="83"/>
      <c r="AL668" s="83"/>
      <c r="AM668" s="83">
        <v>1.33</v>
      </c>
      <c r="AN668" s="58"/>
      <c r="AO668" s="58"/>
      <c r="AP668" s="83"/>
      <c r="AQ668" s="58"/>
      <c r="AR668" s="58"/>
      <c r="AS668" s="193">
        <f t="shared" si="853"/>
        <v>4045.893</v>
      </c>
      <c r="AT668" s="248" t="str">
        <f t="shared" si="854"/>
        <v/>
      </c>
      <c r="AU668" s="58">
        <v>524.1</v>
      </c>
      <c r="AV668" s="58">
        <v>78.209999999999994</v>
      </c>
      <c r="AW668" s="58">
        <v>514.79999999999995</v>
      </c>
      <c r="AX668" s="58">
        <v>785.5</v>
      </c>
      <c r="AY668" s="60">
        <v>36.380000000000003</v>
      </c>
      <c r="AZ668" s="68">
        <v>2036</v>
      </c>
      <c r="BA668" s="58">
        <v>0.34799999999999998</v>
      </c>
      <c r="BB668" s="58">
        <v>42.28</v>
      </c>
      <c r="BC668" s="58">
        <v>2.274</v>
      </c>
      <c r="BD668" s="58">
        <v>2.008</v>
      </c>
      <c r="BE668" s="58">
        <v>4.6479999999999997</v>
      </c>
      <c r="BF668" s="58">
        <v>0.752</v>
      </c>
      <c r="BG668" s="58"/>
      <c r="BH668" s="58">
        <v>0.13300000000000001</v>
      </c>
      <c r="BI668" s="58">
        <v>0.01</v>
      </c>
      <c r="BJ668" s="58">
        <v>0.91500000000000004</v>
      </c>
      <c r="BK668" s="58"/>
      <c r="BL668" s="58"/>
      <c r="BM668" s="58">
        <v>17.489999999999998</v>
      </c>
      <c r="BN668" s="68"/>
      <c r="BO668" s="81"/>
      <c r="BP668" s="81">
        <v>22</v>
      </c>
      <c r="BQ668" s="81"/>
      <c r="BR668" s="81">
        <v>23</v>
      </c>
      <c r="BS668" s="81"/>
      <c r="BT668" s="81"/>
      <c r="BU668" s="81"/>
      <c r="BV668" s="81"/>
      <c r="BW668" s="81"/>
      <c r="BX668" s="81"/>
      <c r="BY668" s="81"/>
      <c r="BZ668" s="81"/>
      <c r="CA668" s="81"/>
      <c r="CB668" s="81"/>
      <c r="CC668" s="81"/>
      <c r="CD668" s="81"/>
      <c r="CE668" s="81"/>
      <c r="CF668" s="81"/>
      <c r="CG668" s="81"/>
      <c r="CH668" s="81"/>
      <c r="CI668" s="81"/>
      <c r="CJ668" s="81"/>
      <c r="CK668" s="81"/>
      <c r="CL668" s="82"/>
      <c r="CM668" s="81"/>
      <c r="CN668" s="81">
        <v>2177</v>
      </c>
      <c r="CO668" s="81"/>
      <c r="CP668" s="58"/>
      <c r="CQ668" s="68"/>
      <c r="CR668" s="58"/>
      <c r="CS668" s="58"/>
      <c r="CT668" s="58"/>
      <c r="CU668" s="58"/>
      <c r="CV668" s="58"/>
      <c r="CW668" s="58"/>
      <c r="CX668" s="58"/>
      <c r="CY668" s="58"/>
      <c r="CZ668" s="58"/>
      <c r="DA668" s="68"/>
      <c r="DB668" s="81"/>
      <c r="DC668" s="81"/>
      <c r="DD668" s="81"/>
      <c r="DE668" s="81"/>
      <c r="DF668" s="81"/>
      <c r="DG668" s="81"/>
      <c r="DH668" s="81"/>
      <c r="DI668" s="81"/>
      <c r="DJ668" s="81"/>
      <c r="DK668" s="103"/>
      <c r="DL668" s="103"/>
      <c r="DM668" s="103"/>
      <c r="DN668" s="81"/>
      <c r="DO668" s="81"/>
      <c r="DP668" s="103"/>
      <c r="DQ668" s="103"/>
      <c r="DR668" s="103"/>
      <c r="DS668" s="104"/>
      <c r="DT668" s="50">
        <f t="shared" si="860"/>
        <v>1</v>
      </c>
      <c r="DU668" s="73">
        <f t="shared" si="861"/>
        <v>0</v>
      </c>
      <c r="DV668" s="73">
        <f t="shared" si="862"/>
        <v>1</v>
      </c>
      <c r="DW668" s="73">
        <f t="shared" si="863"/>
        <v>0</v>
      </c>
      <c r="DX668" s="73">
        <f t="shared" si="864"/>
        <v>0</v>
      </c>
      <c r="DY668" s="125">
        <f t="shared" si="865"/>
        <v>0</v>
      </c>
      <c r="DZ668" s="73">
        <f t="shared" si="866"/>
        <v>1</v>
      </c>
      <c r="EA668" s="19">
        <f t="shared" si="867"/>
        <v>0</v>
      </c>
      <c r="EB668" s="50">
        <f t="shared" si="868"/>
        <v>0</v>
      </c>
      <c r="EC668" s="19">
        <f t="shared" si="869"/>
        <v>0</v>
      </c>
      <c r="ED668" s="19">
        <f t="shared" si="870"/>
        <v>1</v>
      </c>
      <c r="EE668" s="19">
        <f t="shared" si="871"/>
        <v>0</v>
      </c>
      <c r="EF668" s="50">
        <f t="shared" si="872"/>
        <v>0</v>
      </c>
      <c r="EG668" s="19">
        <f t="shared" si="873"/>
        <v>0</v>
      </c>
      <c r="EH668" s="19">
        <f t="shared" si="874"/>
        <v>1</v>
      </c>
      <c r="EI668" s="50">
        <f t="shared" si="875"/>
        <v>0</v>
      </c>
      <c r="EJ668" s="125">
        <f t="shared" si="876"/>
        <v>2</v>
      </c>
      <c r="EK668">
        <f t="shared" si="877"/>
        <v>524.1</v>
      </c>
      <c r="EL668">
        <f t="shared" si="878"/>
        <v>42.28</v>
      </c>
      <c r="EM668">
        <f t="shared" si="879"/>
        <v>78.209999999999994</v>
      </c>
      <c r="EN668">
        <f t="shared" si="880"/>
        <v>514.79999999999995</v>
      </c>
      <c r="EO668">
        <f t="shared" si="881"/>
        <v>0.752</v>
      </c>
      <c r="EP668">
        <f t="shared" si="882"/>
        <v>4.6479999999999997</v>
      </c>
      <c r="EQ668">
        <f t="shared" si="883"/>
        <v>2036</v>
      </c>
      <c r="ER668" t="str">
        <f t="shared" si="884"/>
        <v/>
      </c>
      <c r="ES668">
        <f t="shared" si="885"/>
        <v>0.91500000000000004</v>
      </c>
      <c r="ET668">
        <f t="shared" si="886"/>
        <v>36.380000000000003</v>
      </c>
      <c r="EU668" s="61">
        <f t="shared" si="887"/>
        <v>785.5</v>
      </c>
      <c r="EV668" s="53" t="e">
        <f>IF(ISNUMBER(EK668),EK668*#REF!,"")</f>
        <v>#REF!</v>
      </c>
      <c r="EW668" s="53" t="e">
        <f>IF(ISNUMBER(EL668),EL668*#REF!,"")</f>
        <v>#REF!</v>
      </c>
      <c r="EX668" s="53" t="e">
        <f>IF(ISNUMBER(EM668),EM668*#REF!,"")</f>
        <v>#REF!</v>
      </c>
      <c r="EY668" s="53" t="e">
        <f>IF(ISNUMBER(EN668),EN668*#REF!,"")</f>
        <v>#REF!</v>
      </c>
      <c r="EZ668" s="53" t="e">
        <f>IF(ISNUMBER(EO668),EO668*#REF!,"")</f>
        <v>#REF!</v>
      </c>
      <c r="FA668" s="53" t="e">
        <f>IF(ISNUMBER(EP668),EP668*#REF!,"")</f>
        <v>#REF!</v>
      </c>
      <c r="FB668" s="53" t="e">
        <f>IF(ISNUMBER(EQ668),EQ668*#REF!,"")</f>
        <v>#REF!</v>
      </c>
      <c r="FC668" s="53" t="str">
        <f>IF(ISNUMBER(ER668),ER668*#REF!,"")</f>
        <v/>
      </c>
      <c r="FD668" s="53" t="e">
        <f>IF(ISNUMBER(ES668),ES668*#REF!,"")</f>
        <v>#REF!</v>
      </c>
      <c r="FE668" s="53" t="e">
        <f>IF(ISNUMBER(ET668),ET668*#REF!,"")</f>
        <v>#REF!</v>
      </c>
      <c r="FF668" s="52" t="e">
        <f>IF(ISNUMBER(EU668),EU668*#REF!,"")</f>
        <v>#REF!</v>
      </c>
      <c r="FG668" s="55" t="str">
        <f t="shared" si="888"/>
        <v/>
      </c>
      <c r="FH668" s="55" t="str">
        <f t="shared" si="889"/>
        <v/>
      </c>
      <c r="FI668" s="55" t="str">
        <f t="shared" si="890"/>
        <v/>
      </c>
      <c r="FJ668" s="55" t="str">
        <f t="shared" si="891"/>
        <v/>
      </c>
      <c r="FK668" s="55" t="str">
        <f t="shared" si="892"/>
        <v/>
      </c>
      <c r="FL668" s="55" t="str">
        <f t="shared" si="893"/>
        <v/>
      </c>
      <c r="FM668" s="55" t="str">
        <f t="shared" si="894"/>
        <v/>
      </c>
      <c r="FN668" s="55" t="str">
        <f t="shared" si="895"/>
        <v/>
      </c>
      <c r="FO668" s="55" t="str">
        <f t="shared" si="896"/>
        <v/>
      </c>
      <c r="FP668" s="55" t="str">
        <f t="shared" si="897"/>
        <v/>
      </c>
      <c r="FQ668" s="59" t="str">
        <f t="shared" si="898"/>
        <v/>
      </c>
      <c r="FR668" s="53" t="str">
        <f t="shared" si="852"/>
        <v/>
      </c>
      <c r="FS668" s="53" t="e">
        <f t="shared" si="899"/>
        <v>#VALUE!</v>
      </c>
      <c r="FT668" s="19" t="e">
        <f t="shared" si="900"/>
        <v>#VALUE!</v>
      </c>
      <c r="FU668" s="19" t="e">
        <f t="shared" si="901"/>
        <v>#VALUE!</v>
      </c>
      <c r="FV668" s="19" t="e">
        <f t="shared" si="902"/>
        <v>#VALUE!</v>
      </c>
      <c r="FW668" s="50" t="e">
        <f t="shared" si="903"/>
        <v>#VALUE!</v>
      </c>
      <c r="FX668" s="120">
        <f t="shared" si="904"/>
        <v>0</v>
      </c>
      <c r="FY668" s="120">
        <f t="shared" si="905"/>
        <v>0</v>
      </c>
      <c r="FZ668" s="120">
        <f t="shared" si="906"/>
        <v>0</v>
      </c>
      <c r="GA668" s="120">
        <f t="shared" si="907"/>
        <v>0</v>
      </c>
      <c r="GB668" s="120">
        <f t="shared" si="908"/>
        <v>0</v>
      </c>
      <c r="GC668" s="120">
        <f t="shared" si="909"/>
        <v>0</v>
      </c>
      <c r="GD668" s="120">
        <f t="shared" si="910"/>
        <v>0</v>
      </c>
      <c r="GE668" s="120">
        <f t="shared" si="911"/>
        <v>0</v>
      </c>
      <c r="GF668" s="120">
        <f t="shared" si="912"/>
        <v>0</v>
      </c>
      <c r="GG668">
        <f t="shared" si="913"/>
        <v>0</v>
      </c>
      <c r="GH668">
        <f t="shared" si="914"/>
        <v>0</v>
      </c>
      <c r="GI668">
        <v>6</v>
      </c>
      <c r="GJ668" t="str">
        <f t="shared" si="915"/>
        <v/>
      </c>
    </row>
    <row r="669" spans="1:192" ht="15" x14ac:dyDescent="0.25">
      <c r="A669" s="50">
        <f t="shared" si="844"/>
        <v>668</v>
      </c>
      <c r="B669" s="2" t="s">
        <v>350</v>
      </c>
      <c r="C669" t="s">
        <v>234</v>
      </c>
      <c r="F669" s="274">
        <v>3482670</v>
      </c>
      <c r="G669" s="274">
        <v>5566970</v>
      </c>
      <c r="H669" s="77">
        <f t="shared" si="855"/>
        <v>482602.50200000004</v>
      </c>
      <c r="I669" s="77">
        <f t="shared" si="856"/>
        <v>5565183.0020000003</v>
      </c>
      <c r="J669" s="211">
        <v>116</v>
      </c>
      <c r="K669" s="19" t="s">
        <v>1334</v>
      </c>
      <c r="L669" s="19">
        <v>30</v>
      </c>
      <c r="Q669" s="58" t="s">
        <v>2822</v>
      </c>
      <c r="R669" s="58" t="s">
        <v>1831</v>
      </c>
      <c r="S669" s="2" t="s">
        <v>2811</v>
      </c>
      <c r="T669" s="241" t="str">
        <f t="shared" si="857"/>
        <v>-</v>
      </c>
      <c r="U669" s="241" t="str">
        <f t="shared" si="858"/>
        <v>M</v>
      </c>
      <c r="V669" s="241" t="str">
        <f t="shared" si="859"/>
        <v>-</v>
      </c>
      <c r="W669" s="241" t="str">
        <f t="shared" si="851"/>
        <v>A</v>
      </c>
      <c r="X669" s="260">
        <f t="shared" si="847"/>
        <v>6</v>
      </c>
      <c r="Y669" s="261" t="str">
        <f t="shared" ref="Y669:Y700" si="916">GJ669</f>
        <v/>
      </c>
      <c r="Z669" s="61" t="s">
        <v>1701</v>
      </c>
      <c r="AA669" s="48">
        <v>19592</v>
      </c>
      <c r="AB669" s="73">
        <v>2</v>
      </c>
      <c r="AC669" t="s">
        <v>560</v>
      </c>
      <c r="AD669" s="2" t="s">
        <v>2205</v>
      </c>
      <c r="AF669" s="66">
        <v>13.5</v>
      </c>
      <c r="AH669" s="19">
        <v>6.1</v>
      </c>
      <c r="AI669" s="272"/>
      <c r="AR669">
        <v>3901</v>
      </c>
      <c r="AS669" s="193">
        <f t="shared" si="853"/>
        <v>3920.6600000000008</v>
      </c>
      <c r="AT669" s="248" t="str">
        <f t="shared" si="854"/>
        <v/>
      </c>
      <c r="AU669">
        <v>506.2</v>
      </c>
      <c r="AV669">
        <v>74.38</v>
      </c>
      <c r="AW669">
        <v>499.7</v>
      </c>
      <c r="AX669">
        <v>737.2</v>
      </c>
      <c r="AY669">
        <v>40.380000000000003</v>
      </c>
      <c r="AZ669" s="61">
        <v>1997</v>
      </c>
      <c r="BB669" s="58">
        <v>39.57</v>
      </c>
      <c r="BC669" s="58"/>
      <c r="BD669" s="60">
        <v>1.8</v>
      </c>
      <c r="BE669" s="58">
        <v>4.2699999999999996</v>
      </c>
      <c r="BF669" s="53">
        <v>0.8</v>
      </c>
      <c r="BM669">
        <v>19.36</v>
      </c>
      <c r="BO669" s="90"/>
      <c r="BP669" s="273"/>
      <c r="BQ669" s="90"/>
      <c r="BR669" s="90"/>
      <c r="BS669" s="90"/>
      <c r="BT669" s="90"/>
      <c r="BU669" s="90"/>
      <c r="BV669" s="90"/>
      <c r="BW669" s="90"/>
      <c r="BX669" s="90"/>
      <c r="BY669" s="90"/>
      <c r="BZ669" s="90"/>
      <c r="CA669" s="90"/>
      <c r="CB669" s="90"/>
      <c r="CC669" s="90"/>
      <c r="CD669" s="90"/>
      <c r="CE669" s="90"/>
      <c r="CF669" s="90"/>
      <c r="CG669" s="90"/>
      <c r="CH669" s="90"/>
      <c r="CI669" s="90"/>
      <c r="CJ669" s="90"/>
      <c r="CK669" s="90"/>
      <c r="CL669" s="91"/>
      <c r="CM669" s="90"/>
      <c r="CN669" s="90">
        <v>1836</v>
      </c>
      <c r="CO669" s="90"/>
      <c r="DB669" s="103"/>
      <c r="DC669" s="103"/>
      <c r="DD669" s="103"/>
      <c r="DE669" s="103"/>
      <c r="DF669" s="103"/>
      <c r="DG669" s="103"/>
      <c r="DH669" s="103"/>
      <c r="DI669" s="103"/>
      <c r="DJ669" s="103"/>
      <c r="DK669" s="103"/>
      <c r="DL669" s="103"/>
      <c r="DM669" s="103"/>
      <c r="DN669" s="103"/>
      <c r="DO669" s="103"/>
      <c r="DP669" s="103"/>
      <c r="DQ669" s="103"/>
      <c r="DR669" s="103"/>
      <c r="DS669" s="104"/>
      <c r="DT669" s="50">
        <f t="shared" si="860"/>
        <v>0</v>
      </c>
      <c r="DU669" s="73">
        <f t="shared" si="861"/>
        <v>0</v>
      </c>
      <c r="DV669" s="73">
        <f t="shared" si="862"/>
        <v>1</v>
      </c>
      <c r="DW669" s="73">
        <f t="shared" si="863"/>
        <v>0</v>
      </c>
      <c r="DX669" s="73">
        <f t="shared" si="864"/>
        <v>0</v>
      </c>
      <c r="DY669" s="125">
        <f t="shared" si="865"/>
        <v>0</v>
      </c>
      <c r="DZ669" s="73">
        <f t="shared" si="866"/>
        <v>1</v>
      </c>
      <c r="EA669" s="19">
        <f t="shared" si="867"/>
        <v>0</v>
      </c>
      <c r="EB669" s="50">
        <f t="shared" si="868"/>
        <v>0</v>
      </c>
      <c r="EC669" s="19">
        <f t="shared" si="869"/>
        <v>0</v>
      </c>
      <c r="ED669" s="19">
        <f t="shared" si="870"/>
        <v>1</v>
      </c>
      <c r="EE669" s="19">
        <f t="shared" si="871"/>
        <v>0</v>
      </c>
      <c r="EF669" s="50">
        <f t="shared" si="872"/>
        <v>0</v>
      </c>
      <c r="EG669" s="19">
        <f t="shared" si="873"/>
        <v>0</v>
      </c>
      <c r="EH669" s="19">
        <f t="shared" si="874"/>
        <v>1</v>
      </c>
      <c r="EI669" s="50">
        <f t="shared" si="875"/>
        <v>0</v>
      </c>
      <c r="EJ669" s="125">
        <f t="shared" si="876"/>
        <v>2</v>
      </c>
      <c r="EK669">
        <f t="shared" si="877"/>
        <v>506.2</v>
      </c>
      <c r="EL669">
        <f t="shared" si="878"/>
        <v>39.57</v>
      </c>
      <c r="EM669">
        <f t="shared" si="879"/>
        <v>74.38</v>
      </c>
      <c r="EN669">
        <f t="shared" si="880"/>
        <v>499.7</v>
      </c>
      <c r="EO669">
        <f t="shared" si="881"/>
        <v>0.8</v>
      </c>
      <c r="EP669">
        <f t="shared" si="882"/>
        <v>4.2699999999999996</v>
      </c>
      <c r="EQ669">
        <f t="shared" si="883"/>
        <v>1997</v>
      </c>
      <c r="ER669" t="str">
        <f t="shared" si="884"/>
        <v/>
      </c>
      <c r="ES669" t="str">
        <f t="shared" si="885"/>
        <v/>
      </c>
      <c r="ET669">
        <f t="shared" si="886"/>
        <v>40.380000000000003</v>
      </c>
      <c r="EU669" s="61">
        <f t="shared" si="887"/>
        <v>737.2</v>
      </c>
      <c r="EV669" s="53" t="e">
        <f>IF(ISNUMBER(EK669),EK669*#REF!,"")</f>
        <v>#REF!</v>
      </c>
      <c r="EW669" s="53" t="e">
        <f>IF(ISNUMBER(EL669),EL669*#REF!,"")</f>
        <v>#REF!</v>
      </c>
      <c r="EX669" s="53" t="e">
        <f>IF(ISNUMBER(EM669),EM669*#REF!,"")</f>
        <v>#REF!</v>
      </c>
      <c r="EY669" s="53" t="e">
        <f>IF(ISNUMBER(EN669),EN669*#REF!,"")</f>
        <v>#REF!</v>
      </c>
      <c r="EZ669" s="53" t="e">
        <f>IF(ISNUMBER(EO669),EO669*#REF!,"")</f>
        <v>#REF!</v>
      </c>
      <c r="FA669" s="53" t="e">
        <f>IF(ISNUMBER(EP669),EP669*#REF!,"")</f>
        <v>#REF!</v>
      </c>
      <c r="FB669" s="53" t="e">
        <f>IF(ISNUMBER(EQ669),EQ669*#REF!,"")</f>
        <v>#REF!</v>
      </c>
      <c r="FC669" s="53" t="str">
        <f>IF(ISNUMBER(ER669),ER669*#REF!,"")</f>
        <v/>
      </c>
      <c r="FD669" s="53" t="str">
        <f>IF(ISNUMBER(ES669),ES669*#REF!,"")</f>
        <v/>
      </c>
      <c r="FE669" s="53" t="e">
        <f>IF(ISNUMBER(ET669),ET669*#REF!,"")</f>
        <v>#REF!</v>
      </c>
      <c r="FF669" s="52" t="e">
        <f>IF(ISNUMBER(EU669),EU669*#REF!,"")</f>
        <v>#REF!</v>
      </c>
      <c r="FG669" s="55" t="str">
        <f t="shared" si="888"/>
        <v/>
      </c>
      <c r="FH669" s="55" t="str">
        <f t="shared" si="889"/>
        <v/>
      </c>
      <c r="FI669" s="55" t="str">
        <f t="shared" si="890"/>
        <v/>
      </c>
      <c r="FJ669" s="55" t="str">
        <f t="shared" si="891"/>
        <v/>
      </c>
      <c r="FK669" s="55" t="str">
        <f t="shared" si="892"/>
        <v/>
      </c>
      <c r="FL669" s="55" t="str">
        <f t="shared" si="893"/>
        <v/>
      </c>
      <c r="FM669" s="55" t="str">
        <f t="shared" si="894"/>
        <v/>
      </c>
      <c r="FN669" s="55" t="str">
        <f t="shared" si="895"/>
        <v/>
      </c>
      <c r="FO669" s="55" t="str">
        <f t="shared" si="896"/>
        <v/>
      </c>
      <c r="FP669" s="55" t="str">
        <f t="shared" si="897"/>
        <v/>
      </c>
      <c r="FQ669" s="59" t="str">
        <f t="shared" si="898"/>
        <v/>
      </c>
      <c r="FR669" s="53" t="str">
        <f t="shared" si="852"/>
        <v/>
      </c>
      <c r="FS669" s="53" t="e">
        <f t="shared" si="899"/>
        <v>#VALUE!</v>
      </c>
      <c r="FT669" s="19" t="e">
        <f t="shared" si="900"/>
        <v>#VALUE!</v>
      </c>
      <c r="FU669" s="19" t="e">
        <f t="shared" si="901"/>
        <v>#VALUE!</v>
      </c>
      <c r="FV669" s="19" t="e">
        <f t="shared" si="902"/>
        <v>#VALUE!</v>
      </c>
      <c r="FW669" s="50" t="e">
        <f t="shared" si="903"/>
        <v>#VALUE!</v>
      </c>
      <c r="FX669" s="120">
        <f t="shared" si="904"/>
        <v>0</v>
      </c>
      <c r="FY669" s="120">
        <f t="shared" si="905"/>
        <v>0</v>
      </c>
      <c r="FZ669" s="120">
        <f t="shared" si="906"/>
        <v>0</v>
      </c>
      <c r="GA669" s="120">
        <f t="shared" si="907"/>
        <v>0</v>
      </c>
      <c r="GB669" s="120">
        <f t="shared" si="908"/>
        <v>0</v>
      </c>
      <c r="GC669" s="120">
        <f t="shared" si="909"/>
        <v>0</v>
      </c>
      <c r="GD669" s="120">
        <f t="shared" si="910"/>
        <v>0</v>
      </c>
      <c r="GE669" s="120">
        <f t="shared" si="911"/>
        <v>0</v>
      </c>
      <c r="GF669" s="120">
        <f t="shared" si="912"/>
        <v>0</v>
      </c>
      <c r="GG669">
        <f t="shared" si="913"/>
        <v>0</v>
      </c>
      <c r="GH669">
        <f t="shared" si="914"/>
        <v>0</v>
      </c>
      <c r="GI669">
        <v>6</v>
      </c>
      <c r="GJ669" t="str">
        <f t="shared" si="915"/>
        <v/>
      </c>
    </row>
    <row r="670" spans="1:192" x14ac:dyDescent="0.2">
      <c r="A670" s="50">
        <f t="shared" ref="A670:A733" si="917">A669+1</f>
        <v>669</v>
      </c>
      <c r="B670" s="58" t="s">
        <v>767</v>
      </c>
      <c r="C670" s="58" t="s">
        <v>768</v>
      </c>
      <c r="D670" s="58"/>
      <c r="E670" s="58"/>
      <c r="F670" s="83">
        <v>3482460</v>
      </c>
      <c r="G670" s="83">
        <v>5566830</v>
      </c>
      <c r="H670" s="77">
        <f t="shared" si="855"/>
        <v>482392.58600000001</v>
      </c>
      <c r="I670" s="77">
        <f t="shared" si="856"/>
        <v>5565043.0580000002</v>
      </c>
      <c r="J670" s="208">
        <v>120</v>
      </c>
      <c r="K670" s="83" t="s">
        <v>1333</v>
      </c>
      <c r="L670" s="66" t="s">
        <v>3088</v>
      </c>
      <c r="M670" s="83"/>
      <c r="O670" s="83"/>
      <c r="P670" s="83"/>
      <c r="Q670" s="58" t="s">
        <v>2822</v>
      </c>
      <c r="R670" s="58" t="s">
        <v>1831</v>
      </c>
      <c r="S670" s="2" t="s">
        <v>2811</v>
      </c>
      <c r="T670" s="241" t="str">
        <f t="shared" si="857"/>
        <v>-</v>
      </c>
      <c r="U670" s="241" t="str">
        <f t="shared" si="858"/>
        <v>M</v>
      </c>
      <c r="V670" s="241" t="str">
        <f t="shared" si="859"/>
        <v>-</v>
      </c>
      <c r="W670" s="241" t="str">
        <f t="shared" si="851"/>
        <v>A</v>
      </c>
      <c r="X670" s="260">
        <f t="shared" si="847"/>
        <v>6</v>
      </c>
      <c r="Y670" s="261" t="str">
        <f t="shared" si="916"/>
        <v/>
      </c>
      <c r="Z670" s="68" t="s">
        <v>1701</v>
      </c>
      <c r="AA670" s="69" t="s">
        <v>2206</v>
      </c>
      <c r="AB670" s="77">
        <v>1</v>
      </c>
      <c r="AC670" t="s">
        <v>867</v>
      </c>
      <c r="AD670" s="58" t="s">
        <v>2207</v>
      </c>
      <c r="AE670" s="68"/>
      <c r="AF670" s="83">
        <v>13.1</v>
      </c>
      <c r="AG670" s="83"/>
      <c r="AH670" s="83"/>
      <c r="AI670" s="83"/>
      <c r="AJ670" s="83">
        <v>1.00265</v>
      </c>
      <c r="AK670" s="83">
        <v>18.5</v>
      </c>
      <c r="AL670" s="83"/>
      <c r="AM670" s="83">
        <v>0.43</v>
      </c>
      <c r="AN670" s="58"/>
      <c r="AO670" s="58"/>
      <c r="AP670" s="83"/>
      <c r="AQ670" s="58"/>
      <c r="AR670" s="58">
        <v>4553</v>
      </c>
      <c r="AS670" s="193">
        <f t="shared" si="853"/>
        <v>4552.6270000000004</v>
      </c>
      <c r="AT670" s="248" t="str">
        <f t="shared" si="854"/>
        <v/>
      </c>
      <c r="AU670" s="58">
        <v>624.9</v>
      </c>
      <c r="AV670" s="58">
        <v>86.88</v>
      </c>
      <c r="AW670" s="64">
        <v>580</v>
      </c>
      <c r="AX670" s="58">
        <v>1040</v>
      </c>
      <c r="AY670" s="58">
        <v>36.22</v>
      </c>
      <c r="AZ670" s="68">
        <v>2110</v>
      </c>
      <c r="BA670" s="58">
        <v>0.375</v>
      </c>
      <c r="BB670" s="58">
        <v>39.64</v>
      </c>
      <c r="BC670" s="58">
        <v>1.962</v>
      </c>
      <c r="BD670" s="58">
        <v>1.784</v>
      </c>
      <c r="BE670" s="58">
        <v>7.9630000000000001</v>
      </c>
      <c r="BF670" s="58">
        <v>1.1180000000000001</v>
      </c>
      <c r="BG670" s="58"/>
      <c r="BH670" s="58">
        <v>0.245</v>
      </c>
      <c r="BI670" s="58">
        <v>0.01</v>
      </c>
      <c r="BJ670" s="58">
        <v>0.54300000000000004</v>
      </c>
      <c r="BK670" s="58"/>
      <c r="BL670" s="58"/>
      <c r="BM670" s="58">
        <v>20.97</v>
      </c>
      <c r="BN670" s="68" t="s">
        <v>1322</v>
      </c>
      <c r="BO670" s="81"/>
      <c r="BP670" s="81" t="s">
        <v>1322</v>
      </c>
      <c r="BQ670" s="81"/>
      <c r="BR670" s="81">
        <v>17</v>
      </c>
      <c r="BS670" s="81"/>
      <c r="BT670" s="81"/>
      <c r="BU670" s="81"/>
      <c r="BV670" s="81"/>
      <c r="BW670" s="81" t="s">
        <v>1322</v>
      </c>
      <c r="BX670" s="81"/>
      <c r="BY670" s="81"/>
      <c r="BZ670" s="81"/>
      <c r="CA670" s="81"/>
      <c r="CB670" s="81"/>
      <c r="CC670" s="81"/>
      <c r="CD670" s="81"/>
      <c r="CE670" s="81"/>
      <c r="CF670" s="81"/>
      <c r="CG670" s="81"/>
      <c r="CH670" s="81"/>
      <c r="CI670" s="81"/>
      <c r="CJ670" s="81"/>
      <c r="CK670" s="81"/>
      <c r="CL670" s="82"/>
      <c r="CM670" s="81"/>
      <c r="CN670" s="81">
        <v>2417</v>
      </c>
      <c r="CO670" s="81" t="s">
        <v>1322</v>
      </c>
      <c r="CP670" s="58" t="s">
        <v>1322</v>
      </c>
      <c r="CQ670" s="68"/>
      <c r="CR670" s="58"/>
      <c r="CS670" s="58"/>
      <c r="CT670" s="58"/>
      <c r="CU670" s="58"/>
      <c r="CV670" s="58"/>
      <c r="CW670" s="58"/>
      <c r="CX670" s="58" t="s">
        <v>1322</v>
      </c>
      <c r="CY670" s="58"/>
      <c r="CZ670" s="58"/>
      <c r="DA670" s="68"/>
      <c r="DB670" s="81"/>
      <c r="DC670" s="81"/>
      <c r="DD670" s="81"/>
      <c r="DE670" s="81"/>
      <c r="DF670" s="81"/>
      <c r="DG670" s="81"/>
      <c r="DH670" s="81"/>
      <c r="DI670" s="81"/>
      <c r="DJ670" s="81"/>
      <c r="DK670" s="103"/>
      <c r="DL670" s="103"/>
      <c r="DM670" s="103"/>
      <c r="DN670" s="81"/>
      <c r="DO670" s="81"/>
      <c r="DP670" s="103"/>
      <c r="DQ670" s="103"/>
      <c r="DR670" s="103"/>
      <c r="DS670" s="104"/>
      <c r="DT670" s="50">
        <f t="shared" si="860"/>
        <v>1</v>
      </c>
      <c r="DU670" s="73">
        <f t="shared" si="861"/>
        <v>0</v>
      </c>
      <c r="DV670" s="73">
        <f t="shared" si="862"/>
        <v>0</v>
      </c>
      <c r="DW670" s="73">
        <f t="shared" si="863"/>
        <v>0</v>
      </c>
      <c r="DX670" s="73">
        <f t="shared" si="864"/>
        <v>0</v>
      </c>
      <c r="DY670" s="125">
        <f t="shared" si="865"/>
        <v>1</v>
      </c>
      <c r="DZ670" s="73">
        <f t="shared" si="866"/>
        <v>1</v>
      </c>
      <c r="EA670" s="19">
        <f t="shared" si="867"/>
        <v>0</v>
      </c>
      <c r="EB670" s="50">
        <f t="shared" si="868"/>
        <v>0</v>
      </c>
      <c r="EC670" s="19">
        <f t="shared" si="869"/>
        <v>0</v>
      </c>
      <c r="ED670" s="19">
        <f t="shared" si="870"/>
        <v>1</v>
      </c>
      <c r="EE670" s="19">
        <f t="shared" si="871"/>
        <v>0</v>
      </c>
      <c r="EF670" s="50">
        <f t="shared" si="872"/>
        <v>0</v>
      </c>
      <c r="EG670" s="19">
        <f t="shared" si="873"/>
        <v>0</v>
      </c>
      <c r="EH670" s="19">
        <f t="shared" si="874"/>
        <v>1</v>
      </c>
      <c r="EI670" s="50">
        <f t="shared" si="875"/>
        <v>0</v>
      </c>
      <c r="EJ670" s="125">
        <f t="shared" si="876"/>
        <v>2</v>
      </c>
      <c r="EK670">
        <f t="shared" si="877"/>
        <v>624.9</v>
      </c>
      <c r="EL670">
        <f t="shared" si="878"/>
        <v>39.64</v>
      </c>
      <c r="EM670">
        <f t="shared" si="879"/>
        <v>86.88</v>
      </c>
      <c r="EN670">
        <f t="shared" si="880"/>
        <v>580</v>
      </c>
      <c r="EO670">
        <f t="shared" si="881"/>
        <v>1.1180000000000001</v>
      </c>
      <c r="EP670">
        <f t="shared" si="882"/>
        <v>7.9630000000000001</v>
      </c>
      <c r="EQ670">
        <f t="shared" si="883"/>
        <v>2110</v>
      </c>
      <c r="ER670" t="str">
        <f t="shared" si="884"/>
        <v/>
      </c>
      <c r="ES670">
        <f t="shared" si="885"/>
        <v>0.54300000000000004</v>
      </c>
      <c r="ET670">
        <f t="shared" si="886"/>
        <v>36.22</v>
      </c>
      <c r="EU670" s="61">
        <f t="shared" si="887"/>
        <v>1040</v>
      </c>
      <c r="EV670" s="53" t="e">
        <f>IF(ISNUMBER(EK670),EK670*#REF!,"")</f>
        <v>#REF!</v>
      </c>
      <c r="EW670" s="53" t="e">
        <f>IF(ISNUMBER(EL670),EL670*#REF!,"")</f>
        <v>#REF!</v>
      </c>
      <c r="EX670" s="53" t="e">
        <f>IF(ISNUMBER(EM670),EM670*#REF!,"")</f>
        <v>#REF!</v>
      </c>
      <c r="EY670" s="53" t="e">
        <f>IF(ISNUMBER(EN670),EN670*#REF!,"")</f>
        <v>#REF!</v>
      </c>
      <c r="EZ670" s="53" t="e">
        <f>IF(ISNUMBER(EO670),EO670*#REF!,"")</f>
        <v>#REF!</v>
      </c>
      <c r="FA670" s="53" t="e">
        <f>IF(ISNUMBER(EP670),EP670*#REF!,"")</f>
        <v>#REF!</v>
      </c>
      <c r="FB670" s="53" t="e">
        <f>IF(ISNUMBER(EQ670),EQ670*#REF!,"")</f>
        <v>#REF!</v>
      </c>
      <c r="FC670" s="53" t="str">
        <f>IF(ISNUMBER(ER670),ER670*#REF!,"")</f>
        <v/>
      </c>
      <c r="FD670" s="53" t="e">
        <f>IF(ISNUMBER(ES670),ES670*#REF!,"")</f>
        <v>#REF!</v>
      </c>
      <c r="FE670" s="53" t="e">
        <f>IF(ISNUMBER(ET670),ET670*#REF!,"")</f>
        <v>#REF!</v>
      </c>
      <c r="FF670" s="52" t="e">
        <f>IF(ISNUMBER(EU670),EU670*#REF!,"")</f>
        <v>#REF!</v>
      </c>
      <c r="FG670" s="55" t="str">
        <f t="shared" si="888"/>
        <v/>
      </c>
      <c r="FH670" s="55" t="str">
        <f t="shared" si="889"/>
        <v/>
      </c>
      <c r="FI670" s="55" t="str">
        <f t="shared" si="890"/>
        <v/>
      </c>
      <c r="FJ670" s="55" t="str">
        <f t="shared" si="891"/>
        <v/>
      </c>
      <c r="FK670" s="55" t="str">
        <f t="shared" si="892"/>
        <v/>
      </c>
      <c r="FL670" s="55" t="str">
        <f t="shared" si="893"/>
        <v/>
      </c>
      <c r="FM670" s="55" t="str">
        <f t="shared" si="894"/>
        <v/>
      </c>
      <c r="FN670" s="55" t="str">
        <f t="shared" si="895"/>
        <v/>
      </c>
      <c r="FO670" s="55" t="str">
        <f t="shared" si="896"/>
        <v/>
      </c>
      <c r="FP670" s="55" t="str">
        <f t="shared" si="897"/>
        <v/>
      </c>
      <c r="FQ670" s="59" t="str">
        <f t="shared" si="898"/>
        <v/>
      </c>
      <c r="FR670" s="53" t="str">
        <f t="shared" si="852"/>
        <v/>
      </c>
      <c r="FS670" s="53" t="e">
        <f t="shared" si="899"/>
        <v>#VALUE!</v>
      </c>
      <c r="FT670" s="19" t="e">
        <f t="shared" si="900"/>
        <v>#VALUE!</v>
      </c>
      <c r="FU670" s="19" t="e">
        <f t="shared" si="901"/>
        <v>#VALUE!</v>
      </c>
      <c r="FV670" s="19" t="e">
        <f t="shared" si="902"/>
        <v>#VALUE!</v>
      </c>
      <c r="FW670" s="50" t="e">
        <f t="shared" si="903"/>
        <v>#VALUE!</v>
      </c>
      <c r="FX670" s="120">
        <f t="shared" si="904"/>
        <v>0</v>
      </c>
      <c r="FY670" s="120">
        <f t="shared" si="905"/>
        <v>0</v>
      </c>
      <c r="FZ670" s="120">
        <f t="shared" si="906"/>
        <v>0</v>
      </c>
      <c r="GA670" s="120">
        <f t="shared" si="907"/>
        <v>0</v>
      </c>
      <c r="GB670" s="120">
        <f t="shared" si="908"/>
        <v>0</v>
      </c>
      <c r="GC670" s="120">
        <f t="shared" si="909"/>
        <v>0</v>
      </c>
      <c r="GD670" s="120">
        <f t="shared" si="910"/>
        <v>0</v>
      </c>
      <c r="GE670" s="120">
        <f t="shared" si="911"/>
        <v>0</v>
      </c>
      <c r="GF670" s="120">
        <f t="shared" si="912"/>
        <v>0</v>
      </c>
      <c r="GG670">
        <f t="shared" si="913"/>
        <v>0</v>
      </c>
      <c r="GH670">
        <f t="shared" si="914"/>
        <v>0</v>
      </c>
      <c r="GI670">
        <v>6</v>
      </c>
      <c r="GJ670" t="str">
        <f t="shared" si="915"/>
        <v/>
      </c>
    </row>
    <row r="671" spans="1:192" x14ac:dyDescent="0.2">
      <c r="A671" s="50">
        <f t="shared" si="917"/>
        <v>670</v>
      </c>
      <c r="B671" s="2" t="s">
        <v>769</v>
      </c>
      <c r="C671" s="2" t="s">
        <v>770</v>
      </c>
      <c r="D671" s="2"/>
      <c r="E671" s="2"/>
      <c r="F671" s="19">
        <v>3484680</v>
      </c>
      <c r="G671" s="19">
        <v>5563050</v>
      </c>
      <c r="H671" s="77">
        <f t="shared" si="855"/>
        <v>484611.69800000003</v>
      </c>
      <c r="I671" s="77">
        <f t="shared" si="856"/>
        <v>5561264.5700000003</v>
      </c>
      <c r="J671" s="211">
        <v>112</v>
      </c>
      <c r="K671" s="66" t="s">
        <v>1333</v>
      </c>
      <c r="L671" s="19">
        <v>90</v>
      </c>
      <c r="Q671" t="s">
        <v>774</v>
      </c>
      <c r="R671" s="2" t="s">
        <v>275</v>
      </c>
      <c r="S671" s="2" t="s">
        <v>1325</v>
      </c>
      <c r="T671" s="241" t="str">
        <f t="shared" si="857"/>
        <v>-</v>
      </c>
      <c r="U671" s="241" t="str">
        <f t="shared" si="858"/>
        <v>M</v>
      </c>
      <c r="V671" s="241" t="str">
        <f t="shared" si="859"/>
        <v>-</v>
      </c>
      <c r="W671" s="241" t="str">
        <f t="shared" si="851"/>
        <v>-</v>
      </c>
      <c r="X671" s="260">
        <f t="shared" si="847"/>
        <v>6</v>
      </c>
      <c r="Y671" s="261" t="str">
        <f t="shared" si="916"/>
        <v/>
      </c>
      <c r="AA671" s="48">
        <v>20473</v>
      </c>
      <c r="AB671" s="73">
        <v>1</v>
      </c>
      <c r="AC671" s="58" t="s">
        <v>597</v>
      </c>
      <c r="AD671" s="2" t="s">
        <v>2208</v>
      </c>
      <c r="AE671" s="57" t="s">
        <v>1386</v>
      </c>
      <c r="AF671" s="19">
        <v>12.5</v>
      </c>
      <c r="AH671" s="19">
        <v>6.1</v>
      </c>
      <c r="AR671">
        <v>1125</v>
      </c>
      <c r="AS671" s="193">
        <f t="shared" si="853"/>
        <v>1130.9000000000001</v>
      </c>
      <c r="AT671" s="248" t="str">
        <f t="shared" si="854"/>
        <v/>
      </c>
      <c r="AU671" s="51">
        <v>280</v>
      </c>
      <c r="AV671" s="55">
        <v>11.9</v>
      </c>
      <c r="AW671" s="55">
        <v>19.3</v>
      </c>
      <c r="AX671" s="55">
        <v>52.2</v>
      </c>
      <c r="AY671" s="55">
        <v>71.5</v>
      </c>
      <c r="AZ671" s="59">
        <v>696</v>
      </c>
      <c r="BB671" s="51"/>
      <c r="BD671" s="2" t="s">
        <v>1322</v>
      </c>
      <c r="BE671" s="2" t="s">
        <v>1322</v>
      </c>
      <c r="BJ671">
        <v>0</v>
      </c>
      <c r="BK671">
        <v>0</v>
      </c>
      <c r="CN671" s="103">
        <v>123</v>
      </c>
      <c r="DB671" s="103"/>
      <c r="DC671" s="103"/>
      <c r="DD671" s="103"/>
      <c r="DE671" s="103"/>
      <c r="DF671" s="103"/>
      <c r="DG671" s="103"/>
      <c r="DH671" s="103"/>
      <c r="DI671" s="103"/>
      <c r="DJ671" s="103"/>
      <c r="DK671" s="103"/>
      <c r="DL671" s="103"/>
      <c r="DM671" s="103"/>
      <c r="DN671" s="103"/>
      <c r="DO671" s="103"/>
      <c r="DP671" s="103"/>
      <c r="DQ671" s="103"/>
      <c r="DR671" s="103"/>
      <c r="DS671" s="104"/>
      <c r="DT671" s="50">
        <f t="shared" si="860"/>
        <v>1</v>
      </c>
      <c r="DU671" s="73">
        <f t="shared" si="861"/>
        <v>0</v>
      </c>
      <c r="DV671" s="73">
        <f t="shared" si="862"/>
        <v>1</v>
      </c>
      <c r="DW671" s="73">
        <f t="shared" si="863"/>
        <v>0</v>
      </c>
      <c r="DX671" s="73">
        <f t="shared" si="864"/>
        <v>0</v>
      </c>
      <c r="DY671" s="125">
        <f t="shared" si="865"/>
        <v>0</v>
      </c>
      <c r="DZ671" s="73">
        <f t="shared" si="866"/>
        <v>1</v>
      </c>
      <c r="EA671" s="19">
        <f t="shared" si="867"/>
        <v>0</v>
      </c>
      <c r="EB671" s="50">
        <f t="shared" si="868"/>
        <v>0</v>
      </c>
      <c r="EC671" s="19">
        <f t="shared" si="869"/>
        <v>0</v>
      </c>
      <c r="ED671" s="19">
        <f t="shared" si="870"/>
        <v>1</v>
      </c>
      <c r="EE671" s="19">
        <f t="shared" si="871"/>
        <v>0</v>
      </c>
      <c r="EF671" s="50">
        <f t="shared" si="872"/>
        <v>0</v>
      </c>
      <c r="EG671" s="19">
        <f t="shared" si="873"/>
        <v>1</v>
      </c>
      <c r="EH671" s="19">
        <f t="shared" si="874"/>
        <v>0</v>
      </c>
      <c r="EI671" s="50">
        <f t="shared" si="875"/>
        <v>0</v>
      </c>
      <c r="EJ671" s="125">
        <f t="shared" si="876"/>
        <v>1</v>
      </c>
      <c r="EK671">
        <f t="shared" si="877"/>
        <v>280</v>
      </c>
      <c r="EL671" t="str">
        <f t="shared" si="878"/>
        <v/>
      </c>
      <c r="EM671">
        <f t="shared" si="879"/>
        <v>11.9</v>
      </c>
      <c r="EN671">
        <f t="shared" si="880"/>
        <v>19.3</v>
      </c>
      <c r="EO671" t="str">
        <f t="shared" si="881"/>
        <v/>
      </c>
      <c r="EP671" t="str">
        <f t="shared" si="882"/>
        <v/>
      </c>
      <c r="EQ671">
        <f t="shared" si="883"/>
        <v>696</v>
      </c>
      <c r="ER671" t="str">
        <f t="shared" si="884"/>
        <v/>
      </c>
      <c r="ES671">
        <f t="shared" si="885"/>
        <v>0</v>
      </c>
      <c r="ET671">
        <f t="shared" si="886"/>
        <v>71.5</v>
      </c>
      <c r="EU671" s="61">
        <f t="shared" si="887"/>
        <v>52.2</v>
      </c>
      <c r="EV671" s="53" t="e">
        <f>IF(ISNUMBER(EK671),EK671*#REF!,"")</f>
        <v>#REF!</v>
      </c>
      <c r="EW671" s="53" t="str">
        <f>IF(ISNUMBER(EL671),EL671*#REF!,"")</f>
        <v/>
      </c>
      <c r="EX671" s="53" t="e">
        <f>IF(ISNUMBER(EM671),EM671*#REF!,"")</f>
        <v>#REF!</v>
      </c>
      <c r="EY671" s="53" t="e">
        <f>IF(ISNUMBER(EN671),EN671*#REF!,"")</f>
        <v>#REF!</v>
      </c>
      <c r="EZ671" s="53" t="str">
        <f>IF(ISNUMBER(EO671),EO671*#REF!,"")</f>
        <v/>
      </c>
      <c r="FA671" s="53" t="str">
        <f>IF(ISNUMBER(EP671),EP671*#REF!,"")</f>
        <v/>
      </c>
      <c r="FB671" s="53" t="e">
        <f>IF(ISNUMBER(EQ671),EQ671*#REF!,"")</f>
        <v>#REF!</v>
      </c>
      <c r="FC671" s="53" t="str">
        <f>IF(ISNUMBER(ER671),ER671*#REF!,"")</f>
        <v/>
      </c>
      <c r="FD671" s="53" t="e">
        <f>IF(ISNUMBER(ES671),ES671*#REF!,"")</f>
        <v>#REF!</v>
      </c>
      <c r="FE671" s="53" t="e">
        <f>IF(ISNUMBER(ET671),ET671*#REF!,"")</f>
        <v>#REF!</v>
      </c>
      <c r="FF671" s="52" t="e">
        <f>IF(ISNUMBER(EU671),EU671*#REF!,"")</f>
        <v>#REF!</v>
      </c>
      <c r="FG671" s="55" t="str">
        <f t="shared" si="888"/>
        <v/>
      </c>
      <c r="FH671" s="55" t="str">
        <f t="shared" si="889"/>
        <v/>
      </c>
      <c r="FI671" s="55" t="str">
        <f t="shared" si="890"/>
        <v/>
      </c>
      <c r="FJ671" s="55" t="str">
        <f t="shared" si="891"/>
        <v/>
      </c>
      <c r="FK671" s="55" t="str">
        <f t="shared" si="892"/>
        <v/>
      </c>
      <c r="FL671" s="55" t="str">
        <f t="shared" si="893"/>
        <v/>
      </c>
      <c r="FM671" s="55" t="str">
        <f t="shared" si="894"/>
        <v/>
      </c>
      <c r="FN671" s="55" t="str">
        <f t="shared" si="895"/>
        <v/>
      </c>
      <c r="FO671" s="55" t="str">
        <f t="shared" si="896"/>
        <v/>
      </c>
      <c r="FP671" s="55" t="str">
        <f t="shared" si="897"/>
        <v/>
      </c>
      <c r="FQ671" s="59" t="str">
        <f t="shared" si="898"/>
        <v/>
      </c>
      <c r="FR671" s="53" t="str">
        <f t="shared" si="852"/>
        <v/>
      </c>
      <c r="FS671" s="53" t="e">
        <f t="shared" si="899"/>
        <v>#VALUE!</v>
      </c>
      <c r="FT671" s="19" t="e">
        <f t="shared" si="900"/>
        <v>#VALUE!</v>
      </c>
      <c r="FU671" s="19" t="e">
        <f t="shared" si="901"/>
        <v>#VALUE!</v>
      </c>
      <c r="FV671" s="19" t="e">
        <f t="shared" si="902"/>
        <v>#VALUE!</v>
      </c>
      <c r="FW671" s="50" t="e">
        <f t="shared" si="903"/>
        <v>#VALUE!</v>
      </c>
      <c r="FX671" s="120">
        <f t="shared" si="904"/>
        <v>0</v>
      </c>
      <c r="FY671" s="120">
        <f t="shared" si="905"/>
        <v>0</v>
      </c>
      <c r="FZ671" s="120">
        <f t="shared" si="906"/>
        <v>0</v>
      </c>
      <c r="GA671" s="120">
        <f t="shared" si="907"/>
        <v>0</v>
      </c>
      <c r="GB671" s="120">
        <f t="shared" si="908"/>
        <v>0</v>
      </c>
      <c r="GC671" s="120">
        <f t="shared" si="909"/>
        <v>0</v>
      </c>
      <c r="GD671" s="120">
        <f t="shared" si="910"/>
        <v>0</v>
      </c>
      <c r="GE671" s="120">
        <f t="shared" si="911"/>
        <v>0</v>
      </c>
      <c r="GF671" s="120">
        <f t="shared" si="912"/>
        <v>0</v>
      </c>
      <c r="GG671">
        <f t="shared" si="913"/>
        <v>0</v>
      </c>
      <c r="GH671">
        <f t="shared" si="914"/>
        <v>0</v>
      </c>
      <c r="GI671">
        <v>6</v>
      </c>
      <c r="GJ671" t="str">
        <f t="shared" si="915"/>
        <v/>
      </c>
    </row>
    <row r="672" spans="1:192" x14ac:dyDescent="0.2">
      <c r="A672" s="50">
        <f t="shared" si="917"/>
        <v>671</v>
      </c>
      <c r="B672" s="2" t="s">
        <v>595</v>
      </c>
      <c r="C672" s="2" t="s">
        <v>1194</v>
      </c>
      <c r="D672" s="2"/>
      <c r="E672" s="2"/>
      <c r="F672" s="19">
        <v>3533160</v>
      </c>
      <c r="G672" s="19">
        <v>5690280</v>
      </c>
      <c r="H672" s="77">
        <f t="shared" si="855"/>
        <v>533072.30599999998</v>
      </c>
      <c r="I672" s="77">
        <f t="shared" si="856"/>
        <v>5688443.6780000003</v>
      </c>
      <c r="J672" s="266">
        <v>174</v>
      </c>
      <c r="K672" s="19" t="s">
        <v>1334</v>
      </c>
      <c r="L672" s="19">
        <v>150</v>
      </c>
      <c r="O672" s="19">
        <v>136</v>
      </c>
      <c r="Q672" s="2" t="s">
        <v>1339</v>
      </c>
      <c r="R672" t="s">
        <v>1467</v>
      </c>
      <c r="S672" s="2" t="s">
        <v>1324</v>
      </c>
      <c r="T672" s="241" t="str">
        <f t="shared" si="857"/>
        <v>-</v>
      </c>
      <c r="U672" s="241" t="str">
        <f t="shared" si="858"/>
        <v>-</v>
      </c>
      <c r="V672" s="241" t="str">
        <f t="shared" si="859"/>
        <v>-</v>
      </c>
      <c r="W672" s="241" t="str">
        <f t="shared" si="851"/>
        <v>-</v>
      </c>
      <c r="X672" s="260">
        <f t="shared" si="847"/>
        <v>6</v>
      </c>
      <c r="Y672" s="261" t="str">
        <f t="shared" si="916"/>
        <v/>
      </c>
      <c r="Z672" s="56"/>
      <c r="AA672" s="48">
        <v>16951</v>
      </c>
      <c r="AB672" s="73">
        <v>1</v>
      </c>
      <c r="AC672" s="2"/>
      <c r="AD672" s="2" t="s">
        <v>2209</v>
      </c>
      <c r="AE672" s="56"/>
      <c r="AF672" s="66">
        <v>10.4</v>
      </c>
      <c r="AH672" s="108">
        <v>7</v>
      </c>
      <c r="AM672" s="66">
        <v>22.24</v>
      </c>
      <c r="AN672">
        <v>34.200000000000003</v>
      </c>
      <c r="AO672">
        <v>24.1</v>
      </c>
      <c r="AP672" s="19">
        <v>3.8</v>
      </c>
      <c r="AQ672">
        <v>1080</v>
      </c>
      <c r="AS672" s="193">
        <f t="shared" si="853"/>
        <v>812.34974000000011</v>
      </c>
      <c r="AT672" s="248" t="str">
        <f t="shared" si="854"/>
        <v/>
      </c>
      <c r="AV672">
        <v>45.73</v>
      </c>
      <c r="AW672">
        <v>168.96</v>
      </c>
      <c r="AX672">
        <v>103.5</v>
      </c>
      <c r="AY672">
        <v>225.32</v>
      </c>
      <c r="AZ672" s="61">
        <v>268.42</v>
      </c>
      <c r="BE672" s="53">
        <v>0.41974</v>
      </c>
      <c r="BF672" s="2" t="s">
        <v>1322</v>
      </c>
      <c r="BJ672" s="2" t="s">
        <v>1322</v>
      </c>
      <c r="CN672" s="103">
        <v>129.80000000000001</v>
      </c>
      <c r="DB672" s="103"/>
      <c r="DC672" s="103"/>
      <c r="DD672" s="103"/>
      <c r="DE672" s="103"/>
      <c r="DF672" s="103"/>
      <c r="DG672" s="103"/>
      <c r="DH672" s="103"/>
      <c r="DI672" s="103"/>
      <c r="DJ672" s="103"/>
      <c r="DK672" s="103"/>
      <c r="DL672" s="103"/>
      <c r="DM672" s="103"/>
      <c r="DN672" s="103"/>
      <c r="DO672" s="103"/>
      <c r="DP672" s="103"/>
      <c r="DQ672" s="103"/>
      <c r="DR672" s="103"/>
      <c r="DS672" s="104"/>
      <c r="DT672" s="50">
        <f t="shared" si="860"/>
        <v>1</v>
      </c>
      <c r="DU672" s="73">
        <f t="shared" si="861"/>
        <v>0</v>
      </c>
      <c r="DV672" s="73">
        <f t="shared" si="862"/>
        <v>0</v>
      </c>
      <c r="DW672" s="73">
        <f t="shared" si="863"/>
        <v>1</v>
      </c>
      <c r="DX672" s="73">
        <f t="shared" si="864"/>
        <v>0</v>
      </c>
      <c r="DY672" s="125">
        <f t="shared" si="865"/>
        <v>0</v>
      </c>
      <c r="DZ672" s="73">
        <f t="shared" si="866"/>
        <v>1</v>
      </c>
      <c r="EA672" s="19">
        <f t="shared" si="867"/>
        <v>0</v>
      </c>
      <c r="EB672" s="50">
        <f t="shared" si="868"/>
        <v>0</v>
      </c>
      <c r="EC672" s="19">
        <f t="shared" si="869"/>
        <v>1</v>
      </c>
      <c r="ED672" s="19">
        <f t="shared" si="870"/>
        <v>0</v>
      </c>
      <c r="EE672" s="19">
        <f t="shared" si="871"/>
        <v>0</v>
      </c>
      <c r="EF672" s="50">
        <f t="shared" si="872"/>
        <v>0</v>
      </c>
      <c r="EG672" s="19">
        <f t="shared" si="873"/>
        <v>1</v>
      </c>
      <c r="EH672" s="19">
        <f t="shared" si="874"/>
        <v>0</v>
      </c>
      <c r="EI672" s="50">
        <f t="shared" si="875"/>
        <v>0</v>
      </c>
      <c r="EJ672" s="125">
        <f t="shared" si="876"/>
        <v>1</v>
      </c>
      <c r="EK672" t="str">
        <f t="shared" si="877"/>
        <v/>
      </c>
      <c r="EL672" t="str">
        <f t="shared" si="878"/>
        <v/>
      </c>
      <c r="EM672">
        <f t="shared" si="879"/>
        <v>45.73</v>
      </c>
      <c r="EN672">
        <f t="shared" si="880"/>
        <v>168.96</v>
      </c>
      <c r="EO672" t="str">
        <f t="shared" si="881"/>
        <v/>
      </c>
      <c r="EP672">
        <f t="shared" si="882"/>
        <v>0.41974</v>
      </c>
      <c r="EQ672">
        <f t="shared" si="883"/>
        <v>268.42</v>
      </c>
      <c r="ER672" t="str">
        <f t="shared" si="884"/>
        <v/>
      </c>
      <c r="ES672" t="str">
        <f t="shared" si="885"/>
        <v/>
      </c>
      <c r="ET672">
        <f t="shared" si="886"/>
        <v>225.32</v>
      </c>
      <c r="EU672" s="61">
        <f t="shared" si="887"/>
        <v>103.5</v>
      </c>
      <c r="EV672" s="53" t="str">
        <f>IF(ISNUMBER(EK672),EK672*#REF!,"")</f>
        <v/>
      </c>
      <c r="EW672" s="53" t="str">
        <f>IF(ISNUMBER(EL672),EL672*#REF!,"")</f>
        <v/>
      </c>
      <c r="EX672" s="53" t="e">
        <f>IF(ISNUMBER(EM672),EM672*#REF!,"")</f>
        <v>#REF!</v>
      </c>
      <c r="EY672" s="53" t="e">
        <f>IF(ISNUMBER(EN672),EN672*#REF!,"")</f>
        <v>#REF!</v>
      </c>
      <c r="EZ672" s="53" t="str">
        <f>IF(ISNUMBER(EO672),EO672*#REF!,"")</f>
        <v/>
      </c>
      <c r="FA672" s="53" t="e">
        <f>IF(ISNUMBER(EP672),EP672*#REF!,"")</f>
        <v>#REF!</v>
      </c>
      <c r="FB672" s="53" t="e">
        <f>IF(ISNUMBER(EQ672),EQ672*#REF!,"")</f>
        <v>#REF!</v>
      </c>
      <c r="FC672" s="53" t="str">
        <f>IF(ISNUMBER(ER672),ER672*#REF!,"")</f>
        <v/>
      </c>
      <c r="FD672" s="53" t="str">
        <f>IF(ISNUMBER(ES672),ES672*#REF!,"")</f>
        <v/>
      </c>
      <c r="FE672" s="53" t="e">
        <f>IF(ISNUMBER(ET672),ET672*#REF!,"")</f>
        <v>#REF!</v>
      </c>
      <c r="FF672" s="52" t="e">
        <f>IF(ISNUMBER(EU672),EU672*#REF!,"")</f>
        <v>#REF!</v>
      </c>
      <c r="FG672" s="55" t="str">
        <f t="shared" si="888"/>
        <v/>
      </c>
      <c r="FH672" s="55" t="str">
        <f t="shared" si="889"/>
        <v/>
      </c>
      <c r="FI672" s="55" t="str">
        <f t="shared" si="890"/>
        <v/>
      </c>
      <c r="FJ672" s="55" t="str">
        <f t="shared" si="891"/>
        <v/>
      </c>
      <c r="FK672" s="55" t="str">
        <f t="shared" si="892"/>
        <v/>
      </c>
      <c r="FL672" s="55" t="str">
        <f t="shared" si="893"/>
        <v/>
      </c>
      <c r="FM672" s="55" t="str">
        <f t="shared" si="894"/>
        <v/>
      </c>
      <c r="FN672" s="55" t="str">
        <f t="shared" si="895"/>
        <v/>
      </c>
      <c r="FO672" s="55" t="str">
        <f t="shared" si="896"/>
        <v/>
      </c>
      <c r="FP672" s="55" t="str">
        <f t="shared" si="897"/>
        <v/>
      </c>
      <c r="FQ672" s="59" t="str">
        <f t="shared" si="898"/>
        <v/>
      </c>
      <c r="FR672" s="53" t="str">
        <f t="shared" si="852"/>
        <v/>
      </c>
      <c r="FS672" s="53" t="e">
        <f t="shared" si="899"/>
        <v>#VALUE!</v>
      </c>
      <c r="FT672" s="19" t="e">
        <f t="shared" si="900"/>
        <v>#VALUE!</v>
      </c>
      <c r="FU672" s="19" t="e">
        <f t="shared" si="901"/>
        <v>#VALUE!</v>
      </c>
      <c r="FV672" s="19" t="e">
        <f t="shared" si="902"/>
        <v>#VALUE!</v>
      </c>
      <c r="FW672" s="50" t="e">
        <f t="shared" si="903"/>
        <v>#VALUE!</v>
      </c>
      <c r="FX672" s="120">
        <f t="shared" si="904"/>
        <v>0</v>
      </c>
      <c r="FY672" s="120">
        <f t="shared" si="905"/>
        <v>0</v>
      </c>
      <c r="FZ672" s="120">
        <f t="shared" si="906"/>
        <v>0</v>
      </c>
      <c r="GA672" s="120">
        <f t="shared" si="907"/>
        <v>0</v>
      </c>
      <c r="GB672" s="120">
        <f t="shared" si="908"/>
        <v>0</v>
      </c>
      <c r="GC672" s="120">
        <f t="shared" si="909"/>
        <v>0</v>
      </c>
      <c r="GD672" s="120">
        <f t="shared" si="910"/>
        <v>0</v>
      </c>
      <c r="GE672" s="120">
        <f t="shared" si="911"/>
        <v>0</v>
      </c>
      <c r="GF672" s="120">
        <f t="shared" si="912"/>
        <v>0</v>
      </c>
      <c r="GG672">
        <f t="shared" si="913"/>
        <v>0</v>
      </c>
      <c r="GH672">
        <f t="shared" si="914"/>
        <v>0</v>
      </c>
      <c r="GI672">
        <v>6</v>
      </c>
      <c r="GJ672" t="str">
        <f t="shared" si="915"/>
        <v/>
      </c>
    </row>
    <row r="673" spans="1:192" ht="15" x14ac:dyDescent="0.25">
      <c r="A673" s="50">
        <f t="shared" si="917"/>
        <v>672</v>
      </c>
      <c r="B673" s="2" t="s">
        <v>303</v>
      </c>
      <c r="C673" s="2" t="s">
        <v>442</v>
      </c>
      <c r="D673" s="2"/>
      <c r="E673" s="2" t="s">
        <v>3047</v>
      </c>
      <c r="F673" s="19">
        <v>3529790</v>
      </c>
      <c r="G673" s="19">
        <v>5685410</v>
      </c>
      <c r="H673" s="77">
        <f t="shared" si="855"/>
        <v>529703.65399999998</v>
      </c>
      <c r="I673" s="77">
        <f t="shared" si="856"/>
        <v>5683575.6260000002</v>
      </c>
      <c r="J673" s="19">
        <v>278</v>
      </c>
      <c r="K673" s="19" t="s">
        <v>1334</v>
      </c>
      <c r="L673" s="19">
        <v>1316</v>
      </c>
      <c r="M673" s="19">
        <v>158</v>
      </c>
      <c r="N673" s="19">
        <v>158</v>
      </c>
      <c r="O673" s="19">
        <f>J673-120</f>
        <v>158</v>
      </c>
      <c r="Q673" t="s">
        <v>2861</v>
      </c>
      <c r="R673" s="2" t="s">
        <v>2863</v>
      </c>
      <c r="S673" s="2" t="s">
        <v>1325</v>
      </c>
      <c r="T673" s="241" t="str">
        <f t="shared" si="857"/>
        <v>T</v>
      </c>
      <c r="U673" s="241" t="str">
        <f t="shared" si="858"/>
        <v>-</v>
      </c>
      <c r="V673" s="241" t="str">
        <f t="shared" si="859"/>
        <v>B</v>
      </c>
      <c r="W673" s="241" t="str">
        <f t="shared" si="851"/>
        <v>-</v>
      </c>
      <c r="X673" s="260">
        <f t="shared" si="847"/>
        <v>6</v>
      </c>
      <c r="Y673" s="261" t="str">
        <f t="shared" si="916"/>
        <v/>
      </c>
      <c r="Z673" s="56" t="s">
        <v>2210</v>
      </c>
      <c r="AA673" s="48">
        <v>1909</v>
      </c>
      <c r="AB673" s="73">
        <v>1</v>
      </c>
      <c r="AC673" s="2" t="s">
        <v>3063</v>
      </c>
      <c r="AD673" s="2" t="s">
        <v>2211</v>
      </c>
      <c r="AE673" s="56"/>
      <c r="AF673" s="66">
        <v>41.5</v>
      </c>
      <c r="AI673" s="272"/>
      <c r="AR673">
        <v>119128.4</v>
      </c>
      <c r="AS673" s="193">
        <f t="shared" si="853"/>
        <v>119139.40000000001</v>
      </c>
      <c r="AT673" s="248" t="str">
        <f t="shared" si="854"/>
        <v/>
      </c>
      <c r="AU673">
        <v>42361</v>
      </c>
      <c r="AV673">
        <v>965.8</v>
      </c>
      <c r="AW673">
        <v>2238.8000000000002</v>
      </c>
      <c r="AX673">
        <v>68434.5</v>
      </c>
      <c r="AY673">
        <v>4449.7</v>
      </c>
      <c r="AZ673" s="61">
        <v>86.6</v>
      </c>
      <c r="BA673" s="2" t="s">
        <v>1322</v>
      </c>
      <c r="BB673" s="58">
        <v>565</v>
      </c>
      <c r="BC673" s="2" t="s">
        <v>1322</v>
      </c>
      <c r="BE673">
        <v>38</v>
      </c>
      <c r="BH673" s="2" t="s">
        <v>1322</v>
      </c>
      <c r="BI673" s="2" t="s">
        <v>1322</v>
      </c>
      <c r="BO673" s="90"/>
      <c r="BP673" s="273"/>
      <c r="BQ673" s="90"/>
      <c r="BR673" s="90" t="s">
        <v>1322</v>
      </c>
      <c r="BS673" s="90"/>
      <c r="BT673" s="90"/>
      <c r="BU673" s="90"/>
      <c r="BV673" s="90"/>
      <c r="BW673" s="90"/>
      <c r="BX673" s="90"/>
      <c r="BY673" s="90"/>
      <c r="BZ673" s="90"/>
      <c r="CA673" s="90"/>
      <c r="CB673" s="90"/>
      <c r="CC673" s="90"/>
      <c r="CD673" s="90"/>
      <c r="CE673" s="90"/>
      <c r="CF673" s="90"/>
      <c r="CG673" s="90"/>
      <c r="CH673" s="90"/>
      <c r="CI673" s="90"/>
      <c r="CJ673" s="90"/>
      <c r="CK673" s="90"/>
      <c r="CL673" s="91"/>
      <c r="CM673" s="90"/>
      <c r="CN673" s="90">
        <v>810</v>
      </c>
      <c r="CO673" s="90"/>
      <c r="DB673" s="103"/>
      <c r="DC673" s="103"/>
      <c r="DD673" s="103"/>
      <c r="DE673" s="103"/>
      <c r="DF673" s="103"/>
      <c r="DG673" s="103"/>
      <c r="DH673" s="103"/>
      <c r="DI673" s="103"/>
      <c r="DJ673" s="103"/>
      <c r="DK673" s="103"/>
      <c r="DL673" s="103"/>
      <c r="DM673" s="103"/>
      <c r="DN673" s="103"/>
      <c r="DO673" s="103"/>
      <c r="DP673" s="103"/>
      <c r="DQ673" s="103"/>
      <c r="DR673" s="103"/>
      <c r="DS673" s="104"/>
      <c r="DT673" s="50">
        <f t="shared" si="860"/>
        <v>1</v>
      </c>
      <c r="DU673" s="73">
        <f t="shared" si="861"/>
        <v>0</v>
      </c>
      <c r="DV673" s="73">
        <f t="shared" si="862"/>
        <v>0</v>
      </c>
      <c r="DW673" s="73">
        <f t="shared" si="863"/>
        <v>0</v>
      </c>
      <c r="DX673" s="73">
        <f t="shared" si="864"/>
        <v>1</v>
      </c>
      <c r="DY673" s="125">
        <f t="shared" si="865"/>
        <v>0</v>
      </c>
      <c r="DZ673" s="73">
        <f t="shared" si="866"/>
        <v>0</v>
      </c>
      <c r="EA673" s="19">
        <f t="shared" si="867"/>
        <v>1</v>
      </c>
      <c r="EB673" s="50">
        <f t="shared" si="868"/>
        <v>0</v>
      </c>
      <c r="EC673" s="19">
        <f t="shared" si="869"/>
        <v>0</v>
      </c>
      <c r="ED673" s="19">
        <f t="shared" si="870"/>
        <v>0</v>
      </c>
      <c r="EE673" s="19">
        <f t="shared" si="871"/>
        <v>1</v>
      </c>
      <c r="EF673" s="50">
        <f t="shared" si="872"/>
        <v>0</v>
      </c>
      <c r="EG673" s="19">
        <f t="shared" si="873"/>
        <v>1</v>
      </c>
      <c r="EH673" s="19">
        <f t="shared" si="874"/>
        <v>0</v>
      </c>
      <c r="EI673" s="50">
        <f t="shared" si="875"/>
        <v>0</v>
      </c>
      <c r="EJ673" s="125">
        <f t="shared" si="876"/>
        <v>3</v>
      </c>
      <c r="EK673">
        <f t="shared" si="877"/>
        <v>42361</v>
      </c>
      <c r="EL673">
        <f t="shared" si="878"/>
        <v>565</v>
      </c>
      <c r="EM673">
        <f t="shared" si="879"/>
        <v>965.8</v>
      </c>
      <c r="EN673">
        <f t="shared" si="880"/>
        <v>2238.8000000000002</v>
      </c>
      <c r="EO673" t="str">
        <f t="shared" si="881"/>
        <v/>
      </c>
      <c r="EP673">
        <f t="shared" si="882"/>
        <v>38</v>
      </c>
      <c r="EQ673">
        <f t="shared" si="883"/>
        <v>86.6</v>
      </c>
      <c r="ER673" t="str">
        <f t="shared" si="884"/>
        <v/>
      </c>
      <c r="ES673" t="str">
        <f t="shared" si="885"/>
        <v/>
      </c>
      <c r="ET673">
        <f t="shared" si="886"/>
        <v>4449.7</v>
      </c>
      <c r="EU673" s="61">
        <f t="shared" si="887"/>
        <v>68434.5</v>
      </c>
      <c r="EV673" s="53" t="e">
        <f>IF(ISNUMBER(EK673),EK673*#REF!,"")</f>
        <v>#REF!</v>
      </c>
      <c r="EW673" s="53" t="e">
        <f>IF(ISNUMBER(EL673),EL673*#REF!,"")</f>
        <v>#REF!</v>
      </c>
      <c r="EX673" s="53" t="e">
        <f>IF(ISNUMBER(EM673),EM673*#REF!,"")</f>
        <v>#REF!</v>
      </c>
      <c r="EY673" s="53" t="e">
        <f>IF(ISNUMBER(EN673),EN673*#REF!,"")</f>
        <v>#REF!</v>
      </c>
      <c r="EZ673" s="53" t="str">
        <f>IF(ISNUMBER(EO673),EO673*#REF!,"")</f>
        <v/>
      </c>
      <c r="FA673" s="53" t="e">
        <f>IF(ISNUMBER(EP673),EP673*#REF!,"")</f>
        <v>#REF!</v>
      </c>
      <c r="FB673" s="53" t="e">
        <f>IF(ISNUMBER(EQ673),EQ673*#REF!,"")</f>
        <v>#REF!</v>
      </c>
      <c r="FC673" s="53" t="str">
        <f>IF(ISNUMBER(ER673),ER673*#REF!,"")</f>
        <v/>
      </c>
      <c r="FD673" s="53" t="str">
        <f>IF(ISNUMBER(ES673),ES673*#REF!,"")</f>
        <v/>
      </c>
      <c r="FE673" s="53" t="e">
        <f>IF(ISNUMBER(ET673),ET673*#REF!,"")</f>
        <v>#REF!</v>
      </c>
      <c r="FF673" s="52" t="e">
        <f>IF(ISNUMBER(EU673),EU673*#REF!,"")</f>
        <v>#REF!</v>
      </c>
      <c r="FG673" s="55" t="str">
        <f t="shared" si="888"/>
        <v/>
      </c>
      <c r="FH673" s="55" t="str">
        <f t="shared" si="889"/>
        <v/>
      </c>
      <c r="FI673" s="55" t="str">
        <f t="shared" si="890"/>
        <v/>
      </c>
      <c r="FJ673" s="55" t="str">
        <f t="shared" si="891"/>
        <v/>
      </c>
      <c r="FK673" s="55" t="str">
        <f t="shared" si="892"/>
        <v/>
      </c>
      <c r="FL673" s="55" t="str">
        <f t="shared" si="893"/>
        <v/>
      </c>
      <c r="FM673" s="55" t="str">
        <f t="shared" si="894"/>
        <v/>
      </c>
      <c r="FN673" s="55" t="str">
        <f t="shared" si="895"/>
        <v/>
      </c>
      <c r="FO673" s="55" t="str">
        <f t="shared" si="896"/>
        <v/>
      </c>
      <c r="FP673" s="55" t="str">
        <f t="shared" si="897"/>
        <v/>
      </c>
      <c r="FQ673" s="59" t="str">
        <f t="shared" si="898"/>
        <v/>
      </c>
      <c r="FR673" s="53" t="str">
        <f t="shared" si="852"/>
        <v/>
      </c>
      <c r="FS673" s="53" t="e">
        <f t="shared" si="899"/>
        <v>#VALUE!</v>
      </c>
      <c r="FT673" s="19" t="e">
        <f t="shared" si="900"/>
        <v>#VALUE!</v>
      </c>
      <c r="FU673" s="19" t="e">
        <f t="shared" si="901"/>
        <v>#VALUE!</v>
      </c>
      <c r="FV673" s="19" t="e">
        <f t="shared" si="902"/>
        <v>#VALUE!</v>
      </c>
      <c r="FW673" s="50" t="e">
        <f t="shared" si="903"/>
        <v>#VALUE!</v>
      </c>
      <c r="FX673" s="120">
        <f t="shared" si="904"/>
        <v>0</v>
      </c>
      <c r="FY673" s="120">
        <f t="shared" si="905"/>
        <v>0</v>
      </c>
      <c r="FZ673" s="120">
        <f t="shared" si="906"/>
        <v>0</v>
      </c>
      <c r="GA673" s="120">
        <f t="shared" si="907"/>
        <v>0</v>
      </c>
      <c r="GB673" s="120">
        <f t="shared" si="908"/>
        <v>0</v>
      </c>
      <c r="GC673" s="120">
        <f t="shared" si="909"/>
        <v>0</v>
      </c>
      <c r="GD673" s="120">
        <f t="shared" si="910"/>
        <v>0</v>
      </c>
      <c r="GE673" s="120">
        <f t="shared" si="911"/>
        <v>0</v>
      </c>
      <c r="GF673" s="120">
        <f t="shared" si="912"/>
        <v>0</v>
      </c>
      <c r="GG673">
        <f t="shared" si="913"/>
        <v>0</v>
      </c>
      <c r="GH673">
        <f t="shared" si="914"/>
        <v>0</v>
      </c>
      <c r="GI673">
        <v>6</v>
      </c>
      <c r="GJ673" t="str">
        <f t="shared" si="915"/>
        <v/>
      </c>
    </row>
    <row r="674" spans="1:192" x14ac:dyDescent="0.2">
      <c r="A674" s="50">
        <f t="shared" si="917"/>
        <v>673</v>
      </c>
      <c r="B674" s="2" t="s">
        <v>303</v>
      </c>
      <c r="C674" s="2" t="s">
        <v>442</v>
      </c>
      <c r="D674" s="2"/>
      <c r="E674" s="2" t="s">
        <v>3047</v>
      </c>
      <c r="F674" s="19">
        <v>3529790</v>
      </c>
      <c r="G674" s="19">
        <v>5685410</v>
      </c>
      <c r="H674" s="77">
        <f t="shared" si="855"/>
        <v>529703.65399999998</v>
      </c>
      <c r="I674" s="77">
        <f t="shared" si="856"/>
        <v>5683575.6260000002</v>
      </c>
      <c r="J674" s="19">
        <v>278</v>
      </c>
      <c r="K674" s="66" t="s">
        <v>1334</v>
      </c>
      <c r="L674" s="19">
        <v>1316</v>
      </c>
      <c r="M674" s="19">
        <v>158</v>
      </c>
      <c r="N674" s="19">
        <v>158</v>
      </c>
      <c r="Q674" t="s">
        <v>2861</v>
      </c>
      <c r="R674" s="2" t="s">
        <v>2863</v>
      </c>
      <c r="S674" s="2" t="s">
        <v>1325</v>
      </c>
      <c r="T674" s="241" t="str">
        <f t="shared" si="857"/>
        <v>T</v>
      </c>
      <c r="U674" s="241" t="str">
        <f t="shared" si="858"/>
        <v>-</v>
      </c>
      <c r="V674" s="241" t="str">
        <f t="shared" si="859"/>
        <v>B</v>
      </c>
      <c r="W674" s="241" t="str">
        <f t="shared" si="851"/>
        <v>-</v>
      </c>
      <c r="X674" s="260">
        <f t="shared" si="847"/>
        <v>6</v>
      </c>
      <c r="Y674" s="261" t="str">
        <f t="shared" si="916"/>
        <v/>
      </c>
      <c r="Z674" s="56" t="s">
        <v>2212</v>
      </c>
      <c r="AA674" s="48">
        <v>3311</v>
      </c>
      <c r="AB674" s="73">
        <v>2</v>
      </c>
      <c r="AC674" s="2" t="s">
        <v>455</v>
      </c>
      <c r="AD674" s="2" t="s">
        <v>3054</v>
      </c>
      <c r="AE674" s="306" t="s">
        <v>3064</v>
      </c>
      <c r="AF674" s="307">
        <v>41.9</v>
      </c>
      <c r="AJ674" s="19">
        <v>1.09297</v>
      </c>
      <c r="AK674" s="19">
        <v>16.5</v>
      </c>
      <c r="AM674" s="66">
        <v>0.35</v>
      </c>
      <c r="AR674">
        <v>122660.7</v>
      </c>
      <c r="AS674" s="193">
        <f t="shared" si="853"/>
        <v>122660.69100000001</v>
      </c>
      <c r="AT674" s="248" t="str">
        <f t="shared" si="854"/>
        <v/>
      </c>
      <c r="AU674">
        <v>43690</v>
      </c>
      <c r="AV674">
        <v>961.6</v>
      </c>
      <c r="AW674">
        <v>2152</v>
      </c>
      <c r="AX674">
        <v>70970</v>
      </c>
      <c r="AY674">
        <v>4355</v>
      </c>
      <c r="AZ674" s="61">
        <v>200</v>
      </c>
      <c r="BA674">
        <v>13.31</v>
      </c>
      <c r="BB674">
        <v>236</v>
      </c>
      <c r="BC674">
        <v>20.53</v>
      </c>
      <c r="BD674">
        <v>7.0739999999999998</v>
      </c>
      <c r="BE674">
        <v>22.72</v>
      </c>
      <c r="BF674">
        <v>0.68400000000000005</v>
      </c>
      <c r="BH674">
        <v>19.850000000000001</v>
      </c>
      <c r="BI674">
        <v>0.14299999999999999</v>
      </c>
      <c r="BM674">
        <v>9.9600000000000009</v>
      </c>
      <c r="BN674" s="61">
        <v>1.82</v>
      </c>
      <c r="BO674" s="90"/>
      <c r="BP674" s="90" t="s">
        <v>1322</v>
      </c>
      <c r="BQ674" s="90" t="s">
        <v>1322</v>
      </c>
      <c r="BR674" s="90" t="s">
        <v>1322</v>
      </c>
      <c r="BS674" s="90"/>
      <c r="BT674" s="90"/>
      <c r="BU674" s="90"/>
      <c r="BV674" s="90"/>
      <c r="BW674" s="90" t="s">
        <v>1322</v>
      </c>
      <c r="BX674" s="90"/>
      <c r="BY674" s="90"/>
      <c r="BZ674" s="90"/>
      <c r="CA674" s="90"/>
      <c r="CB674" s="90"/>
      <c r="CC674" s="90" t="s">
        <v>1322</v>
      </c>
      <c r="CD674" s="90"/>
      <c r="CE674" s="90"/>
      <c r="CF674" s="90"/>
      <c r="CG674" s="90"/>
      <c r="CH674" s="90"/>
      <c r="CI674" s="90"/>
      <c r="CJ674" s="90"/>
      <c r="CK674" s="90"/>
      <c r="CL674" s="91"/>
      <c r="CM674" s="90"/>
      <c r="CN674" s="90">
        <v>57</v>
      </c>
      <c r="CO674" s="90"/>
      <c r="DB674" s="103"/>
      <c r="DC674" s="103"/>
      <c r="DD674" s="103"/>
      <c r="DE674" s="103"/>
      <c r="DF674" s="103"/>
      <c r="DG674" s="103"/>
      <c r="DH674" s="103"/>
      <c r="DI674" s="103"/>
      <c r="DJ674" s="103"/>
      <c r="DK674" s="103"/>
      <c r="DL674" s="103"/>
      <c r="DM674" s="103"/>
      <c r="DN674" s="103"/>
      <c r="DO674" s="103"/>
      <c r="DP674" s="103"/>
      <c r="DQ674" s="103"/>
      <c r="DR674" s="103"/>
      <c r="DS674" s="104"/>
      <c r="DT674" s="50">
        <f t="shared" si="860"/>
        <v>0</v>
      </c>
      <c r="DU674" s="73">
        <f t="shared" si="861"/>
        <v>0</v>
      </c>
      <c r="DV674" s="73">
        <f t="shared" si="862"/>
        <v>0</v>
      </c>
      <c r="DW674" s="73">
        <f t="shared" si="863"/>
        <v>0</v>
      </c>
      <c r="DX674" s="73">
        <f t="shared" si="864"/>
        <v>1</v>
      </c>
      <c r="DY674" s="125">
        <f t="shared" si="865"/>
        <v>0</v>
      </c>
      <c r="DZ674" s="73">
        <f t="shared" si="866"/>
        <v>0</v>
      </c>
      <c r="EA674" s="19">
        <f t="shared" si="867"/>
        <v>1</v>
      </c>
      <c r="EB674" s="50">
        <f t="shared" si="868"/>
        <v>0</v>
      </c>
      <c r="EC674" s="19">
        <f t="shared" si="869"/>
        <v>0</v>
      </c>
      <c r="ED674" s="19">
        <f t="shared" si="870"/>
        <v>0</v>
      </c>
      <c r="EE674" s="19">
        <f t="shared" si="871"/>
        <v>1</v>
      </c>
      <c r="EF674" s="50">
        <f t="shared" si="872"/>
        <v>0</v>
      </c>
      <c r="EG674" s="19">
        <f t="shared" si="873"/>
        <v>1</v>
      </c>
      <c r="EH674" s="19">
        <f t="shared" si="874"/>
        <v>0</v>
      </c>
      <c r="EI674" s="50">
        <f t="shared" si="875"/>
        <v>0</v>
      </c>
      <c r="EJ674" s="125">
        <f t="shared" si="876"/>
        <v>3</v>
      </c>
      <c r="EK674">
        <f t="shared" si="877"/>
        <v>43690</v>
      </c>
      <c r="EL674">
        <f t="shared" si="878"/>
        <v>236</v>
      </c>
      <c r="EM674">
        <f t="shared" si="879"/>
        <v>961.6</v>
      </c>
      <c r="EN674">
        <f t="shared" si="880"/>
        <v>2152</v>
      </c>
      <c r="EO674">
        <f t="shared" si="881"/>
        <v>0.68400000000000005</v>
      </c>
      <c r="EP674">
        <f t="shared" si="882"/>
        <v>22.72</v>
      </c>
      <c r="EQ674">
        <f t="shared" si="883"/>
        <v>200</v>
      </c>
      <c r="ER674" t="str">
        <f t="shared" si="884"/>
        <v/>
      </c>
      <c r="ES674" t="str">
        <f t="shared" si="885"/>
        <v/>
      </c>
      <c r="ET674">
        <f t="shared" si="886"/>
        <v>4355</v>
      </c>
      <c r="EU674" s="61">
        <f t="shared" si="887"/>
        <v>70970</v>
      </c>
      <c r="EV674" s="53" t="e">
        <f>IF(ISNUMBER(EK674),EK674*#REF!,"")</f>
        <v>#REF!</v>
      </c>
      <c r="EW674" s="53" t="e">
        <f>IF(ISNUMBER(EL674),EL674*#REF!,"")</f>
        <v>#REF!</v>
      </c>
      <c r="EX674" s="53" t="e">
        <f>IF(ISNUMBER(EM674),EM674*#REF!,"")</f>
        <v>#REF!</v>
      </c>
      <c r="EY674" s="53" t="e">
        <f>IF(ISNUMBER(EN674),EN674*#REF!,"")</f>
        <v>#REF!</v>
      </c>
      <c r="EZ674" s="53" t="e">
        <f>IF(ISNUMBER(EO674),EO674*#REF!,"")</f>
        <v>#REF!</v>
      </c>
      <c r="FA674" s="53" t="e">
        <f>IF(ISNUMBER(EP674),EP674*#REF!,"")</f>
        <v>#REF!</v>
      </c>
      <c r="FB674" s="53" t="e">
        <f>IF(ISNUMBER(EQ674),EQ674*#REF!,"")</f>
        <v>#REF!</v>
      </c>
      <c r="FC674" s="53" t="str">
        <f>IF(ISNUMBER(ER674),ER674*#REF!,"")</f>
        <v/>
      </c>
      <c r="FD674" s="53" t="str">
        <f>IF(ISNUMBER(ES674),ES674*#REF!,"")</f>
        <v/>
      </c>
      <c r="FE674" s="53" t="e">
        <f>IF(ISNUMBER(ET674),ET674*#REF!,"")</f>
        <v>#REF!</v>
      </c>
      <c r="FF674" s="52" t="e">
        <f>IF(ISNUMBER(EU674),EU674*#REF!,"")</f>
        <v>#REF!</v>
      </c>
      <c r="FG674" s="55" t="str">
        <f t="shared" si="888"/>
        <v/>
      </c>
      <c r="FH674" s="55" t="str">
        <f t="shared" si="889"/>
        <v/>
      </c>
      <c r="FI674" s="55" t="str">
        <f t="shared" si="890"/>
        <v/>
      </c>
      <c r="FJ674" s="55" t="str">
        <f t="shared" si="891"/>
        <v/>
      </c>
      <c r="FK674" s="55" t="str">
        <f t="shared" si="892"/>
        <v/>
      </c>
      <c r="FL674" s="55" t="str">
        <f t="shared" si="893"/>
        <v/>
      </c>
      <c r="FM674" s="55" t="str">
        <f t="shared" si="894"/>
        <v/>
      </c>
      <c r="FN674" s="55" t="str">
        <f t="shared" si="895"/>
        <v/>
      </c>
      <c r="FO674" s="55" t="str">
        <f t="shared" si="896"/>
        <v/>
      </c>
      <c r="FP674" s="55" t="str">
        <f t="shared" si="897"/>
        <v/>
      </c>
      <c r="FQ674" s="59" t="str">
        <f t="shared" si="898"/>
        <v/>
      </c>
      <c r="FR674" s="53" t="str">
        <f t="shared" si="852"/>
        <v/>
      </c>
      <c r="FS674" s="53" t="e">
        <f t="shared" si="899"/>
        <v>#VALUE!</v>
      </c>
      <c r="FT674" s="19" t="e">
        <f t="shared" si="900"/>
        <v>#VALUE!</v>
      </c>
      <c r="FU674" s="19" t="e">
        <f t="shared" si="901"/>
        <v>#VALUE!</v>
      </c>
      <c r="FV674" s="19" t="e">
        <f t="shared" si="902"/>
        <v>#VALUE!</v>
      </c>
      <c r="FW674" s="50" t="e">
        <f t="shared" si="903"/>
        <v>#VALUE!</v>
      </c>
      <c r="FX674" s="120">
        <f t="shared" si="904"/>
        <v>0</v>
      </c>
      <c r="FY674" s="120">
        <f t="shared" si="905"/>
        <v>0</v>
      </c>
      <c r="FZ674" s="120">
        <f t="shared" si="906"/>
        <v>0</v>
      </c>
      <c r="GA674" s="120">
        <f t="shared" si="907"/>
        <v>0</v>
      </c>
      <c r="GB674" s="120">
        <f t="shared" si="908"/>
        <v>0</v>
      </c>
      <c r="GC674" s="120">
        <f t="shared" si="909"/>
        <v>0</v>
      </c>
      <c r="GD674" s="120">
        <f t="shared" si="910"/>
        <v>0</v>
      </c>
      <c r="GE674" s="120">
        <f t="shared" si="911"/>
        <v>0</v>
      </c>
      <c r="GF674" s="120">
        <f t="shared" si="912"/>
        <v>0</v>
      </c>
      <c r="GG674">
        <f t="shared" si="913"/>
        <v>0</v>
      </c>
      <c r="GH674">
        <f t="shared" si="914"/>
        <v>0</v>
      </c>
      <c r="GI674">
        <v>6</v>
      </c>
      <c r="GJ674" t="str">
        <f t="shared" si="915"/>
        <v/>
      </c>
    </row>
    <row r="675" spans="1:192" x14ac:dyDescent="0.2">
      <c r="A675" s="50">
        <f t="shared" si="917"/>
        <v>674</v>
      </c>
      <c r="B675" s="2" t="s">
        <v>303</v>
      </c>
      <c r="C675" s="2" t="s">
        <v>443</v>
      </c>
      <c r="D675" s="2"/>
      <c r="E675" s="2"/>
      <c r="F675" s="274">
        <v>3529997</v>
      </c>
      <c r="G675" s="274">
        <v>5686249</v>
      </c>
      <c r="H675" s="77">
        <f t="shared" si="855"/>
        <v>529910.57120000001</v>
      </c>
      <c r="I675" s="77">
        <f t="shared" si="856"/>
        <v>5684414.2904000003</v>
      </c>
      <c r="J675" s="19">
        <v>233.7</v>
      </c>
      <c r="K675" s="19" t="s">
        <v>1334</v>
      </c>
      <c r="L675" s="19">
        <v>674</v>
      </c>
      <c r="Q675" s="2" t="s">
        <v>1339</v>
      </c>
      <c r="R675" s="2" t="s">
        <v>2868</v>
      </c>
      <c r="S675" t="s">
        <v>1324</v>
      </c>
      <c r="T675" s="241" t="str">
        <f t="shared" si="857"/>
        <v>T</v>
      </c>
      <c r="U675" s="241" t="str">
        <f t="shared" si="858"/>
        <v>-</v>
      </c>
      <c r="V675" s="241" t="str">
        <f t="shared" si="859"/>
        <v>B</v>
      </c>
      <c r="W675" s="241" t="str">
        <f t="shared" si="851"/>
        <v>-</v>
      </c>
      <c r="X675" s="260">
        <f t="shared" si="847"/>
        <v>6</v>
      </c>
      <c r="Y675" s="261" t="str">
        <f t="shared" si="916"/>
        <v/>
      </c>
      <c r="Z675" s="61" t="s">
        <v>2213</v>
      </c>
      <c r="AA675" s="48">
        <v>28979</v>
      </c>
      <c r="AB675" s="73">
        <v>1</v>
      </c>
      <c r="AC675" s="2" t="s">
        <v>3048</v>
      </c>
      <c r="AD675" t="s">
        <v>3049</v>
      </c>
      <c r="AF675" s="66">
        <v>25.6</v>
      </c>
      <c r="AI675" s="113"/>
      <c r="AR675">
        <v>31520</v>
      </c>
      <c r="AS675" s="193">
        <f t="shared" si="853"/>
        <v>31542.125799999998</v>
      </c>
      <c r="AT675" s="248" t="str">
        <f t="shared" si="854"/>
        <v/>
      </c>
      <c r="AU675">
        <v>10700</v>
      </c>
      <c r="AV675">
        <v>243.8</v>
      </c>
      <c r="AW675">
        <v>902.2</v>
      </c>
      <c r="AX675">
        <v>17258</v>
      </c>
      <c r="AY675">
        <v>2015</v>
      </c>
      <c r="AZ675" s="61">
        <v>281.3</v>
      </c>
      <c r="BA675">
        <v>2.33</v>
      </c>
      <c r="BB675">
        <v>75.2</v>
      </c>
      <c r="BC675">
        <v>20.7</v>
      </c>
      <c r="BD675">
        <v>2.1</v>
      </c>
      <c r="BE675">
        <v>8.6999999999999993</v>
      </c>
      <c r="BF675">
        <v>0.17</v>
      </c>
      <c r="BG675">
        <v>0.15</v>
      </c>
      <c r="BH675" s="55">
        <v>10</v>
      </c>
      <c r="BI675">
        <v>0.19</v>
      </c>
      <c r="BM675">
        <v>19.8</v>
      </c>
      <c r="BN675" s="61">
        <v>2.1</v>
      </c>
      <c r="BO675" s="90"/>
      <c r="BP675" s="93">
        <v>180</v>
      </c>
      <c r="BQ675" s="90">
        <v>85.8</v>
      </c>
      <c r="BR675" s="90">
        <v>60</v>
      </c>
      <c r="BS675" s="90"/>
      <c r="BT675" s="90"/>
      <c r="BU675" s="90"/>
      <c r="BV675" s="90"/>
      <c r="BW675" s="90"/>
      <c r="BX675" s="90"/>
      <c r="BY675" s="90"/>
      <c r="BZ675" s="90"/>
      <c r="CA675" s="90"/>
      <c r="CB675" s="90"/>
      <c r="CC675" s="90">
        <v>60</v>
      </c>
      <c r="CD675" s="90"/>
      <c r="CE675" s="90"/>
      <c r="CF675" s="90"/>
      <c r="CG675" s="90"/>
      <c r="CH675" s="90"/>
      <c r="CI675" s="90"/>
      <c r="CJ675" s="90"/>
      <c r="CK675" s="90"/>
      <c r="CL675" s="91"/>
      <c r="CM675" s="90"/>
      <c r="CN675" s="90">
        <v>83</v>
      </c>
      <c r="CO675" s="90"/>
      <c r="DB675" s="103"/>
      <c r="DC675" s="103"/>
      <c r="DD675" s="103"/>
      <c r="DE675" s="103"/>
      <c r="DF675" s="103"/>
      <c r="DG675" s="103"/>
      <c r="DH675" s="103"/>
      <c r="DI675" s="103"/>
      <c r="DJ675" s="103"/>
      <c r="DK675" s="103"/>
      <c r="DL675" s="103"/>
      <c r="DM675" s="103"/>
      <c r="DN675" s="103"/>
      <c r="DO675" s="103"/>
      <c r="DP675" s="103"/>
      <c r="DQ675" s="103"/>
      <c r="DR675" s="103"/>
      <c r="DS675" s="104"/>
      <c r="DT675" s="50">
        <f t="shared" si="860"/>
        <v>1</v>
      </c>
      <c r="DU675" s="73">
        <f t="shared" si="861"/>
        <v>0</v>
      </c>
      <c r="DV675" s="73">
        <f t="shared" si="862"/>
        <v>0</v>
      </c>
      <c r="DW675" s="73">
        <f t="shared" si="863"/>
        <v>0</v>
      </c>
      <c r="DX675" s="73">
        <f t="shared" si="864"/>
        <v>1</v>
      </c>
      <c r="DY675" s="125">
        <f t="shared" si="865"/>
        <v>0</v>
      </c>
      <c r="DZ675" s="73">
        <f t="shared" si="866"/>
        <v>0</v>
      </c>
      <c r="EA675" s="19">
        <f t="shared" si="867"/>
        <v>1</v>
      </c>
      <c r="EB675" s="50">
        <f t="shared" si="868"/>
        <v>0</v>
      </c>
      <c r="EC675" s="19">
        <f t="shared" si="869"/>
        <v>0</v>
      </c>
      <c r="ED675" s="19">
        <f t="shared" si="870"/>
        <v>0</v>
      </c>
      <c r="EE675" s="19">
        <f t="shared" si="871"/>
        <v>1</v>
      </c>
      <c r="EF675" s="50">
        <f t="shared" si="872"/>
        <v>0</v>
      </c>
      <c r="EG675" s="19">
        <f t="shared" si="873"/>
        <v>1</v>
      </c>
      <c r="EH675" s="19">
        <f t="shared" si="874"/>
        <v>0</v>
      </c>
      <c r="EI675" s="50">
        <f t="shared" si="875"/>
        <v>0</v>
      </c>
      <c r="EJ675" s="125">
        <f t="shared" si="876"/>
        <v>3</v>
      </c>
      <c r="EK675">
        <f t="shared" si="877"/>
        <v>10700</v>
      </c>
      <c r="EL675">
        <f t="shared" si="878"/>
        <v>75.2</v>
      </c>
      <c r="EM675">
        <f t="shared" si="879"/>
        <v>243.8</v>
      </c>
      <c r="EN675">
        <f t="shared" si="880"/>
        <v>902.2</v>
      </c>
      <c r="EO675">
        <f t="shared" si="881"/>
        <v>0.17</v>
      </c>
      <c r="EP675">
        <f t="shared" si="882"/>
        <v>8.6999999999999993</v>
      </c>
      <c r="EQ675">
        <f t="shared" si="883"/>
        <v>281.3</v>
      </c>
      <c r="ER675" t="str">
        <f t="shared" si="884"/>
        <v/>
      </c>
      <c r="ES675" t="str">
        <f t="shared" si="885"/>
        <v/>
      </c>
      <c r="ET675">
        <f t="shared" si="886"/>
        <v>2015</v>
      </c>
      <c r="EU675" s="61">
        <f t="shared" si="887"/>
        <v>17258</v>
      </c>
      <c r="EV675" s="53" t="e">
        <f>IF(ISNUMBER(EK675),EK675*#REF!,"")</f>
        <v>#REF!</v>
      </c>
      <c r="EW675" s="53" t="e">
        <f>IF(ISNUMBER(EL675),EL675*#REF!,"")</f>
        <v>#REF!</v>
      </c>
      <c r="EX675" s="53" t="e">
        <f>IF(ISNUMBER(EM675),EM675*#REF!,"")</f>
        <v>#REF!</v>
      </c>
      <c r="EY675" s="53" t="e">
        <f>IF(ISNUMBER(EN675),EN675*#REF!,"")</f>
        <v>#REF!</v>
      </c>
      <c r="EZ675" s="53" t="e">
        <f>IF(ISNUMBER(EO675),EO675*#REF!,"")</f>
        <v>#REF!</v>
      </c>
      <c r="FA675" s="53" t="e">
        <f>IF(ISNUMBER(EP675),EP675*#REF!,"")</f>
        <v>#REF!</v>
      </c>
      <c r="FB675" s="53" t="e">
        <f>IF(ISNUMBER(EQ675),EQ675*#REF!,"")</f>
        <v>#REF!</v>
      </c>
      <c r="FC675" s="53" t="str">
        <f>IF(ISNUMBER(ER675),ER675*#REF!,"")</f>
        <v/>
      </c>
      <c r="FD675" s="53" t="str">
        <f>IF(ISNUMBER(ES675),ES675*#REF!,"")</f>
        <v/>
      </c>
      <c r="FE675" s="53" t="e">
        <f>IF(ISNUMBER(ET675),ET675*#REF!,"")</f>
        <v>#REF!</v>
      </c>
      <c r="FF675" s="52" t="e">
        <f>IF(ISNUMBER(EU675),EU675*#REF!,"")</f>
        <v>#REF!</v>
      </c>
      <c r="FG675" s="55" t="str">
        <f t="shared" si="888"/>
        <v/>
      </c>
      <c r="FH675" s="55" t="str">
        <f t="shared" si="889"/>
        <v/>
      </c>
      <c r="FI675" s="55" t="str">
        <f t="shared" si="890"/>
        <v/>
      </c>
      <c r="FJ675" s="55" t="str">
        <f t="shared" si="891"/>
        <v/>
      </c>
      <c r="FK675" s="55" t="str">
        <f t="shared" si="892"/>
        <v/>
      </c>
      <c r="FL675" s="55" t="str">
        <f t="shared" si="893"/>
        <v/>
      </c>
      <c r="FM675" s="55" t="str">
        <f t="shared" si="894"/>
        <v/>
      </c>
      <c r="FN675" s="55" t="str">
        <f t="shared" si="895"/>
        <v/>
      </c>
      <c r="FO675" s="55" t="str">
        <f t="shared" si="896"/>
        <v/>
      </c>
      <c r="FP675" s="55" t="str">
        <f t="shared" si="897"/>
        <v/>
      </c>
      <c r="FQ675" s="59" t="str">
        <f t="shared" si="898"/>
        <v/>
      </c>
      <c r="FR675" s="53" t="str">
        <f t="shared" si="852"/>
        <v/>
      </c>
      <c r="FS675" s="53" t="e">
        <f t="shared" si="899"/>
        <v>#VALUE!</v>
      </c>
      <c r="FT675" s="19" t="e">
        <f t="shared" si="900"/>
        <v>#VALUE!</v>
      </c>
      <c r="FU675" s="19" t="e">
        <f t="shared" si="901"/>
        <v>#VALUE!</v>
      </c>
      <c r="FV675" s="19" t="e">
        <f t="shared" si="902"/>
        <v>#VALUE!</v>
      </c>
      <c r="FW675" s="50" t="e">
        <f t="shared" si="903"/>
        <v>#VALUE!</v>
      </c>
      <c r="FX675" s="120">
        <f t="shared" si="904"/>
        <v>0</v>
      </c>
      <c r="FY675" s="120">
        <f t="shared" si="905"/>
        <v>0</v>
      </c>
      <c r="FZ675" s="120">
        <f t="shared" si="906"/>
        <v>0</v>
      </c>
      <c r="GA675" s="120">
        <f t="shared" si="907"/>
        <v>0</v>
      </c>
      <c r="GB675" s="120">
        <f t="shared" si="908"/>
        <v>0</v>
      </c>
      <c r="GC675" s="120">
        <f t="shared" si="909"/>
        <v>0</v>
      </c>
      <c r="GD675" s="120">
        <f t="shared" si="910"/>
        <v>0</v>
      </c>
      <c r="GE675" s="120">
        <f t="shared" si="911"/>
        <v>0</v>
      </c>
      <c r="GF675" s="120">
        <f t="shared" si="912"/>
        <v>0</v>
      </c>
      <c r="GG675">
        <f t="shared" si="913"/>
        <v>0</v>
      </c>
      <c r="GH675">
        <f t="shared" si="914"/>
        <v>0</v>
      </c>
      <c r="GI675">
        <v>6</v>
      </c>
      <c r="GJ675" t="str">
        <f t="shared" si="915"/>
        <v/>
      </c>
    </row>
    <row r="676" spans="1:192" x14ac:dyDescent="0.2">
      <c r="A676" s="50">
        <f t="shared" si="917"/>
        <v>675</v>
      </c>
      <c r="B676" s="2" t="s">
        <v>303</v>
      </c>
      <c r="C676" s="2" t="s">
        <v>443</v>
      </c>
      <c r="D676" s="2"/>
      <c r="E676" s="2"/>
      <c r="F676" s="19">
        <v>3529997</v>
      </c>
      <c r="G676" s="19">
        <v>5686249</v>
      </c>
      <c r="H676" s="77">
        <f t="shared" si="855"/>
        <v>529910.57120000001</v>
      </c>
      <c r="I676" s="77">
        <f t="shared" si="856"/>
        <v>5684414.2904000003</v>
      </c>
      <c r="J676" s="19">
        <v>233.7</v>
      </c>
      <c r="K676" s="66" t="s">
        <v>1334</v>
      </c>
      <c r="L676" s="19">
        <v>674</v>
      </c>
      <c r="Q676" s="2" t="s">
        <v>1339</v>
      </c>
      <c r="R676" s="2" t="s">
        <v>2868</v>
      </c>
      <c r="S676" t="s">
        <v>1324</v>
      </c>
      <c r="T676" s="241" t="str">
        <f t="shared" si="857"/>
        <v>T</v>
      </c>
      <c r="U676" s="241" t="str">
        <f t="shared" si="858"/>
        <v>-</v>
      </c>
      <c r="V676" s="241" t="str">
        <f t="shared" si="859"/>
        <v>B</v>
      </c>
      <c r="W676" s="241" t="str">
        <f t="shared" si="851"/>
        <v>-</v>
      </c>
      <c r="X676" s="260">
        <f t="shared" si="847"/>
        <v>6</v>
      </c>
      <c r="Y676" s="261" t="str">
        <f t="shared" si="916"/>
        <v/>
      </c>
      <c r="Z676" s="61" t="s">
        <v>1474</v>
      </c>
      <c r="AA676" s="48">
        <v>36761</v>
      </c>
      <c r="AB676" s="73">
        <v>2</v>
      </c>
      <c r="AC676" s="2" t="s">
        <v>492</v>
      </c>
      <c r="AD676" s="2" t="s">
        <v>2214</v>
      </c>
      <c r="AF676" s="66">
        <v>23.7</v>
      </c>
      <c r="AG676" s="19">
        <v>34600</v>
      </c>
      <c r="AH676" s="19">
        <v>6.9</v>
      </c>
      <c r="AM676" s="66">
        <v>0.83</v>
      </c>
      <c r="AR676">
        <v>21021.88</v>
      </c>
      <c r="AS676" s="193">
        <f t="shared" si="853"/>
        <v>21021.695999999996</v>
      </c>
      <c r="AT676" s="248" t="str">
        <f t="shared" si="854"/>
        <v/>
      </c>
      <c r="AU676">
        <v>7400</v>
      </c>
      <c r="AV676">
        <v>180</v>
      </c>
      <c r="AW676">
        <v>650</v>
      </c>
      <c r="AX676">
        <v>11000</v>
      </c>
      <c r="AY676">
        <v>1500</v>
      </c>
      <c r="AZ676" s="61">
        <v>196</v>
      </c>
      <c r="BA676">
        <v>1.3</v>
      </c>
      <c r="BB676">
        <v>45</v>
      </c>
      <c r="BC676">
        <v>20.7</v>
      </c>
      <c r="BD676">
        <v>5.55</v>
      </c>
      <c r="BE676">
        <v>4.7</v>
      </c>
      <c r="BF676">
        <v>0.09</v>
      </c>
      <c r="BG676">
        <v>0.05</v>
      </c>
      <c r="BH676">
        <v>10</v>
      </c>
      <c r="BI676">
        <v>0.19</v>
      </c>
      <c r="BM676">
        <v>5.8</v>
      </c>
      <c r="BN676" s="61">
        <v>1.8</v>
      </c>
      <c r="BO676" s="90">
        <v>10</v>
      </c>
      <c r="BP676" s="90">
        <v>60</v>
      </c>
      <c r="BQ676" s="90">
        <v>72</v>
      </c>
      <c r="BR676" s="90">
        <v>20</v>
      </c>
      <c r="BS676" s="90"/>
      <c r="BT676" s="90"/>
      <c r="BU676" s="90"/>
      <c r="BV676" s="90"/>
      <c r="BW676" s="90"/>
      <c r="BX676" s="90">
        <v>64</v>
      </c>
      <c r="BY676" s="90"/>
      <c r="BZ676" s="90"/>
      <c r="CA676" s="90"/>
      <c r="CB676" s="90"/>
      <c r="CC676" s="90">
        <v>60</v>
      </c>
      <c r="CD676" s="90"/>
      <c r="CE676" s="90"/>
      <c r="CF676" s="90"/>
      <c r="CG676" s="90"/>
      <c r="CH676" s="90"/>
      <c r="CI676" s="90"/>
      <c r="CJ676" s="90"/>
      <c r="CK676" s="90"/>
      <c r="CL676" s="91">
        <v>230</v>
      </c>
      <c r="CM676" s="90">
        <v>2.2000000000000002</v>
      </c>
      <c r="CN676" s="90">
        <v>49.7</v>
      </c>
      <c r="CO676" s="90">
        <v>7.0000000000000001E-3</v>
      </c>
      <c r="DB676" s="103"/>
      <c r="DC676" s="103"/>
      <c r="DD676" s="103"/>
      <c r="DE676" s="103"/>
      <c r="DF676" s="103"/>
      <c r="DG676" s="103"/>
      <c r="DH676" s="103"/>
      <c r="DI676" s="103"/>
      <c r="DJ676" s="103"/>
      <c r="DK676" s="103"/>
      <c r="DL676" s="103"/>
      <c r="DM676" s="103"/>
      <c r="DN676" s="103"/>
      <c r="DO676" s="103"/>
      <c r="DP676" s="103"/>
      <c r="DQ676" s="103"/>
      <c r="DR676" s="103"/>
      <c r="DS676" s="104"/>
      <c r="DT676" s="50">
        <f t="shared" si="860"/>
        <v>0</v>
      </c>
      <c r="DU676" s="73">
        <f t="shared" si="861"/>
        <v>0</v>
      </c>
      <c r="DV676" s="73">
        <f t="shared" si="862"/>
        <v>0</v>
      </c>
      <c r="DW676" s="73">
        <f t="shared" si="863"/>
        <v>0</v>
      </c>
      <c r="DX676" s="73">
        <f t="shared" si="864"/>
        <v>1</v>
      </c>
      <c r="DY676" s="125">
        <f t="shared" si="865"/>
        <v>0</v>
      </c>
      <c r="DZ676" s="73">
        <f t="shared" si="866"/>
        <v>0</v>
      </c>
      <c r="EA676" s="19">
        <f t="shared" si="867"/>
        <v>1</v>
      </c>
      <c r="EB676" s="50">
        <f t="shared" si="868"/>
        <v>0</v>
      </c>
      <c r="EC676" s="19">
        <f t="shared" si="869"/>
        <v>0</v>
      </c>
      <c r="ED676" s="19">
        <f t="shared" si="870"/>
        <v>0</v>
      </c>
      <c r="EE676" s="19">
        <f t="shared" si="871"/>
        <v>1</v>
      </c>
      <c r="EF676" s="50">
        <f t="shared" si="872"/>
        <v>0</v>
      </c>
      <c r="EG676" s="19">
        <f t="shared" si="873"/>
        <v>1</v>
      </c>
      <c r="EH676" s="19">
        <f t="shared" si="874"/>
        <v>0</v>
      </c>
      <c r="EI676" s="50">
        <f t="shared" si="875"/>
        <v>0</v>
      </c>
      <c r="EJ676" s="125">
        <f t="shared" si="876"/>
        <v>3</v>
      </c>
      <c r="EK676">
        <f t="shared" si="877"/>
        <v>7400</v>
      </c>
      <c r="EL676">
        <f t="shared" si="878"/>
        <v>45</v>
      </c>
      <c r="EM676">
        <f t="shared" si="879"/>
        <v>180</v>
      </c>
      <c r="EN676">
        <f t="shared" si="880"/>
        <v>650</v>
      </c>
      <c r="EO676">
        <f t="shared" si="881"/>
        <v>0.09</v>
      </c>
      <c r="EP676">
        <f t="shared" si="882"/>
        <v>4.7</v>
      </c>
      <c r="EQ676">
        <f t="shared" si="883"/>
        <v>196</v>
      </c>
      <c r="ER676" t="str">
        <f t="shared" si="884"/>
        <v/>
      </c>
      <c r="ES676" t="str">
        <f t="shared" si="885"/>
        <v/>
      </c>
      <c r="ET676">
        <f t="shared" si="886"/>
        <v>1500</v>
      </c>
      <c r="EU676" s="61">
        <f t="shared" si="887"/>
        <v>11000</v>
      </c>
      <c r="EV676" s="53" t="e">
        <f>IF(ISNUMBER(EK676),EK676*#REF!,"")</f>
        <v>#REF!</v>
      </c>
      <c r="EW676" s="53" t="e">
        <f>IF(ISNUMBER(EL676),EL676*#REF!,"")</f>
        <v>#REF!</v>
      </c>
      <c r="EX676" s="53" t="e">
        <f>IF(ISNUMBER(EM676),EM676*#REF!,"")</f>
        <v>#REF!</v>
      </c>
      <c r="EY676" s="53" t="e">
        <f>IF(ISNUMBER(EN676),EN676*#REF!,"")</f>
        <v>#REF!</v>
      </c>
      <c r="EZ676" s="53" t="e">
        <f>IF(ISNUMBER(EO676),EO676*#REF!,"")</f>
        <v>#REF!</v>
      </c>
      <c r="FA676" s="53" t="e">
        <f>IF(ISNUMBER(EP676),EP676*#REF!,"")</f>
        <v>#REF!</v>
      </c>
      <c r="FB676" s="53" t="e">
        <f>IF(ISNUMBER(EQ676),EQ676*#REF!,"")</f>
        <v>#REF!</v>
      </c>
      <c r="FC676" s="53" t="str">
        <f>IF(ISNUMBER(ER676),ER676*#REF!,"")</f>
        <v/>
      </c>
      <c r="FD676" s="53" t="str">
        <f>IF(ISNUMBER(ES676),ES676*#REF!,"")</f>
        <v/>
      </c>
      <c r="FE676" s="53" t="e">
        <f>IF(ISNUMBER(ET676),ET676*#REF!,"")</f>
        <v>#REF!</v>
      </c>
      <c r="FF676" s="52" t="e">
        <f>IF(ISNUMBER(EU676),EU676*#REF!,"")</f>
        <v>#REF!</v>
      </c>
      <c r="FG676" s="55" t="str">
        <f t="shared" si="888"/>
        <v/>
      </c>
      <c r="FH676" s="55" t="str">
        <f t="shared" si="889"/>
        <v/>
      </c>
      <c r="FI676" s="55" t="str">
        <f t="shared" si="890"/>
        <v/>
      </c>
      <c r="FJ676" s="55" t="str">
        <f t="shared" si="891"/>
        <v/>
      </c>
      <c r="FK676" s="55" t="str">
        <f t="shared" si="892"/>
        <v/>
      </c>
      <c r="FL676" s="55" t="str">
        <f t="shared" si="893"/>
        <v/>
      </c>
      <c r="FM676" s="55" t="str">
        <f t="shared" si="894"/>
        <v/>
      </c>
      <c r="FN676" s="55" t="str">
        <f t="shared" si="895"/>
        <v/>
      </c>
      <c r="FO676" s="55" t="str">
        <f t="shared" si="896"/>
        <v/>
      </c>
      <c r="FP676" s="55" t="str">
        <f t="shared" si="897"/>
        <v/>
      </c>
      <c r="FQ676" s="59" t="str">
        <f t="shared" si="898"/>
        <v/>
      </c>
      <c r="FR676" s="53" t="str">
        <f t="shared" si="852"/>
        <v/>
      </c>
      <c r="FS676" s="53" t="e">
        <f t="shared" si="899"/>
        <v>#VALUE!</v>
      </c>
      <c r="FT676" s="19" t="e">
        <f t="shared" si="900"/>
        <v>#VALUE!</v>
      </c>
      <c r="FU676" s="19" t="e">
        <f t="shared" si="901"/>
        <v>#VALUE!</v>
      </c>
      <c r="FV676" s="19" t="e">
        <f t="shared" si="902"/>
        <v>#VALUE!</v>
      </c>
      <c r="FW676" s="50" t="e">
        <f t="shared" si="903"/>
        <v>#VALUE!</v>
      </c>
      <c r="FX676" s="120">
        <f t="shared" si="904"/>
        <v>0</v>
      </c>
      <c r="FY676" s="120">
        <f t="shared" si="905"/>
        <v>0</v>
      </c>
      <c r="FZ676" s="120">
        <f t="shared" si="906"/>
        <v>0</v>
      </c>
      <c r="GA676" s="120">
        <f t="shared" si="907"/>
        <v>0</v>
      </c>
      <c r="GB676" s="120">
        <f t="shared" si="908"/>
        <v>0</v>
      </c>
      <c r="GC676" s="120">
        <f t="shared" si="909"/>
        <v>0</v>
      </c>
      <c r="GD676" s="120">
        <f t="shared" si="910"/>
        <v>0</v>
      </c>
      <c r="GE676" s="120">
        <f t="shared" si="911"/>
        <v>0</v>
      </c>
      <c r="GF676" s="120">
        <f t="shared" si="912"/>
        <v>0</v>
      </c>
      <c r="GG676">
        <f t="shared" si="913"/>
        <v>0</v>
      </c>
      <c r="GH676">
        <f t="shared" si="914"/>
        <v>0</v>
      </c>
      <c r="GI676">
        <v>6</v>
      </c>
      <c r="GJ676" t="str">
        <f t="shared" si="915"/>
        <v/>
      </c>
    </row>
    <row r="677" spans="1:192" x14ac:dyDescent="0.2">
      <c r="A677" s="50">
        <f t="shared" si="917"/>
        <v>676</v>
      </c>
      <c r="B677" s="2" t="s">
        <v>1077</v>
      </c>
      <c r="C677" s="2" t="s">
        <v>1078</v>
      </c>
      <c r="D677" s="2"/>
      <c r="E677" s="2"/>
      <c r="F677" s="19">
        <v>3537990</v>
      </c>
      <c r="G677" s="19">
        <v>5686450</v>
      </c>
      <c r="H677" s="77">
        <f t="shared" si="855"/>
        <v>537900.37399999995</v>
      </c>
      <c r="I677" s="77">
        <f t="shared" si="856"/>
        <v>5684615.21</v>
      </c>
      <c r="J677" s="211">
        <v>142</v>
      </c>
      <c r="K677" s="66" t="s">
        <v>1333</v>
      </c>
      <c r="L677" s="19">
        <v>100</v>
      </c>
      <c r="Q677" s="2" t="s">
        <v>1339</v>
      </c>
      <c r="R677" s="2" t="s">
        <v>2862</v>
      </c>
      <c r="S677" t="s">
        <v>1324</v>
      </c>
      <c r="T677" s="241" t="str">
        <f t="shared" si="857"/>
        <v>-</v>
      </c>
      <c r="U677" s="241" t="str">
        <f t="shared" si="858"/>
        <v>-</v>
      </c>
      <c r="V677" s="241" t="str">
        <f t="shared" si="859"/>
        <v>-</v>
      </c>
      <c r="W677" s="241" t="str">
        <f t="shared" si="851"/>
        <v>-</v>
      </c>
      <c r="X677" s="260">
        <f t="shared" si="847"/>
        <v>6</v>
      </c>
      <c r="Y677" s="261" t="str">
        <f t="shared" si="916"/>
        <v/>
      </c>
      <c r="AA677" s="48" t="s">
        <v>1783</v>
      </c>
      <c r="AB677" s="73">
        <v>1</v>
      </c>
      <c r="AC677" t="s">
        <v>1038</v>
      </c>
      <c r="AD677" t="s">
        <v>2215</v>
      </c>
      <c r="AE677" s="49" t="s">
        <v>1431</v>
      </c>
      <c r="AF677" s="128">
        <v>12</v>
      </c>
      <c r="AH677" s="108">
        <v>7</v>
      </c>
      <c r="AS677" s="204"/>
      <c r="AT677" s="249"/>
      <c r="AU677" s="51"/>
      <c r="AV677" s="51"/>
      <c r="AW677" s="51"/>
      <c r="AX677" s="51"/>
      <c r="AY677" s="51"/>
      <c r="AZ677" s="49">
        <v>214</v>
      </c>
      <c r="BO677" s="90"/>
      <c r="BP677" s="90"/>
      <c r="BQ677" s="90"/>
      <c r="BR677" s="90"/>
      <c r="BS677" s="90"/>
      <c r="BT677" s="90"/>
      <c r="BU677" s="90"/>
      <c r="BV677" s="90"/>
      <c r="BW677" s="90"/>
      <c r="BX677" s="90"/>
      <c r="BY677" s="90"/>
      <c r="BZ677" s="90"/>
      <c r="CA677" s="90"/>
      <c r="CB677" s="90"/>
      <c r="CC677" s="90"/>
      <c r="CD677" s="90"/>
      <c r="CE677" s="90"/>
      <c r="CF677" s="90"/>
      <c r="CG677" s="90"/>
      <c r="CH677" s="90"/>
      <c r="CI677" s="90"/>
      <c r="CJ677" s="90"/>
      <c r="CK677" s="90"/>
      <c r="CL677" s="91"/>
      <c r="CM677" s="90"/>
      <c r="CN677" s="90">
        <v>31</v>
      </c>
      <c r="CO677" s="90"/>
      <c r="DB677" s="103"/>
      <c r="DC677" s="90" t="s">
        <v>2216</v>
      </c>
      <c r="DD677" s="103"/>
      <c r="DE677" s="103">
        <v>-13.6</v>
      </c>
      <c r="DF677" s="90" t="s">
        <v>2217</v>
      </c>
      <c r="DG677" s="103">
        <v>-8.35</v>
      </c>
      <c r="DH677" s="103"/>
      <c r="DI677" s="103"/>
      <c r="DJ677" s="103"/>
      <c r="DK677" s="103"/>
      <c r="DL677" s="103"/>
      <c r="DM677" s="103"/>
      <c r="DN677" s="103"/>
      <c r="DO677" s="103"/>
      <c r="DP677" s="103"/>
      <c r="DQ677" s="103"/>
      <c r="DR677" s="103"/>
      <c r="DS677" s="104"/>
      <c r="DT677" s="50">
        <f t="shared" si="860"/>
        <v>1</v>
      </c>
      <c r="DU677" s="73">
        <f t="shared" si="861"/>
        <v>0</v>
      </c>
      <c r="DV677" s="73">
        <f t="shared" si="862"/>
        <v>1</v>
      </c>
      <c r="DW677" s="73">
        <f t="shared" si="863"/>
        <v>0</v>
      </c>
      <c r="DX677" s="73">
        <f t="shared" si="864"/>
        <v>0</v>
      </c>
      <c r="DY677" s="125">
        <f t="shared" si="865"/>
        <v>0</v>
      </c>
      <c r="DZ677" s="73">
        <f t="shared" si="866"/>
        <v>1</v>
      </c>
      <c r="EA677" s="19">
        <f t="shared" si="867"/>
        <v>0</v>
      </c>
      <c r="EB677" s="50">
        <f t="shared" si="868"/>
        <v>0</v>
      </c>
      <c r="EC677" s="19">
        <f t="shared" si="869"/>
        <v>0</v>
      </c>
      <c r="ED677" s="19">
        <f t="shared" si="870"/>
        <v>0</v>
      </c>
      <c r="EE677" s="19">
        <f t="shared" si="871"/>
        <v>0</v>
      </c>
      <c r="EF677" s="50">
        <f t="shared" si="872"/>
        <v>1</v>
      </c>
      <c r="EG677" s="19">
        <f t="shared" si="873"/>
        <v>1</v>
      </c>
      <c r="EH677" s="19">
        <f t="shared" si="874"/>
        <v>0</v>
      </c>
      <c r="EI677" s="50">
        <f t="shared" si="875"/>
        <v>0</v>
      </c>
      <c r="EJ677" s="125">
        <f t="shared" si="876"/>
        <v>0</v>
      </c>
      <c r="EK677" t="str">
        <f t="shared" si="877"/>
        <v/>
      </c>
      <c r="EL677" t="str">
        <f t="shared" si="878"/>
        <v/>
      </c>
      <c r="EM677" t="str">
        <f t="shared" si="879"/>
        <v/>
      </c>
      <c r="EN677" t="str">
        <f t="shared" si="880"/>
        <v/>
      </c>
      <c r="EO677" t="str">
        <f t="shared" si="881"/>
        <v/>
      </c>
      <c r="EP677" t="str">
        <f t="shared" si="882"/>
        <v/>
      </c>
      <c r="EQ677">
        <f t="shared" si="883"/>
        <v>214</v>
      </c>
      <c r="ER677" t="str">
        <f t="shared" si="884"/>
        <v/>
      </c>
      <c r="ES677" t="str">
        <f t="shared" si="885"/>
        <v/>
      </c>
      <c r="ET677" t="str">
        <f t="shared" si="886"/>
        <v/>
      </c>
      <c r="EU677" s="61" t="str">
        <f t="shared" si="887"/>
        <v/>
      </c>
      <c r="EV677" s="53" t="str">
        <f>IF(ISNUMBER(EK677),EK677*#REF!,"")</f>
        <v/>
      </c>
      <c r="EW677" s="53" t="str">
        <f>IF(ISNUMBER(EL677),EL677*#REF!,"")</f>
        <v/>
      </c>
      <c r="EX677" s="53" t="str">
        <f>IF(ISNUMBER(EM677),EM677*#REF!,"")</f>
        <v/>
      </c>
      <c r="EY677" s="53" t="str">
        <f>IF(ISNUMBER(EN677),EN677*#REF!,"")</f>
        <v/>
      </c>
      <c r="EZ677" s="53" t="str">
        <f>IF(ISNUMBER(EO677),EO677*#REF!,"")</f>
        <v/>
      </c>
      <c r="FA677" s="53" t="str">
        <f>IF(ISNUMBER(EP677),EP677*#REF!,"")</f>
        <v/>
      </c>
      <c r="FB677" s="53" t="e">
        <f>IF(ISNUMBER(EQ677),EQ677*#REF!,"")</f>
        <v>#REF!</v>
      </c>
      <c r="FC677" s="53" t="str">
        <f>IF(ISNUMBER(ER677),ER677*#REF!,"")</f>
        <v/>
      </c>
      <c r="FD677" s="53" t="str">
        <f>IF(ISNUMBER(ES677),ES677*#REF!,"")</f>
        <v/>
      </c>
      <c r="FE677" s="53" t="str">
        <f>IF(ISNUMBER(ET677),ET677*#REF!,"")</f>
        <v/>
      </c>
      <c r="FF677" s="52" t="str">
        <f>IF(ISNUMBER(EU677),EU677*#REF!,"")</f>
        <v/>
      </c>
      <c r="FG677" s="55" t="str">
        <f t="shared" si="888"/>
        <v/>
      </c>
      <c r="FH677" s="55" t="str">
        <f t="shared" si="889"/>
        <v/>
      </c>
      <c r="FI677" s="55" t="str">
        <f t="shared" si="890"/>
        <v/>
      </c>
      <c r="FJ677" s="55" t="str">
        <f t="shared" si="891"/>
        <v/>
      </c>
      <c r="FK677" s="55" t="str">
        <f t="shared" si="892"/>
        <v/>
      </c>
      <c r="FL677" s="55" t="str">
        <f t="shared" si="893"/>
        <v/>
      </c>
      <c r="FM677" s="55" t="str">
        <f t="shared" si="894"/>
        <v/>
      </c>
      <c r="FN677" s="55" t="str">
        <f t="shared" si="895"/>
        <v/>
      </c>
      <c r="FO677" s="55" t="str">
        <f t="shared" si="896"/>
        <v/>
      </c>
      <c r="FP677" s="55" t="str">
        <f t="shared" si="897"/>
        <v/>
      </c>
      <c r="FQ677" s="59" t="str">
        <f t="shared" si="898"/>
        <v/>
      </c>
      <c r="FR677" s="53" t="str">
        <f t="shared" si="852"/>
        <v/>
      </c>
      <c r="FS677" s="53">
        <f t="shared" si="899"/>
        <v>0</v>
      </c>
      <c r="FT677" s="19">
        <f t="shared" si="900"/>
        <v>1</v>
      </c>
      <c r="FU677" s="19">
        <f t="shared" si="901"/>
        <v>0</v>
      </c>
      <c r="FV677" s="19">
        <f t="shared" si="902"/>
        <v>0</v>
      </c>
      <c r="FW677" s="50">
        <f t="shared" si="903"/>
        <v>0</v>
      </c>
      <c r="FX677" s="120">
        <f t="shared" si="904"/>
        <v>0</v>
      </c>
      <c r="FY677" s="120">
        <f t="shared" si="905"/>
        <v>0</v>
      </c>
      <c r="FZ677" s="120">
        <f t="shared" si="906"/>
        <v>0</v>
      </c>
      <c r="GA677" s="120">
        <f t="shared" si="907"/>
        <v>0</v>
      </c>
      <c r="GB677" s="120">
        <f t="shared" si="908"/>
        <v>0</v>
      </c>
      <c r="GC677" s="120">
        <f t="shared" si="909"/>
        <v>0</v>
      </c>
      <c r="GD677" s="120">
        <f t="shared" si="910"/>
        <v>0</v>
      </c>
      <c r="GE677" s="120">
        <f t="shared" si="911"/>
        <v>0</v>
      </c>
      <c r="GF677" s="120">
        <f t="shared" si="912"/>
        <v>0</v>
      </c>
      <c r="GG677">
        <f t="shared" si="913"/>
        <v>0</v>
      </c>
      <c r="GH677">
        <f t="shared" si="914"/>
        <v>0</v>
      </c>
      <c r="GI677">
        <v>6</v>
      </c>
      <c r="GJ677" t="str">
        <f t="shared" si="915"/>
        <v/>
      </c>
    </row>
    <row r="678" spans="1:192" x14ac:dyDescent="0.2">
      <c r="A678" s="50">
        <f t="shared" si="917"/>
        <v>677</v>
      </c>
      <c r="B678" s="2" t="s">
        <v>1079</v>
      </c>
      <c r="C678" s="2" t="s">
        <v>1080</v>
      </c>
      <c r="D678" s="2"/>
      <c r="F678" s="19">
        <v>3530120</v>
      </c>
      <c r="G678" s="19">
        <v>5689730</v>
      </c>
      <c r="H678" s="77">
        <f t="shared" si="855"/>
        <v>530033.522</v>
      </c>
      <c r="I678" s="77">
        <f t="shared" si="856"/>
        <v>5687893.898</v>
      </c>
      <c r="J678" s="211">
        <v>225</v>
      </c>
      <c r="K678" s="66" t="s">
        <v>1334</v>
      </c>
      <c r="L678" s="19">
        <v>170</v>
      </c>
      <c r="Q678" s="2" t="s">
        <v>1339</v>
      </c>
      <c r="R678" s="2" t="s">
        <v>2862</v>
      </c>
      <c r="S678" t="s">
        <v>1324</v>
      </c>
      <c r="T678" s="241" t="str">
        <f t="shared" si="857"/>
        <v>-</v>
      </c>
      <c r="U678" s="241" t="str">
        <f t="shared" si="858"/>
        <v>-</v>
      </c>
      <c r="V678" s="241" t="str">
        <f t="shared" si="859"/>
        <v>-</v>
      </c>
      <c r="W678" s="241" t="str">
        <f t="shared" si="851"/>
        <v>-</v>
      </c>
      <c r="X678" s="260">
        <f t="shared" si="847"/>
        <v>6</v>
      </c>
      <c r="Y678" s="261" t="str">
        <f t="shared" si="916"/>
        <v/>
      </c>
      <c r="AA678" s="48" t="s">
        <v>1779</v>
      </c>
      <c r="AB678" s="73">
        <v>1</v>
      </c>
      <c r="AC678" t="s">
        <v>1038</v>
      </c>
      <c r="AD678" t="s">
        <v>2215</v>
      </c>
      <c r="AE678" s="49" t="s">
        <v>1431</v>
      </c>
      <c r="AF678" s="128" t="s">
        <v>3088</v>
      </c>
      <c r="AH678" s="108"/>
      <c r="AS678" s="204"/>
      <c r="AT678" s="249"/>
      <c r="AU678" s="51"/>
      <c r="AV678" s="51"/>
      <c r="AW678" s="51"/>
      <c r="AX678" s="51"/>
      <c r="AY678" s="51"/>
      <c r="AZ678" s="49">
        <v>452</v>
      </c>
      <c r="BO678" s="90"/>
      <c r="BP678" s="90"/>
      <c r="BQ678" s="90"/>
      <c r="BR678" s="90"/>
      <c r="BS678" s="90"/>
      <c r="BT678" s="90"/>
      <c r="BU678" s="90"/>
      <c r="BV678" s="90"/>
      <c r="BW678" s="90"/>
      <c r="BX678" s="90"/>
      <c r="BY678" s="90"/>
      <c r="BZ678" s="90"/>
      <c r="CA678" s="90"/>
      <c r="CB678" s="90"/>
      <c r="CC678" s="90"/>
      <c r="CD678" s="90"/>
      <c r="CE678" s="90"/>
      <c r="CF678" s="90"/>
      <c r="CG678" s="90"/>
      <c r="CH678" s="90"/>
      <c r="CI678" s="90"/>
      <c r="CJ678" s="90"/>
      <c r="CK678" s="90"/>
      <c r="CL678" s="91"/>
      <c r="CM678" s="90"/>
      <c r="CN678" s="90">
        <v>33</v>
      </c>
      <c r="CO678" s="90"/>
      <c r="DB678" s="103"/>
      <c r="DC678" s="90" t="s">
        <v>2218</v>
      </c>
      <c r="DD678" s="103"/>
      <c r="DE678" s="103">
        <v>-14.6</v>
      </c>
      <c r="DF678" s="90" t="s">
        <v>2219</v>
      </c>
      <c r="DG678" s="103"/>
      <c r="DH678" s="103"/>
      <c r="DI678" s="103"/>
      <c r="DJ678" s="103"/>
      <c r="DK678" s="103"/>
      <c r="DL678" s="103"/>
      <c r="DM678" s="103"/>
      <c r="DN678" s="103"/>
      <c r="DO678" s="103"/>
      <c r="DP678" s="103"/>
      <c r="DQ678" s="103"/>
      <c r="DR678" s="103"/>
      <c r="DS678" s="104"/>
      <c r="DT678" s="50">
        <f t="shared" si="860"/>
        <v>1</v>
      </c>
      <c r="DU678" s="73">
        <f t="shared" si="861"/>
        <v>0</v>
      </c>
      <c r="DV678" s="73">
        <f t="shared" si="862"/>
        <v>0</v>
      </c>
      <c r="DW678" s="73">
        <f t="shared" si="863"/>
        <v>1</v>
      </c>
      <c r="DX678" s="73">
        <f t="shared" si="864"/>
        <v>0</v>
      </c>
      <c r="DY678" s="125">
        <f t="shared" si="865"/>
        <v>0</v>
      </c>
      <c r="DZ678" s="73">
        <f t="shared" si="866"/>
        <v>0</v>
      </c>
      <c r="EA678" s="19">
        <f t="shared" si="867"/>
        <v>0</v>
      </c>
      <c r="EB678" s="50">
        <f t="shared" si="868"/>
        <v>1</v>
      </c>
      <c r="EC678" s="19">
        <f t="shared" si="869"/>
        <v>0</v>
      </c>
      <c r="ED678" s="19">
        <f t="shared" si="870"/>
        <v>0</v>
      </c>
      <c r="EE678" s="19">
        <f t="shared" si="871"/>
        <v>0</v>
      </c>
      <c r="EF678" s="50">
        <f t="shared" si="872"/>
        <v>1</v>
      </c>
      <c r="EG678" s="19">
        <f t="shared" si="873"/>
        <v>1</v>
      </c>
      <c r="EH678" s="19">
        <f t="shared" si="874"/>
        <v>0</v>
      </c>
      <c r="EI678" s="50">
        <f t="shared" si="875"/>
        <v>0</v>
      </c>
      <c r="EJ678" s="125">
        <f t="shared" si="876"/>
        <v>1</v>
      </c>
      <c r="EK678" t="str">
        <f t="shared" si="877"/>
        <v/>
      </c>
      <c r="EL678" t="str">
        <f t="shared" si="878"/>
        <v/>
      </c>
      <c r="EM678" t="str">
        <f t="shared" si="879"/>
        <v/>
      </c>
      <c r="EN678" t="str">
        <f t="shared" si="880"/>
        <v/>
      </c>
      <c r="EO678" t="str">
        <f t="shared" si="881"/>
        <v/>
      </c>
      <c r="EP678" t="str">
        <f t="shared" si="882"/>
        <v/>
      </c>
      <c r="EQ678">
        <f t="shared" si="883"/>
        <v>452</v>
      </c>
      <c r="ER678" t="str">
        <f t="shared" si="884"/>
        <v/>
      </c>
      <c r="ES678" t="str">
        <f t="shared" si="885"/>
        <v/>
      </c>
      <c r="ET678" t="str">
        <f t="shared" si="886"/>
        <v/>
      </c>
      <c r="EU678" s="61" t="str">
        <f t="shared" si="887"/>
        <v/>
      </c>
      <c r="EV678" s="53" t="str">
        <f>IF(ISNUMBER(EK678),EK678*#REF!,"")</f>
        <v/>
      </c>
      <c r="EW678" s="53" t="str">
        <f>IF(ISNUMBER(EL678),EL678*#REF!,"")</f>
        <v/>
      </c>
      <c r="EX678" s="53" t="str">
        <f>IF(ISNUMBER(EM678),EM678*#REF!,"")</f>
        <v/>
      </c>
      <c r="EY678" s="53" t="str">
        <f>IF(ISNUMBER(EN678),EN678*#REF!,"")</f>
        <v/>
      </c>
      <c r="EZ678" s="53" t="str">
        <f>IF(ISNUMBER(EO678),EO678*#REF!,"")</f>
        <v/>
      </c>
      <c r="FA678" s="53" t="str">
        <f>IF(ISNUMBER(EP678),EP678*#REF!,"")</f>
        <v/>
      </c>
      <c r="FB678" s="53" t="e">
        <f>IF(ISNUMBER(EQ678),EQ678*#REF!,"")</f>
        <v>#REF!</v>
      </c>
      <c r="FC678" s="53" t="str">
        <f>IF(ISNUMBER(ER678),ER678*#REF!,"")</f>
        <v/>
      </c>
      <c r="FD678" s="53" t="str">
        <f>IF(ISNUMBER(ES678),ES678*#REF!,"")</f>
        <v/>
      </c>
      <c r="FE678" s="53" t="str">
        <f>IF(ISNUMBER(ET678),ET678*#REF!,"")</f>
        <v/>
      </c>
      <c r="FF678" s="52" t="str">
        <f>IF(ISNUMBER(EU678),EU678*#REF!,"")</f>
        <v/>
      </c>
      <c r="FG678" s="55" t="str">
        <f t="shared" si="888"/>
        <v/>
      </c>
      <c r="FH678" s="55" t="str">
        <f t="shared" si="889"/>
        <v/>
      </c>
      <c r="FI678" s="55" t="str">
        <f t="shared" si="890"/>
        <v/>
      </c>
      <c r="FJ678" s="55" t="str">
        <f t="shared" si="891"/>
        <v/>
      </c>
      <c r="FK678" s="55" t="str">
        <f t="shared" si="892"/>
        <v/>
      </c>
      <c r="FL678" s="55" t="str">
        <f t="shared" si="893"/>
        <v/>
      </c>
      <c r="FM678" s="55" t="str">
        <f t="shared" si="894"/>
        <v/>
      </c>
      <c r="FN678" s="55" t="str">
        <f t="shared" si="895"/>
        <v/>
      </c>
      <c r="FO678" s="55" t="str">
        <f t="shared" si="896"/>
        <v/>
      </c>
      <c r="FP678" s="55" t="str">
        <f t="shared" si="897"/>
        <v/>
      </c>
      <c r="FQ678" s="59" t="str">
        <f t="shared" si="898"/>
        <v/>
      </c>
      <c r="FR678" s="53" t="str">
        <f t="shared" si="852"/>
        <v/>
      </c>
      <c r="FS678" s="53">
        <f t="shared" si="899"/>
        <v>0</v>
      </c>
      <c r="FT678" s="19">
        <f t="shared" si="900"/>
        <v>1</v>
      </c>
      <c r="FU678" s="19">
        <f t="shared" si="901"/>
        <v>0</v>
      </c>
      <c r="FV678" s="19">
        <f t="shared" si="902"/>
        <v>0</v>
      </c>
      <c r="FW678" s="50">
        <f t="shared" si="903"/>
        <v>0</v>
      </c>
      <c r="FX678" s="120">
        <f t="shared" si="904"/>
        <v>0</v>
      </c>
      <c r="FY678" s="120">
        <f t="shared" si="905"/>
        <v>0</v>
      </c>
      <c r="FZ678" s="120">
        <f t="shared" si="906"/>
        <v>0</v>
      </c>
      <c r="GA678" s="120">
        <f t="shared" si="907"/>
        <v>0</v>
      </c>
      <c r="GB678" s="120">
        <f t="shared" si="908"/>
        <v>0</v>
      </c>
      <c r="GC678" s="120">
        <f t="shared" si="909"/>
        <v>0</v>
      </c>
      <c r="GD678" s="120">
        <f t="shared" si="910"/>
        <v>0</v>
      </c>
      <c r="GE678" s="120">
        <f t="shared" si="911"/>
        <v>0</v>
      </c>
      <c r="GF678" s="120">
        <f t="shared" si="912"/>
        <v>0</v>
      </c>
      <c r="GG678">
        <f t="shared" si="913"/>
        <v>0</v>
      </c>
      <c r="GH678">
        <f t="shared" si="914"/>
        <v>0</v>
      </c>
      <c r="GI678">
        <v>6</v>
      </c>
      <c r="GJ678" t="str">
        <f t="shared" si="915"/>
        <v/>
      </c>
    </row>
    <row r="679" spans="1:192" x14ac:dyDescent="0.2">
      <c r="A679" s="50">
        <f t="shared" si="917"/>
        <v>678</v>
      </c>
      <c r="B679" s="2" t="s">
        <v>1079</v>
      </c>
      <c r="C679" s="2" t="s">
        <v>1080</v>
      </c>
      <c r="D679" s="2"/>
      <c r="F679" s="19">
        <v>3530120</v>
      </c>
      <c r="G679" s="19">
        <v>5689730</v>
      </c>
      <c r="H679" s="77">
        <f t="shared" si="855"/>
        <v>530033.522</v>
      </c>
      <c r="I679" s="77">
        <f t="shared" si="856"/>
        <v>5687893.898</v>
      </c>
      <c r="J679" s="211">
        <v>225</v>
      </c>
      <c r="K679" s="66" t="s">
        <v>1334</v>
      </c>
      <c r="L679" s="19">
        <v>170</v>
      </c>
      <c r="Q679" s="2" t="s">
        <v>1339</v>
      </c>
      <c r="R679" s="2" t="s">
        <v>2862</v>
      </c>
      <c r="S679" t="s">
        <v>1324</v>
      </c>
      <c r="T679" s="241" t="str">
        <f t="shared" si="857"/>
        <v>-</v>
      </c>
      <c r="U679" s="241" t="str">
        <f t="shared" si="858"/>
        <v>-</v>
      </c>
      <c r="V679" s="241" t="str">
        <f t="shared" si="859"/>
        <v>-</v>
      </c>
      <c r="W679" s="241" t="str">
        <f t="shared" si="851"/>
        <v>-</v>
      </c>
      <c r="X679" s="260">
        <f t="shared" si="847"/>
        <v>6</v>
      </c>
      <c r="Y679" s="261" t="str">
        <f t="shared" si="916"/>
        <v/>
      </c>
      <c r="AA679" s="48" t="s">
        <v>2220</v>
      </c>
      <c r="AB679" s="73">
        <v>2</v>
      </c>
      <c r="AC679" t="s">
        <v>1038</v>
      </c>
      <c r="AD679" t="s">
        <v>2215</v>
      </c>
      <c r="AE679" s="49" t="s">
        <v>1431</v>
      </c>
      <c r="AF679" s="128">
        <v>11.6</v>
      </c>
      <c r="AH679" s="108">
        <v>7.3</v>
      </c>
      <c r="AS679" s="204"/>
      <c r="AT679" s="249"/>
      <c r="AU679" s="51"/>
      <c r="AV679" s="51"/>
      <c r="AW679" s="51"/>
      <c r="AX679" s="51"/>
      <c r="AY679" s="51"/>
      <c r="AZ679" s="49"/>
      <c r="BO679" s="90"/>
      <c r="BP679" s="90"/>
      <c r="BQ679" s="90"/>
      <c r="BR679" s="90"/>
      <c r="BS679" s="90"/>
      <c r="BT679" s="90"/>
      <c r="BU679" s="90"/>
      <c r="BV679" s="90"/>
      <c r="BW679" s="90"/>
      <c r="BX679" s="90"/>
      <c r="BY679" s="90"/>
      <c r="BZ679" s="90"/>
      <c r="CA679" s="90"/>
      <c r="CB679" s="90"/>
      <c r="CC679" s="90"/>
      <c r="CD679" s="90"/>
      <c r="CE679" s="90"/>
      <c r="CF679" s="90"/>
      <c r="CG679" s="90"/>
      <c r="CH679" s="90"/>
      <c r="CI679" s="90"/>
      <c r="CJ679" s="90"/>
      <c r="CK679" s="90"/>
      <c r="CL679" s="91"/>
      <c r="CM679" s="90"/>
      <c r="CN679" s="90" t="s">
        <v>3088</v>
      </c>
      <c r="CO679" s="90"/>
      <c r="DB679" s="103"/>
      <c r="DC679" s="90" t="s">
        <v>2221</v>
      </c>
      <c r="DD679" s="103"/>
      <c r="DE679" s="103"/>
      <c r="DF679" s="90"/>
      <c r="DG679" s="103">
        <v>-9.24</v>
      </c>
      <c r="DH679" s="103"/>
      <c r="DI679" s="103"/>
      <c r="DJ679" s="103"/>
      <c r="DK679" s="103"/>
      <c r="DL679" s="103"/>
      <c r="DM679" s="103"/>
      <c r="DN679" s="103"/>
      <c r="DO679" s="103"/>
      <c r="DP679" s="103"/>
      <c r="DQ679" s="103"/>
      <c r="DR679" s="103"/>
      <c r="DS679" s="104"/>
      <c r="DT679" s="50">
        <f t="shared" si="860"/>
        <v>0</v>
      </c>
      <c r="DU679" s="73">
        <f t="shared" si="861"/>
        <v>0</v>
      </c>
      <c r="DV679" s="73">
        <f t="shared" si="862"/>
        <v>0</v>
      </c>
      <c r="DW679" s="73">
        <f t="shared" si="863"/>
        <v>1</v>
      </c>
      <c r="DX679" s="73">
        <f t="shared" si="864"/>
        <v>0</v>
      </c>
      <c r="DY679" s="125">
        <f t="shared" si="865"/>
        <v>0</v>
      </c>
      <c r="DZ679" s="73">
        <f t="shared" si="866"/>
        <v>1</v>
      </c>
      <c r="EA679" s="19">
        <f t="shared" si="867"/>
        <v>0</v>
      </c>
      <c r="EB679" s="50">
        <f t="shared" si="868"/>
        <v>0</v>
      </c>
      <c r="EC679" s="19">
        <f t="shared" si="869"/>
        <v>0</v>
      </c>
      <c r="ED679" s="19">
        <f t="shared" si="870"/>
        <v>0</v>
      </c>
      <c r="EE679" s="19">
        <f t="shared" si="871"/>
        <v>0</v>
      </c>
      <c r="EF679" s="50">
        <f t="shared" si="872"/>
        <v>1</v>
      </c>
      <c r="EG679" s="19">
        <f t="shared" si="873"/>
        <v>0</v>
      </c>
      <c r="EH679" s="19">
        <f t="shared" si="874"/>
        <v>0</v>
      </c>
      <c r="EI679" s="50">
        <f t="shared" si="875"/>
        <v>1</v>
      </c>
      <c r="EJ679" s="125">
        <f t="shared" si="876"/>
        <v>1</v>
      </c>
      <c r="EK679" t="str">
        <f t="shared" si="877"/>
        <v/>
      </c>
      <c r="EL679" t="str">
        <f t="shared" si="878"/>
        <v/>
      </c>
      <c r="EM679" t="str">
        <f t="shared" si="879"/>
        <v/>
      </c>
      <c r="EN679" t="str">
        <f t="shared" si="880"/>
        <v/>
      </c>
      <c r="EO679" t="str">
        <f t="shared" si="881"/>
        <v/>
      </c>
      <c r="EP679" t="str">
        <f t="shared" si="882"/>
        <v/>
      </c>
      <c r="EQ679" t="str">
        <f t="shared" si="883"/>
        <v/>
      </c>
      <c r="ER679" t="str">
        <f t="shared" si="884"/>
        <v/>
      </c>
      <c r="ES679" t="str">
        <f t="shared" si="885"/>
        <v/>
      </c>
      <c r="ET679" t="str">
        <f t="shared" si="886"/>
        <v/>
      </c>
      <c r="EU679" s="61" t="str">
        <f t="shared" si="887"/>
        <v/>
      </c>
      <c r="EV679" s="53" t="str">
        <f>IF(ISNUMBER(EK679),EK679*#REF!,"")</f>
        <v/>
      </c>
      <c r="EW679" s="53" t="str">
        <f>IF(ISNUMBER(EL679),EL679*#REF!,"")</f>
        <v/>
      </c>
      <c r="EX679" s="53" t="str">
        <f>IF(ISNUMBER(EM679),EM679*#REF!,"")</f>
        <v/>
      </c>
      <c r="EY679" s="53" t="str">
        <f>IF(ISNUMBER(EN679),EN679*#REF!,"")</f>
        <v/>
      </c>
      <c r="EZ679" s="53" t="str">
        <f>IF(ISNUMBER(EO679),EO679*#REF!,"")</f>
        <v/>
      </c>
      <c r="FA679" s="53" t="str">
        <f>IF(ISNUMBER(EP679),EP679*#REF!,"")</f>
        <v/>
      </c>
      <c r="FB679" s="53" t="str">
        <f>IF(ISNUMBER(EQ679),EQ679*#REF!,"")</f>
        <v/>
      </c>
      <c r="FC679" s="53" t="str">
        <f>IF(ISNUMBER(ER679),ER679*#REF!,"")</f>
        <v/>
      </c>
      <c r="FD679" s="53" t="str">
        <f>IF(ISNUMBER(ES679),ES679*#REF!,"")</f>
        <v/>
      </c>
      <c r="FE679" s="53" t="str">
        <f>IF(ISNUMBER(ET679),ET679*#REF!,"")</f>
        <v/>
      </c>
      <c r="FF679" s="52" t="str">
        <f>IF(ISNUMBER(EU679),EU679*#REF!,"")</f>
        <v/>
      </c>
      <c r="FG679" s="55" t="str">
        <f t="shared" si="888"/>
        <v/>
      </c>
      <c r="FH679" s="55" t="str">
        <f t="shared" si="889"/>
        <v/>
      </c>
      <c r="FI679" s="55" t="str">
        <f t="shared" si="890"/>
        <v/>
      </c>
      <c r="FJ679" s="55" t="str">
        <f t="shared" si="891"/>
        <v/>
      </c>
      <c r="FK679" s="55" t="str">
        <f t="shared" si="892"/>
        <v/>
      </c>
      <c r="FL679" s="55" t="str">
        <f t="shared" si="893"/>
        <v/>
      </c>
      <c r="FM679" s="55" t="str">
        <f t="shared" si="894"/>
        <v/>
      </c>
      <c r="FN679" s="55" t="str">
        <f t="shared" si="895"/>
        <v/>
      </c>
      <c r="FO679" s="55" t="str">
        <f t="shared" si="896"/>
        <v/>
      </c>
      <c r="FP679" s="55" t="str">
        <f t="shared" si="897"/>
        <v/>
      </c>
      <c r="FQ679" s="59" t="str">
        <f t="shared" si="898"/>
        <v/>
      </c>
      <c r="FR679" s="53" t="str">
        <f t="shared" si="852"/>
        <v/>
      </c>
      <c r="FS679" s="53">
        <f t="shared" si="899"/>
        <v>0</v>
      </c>
      <c r="FT679" s="19">
        <f t="shared" si="900"/>
        <v>1</v>
      </c>
      <c r="FU679" s="19">
        <f t="shared" si="901"/>
        <v>0</v>
      </c>
      <c r="FV679" s="19">
        <f t="shared" si="902"/>
        <v>0</v>
      </c>
      <c r="FW679" s="50">
        <f t="shared" si="903"/>
        <v>0</v>
      </c>
      <c r="FX679" s="120">
        <f t="shared" si="904"/>
        <v>0</v>
      </c>
      <c r="FY679" s="120">
        <f t="shared" si="905"/>
        <v>0</v>
      </c>
      <c r="FZ679" s="120">
        <f t="shared" si="906"/>
        <v>0</v>
      </c>
      <c r="GA679" s="120">
        <f t="shared" si="907"/>
        <v>0</v>
      </c>
      <c r="GB679" s="120">
        <f t="shared" si="908"/>
        <v>0</v>
      </c>
      <c r="GC679" s="120">
        <f t="shared" si="909"/>
        <v>0</v>
      </c>
      <c r="GD679" s="120">
        <f t="shared" si="910"/>
        <v>0</v>
      </c>
      <c r="GE679" s="120">
        <f t="shared" si="911"/>
        <v>0</v>
      </c>
      <c r="GF679" s="120">
        <f t="shared" si="912"/>
        <v>0</v>
      </c>
      <c r="GG679">
        <f t="shared" si="913"/>
        <v>0</v>
      </c>
      <c r="GH679">
        <f t="shared" si="914"/>
        <v>0</v>
      </c>
      <c r="GI679">
        <v>6</v>
      </c>
      <c r="GJ679" t="str">
        <f t="shared" si="915"/>
        <v/>
      </c>
    </row>
    <row r="680" spans="1:192" x14ac:dyDescent="0.2">
      <c r="A680" s="50">
        <f t="shared" si="917"/>
        <v>679</v>
      </c>
      <c r="B680" s="2" t="s">
        <v>1079</v>
      </c>
      <c r="C680" s="2" t="s">
        <v>1080</v>
      </c>
      <c r="D680" s="2"/>
      <c r="E680" s="2"/>
      <c r="F680" s="19">
        <v>3530120</v>
      </c>
      <c r="G680" s="19">
        <v>5689730</v>
      </c>
      <c r="H680" s="77">
        <f t="shared" si="855"/>
        <v>530033.522</v>
      </c>
      <c r="I680" s="77">
        <f t="shared" si="856"/>
        <v>5687893.898</v>
      </c>
      <c r="J680" s="211">
        <v>225</v>
      </c>
      <c r="K680" s="66" t="s">
        <v>1334</v>
      </c>
      <c r="L680" s="19">
        <v>170</v>
      </c>
      <c r="Q680" s="2" t="s">
        <v>1339</v>
      </c>
      <c r="R680" s="2" t="s">
        <v>2862</v>
      </c>
      <c r="S680" t="s">
        <v>1324</v>
      </c>
      <c r="T680" s="241" t="str">
        <f t="shared" si="857"/>
        <v>-</v>
      </c>
      <c r="U680" s="241" t="str">
        <f t="shared" si="858"/>
        <v>-</v>
      </c>
      <c r="V680" s="241" t="str">
        <f t="shared" si="859"/>
        <v>-</v>
      </c>
      <c r="W680" s="241" t="str">
        <f t="shared" si="851"/>
        <v>-</v>
      </c>
      <c r="X680" s="260">
        <f t="shared" ref="X680:X743" si="918">GI680</f>
        <v>6</v>
      </c>
      <c r="Y680" s="261" t="str">
        <f t="shared" si="916"/>
        <v/>
      </c>
      <c r="AA680" s="48" t="s">
        <v>1783</v>
      </c>
      <c r="AB680" s="73">
        <v>3</v>
      </c>
      <c r="AC680" t="s">
        <v>1038</v>
      </c>
      <c r="AD680" t="s">
        <v>2215</v>
      </c>
      <c r="AE680" s="49" t="s">
        <v>1431</v>
      </c>
      <c r="AF680" s="128">
        <v>10.8</v>
      </c>
      <c r="AH680" s="108">
        <v>6.9</v>
      </c>
      <c r="AS680" s="204"/>
      <c r="AT680" s="249"/>
      <c r="AU680" s="51"/>
      <c r="AV680" s="51"/>
      <c r="AW680" s="51"/>
      <c r="AX680" s="51"/>
      <c r="AY680" s="51"/>
      <c r="AZ680" s="49">
        <v>457</v>
      </c>
      <c r="BO680" s="90"/>
      <c r="BP680" s="90"/>
      <c r="BQ680" s="90"/>
      <c r="BR680" s="90"/>
      <c r="BS680" s="90"/>
      <c r="BT680" s="90"/>
      <c r="BU680" s="90"/>
      <c r="BV680" s="90"/>
      <c r="BW680" s="90"/>
      <c r="BX680" s="90"/>
      <c r="BY680" s="90"/>
      <c r="BZ680" s="90"/>
      <c r="CA680" s="90"/>
      <c r="CB680" s="90"/>
      <c r="CC680" s="90"/>
      <c r="CD680" s="90"/>
      <c r="CE680" s="90"/>
      <c r="CF680" s="90"/>
      <c r="CG680" s="90"/>
      <c r="CH680" s="90"/>
      <c r="CI680" s="90"/>
      <c r="CJ680" s="90"/>
      <c r="CK680" s="90"/>
      <c r="CL680" s="91"/>
      <c r="CM680" s="90"/>
      <c r="CN680" s="90">
        <v>43</v>
      </c>
      <c r="CO680" s="90"/>
      <c r="DB680" s="103"/>
      <c r="DC680" s="90" t="s">
        <v>2222</v>
      </c>
      <c r="DD680" s="103"/>
      <c r="DE680" s="103">
        <v>-12.6</v>
      </c>
      <c r="DF680" s="90" t="s">
        <v>2223</v>
      </c>
      <c r="DG680" s="103"/>
      <c r="DH680" s="103"/>
      <c r="DI680" s="103"/>
      <c r="DJ680" s="103"/>
      <c r="DK680" s="103"/>
      <c r="DL680" s="103"/>
      <c r="DM680" s="103"/>
      <c r="DN680" s="103"/>
      <c r="DO680" s="103"/>
      <c r="DP680" s="103"/>
      <c r="DQ680" s="103"/>
      <c r="DR680" s="103"/>
      <c r="DS680" s="104"/>
      <c r="DT680" s="50">
        <f t="shared" si="860"/>
        <v>0</v>
      </c>
      <c r="DU680" s="73">
        <f t="shared" si="861"/>
        <v>0</v>
      </c>
      <c r="DV680" s="73">
        <f t="shared" si="862"/>
        <v>0</v>
      </c>
      <c r="DW680" s="73">
        <f t="shared" si="863"/>
        <v>1</v>
      </c>
      <c r="DX680" s="73">
        <f t="shared" si="864"/>
        <v>0</v>
      </c>
      <c r="DY680" s="125">
        <f t="shared" si="865"/>
        <v>0</v>
      </c>
      <c r="DZ680" s="73">
        <f t="shared" si="866"/>
        <v>1</v>
      </c>
      <c r="EA680" s="19">
        <f t="shared" si="867"/>
        <v>0</v>
      </c>
      <c r="EB680" s="50">
        <f t="shared" si="868"/>
        <v>0</v>
      </c>
      <c r="EC680" s="19">
        <f t="shared" si="869"/>
        <v>0</v>
      </c>
      <c r="ED680" s="19">
        <f t="shared" si="870"/>
        <v>0</v>
      </c>
      <c r="EE680" s="19">
        <f t="shared" si="871"/>
        <v>0</v>
      </c>
      <c r="EF680" s="50">
        <f t="shared" si="872"/>
        <v>1</v>
      </c>
      <c r="EG680" s="19">
        <f t="shared" si="873"/>
        <v>1</v>
      </c>
      <c r="EH680" s="19">
        <f t="shared" si="874"/>
        <v>0</v>
      </c>
      <c r="EI680" s="50">
        <f t="shared" si="875"/>
        <v>0</v>
      </c>
      <c r="EJ680" s="125">
        <f t="shared" si="876"/>
        <v>1</v>
      </c>
      <c r="EK680" t="str">
        <f t="shared" si="877"/>
        <v/>
      </c>
      <c r="EL680" t="str">
        <f t="shared" si="878"/>
        <v/>
      </c>
      <c r="EM680" t="str">
        <f t="shared" si="879"/>
        <v/>
      </c>
      <c r="EN680" t="str">
        <f t="shared" si="880"/>
        <v/>
      </c>
      <c r="EO680" t="str">
        <f t="shared" si="881"/>
        <v/>
      </c>
      <c r="EP680" t="str">
        <f t="shared" si="882"/>
        <v/>
      </c>
      <c r="EQ680">
        <f t="shared" si="883"/>
        <v>457</v>
      </c>
      <c r="ER680" t="str">
        <f t="shared" si="884"/>
        <v/>
      </c>
      <c r="ES680" t="str">
        <f t="shared" si="885"/>
        <v/>
      </c>
      <c r="ET680" t="str">
        <f t="shared" si="886"/>
        <v/>
      </c>
      <c r="EU680" s="61" t="str">
        <f t="shared" si="887"/>
        <v/>
      </c>
      <c r="EV680" s="53" t="str">
        <f>IF(ISNUMBER(EK680),EK680*#REF!,"")</f>
        <v/>
      </c>
      <c r="EW680" s="53" t="str">
        <f>IF(ISNUMBER(EL680),EL680*#REF!,"")</f>
        <v/>
      </c>
      <c r="EX680" s="53" t="str">
        <f>IF(ISNUMBER(EM680),EM680*#REF!,"")</f>
        <v/>
      </c>
      <c r="EY680" s="53" t="str">
        <f>IF(ISNUMBER(EN680),EN680*#REF!,"")</f>
        <v/>
      </c>
      <c r="EZ680" s="53" t="str">
        <f>IF(ISNUMBER(EO680),EO680*#REF!,"")</f>
        <v/>
      </c>
      <c r="FA680" s="53" t="str">
        <f>IF(ISNUMBER(EP680),EP680*#REF!,"")</f>
        <v/>
      </c>
      <c r="FB680" s="53" t="e">
        <f>IF(ISNUMBER(EQ680),EQ680*#REF!,"")</f>
        <v>#REF!</v>
      </c>
      <c r="FC680" s="53" t="str">
        <f>IF(ISNUMBER(ER680),ER680*#REF!,"")</f>
        <v/>
      </c>
      <c r="FD680" s="53" t="str">
        <f>IF(ISNUMBER(ES680),ES680*#REF!,"")</f>
        <v/>
      </c>
      <c r="FE680" s="53" t="str">
        <f>IF(ISNUMBER(ET680),ET680*#REF!,"")</f>
        <v/>
      </c>
      <c r="FF680" s="52" t="str">
        <f>IF(ISNUMBER(EU680),EU680*#REF!,"")</f>
        <v/>
      </c>
      <c r="FG680" s="55" t="str">
        <f t="shared" si="888"/>
        <v/>
      </c>
      <c r="FH680" s="55" t="str">
        <f t="shared" si="889"/>
        <v/>
      </c>
      <c r="FI680" s="55" t="str">
        <f t="shared" si="890"/>
        <v/>
      </c>
      <c r="FJ680" s="55" t="str">
        <f t="shared" si="891"/>
        <v/>
      </c>
      <c r="FK680" s="55" t="str">
        <f t="shared" si="892"/>
        <v/>
      </c>
      <c r="FL680" s="55" t="str">
        <f t="shared" si="893"/>
        <v/>
      </c>
      <c r="FM680" s="55" t="str">
        <f t="shared" si="894"/>
        <v/>
      </c>
      <c r="FN680" s="55" t="str">
        <f t="shared" si="895"/>
        <v/>
      </c>
      <c r="FO680" s="55" t="str">
        <f t="shared" si="896"/>
        <v/>
      </c>
      <c r="FP680" s="55" t="str">
        <f t="shared" si="897"/>
        <v/>
      </c>
      <c r="FQ680" s="59" t="str">
        <f t="shared" si="898"/>
        <v/>
      </c>
      <c r="FR680" s="53" t="str">
        <f t="shared" si="852"/>
        <v/>
      </c>
      <c r="FS680" s="53">
        <f t="shared" si="899"/>
        <v>0</v>
      </c>
      <c r="FT680" s="19">
        <f t="shared" si="900"/>
        <v>1</v>
      </c>
      <c r="FU680" s="19">
        <f t="shared" si="901"/>
        <v>0</v>
      </c>
      <c r="FV680" s="19">
        <f t="shared" si="902"/>
        <v>0</v>
      </c>
      <c r="FW680" s="50">
        <f t="shared" si="903"/>
        <v>0</v>
      </c>
      <c r="FX680" s="120">
        <f t="shared" si="904"/>
        <v>0</v>
      </c>
      <c r="FY680" s="120">
        <f t="shared" si="905"/>
        <v>0</v>
      </c>
      <c r="FZ680" s="120">
        <f t="shared" si="906"/>
        <v>0</v>
      </c>
      <c r="GA680" s="120">
        <f t="shared" si="907"/>
        <v>0</v>
      </c>
      <c r="GB680" s="120">
        <f t="shared" si="908"/>
        <v>0</v>
      </c>
      <c r="GC680" s="120">
        <f t="shared" si="909"/>
        <v>0</v>
      </c>
      <c r="GD680" s="120">
        <f t="shared" si="910"/>
        <v>0</v>
      </c>
      <c r="GE680" s="120">
        <f t="shared" si="911"/>
        <v>0</v>
      </c>
      <c r="GF680" s="120">
        <f t="shared" si="912"/>
        <v>0</v>
      </c>
      <c r="GG680">
        <f t="shared" si="913"/>
        <v>0</v>
      </c>
      <c r="GH680">
        <f t="shared" si="914"/>
        <v>0</v>
      </c>
      <c r="GI680">
        <v>6</v>
      </c>
      <c r="GJ680" t="str">
        <f t="shared" si="915"/>
        <v/>
      </c>
    </row>
    <row r="681" spans="1:192" ht="15" x14ac:dyDescent="0.25">
      <c r="A681" s="50">
        <f t="shared" si="917"/>
        <v>680</v>
      </c>
      <c r="B681" s="2" t="s">
        <v>105</v>
      </c>
      <c r="C681" t="s">
        <v>166</v>
      </c>
      <c r="F681" s="202">
        <v>3537740</v>
      </c>
      <c r="G681" s="202">
        <v>5690300</v>
      </c>
      <c r="H681" s="77">
        <f t="shared" si="855"/>
        <v>537650.47399999993</v>
      </c>
      <c r="I681" s="77">
        <f t="shared" si="856"/>
        <v>5688463.6699999999</v>
      </c>
      <c r="J681" s="266">
        <v>242</v>
      </c>
      <c r="K681" s="19" t="s">
        <v>1334</v>
      </c>
      <c r="L681" s="19">
        <v>200</v>
      </c>
      <c r="Q681" s="2" t="s">
        <v>1339</v>
      </c>
      <c r="R681" t="s">
        <v>1467</v>
      </c>
      <c r="S681" t="s">
        <v>1324</v>
      </c>
      <c r="T681" s="241" t="str">
        <f t="shared" si="857"/>
        <v>-</v>
      </c>
      <c r="U681" s="241" t="str">
        <f t="shared" si="858"/>
        <v>M</v>
      </c>
      <c r="V681" s="241" t="str">
        <f t="shared" si="859"/>
        <v>-</v>
      </c>
      <c r="W681" s="241" t="str">
        <f t="shared" si="851"/>
        <v>A</v>
      </c>
      <c r="X681" s="260">
        <f t="shared" si="918"/>
        <v>6</v>
      </c>
      <c r="Y681" s="261" t="str">
        <f t="shared" si="916"/>
        <v/>
      </c>
      <c r="Z681" s="61" t="s">
        <v>2224</v>
      </c>
      <c r="AA681" s="48">
        <v>27144</v>
      </c>
      <c r="AB681" s="73">
        <v>1</v>
      </c>
      <c r="AD681" t="s">
        <v>1897</v>
      </c>
      <c r="AE681" s="56"/>
      <c r="AF681" s="66">
        <v>12.2</v>
      </c>
      <c r="AI681" s="272"/>
      <c r="AR681">
        <v>13272.4</v>
      </c>
      <c r="AS681" s="193">
        <f>SUM(AU681:BN681)+SUM(BO681:CL681)/1000</f>
        <v>13240.5</v>
      </c>
      <c r="AT681" s="248" t="str">
        <f>FR681</f>
        <v/>
      </c>
      <c r="AU681">
        <v>3000</v>
      </c>
      <c r="AV681">
        <v>500.7</v>
      </c>
      <c r="AW681">
        <v>1243.7</v>
      </c>
      <c r="AX681">
        <v>5743.3</v>
      </c>
      <c r="AY681">
        <v>1050.4000000000001</v>
      </c>
      <c r="AZ681" s="61">
        <v>1702.4</v>
      </c>
      <c r="BO681" s="90"/>
      <c r="BP681" s="273"/>
      <c r="BQ681" s="90"/>
      <c r="BR681" s="90"/>
      <c r="BS681" s="90"/>
      <c r="BT681" s="90"/>
      <c r="BU681" s="90"/>
      <c r="BV681" s="90"/>
      <c r="BW681" s="90"/>
      <c r="BX681" s="90"/>
      <c r="BY681" s="90"/>
      <c r="BZ681" s="90"/>
      <c r="CA681" s="90"/>
      <c r="CB681" s="90"/>
      <c r="CC681" s="90"/>
      <c r="CD681" s="90"/>
      <c r="CE681" s="90"/>
      <c r="CF681" s="90"/>
      <c r="CG681" s="90"/>
      <c r="CH681" s="90"/>
      <c r="CI681" s="90"/>
      <c r="CJ681" s="90"/>
      <c r="CK681" s="90"/>
      <c r="CL681" s="91"/>
      <c r="CM681" s="90"/>
      <c r="CN681" s="90">
        <v>1170</v>
      </c>
      <c r="CO681" s="90"/>
      <c r="DB681" s="103"/>
      <c r="DC681" s="103"/>
      <c r="DD681" s="103"/>
      <c r="DE681" s="103"/>
      <c r="DF681" s="103"/>
      <c r="DG681" s="103"/>
      <c r="DH681" s="103"/>
      <c r="DI681" s="103"/>
      <c r="DJ681" s="103"/>
      <c r="DK681" s="103"/>
      <c r="DL681" s="103"/>
      <c r="DM681" s="103"/>
      <c r="DN681" s="103"/>
      <c r="DO681" s="103"/>
      <c r="DP681" s="103"/>
      <c r="DQ681" s="103"/>
      <c r="DR681" s="103"/>
      <c r="DS681" s="104"/>
      <c r="DT681" s="50">
        <f t="shared" si="860"/>
        <v>1</v>
      </c>
      <c r="DU681" s="73">
        <f t="shared" si="861"/>
        <v>0</v>
      </c>
      <c r="DV681" s="73">
        <f t="shared" si="862"/>
        <v>0</v>
      </c>
      <c r="DW681" s="73">
        <f t="shared" si="863"/>
        <v>1</v>
      </c>
      <c r="DX681" s="73">
        <f t="shared" si="864"/>
        <v>0</v>
      </c>
      <c r="DY681" s="125">
        <f t="shared" si="865"/>
        <v>0</v>
      </c>
      <c r="DZ681" s="73">
        <f t="shared" si="866"/>
        <v>1</v>
      </c>
      <c r="EA681" s="19">
        <f t="shared" si="867"/>
        <v>0</v>
      </c>
      <c r="EB681" s="50">
        <f t="shared" si="868"/>
        <v>0</v>
      </c>
      <c r="EC681" s="19">
        <f t="shared" si="869"/>
        <v>0</v>
      </c>
      <c r="ED681" s="19">
        <f t="shared" si="870"/>
        <v>1</v>
      </c>
      <c r="EE681" s="19">
        <f t="shared" si="871"/>
        <v>0</v>
      </c>
      <c r="EF681" s="50">
        <f t="shared" si="872"/>
        <v>0</v>
      </c>
      <c r="EG681" s="19">
        <f t="shared" si="873"/>
        <v>0</v>
      </c>
      <c r="EH681" s="19">
        <f t="shared" si="874"/>
        <v>1</v>
      </c>
      <c r="EI681" s="50">
        <f t="shared" si="875"/>
        <v>0</v>
      </c>
      <c r="EJ681" s="125">
        <f t="shared" si="876"/>
        <v>3</v>
      </c>
      <c r="EK681">
        <f t="shared" si="877"/>
        <v>3000</v>
      </c>
      <c r="EL681" t="str">
        <f t="shared" si="878"/>
        <v/>
      </c>
      <c r="EM681">
        <f t="shared" si="879"/>
        <v>500.7</v>
      </c>
      <c r="EN681">
        <f t="shared" si="880"/>
        <v>1243.7</v>
      </c>
      <c r="EO681" t="str">
        <f t="shared" si="881"/>
        <v/>
      </c>
      <c r="EP681" t="str">
        <f t="shared" si="882"/>
        <v/>
      </c>
      <c r="EQ681">
        <f t="shared" si="883"/>
        <v>1702.4</v>
      </c>
      <c r="ER681" t="str">
        <f t="shared" si="884"/>
        <v/>
      </c>
      <c r="ES681" t="str">
        <f t="shared" si="885"/>
        <v/>
      </c>
      <c r="ET681">
        <f t="shared" si="886"/>
        <v>1050.4000000000001</v>
      </c>
      <c r="EU681" s="61">
        <f t="shared" si="887"/>
        <v>5743.3</v>
      </c>
      <c r="EV681" s="53" t="e">
        <f>IF(ISNUMBER(EK681),EK681*#REF!,"")</f>
        <v>#REF!</v>
      </c>
      <c r="EW681" s="53" t="str">
        <f>IF(ISNUMBER(EL681),EL681*#REF!,"")</f>
        <v/>
      </c>
      <c r="EX681" s="53" t="e">
        <f>IF(ISNUMBER(EM681),EM681*#REF!,"")</f>
        <v>#REF!</v>
      </c>
      <c r="EY681" s="53" t="e">
        <f>IF(ISNUMBER(EN681),EN681*#REF!,"")</f>
        <v>#REF!</v>
      </c>
      <c r="EZ681" s="53" t="str">
        <f>IF(ISNUMBER(EO681),EO681*#REF!,"")</f>
        <v/>
      </c>
      <c r="FA681" s="53" t="str">
        <f>IF(ISNUMBER(EP681),EP681*#REF!,"")</f>
        <v/>
      </c>
      <c r="FB681" s="53" t="e">
        <f>IF(ISNUMBER(EQ681),EQ681*#REF!,"")</f>
        <v>#REF!</v>
      </c>
      <c r="FC681" s="53" t="str">
        <f>IF(ISNUMBER(ER681),ER681*#REF!,"")</f>
        <v/>
      </c>
      <c r="FD681" s="53" t="str">
        <f>IF(ISNUMBER(ES681),ES681*#REF!,"")</f>
        <v/>
      </c>
      <c r="FE681" s="53" t="e">
        <f>IF(ISNUMBER(ET681),ET681*#REF!,"")</f>
        <v>#REF!</v>
      </c>
      <c r="FF681" s="52" t="e">
        <f>IF(ISNUMBER(EU681),EU681*#REF!,"")</f>
        <v>#REF!</v>
      </c>
      <c r="FG681" s="55" t="str">
        <f t="shared" si="888"/>
        <v/>
      </c>
      <c r="FH681" s="55" t="str">
        <f t="shared" si="889"/>
        <v/>
      </c>
      <c r="FI681" s="55" t="str">
        <f t="shared" si="890"/>
        <v/>
      </c>
      <c r="FJ681" s="55" t="str">
        <f t="shared" si="891"/>
        <v/>
      </c>
      <c r="FK681" s="55" t="str">
        <f t="shared" si="892"/>
        <v/>
      </c>
      <c r="FL681" s="55" t="str">
        <f t="shared" si="893"/>
        <v/>
      </c>
      <c r="FM681" s="55" t="str">
        <f t="shared" si="894"/>
        <v/>
      </c>
      <c r="FN681" s="55" t="str">
        <f t="shared" si="895"/>
        <v/>
      </c>
      <c r="FO681" s="55" t="str">
        <f t="shared" si="896"/>
        <v/>
      </c>
      <c r="FP681" s="55" t="str">
        <f t="shared" si="897"/>
        <v/>
      </c>
      <c r="FQ681" s="59" t="str">
        <f t="shared" si="898"/>
        <v/>
      </c>
      <c r="FR681" s="53" t="str">
        <f t="shared" si="852"/>
        <v/>
      </c>
      <c r="FS681" s="53" t="e">
        <f t="shared" si="899"/>
        <v>#VALUE!</v>
      </c>
      <c r="FT681" s="19" t="e">
        <f t="shared" si="900"/>
        <v>#VALUE!</v>
      </c>
      <c r="FU681" s="19" t="e">
        <f t="shared" si="901"/>
        <v>#VALUE!</v>
      </c>
      <c r="FV681" s="19" t="e">
        <f t="shared" si="902"/>
        <v>#VALUE!</v>
      </c>
      <c r="FW681" s="50" t="e">
        <f t="shared" si="903"/>
        <v>#VALUE!</v>
      </c>
      <c r="FX681" s="120">
        <f t="shared" si="904"/>
        <v>0</v>
      </c>
      <c r="FY681" s="120">
        <f t="shared" si="905"/>
        <v>0</v>
      </c>
      <c r="FZ681" s="120">
        <f t="shared" si="906"/>
        <v>0</v>
      </c>
      <c r="GA681" s="120">
        <f t="shared" si="907"/>
        <v>0</v>
      </c>
      <c r="GB681" s="120">
        <f t="shared" si="908"/>
        <v>0</v>
      </c>
      <c r="GC681" s="120">
        <f t="shared" si="909"/>
        <v>0</v>
      </c>
      <c r="GD681" s="120">
        <f t="shared" si="910"/>
        <v>0</v>
      </c>
      <c r="GE681" s="120">
        <f t="shared" si="911"/>
        <v>0</v>
      </c>
      <c r="GF681" s="120">
        <f t="shared" si="912"/>
        <v>0</v>
      </c>
      <c r="GG681">
        <f t="shared" si="913"/>
        <v>0</v>
      </c>
      <c r="GH681">
        <f t="shared" si="914"/>
        <v>0</v>
      </c>
      <c r="GI681">
        <v>6</v>
      </c>
      <c r="GJ681" t="str">
        <f t="shared" si="915"/>
        <v/>
      </c>
    </row>
    <row r="682" spans="1:192" ht="15" x14ac:dyDescent="0.25">
      <c r="A682" s="50">
        <f t="shared" si="917"/>
        <v>681</v>
      </c>
      <c r="B682" s="2" t="s">
        <v>930</v>
      </c>
      <c r="C682" t="s">
        <v>1084</v>
      </c>
      <c r="F682" s="202">
        <v>3533930</v>
      </c>
      <c r="G682" s="202">
        <v>5683460</v>
      </c>
      <c r="H682" s="77">
        <f t="shared" si="855"/>
        <v>533841.99800000002</v>
      </c>
      <c r="I682" s="77">
        <f t="shared" si="856"/>
        <v>5681626.4060000004</v>
      </c>
      <c r="J682" s="66">
        <v>141.30000000000001</v>
      </c>
      <c r="K682" s="19" t="s">
        <v>1333</v>
      </c>
      <c r="L682" s="19">
        <v>160</v>
      </c>
      <c r="M682" s="19">
        <v>66</v>
      </c>
      <c r="N682" s="19">
        <v>156</v>
      </c>
      <c r="Q682" s="2" t="s">
        <v>1339</v>
      </c>
      <c r="R682" s="2" t="s">
        <v>2862</v>
      </c>
      <c r="S682" t="s">
        <v>1324</v>
      </c>
      <c r="T682" s="241" t="str">
        <f t="shared" si="857"/>
        <v>-</v>
      </c>
      <c r="U682" s="241" t="str">
        <f t="shared" si="858"/>
        <v>-</v>
      </c>
      <c r="V682" s="241" t="str">
        <f t="shared" si="859"/>
        <v>-</v>
      </c>
      <c r="W682" s="241" t="str">
        <f t="shared" si="851"/>
        <v>-</v>
      </c>
      <c r="X682" s="260">
        <f t="shared" si="918"/>
        <v>6</v>
      </c>
      <c r="Y682" s="261" t="str">
        <f t="shared" si="916"/>
        <v/>
      </c>
      <c r="AA682" s="48" t="s">
        <v>1779</v>
      </c>
      <c r="AB682" s="73">
        <v>1</v>
      </c>
      <c r="AC682" t="s">
        <v>1083</v>
      </c>
      <c r="AD682" t="s">
        <v>2225</v>
      </c>
      <c r="AE682" s="49" t="s">
        <v>1431</v>
      </c>
      <c r="AF682" s="66">
        <v>11.6</v>
      </c>
      <c r="AH682" s="108">
        <v>7</v>
      </c>
      <c r="AI682" s="272"/>
      <c r="AS682" s="204"/>
      <c r="AT682" s="249"/>
      <c r="AU682" s="51"/>
      <c r="AV682" s="51"/>
      <c r="AW682" s="51"/>
      <c r="AX682" s="51"/>
      <c r="AY682" s="51"/>
      <c r="AZ682" s="49">
        <v>268</v>
      </c>
      <c r="BO682" s="90"/>
      <c r="BP682" s="273"/>
      <c r="BQ682" s="90"/>
      <c r="BR682" s="90"/>
      <c r="BS682" s="90"/>
      <c r="BT682" s="90"/>
      <c r="BU682" s="90"/>
      <c r="BV682" s="90"/>
      <c r="BW682" s="90"/>
      <c r="BX682" s="90"/>
      <c r="BY682" s="90"/>
      <c r="BZ682" s="90"/>
      <c r="CA682" s="90"/>
      <c r="CB682" s="90"/>
      <c r="CC682" s="90"/>
      <c r="CD682" s="90"/>
      <c r="CE682" s="90"/>
      <c r="CF682" s="90"/>
      <c r="CG682" s="90"/>
      <c r="CH682" s="90"/>
      <c r="CI682" s="90"/>
      <c r="CJ682" s="90"/>
      <c r="CK682" s="90"/>
      <c r="CL682" s="91"/>
      <c r="CM682" s="90"/>
      <c r="CN682" s="90">
        <v>16</v>
      </c>
      <c r="CO682" s="90"/>
      <c r="DB682" s="103"/>
      <c r="DC682" s="90" t="s">
        <v>2226</v>
      </c>
      <c r="DD682" s="103"/>
      <c r="DE682" s="103">
        <v>-14.5</v>
      </c>
      <c r="DF682" s="90" t="s">
        <v>2227</v>
      </c>
      <c r="DG682" s="103"/>
      <c r="DH682" s="103">
        <v>6.6</v>
      </c>
      <c r="DI682" s="103"/>
      <c r="DJ682" s="103"/>
      <c r="DK682" s="103"/>
      <c r="DL682" s="103"/>
      <c r="DM682" s="103"/>
      <c r="DN682" s="103"/>
      <c r="DO682" s="103"/>
      <c r="DP682" s="103"/>
      <c r="DQ682" s="103"/>
      <c r="DR682" s="103"/>
      <c r="DS682" s="104"/>
      <c r="DT682" s="50">
        <f t="shared" si="860"/>
        <v>1</v>
      </c>
      <c r="DU682" s="73">
        <f t="shared" si="861"/>
        <v>0</v>
      </c>
      <c r="DV682" s="73">
        <f t="shared" si="862"/>
        <v>0</v>
      </c>
      <c r="DW682" s="73">
        <f t="shared" si="863"/>
        <v>1</v>
      </c>
      <c r="DX682" s="73">
        <f t="shared" si="864"/>
        <v>0</v>
      </c>
      <c r="DY682" s="125">
        <f t="shared" si="865"/>
        <v>0</v>
      </c>
      <c r="DZ682" s="73">
        <f t="shared" si="866"/>
        <v>1</v>
      </c>
      <c r="EA682" s="19">
        <f t="shared" si="867"/>
        <v>0</v>
      </c>
      <c r="EB682" s="50">
        <f t="shared" si="868"/>
        <v>0</v>
      </c>
      <c r="EC682" s="19">
        <f t="shared" si="869"/>
        <v>0</v>
      </c>
      <c r="ED682" s="19">
        <f t="shared" si="870"/>
        <v>0</v>
      </c>
      <c r="EE682" s="19">
        <f t="shared" si="871"/>
        <v>0</v>
      </c>
      <c r="EF682" s="50">
        <f t="shared" si="872"/>
        <v>1</v>
      </c>
      <c r="EG682" s="19">
        <f t="shared" si="873"/>
        <v>1</v>
      </c>
      <c r="EH682" s="19">
        <f t="shared" si="874"/>
        <v>0</v>
      </c>
      <c r="EI682" s="50">
        <f t="shared" si="875"/>
        <v>0</v>
      </c>
      <c r="EJ682" s="125">
        <f t="shared" si="876"/>
        <v>1</v>
      </c>
      <c r="EK682" t="str">
        <f t="shared" si="877"/>
        <v/>
      </c>
      <c r="EL682" t="str">
        <f t="shared" si="878"/>
        <v/>
      </c>
      <c r="EM682" t="str">
        <f t="shared" si="879"/>
        <v/>
      </c>
      <c r="EN682" t="str">
        <f t="shared" si="880"/>
        <v/>
      </c>
      <c r="EO682" t="str">
        <f t="shared" si="881"/>
        <v/>
      </c>
      <c r="EP682" t="str">
        <f t="shared" si="882"/>
        <v/>
      </c>
      <c r="EQ682">
        <f t="shared" si="883"/>
        <v>268</v>
      </c>
      <c r="ER682" t="str">
        <f t="shared" si="884"/>
        <v/>
      </c>
      <c r="ES682" t="str">
        <f t="shared" si="885"/>
        <v/>
      </c>
      <c r="ET682" t="str">
        <f t="shared" si="886"/>
        <v/>
      </c>
      <c r="EU682" s="61" t="str">
        <f t="shared" si="887"/>
        <v/>
      </c>
      <c r="EV682" s="53" t="str">
        <f>IF(ISNUMBER(EK682),EK682*#REF!,"")</f>
        <v/>
      </c>
      <c r="EW682" s="53" t="str">
        <f>IF(ISNUMBER(EL682),EL682*#REF!,"")</f>
        <v/>
      </c>
      <c r="EX682" s="53" t="str">
        <f>IF(ISNUMBER(EM682),EM682*#REF!,"")</f>
        <v/>
      </c>
      <c r="EY682" s="53" t="str">
        <f>IF(ISNUMBER(EN682),EN682*#REF!,"")</f>
        <v/>
      </c>
      <c r="EZ682" s="53" t="str">
        <f>IF(ISNUMBER(EO682),EO682*#REF!,"")</f>
        <v/>
      </c>
      <c r="FA682" s="53" t="str">
        <f>IF(ISNUMBER(EP682),EP682*#REF!,"")</f>
        <v/>
      </c>
      <c r="FB682" s="53" t="e">
        <f>IF(ISNUMBER(EQ682),EQ682*#REF!,"")</f>
        <v>#REF!</v>
      </c>
      <c r="FC682" s="53" t="str">
        <f>IF(ISNUMBER(ER682),ER682*#REF!,"")</f>
        <v/>
      </c>
      <c r="FD682" s="53" t="str">
        <f>IF(ISNUMBER(ES682),ES682*#REF!,"")</f>
        <v/>
      </c>
      <c r="FE682" s="53" t="str">
        <f>IF(ISNUMBER(ET682),ET682*#REF!,"")</f>
        <v/>
      </c>
      <c r="FF682" s="52" t="str">
        <f>IF(ISNUMBER(EU682),EU682*#REF!,"")</f>
        <v/>
      </c>
      <c r="FG682" s="55" t="str">
        <f t="shared" si="888"/>
        <v/>
      </c>
      <c r="FH682" s="55" t="str">
        <f t="shared" si="889"/>
        <v/>
      </c>
      <c r="FI682" s="55" t="str">
        <f t="shared" si="890"/>
        <v/>
      </c>
      <c r="FJ682" s="55" t="str">
        <f t="shared" si="891"/>
        <v/>
      </c>
      <c r="FK682" s="55" t="str">
        <f t="shared" si="892"/>
        <v/>
      </c>
      <c r="FL682" s="55" t="str">
        <f t="shared" si="893"/>
        <v/>
      </c>
      <c r="FM682" s="55" t="str">
        <f t="shared" si="894"/>
        <v/>
      </c>
      <c r="FN682" s="55" t="str">
        <f t="shared" si="895"/>
        <v/>
      </c>
      <c r="FO682" s="55" t="str">
        <f t="shared" si="896"/>
        <v/>
      </c>
      <c r="FP682" s="55" t="str">
        <f t="shared" si="897"/>
        <v/>
      </c>
      <c r="FQ682" s="59" t="str">
        <f t="shared" si="898"/>
        <v/>
      </c>
      <c r="FR682" s="53" t="str">
        <f t="shared" si="852"/>
        <v/>
      </c>
      <c r="FS682" s="53">
        <f t="shared" si="899"/>
        <v>0</v>
      </c>
      <c r="FT682" s="19">
        <f t="shared" si="900"/>
        <v>1</v>
      </c>
      <c r="FU682" s="19">
        <f t="shared" si="901"/>
        <v>0</v>
      </c>
      <c r="FV682" s="19">
        <f t="shared" si="902"/>
        <v>0</v>
      </c>
      <c r="FW682" s="50">
        <f t="shared" si="903"/>
        <v>0</v>
      </c>
      <c r="FX682" s="120">
        <f t="shared" si="904"/>
        <v>0</v>
      </c>
      <c r="FY682" s="120">
        <f t="shared" si="905"/>
        <v>0</v>
      </c>
      <c r="FZ682" s="120">
        <f t="shared" si="906"/>
        <v>0</v>
      </c>
      <c r="GA682" s="120">
        <f t="shared" si="907"/>
        <v>0</v>
      </c>
      <c r="GB682" s="120">
        <f t="shared" si="908"/>
        <v>0</v>
      </c>
      <c r="GC682" s="120">
        <f t="shared" si="909"/>
        <v>0</v>
      </c>
      <c r="GD682" s="120">
        <f t="shared" si="910"/>
        <v>0</v>
      </c>
      <c r="GE682" s="120">
        <f t="shared" si="911"/>
        <v>0</v>
      </c>
      <c r="GF682" s="120">
        <f t="shared" si="912"/>
        <v>0</v>
      </c>
      <c r="GG682">
        <f t="shared" si="913"/>
        <v>0</v>
      </c>
      <c r="GH682">
        <f t="shared" si="914"/>
        <v>0</v>
      </c>
      <c r="GI682">
        <v>6</v>
      </c>
      <c r="GJ682" t="str">
        <f t="shared" si="915"/>
        <v/>
      </c>
    </row>
    <row r="683" spans="1:192" ht="15" x14ac:dyDescent="0.25">
      <c r="A683" s="50">
        <f t="shared" si="917"/>
        <v>682</v>
      </c>
      <c r="B683" s="2" t="s">
        <v>930</v>
      </c>
      <c r="C683" t="s">
        <v>1084</v>
      </c>
      <c r="F683" s="202">
        <v>3533930</v>
      </c>
      <c r="G683" s="202">
        <v>5683460</v>
      </c>
      <c r="H683" s="77">
        <f t="shared" si="855"/>
        <v>533841.99800000002</v>
      </c>
      <c r="I683" s="77">
        <f t="shared" si="856"/>
        <v>5681626.4060000004</v>
      </c>
      <c r="J683" s="66">
        <v>141.30000000000001</v>
      </c>
      <c r="K683" s="19" t="s">
        <v>1333</v>
      </c>
      <c r="L683" s="19">
        <v>160</v>
      </c>
      <c r="M683" s="19">
        <v>66</v>
      </c>
      <c r="N683" s="19">
        <v>156</v>
      </c>
      <c r="Q683" s="2" t="s">
        <v>1339</v>
      </c>
      <c r="R683" s="2" t="s">
        <v>2862</v>
      </c>
      <c r="S683" t="s">
        <v>1324</v>
      </c>
      <c r="T683" s="241" t="str">
        <f t="shared" si="857"/>
        <v>-</v>
      </c>
      <c r="U683" s="241" t="str">
        <f t="shared" si="858"/>
        <v>-</v>
      </c>
      <c r="V683" s="241" t="str">
        <f t="shared" si="859"/>
        <v>-</v>
      </c>
      <c r="W683" s="241" t="str">
        <f t="shared" si="851"/>
        <v>-</v>
      </c>
      <c r="X683" s="260">
        <f t="shared" si="918"/>
        <v>6</v>
      </c>
      <c r="Y683" s="261" t="str">
        <f t="shared" si="916"/>
        <v/>
      </c>
      <c r="AA683" s="131">
        <v>30145</v>
      </c>
      <c r="AB683" s="73">
        <v>2</v>
      </c>
      <c r="AC683" t="s">
        <v>1038</v>
      </c>
      <c r="AD683" t="s">
        <v>1786</v>
      </c>
      <c r="AE683" s="57" t="s">
        <v>2053</v>
      </c>
      <c r="AF683" s="66">
        <v>11.7</v>
      </c>
      <c r="AG683" s="19">
        <v>684</v>
      </c>
      <c r="AH683" s="19">
        <v>6.92</v>
      </c>
      <c r="AI683" s="272">
        <v>277</v>
      </c>
      <c r="AL683" s="19">
        <v>0.17</v>
      </c>
      <c r="AN683">
        <v>17.920000000000002</v>
      </c>
      <c r="AO683">
        <v>12.71</v>
      </c>
      <c r="AP683" s="19">
        <v>2.84</v>
      </c>
      <c r="AQ683">
        <v>507</v>
      </c>
      <c r="AS683" s="193">
        <f>SUM(AU683:BN683)+SUM(BO683:CL683)/1000</f>
        <v>606.78</v>
      </c>
      <c r="AT683" s="250" t="str">
        <f>FR683</f>
        <v/>
      </c>
      <c r="AU683" s="37">
        <v>42</v>
      </c>
      <c r="AV683">
        <v>23.4</v>
      </c>
      <c r="AW683">
        <v>89.3</v>
      </c>
      <c r="AX683">
        <v>66</v>
      </c>
      <c r="AY683">
        <v>68.7</v>
      </c>
      <c r="AZ683" s="61">
        <v>305</v>
      </c>
      <c r="BE683">
        <v>0.95</v>
      </c>
      <c r="BF683">
        <v>0.43</v>
      </c>
      <c r="BM683">
        <v>11</v>
      </c>
      <c r="BO683" s="90"/>
      <c r="BP683" s="273"/>
      <c r="BQ683" s="90"/>
      <c r="BR683" s="90"/>
      <c r="BS683" s="90"/>
      <c r="BT683" s="90"/>
      <c r="BU683" s="90"/>
      <c r="BV683" s="90"/>
      <c r="BW683" s="90"/>
      <c r="BX683" s="90"/>
      <c r="BY683" s="90"/>
      <c r="BZ683" s="90"/>
      <c r="CA683" s="90"/>
      <c r="CB683" s="90"/>
      <c r="CC683" s="90"/>
      <c r="CD683" s="90"/>
      <c r="CE683" s="90"/>
      <c r="CF683" s="90"/>
      <c r="CG683" s="90"/>
      <c r="CH683" s="90"/>
      <c r="CI683" s="90"/>
      <c r="CJ683" s="90"/>
      <c r="CK683" s="90"/>
      <c r="CL683" s="91"/>
      <c r="CM683" s="90">
        <v>1.1000000000000001</v>
      </c>
      <c r="CN683" s="90">
        <v>57.2</v>
      </c>
      <c r="CO683" s="90"/>
      <c r="DB683" s="103"/>
      <c r="DC683" s="90" t="s">
        <v>2228</v>
      </c>
      <c r="DD683" s="103"/>
      <c r="DE683" s="103">
        <v>-13.5</v>
      </c>
      <c r="DF683" s="90" t="s">
        <v>2229</v>
      </c>
      <c r="DG683" s="103">
        <v>-8.81</v>
      </c>
      <c r="DH683" s="103"/>
      <c r="DI683" s="103"/>
      <c r="DJ683" s="103"/>
      <c r="DK683" s="103"/>
      <c r="DL683" s="103"/>
      <c r="DM683" s="103"/>
      <c r="DN683" s="103"/>
      <c r="DO683" s="103"/>
      <c r="DP683" s="103"/>
      <c r="DQ683" s="103"/>
      <c r="DR683" s="103"/>
      <c r="DS683" s="104"/>
      <c r="DT683" s="50">
        <f t="shared" si="860"/>
        <v>0</v>
      </c>
      <c r="DU683" s="73">
        <f t="shared" si="861"/>
        <v>0</v>
      </c>
      <c r="DV683" s="73">
        <f t="shared" si="862"/>
        <v>0</v>
      </c>
      <c r="DW683" s="73">
        <f t="shared" si="863"/>
        <v>1</v>
      </c>
      <c r="DX683" s="73">
        <f t="shared" si="864"/>
        <v>0</v>
      </c>
      <c r="DY683" s="125">
        <f t="shared" si="865"/>
        <v>0</v>
      </c>
      <c r="DZ683" s="73">
        <f t="shared" si="866"/>
        <v>1</v>
      </c>
      <c r="EA683" s="19">
        <f t="shared" si="867"/>
        <v>0</v>
      </c>
      <c r="EB683" s="50">
        <f t="shared" si="868"/>
        <v>0</v>
      </c>
      <c r="EC683" s="19">
        <f t="shared" si="869"/>
        <v>1</v>
      </c>
      <c r="ED683" s="19">
        <f t="shared" si="870"/>
        <v>0</v>
      </c>
      <c r="EE683" s="19">
        <f t="shared" si="871"/>
        <v>0</v>
      </c>
      <c r="EF683" s="50">
        <f t="shared" si="872"/>
        <v>0</v>
      </c>
      <c r="EG683" s="19">
        <f t="shared" si="873"/>
        <v>1</v>
      </c>
      <c r="EH683" s="19">
        <f t="shared" si="874"/>
        <v>0</v>
      </c>
      <c r="EI683" s="50">
        <f t="shared" si="875"/>
        <v>0</v>
      </c>
      <c r="EJ683" s="125">
        <f t="shared" si="876"/>
        <v>1</v>
      </c>
      <c r="EK683">
        <f t="shared" si="877"/>
        <v>42</v>
      </c>
      <c r="EL683" t="str">
        <f t="shared" si="878"/>
        <v/>
      </c>
      <c r="EM683">
        <f t="shared" si="879"/>
        <v>23.4</v>
      </c>
      <c r="EN683">
        <f t="shared" si="880"/>
        <v>89.3</v>
      </c>
      <c r="EO683">
        <f t="shared" si="881"/>
        <v>0.43</v>
      </c>
      <c r="EP683">
        <f t="shared" si="882"/>
        <v>0.95</v>
      </c>
      <c r="EQ683">
        <f t="shared" si="883"/>
        <v>305</v>
      </c>
      <c r="ER683" t="str">
        <f t="shared" si="884"/>
        <v/>
      </c>
      <c r="ES683" t="str">
        <f t="shared" si="885"/>
        <v/>
      </c>
      <c r="ET683">
        <f t="shared" si="886"/>
        <v>68.7</v>
      </c>
      <c r="EU683" s="61">
        <f t="shared" si="887"/>
        <v>66</v>
      </c>
      <c r="EV683" s="53" t="e">
        <f>IF(ISNUMBER(EK683),EK683*#REF!,"")</f>
        <v>#REF!</v>
      </c>
      <c r="EW683" s="53" t="str">
        <f>IF(ISNUMBER(EL683),EL683*#REF!,"")</f>
        <v/>
      </c>
      <c r="EX683" s="53" t="e">
        <f>IF(ISNUMBER(EM683),EM683*#REF!,"")</f>
        <v>#REF!</v>
      </c>
      <c r="EY683" s="53" t="e">
        <f>IF(ISNUMBER(EN683),EN683*#REF!,"")</f>
        <v>#REF!</v>
      </c>
      <c r="EZ683" s="53" t="e">
        <f>IF(ISNUMBER(EO683),EO683*#REF!,"")</f>
        <v>#REF!</v>
      </c>
      <c r="FA683" s="53" t="e">
        <f>IF(ISNUMBER(EP683),EP683*#REF!,"")</f>
        <v>#REF!</v>
      </c>
      <c r="FB683" s="53" t="e">
        <f>IF(ISNUMBER(EQ683),EQ683*#REF!,"")</f>
        <v>#REF!</v>
      </c>
      <c r="FC683" s="53" t="str">
        <f>IF(ISNUMBER(ER683),ER683*#REF!,"")</f>
        <v/>
      </c>
      <c r="FD683" s="53" t="str">
        <f>IF(ISNUMBER(ES683),ES683*#REF!,"")</f>
        <v/>
      </c>
      <c r="FE683" s="53" t="e">
        <f>IF(ISNUMBER(ET683),ET683*#REF!,"")</f>
        <v>#REF!</v>
      </c>
      <c r="FF683" s="52" t="e">
        <f>IF(ISNUMBER(EU683),EU683*#REF!,"")</f>
        <v>#REF!</v>
      </c>
      <c r="FG683" s="55" t="str">
        <f t="shared" si="888"/>
        <v/>
      </c>
      <c r="FH683" s="55" t="str">
        <f t="shared" si="889"/>
        <v/>
      </c>
      <c r="FI683" s="55" t="str">
        <f t="shared" si="890"/>
        <v/>
      </c>
      <c r="FJ683" s="55" t="str">
        <f t="shared" si="891"/>
        <v/>
      </c>
      <c r="FK683" s="55" t="str">
        <f t="shared" si="892"/>
        <v/>
      </c>
      <c r="FL683" s="55" t="str">
        <f t="shared" si="893"/>
        <v/>
      </c>
      <c r="FM683" s="55" t="str">
        <f t="shared" si="894"/>
        <v/>
      </c>
      <c r="FN683" s="55" t="str">
        <f t="shared" si="895"/>
        <v/>
      </c>
      <c r="FO683" s="55" t="str">
        <f t="shared" si="896"/>
        <v/>
      </c>
      <c r="FP683" s="55" t="str">
        <f t="shared" si="897"/>
        <v/>
      </c>
      <c r="FQ683" s="59" t="str">
        <f t="shared" si="898"/>
        <v/>
      </c>
      <c r="FR683" s="53" t="str">
        <f t="shared" si="852"/>
        <v/>
      </c>
      <c r="FS683" s="53" t="e">
        <f t="shared" si="899"/>
        <v>#VALUE!</v>
      </c>
      <c r="FT683" s="19" t="e">
        <f t="shared" si="900"/>
        <v>#VALUE!</v>
      </c>
      <c r="FU683" s="19" t="e">
        <f t="shared" si="901"/>
        <v>#VALUE!</v>
      </c>
      <c r="FV683" s="19" t="e">
        <f t="shared" si="902"/>
        <v>#VALUE!</v>
      </c>
      <c r="FW683" s="50" t="e">
        <f t="shared" si="903"/>
        <v>#VALUE!</v>
      </c>
      <c r="FX683" s="120">
        <f t="shared" si="904"/>
        <v>0</v>
      </c>
      <c r="FY683" s="120">
        <f t="shared" si="905"/>
        <v>0</v>
      </c>
      <c r="FZ683" s="120">
        <f t="shared" si="906"/>
        <v>0</v>
      </c>
      <c r="GA683" s="120">
        <f t="shared" si="907"/>
        <v>0</v>
      </c>
      <c r="GB683" s="120">
        <f t="shared" si="908"/>
        <v>0</v>
      </c>
      <c r="GC683" s="120">
        <f t="shared" si="909"/>
        <v>0</v>
      </c>
      <c r="GD683" s="120">
        <f t="shared" si="910"/>
        <v>0</v>
      </c>
      <c r="GE683" s="120">
        <f t="shared" si="911"/>
        <v>0</v>
      </c>
      <c r="GF683" s="120">
        <f t="shared" si="912"/>
        <v>0</v>
      </c>
      <c r="GG683">
        <f t="shared" si="913"/>
        <v>0</v>
      </c>
      <c r="GH683">
        <f t="shared" si="914"/>
        <v>0</v>
      </c>
      <c r="GI683">
        <v>6</v>
      </c>
      <c r="GJ683" t="str">
        <f t="shared" si="915"/>
        <v/>
      </c>
    </row>
    <row r="684" spans="1:192" ht="15" x14ac:dyDescent="0.25">
      <c r="A684" s="50">
        <f t="shared" si="917"/>
        <v>683</v>
      </c>
      <c r="B684" s="2" t="s">
        <v>930</v>
      </c>
      <c r="C684" t="s">
        <v>1085</v>
      </c>
      <c r="F684" s="202">
        <v>3534000</v>
      </c>
      <c r="G684" s="202">
        <v>5683180</v>
      </c>
      <c r="H684" s="77">
        <f t="shared" si="855"/>
        <v>533911.97</v>
      </c>
      <c r="I684" s="77">
        <f t="shared" si="856"/>
        <v>5681346.5180000002</v>
      </c>
      <c r="J684" s="66">
        <v>141.13</v>
      </c>
      <c r="K684" s="19" t="s">
        <v>1333</v>
      </c>
      <c r="L684" s="110">
        <v>116</v>
      </c>
      <c r="M684" s="19">
        <v>38</v>
      </c>
      <c r="N684" s="19">
        <v>103.6</v>
      </c>
      <c r="Q684" s="2" t="s">
        <v>1339</v>
      </c>
      <c r="R684" s="2" t="s">
        <v>2882</v>
      </c>
      <c r="S684" t="s">
        <v>1324</v>
      </c>
      <c r="T684" s="241" t="str">
        <f t="shared" si="857"/>
        <v>-</v>
      </c>
      <c r="U684" s="241" t="str">
        <f t="shared" si="858"/>
        <v>M</v>
      </c>
      <c r="V684" s="241" t="str">
        <f t="shared" si="859"/>
        <v>-</v>
      </c>
      <c r="W684" s="241" t="str">
        <f t="shared" si="851"/>
        <v>-</v>
      </c>
      <c r="X684" s="260">
        <f t="shared" si="918"/>
        <v>6</v>
      </c>
      <c r="Y684" s="261" t="str">
        <f t="shared" si="916"/>
        <v/>
      </c>
      <c r="AA684" s="131">
        <v>26842</v>
      </c>
      <c r="AB684" s="73">
        <v>1</v>
      </c>
      <c r="AC684" t="s">
        <v>1038</v>
      </c>
      <c r="AD684" t="s">
        <v>1786</v>
      </c>
      <c r="AE684" s="57" t="s">
        <v>2738</v>
      </c>
      <c r="AF684" s="66">
        <v>11</v>
      </c>
      <c r="AG684" s="19">
        <v>1545</v>
      </c>
      <c r="AH684" s="19">
        <v>6.84</v>
      </c>
      <c r="AI684" s="272"/>
      <c r="AN684">
        <v>18.170000000000002</v>
      </c>
      <c r="AO684">
        <v>11.48</v>
      </c>
      <c r="AS684" s="193">
        <f>SUM(AU684:BN684)+SUM(BO684:CL684)/1000</f>
        <v>1153.1699999999998</v>
      </c>
      <c r="AT684" s="250" t="str">
        <f>FR684</f>
        <v/>
      </c>
      <c r="AU684" s="37">
        <v>260</v>
      </c>
      <c r="AV684">
        <v>24.8</v>
      </c>
      <c r="AW684">
        <v>88.7</v>
      </c>
      <c r="AX684">
        <v>389</v>
      </c>
      <c r="AY684">
        <v>143</v>
      </c>
      <c r="AZ684" s="61">
        <v>232</v>
      </c>
      <c r="BB684">
        <v>0</v>
      </c>
      <c r="BD684">
        <v>0</v>
      </c>
      <c r="BE684">
        <v>0.28000000000000003</v>
      </c>
      <c r="BF684">
        <v>0.09</v>
      </c>
      <c r="BJ684">
        <v>2.8</v>
      </c>
      <c r="BK684">
        <v>0</v>
      </c>
      <c r="BM684">
        <v>12.5</v>
      </c>
      <c r="BO684" s="90"/>
      <c r="BP684" s="273">
        <v>0</v>
      </c>
      <c r="BQ684" s="90"/>
      <c r="BR684" s="90"/>
      <c r="BS684" s="90"/>
      <c r="BT684" s="90"/>
      <c r="BU684" s="90"/>
      <c r="BV684" s="90"/>
      <c r="BW684" s="90"/>
      <c r="BX684" s="90"/>
      <c r="BY684" s="90"/>
      <c r="BZ684" s="90"/>
      <c r="CA684" s="90"/>
      <c r="CB684" s="90"/>
      <c r="CC684" s="90"/>
      <c r="CD684" s="90"/>
      <c r="CE684" s="90"/>
      <c r="CF684" s="90"/>
      <c r="CG684" s="90"/>
      <c r="CH684" s="90"/>
      <c r="CI684" s="90"/>
      <c r="CJ684" s="90"/>
      <c r="CK684" s="90"/>
      <c r="CL684" s="91"/>
      <c r="CM684" s="90">
        <v>2.0299999999999998</v>
      </c>
      <c r="CN684" s="90">
        <v>48.4</v>
      </c>
      <c r="CO684" s="90"/>
      <c r="DB684" s="103"/>
      <c r="DC684" s="90" t="s">
        <v>2230</v>
      </c>
      <c r="DD684" s="103"/>
      <c r="DE684" s="129">
        <v>-13</v>
      </c>
      <c r="DF684" s="90" t="s">
        <v>2231</v>
      </c>
      <c r="DG684" s="103"/>
      <c r="DH684" s="103"/>
      <c r="DI684" s="103"/>
      <c r="DJ684" s="103"/>
      <c r="DK684" s="103"/>
      <c r="DL684" s="103"/>
      <c r="DM684" s="103"/>
      <c r="DN684" s="103"/>
      <c r="DO684" s="103"/>
      <c r="DP684" s="103"/>
      <c r="DQ684" s="103"/>
      <c r="DR684" s="103"/>
      <c r="DS684" s="104"/>
      <c r="DT684" s="50">
        <f t="shared" si="860"/>
        <v>1</v>
      </c>
      <c r="DU684" s="73">
        <f t="shared" si="861"/>
        <v>0</v>
      </c>
      <c r="DV684" s="73">
        <f t="shared" si="862"/>
        <v>0</v>
      </c>
      <c r="DW684" s="73">
        <f t="shared" si="863"/>
        <v>1</v>
      </c>
      <c r="DX684" s="73">
        <f t="shared" si="864"/>
        <v>0</v>
      </c>
      <c r="DY684" s="125">
        <f t="shared" si="865"/>
        <v>0</v>
      </c>
      <c r="DZ684" s="73">
        <f t="shared" si="866"/>
        <v>1</v>
      </c>
      <c r="EA684" s="19">
        <f t="shared" si="867"/>
        <v>0</v>
      </c>
      <c r="EB684" s="50">
        <f t="shared" si="868"/>
        <v>0</v>
      </c>
      <c r="EC684" s="19">
        <f t="shared" si="869"/>
        <v>0</v>
      </c>
      <c r="ED684" s="19">
        <f t="shared" si="870"/>
        <v>1</v>
      </c>
      <c r="EE684" s="19">
        <f t="shared" si="871"/>
        <v>0</v>
      </c>
      <c r="EF684" s="50">
        <f t="shared" si="872"/>
        <v>0</v>
      </c>
      <c r="EG684" s="19">
        <f t="shared" si="873"/>
        <v>1</v>
      </c>
      <c r="EH684" s="19">
        <f t="shared" si="874"/>
        <v>0</v>
      </c>
      <c r="EI684" s="50">
        <f t="shared" si="875"/>
        <v>0</v>
      </c>
      <c r="EJ684" s="125">
        <f t="shared" si="876"/>
        <v>2</v>
      </c>
      <c r="EK684">
        <f t="shared" si="877"/>
        <v>260</v>
      </c>
      <c r="EL684">
        <f t="shared" si="878"/>
        <v>0</v>
      </c>
      <c r="EM684">
        <f t="shared" si="879"/>
        <v>24.8</v>
      </c>
      <c r="EN684">
        <f t="shared" si="880"/>
        <v>88.7</v>
      </c>
      <c r="EO684">
        <f t="shared" si="881"/>
        <v>0.09</v>
      </c>
      <c r="EP684">
        <f t="shared" si="882"/>
        <v>0.28000000000000003</v>
      </c>
      <c r="EQ684">
        <f t="shared" si="883"/>
        <v>232</v>
      </c>
      <c r="ER684" t="str">
        <f t="shared" si="884"/>
        <v/>
      </c>
      <c r="ES684">
        <f t="shared" si="885"/>
        <v>2.8</v>
      </c>
      <c r="ET684">
        <f t="shared" si="886"/>
        <v>143</v>
      </c>
      <c r="EU684" s="61">
        <f t="shared" si="887"/>
        <v>389</v>
      </c>
      <c r="EV684" s="53" t="e">
        <f>IF(ISNUMBER(EK684),EK684*#REF!,"")</f>
        <v>#REF!</v>
      </c>
      <c r="EW684" s="53" t="e">
        <f>IF(ISNUMBER(EL684),EL684*#REF!,"")</f>
        <v>#REF!</v>
      </c>
      <c r="EX684" s="53" t="e">
        <f>IF(ISNUMBER(EM684),EM684*#REF!,"")</f>
        <v>#REF!</v>
      </c>
      <c r="EY684" s="53" t="e">
        <f>IF(ISNUMBER(EN684),EN684*#REF!,"")</f>
        <v>#REF!</v>
      </c>
      <c r="EZ684" s="53" t="e">
        <f>IF(ISNUMBER(EO684),EO684*#REF!,"")</f>
        <v>#REF!</v>
      </c>
      <c r="FA684" s="53" t="e">
        <f>IF(ISNUMBER(EP684),EP684*#REF!,"")</f>
        <v>#REF!</v>
      </c>
      <c r="FB684" s="53" t="e">
        <f>IF(ISNUMBER(EQ684),EQ684*#REF!,"")</f>
        <v>#REF!</v>
      </c>
      <c r="FC684" s="53" t="str">
        <f>IF(ISNUMBER(ER684),ER684*#REF!,"")</f>
        <v/>
      </c>
      <c r="FD684" s="53" t="e">
        <f>IF(ISNUMBER(ES684),ES684*#REF!,"")</f>
        <v>#REF!</v>
      </c>
      <c r="FE684" s="53" t="e">
        <f>IF(ISNUMBER(ET684),ET684*#REF!,"")</f>
        <v>#REF!</v>
      </c>
      <c r="FF684" s="52" t="e">
        <f>IF(ISNUMBER(EU684),EU684*#REF!,"")</f>
        <v>#REF!</v>
      </c>
      <c r="FG684" s="55" t="str">
        <f t="shared" si="888"/>
        <v/>
      </c>
      <c r="FH684" s="55" t="str">
        <f t="shared" si="889"/>
        <v/>
      </c>
      <c r="FI684" s="55" t="str">
        <f t="shared" si="890"/>
        <v/>
      </c>
      <c r="FJ684" s="55" t="str">
        <f t="shared" si="891"/>
        <v/>
      </c>
      <c r="FK684" s="55" t="str">
        <f t="shared" si="892"/>
        <v/>
      </c>
      <c r="FL684" s="55" t="str">
        <f t="shared" si="893"/>
        <v/>
      </c>
      <c r="FM684" s="55" t="str">
        <f t="shared" si="894"/>
        <v/>
      </c>
      <c r="FN684" s="55" t="str">
        <f t="shared" si="895"/>
        <v/>
      </c>
      <c r="FO684" s="55" t="str">
        <f t="shared" si="896"/>
        <v/>
      </c>
      <c r="FP684" s="55" t="str">
        <f t="shared" si="897"/>
        <v/>
      </c>
      <c r="FQ684" s="59" t="str">
        <f t="shared" si="898"/>
        <v/>
      </c>
      <c r="FR684" s="53" t="str">
        <f t="shared" si="852"/>
        <v/>
      </c>
      <c r="FS684" s="53" t="e">
        <f t="shared" si="899"/>
        <v>#VALUE!</v>
      </c>
      <c r="FT684" s="19" t="e">
        <f t="shared" si="900"/>
        <v>#VALUE!</v>
      </c>
      <c r="FU684" s="19" t="e">
        <f t="shared" si="901"/>
        <v>#VALUE!</v>
      </c>
      <c r="FV684" s="19" t="e">
        <f t="shared" si="902"/>
        <v>#VALUE!</v>
      </c>
      <c r="FW684" s="50" t="e">
        <f t="shared" si="903"/>
        <v>#VALUE!</v>
      </c>
      <c r="FX684" s="120">
        <f t="shared" si="904"/>
        <v>0</v>
      </c>
      <c r="FY684" s="120">
        <f t="shared" si="905"/>
        <v>0</v>
      </c>
      <c r="FZ684" s="120">
        <f t="shared" si="906"/>
        <v>0</v>
      </c>
      <c r="GA684" s="120">
        <f t="shared" si="907"/>
        <v>0</v>
      </c>
      <c r="GB684" s="120">
        <f t="shared" si="908"/>
        <v>0</v>
      </c>
      <c r="GC684" s="120">
        <f t="shared" si="909"/>
        <v>0</v>
      </c>
      <c r="GD684" s="120">
        <f t="shared" si="910"/>
        <v>0</v>
      </c>
      <c r="GE684" s="120">
        <f t="shared" si="911"/>
        <v>0</v>
      </c>
      <c r="GF684" s="120">
        <f t="shared" si="912"/>
        <v>0</v>
      </c>
      <c r="GG684">
        <f t="shared" si="913"/>
        <v>0</v>
      </c>
      <c r="GH684">
        <f t="shared" si="914"/>
        <v>0</v>
      </c>
      <c r="GI684">
        <v>6</v>
      </c>
      <c r="GJ684" t="str">
        <f t="shared" si="915"/>
        <v/>
      </c>
    </row>
    <row r="685" spans="1:192" ht="15" x14ac:dyDescent="0.25">
      <c r="A685" s="50">
        <f t="shared" si="917"/>
        <v>684</v>
      </c>
      <c r="B685" s="2" t="s">
        <v>930</v>
      </c>
      <c r="C685" t="s">
        <v>1085</v>
      </c>
      <c r="F685" s="202">
        <v>3534000</v>
      </c>
      <c r="G685" s="202">
        <v>5683180</v>
      </c>
      <c r="H685" s="77">
        <f t="shared" si="855"/>
        <v>533911.97</v>
      </c>
      <c r="I685" s="77">
        <f t="shared" si="856"/>
        <v>5681346.5180000002</v>
      </c>
      <c r="J685" s="66">
        <v>141.13</v>
      </c>
      <c r="K685" s="19" t="s">
        <v>1333</v>
      </c>
      <c r="L685" s="110">
        <v>116</v>
      </c>
      <c r="M685" s="19">
        <v>38</v>
      </c>
      <c r="N685" s="19">
        <v>103.6</v>
      </c>
      <c r="Q685" s="2" t="s">
        <v>1339</v>
      </c>
      <c r="R685" s="2" t="s">
        <v>2882</v>
      </c>
      <c r="S685" t="s">
        <v>1324</v>
      </c>
      <c r="T685" s="241" t="str">
        <f t="shared" si="857"/>
        <v>-</v>
      </c>
      <c r="U685" s="241" t="str">
        <f t="shared" si="858"/>
        <v>-</v>
      </c>
      <c r="V685" s="241" t="str">
        <f t="shared" si="859"/>
        <v>-</v>
      </c>
      <c r="W685" s="241" t="str">
        <f t="shared" si="851"/>
        <v>-</v>
      </c>
      <c r="X685" s="260">
        <f t="shared" si="918"/>
        <v>6</v>
      </c>
      <c r="Y685" s="261" t="str">
        <f t="shared" si="916"/>
        <v/>
      </c>
      <c r="AA685" s="131">
        <v>30069</v>
      </c>
      <c r="AB685" s="73">
        <v>2</v>
      </c>
      <c r="AC685" t="s">
        <v>1038</v>
      </c>
      <c r="AD685" t="s">
        <v>1786</v>
      </c>
      <c r="AE685" s="57" t="s">
        <v>2739</v>
      </c>
      <c r="AF685" s="66">
        <v>11.7</v>
      </c>
      <c r="AG685" s="19">
        <v>922</v>
      </c>
      <c r="AH685" s="19">
        <v>6.88</v>
      </c>
      <c r="AI685" s="272">
        <v>442</v>
      </c>
      <c r="AL685" s="19">
        <v>0.2</v>
      </c>
      <c r="AN685">
        <v>20.68</v>
      </c>
      <c r="AO685">
        <v>10.54</v>
      </c>
      <c r="AP685" s="19">
        <v>3.79</v>
      </c>
      <c r="AS685" s="193">
        <f>SUM(AU685:BN685)+SUM(BO685:CL685)/1000</f>
        <v>774.79999999999984</v>
      </c>
      <c r="AT685" s="250" t="str">
        <f>FR685</f>
        <v/>
      </c>
      <c r="AU685" s="37">
        <v>87</v>
      </c>
      <c r="AV685" s="51">
        <v>19.3</v>
      </c>
      <c r="AW685">
        <v>114.6</v>
      </c>
      <c r="AX685">
        <v>131</v>
      </c>
      <c r="AY685">
        <v>156.4</v>
      </c>
      <c r="AZ685" s="61">
        <v>220</v>
      </c>
      <c r="BB685">
        <v>0</v>
      </c>
      <c r="BD685">
        <v>0</v>
      </c>
      <c r="BE685">
        <v>0.04</v>
      </c>
      <c r="BF685">
        <v>0.06</v>
      </c>
      <c r="BJ685">
        <v>33.4</v>
      </c>
      <c r="BK685">
        <v>0</v>
      </c>
      <c r="BM685">
        <v>13</v>
      </c>
      <c r="BO685" s="90"/>
      <c r="BP685" s="273">
        <v>0</v>
      </c>
      <c r="BQ685" s="90"/>
      <c r="BR685" s="90"/>
      <c r="BS685" s="90"/>
      <c r="BT685" s="90"/>
      <c r="BU685" s="90"/>
      <c r="BV685" s="90"/>
      <c r="BW685" s="90"/>
      <c r="BX685" s="90"/>
      <c r="BY685" s="90"/>
      <c r="BZ685" s="90"/>
      <c r="CA685" s="90"/>
      <c r="CB685" s="90"/>
      <c r="CC685" s="90"/>
      <c r="CD685" s="90"/>
      <c r="CE685" s="90"/>
      <c r="CF685" s="90"/>
      <c r="CG685" s="90"/>
      <c r="CH685" s="90"/>
      <c r="CI685" s="90"/>
      <c r="CJ685" s="90"/>
      <c r="CK685" s="90"/>
      <c r="CL685" s="91"/>
      <c r="CM685" s="90">
        <v>3.9</v>
      </c>
      <c r="CN685" s="90">
        <v>52.8</v>
      </c>
      <c r="CO685" s="90"/>
      <c r="DB685" s="103"/>
      <c r="DC685" s="90" t="s">
        <v>2232</v>
      </c>
      <c r="DD685" s="103"/>
      <c r="DE685" s="103">
        <v>-16.100000000000001</v>
      </c>
      <c r="DF685" s="90" t="s">
        <v>2233</v>
      </c>
      <c r="DG685" s="103">
        <v>-8.89</v>
      </c>
      <c r="DH685" s="103"/>
      <c r="DI685" s="103"/>
      <c r="DJ685" s="103"/>
      <c r="DK685" s="103"/>
      <c r="DL685" s="103"/>
      <c r="DM685" s="103"/>
      <c r="DN685" s="103"/>
      <c r="DO685" s="103"/>
      <c r="DP685" s="103"/>
      <c r="DQ685" s="103"/>
      <c r="DR685" s="103"/>
      <c r="DS685" s="104"/>
      <c r="DT685" s="50">
        <f t="shared" si="860"/>
        <v>0</v>
      </c>
      <c r="DU685" s="73">
        <f t="shared" si="861"/>
        <v>0</v>
      </c>
      <c r="DV685" s="73">
        <f t="shared" si="862"/>
        <v>0</v>
      </c>
      <c r="DW685" s="73">
        <f t="shared" si="863"/>
        <v>1</v>
      </c>
      <c r="DX685" s="73">
        <f t="shared" si="864"/>
        <v>0</v>
      </c>
      <c r="DY685" s="125">
        <f t="shared" si="865"/>
        <v>0</v>
      </c>
      <c r="DZ685" s="73">
        <f t="shared" si="866"/>
        <v>1</v>
      </c>
      <c r="EA685" s="19">
        <f t="shared" si="867"/>
        <v>0</v>
      </c>
      <c r="EB685" s="50">
        <f t="shared" si="868"/>
        <v>0</v>
      </c>
      <c r="EC685" s="19">
        <f t="shared" si="869"/>
        <v>1</v>
      </c>
      <c r="ED685" s="19">
        <f t="shared" si="870"/>
        <v>0</v>
      </c>
      <c r="EE685" s="19">
        <f t="shared" si="871"/>
        <v>0</v>
      </c>
      <c r="EF685" s="50">
        <f t="shared" si="872"/>
        <v>0</v>
      </c>
      <c r="EG685" s="19">
        <f t="shared" si="873"/>
        <v>1</v>
      </c>
      <c r="EH685" s="19">
        <f t="shared" si="874"/>
        <v>0</v>
      </c>
      <c r="EI685" s="50">
        <f t="shared" si="875"/>
        <v>0</v>
      </c>
      <c r="EJ685" s="125">
        <f t="shared" si="876"/>
        <v>1</v>
      </c>
      <c r="EK685">
        <f t="shared" si="877"/>
        <v>87</v>
      </c>
      <c r="EL685">
        <f t="shared" si="878"/>
        <v>0</v>
      </c>
      <c r="EM685">
        <f t="shared" si="879"/>
        <v>19.3</v>
      </c>
      <c r="EN685">
        <f t="shared" si="880"/>
        <v>114.6</v>
      </c>
      <c r="EO685">
        <f t="shared" si="881"/>
        <v>0.06</v>
      </c>
      <c r="EP685">
        <f t="shared" si="882"/>
        <v>0.04</v>
      </c>
      <c r="EQ685">
        <f t="shared" si="883"/>
        <v>220</v>
      </c>
      <c r="ER685" t="str">
        <f t="shared" si="884"/>
        <v/>
      </c>
      <c r="ES685">
        <f t="shared" si="885"/>
        <v>33.4</v>
      </c>
      <c r="ET685">
        <f t="shared" si="886"/>
        <v>156.4</v>
      </c>
      <c r="EU685" s="61">
        <f t="shared" si="887"/>
        <v>131</v>
      </c>
      <c r="EV685" s="53" t="e">
        <f>IF(ISNUMBER(EK685),EK685*#REF!,"")</f>
        <v>#REF!</v>
      </c>
      <c r="EW685" s="53" t="e">
        <f>IF(ISNUMBER(EL685),EL685*#REF!,"")</f>
        <v>#REF!</v>
      </c>
      <c r="EX685" s="53" t="e">
        <f>IF(ISNUMBER(EM685),EM685*#REF!,"")</f>
        <v>#REF!</v>
      </c>
      <c r="EY685" s="53" t="e">
        <f>IF(ISNUMBER(EN685),EN685*#REF!,"")</f>
        <v>#REF!</v>
      </c>
      <c r="EZ685" s="53" t="e">
        <f>IF(ISNUMBER(EO685),EO685*#REF!,"")</f>
        <v>#REF!</v>
      </c>
      <c r="FA685" s="53" t="e">
        <f>IF(ISNUMBER(EP685),EP685*#REF!,"")</f>
        <v>#REF!</v>
      </c>
      <c r="FB685" s="53" t="e">
        <f>IF(ISNUMBER(EQ685),EQ685*#REF!,"")</f>
        <v>#REF!</v>
      </c>
      <c r="FC685" s="53" t="str">
        <f>IF(ISNUMBER(ER685),ER685*#REF!,"")</f>
        <v/>
      </c>
      <c r="FD685" s="53" t="e">
        <f>IF(ISNUMBER(ES685),ES685*#REF!,"")</f>
        <v>#REF!</v>
      </c>
      <c r="FE685" s="53" t="e">
        <f>IF(ISNUMBER(ET685),ET685*#REF!,"")</f>
        <v>#REF!</v>
      </c>
      <c r="FF685" s="52" t="e">
        <f>IF(ISNUMBER(EU685),EU685*#REF!,"")</f>
        <v>#REF!</v>
      </c>
      <c r="FG685" s="55" t="str">
        <f t="shared" si="888"/>
        <v/>
      </c>
      <c r="FH685" s="55" t="str">
        <f t="shared" si="889"/>
        <v/>
      </c>
      <c r="FI685" s="55" t="str">
        <f t="shared" si="890"/>
        <v/>
      </c>
      <c r="FJ685" s="55" t="str">
        <f t="shared" si="891"/>
        <v/>
      </c>
      <c r="FK685" s="55" t="str">
        <f t="shared" si="892"/>
        <v/>
      </c>
      <c r="FL685" s="55" t="str">
        <f t="shared" si="893"/>
        <v/>
      </c>
      <c r="FM685" s="55" t="str">
        <f t="shared" si="894"/>
        <v/>
      </c>
      <c r="FN685" s="55" t="str">
        <f t="shared" si="895"/>
        <v/>
      </c>
      <c r="FO685" s="55" t="str">
        <f t="shared" si="896"/>
        <v/>
      </c>
      <c r="FP685" s="55" t="str">
        <f t="shared" si="897"/>
        <v/>
      </c>
      <c r="FQ685" s="59" t="str">
        <f t="shared" si="898"/>
        <v/>
      </c>
      <c r="FR685" s="53" t="str">
        <f t="shared" si="852"/>
        <v/>
      </c>
      <c r="FS685" s="53" t="e">
        <f t="shared" si="899"/>
        <v>#VALUE!</v>
      </c>
      <c r="FT685" s="19" t="e">
        <f t="shared" si="900"/>
        <v>#VALUE!</v>
      </c>
      <c r="FU685" s="19" t="e">
        <f t="shared" si="901"/>
        <v>#VALUE!</v>
      </c>
      <c r="FV685" s="19" t="e">
        <f t="shared" si="902"/>
        <v>#VALUE!</v>
      </c>
      <c r="FW685" s="50" t="e">
        <f t="shared" si="903"/>
        <v>#VALUE!</v>
      </c>
      <c r="FX685" s="120">
        <f t="shared" si="904"/>
        <v>0</v>
      </c>
      <c r="FY685" s="120">
        <f t="shared" si="905"/>
        <v>0</v>
      </c>
      <c r="FZ685" s="120">
        <f t="shared" si="906"/>
        <v>0</v>
      </c>
      <c r="GA685" s="120">
        <f t="shared" si="907"/>
        <v>0</v>
      </c>
      <c r="GB685" s="120">
        <f t="shared" si="908"/>
        <v>0</v>
      </c>
      <c r="GC685" s="120">
        <f t="shared" si="909"/>
        <v>0</v>
      </c>
      <c r="GD685" s="120">
        <f t="shared" si="910"/>
        <v>0</v>
      </c>
      <c r="GE685" s="120">
        <f t="shared" si="911"/>
        <v>0</v>
      </c>
      <c r="GF685" s="120">
        <f t="shared" si="912"/>
        <v>0</v>
      </c>
      <c r="GG685">
        <f t="shared" si="913"/>
        <v>0</v>
      </c>
      <c r="GH685">
        <f t="shared" si="914"/>
        <v>0</v>
      </c>
      <c r="GI685">
        <v>6</v>
      </c>
      <c r="GJ685" t="str">
        <f t="shared" si="915"/>
        <v/>
      </c>
    </row>
    <row r="686" spans="1:192" ht="15" x14ac:dyDescent="0.25">
      <c r="A686" s="50">
        <f t="shared" si="917"/>
        <v>685</v>
      </c>
      <c r="B686" s="2" t="s">
        <v>930</v>
      </c>
      <c r="C686" t="s">
        <v>1086</v>
      </c>
      <c r="F686" s="202">
        <v>3533660</v>
      </c>
      <c r="G686" s="202">
        <v>5683160</v>
      </c>
      <c r="H686" s="77">
        <f t="shared" si="855"/>
        <v>533572.10600000003</v>
      </c>
      <c r="I686" s="77">
        <f t="shared" si="856"/>
        <v>5681326.5260000005</v>
      </c>
      <c r="J686" s="66">
        <v>141.13</v>
      </c>
      <c r="K686" s="19" t="s">
        <v>1333</v>
      </c>
      <c r="L686" s="19">
        <v>163</v>
      </c>
      <c r="M686" s="19">
        <v>32.5</v>
      </c>
      <c r="N686" s="19">
        <v>147.5</v>
      </c>
      <c r="Q686" s="2" t="s">
        <v>1339</v>
      </c>
      <c r="R686" s="2" t="s">
        <v>2882</v>
      </c>
      <c r="S686" t="s">
        <v>1324</v>
      </c>
      <c r="T686" s="241" t="str">
        <f t="shared" si="857"/>
        <v>-</v>
      </c>
      <c r="U686" s="241" t="str">
        <f t="shared" si="858"/>
        <v>-</v>
      </c>
      <c r="V686" s="241" t="str">
        <f t="shared" si="859"/>
        <v>-</v>
      </c>
      <c r="W686" s="241" t="str">
        <f t="shared" si="851"/>
        <v>-</v>
      </c>
      <c r="X686" s="260">
        <f t="shared" si="918"/>
        <v>6</v>
      </c>
      <c r="Y686" s="261" t="str">
        <f t="shared" si="916"/>
        <v/>
      </c>
      <c r="AA686" s="131">
        <v>30069</v>
      </c>
      <c r="AB686" s="73">
        <v>1</v>
      </c>
      <c r="AC686" t="s">
        <v>1038</v>
      </c>
      <c r="AD686" t="s">
        <v>1786</v>
      </c>
      <c r="AE686" s="57" t="s">
        <v>2053</v>
      </c>
      <c r="AF686" s="66">
        <v>11.8</v>
      </c>
      <c r="AG686" s="19">
        <v>637</v>
      </c>
      <c r="AH686" s="19">
        <v>6.84</v>
      </c>
      <c r="AI686" s="272">
        <v>287</v>
      </c>
      <c r="AL686" s="19">
        <v>0.2</v>
      </c>
      <c r="AN686">
        <v>17.48</v>
      </c>
      <c r="AO686">
        <v>13.26</v>
      </c>
      <c r="AP686" s="19">
        <v>3.79</v>
      </c>
      <c r="AQ686">
        <v>471</v>
      </c>
      <c r="AS686" s="193">
        <f>SUM(AU686:BN686)+SUM(BO686:CL686)/1000</f>
        <v>586.49</v>
      </c>
      <c r="AT686" s="250" t="str">
        <f>FR686</f>
        <v/>
      </c>
      <c r="AU686" s="37">
        <v>38</v>
      </c>
      <c r="AV686">
        <v>21.5</v>
      </c>
      <c r="AW686">
        <v>89.3</v>
      </c>
      <c r="AX686">
        <v>59</v>
      </c>
      <c r="AY686">
        <v>76.5</v>
      </c>
      <c r="AZ686" s="61">
        <v>287</v>
      </c>
      <c r="BD686">
        <v>7.0000000000000007E-2</v>
      </c>
      <c r="BE686">
        <v>1.22</v>
      </c>
      <c r="BF686">
        <v>0.4</v>
      </c>
      <c r="BM686">
        <v>13.5</v>
      </c>
      <c r="BO686" s="90"/>
      <c r="BP686" s="273"/>
      <c r="BQ686" s="90"/>
      <c r="BR686" s="90"/>
      <c r="BS686" s="90"/>
      <c r="BT686" s="90"/>
      <c r="BU686" s="90"/>
      <c r="BV686" s="90"/>
      <c r="BW686" s="90"/>
      <c r="BX686" s="90"/>
      <c r="BY686" s="90"/>
      <c r="BZ686" s="90"/>
      <c r="CA686" s="90"/>
      <c r="CB686" s="90"/>
      <c r="CC686" s="90"/>
      <c r="CD686" s="90"/>
      <c r="CE686" s="90"/>
      <c r="CF686" s="90"/>
      <c r="CG686" s="90"/>
      <c r="CH686" s="90"/>
      <c r="CI686" s="90"/>
      <c r="CJ686" s="90"/>
      <c r="CK686" s="90"/>
      <c r="CL686" s="91"/>
      <c r="CM686" s="90">
        <v>1</v>
      </c>
      <c r="CN686" s="90">
        <v>70.400000000000006</v>
      </c>
      <c r="CO686" s="90"/>
      <c r="DB686" s="103"/>
      <c r="DC686" s="90" t="s">
        <v>2234</v>
      </c>
      <c r="DD686" s="103"/>
      <c r="DE686" s="103">
        <v>-14.3</v>
      </c>
      <c r="DF686" s="90" t="s">
        <v>2235</v>
      </c>
      <c r="DG686" s="103">
        <v>-8.94</v>
      </c>
      <c r="DH686" s="103"/>
      <c r="DI686" s="103"/>
      <c r="DJ686" s="103"/>
      <c r="DK686" s="103"/>
      <c r="DL686" s="103"/>
      <c r="DM686" s="103"/>
      <c r="DN686" s="103"/>
      <c r="DO686" s="103"/>
      <c r="DP686" s="103"/>
      <c r="DQ686" s="103"/>
      <c r="DR686" s="103"/>
      <c r="DS686" s="104"/>
      <c r="DT686" s="50">
        <f t="shared" si="860"/>
        <v>1</v>
      </c>
      <c r="DU686" s="73">
        <f t="shared" si="861"/>
        <v>0</v>
      </c>
      <c r="DV686" s="73">
        <f t="shared" si="862"/>
        <v>0</v>
      </c>
      <c r="DW686" s="73">
        <f t="shared" si="863"/>
        <v>1</v>
      </c>
      <c r="DX686" s="73">
        <f t="shared" si="864"/>
        <v>0</v>
      </c>
      <c r="DY686" s="125">
        <f t="shared" si="865"/>
        <v>0</v>
      </c>
      <c r="DZ686" s="73">
        <f t="shared" si="866"/>
        <v>1</v>
      </c>
      <c r="EA686" s="19">
        <f t="shared" si="867"/>
        <v>0</v>
      </c>
      <c r="EB686" s="50">
        <f t="shared" si="868"/>
        <v>0</v>
      </c>
      <c r="EC686" s="19">
        <f t="shared" si="869"/>
        <v>1</v>
      </c>
      <c r="ED686" s="19">
        <f t="shared" si="870"/>
        <v>0</v>
      </c>
      <c r="EE686" s="19">
        <f t="shared" si="871"/>
        <v>0</v>
      </c>
      <c r="EF686" s="50">
        <f t="shared" si="872"/>
        <v>0</v>
      </c>
      <c r="EG686" s="19">
        <f t="shared" si="873"/>
        <v>1</v>
      </c>
      <c r="EH686" s="19">
        <f t="shared" si="874"/>
        <v>0</v>
      </c>
      <c r="EI686" s="50">
        <f t="shared" si="875"/>
        <v>0</v>
      </c>
      <c r="EJ686" s="125">
        <f t="shared" si="876"/>
        <v>1</v>
      </c>
      <c r="EK686">
        <f t="shared" si="877"/>
        <v>38</v>
      </c>
      <c r="EL686" t="str">
        <f t="shared" si="878"/>
        <v/>
      </c>
      <c r="EM686">
        <f t="shared" si="879"/>
        <v>21.5</v>
      </c>
      <c r="EN686">
        <f t="shared" si="880"/>
        <v>89.3</v>
      </c>
      <c r="EO686">
        <f t="shared" si="881"/>
        <v>0.4</v>
      </c>
      <c r="EP686">
        <f t="shared" si="882"/>
        <v>1.22</v>
      </c>
      <c r="EQ686">
        <f t="shared" si="883"/>
        <v>287</v>
      </c>
      <c r="ER686" t="str">
        <f t="shared" si="884"/>
        <v/>
      </c>
      <c r="ES686" t="str">
        <f t="shared" si="885"/>
        <v/>
      </c>
      <c r="ET686">
        <f t="shared" si="886"/>
        <v>76.5</v>
      </c>
      <c r="EU686" s="61">
        <f t="shared" si="887"/>
        <v>59</v>
      </c>
      <c r="EV686" s="53" t="e">
        <f>IF(ISNUMBER(EK686),EK686*#REF!,"")</f>
        <v>#REF!</v>
      </c>
      <c r="EW686" s="53" t="str">
        <f>IF(ISNUMBER(EL686),EL686*#REF!,"")</f>
        <v/>
      </c>
      <c r="EX686" s="53" t="e">
        <f>IF(ISNUMBER(EM686),EM686*#REF!,"")</f>
        <v>#REF!</v>
      </c>
      <c r="EY686" s="53" t="e">
        <f>IF(ISNUMBER(EN686),EN686*#REF!,"")</f>
        <v>#REF!</v>
      </c>
      <c r="EZ686" s="53" t="e">
        <f>IF(ISNUMBER(EO686),EO686*#REF!,"")</f>
        <v>#REF!</v>
      </c>
      <c r="FA686" s="53" t="e">
        <f>IF(ISNUMBER(EP686),EP686*#REF!,"")</f>
        <v>#REF!</v>
      </c>
      <c r="FB686" s="53" t="e">
        <f>IF(ISNUMBER(EQ686),EQ686*#REF!,"")</f>
        <v>#REF!</v>
      </c>
      <c r="FC686" s="53" t="str">
        <f>IF(ISNUMBER(ER686),ER686*#REF!,"")</f>
        <v/>
      </c>
      <c r="FD686" s="53" t="str">
        <f>IF(ISNUMBER(ES686),ES686*#REF!,"")</f>
        <v/>
      </c>
      <c r="FE686" s="53" t="e">
        <f>IF(ISNUMBER(ET686),ET686*#REF!,"")</f>
        <v>#REF!</v>
      </c>
      <c r="FF686" s="52" t="e">
        <f>IF(ISNUMBER(EU686),EU686*#REF!,"")</f>
        <v>#REF!</v>
      </c>
      <c r="FG686" s="55" t="str">
        <f t="shared" si="888"/>
        <v/>
      </c>
      <c r="FH686" s="55" t="str">
        <f t="shared" si="889"/>
        <v/>
      </c>
      <c r="FI686" s="55" t="str">
        <f t="shared" si="890"/>
        <v/>
      </c>
      <c r="FJ686" s="55" t="str">
        <f t="shared" si="891"/>
        <v/>
      </c>
      <c r="FK686" s="55" t="str">
        <f t="shared" si="892"/>
        <v/>
      </c>
      <c r="FL686" s="55" t="str">
        <f t="shared" si="893"/>
        <v/>
      </c>
      <c r="FM686" s="55" t="str">
        <f t="shared" si="894"/>
        <v/>
      </c>
      <c r="FN686" s="55" t="str">
        <f t="shared" si="895"/>
        <v/>
      </c>
      <c r="FO686" s="55" t="str">
        <f t="shared" si="896"/>
        <v/>
      </c>
      <c r="FP686" s="55" t="str">
        <f t="shared" si="897"/>
        <v/>
      </c>
      <c r="FQ686" s="59" t="str">
        <f t="shared" si="898"/>
        <v/>
      </c>
      <c r="FR686" s="53" t="str">
        <f t="shared" si="852"/>
        <v/>
      </c>
      <c r="FS686" s="53" t="e">
        <f t="shared" si="899"/>
        <v>#VALUE!</v>
      </c>
      <c r="FT686" s="19" t="e">
        <f t="shared" si="900"/>
        <v>#VALUE!</v>
      </c>
      <c r="FU686" s="19" t="e">
        <f t="shared" si="901"/>
        <v>#VALUE!</v>
      </c>
      <c r="FV686" s="19" t="e">
        <f t="shared" si="902"/>
        <v>#VALUE!</v>
      </c>
      <c r="FW686" s="50" t="e">
        <f t="shared" si="903"/>
        <v>#VALUE!</v>
      </c>
      <c r="FX686" s="120">
        <f t="shared" si="904"/>
        <v>0</v>
      </c>
      <c r="FY686" s="120">
        <f t="shared" si="905"/>
        <v>0</v>
      </c>
      <c r="FZ686" s="120">
        <f t="shared" si="906"/>
        <v>0</v>
      </c>
      <c r="GA686" s="120">
        <f t="shared" si="907"/>
        <v>0</v>
      </c>
      <c r="GB686" s="120">
        <f t="shared" si="908"/>
        <v>0</v>
      </c>
      <c r="GC686" s="120">
        <f t="shared" si="909"/>
        <v>0</v>
      </c>
      <c r="GD686" s="120">
        <f t="shared" si="910"/>
        <v>0</v>
      </c>
      <c r="GE686" s="120">
        <f t="shared" si="911"/>
        <v>0</v>
      </c>
      <c r="GF686" s="120">
        <f t="shared" si="912"/>
        <v>0</v>
      </c>
      <c r="GG686">
        <f t="shared" si="913"/>
        <v>0</v>
      </c>
      <c r="GH686">
        <f t="shared" si="914"/>
        <v>0</v>
      </c>
      <c r="GI686">
        <v>6</v>
      </c>
      <c r="GJ686" t="str">
        <f t="shared" si="915"/>
        <v/>
      </c>
    </row>
    <row r="687" spans="1:192" ht="15" x14ac:dyDescent="0.25">
      <c r="A687" s="50">
        <f t="shared" si="917"/>
        <v>686</v>
      </c>
      <c r="B687" s="2" t="s">
        <v>930</v>
      </c>
      <c r="C687" t="s">
        <v>1087</v>
      </c>
      <c r="F687" s="202">
        <v>3534020</v>
      </c>
      <c r="G687" s="202">
        <v>5682950</v>
      </c>
      <c r="H687" s="77">
        <f t="shared" si="855"/>
        <v>533931.96199999994</v>
      </c>
      <c r="I687" s="77">
        <f t="shared" si="856"/>
        <v>5681116.6100000003</v>
      </c>
      <c r="J687" s="66">
        <v>141.13</v>
      </c>
      <c r="K687" s="19" t="s">
        <v>1333</v>
      </c>
      <c r="L687" s="19">
        <v>150</v>
      </c>
      <c r="M687" s="19">
        <v>40</v>
      </c>
      <c r="N687" s="19">
        <v>145</v>
      </c>
      <c r="Q687" s="2" t="s">
        <v>1339</v>
      </c>
      <c r="R687" s="2" t="s">
        <v>2882</v>
      </c>
      <c r="S687" t="s">
        <v>1324</v>
      </c>
      <c r="T687" s="241" t="str">
        <f t="shared" si="857"/>
        <v>-</v>
      </c>
      <c r="U687" s="241" t="str">
        <f t="shared" si="858"/>
        <v>M</v>
      </c>
      <c r="V687" s="241" t="str">
        <f t="shared" si="859"/>
        <v>-</v>
      </c>
      <c r="W687" s="241" t="str">
        <f t="shared" si="851"/>
        <v>-</v>
      </c>
      <c r="X687" s="260">
        <f t="shared" si="918"/>
        <v>6</v>
      </c>
      <c r="Y687" s="261" t="str">
        <f t="shared" si="916"/>
        <v/>
      </c>
      <c r="AA687" s="131">
        <v>30069</v>
      </c>
      <c r="AB687" s="73">
        <v>1</v>
      </c>
      <c r="AC687" t="s">
        <v>1038</v>
      </c>
      <c r="AD687" t="s">
        <v>1786</v>
      </c>
      <c r="AE687" s="57" t="s">
        <v>2053</v>
      </c>
      <c r="AF687" s="66">
        <v>12.4</v>
      </c>
      <c r="AG687" s="19">
        <v>147</v>
      </c>
      <c r="AH687" s="19">
        <v>7.1</v>
      </c>
      <c r="AI687" s="272">
        <v>327</v>
      </c>
      <c r="AL687" s="19">
        <v>0.44</v>
      </c>
      <c r="AN687">
        <v>11.22</v>
      </c>
      <c r="AO687">
        <v>9.94</v>
      </c>
      <c r="AP687" s="19">
        <v>4.1100000000000003</v>
      </c>
      <c r="AQ687">
        <v>1019</v>
      </c>
      <c r="AS687" s="193">
        <f>SUM(AU687:BN687)+SUM(BO687:CL687)/1000</f>
        <v>1189.2399999999998</v>
      </c>
      <c r="AT687" s="250" t="str">
        <f>FR687</f>
        <v/>
      </c>
      <c r="AU687" s="37">
        <v>322</v>
      </c>
      <c r="AV687">
        <v>16</v>
      </c>
      <c r="AW687" s="103">
        <v>53.6</v>
      </c>
      <c r="AX687" s="103">
        <v>365</v>
      </c>
      <c r="AY687">
        <v>139</v>
      </c>
      <c r="AZ687" s="61">
        <v>293</v>
      </c>
      <c r="BD687">
        <v>0.02</v>
      </c>
      <c r="BE687">
        <v>0.32</v>
      </c>
      <c r="BF687">
        <v>0.08</v>
      </c>
      <c r="BJ687">
        <v>0.2</v>
      </c>
      <c r="BK687">
        <v>0.02</v>
      </c>
      <c r="BO687" s="90"/>
      <c r="BP687" s="273"/>
      <c r="BQ687" s="90"/>
      <c r="BR687" s="90"/>
      <c r="BS687" s="90"/>
      <c r="BT687" s="90"/>
      <c r="BU687" s="90"/>
      <c r="BV687" s="90"/>
      <c r="BW687" s="90"/>
      <c r="BX687" s="90"/>
      <c r="BY687" s="90"/>
      <c r="BZ687" s="90"/>
      <c r="CA687" s="90"/>
      <c r="CB687" s="90"/>
      <c r="CC687" s="90"/>
      <c r="CD687" s="90"/>
      <c r="CE687" s="90"/>
      <c r="CF687" s="90"/>
      <c r="CG687" s="90"/>
      <c r="CH687" s="90"/>
      <c r="CI687" s="90"/>
      <c r="CJ687" s="90"/>
      <c r="CK687" s="90"/>
      <c r="CL687" s="91"/>
      <c r="CM687" s="90">
        <v>0.8</v>
      </c>
      <c r="CN687" s="90">
        <v>28.6</v>
      </c>
      <c r="CO687" s="90"/>
      <c r="DB687" s="103"/>
      <c r="DC687" s="90" t="s">
        <v>2102</v>
      </c>
      <c r="DD687" s="103"/>
      <c r="DE687" s="103">
        <v>-13.1</v>
      </c>
      <c r="DF687" s="90" t="s">
        <v>2236</v>
      </c>
      <c r="DG687" s="103">
        <v>-8.9600000000000009</v>
      </c>
      <c r="DH687" s="103"/>
      <c r="DI687" s="103"/>
      <c r="DJ687" s="103"/>
      <c r="DK687" s="103"/>
      <c r="DL687" s="103"/>
      <c r="DM687" s="103"/>
      <c r="DN687" s="103"/>
      <c r="DO687" s="103"/>
      <c r="DP687" s="103"/>
      <c r="DQ687" s="103"/>
      <c r="DR687" s="103"/>
      <c r="DS687" s="104"/>
      <c r="DT687" s="50">
        <f t="shared" si="860"/>
        <v>1</v>
      </c>
      <c r="DU687" s="73">
        <f t="shared" si="861"/>
        <v>0</v>
      </c>
      <c r="DV687" s="73">
        <f t="shared" si="862"/>
        <v>0</v>
      </c>
      <c r="DW687" s="73">
        <f t="shared" si="863"/>
        <v>1</v>
      </c>
      <c r="DX687" s="73">
        <f t="shared" si="864"/>
        <v>0</v>
      </c>
      <c r="DY687" s="125">
        <f t="shared" si="865"/>
        <v>0</v>
      </c>
      <c r="DZ687" s="73">
        <f t="shared" si="866"/>
        <v>1</v>
      </c>
      <c r="EA687" s="19">
        <f t="shared" si="867"/>
        <v>0</v>
      </c>
      <c r="EB687" s="50">
        <f t="shared" si="868"/>
        <v>0</v>
      </c>
      <c r="EC687" s="19">
        <f t="shared" si="869"/>
        <v>0</v>
      </c>
      <c r="ED687" s="19">
        <f t="shared" si="870"/>
        <v>1</v>
      </c>
      <c r="EE687" s="19">
        <f t="shared" si="871"/>
        <v>0</v>
      </c>
      <c r="EF687" s="50">
        <f t="shared" si="872"/>
        <v>0</v>
      </c>
      <c r="EG687" s="19">
        <f t="shared" si="873"/>
        <v>1</v>
      </c>
      <c r="EH687" s="19">
        <f t="shared" si="874"/>
        <v>0</v>
      </c>
      <c r="EI687" s="50">
        <f t="shared" si="875"/>
        <v>0</v>
      </c>
      <c r="EJ687" s="125">
        <f t="shared" si="876"/>
        <v>2</v>
      </c>
      <c r="EK687">
        <f t="shared" si="877"/>
        <v>322</v>
      </c>
      <c r="EL687" t="str">
        <f t="shared" si="878"/>
        <v/>
      </c>
      <c r="EM687">
        <f t="shared" si="879"/>
        <v>16</v>
      </c>
      <c r="EN687">
        <f t="shared" si="880"/>
        <v>53.6</v>
      </c>
      <c r="EO687">
        <f t="shared" si="881"/>
        <v>0.08</v>
      </c>
      <c r="EP687">
        <f t="shared" si="882"/>
        <v>0.32</v>
      </c>
      <c r="EQ687">
        <f t="shared" si="883"/>
        <v>293</v>
      </c>
      <c r="ER687" t="str">
        <f t="shared" si="884"/>
        <v/>
      </c>
      <c r="ES687">
        <f t="shared" si="885"/>
        <v>0.2</v>
      </c>
      <c r="ET687">
        <f t="shared" si="886"/>
        <v>139</v>
      </c>
      <c r="EU687" s="61">
        <f t="shared" si="887"/>
        <v>365</v>
      </c>
      <c r="EV687" s="53" t="e">
        <f>IF(ISNUMBER(EK687),EK687*#REF!,"")</f>
        <v>#REF!</v>
      </c>
      <c r="EW687" s="53" t="str">
        <f>IF(ISNUMBER(EL687),EL687*#REF!,"")</f>
        <v/>
      </c>
      <c r="EX687" s="53" t="e">
        <f>IF(ISNUMBER(EM687),EM687*#REF!,"")</f>
        <v>#REF!</v>
      </c>
      <c r="EY687" s="53" t="e">
        <f>IF(ISNUMBER(EN687),EN687*#REF!,"")</f>
        <v>#REF!</v>
      </c>
      <c r="EZ687" s="53" t="e">
        <f>IF(ISNUMBER(EO687),EO687*#REF!,"")</f>
        <v>#REF!</v>
      </c>
      <c r="FA687" s="53" t="e">
        <f>IF(ISNUMBER(EP687),EP687*#REF!,"")</f>
        <v>#REF!</v>
      </c>
      <c r="FB687" s="53" t="e">
        <f>IF(ISNUMBER(EQ687),EQ687*#REF!,"")</f>
        <v>#REF!</v>
      </c>
      <c r="FC687" s="53" t="str">
        <f>IF(ISNUMBER(ER687),ER687*#REF!,"")</f>
        <v/>
      </c>
      <c r="FD687" s="53" t="e">
        <f>IF(ISNUMBER(ES687),ES687*#REF!,"")</f>
        <v>#REF!</v>
      </c>
      <c r="FE687" s="53" t="e">
        <f>IF(ISNUMBER(ET687),ET687*#REF!,"")</f>
        <v>#REF!</v>
      </c>
      <c r="FF687" s="52" t="e">
        <f>IF(ISNUMBER(EU687),EU687*#REF!,"")</f>
        <v>#REF!</v>
      </c>
      <c r="FG687" s="55" t="str">
        <f t="shared" si="888"/>
        <v/>
      </c>
      <c r="FH687" s="55" t="str">
        <f t="shared" si="889"/>
        <v/>
      </c>
      <c r="FI687" s="55" t="str">
        <f t="shared" si="890"/>
        <v/>
      </c>
      <c r="FJ687" s="55" t="str">
        <f t="shared" si="891"/>
        <v/>
      </c>
      <c r="FK687" s="55" t="str">
        <f t="shared" si="892"/>
        <v/>
      </c>
      <c r="FL687" s="55" t="str">
        <f t="shared" si="893"/>
        <v/>
      </c>
      <c r="FM687" s="55" t="str">
        <f t="shared" si="894"/>
        <v/>
      </c>
      <c r="FN687" s="55" t="str">
        <f t="shared" si="895"/>
        <v/>
      </c>
      <c r="FO687" s="55" t="str">
        <f t="shared" si="896"/>
        <v/>
      </c>
      <c r="FP687" s="55" t="str">
        <f t="shared" si="897"/>
        <v/>
      </c>
      <c r="FQ687" s="59" t="str">
        <f t="shared" si="898"/>
        <v/>
      </c>
      <c r="FR687" s="53" t="str">
        <f t="shared" si="852"/>
        <v/>
      </c>
      <c r="FS687" s="53" t="e">
        <f t="shared" si="899"/>
        <v>#VALUE!</v>
      </c>
      <c r="FT687" s="19" t="e">
        <f t="shared" si="900"/>
        <v>#VALUE!</v>
      </c>
      <c r="FU687" s="19" t="e">
        <f t="shared" si="901"/>
        <v>#VALUE!</v>
      </c>
      <c r="FV687" s="19" t="e">
        <f t="shared" si="902"/>
        <v>#VALUE!</v>
      </c>
      <c r="FW687" s="50" t="e">
        <f t="shared" si="903"/>
        <v>#VALUE!</v>
      </c>
      <c r="FX687" s="120">
        <f t="shared" si="904"/>
        <v>0</v>
      </c>
      <c r="FY687" s="120">
        <f t="shared" si="905"/>
        <v>0</v>
      </c>
      <c r="FZ687" s="120">
        <f t="shared" si="906"/>
        <v>0</v>
      </c>
      <c r="GA687" s="120">
        <f t="shared" si="907"/>
        <v>0</v>
      </c>
      <c r="GB687" s="120">
        <f t="shared" si="908"/>
        <v>0</v>
      </c>
      <c r="GC687" s="120">
        <f t="shared" si="909"/>
        <v>0</v>
      </c>
      <c r="GD687" s="120">
        <f t="shared" si="910"/>
        <v>0</v>
      </c>
      <c r="GE687" s="120">
        <f t="shared" si="911"/>
        <v>0</v>
      </c>
      <c r="GF687" s="120">
        <f t="shared" si="912"/>
        <v>0</v>
      </c>
      <c r="GG687">
        <f t="shared" si="913"/>
        <v>0</v>
      </c>
      <c r="GH687">
        <f t="shared" si="914"/>
        <v>0</v>
      </c>
      <c r="GI687">
        <v>6</v>
      </c>
      <c r="GJ687" t="str">
        <f t="shared" si="915"/>
        <v/>
      </c>
    </row>
    <row r="688" spans="1:192" ht="15" x14ac:dyDescent="0.25">
      <c r="A688" s="50">
        <f t="shared" si="917"/>
        <v>687</v>
      </c>
      <c r="B688" s="2" t="s">
        <v>1081</v>
      </c>
      <c r="C688" t="s">
        <v>1082</v>
      </c>
      <c r="F688" s="202">
        <v>3533140</v>
      </c>
      <c r="G688" s="202">
        <v>5689360</v>
      </c>
      <c r="H688" s="77">
        <f t="shared" si="855"/>
        <v>533052.31400000001</v>
      </c>
      <c r="I688" s="77">
        <f t="shared" si="856"/>
        <v>5687524.0460000001</v>
      </c>
      <c r="J688" s="266">
        <v>181</v>
      </c>
      <c r="K688" s="19" t="s">
        <v>1333</v>
      </c>
      <c r="L688" s="19">
        <v>201</v>
      </c>
      <c r="Q688" s="2" t="s">
        <v>1339</v>
      </c>
      <c r="R688" s="2" t="s">
        <v>2862</v>
      </c>
      <c r="S688" t="s">
        <v>1324</v>
      </c>
      <c r="T688" s="241" t="str">
        <f t="shared" si="857"/>
        <v>-</v>
      </c>
      <c r="U688" s="241" t="str">
        <f t="shared" si="858"/>
        <v>-</v>
      </c>
      <c r="V688" s="241" t="str">
        <f t="shared" si="859"/>
        <v>-</v>
      </c>
      <c r="W688" s="241" t="str">
        <f t="shared" si="851"/>
        <v>-</v>
      </c>
      <c r="X688" s="260">
        <f t="shared" si="918"/>
        <v>6</v>
      </c>
      <c r="Y688" s="261" t="str">
        <f t="shared" si="916"/>
        <v/>
      </c>
      <c r="AA688" s="48" t="s">
        <v>1779</v>
      </c>
      <c r="AB688" s="73">
        <v>1</v>
      </c>
      <c r="AC688" t="s">
        <v>1083</v>
      </c>
      <c r="AD688" t="s">
        <v>2237</v>
      </c>
      <c r="AE688" s="49" t="s">
        <v>1431</v>
      </c>
      <c r="AF688" s="128">
        <v>15</v>
      </c>
      <c r="AH688" s="19">
        <v>6.7</v>
      </c>
      <c r="AI688" s="272"/>
      <c r="AS688" s="204"/>
      <c r="AT688" s="249"/>
      <c r="AU688" s="51"/>
      <c r="AV688" s="51"/>
      <c r="AW688" s="51"/>
      <c r="AX688" s="51"/>
      <c r="AY688" s="51"/>
      <c r="AZ688" s="49">
        <v>684</v>
      </c>
      <c r="BO688" s="90"/>
      <c r="BP688" s="273"/>
      <c r="BQ688" s="90"/>
      <c r="BR688" s="90"/>
      <c r="BS688" s="90"/>
      <c r="BT688" s="90"/>
      <c r="BU688" s="90"/>
      <c r="BV688" s="90"/>
      <c r="BW688" s="90"/>
      <c r="BX688" s="90"/>
      <c r="BY688" s="90"/>
      <c r="BZ688" s="90"/>
      <c r="CA688" s="90"/>
      <c r="CB688" s="90"/>
      <c r="CC688" s="90"/>
      <c r="CD688" s="90"/>
      <c r="CE688" s="90"/>
      <c r="CF688" s="90"/>
      <c r="CG688" s="90"/>
      <c r="CH688" s="90"/>
      <c r="CI688" s="90"/>
      <c r="CJ688" s="90"/>
      <c r="CK688" s="90"/>
      <c r="CL688" s="91"/>
      <c r="CM688" s="90"/>
      <c r="CN688" s="90">
        <v>264</v>
      </c>
      <c r="CO688" s="90"/>
      <c r="DB688" s="103"/>
      <c r="DC688" s="90" t="s">
        <v>1792</v>
      </c>
      <c r="DD688" s="103"/>
      <c r="DE688" s="103">
        <v>-7.8</v>
      </c>
      <c r="DF688" s="90"/>
      <c r="DG688" s="103"/>
      <c r="DH688" s="103">
        <v>20.399999999999999</v>
      </c>
      <c r="DI688" s="103"/>
      <c r="DJ688" s="103"/>
      <c r="DK688" s="103"/>
      <c r="DL688" s="103"/>
      <c r="DM688" s="103"/>
      <c r="DN688" s="103"/>
      <c r="DO688" s="103"/>
      <c r="DP688" s="103"/>
      <c r="DQ688" s="103"/>
      <c r="DR688" s="103"/>
      <c r="DS688" s="104"/>
      <c r="DT688" s="50">
        <f t="shared" si="860"/>
        <v>1</v>
      </c>
      <c r="DU688" s="73">
        <f t="shared" si="861"/>
        <v>0</v>
      </c>
      <c r="DV688" s="73">
        <f t="shared" si="862"/>
        <v>0</v>
      </c>
      <c r="DW688" s="73">
        <f t="shared" si="863"/>
        <v>1</v>
      </c>
      <c r="DX688" s="73">
        <f t="shared" si="864"/>
        <v>0</v>
      </c>
      <c r="DY688" s="125">
        <f t="shared" si="865"/>
        <v>0</v>
      </c>
      <c r="DZ688" s="73">
        <f t="shared" si="866"/>
        <v>1</v>
      </c>
      <c r="EA688" s="19">
        <f t="shared" si="867"/>
        <v>0</v>
      </c>
      <c r="EB688" s="50">
        <f t="shared" si="868"/>
        <v>0</v>
      </c>
      <c r="EC688" s="19">
        <f t="shared" si="869"/>
        <v>0</v>
      </c>
      <c r="ED688" s="19">
        <f t="shared" si="870"/>
        <v>0</v>
      </c>
      <c r="EE688" s="19">
        <f t="shared" si="871"/>
        <v>0</v>
      </c>
      <c r="EF688" s="50">
        <f t="shared" si="872"/>
        <v>1</v>
      </c>
      <c r="EG688" s="19">
        <f t="shared" si="873"/>
        <v>1</v>
      </c>
      <c r="EH688" s="19">
        <f t="shared" si="874"/>
        <v>0</v>
      </c>
      <c r="EI688" s="50">
        <f t="shared" si="875"/>
        <v>0</v>
      </c>
      <c r="EJ688" s="125">
        <f t="shared" si="876"/>
        <v>1</v>
      </c>
      <c r="EK688" t="str">
        <f t="shared" si="877"/>
        <v/>
      </c>
      <c r="EL688" t="str">
        <f t="shared" si="878"/>
        <v/>
      </c>
      <c r="EM688" t="str">
        <f t="shared" si="879"/>
        <v/>
      </c>
      <c r="EN688" t="str">
        <f t="shared" si="880"/>
        <v/>
      </c>
      <c r="EO688" t="str">
        <f t="shared" si="881"/>
        <v/>
      </c>
      <c r="EP688" t="str">
        <f t="shared" si="882"/>
        <v/>
      </c>
      <c r="EQ688">
        <f t="shared" si="883"/>
        <v>684</v>
      </c>
      <c r="ER688" t="str">
        <f t="shared" si="884"/>
        <v/>
      </c>
      <c r="ES688" t="str">
        <f t="shared" si="885"/>
        <v/>
      </c>
      <c r="ET688" t="str">
        <f t="shared" si="886"/>
        <v/>
      </c>
      <c r="EU688" s="61" t="str">
        <f t="shared" si="887"/>
        <v/>
      </c>
      <c r="EV688" s="53" t="str">
        <f>IF(ISNUMBER(EK688),EK688*#REF!,"")</f>
        <v/>
      </c>
      <c r="EW688" s="53" t="str">
        <f>IF(ISNUMBER(EL688),EL688*#REF!,"")</f>
        <v/>
      </c>
      <c r="EX688" s="53" t="str">
        <f>IF(ISNUMBER(EM688),EM688*#REF!,"")</f>
        <v/>
      </c>
      <c r="EY688" s="53" t="str">
        <f>IF(ISNUMBER(EN688),EN688*#REF!,"")</f>
        <v/>
      </c>
      <c r="EZ688" s="53" t="str">
        <f>IF(ISNUMBER(EO688),EO688*#REF!,"")</f>
        <v/>
      </c>
      <c r="FA688" s="53" t="str">
        <f>IF(ISNUMBER(EP688),EP688*#REF!,"")</f>
        <v/>
      </c>
      <c r="FB688" s="53" t="e">
        <f>IF(ISNUMBER(EQ688),EQ688*#REF!,"")</f>
        <v>#REF!</v>
      </c>
      <c r="FC688" s="53" t="str">
        <f>IF(ISNUMBER(ER688),ER688*#REF!,"")</f>
        <v/>
      </c>
      <c r="FD688" s="53" t="str">
        <f>IF(ISNUMBER(ES688),ES688*#REF!,"")</f>
        <v/>
      </c>
      <c r="FE688" s="53" t="str">
        <f>IF(ISNUMBER(ET688),ET688*#REF!,"")</f>
        <v/>
      </c>
      <c r="FF688" s="52" t="str">
        <f>IF(ISNUMBER(EU688),EU688*#REF!,"")</f>
        <v/>
      </c>
      <c r="FG688" s="55" t="str">
        <f t="shared" si="888"/>
        <v/>
      </c>
      <c r="FH688" s="55" t="str">
        <f t="shared" si="889"/>
        <v/>
      </c>
      <c r="FI688" s="55" t="str">
        <f t="shared" si="890"/>
        <v/>
      </c>
      <c r="FJ688" s="55" t="str">
        <f t="shared" si="891"/>
        <v/>
      </c>
      <c r="FK688" s="55" t="str">
        <f t="shared" si="892"/>
        <v/>
      </c>
      <c r="FL688" s="55" t="str">
        <f t="shared" si="893"/>
        <v/>
      </c>
      <c r="FM688" s="55" t="str">
        <f t="shared" si="894"/>
        <v/>
      </c>
      <c r="FN688" s="55" t="str">
        <f t="shared" si="895"/>
        <v/>
      </c>
      <c r="FO688" s="55" t="str">
        <f t="shared" si="896"/>
        <v/>
      </c>
      <c r="FP688" s="55" t="str">
        <f t="shared" si="897"/>
        <v/>
      </c>
      <c r="FQ688" s="59" t="str">
        <f t="shared" si="898"/>
        <v/>
      </c>
      <c r="FR688" s="53" t="str">
        <f t="shared" si="852"/>
        <v/>
      </c>
      <c r="FS688" s="53">
        <f t="shared" si="899"/>
        <v>0</v>
      </c>
      <c r="FT688" s="19">
        <f t="shared" si="900"/>
        <v>1</v>
      </c>
      <c r="FU688" s="19">
        <f t="shared" si="901"/>
        <v>0</v>
      </c>
      <c r="FV688" s="19">
        <f t="shared" si="902"/>
        <v>0</v>
      </c>
      <c r="FW688" s="50">
        <f t="shared" si="903"/>
        <v>0</v>
      </c>
      <c r="FX688" s="120">
        <f t="shared" si="904"/>
        <v>0</v>
      </c>
      <c r="FY688" s="120">
        <f t="shared" si="905"/>
        <v>0</v>
      </c>
      <c r="FZ688" s="120">
        <f t="shared" si="906"/>
        <v>0</v>
      </c>
      <c r="GA688" s="120">
        <f t="shared" si="907"/>
        <v>0</v>
      </c>
      <c r="GB688" s="120">
        <f t="shared" si="908"/>
        <v>0</v>
      </c>
      <c r="GC688" s="120">
        <f t="shared" si="909"/>
        <v>0</v>
      </c>
      <c r="GD688" s="120">
        <f t="shared" si="910"/>
        <v>0</v>
      </c>
      <c r="GE688" s="120">
        <f t="shared" si="911"/>
        <v>0</v>
      </c>
      <c r="GF688" s="120">
        <f t="shared" si="912"/>
        <v>0</v>
      </c>
      <c r="GG688">
        <f t="shared" si="913"/>
        <v>0</v>
      </c>
      <c r="GH688">
        <f t="shared" si="914"/>
        <v>0</v>
      </c>
      <c r="GI688">
        <v>6</v>
      </c>
      <c r="GJ688" t="str">
        <f t="shared" si="915"/>
        <v/>
      </c>
    </row>
    <row r="689" spans="1:192" x14ac:dyDescent="0.2">
      <c r="A689" s="50">
        <f t="shared" si="917"/>
        <v>688</v>
      </c>
      <c r="B689" s="2" t="s">
        <v>916</v>
      </c>
      <c r="C689" s="2" t="s">
        <v>581</v>
      </c>
      <c r="D689" s="2"/>
      <c r="E689" s="2"/>
      <c r="F689" s="19">
        <v>3535230</v>
      </c>
      <c r="G689" s="19">
        <v>5684600</v>
      </c>
      <c r="H689" s="77">
        <f t="shared" si="855"/>
        <v>535141.478</v>
      </c>
      <c r="I689" s="77">
        <f t="shared" si="856"/>
        <v>5682765.9500000002</v>
      </c>
      <c r="J689" s="211">
        <v>136</v>
      </c>
      <c r="K689" s="66" t="s">
        <v>1333</v>
      </c>
      <c r="L689" s="19">
        <v>8.5</v>
      </c>
      <c r="Q689" s="2" t="s">
        <v>1339</v>
      </c>
      <c r="R689" t="s">
        <v>2887</v>
      </c>
      <c r="S689" s="2" t="s">
        <v>1324</v>
      </c>
      <c r="T689" s="241" t="str">
        <f t="shared" si="857"/>
        <v>-</v>
      </c>
      <c r="U689" s="241" t="str">
        <f t="shared" si="858"/>
        <v>M</v>
      </c>
      <c r="V689" s="241" t="str">
        <f t="shared" si="859"/>
        <v>-</v>
      </c>
      <c r="W689" s="241" t="str">
        <f t="shared" si="851"/>
        <v>-</v>
      </c>
      <c r="X689" s="260">
        <f t="shared" si="918"/>
        <v>6</v>
      </c>
      <c r="Y689" s="261" t="str">
        <f t="shared" si="916"/>
        <v/>
      </c>
      <c r="Z689" s="56" t="s">
        <v>2238</v>
      </c>
      <c r="AA689" s="48">
        <v>25322</v>
      </c>
      <c r="AB689" s="73">
        <v>1</v>
      </c>
      <c r="AC689" s="2" t="s">
        <v>404</v>
      </c>
      <c r="AD689" s="2" t="s">
        <v>2239</v>
      </c>
      <c r="AE689" s="56"/>
      <c r="AF689" s="66" t="s">
        <v>3088</v>
      </c>
      <c r="AH689" s="108">
        <v>7</v>
      </c>
      <c r="AN689">
        <v>26.5</v>
      </c>
      <c r="AO689">
        <v>12.3</v>
      </c>
      <c r="AS689" s="193">
        <f>SUM(AU689:BN689)+SUM(BO689:CL689)/1000</f>
        <v>1016.9300000000001</v>
      </c>
      <c r="AT689" s="248" t="str">
        <f>FR689</f>
        <v/>
      </c>
      <c r="AU689">
        <v>110</v>
      </c>
      <c r="AV689">
        <v>33.799999999999997</v>
      </c>
      <c r="AW689">
        <v>148.78</v>
      </c>
      <c r="AX689">
        <v>218.88</v>
      </c>
      <c r="AY689">
        <v>208.27</v>
      </c>
      <c r="AZ689" s="61">
        <v>291.60000000000002</v>
      </c>
      <c r="BB689">
        <v>5.6</v>
      </c>
      <c r="CN689" s="90" t="s">
        <v>3088</v>
      </c>
      <c r="DB689" s="103"/>
      <c r="DC689" s="103"/>
      <c r="DD689" s="103"/>
      <c r="DE689" s="103"/>
      <c r="DF689" s="103"/>
      <c r="DG689" s="103"/>
      <c r="DH689" s="103" t="s">
        <v>2240</v>
      </c>
      <c r="DI689" s="103"/>
      <c r="DJ689" s="103"/>
      <c r="DK689" s="103"/>
      <c r="DL689" s="103"/>
      <c r="DM689" s="103"/>
      <c r="DN689" s="103"/>
      <c r="DO689" s="103"/>
      <c r="DP689" s="103"/>
      <c r="DQ689" s="103"/>
      <c r="DR689" s="103"/>
      <c r="DS689" s="104"/>
      <c r="DT689" s="50">
        <f t="shared" si="860"/>
        <v>1</v>
      </c>
      <c r="DU689" s="73">
        <f t="shared" si="861"/>
        <v>1</v>
      </c>
      <c r="DV689" s="73">
        <f t="shared" si="862"/>
        <v>0</v>
      </c>
      <c r="DW689" s="73">
        <f t="shared" si="863"/>
        <v>0</v>
      </c>
      <c r="DX689" s="73">
        <f t="shared" si="864"/>
        <v>0</v>
      </c>
      <c r="DY689" s="125">
        <f t="shared" si="865"/>
        <v>0</v>
      </c>
      <c r="DZ689" s="73">
        <f t="shared" si="866"/>
        <v>0</v>
      </c>
      <c r="EA689" s="19">
        <f t="shared" si="867"/>
        <v>0</v>
      </c>
      <c r="EB689" s="50">
        <f t="shared" si="868"/>
        <v>1</v>
      </c>
      <c r="EC689" s="19">
        <f t="shared" si="869"/>
        <v>0</v>
      </c>
      <c r="ED689" s="19">
        <f t="shared" si="870"/>
        <v>1</v>
      </c>
      <c r="EE689" s="19">
        <f t="shared" si="871"/>
        <v>0</v>
      </c>
      <c r="EF689" s="50">
        <f t="shared" si="872"/>
        <v>0</v>
      </c>
      <c r="EG689" s="19">
        <f t="shared" si="873"/>
        <v>0</v>
      </c>
      <c r="EH689" s="19">
        <f t="shared" si="874"/>
        <v>0</v>
      </c>
      <c r="EI689" s="50">
        <f t="shared" si="875"/>
        <v>1</v>
      </c>
      <c r="EJ689" s="125">
        <f t="shared" si="876"/>
        <v>1</v>
      </c>
      <c r="EK689">
        <f t="shared" si="877"/>
        <v>110</v>
      </c>
      <c r="EL689">
        <f t="shared" si="878"/>
        <v>5.6</v>
      </c>
      <c r="EM689">
        <f t="shared" si="879"/>
        <v>33.799999999999997</v>
      </c>
      <c r="EN689">
        <f t="shared" si="880"/>
        <v>148.78</v>
      </c>
      <c r="EO689" t="str">
        <f t="shared" si="881"/>
        <v/>
      </c>
      <c r="EP689" t="str">
        <f t="shared" si="882"/>
        <v/>
      </c>
      <c r="EQ689">
        <f t="shared" si="883"/>
        <v>291.60000000000002</v>
      </c>
      <c r="ER689" t="str">
        <f t="shared" si="884"/>
        <v/>
      </c>
      <c r="ES689" t="str">
        <f t="shared" si="885"/>
        <v/>
      </c>
      <c r="ET689">
        <f t="shared" si="886"/>
        <v>208.27</v>
      </c>
      <c r="EU689" s="61">
        <f t="shared" si="887"/>
        <v>218.88</v>
      </c>
      <c r="EV689" s="53" t="e">
        <f>IF(ISNUMBER(EK689),EK689*#REF!,"")</f>
        <v>#REF!</v>
      </c>
      <c r="EW689" s="53" t="e">
        <f>IF(ISNUMBER(EL689),EL689*#REF!,"")</f>
        <v>#REF!</v>
      </c>
      <c r="EX689" s="53" t="e">
        <f>IF(ISNUMBER(EM689),EM689*#REF!,"")</f>
        <v>#REF!</v>
      </c>
      <c r="EY689" s="53" t="e">
        <f>IF(ISNUMBER(EN689),EN689*#REF!,"")</f>
        <v>#REF!</v>
      </c>
      <c r="EZ689" s="53" t="str">
        <f>IF(ISNUMBER(EO689),EO689*#REF!,"")</f>
        <v/>
      </c>
      <c r="FA689" s="53" t="str">
        <f>IF(ISNUMBER(EP689),EP689*#REF!,"")</f>
        <v/>
      </c>
      <c r="FB689" s="53" t="e">
        <f>IF(ISNUMBER(EQ689),EQ689*#REF!,"")</f>
        <v>#REF!</v>
      </c>
      <c r="FC689" s="53" t="str">
        <f>IF(ISNUMBER(ER689),ER689*#REF!,"")</f>
        <v/>
      </c>
      <c r="FD689" s="53" t="str">
        <f>IF(ISNUMBER(ES689),ES689*#REF!,"")</f>
        <v/>
      </c>
      <c r="FE689" s="53" t="e">
        <f>IF(ISNUMBER(ET689),ET689*#REF!,"")</f>
        <v>#REF!</v>
      </c>
      <c r="FF689" s="52" t="e">
        <f>IF(ISNUMBER(EU689),EU689*#REF!,"")</f>
        <v>#REF!</v>
      </c>
      <c r="FG689" s="55" t="str">
        <f t="shared" si="888"/>
        <v/>
      </c>
      <c r="FH689" s="55" t="str">
        <f t="shared" si="889"/>
        <v/>
      </c>
      <c r="FI689" s="55" t="str">
        <f t="shared" si="890"/>
        <v/>
      </c>
      <c r="FJ689" s="55" t="str">
        <f t="shared" si="891"/>
        <v/>
      </c>
      <c r="FK689" s="55" t="str">
        <f t="shared" si="892"/>
        <v/>
      </c>
      <c r="FL689" s="55" t="str">
        <f t="shared" si="893"/>
        <v/>
      </c>
      <c r="FM689" s="55" t="str">
        <f t="shared" si="894"/>
        <v/>
      </c>
      <c r="FN689" s="55" t="str">
        <f t="shared" si="895"/>
        <v/>
      </c>
      <c r="FO689" s="55" t="str">
        <f t="shared" si="896"/>
        <v/>
      </c>
      <c r="FP689" s="55" t="str">
        <f t="shared" si="897"/>
        <v/>
      </c>
      <c r="FQ689" s="59" t="str">
        <f t="shared" si="898"/>
        <v/>
      </c>
      <c r="FR689" s="53" t="str">
        <f t="shared" si="852"/>
        <v/>
      </c>
      <c r="FS689" s="53" t="e">
        <f t="shared" si="899"/>
        <v>#VALUE!</v>
      </c>
      <c r="FT689" s="19" t="e">
        <f t="shared" si="900"/>
        <v>#VALUE!</v>
      </c>
      <c r="FU689" s="19" t="e">
        <f t="shared" si="901"/>
        <v>#VALUE!</v>
      </c>
      <c r="FV689" s="19" t="e">
        <f t="shared" si="902"/>
        <v>#VALUE!</v>
      </c>
      <c r="FW689" s="50" t="e">
        <f t="shared" si="903"/>
        <v>#VALUE!</v>
      </c>
      <c r="FX689" s="120">
        <f t="shared" si="904"/>
        <v>0</v>
      </c>
      <c r="FY689" s="120">
        <f t="shared" si="905"/>
        <v>0</v>
      </c>
      <c r="FZ689" s="120">
        <f t="shared" si="906"/>
        <v>0</v>
      </c>
      <c r="GA689" s="120">
        <f t="shared" si="907"/>
        <v>0</v>
      </c>
      <c r="GB689" s="120">
        <f t="shared" si="908"/>
        <v>0</v>
      </c>
      <c r="GC689" s="120">
        <f t="shared" si="909"/>
        <v>0</v>
      </c>
      <c r="GD689" s="120">
        <f t="shared" si="910"/>
        <v>0</v>
      </c>
      <c r="GE689" s="120">
        <f t="shared" si="911"/>
        <v>0</v>
      </c>
      <c r="GF689" s="120">
        <f t="shared" si="912"/>
        <v>0</v>
      </c>
      <c r="GG689">
        <f t="shared" si="913"/>
        <v>0</v>
      </c>
      <c r="GH689">
        <f t="shared" si="914"/>
        <v>0</v>
      </c>
      <c r="GI689">
        <v>6</v>
      </c>
      <c r="GJ689" t="str">
        <f t="shared" si="915"/>
        <v/>
      </c>
    </row>
    <row r="690" spans="1:192" x14ac:dyDescent="0.2">
      <c r="A690" s="50">
        <f t="shared" si="917"/>
        <v>689</v>
      </c>
      <c r="B690" s="2" t="s">
        <v>916</v>
      </c>
      <c r="C690" s="2" t="s">
        <v>579</v>
      </c>
      <c r="D690" s="2"/>
      <c r="E690" s="2"/>
      <c r="F690" s="19">
        <v>3535330</v>
      </c>
      <c r="G690" s="19">
        <v>5684760</v>
      </c>
      <c r="H690" s="77">
        <f t="shared" si="855"/>
        <v>535241.43799999997</v>
      </c>
      <c r="I690" s="77">
        <f t="shared" si="856"/>
        <v>5682925.8859999999</v>
      </c>
      <c r="J690" s="211">
        <v>136</v>
      </c>
      <c r="K690" s="66" t="s">
        <v>1333</v>
      </c>
      <c r="L690" s="66">
        <v>7.8</v>
      </c>
      <c r="Q690" s="2" t="s">
        <v>1339</v>
      </c>
      <c r="R690" t="s">
        <v>1467</v>
      </c>
      <c r="S690" s="2" t="s">
        <v>1324</v>
      </c>
      <c r="T690" s="241" t="str">
        <f t="shared" si="857"/>
        <v>-</v>
      </c>
      <c r="U690" s="241" t="str">
        <f t="shared" si="858"/>
        <v>M</v>
      </c>
      <c r="V690" s="241" t="str">
        <f t="shared" si="859"/>
        <v>-</v>
      </c>
      <c r="W690" s="241" t="str">
        <f t="shared" si="851"/>
        <v>-</v>
      </c>
      <c r="X690" s="260">
        <f t="shared" si="918"/>
        <v>6</v>
      </c>
      <c r="Y690" s="261" t="str">
        <f t="shared" si="916"/>
        <v/>
      </c>
      <c r="Z690" s="56" t="s">
        <v>2241</v>
      </c>
      <c r="AA690" s="48">
        <v>25322</v>
      </c>
      <c r="AB690" s="73">
        <v>1</v>
      </c>
      <c r="AC690" s="2" t="s">
        <v>404</v>
      </c>
      <c r="AD690" s="2" t="s">
        <v>2239</v>
      </c>
      <c r="AE690" s="56"/>
      <c r="AF690" s="66" t="s">
        <v>3088</v>
      </c>
      <c r="AH690" s="108">
        <v>7</v>
      </c>
      <c r="AN690">
        <v>23.8</v>
      </c>
      <c r="AO690">
        <v>12.5</v>
      </c>
      <c r="AS690" s="193">
        <f>SUM(AU690:BN690)+SUM(BO690:CL690)/1000</f>
        <v>1168.3500000000001</v>
      </c>
      <c r="AT690" s="248" t="str">
        <f>FR690</f>
        <v/>
      </c>
      <c r="AU690">
        <v>127</v>
      </c>
      <c r="AV690">
        <v>41.1</v>
      </c>
      <c r="AW690">
        <v>170.98</v>
      </c>
      <c r="AX690">
        <v>226.86</v>
      </c>
      <c r="AY690">
        <v>349.86</v>
      </c>
      <c r="AZ690" s="61">
        <v>246.4</v>
      </c>
      <c r="BB690">
        <v>6.15</v>
      </c>
      <c r="CN690" s="90" t="s">
        <v>3088</v>
      </c>
      <c r="DB690" s="103"/>
      <c r="DC690" s="103"/>
      <c r="DD690" s="103"/>
      <c r="DE690" s="103"/>
      <c r="DF690" s="103"/>
      <c r="DG690" s="103"/>
      <c r="DH690" s="103" t="s">
        <v>2240</v>
      </c>
      <c r="DI690" s="103"/>
      <c r="DJ690" s="103"/>
      <c r="DK690" s="103"/>
      <c r="DL690" s="103"/>
      <c r="DM690" s="103"/>
      <c r="DN690" s="103"/>
      <c r="DO690" s="103"/>
      <c r="DP690" s="103"/>
      <c r="DQ690" s="103"/>
      <c r="DR690" s="103"/>
      <c r="DS690" s="104"/>
      <c r="DT690" s="50">
        <f t="shared" si="860"/>
        <v>1</v>
      </c>
      <c r="DU690" s="73">
        <f t="shared" si="861"/>
        <v>1</v>
      </c>
      <c r="DV690" s="73">
        <f t="shared" si="862"/>
        <v>0</v>
      </c>
      <c r="DW690" s="73">
        <f t="shared" si="863"/>
        <v>0</v>
      </c>
      <c r="DX690" s="73">
        <f t="shared" si="864"/>
        <v>0</v>
      </c>
      <c r="DY690" s="125">
        <f t="shared" si="865"/>
        <v>0</v>
      </c>
      <c r="DZ690" s="73">
        <f t="shared" si="866"/>
        <v>0</v>
      </c>
      <c r="EA690" s="19">
        <f t="shared" si="867"/>
        <v>0</v>
      </c>
      <c r="EB690" s="50">
        <f t="shared" si="868"/>
        <v>1</v>
      </c>
      <c r="EC690" s="19">
        <f t="shared" si="869"/>
        <v>0</v>
      </c>
      <c r="ED690" s="19">
        <f t="shared" si="870"/>
        <v>1</v>
      </c>
      <c r="EE690" s="19">
        <f t="shared" si="871"/>
        <v>0</v>
      </c>
      <c r="EF690" s="50">
        <f t="shared" si="872"/>
        <v>0</v>
      </c>
      <c r="EG690" s="19">
        <f t="shared" si="873"/>
        <v>0</v>
      </c>
      <c r="EH690" s="19">
        <f t="shared" si="874"/>
        <v>0</v>
      </c>
      <c r="EI690" s="50">
        <f t="shared" si="875"/>
        <v>1</v>
      </c>
      <c r="EJ690" s="125">
        <f t="shared" si="876"/>
        <v>1</v>
      </c>
      <c r="EK690">
        <f t="shared" si="877"/>
        <v>127</v>
      </c>
      <c r="EL690">
        <f t="shared" si="878"/>
        <v>6.15</v>
      </c>
      <c r="EM690">
        <f t="shared" si="879"/>
        <v>41.1</v>
      </c>
      <c r="EN690">
        <f t="shared" si="880"/>
        <v>170.98</v>
      </c>
      <c r="EO690" t="str">
        <f t="shared" si="881"/>
        <v/>
      </c>
      <c r="EP690" t="str">
        <f t="shared" si="882"/>
        <v/>
      </c>
      <c r="EQ690">
        <f t="shared" si="883"/>
        <v>246.4</v>
      </c>
      <c r="ER690" t="str">
        <f t="shared" si="884"/>
        <v/>
      </c>
      <c r="ES690" t="str">
        <f t="shared" si="885"/>
        <v/>
      </c>
      <c r="ET690">
        <f t="shared" si="886"/>
        <v>349.86</v>
      </c>
      <c r="EU690" s="61">
        <f t="shared" si="887"/>
        <v>226.86</v>
      </c>
      <c r="EV690" s="53" t="e">
        <f>IF(ISNUMBER(EK690),EK690*#REF!,"")</f>
        <v>#REF!</v>
      </c>
      <c r="EW690" s="53" t="e">
        <f>IF(ISNUMBER(EL690),EL690*#REF!,"")</f>
        <v>#REF!</v>
      </c>
      <c r="EX690" s="53" t="e">
        <f>IF(ISNUMBER(EM690),EM690*#REF!,"")</f>
        <v>#REF!</v>
      </c>
      <c r="EY690" s="53" t="e">
        <f>IF(ISNUMBER(EN690),EN690*#REF!,"")</f>
        <v>#REF!</v>
      </c>
      <c r="EZ690" s="53" t="str">
        <f>IF(ISNUMBER(EO690),EO690*#REF!,"")</f>
        <v/>
      </c>
      <c r="FA690" s="53" t="str">
        <f>IF(ISNUMBER(EP690),EP690*#REF!,"")</f>
        <v/>
      </c>
      <c r="FB690" s="53" t="e">
        <f>IF(ISNUMBER(EQ690),EQ690*#REF!,"")</f>
        <v>#REF!</v>
      </c>
      <c r="FC690" s="53" t="str">
        <f>IF(ISNUMBER(ER690),ER690*#REF!,"")</f>
        <v/>
      </c>
      <c r="FD690" s="53" t="str">
        <f>IF(ISNUMBER(ES690),ES690*#REF!,"")</f>
        <v/>
      </c>
      <c r="FE690" s="53" t="e">
        <f>IF(ISNUMBER(ET690),ET690*#REF!,"")</f>
        <v>#REF!</v>
      </c>
      <c r="FF690" s="52" t="e">
        <f>IF(ISNUMBER(EU690),EU690*#REF!,"")</f>
        <v>#REF!</v>
      </c>
      <c r="FG690" s="55" t="str">
        <f t="shared" si="888"/>
        <v/>
      </c>
      <c r="FH690" s="55" t="str">
        <f t="shared" si="889"/>
        <v/>
      </c>
      <c r="FI690" s="55" t="str">
        <f t="shared" si="890"/>
        <v/>
      </c>
      <c r="FJ690" s="55" t="str">
        <f t="shared" si="891"/>
        <v/>
      </c>
      <c r="FK690" s="55" t="str">
        <f t="shared" si="892"/>
        <v/>
      </c>
      <c r="FL690" s="55" t="str">
        <f t="shared" si="893"/>
        <v/>
      </c>
      <c r="FM690" s="55" t="str">
        <f t="shared" si="894"/>
        <v/>
      </c>
      <c r="FN690" s="55" t="str">
        <f t="shared" si="895"/>
        <v/>
      </c>
      <c r="FO690" s="55" t="str">
        <f t="shared" si="896"/>
        <v/>
      </c>
      <c r="FP690" s="55" t="str">
        <f t="shared" si="897"/>
        <v/>
      </c>
      <c r="FQ690" s="59" t="str">
        <f t="shared" si="898"/>
        <v/>
      </c>
      <c r="FR690" s="53" t="str">
        <f t="shared" si="852"/>
        <v/>
      </c>
      <c r="FS690" s="53" t="e">
        <f t="shared" si="899"/>
        <v>#VALUE!</v>
      </c>
      <c r="FT690" s="19" t="e">
        <f t="shared" si="900"/>
        <v>#VALUE!</v>
      </c>
      <c r="FU690" s="19" t="e">
        <f t="shared" si="901"/>
        <v>#VALUE!</v>
      </c>
      <c r="FV690" s="19" t="e">
        <f t="shared" si="902"/>
        <v>#VALUE!</v>
      </c>
      <c r="FW690" s="50" t="e">
        <f t="shared" si="903"/>
        <v>#VALUE!</v>
      </c>
      <c r="FX690" s="120">
        <f t="shared" si="904"/>
        <v>0</v>
      </c>
      <c r="FY690" s="120">
        <f t="shared" si="905"/>
        <v>0</v>
      </c>
      <c r="FZ690" s="120">
        <f t="shared" si="906"/>
        <v>0</v>
      </c>
      <c r="GA690" s="120">
        <f t="shared" si="907"/>
        <v>0</v>
      </c>
      <c r="GB690" s="120">
        <f t="shared" si="908"/>
        <v>0</v>
      </c>
      <c r="GC690" s="120">
        <f t="shared" si="909"/>
        <v>0</v>
      </c>
      <c r="GD690" s="120">
        <f t="shared" si="910"/>
        <v>0</v>
      </c>
      <c r="GE690" s="120">
        <f t="shared" si="911"/>
        <v>0</v>
      </c>
      <c r="GF690" s="120">
        <f t="shared" si="912"/>
        <v>0</v>
      </c>
      <c r="GG690">
        <f t="shared" si="913"/>
        <v>0</v>
      </c>
      <c r="GH690">
        <f t="shared" si="914"/>
        <v>0</v>
      </c>
      <c r="GI690">
        <v>6</v>
      </c>
      <c r="GJ690" t="str">
        <f t="shared" si="915"/>
        <v/>
      </c>
    </row>
    <row r="691" spans="1:192" x14ac:dyDescent="0.2">
      <c r="A691" s="50">
        <f t="shared" si="917"/>
        <v>690</v>
      </c>
      <c r="B691" s="2" t="s">
        <v>916</v>
      </c>
      <c r="C691" s="2" t="s">
        <v>580</v>
      </c>
      <c r="D691" s="2"/>
      <c r="E691" s="2"/>
      <c r="F691" s="19">
        <v>3535400</v>
      </c>
      <c r="G691" s="19">
        <v>5684930</v>
      </c>
      <c r="H691" s="77">
        <f t="shared" si="855"/>
        <v>535311.40999999992</v>
      </c>
      <c r="I691" s="77">
        <f t="shared" si="856"/>
        <v>5683095.818</v>
      </c>
      <c r="J691" s="211">
        <v>141</v>
      </c>
      <c r="K691" s="66" t="s">
        <v>1333</v>
      </c>
      <c r="L691" s="66">
        <v>7</v>
      </c>
      <c r="Q691" s="2" t="s">
        <v>1339</v>
      </c>
      <c r="R691" t="s">
        <v>1467</v>
      </c>
      <c r="S691" s="2" t="s">
        <v>1324</v>
      </c>
      <c r="T691" s="241" t="str">
        <f t="shared" si="857"/>
        <v>-</v>
      </c>
      <c r="U691" s="241" t="str">
        <f t="shared" si="858"/>
        <v>M</v>
      </c>
      <c r="V691" s="241" t="str">
        <f t="shared" si="859"/>
        <v>-</v>
      </c>
      <c r="W691" s="241" t="str">
        <f t="shared" si="851"/>
        <v>-</v>
      </c>
      <c r="X691" s="260">
        <f t="shared" si="918"/>
        <v>6</v>
      </c>
      <c r="Y691" s="261" t="str">
        <f t="shared" si="916"/>
        <v/>
      </c>
      <c r="Z691" s="56" t="s">
        <v>2674</v>
      </c>
      <c r="AA691" s="48">
        <v>25322</v>
      </c>
      <c r="AB691" s="73">
        <v>1</v>
      </c>
      <c r="AC691" s="2" t="s">
        <v>404</v>
      </c>
      <c r="AD691" s="2" t="s">
        <v>2239</v>
      </c>
      <c r="AE691" s="57" t="s">
        <v>2678</v>
      </c>
      <c r="AF691" s="66" t="s">
        <v>3088</v>
      </c>
      <c r="AH691" s="19">
        <v>6.9</v>
      </c>
      <c r="AN691">
        <v>31</v>
      </c>
      <c r="AO691">
        <v>11.6</v>
      </c>
      <c r="AS691" s="193">
        <f>SUM(AU691:BN691)+SUM(BO691:CL691)/1000</f>
        <v>4854.7</v>
      </c>
      <c r="AT691" s="249" t="str">
        <f>FR691</f>
        <v/>
      </c>
      <c r="AU691" s="51">
        <v>1616.34</v>
      </c>
      <c r="AV691">
        <v>74.900000000000006</v>
      </c>
      <c r="AW691">
        <v>532.66</v>
      </c>
      <c r="AX691">
        <v>727.8</v>
      </c>
      <c r="AY691">
        <v>1603</v>
      </c>
      <c r="AZ691" s="61">
        <v>300</v>
      </c>
      <c r="BB691" s="51"/>
      <c r="CN691" s="90" t="s">
        <v>3088</v>
      </c>
      <c r="DB691" s="103"/>
      <c r="DC691" s="103"/>
      <c r="DD691" s="103"/>
      <c r="DE691" s="103"/>
      <c r="DF691" s="103"/>
      <c r="DG691" s="103"/>
      <c r="DH691" s="103" t="s">
        <v>2240</v>
      </c>
      <c r="DI691" s="103"/>
      <c r="DJ691" s="103"/>
      <c r="DK691" s="103"/>
      <c r="DL691" s="103"/>
      <c r="DM691" s="103"/>
      <c r="DN691" s="103"/>
      <c r="DO691" s="103"/>
      <c r="DP691" s="103"/>
      <c r="DQ691" s="103"/>
      <c r="DR691" s="103"/>
      <c r="DS691" s="104"/>
      <c r="DT691" s="50">
        <f t="shared" si="860"/>
        <v>1</v>
      </c>
      <c r="DU691" s="73">
        <f t="shared" si="861"/>
        <v>1</v>
      </c>
      <c r="DV691" s="73">
        <f t="shared" si="862"/>
        <v>0</v>
      </c>
      <c r="DW691" s="73">
        <f t="shared" si="863"/>
        <v>0</v>
      </c>
      <c r="DX691" s="73">
        <f t="shared" si="864"/>
        <v>0</v>
      </c>
      <c r="DY691" s="125">
        <f t="shared" si="865"/>
        <v>0</v>
      </c>
      <c r="DZ691" s="73">
        <f t="shared" si="866"/>
        <v>0</v>
      </c>
      <c r="EA691" s="19">
        <f t="shared" si="867"/>
        <v>0</v>
      </c>
      <c r="EB691" s="50">
        <f t="shared" si="868"/>
        <v>1</v>
      </c>
      <c r="EC691" s="19">
        <f t="shared" si="869"/>
        <v>0</v>
      </c>
      <c r="ED691" s="19">
        <f t="shared" si="870"/>
        <v>1</v>
      </c>
      <c r="EE691" s="19">
        <f t="shared" si="871"/>
        <v>0</v>
      </c>
      <c r="EF691" s="50">
        <f t="shared" si="872"/>
        <v>0</v>
      </c>
      <c r="EG691" s="19">
        <f t="shared" si="873"/>
        <v>0</v>
      </c>
      <c r="EH691" s="19">
        <f t="shared" si="874"/>
        <v>0</v>
      </c>
      <c r="EI691" s="50">
        <f t="shared" si="875"/>
        <v>1</v>
      </c>
      <c r="EJ691" s="125">
        <f t="shared" si="876"/>
        <v>1</v>
      </c>
      <c r="EK691">
        <f t="shared" si="877"/>
        <v>1616.34</v>
      </c>
      <c r="EL691" t="str">
        <f t="shared" si="878"/>
        <v/>
      </c>
      <c r="EM691">
        <f t="shared" si="879"/>
        <v>74.900000000000006</v>
      </c>
      <c r="EN691">
        <f t="shared" si="880"/>
        <v>532.66</v>
      </c>
      <c r="EO691" t="str">
        <f t="shared" si="881"/>
        <v/>
      </c>
      <c r="EP691" t="str">
        <f t="shared" si="882"/>
        <v/>
      </c>
      <c r="EQ691">
        <f t="shared" si="883"/>
        <v>300</v>
      </c>
      <c r="ER691" t="str">
        <f t="shared" si="884"/>
        <v/>
      </c>
      <c r="ES691" t="str">
        <f t="shared" si="885"/>
        <v/>
      </c>
      <c r="ET691">
        <f t="shared" si="886"/>
        <v>1603</v>
      </c>
      <c r="EU691" s="61">
        <f t="shared" si="887"/>
        <v>727.8</v>
      </c>
      <c r="EV691" s="53" t="e">
        <f>IF(ISNUMBER(EK691),EK691*#REF!,"")</f>
        <v>#REF!</v>
      </c>
      <c r="EW691" s="53" t="str">
        <f>IF(ISNUMBER(EL691),EL691*#REF!,"")</f>
        <v/>
      </c>
      <c r="EX691" s="53" t="e">
        <f>IF(ISNUMBER(EM691),EM691*#REF!,"")</f>
        <v>#REF!</v>
      </c>
      <c r="EY691" s="53" t="e">
        <f>IF(ISNUMBER(EN691),EN691*#REF!,"")</f>
        <v>#REF!</v>
      </c>
      <c r="EZ691" s="53" t="str">
        <f>IF(ISNUMBER(EO691),EO691*#REF!,"")</f>
        <v/>
      </c>
      <c r="FA691" s="53" t="str">
        <f>IF(ISNUMBER(EP691),EP691*#REF!,"")</f>
        <v/>
      </c>
      <c r="FB691" s="53" t="e">
        <f>IF(ISNUMBER(EQ691),EQ691*#REF!,"")</f>
        <v>#REF!</v>
      </c>
      <c r="FC691" s="53" t="str">
        <f>IF(ISNUMBER(ER691),ER691*#REF!,"")</f>
        <v/>
      </c>
      <c r="FD691" s="53" t="str">
        <f>IF(ISNUMBER(ES691),ES691*#REF!,"")</f>
        <v/>
      </c>
      <c r="FE691" s="53" t="e">
        <f>IF(ISNUMBER(ET691),ET691*#REF!,"")</f>
        <v>#REF!</v>
      </c>
      <c r="FF691" s="52" t="e">
        <f>IF(ISNUMBER(EU691),EU691*#REF!,"")</f>
        <v>#REF!</v>
      </c>
      <c r="FG691" s="55" t="str">
        <f t="shared" si="888"/>
        <v/>
      </c>
      <c r="FH691" s="55" t="str">
        <f t="shared" si="889"/>
        <v/>
      </c>
      <c r="FI691" s="55" t="str">
        <f t="shared" si="890"/>
        <v/>
      </c>
      <c r="FJ691" s="55" t="str">
        <f t="shared" si="891"/>
        <v/>
      </c>
      <c r="FK691" s="55" t="str">
        <f t="shared" si="892"/>
        <v/>
      </c>
      <c r="FL691" s="55" t="str">
        <f t="shared" si="893"/>
        <v/>
      </c>
      <c r="FM691" s="55" t="str">
        <f t="shared" si="894"/>
        <v/>
      </c>
      <c r="FN691" s="55" t="str">
        <f t="shared" si="895"/>
        <v/>
      </c>
      <c r="FO691" s="55" t="str">
        <f t="shared" si="896"/>
        <v/>
      </c>
      <c r="FP691" s="55" t="str">
        <f t="shared" si="897"/>
        <v/>
      </c>
      <c r="FQ691" s="59" t="str">
        <f t="shared" si="898"/>
        <v/>
      </c>
      <c r="FR691" s="53" t="str">
        <f t="shared" si="852"/>
        <v/>
      </c>
      <c r="FS691" s="53" t="e">
        <f t="shared" si="899"/>
        <v>#VALUE!</v>
      </c>
      <c r="FT691" s="19" t="e">
        <f t="shared" si="900"/>
        <v>#VALUE!</v>
      </c>
      <c r="FU691" s="19" t="e">
        <f t="shared" si="901"/>
        <v>#VALUE!</v>
      </c>
      <c r="FV691" s="19" t="e">
        <f t="shared" si="902"/>
        <v>#VALUE!</v>
      </c>
      <c r="FW691" s="50" t="e">
        <f t="shared" si="903"/>
        <v>#VALUE!</v>
      </c>
      <c r="FX691" s="120">
        <f t="shared" si="904"/>
        <v>0</v>
      </c>
      <c r="FY691" s="120">
        <f t="shared" si="905"/>
        <v>0</v>
      </c>
      <c r="FZ691" s="120">
        <f t="shared" si="906"/>
        <v>0</v>
      </c>
      <c r="GA691" s="120">
        <f t="shared" si="907"/>
        <v>0</v>
      </c>
      <c r="GB691" s="120">
        <f t="shared" si="908"/>
        <v>0</v>
      </c>
      <c r="GC691" s="120">
        <f t="shared" si="909"/>
        <v>0</v>
      </c>
      <c r="GD691" s="120">
        <f t="shared" si="910"/>
        <v>0</v>
      </c>
      <c r="GE691" s="120">
        <f t="shared" si="911"/>
        <v>0</v>
      </c>
      <c r="GF691" s="120">
        <f t="shared" si="912"/>
        <v>0</v>
      </c>
      <c r="GG691">
        <f t="shared" si="913"/>
        <v>0</v>
      </c>
      <c r="GH691">
        <f t="shared" si="914"/>
        <v>0</v>
      </c>
      <c r="GI691">
        <v>6</v>
      </c>
      <c r="GJ691" t="str">
        <f t="shared" si="915"/>
        <v/>
      </c>
    </row>
    <row r="692" spans="1:192" x14ac:dyDescent="0.2">
      <c r="A692" s="50">
        <f t="shared" si="917"/>
        <v>691</v>
      </c>
      <c r="B692" s="2" t="s">
        <v>133</v>
      </c>
      <c r="C692" s="2" t="s">
        <v>953</v>
      </c>
      <c r="D692" s="2"/>
      <c r="E692" s="2"/>
      <c r="F692" s="19">
        <v>3432940</v>
      </c>
      <c r="G692" s="19">
        <v>5548340</v>
      </c>
      <c r="H692" s="77">
        <f t="shared" si="855"/>
        <v>432892.39400000003</v>
      </c>
      <c r="I692" s="77">
        <f t="shared" si="856"/>
        <v>5546560.4539999999</v>
      </c>
      <c r="J692" s="19">
        <v>340</v>
      </c>
      <c r="K692" s="66" t="s">
        <v>1335</v>
      </c>
      <c r="L692" s="66">
        <v>0</v>
      </c>
      <c r="Q692" s="2" t="s">
        <v>1351</v>
      </c>
      <c r="R692" s="2" t="s">
        <v>276</v>
      </c>
      <c r="S692" s="2" t="s">
        <v>1329</v>
      </c>
      <c r="T692" s="241" t="str">
        <f t="shared" si="857"/>
        <v>-</v>
      </c>
      <c r="U692" s="241" t="str">
        <f t="shared" si="858"/>
        <v>-</v>
      </c>
      <c r="V692" s="241" t="str">
        <f t="shared" si="859"/>
        <v>-</v>
      </c>
      <c r="W692" s="241" t="str">
        <f t="shared" si="851"/>
        <v>-</v>
      </c>
      <c r="X692" s="260">
        <f t="shared" si="918"/>
        <v>6</v>
      </c>
      <c r="Y692" s="261" t="str">
        <f t="shared" si="916"/>
        <v/>
      </c>
      <c r="Z692" s="56"/>
      <c r="AA692" s="48">
        <v>29831</v>
      </c>
      <c r="AB692" s="73">
        <v>1</v>
      </c>
      <c r="AC692" s="2"/>
      <c r="AD692" s="2" t="s">
        <v>950</v>
      </c>
      <c r="AE692" s="56"/>
      <c r="AF692" s="66">
        <v>12.2</v>
      </c>
      <c r="AG692" s="19">
        <v>59</v>
      </c>
      <c r="AH692" s="19">
        <v>6.2</v>
      </c>
      <c r="AI692" s="66">
        <v>190</v>
      </c>
      <c r="AN692">
        <v>1.2</v>
      </c>
      <c r="AO692">
        <v>1.1000000000000001</v>
      </c>
      <c r="AP692" s="19">
        <v>1</v>
      </c>
      <c r="AS692" s="193">
        <f>SUM(AU692:BN692)+SUM(BO692:CL692)/1000</f>
        <v>71.940000000000012</v>
      </c>
      <c r="AT692" s="250" t="str">
        <f>FR692</f>
        <v/>
      </c>
      <c r="AU692" s="37">
        <v>15</v>
      </c>
      <c r="AV692">
        <v>2</v>
      </c>
      <c r="AW692">
        <v>5</v>
      </c>
      <c r="AX692">
        <v>21</v>
      </c>
      <c r="AY692">
        <v>4</v>
      </c>
      <c r="AZ692" s="225">
        <v>23.9</v>
      </c>
      <c r="BE692">
        <v>0.04</v>
      </c>
      <c r="BJ692">
        <v>1</v>
      </c>
      <c r="CN692" s="90" t="s">
        <v>3088</v>
      </c>
      <c r="DB692" s="103"/>
      <c r="DC692" s="103"/>
      <c r="DD692" s="103"/>
      <c r="DE692" s="103"/>
      <c r="DF692" s="103"/>
      <c r="DG692" s="103"/>
      <c r="DH692" s="103"/>
      <c r="DI692" s="103"/>
      <c r="DJ692" s="103"/>
      <c r="DK692" s="103"/>
      <c r="DL692" s="103"/>
      <c r="DM692" s="103"/>
      <c r="DN692" s="103"/>
      <c r="DO692" s="103"/>
      <c r="DP692" s="103"/>
      <c r="DQ692" s="103"/>
      <c r="DR692" s="103"/>
      <c r="DS692" s="104"/>
      <c r="DT692" s="50">
        <f t="shared" si="860"/>
        <v>1</v>
      </c>
      <c r="DU692" s="73">
        <f t="shared" si="861"/>
        <v>1</v>
      </c>
      <c r="DV692" s="73">
        <f t="shared" si="862"/>
        <v>0</v>
      </c>
      <c r="DW692" s="73">
        <f t="shared" si="863"/>
        <v>0</v>
      </c>
      <c r="DX692" s="73">
        <f t="shared" si="864"/>
        <v>0</v>
      </c>
      <c r="DY692" s="125">
        <f t="shared" si="865"/>
        <v>0</v>
      </c>
      <c r="DZ692" s="73">
        <f t="shared" si="866"/>
        <v>1</v>
      </c>
      <c r="EA692" s="19">
        <f t="shared" si="867"/>
        <v>0</v>
      </c>
      <c r="EB692" s="50">
        <f t="shared" si="868"/>
        <v>0</v>
      </c>
      <c r="EC692" s="19">
        <f t="shared" si="869"/>
        <v>1</v>
      </c>
      <c r="ED692" s="19">
        <f t="shared" si="870"/>
        <v>0</v>
      </c>
      <c r="EE692" s="19">
        <f t="shared" si="871"/>
        <v>0</v>
      </c>
      <c r="EF692" s="50">
        <f t="shared" si="872"/>
        <v>0</v>
      </c>
      <c r="EG692" s="19">
        <f t="shared" si="873"/>
        <v>0</v>
      </c>
      <c r="EH692" s="19">
        <f t="shared" si="874"/>
        <v>0</v>
      </c>
      <c r="EI692" s="50">
        <f t="shared" si="875"/>
        <v>1</v>
      </c>
      <c r="EJ692" s="125">
        <f t="shared" si="876"/>
        <v>0</v>
      </c>
      <c r="EK692">
        <f t="shared" si="877"/>
        <v>15</v>
      </c>
      <c r="EL692" t="str">
        <f t="shared" si="878"/>
        <v/>
      </c>
      <c r="EM692">
        <f t="shared" si="879"/>
        <v>2</v>
      </c>
      <c r="EN692">
        <f t="shared" si="880"/>
        <v>5</v>
      </c>
      <c r="EO692" t="str">
        <f t="shared" si="881"/>
        <v/>
      </c>
      <c r="EP692">
        <f t="shared" si="882"/>
        <v>0.04</v>
      </c>
      <c r="EQ692">
        <f t="shared" si="883"/>
        <v>23.9</v>
      </c>
      <c r="ER692" t="str">
        <f t="shared" si="884"/>
        <v/>
      </c>
      <c r="ES692">
        <f t="shared" si="885"/>
        <v>1</v>
      </c>
      <c r="ET692">
        <f t="shared" si="886"/>
        <v>4</v>
      </c>
      <c r="EU692" s="61">
        <f t="shared" si="887"/>
        <v>21</v>
      </c>
      <c r="EV692" s="53" t="e">
        <f>IF(ISNUMBER(EK692),EK692*#REF!,"")</f>
        <v>#REF!</v>
      </c>
      <c r="EW692" s="53" t="str">
        <f>IF(ISNUMBER(EL692),EL692*#REF!,"")</f>
        <v/>
      </c>
      <c r="EX692" s="53" t="e">
        <f>IF(ISNUMBER(EM692),EM692*#REF!,"")</f>
        <v>#REF!</v>
      </c>
      <c r="EY692" s="53" t="e">
        <f>IF(ISNUMBER(EN692),EN692*#REF!,"")</f>
        <v>#REF!</v>
      </c>
      <c r="EZ692" s="53" t="str">
        <f>IF(ISNUMBER(EO692),EO692*#REF!,"")</f>
        <v/>
      </c>
      <c r="FA692" s="53" t="e">
        <f>IF(ISNUMBER(EP692),EP692*#REF!,"")</f>
        <v>#REF!</v>
      </c>
      <c r="FB692" s="53" t="e">
        <f>IF(ISNUMBER(EQ692),EQ692*#REF!,"")</f>
        <v>#REF!</v>
      </c>
      <c r="FC692" s="53" t="str">
        <f>IF(ISNUMBER(ER692),ER692*#REF!,"")</f>
        <v/>
      </c>
      <c r="FD692" s="53" t="e">
        <f>IF(ISNUMBER(ES692),ES692*#REF!,"")</f>
        <v>#REF!</v>
      </c>
      <c r="FE692" s="53" t="e">
        <f>IF(ISNUMBER(ET692),ET692*#REF!,"")</f>
        <v>#REF!</v>
      </c>
      <c r="FF692" s="52" t="e">
        <f>IF(ISNUMBER(EU692),EU692*#REF!,"")</f>
        <v>#REF!</v>
      </c>
      <c r="FG692" s="55" t="str">
        <f t="shared" si="888"/>
        <v/>
      </c>
      <c r="FH692" s="55" t="str">
        <f t="shared" si="889"/>
        <v/>
      </c>
      <c r="FI692" s="55" t="str">
        <f t="shared" si="890"/>
        <v/>
      </c>
      <c r="FJ692" s="55" t="str">
        <f t="shared" si="891"/>
        <v/>
      </c>
      <c r="FK692" s="55" t="str">
        <f t="shared" si="892"/>
        <v/>
      </c>
      <c r="FL692" s="55" t="str">
        <f t="shared" si="893"/>
        <v/>
      </c>
      <c r="FM692" s="55" t="str">
        <f t="shared" si="894"/>
        <v/>
      </c>
      <c r="FN692" s="55" t="str">
        <f t="shared" si="895"/>
        <v/>
      </c>
      <c r="FO692" s="55" t="str">
        <f t="shared" si="896"/>
        <v/>
      </c>
      <c r="FP692" s="55" t="str">
        <f t="shared" si="897"/>
        <v/>
      </c>
      <c r="FQ692" s="59" t="str">
        <f t="shared" si="898"/>
        <v/>
      </c>
      <c r="FR692" s="53" t="str">
        <f t="shared" si="852"/>
        <v/>
      </c>
      <c r="FS692" s="53" t="e">
        <f t="shared" si="899"/>
        <v>#VALUE!</v>
      </c>
      <c r="FT692" s="19" t="e">
        <f t="shared" si="900"/>
        <v>#VALUE!</v>
      </c>
      <c r="FU692" s="19" t="e">
        <f t="shared" si="901"/>
        <v>#VALUE!</v>
      </c>
      <c r="FV692" s="19" t="e">
        <f t="shared" si="902"/>
        <v>#VALUE!</v>
      </c>
      <c r="FW692" s="50" t="e">
        <f t="shared" si="903"/>
        <v>#VALUE!</v>
      </c>
      <c r="FX692" s="120">
        <f t="shared" si="904"/>
        <v>0</v>
      </c>
      <c r="FY692" s="120">
        <f t="shared" si="905"/>
        <v>0</v>
      </c>
      <c r="FZ692" s="120">
        <f t="shared" si="906"/>
        <v>0</v>
      </c>
      <c r="GA692" s="120">
        <f t="shared" si="907"/>
        <v>0</v>
      </c>
      <c r="GB692" s="120">
        <f t="shared" si="908"/>
        <v>0</v>
      </c>
      <c r="GC692" s="120">
        <f t="shared" si="909"/>
        <v>0</v>
      </c>
      <c r="GD692" s="120">
        <f t="shared" si="910"/>
        <v>0</v>
      </c>
      <c r="GE692" s="120">
        <f t="shared" si="911"/>
        <v>0</v>
      </c>
      <c r="GF692" s="120">
        <f t="shared" si="912"/>
        <v>0</v>
      </c>
      <c r="GG692">
        <f t="shared" si="913"/>
        <v>0</v>
      </c>
      <c r="GH692">
        <f t="shared" si="914"/>
        <v>0</v>
      </c>
      <c r="GI692">
        <v>6</v>
      </c>
      <c r="GJ692" t="str">
        <f t="shared" si="915"/>
        <v/>
      </c>
    </row>
    <row r="693" spans="1:192" x14ac:dyDescent="0.2">
      <c r="A693" s="50">
        <f t="shared" si="917"/>
        <v>692</v>
      </c>
      <c r="B693" s="2" t="s">
        <v>133</v>
      </c>
      <c r="C693" s="44" t="s">
        <v>953</v>
      </c>
      <c r="D693" s="2"/>
      <c r="E693" s="2"/>
      <c r="F693" s="19">
        <v>3432940</v>
      </c>
      <c r="G693" s="19">
        <v>5548340</v>
      </c>
      <c r="H693" s="77">
        <f t="shared" si="855"/>
        <v>432892.39400000003</v>
      </c>
      <c r="I693" s="77">
        <f t="shared" si="856"/>
        <v>5546560.4539999999</v>
      </c>
      <c r="J693" s="19">
        <v>340</v>
      </c>
      <c r="K693" s="66" t="s">
        <v>1335</v>
      </c>
      <c r="L693" s="66">
        <v>0</v>
      </c>
      <c r="Q693" s="2" t="s">
        <v>1351</v>
      </c>
      <c r="R693" s="2" t="s">
        <v>276</v>
      </c>
      <c r="S693" s="2" t="s">
        <v>1329</v>
      </c>
      <c r="T693" s="241" t="str">
        <f t="shared" si="857"/>
        <v>-</v>
      </c>
      <c r="U693" s="241" t="str">
        <f t="shared" si="858"/>
        <v>-</v>
      </c>
      <c r="V693" s="241" t="str">
        <f t="shared" si="859"/>
        <v>-</v>
      </c>
      <c r="W693" s="241" t="str">
        <f t="shared" si="851"/>
        <v>-</v>
      </c>
      <c r="X693" s="260">
        <f t="shared" si="918"/>
        <v>6</v>
      </c>
      <c r="Y693" s="261" t="str">
        <f t="shared" si="916"/>
        <v/>
      </c>
      <c r="Z693" s="56"/>
      <c r="AA693" s="48">
        <v>30816</v>
      </c>
      <c r="AB693" s="73">
        <v>2</v>
      </c>
      <c r="AC693" s="2" t="s">
        <v>404</v>
      </c>
      <c r="AD693" s="2" t="s">
        <v>2242</v>
      </c>
      <c r="AE693" s="57" t="s">
        <v>2243</v>
      </c>
      <c r="AF693" s="66" t="s">
        <v>3088</v>
      </c>
      <c r="AS693" s="204"/>
      <c r="AT693" s="249"/>
      <c r="AU693" s="51"/>
      <c r="AV693" s="51"/>
      <c r="AW693" s="51"/>
      <c r="AX693" s="51"/>
      <c r="AY693" s="51"/>
      <c r="AZ693" s="49"/>
      <c r="CN693" s="90" t="s">
        <v>3088</v>
      </c>
      <c r="DB693" s="103">
        <v>-64.3</v>
      </c>
      <c r="DC693" s="103">
        <v>8.93</v>
      </c>
      <c r="DD693" s="103"/>
      <c r="DE693" s="103"/>
      <c r="DF693" s="103"/>
      <c r="DG693" s="103">
        <v>-9.3699999999999992</v>
      </c>
      <c r="DH693" s="103"/>
      <c r="DI693" s="103"/>
      <c r="DJ693" s="103"/>
      <c r="DK693" s="103"/>
      <c r="DL693" s="103"/>
      <c r="DM693" s="103"/>
      <c r="DN693" s="103"/>
      <c r="DO693" s="103"/>
      <c r="DP693" s="103"/>
      <c r="DQ693" s="103"/>
      <c r="DR693" s="103"/>
      <c r="DS693" s="104"/>
      <c r="DT693" s="50">
        <f t="shared" si="860"/>
        <v>0</v>
      </c>
      <c r="DU693" s="73">
        <f t="shared" si="861"/>
        <v>1</v>
      </c>
      <c r="DV693" s="73">
        <f t="shared" si="862"/>
        <v>0</v>
      </c>
      <c r="DW693" s="73">
        <f t="shared" si="863"/>
        <v>0</v>
      </c>
      <c r="DX693" s="73">
        <f t="shared" si="864"/>
        <v>0</v>
      </c>
      <c r="DY693" s="125">
        <f t="shared" si="865"/>
        <v>0</v>
      </c>
      <c r="DZ693" s="73">
        <f t="shared" si="866"/>
        <v>0</v>
      </c>
      <c r="EA693" s="19">
        <f t="shared" si="867"/>
        <v>0</v>
      </c>
      <c r="EB693" s="50">
        <f t="shared" si="868"/>
        <v>1</v>
      </c>
      <c r="EC693" s="19">
        <f t="shared" si="869"/>
        <v>0</v>
      </c>
      <c r="ED693" s="19">
        <f t="shared" si="870"/>
        <v>0</v>
      </c>
      <c r="EE693" s="19">
        <f t="shared" si="871"/>
        <v>0</v>
      </c>
      <c r="EF693" s="50">
        <f t="shared" si="872"/>
        <v>1</v>
      </c>
      <c r="EG693" s="19">
        <f t="shared" si="873"/>
        <v>0</v>
      </c>
      <c r="EH693" s="19">
        <f t="shared" si="874"/>
        <v>0</v>
      </c>
      <c r="EI693" s="50">
        <f t="shared" si="875"/>
        <v>1</v>
      </c>
      <c r="EJ693" s="125">
        <f t="shared" si="876"/>
        <v>0</v>
      </c>
      <c r="EK693" t="str">
        <f t="shared" si="877"/>
        <v/>
      </c>
      <c r="EL693" t="str">
        <f t="shared" si="878"/>
        <v/>
      </c>
      <c r="EM693" t="str">
        <f t="shared" si="879"/>
        <v/>
      </c>
      <c r="EN693" t="str">
        <f t="shared" si="880"/>
        <v/>
      </c>
      <c r="EO693" t="str">
        <f t="shared" si="881"/>
        <v/>
      </c>
      <c r="EP693" t="str">
        <f t="shared" si="882"/>
        <v/>
      </c>
      <c r="EQ693" t="str">
        <f t="shared" si="883"/>
        <v/>
      </c>
      <c r="ER693" t="str">
        <f t="shared" si="884"/>
        <v/>
      </c>
      <c r="ES693" t="str">
        <f t="shared" si="885"/>
        <v/>
      </c>
      <c r="ET693" t="str">
        <f t="shared" si="886"/>
        <v/>
      </c>
      <c r="EU693" s="61" t="str">
        <f t="shared" si="887"/>
        <v/>
      </c>
      <c r="EV693" s="53" t="str">
        <f>IF(ISNUMBER(EK693),EK693*#REF!,"")</f>
        <v/>
      </c>
      <c r="EW693" s="53" t="str">
        <f>IF(ISNUMBER(EL693),EL693*#REF!,"")</f>
        <v/>
      </c>
      <c r="EX693" s="53" t="str">
        <f>IF(ISNUMBER(EM693),EM693*#REF!,"")</f>
        <v/>
      </c>
      <c r="EY693" s="53" t="str">
        <f>IF(ISNUMBER(EN693),EN693*#REF!,"")</f>
        <v/>
      </c>
      <c r="EZ693" s="53" t="str">
        <f>IF(ISNUMBER(EO693),EO693*#REF!,"")</f>
        <v/>
      </c>
      <c r="FA693" s="53" t="str">
        <f>IF(ISNUMBER(EP693),EP693*#REF!,"")</f>
        <v/>
      </c>
      <c r="FB693" s="53" t="str">
        <f>IF(ISNUMBER(EQ693),EQ693*#REF!,"")</f>
        <v/>
      </c>
      <c r="FC693" s="53" t="str">
        <f>IF(ISNUMBER(ER693),ER693*#REF!,"")</f>
        <v/>
      </c>
      <c r="FD693" s="53" t="str">
        <f>IF(ISNUMBER(ES693),ES693*#REF!,"")</f>
        <v/>
      </c>
      <c r="FE693" s="53" t="str">
        <f>IF(ISNUMBER(ET693),ET693*#REF!,"")</f>
        <v/>
      </c>
      <c r="FF693" s="52" t="str">
        <f>IF(ISNUMBER(EU693),EU693*#REF!,"")</f>
        <v/>
      </c>
      <c r="FG693" s="55" t="str">
        <f t="shared" si="888"/>
        <v/>
      </c>
      <c r="FH693" s="55" t="str">
        <f t="shared" si="889"/>
        <v/>
      </c>
      <c r="FI693" s="55" t="str">
        <f t="shared" si="890"/>
        <v/>
      </c>
      <c r="FJ693" s="55" t="str">
        <f t="shared" si="891"/>
        <v/>
      </c>
      <c r="FK693" s="55" t="str">
        <f t="shared" si="892"/>
        <v/>
      </c>
      <c r="FL693" s="55" t="str">
        <f t="shared" si="893"/>
        <v/>
      </c>
      <c r="FM693" s="55" t="str">
        <f t="shared" si="894"/>
        <v/>
      </c>
      <c r="FN693" s="55" t="str">
        <f t="shared" si="895"/>
        <v/>
      </c>
      <c r="FO693" s="55" t="str">
        <f t="shared" si="896"/>
        <v/>
      </c>
      <c r="FP693" s="55" t="str">
        <f t="shared" si="897"/>
        <v/>
      </c>
      <c r="FQ693" s="59" t="str">
        <f t="shared" si="898"/>
        <v/>
      </c>
      <c r="FR693" s="53" t="str">
        <f t="shared" si="852"/>
        <v/>
      </c>
      <c r="FS693" s="53">
        <f t="shared" si="899"/>
        <v>0</v>
      </c>
      <c r="FT693" s="19">
        <f t="shared" si="900"/>
        <v>1</v>
      </c>
      <c r="FU693" s="19">
        <f t="shared" si="901"/>
        <v>0</v>
      </c>
      <c r="FV693" s="19">
        <f t="shared" si="902"/>
        <v>0</v>
      </c>
      <c r="FW693" s="50">
        <f t="shared" si="903"/>
        <v>0</v>
      </c>
      <c r="FX693" s="120">
        <f t="shared" si="904"/>
        <v>0</v>
      </c>
      <c r="FY693" s="120">
        <f t="shared" si="905"/>
        <v>0</v>
      </c>
      <c r="FZ693" s="120">
        <f t="shared" si="906"/>
        <v>0</v>
      </c>
      <c r="GA693" s="120">
        <f t="shared" si="907"/>
        <v>0</v>
      </c>
      <c r="GB693" s="120">
        <f t="shared" si="908"/>
        <v>0</v>
      </c>
      <c r="GC693" s="120">
        <f t="shared" si="909"/>
        <v>0</v>
      </c>
      <c r="GD693" s="120">
        <f t="shared" si="910"/>
        <v>0</v>
      </c>
      <c r="GE693" s="120">
        <f t="shared" si="911"/>
        <v>0</v>
      </c>
      <c r="GF693" s="120">
        <f t="shared" si="912"/>
        <v>0</v>
      </c>
      <c r="GG693">
        <f t="shared" si="913"/>
        <v>0</v>
      </c>
      <c r="GH693">
        <f t="shared" si="914"/>
        <v>0</v>
      </c>
      <c r="GI693">
        <v>6</v>
      </c>
      <c r="GJ693" t="str">
        <f t="shared" si="915"/>
        <v/>
      </c>
    </row>
    <row r="694" spans="1:192" x14ac:dyDescent="0.2">
      <c r="A694" s="50">
        <f t="shared" si="917"/>
        <v>693</v>
      </c>
      <c r="B694" s="58" t="s">
        <v>133</v>
      </c>
      <c r="C694" t="s">
        <v>207</v>
      </c>
      <c r="F694" s="83">
        <v>3433626</v>
      </c>
      <c r="G694" s="83">
        <v>5546685</v>
      </c>
      <c r="H694" s="77">
        <f t="shared" si="855"/>
        <v>433578.11960000003</v>
      </c>
      <c r="I694" s="77">
        <f t="shared" si="856"/>
        <v>5544906.1160000004</v>
      </c>
      <c r="J694" s="211">
        <v>200</v>
      </c>
      <c r="K694" s="83" t="s">
        <v>1334</v>
      </c>
      <c r="L694" s="83">
        <v>183.8</v>
      </c>
      <c r="M694" s="83"/>
      <c r="O694" s="83"/>
      <c r="P694" s="83"/>
      <c r="Q694" s="58" t="s">
        <v>2843</v>
      </c>
      <c r="R694" s="58" t="s">
        <v>1422</v>
      </c>
      <c r="S694" s="58" t="s">
        <v>1327</v>
      </c>
      <c r="T694" s="241" t="str">
        <f t="shared" si="857"/>
        <v>T</v>
      </c>
      <c r="U694" s="241" t="str">
        <f t="shared" si="858"/>
        <v>M</v>
      </c>
      <c r="V694" s="241" t="str">
        <f t="shared" si="859"/>
        <v>-</v>
      </c>
      <c r="W694" s="241" t="str">
        <f t="shared" si="851"/>
        <v>-</v>
      </c>
      <c r="X694" s="260">
        <f t="shared" si="918"/>
        <v>6</v>
      </c>
      <c r="Y694" s="261" t="str">
        <f t="shared" si="916"/>
        <v/>
      </c>
      <c r="Z694" s="68"/>
      <c r="AA694" s="86" t="s">
        <v>1388</v>
      </c>
      <c r="AB694" s="73">
        <v>1</v>
      </c>
      <c r="AC694" s="58" t="s">
        <v>674</v>
      </c>
      <c r="AD694" s="58" t="s">
        <v>2991</v>
      </c>
      <c r="AE694" s="57" t="s">
        <v>2740</v>
      </c>
      <c r="AF694" s="45">
        <v>24.3</v>
      </c>
      <c r="AJ694" s="19">
        <v>1.00515</v>
      </c>
      <c r="AK694" s="19">
        <v>17.5</v>
      </c>
      <c r="AM694" s="66" t="s">
        <v>2244</v>
      </c>
      <c r="AR694">
        <v>8836</v>
      </c>
      <c r="AS694" s="193">
        <f>SUM(AU694:BN694)+SUM(BO694:CL694)/1000</f>
        <v>8903.8515999999981</v>
      </c>
      <c r="AT694" s="248" t="str">
        <f>FR694</f>
        <v/>
      </c>
      <c r="AU694">
        <v>2688</v>
      </c>
      <c r="AV694">
        <v>25.07</v>
      </c>
      <c r="AW694">
        <v>460.1</v>
      </c>
      <c r="AX694">
        <v>4987</v>
      </c>
      <c r="AY694" s="55">
        <v>97.9</v>
      </c>
      <c r="AZ694" s="61">
        <v>353</v>
      </c>
      <c r="BA694">
        <v>9.2309999999999999</v>
      </c>
      <c r="BB694">
        <v>197.5</v>
      </c>
      <c r="BC694">
        <v>11.13</v>
      </c>
      <c r="BD694">
        <v>0.16800000000000001</v>
      </c>
      <c r="BE694">
        <v>6.5060000000000002</v>
      </c>
      <c r="BF694">
        <v>1.151</v>
      </c>
      <c r="BH694">
        <v>2.387</v>
      </c>
      <c r="BI694">
        <v>1.4E-2</v>
      </c>
      <c r="BJ694" s="2" t="s">
        <v>1322</v>
      </c>
      <c r="BM694">
        <v>64.36</v>
      </c>
      <c r="BN694" s="56" t="s">
        <v>1322</v>
      </c>
      <c r="BP694" s="2" t="s">
        <v>1322</v>
      </c>
      <c r="BQ694">
        <v>90.6</v>
      </c>
      <c r="BR694">
        <v>244</v>
      </c>
      <c r="BW694" s="2" t="s">
        <v>1322</v>
      </c>
      <c r="CC694" s="2" t="s">
        <v>1322</v>
      </c>
      <c r="CN694" s="90">
        <v>178.9</v>
      </c>
      <c r="DB694" s="103"/>
      <c r="DC694" s="103"/>
      <c r="DD694" s="103"/>
      <c r="DE694" s="103"/>
      <c r="DF694" s="103"/>
      <c r="DG694" s="103"/>
      <c r="DH694" s="103"/>
      <c r="DI694" s="103"/>
      <c r="DJ694" s="103"/>
      <c r="DK694" s="103"/>
      <c r="DL694" s="103"/>
      <c r="DM694" s="103"/>
      <c r="DN694" s="103"/>
      <c r="DO694" s="103"/>
      <c r="DP694" s="103"/>
      <c r="DQ694" s="103"/>
      <c r="DR694" s="103"/>
      <c r="DS694" s="104"/>
      <c r="DT694" s="50">
        <f t="shared" si="860"/>
        <v>1</v>
      </c>
      <c r="DU694" s="73">
        <f t="shared" si="861"/>
        <v>0</v>
      </c>
      <c r="DV694" s="73">
        <f t="shared" si="862"/>
        <v>0</v>
      </c>
      <c r="DW694" s="73">
        <f t="shared" si="863"/>
        <v>1</v>
      </c>
      <c r="DX694" s="73">
        <f t="shared" si="864"/>
        <v>0</v>
      </c>
      <c r="DY694" s="125">
        <f t="shared" si="865"/>
        <v>0</v>
      </c>
      <c r="DZ694" s="73">
        <f t="shared" si="866"/>
        <v>0</v>
      </c>
      <c r="EA694" s="19">
        <f t="shared" si="867"/>
        <v>1</v>
      </c>
      <c r="EB694" s="50">
        <f t="shared" si="868"/>
        <v>0</v>
      </c>
      <c r="EC694" s="19">
        <f t="shared" si="869"/>
        <v>0</v>
      </c>
      <c r="ED694" s="19">
        <f t="shared" si="870"/>
        <v>1</v>
      </c>
      <c r="EE694" s="19">
        <f t="shared" si="871"/>
        <v>0</v>
      </c>
      <c r="EF694" s="50">
        <f t="shared" si="872"/>
        <v>0</v>
      </c>
      <c r="EG694" s="19">
        <f t="shared" si="873"/>
        <v>1</v>
      </c>
      <c r="EH694" s="19">
        <f t="shared" si="874"/>
        <v>0</v>
      </c>
      <c r="EI694" s="50">
        <f t="shared" si="875"/>
        <v>0</v>
      </c>
      <c r="EJ694" s="125">
        <f t="shared" si="876"/>
        <v>3</v>
      </c>
      <c r="EK694">
        <f t="shared" si="877"/>
        <v>2688</v>
      </c>
      <c r="EL694">
        <f t="shared" si="878"/>
        <v>197.5</v>
      </c>
      <c r="EM694">
        <f t="shared" si="879"/>
        <v>25.07</v>
      </c>
      <c r="EN694">
        <f t="shared" si="880"/>
        <v>460.1</v>
      </c>
      <c r="EO694">
        <f t="shared" si="881"/>
        <v>1.151</v>
      </c>
      <c r="EP694">
        <f t="shared" si="882"/>
        <v>6.5060000000000002</v>
      </c>
      <c r="EQ694">
        <f t="shared" si="883"/>
        <v>353</v>
      </c>
      <c r="ER694" t="str">
        <f t="shared" si="884"/>
        <v/>
      </c>
      <c r="ES694" t="str">
        <f t="shared" si="885"/>
        <v/>
      </c>
      <c r="ET694">
        <f t="shared" si="886"/>
        <v>97.9</v>
      </c>
      <c r="EU694" s="61">
        <f t="shared" si="887"/>
        <v>4987</v>
      </c>
      <c r="EV694" s="53" t="e">
        <f>IF(ISNUMBER(EK694),EK694*#REF!,"")</f>
        <v>#REF!</v>
      </c>
      <c r="EW694" s="53" t="e">
        <f>IF(ISNUMBER(EL694),EL694*#REF!,"")</f>
        <v>#REF!</v>
      </c>
      <c r="EX694" s="53" t="e">
        <f>IF(ISNUMBER(EM694),EM694*#REF!,"")</f>
        <v>#REF!</v>
      </c>
      <c r="EY694" s="53" t="e">
        <f>IF(ISNUMBER(EN694),EN694*#REF!,"")</f>
        <v>#REF!</v>
      </c>
      <c r="EZ694" s="53" t="e">
        <f>IF(ISNUMBER(EO694),EO694*#REF!,"")</f>
        <v>#REF!</v>
      </c>
      <c r="FA694" s="53" t="e">
        <f>IF(ISNUMBER(EP694),EP694*#REF!,"")</f>
        <v>#REF!</v>
      </c>
      <c r="FB694" s="53" t="e">
        <f>IF(ISNUMBER(EQ694),EQ694*#REF!,"")</f>
        <v>#REF!</v>
      </c>
      <c r="FC694" s="53" t="str">
        <f>IF(ISNUMBER(ER694),ER694*#REF!,"")</f>
        <v/>
      </c>
      <c r="FD694" s="53" t="str">
        <f>IF(ISNUMBER(ES694),ES694*#REF!,"")</f>
        <v/>
      </c>
      <c r="FE694" s="53" t="e">
        <f>IF(ISNUMBER(ET694),ET694*#REF!,"")</f>
        <v>#REF!</v>
      </c>
      <c r="FF694" s="52" t="e">
        <f>IF(ISNUMBER(EU694),EU694*#REF!,"")</f>
        <v>#REF!</v>
      </c>
      <c r="FG694" s="55" t="str">
        <f t="shared" si="888"/>
        <v/>
      </c>
      <c r="FH694" s="55" t="str">
        <f t="shared" si="889"/>
        <v/>
      </c>
      <c r="FI694" s="55" t="str">
        <f t="shared" si="890"/>
        <v/>
      </c>
      <c r="FJ694" s="55" t="str">
        <f t="shared" si="891"/>
        <v/>
      </c>
      <c r="FK694" s="55" t="str">
        <f t="shared" si="892"/>
        <v/>
      </c>
      <c r="FL694" s="55" t="str">
        <f t="shared" si="893"/>
        <v/>
      </c>
      <c r="FM694" s="55" t="str">
        <f t="shared" si="894"/>
        <v/>
      </c>
      <c r="FN694" s="55" t="str">
        <f t="shared" si="895"/>
        <v/>
      </c>
      <c r="FO694" s="55" t="str">
        <f t="shared" si="896"/>
        <v/>
      </c>
      <c r="FP694" s="55" t="str">
        <f t="shared" si="897"/>
        <v/>
      </c>
      <c r="FQ694" s="59" t="str">
        <f t="shared" si="898"/>
        <v/>
      </c>
      <c r="FR694" s="53" t="str">
        <f t="shared" si="852"/>
        <v/>
      </c>
      <c r="FS694" s="53" t="e">
        <f t="shared" si="899"/>
        <v>#VALUE!</v>
      </c>
      <c r="FT694" s="19" t="e">
        <f t="shared" si="900"/>
        <v>#VALUE!</v>
      </c>
      <c r="FU694" s="19" t="e">
        <f t="shared" si="901"/>
        <v>#VALUE!</v>
      </c>
      <c r="FV694" s="19" t="e">
        <f t="shared" si="902"/>
        <v>#VALUE!</v>
      </c>
      <c r="FW694" s="50" t="e">
        <f t="shared" si="903"/>
        <v>#VALUE!</v>
      </c>
      <c r="FX694" s="120">
        <f t="shared" si="904"/>
        <v>0</v>
      </c>
      <c r="FY694" s="120">
        <f t="shared" si="905"/>
        <v>0</v>
      </c>
      <c r="FZ694" s="120">
        <f t="shared" si="906"/>
        <v>0</v>
      </c>
      <c r="GA694" s="120">
        <f t="shared" si="907"/>
        <v>0</v>
      </c>
      <c r="GB694" s="120">
        <f t="shared" si="908"/>
        <v>0</v>
      </c>
      <c r="GC694" s="120">
        <f t="shared" si="909"/>
        <v>0</v>
      </c>
      <c r="GD694" s="120">
        <f t="shared" si="910"/>
        <v>0</v>
      </c>
      <c r="GE694" s="120">
        <f t="shared" si="911"/>
        <v>0</v>
      </c>
      <c r="GF694" s="120">
        <f t="shared" si="912"/>
        <v>0</v>
      </c>
      <c r="GG694">
        <f t="shared" si="913"/>
        <v>0</v>
      </c>
      <c r="GH694">
        <f t="shared" si="914"/>
        <v>0</v>
      </c>
      <c r="GI694">
        <v>6</v>
      </c>
      <c r="GJ694" t="str">
        <f t="shared" si="915"/>
        <v/>
      </c>
    </row>
    <row r="695" spans="1:192" x14ac:dyDescent="0.2">
      <c r="A695" s="50">
        <f t="shared" si="917"/>
        <v>694</v>
      </c>
      <c r="B695" s="58" t="s">
        <v>133</v>
      </c>
      <c r="C695" t="s">
        <v>207</v>
      </c>
      <c r="F695" s="83">
        <v>3433626</v>
      </c>
      <c r="G695" s="83">
        <v>5546685</v>
      </c>
      <c r="H695" s="77">
        <f t="shared" si="855"/>
        <v>433578.11960000003</v>
      </c>
      <c r="I695" s="77">
        <f t="shared" si="856"/>
        <v>5544906.1160000004</v>
      </c>
      <c r="J695" s="211">
        <v>200</v>
      </c>
      <c r="K695" s="83" t="s">
        <v>1334</v>
      </c>
      <c r="L695" s="83">
        <v>183.8</v>
      </c>
      <c r="M695" s="83"/>
      <c r="O695" s="83"/>
      <c r="P695" s="83"/>
      <c r="Q695" s="58" t="s">
        <v>2843</v>
      </c>
      <c r="R695" s="58" t="s">
        <v>1422</v>
      </c>
      <c r="S695" s="58" t="s">
        <v>1327</v>
      </c>
      <c r="T695" s="241" t="str">
        <f t="shared" si="857"/>
        <v>T</v>
      </c>
      <c r="U695" s="241" t="str">
        <f t="shared" si="858"/>
        <v>M</v>
      </c>
      <c r="V695" s="241" t="str">
        <f t="shared" si="859"/>
        <v>-</v>
      </c>
      <c r="W695" s="241" t="str">
        <f t="shared" si="851"/>
        <v>-</v>
      </c>
      <c r="X695" s="260">
        <f t="shared" si="918"/>
        <v>6</v>
      </c>
      <c r="Y695" s="261" t="str">
        <f t="shared" si="916"/>
        <v/>
      </c>
      <c r="Z695" s="68" t="s">
        <v>1916</v>
      </c>
      <c r="AA695" s="83" t="s">
        <v>1697</v>
      </c>
      <c r="AB695" s="77">
        <v>2</v>
      </c>
      <c r="AC695" s="58" t="s">
        <v>411</v>
      </c>
      <c r="AD695" s="58" t="s">
        <v>2245</v>
      </c>
      <c r="AE695" s="70" t="s">
        <v>1027</v>
      </c>
      <c r="AF695" s="83">
        <v>24.2</v>
      </c>
      <c r="AG695" s="83"/>
      <c r="AH695" s="83">
        <v>6.4</v>
      </c>
      <c r="AI695" s="83"/>
      <c r="AJ695" s="83"/>
      <c r="AK695" s="83"/>
      <c r="AL695" s="83"/>
      <c r="AM695" s="83">
        <v>2.2000000000000002</v>
      </c>
      <c r="AN695" s="58"/>
      <c r="AO695" s="58"/>
      <c r="AP695" s="83"/>
      <c r="AQ695" s="58"/>
      <c r="AR695">
        <v>8985.2999999999993</v>
      </c>
      <c r="AS695" s="193">
        <f>SUM(AU695:BN695)+SUM(BO695:CL695)/1000</f>
        <v>9050</v>
      </c>
      <c r="AT695" s="248" t="str">
        <f>FR695</f>
        <v/>
      </c>
      <c r="AU695" s="58">
        <v>2748</v>
      </c>
      <c r="AV695" s="58">
        <v>24.3</v>
      </c>
      <c r="AW695" s="58">
        <v>448.7</v>
      </c>
      <c r="AX695" s="58">
        <v>5055</v>
      </c>
      <c r="AY695" s="58">
        <v>95.1</v>
      </c>
      <c r="AZ695" s="68">
        <v>376.8</v>
      </c>
      <c r="BA695" s="58">
        <v>4</v>
      </c>
      <c r="BB695" s="65">
        <v>219.5</v>
      </c>
      <c r="BC695" s="58"/>
      <c r="BD695" s="58">
        <v>9</v>
      </c>
      <c r="BE695" s="58">
        <v>3.3</v>
      </c>
      <c r="BF695" s="58">
        <v>1.6</v>
      </c>
      <c r="BG695" s="58"/>
      <c r="BH695" s="58"/>
      <c r="BI695" s="58"/>
      <c r="BJ695" s="58"/>
      <c r="BK695" s="58"/>
      <c r="BL695" s="58"/>
      <c r="BM695" s="58">
        <v>64.7</v>
      </c>
      <c r="BN695" s="68"/>
      <c r="BO695" s="81"/>
      <c r="BP695" s="81"/>
      <c r="BQ695" s="81"/>
      <c r="BR695" s="81"/>
      <c r="BS695" s="81"/>
      <c r="BT695" s="81"/>
      <c r="BU695" s="81"/>
      <c r="BV695" s="81"/>
      <c r="BW695" s="81"/>
      <c r="BX695" s="81"/>
      <c r="BY695" s="81"/>
      <c r="BZ695" s="81"/>
      <c r="CA695" s="81"/>
      <c r="CB695" s="81"/>
      <c r="CC695" s="81"/>
      <c r="CD695" s="81"/>
      <c r="CE695" s="81"/>
      <c r="CF695" s="81"/>
      <c r="CG695" s="81"/>
      <c r="CH695" s="81"/>
      <c r="CI695" s="81"/>
      <c r="CJ695" s="81"/>
      <c r="CK695" s="81"/>
      <c r="CL695" s="82"/>
      <c r="CM695" s="81"/>
      <c r="CN695" s="81">
        <v>187.3</v>
      </c>
      <c r="CO695" s="81"/>
      <c r="CP695" s="58"/>
      <c r="CQ695" s="68"/>
      <c r="CR695" s="58"/>
      <c r="CS695" s="58"/>
      <c r="CT695" s="58"/>
      <c r="CU695" s="58"/>
      <c r="CV695" s="58"/>
      <c r="CW695" s="58"/>
      <c r="CX695" s="58"/>
      <c r="CY695" s="58"/>
      <c r="CZ695" s="58"/>
      <c r="DA695" s="68"/>
      <c r="DB695" s="81"/>
      <c r="DC695" s="81"/>
      <c r="DD695" s="81"/>
      <c r="DE695" s="81"/>
      <c r="DF695" s="81"/>
      <c r="DG695" s="81"/>
      <c r="DH695" s="81"/>
      <c r="DI695" s="81"/>
      <c r="DJ695" s="81"/>
      <c r="DK695" s="103"/>
      <c r="DL695" s="103"/>
      <c r="DM695" s="103"/>
      <c r="DN695" s="81"/>
      <c r="DO695" s="81"/>
      <c r="DP695" s="103"/>
      <c r="DQ695" s="103"/>
      <c r="DR695" s="103"/>
      <c r="DS695" s="104"/>
      <c r="DT695" s="50">
        <f t="shared" si="860"/>
        <v>0</v>
      </c>
      <c r="DU695" s="73">
        <f t="shared" si="861"/>
        <v>0</v>
      </c>
      <c r="DV695" s="73">
        <f t="shared" si="862"/>
        <v>0</v>
      </c>
      <c r="DW695" s="73">
        <f t="shared" si="863"/>
        <v>1</v>
      </c>
      <c r="DX695" s="73">
        <f t="shared" si="864"/>
        <v>0</v>
      </c>
      <c r="DY695" s="125">
        <f t="shared" si="865"/>
        <v>0</v>
      </c>
      <c r="DZ695" s="73">
        <f t="shared" si="866"/>
        <v>0</v>
      </c>
      <c r="EA695" s="19">
        <f t="shared" si="867"/>
        <v>1</v>
      </c>
      <c r="EB695" s="50">
        <f t="shared" si="868"/>
        <v>0</v>
      </c>
      <c r="EC695" s="19">
        <f t="shared" si="869"/>
        <v>0</v>
      </c>
      <c r="ED695" s="19">
        <f t="shared" si="870"/>
        <v>1</v>
      </c>
      <c r="EE695" s="19">
        <f t="shared" si="871"/>
        <v>0</v>
      </c>
      <c r="EF695" s="50">
        <f t="shared" si="872"/>
        <v>0</v>
      </c>
      <c r="EG695" s="19">
        <f t="shared" si="873"/>
        <v>1</v>
      </c>
      <c r="EH695" s="19">
        <f t="shared" si="874"/>
        <v>0</v>
      </c>
      <c r="EI695" s="50">
        <f t="shared" si="875"/>
        <v>0</v>
      </c>
      <c r="EJ695" s="125">
        <f t="shared" si="876"/>
        <v>3</v>
      </c>
      <c r="EK695">
        <f t="shared" si="877"/>
        <v>2748</v>
      </c>
      <c r="EL695">
        <f t="shared" si="878"/>
        <v>219.5</v>
      </c>
      <c r="EM695">
        <f t="shared" si="879"/>
        <v>24.3</v>
      </c>
      <c r="EN695">
        <f t="shared" si="880"/>
        <v>448.7</v>
      </c>
      <c r="EO695">
        <f t="shared" si="881"/>
        <v>1.6</v>
      </c>
      <c r="EP695">
        <f t="shared" si="882"/>
        <v>3.3</v>
      </c>
      <c r="EQ695">
        <f t="shared" si="883"/>
        <v>376.8</v>
      </c>
      <c r="ER695" t="str">
        <f t="shared" si="884"/>
        <v/>
      </c>
      <c r="ES695" t="str">
        <f t="shared" si="885"/>
        <v/>
      </c>
      <c r="ET695">
        <f t="shared" si="886"/>
        <v>95.1</v>
      </c>
      <c r="EU695" s="61">
        <f t="shared" si="887"/>
        <v>5055</v>
      </c>
      <c r="EV695" s="53" t="e">
        <f>IF(ISNUMBER(EK695),EK695*#REF!,"")</f>
        <v>#REF!</v>
      </c>
      <c r="EW695" s="53" t="e">
        <f>IF(ISNUMBER(EL695),EL695*#REF!,"")</f>
        <v>#REF!</v>
      </c>
      <c r="EX695" s="53" t="e">
        <f>IF(ISNUMBER(EM695),EM695*#REF!,"")</f>
        <v>#REF!</v>
      </c>
      <c r="EY695" s="53" t="e">
        <f>IF(ISNUMBER(EN695),EN695*#REF!,"")</f>
        <v>#REF!</v>
      </c>
      <c r="EZ695" s="53" t="e">
        <f>IF(ISNUMBER(EO695),EO695*#REF!,"")</f>
        <v>#REF!</v>
      </c>
      <c r="FA695" s="53" t="e">
        <f>IF(ISNUMBER(EP695),EP695*#REF!,"")</f>
        <v>#REF!</v>
      </c>
      <c r="FB695" s="53" t="e">
        <f>IF(ISNUMBER(EQ695),EQ695*#REF!,"")</f>
        <v>#REF!</v>
      </c>
      <c r="FC695" s="53" t="str">
        <f>IF(ISNUMBER(ER695),ER695*#REF!,"")</f>
        <v/>
      </c>
      <c r="FD695" s="53" t="str">
        <f>IF(ISNUMBER(ES695),ES695*#REF!,"")</f>
        <v/>
      </c>
      <c r="FE695" s="53" t="e">
        <f>IF(ISNUMBER(ET695),ET695*#REF!,"")</f>
        <v>#REF!</v>
      </c>
      <c r="FF695" s="52" t="e">
        <f>IF(ISNUMBER(EU695),EU695*#REF!,"")</f>
        <v>#REF!</v>
      </c>
      <c r="FG695" s="55" t="str">
        <f t="shared" si="888"/>
        <v/>
      </c>
      <c r="FH695" s="55" t="str">
        <f t="shared" si="889"/>
        <v/>
      </c>
      <c r="FI695" s="55" t="str">
        <f t="shared" si="890"/>
        <v/>
      </c>
      <c r="FJ695" s="55" t="str">
        <f t="shared" si="891"/>
        <v/>
      </c>
      <c r="FK695" s="55" t="str">
        <f t="shared" si="892"/>
        <v/>
      </c>
      <c r="FL695" s="55" t="str">
        <f t="shared" si="893"/>
        <v/>
      </c>
      <c r="FM695" s="55" t="str">
        <f t="shared" si="894"/>
        <v/>
      </c>
      <c r="FN695" s="55" t="str">
        <f t="shared" si="895"/>
        <v/>
      </c>
      <c r="FO695" s="55" t="str">
        <f t="shared" si="896"/>
        <v/>
      </c>
      <c r="FP695" s="55" t="str">
        <f t="shared" si="897"/>
        <v/>
      </c>
      <c r="FQ695" s="59" t="str">
        <f t="shared" si="898"/>
        <v/>
      </c>
      <c r="FR695" s="53" t="str">
        <f t="shared" si="852"/>
        <v/>
      </c>
      <c r="FS695" s="53" t="e">
        <f t="shared" si="899"/>
        <v>#VALUE!</v>
      </c>
      <c r="FT695" s="19" t="e">
        <f t="shared" si="900"/>
        <v>#VALUE!</v>
      </c>
      <c r="FU695" s="19" t="e">
        <f t="shared" si="901"/>
        <v>#VALUE!</v>
      </c>
      <c r="FV695" s="19" t="e">
        <f t="shared" si="902"/>
        <v>#VALUE!</v>
      </c>
      <c r="FW695" s="50" t="e">
        <f t="shared" si="903"/>
        <v>#VALUE!</v>
      </c>
      <c r="FX695" s="120">
        <f t="shared" si="904"/>
        <v>0</v>
      </c>
      <c r="FY695" s="120">
        <f t="shared" si="905"/>
        <v>0</v>
      </c>
      <c r="FZ695" s="120">
        <f t="shared" si="906"/>
        <v>0</v>
      </c>
      <c r="GA695" s="120">
        <f t="shared" si="907"/>
        <v>0</v>
      </c>
      <c r="GB695" s="120">
        <f t="shared" si="908"/>
        <v>0</v>
      </c>
      <c r="GC695" s="120">
        <f t="shared" si="909"/>
        <v>0</v>
      </c>
      <c r="GD695" s="120">
        <f t="shared" si="910"/>
        <v>0</v>
      </c>
      <c r="GE695" s="120">
        <f t="shared" si="911"/>
        <v>0</v>
      </c>
      <c r="GF695" s="120">
        <f t="shared" si="912"/>
        <v>0</v>
      </c>
      <c r="GG695">
        <f t="shared" si="913"/>
        <v>0</v>
      </c>
      <c r="GH695">
        <f t="shared" si="914"/>
        <v>0</v>
      </c>
      <c r="GI695">
        <v>6</v>
      </c>
      <c r="GJ695" t="str">
        <f t="shared" si="915"/>
        <v/>
      </c>
    </row>
    <row r="696" spans="1:192" x14ac:dyDescent="0.2">
      <c r="A696" s="50">
        <f t="shared" si="917"/>
        <v>695</v>
      </c>
      <c r="B696" s="58" t="s">
        <v>133</v>
      </c>
      <c r="C696" s="58" t="s">
        <v>207</v>
      </c>
      <c r="D696" s="58"/>
      <c r="E696" s="58"/>
      <c r="F696" s="83">
        <v>3433626</v>
      </c>
      <c r="G696" s="83">
        <v>5546685</v>
      </c>
      <c r="H696" s="77">
        <f t="shared" si="855"/>
        <v>433578.11960000003</v>
      </c>
      <c r="I696" s="77">
        <f t="shared" si="856"/>
        <v>5544906.1160000004</v>
      </c>
      <c r="J696" s="208">
        <v>200</v>
      </c>
      <c r="K696" s="83" t="s">
        <v>1334</v>
      </c>
      <c r="L696" s="83">
        <v>183.8</v>
      </c>
      <c r="M696" s="83"/>
      <c r="O696" s="83"/>
      <c r="P696" s="83"/>
      <c r="Q696" s="58" t="s">
        <v>2843</v>
      </c>
      <c r="R696" s="58" t="s">
        <v>1422</v>
      </c>
      <c r="S696" s="58" t="s">
        <v>1327</v>
      </c>
      <c r="T696" s="241" t="str">
        <f t="shared" si="857"/>
        <v>T</v>
      </c>
      <c r="U696" s="241" t="str">
        <f t="shared" si="858"/>
        <v>M</v>
      </c>
      <c r="V696" s="241" t="str">
        <f t="shared" si="859"/>
        <v>-</v>
      </c>
      <c r="W696" s="241" t="str">
        <f t="shared" si="851"/>
        <v>-</v>
      </c>
      <c r="X696" s="260">
        <f t="shared" si="918"/>
        <v>6</v>
      </c>
      <c r="Y696" s="261" t="str">
        <f t="shared" si="916"/>
        <v/>
      </c>
      <c r="Z696" s="68"/>
      <c r="AA696" s="69">
        <v>23798</v>
      </c>
      <c r="AB696" s="77">
        <v>3</v>
      </c>
      <c r="AC696" s="58" t="s">
        <v>279</v>
      </c>
      <c r="AD696" s="58" t="s">
        <v>2246</v>
      </c>
      <c r="AE696" s="68"/>
      <c r="AF696" s="83">
        <v>34.299999999999997</v>
      </c>
      <c r="AG696" s="83"/>
      <c r="AH696" s="83">
        <v>6.3</v>
      </c>
      <c r="AI696" s="83"/>
      <c r="AJ696" s="83"/>
      <c r="AK696" s="83"/>
      <c r="AL696" s="83"/>
      <c r="AM696" s="83"/>
      <c r="AN696" s="58"/>
      <c r="AO696" s="58"/>
      <c r="AP696" s="83"/>
      <c r="AQ696" s="58"/>
      <c r="AR696" s="58">
        <v>8361</v>
      </c>
      <c r="AS696" s="193">
        <f>SUM(AU696:BN696)+SUM(BO696:CL696)/1000</f>
        <v>8346.57</v>
      </c>
      <c r="AT696" s="248" t="str">
        <f>FR696</f>
        <v/>
      </c>
      <c r="AU696" s="58">
        <v>2512</v>
      </c>
      <c r="AV696" s="58">
        <v>24</v>
      </c>
      <c r="AW696" s="58">
        <v>419</v>
      </c>
      <c r="AX696" s="58">
        <v>4680</v>
      </c>
      <c r="AY696" s="58">
        <v>90</v>
      </c>
      <c r="AZ696" s="68">
        <v>356</v>
      </c>
      <c r="BA696" s="58"/>
      <c r="BB696" s="58">
        <v>199</v>
      </c>
      <c r="BC696" s="58"/>
      <c r="BD696" s="58">
        <v>7.15</v>
      </c>
      <c r="BE696" s="58">
        <v>3.52</v>
      </c>
      <c r="BF696" s="58"/>
      <c r="BG696" s="58"/>
      <c r="BH696" s="58"/>
      <c r="BI696" s="58"/>
      <c r="BJ696" s="58" t="s">
        <v>1322</v>
      </c>
      <c r="BK696" s="58"/>
      <c r="BL696" s="58"/>
      <c r="BM696" s="64">
        <v>55.9</v>
      </c>
      <c r="BN696" s="68"/>
      <c r="BO696" s="81"/>
      <c r="BP696" s="81"/>
      <c r="BQ696" s="81"/>
      <c r="BR696" s="81"/>
      <c r="BS696" s="81"/>
      <c r="BT696" s="81"/>
      <c r="BU696" s="81"/>
      <c r="BV696" s="81"/>
      <c r="BW696" s="81"/>
      <c r="BX696" s="81"/>
      <c r="BY696" s="81"/>
      <c r="BZ696" s="81"/>
      <c r="CA696" s="81"/>
      <c r="CB696" s="81"/>
      <c r="CC696" s="81"/>
      <c r="CD696" s="81"/>
      <c r="CE696" s="81"/>
      <c r="CF696" s="81"/>
      <c r="CG696" s="81"/>
      <c r="CH696" s="81"/>
      <c r="CI696" s="81"/>
      <c r="CJ696" s="81"/>
      <c r="CK696" s="81"/>
      <c r="CL696" s="82"/>
      <c r="CM696" s="81"/>
      <c r="CN696" s="81">
        <v>173</v>
      </c>
      <c r="CO696" s="90"/>
      <c r="DB696" s="103"/>
      <c r="DC696" s="103"/>
      <c r="DD696" s="103"/>
      <c r="DE696" s="103"/>
      <c r="DF696" s="103"/>
      <c r="DG696" s="103"/>
      <c r="DH696" s="90" t="s">
        <v>2247</v>
      </c>
      <c r="DI696" s="103"/>
      <c r="DJ696" s="103"/>
      <c r="DK696" s="103"/>
      <c r="DL696" s="103"/>
      <c r="DM696" s="103"/>
      <c r="DN696" s="103"/>
      <c r="DO696" s="103"/>
      <c r="DP696" s="103"/>
      <c r="DQ696" s="103"/>
      <c r="DR696" s="103"/>
      <c r="DS696" s="104"/>
      <c r="DT696" s="50">
        <f t="shared" si="860"/>
        <v>0</v>
      </c>
      <c r="DU696" s="73">
        <f t="shared" si="861"/>
        <v>0</v>
      </c>
      <c r="DV696" s="73">
        <f t="shared" si="862"/>
        <v>0</v>
      </c>
      <c r="DW696" s="73">
        <f t="shared" si="863"/>
        <v>1</v>
      </c>
      <c r="DX696" s="73">
        <f t="shared" si="864"/>
        <v>0</v>
      </c>
      <c r="DY696" s="125">
        <f t="shared" si="865"/>
        <v>0</v>
      </c>
      <c r="DZ696" s="73">
        <f t="shared" si="866"/>
        <v>0</v>
      </c>
      <c r="EA696" s="19">
        <f t="shared" si="867"/>
        <v>1</v>
      </c>
      <c r="EB696" s="50">
        <f t="shared" si="868"/>
        <v>0</v>
      </c>
      <c r="EC696" s="19">
        <f t="shared" si="869"/>
        <v>0</v>
      </c>
      <c r="ED696" s="19">
        <f t="shared" si="870"/>
        <v>1</v>
      </c>
      <c r="EE696" s="19">
        <f t="shared" si="871"/>
        <v>0</v>
      </c>
      <c r="EF696" s="50">
        <f t="shared" si="872"/>
        <v>0</v>
      </c>
      <c r="EG696" s="19">
        <f t="shared" si="873"/>
        <v>1</v>
      </c>
      <c r="EH696" s="19">
        <f t="shared" si="874"/>
        <v>0</v>
      </c>
      <c r="EI696" s="50">
        <f t="shared" si="875"/>
        <v>0</v>
      </c>
      <c r="EJ696" s="125">
        <f t="shared" si="876"/>
        <v>3</v>
      </c>
      <c r="EK696">
        <f t="shared" si="877"/>
        <v>2512</v>
      </c>
      <c r="EL696">
        <f t="shared" si="878"/>
        <v>199</v>
      </c>
      <c r="EM696">
        <f t="shared" si="879"/>
        <v>24</v>
      </c>
      <c r="EN696">
        <f t="shared" si="880"/>
        <v>419</v>
      </c>
      <c r="EO696" t="str">
        <f t="shared" si="881"/>
        <v/>
      </c>
      <c r="EP696">
        <f t="shared" si="882"/>
        <v>3.52</v>
      </c>
      <c r="EQ696">
        <f t="shared" si="883"/>
        <v>356</v>
      </c>
      <c r="ER696" t="str">
        <f t="shared" si="884"/>
        <v/>
      </c>
      <c r="ES696" t="str">
        <f t="shared" si="885"/>
        <v/>
      </c>
      <c r="ET696">
        <f t="shared" si="886"/>
        <v>90</v>
      </c>
      <c r="EU696" s="61">
        <f t="shared" si="887"/>
        <v>4680</v>
      </c>
      <c r="EV696" s="53" t="e">
        <f>IF(ISNUMBER(EK696),EK696*#REF!,"")</f>
        <v>#REF!</v>
      </c>
      <c r="EW696" s="53" t="e">
        <f>IF(ISNUMBER(EL696),EL696*#REF!,"")</f>
        <v>#REF!</v>
      </c>
      <c r="EX696" s="53" t="e">
        <f>IF(ISNUMBER(EM696),EM696*#REF!,"")</f>
        <v>#REF!</v>
      </c>
      <c r="EY696" s="53" t="e">
        <f>IF(ISNUMBER(EN696),EN696*#REF!,"")</f>
        <v>#REF!</v>
      </c>
      <c r="EZ696" s="53" t="str">
        <f>IF(ISNUMBER(EO696),EO696*#REF!,"")</f>
        <v/>
      </c>
      <c r="FA696" s="53" t="e">
        <f>IF(ISNUMBER(EP696),EP696*#REF!,"")</f>
        <v>#REF!</v>
      </c>
      <c r="FB696" s="53" t="e">
        <f>IF(ISNUMBER(EQ696),EQ696*#REF!,"")</f>
        <v>#REF!</v>
      </c>
      <c r="FC696" s="53" t="str">
        <f>IF(ISNUMBER(ER696),ER696*#REF!,"")</f>
        <v/>
      </c>
      <c r="FD696" s="53" t="str">
        <f>IF(ISNUMBER(ES696),ES696*#REF!,"")</f>
        <v/>
      </c>
      <c r="FE696" s="53" t="e">
        <f>IF(ISNUMBER(ET696),ET696*#REF!,"")</f>
        <v>#REF!</v>
      </c>
      <c r="FF696" s="52" t="e">
        <f>IF(ISNUMBER(EU696),EU696*#REF!,"")</f>
        <v>#REF!</v>
      </c>
      <c r="FG696" s="55" t="str">
        <f t="shared" si="888"/>
        <v/>
      </c>
      <c r="FH696" s="55" t="str">
        <f t="shared" si="889"/>
        <v/>
      </c>
      <c r="FI696" s="55" t="str">
        <f t="shared" si="890"/>
        <v/>
      </c>
      <c r="FJ696" s="55" t="str">
        <f t="shared" si="891"/>
        <v/>
      </c>
      <c r="FK696" s="55" t="str">
        <f t="shared" si="892"/>
        <v/>
      </c>
      <c r="FL696" s="55" t="str">
        <f t="shared" si="893"/>
        <v/>
      </c>
      <c r="FM696" s="55" t="str">
        <f t="shared" si="894"/>
        <v/>
      </c>
      <c r="FN696" s="55" t="str">
        <f t="shared" si="895"/>
        <v/>
      </c>
      <c r="FO696" s="55" t="str">
        <f t="shared" si="896"/>
        <v/>
      </c>
      <c r="FP696" s="55" t="str">
        <f t="shared" si="897"/>
        <v/>
      </c>
      <c r="FQ696" s="59" t="str">
        <f t="shared" si="898"/>
        <v/>
      </c>
      <c r="FR696" s="53" t="str">
        <f t="shared" si="852"/>
        <v/>
      </c>
      <c r="FS696" s="53" t="e">
        <f t="shared" si="899"/>
        <v>#VALUE!</v>
      </c>
      <c r="FT696" s="19" t="e">
        <f t="shared" si="900"/>
        <v>#VALUE!</v>
      </c>
      <c r="FU696" s="19" t="e">
        <f t="shared" si="901"/>
        <v>#VALUE!</v>
      </c>
      <c r="FV696" s="19" t="e">
        <f t="shared" si="902"/>
        <v>#VALUE!</v>
      </c>
      <c r="FW696" s="50" t="e">
        <f t="shared" si="903"/>
        <v>#VALUE!</v>
      </c>
      <c r="FX696" s="120">
        <f t="shared" si="904"/>
        <v>0</v>
      </c>
      <c r="FY696" s="120">
        <f t="shared" si="905"/>
        <v>0</v>
      </c>
      <c r="FZ696" s="120">
        <f t="shared" si="906"/>
        <v>0</v>
      </c>
      <c r="GA696" s="120">
        <f t="shared" si="907"/>
        <v>0</v>
      </c>
      <c r="GB696" s="120">
        <f t="shared" si="908"/>
        <v>0</v>
      </c>
      <c r="GC696" s="120">
        <f t="shared" si="909"/>
        <v>0</v>
      </c>
      <c r="GD696" s="120">
        <f t="shared" si="910"/>
        <v>0</v>
      </c>
      <c r="GE696" s="120">
        <f t="shared" si="911"/>
        <v>0</v>
      </c>
      <c r="GF696" s="120">
        <f t="shared" si="912"/>
        <v>0</v>
      </c>
      <c r="GG696">
        <f t="shared" si="913"/>
        <v>0</v>
      </c>
      <c r="GH696">
        <f t="shared" si="914"/>
        <v>0</v>
      </c>
      <c r="GI696">
        <v>6</v>
      </c>
      <c r="GJ696" t="str">
        <f t="shared" si="915"/>
        <v/>
      </c>
    </row>
    <row r="697" spans="1:192" ht="15" x14ac:dyDescent="0.25">
      <c r="A697" s="50">
        <f t="shared" si="917"/>
        <v>696</v>
      </c>
      <c r="B697" s="2" t="s">
        <v>133</v>
      </c>
      <c r="C697" s="2" t="s">
        <v>207</v>
      </c>
      <c r="D697" s="2"/>
      <c r="E697" s="2"/>
      <c r="F697" s="83">
        <v>3433626</v>
      </c>
      <c r="G697" s="83">
        <v>5546685</v>
      </c>
      <c r="H697" s="77">
        <f t="shared" si="855"/>
        <v>433578.11960000003</v>
      </c>
      <c r="I697" s="77">
        <f t="shared" si="856"/>
        <v>5544906.1160000004</v>
      </c>
      <c r="J697" s="208">
        <v>200</v>
      </c>
      <c r="K697" s="83" t="s">
        <v>1334</v>
      </c>
      <c r="L697" s="83">
        <v>183.8</v>
      </c>
      <c r="M697" s="83"/>
      <c r="O697" s="83"/>
      <c r="P697" s="83"/>
      <c r="Q697" s="58" t="s">
        <v>2843</v>
      </c>
      <c r="R697" s="58" t="s">
        <v>1422</v>
      </c>
      <c r="S697" s="58" t="s">
        <v>1327</v>
      </c>
      <c r="T697" s="241" t="str">
        <f t="shared" si="857"/>
        <v>-</v>
      </c>
      <c r="U697" s="241" t="str">
        <f t="shared" si="858"/>
        <v>-</v>
      </c>
      <c r="V697" s="241" t="str">
        <f t="shared" si="859"/>
        <v>-</v>
      </c>
      <c r="W697" s="241" t="str">
        <f t="shared" si="851"/>
        <v>-</v>
      </c>
      <c r="X697" s="260">
        <f t="shared" si="918"/>
        <v>6</v>
      </c>
      <c r="Y697" s="261" t="str">
        <f t="shared" si="916"/>
        <v/>
      </c>
      <c r="Z697" s="56"/>
      <c r="AA697" s="48">
        <v>32239</v>
      </c>
      <c r="AB697" s="73">
        <v>4</v>
      </c>
      <c r="AC697" s="2" t="s">
        <v>958</v>
      </c>
      <c r="AD697" s="2" t="s">
        <v>2248</v>
      </c>
      <c r="AE697" s="57" t="s">
        <v>1431</v>
      </c>
      <c r="AF697" s="66" t="s">
        <v>3088</v>
      </c>
      <c r="AI697" s="272"/>
      <c r="AS697" s="204"/>
      <c r="AT697" s="249"/>
      <c r="AU697" s="51"/>
      <c r="AV697" s="51"/>
      <c r="AW697" s="51"/>
      <c r="AX697" s="51"/>
      <c r="AY697" s="51"/>
      <c r="AZ697" s="49"/>
      <c r="BO697" s="90"/>
      <c r="BP697" s="273"/>
      <c r="BQ697" s="90"/>
      <c r="BR697" s="90"/>
      <c r="BS697" s="90"/>
      <c r="BT697" s="90"/>
      <c r="BU697" s="90"/>
      <c r="BV697" s="90"/>
      <c r="BW697" s="90"/>
      <c r="BX697" s="90"/>
      <c r="BY697" s="90"/>
      <c r="BZ697" s="90"/>
      <c r="CA697" s="90"/>
      <c r="CB697" s="90"/>
      <c r="CC697" s="90"/>
      <c r="CD697" s="90"/>
      <c r="CE697" s="90"/>
      <c r="CF697" s="90"/>
      <c r="CG697" s="90"/>
      <c r="CH697" s="90"/>
      <c r="CI697" s="90"/>
      <c r="CJ697" s="90"/>
      <c r="CK697" s="90"/>
      <c r="CL697" s="91"/>
      <c r="CM697" s="90"/>
      <c r="CN697" s="90" t="s">
        <v>3088</v>
      </c>
      <c r="CO697" s="90"/>
      <c r="DB697" s="103">
        <v>-64.2</v>
      </c>
      <c r="DC697" s="90" t="s">
        <v>2249</v>
      </c>
      <c r="DD697" s="103">
        <v>0.38</v>
      </c>
      <c r="DE697" s="103">
        <v>-9.01</v>
      </c>
      <c r="DF697" s="103"/>
      <c r="DG697" s="103">
        <v>-9.32</v>
      </c>
      <c r="DH697" s="103"/>
      <c r="DI697" s="103"/>
      <c r="DJ697" s="103">
        <f>SUM(DK697:DM697)</f>
        <v>5.25</v>
      </c>
      <c r="DK697" s="103">
        <v>2.0099999999999998</v>
      </c>
      <c r="DL697" s="103">
        <v>1.48</v>
      </c>
      <c r="DM697" s="103">
        <v>1.76</v>
      </c>
      <c r="DN697" s="103"/>
      <c r="DO697" s="103"/>
      <c r="DP697" s="103"/>
      <c r="DQ697" s="103"/>
      <c r="DR697" s="103"/>
      <c r="DS697" s="104"/>
      <c r="DT697" s="50">
        <f t="shared" si="860"/>
        <v>0</v>
      </c>
      <c r="DU697" s="73">
        <f t="shared" si="861"/>
        <v>0</v>
      </c>
      <c r="DV697" s="73">
        <f t="shared" si="862"/>
        <v>0</v>
      </c>
      <c r="DW697" s="73">
        <f t="shared" si="863"/>
        <v>1</v>
      </c>
      <c r="DX697" s="73">
        <f t="shared" si="864"/>
        <v>0</v>
      </c>
      <c r="DY697" s="125">
        <f t="shared" si="865"/>
        <v>0</v>
      </c>
      <c r="DZ697" s="73">
        <f t="shared" si="866"/>
        <v>0</v>
      </c>
      <c r="EA697" s="19">
        <f t="shared" si="867"/>
        <v>0</v>
      </c>
      <c r="EB697" s="50">
        <f t="shared" si="868"/>
        <v>1</v>
      </c>
      <c r="EC697" s="19">
        <f t="shared" si="869"/>
        <v>0</v>
      </c>
      <c r="ED697" s="19">
        <f t="shared" si="870"/>
        <v>0</v>
      </c>
      <c r="EE697" s="19">
        <f t="shared" si="871"/>
        <v>0</v>
      </c>
      <c r="EF697" s="50">
        <f t="shared" si="872"/>
        <v>1</v>
      </c>
      <c r="EG697" s="19">
        <f t="shared" si="873"/>
        <v>0</v>
      </c>
      <c r="EH697" s="19">
        <f t="shared" si="874"/>
        <v>0</v>
      </c>
      <c r="EI697" s="50">
        <f t="shared" si="875"/>
        <v>1</v>
      </c>
      <c r="EJ697" s="125">
        <f t="shared" si="876"/>
        <v>1</v>
      </c>
      <c r="EK697" t="str">
        <f t="shared" si="877"/>
        <v/>
      </c>
      <c r="EL697" t="str">
        <f t="shared" si="878"/>
        <v/>
      </c>
      <c r="EM697" t="str">
        <f t="shared" si="879"/>
        <v/>
      </c>
      <c r="EN697" t="str">
        <f t="shared" si="880"/>
        <v/>
      </c>
      <c r="EO697" t="str">
        <f t="shared" si="881"/>
        <v/>
      </c>
      <c r="EP697" t="str">
        <f t="shared" si="882"/>
        <v/>
      </c>
      <c r="EQ697" t="str">
        <f t="shared" si="883"/>
        <v/>
      </c>
      <c r="ER697" t="str">
        <f t="shared" si="884"/>
        <v/>
      </c>
      <c r="ES697" t="str">
        <f t="shared" si="885"/>
        <v/>
      </c>
      <c r="ET697" t="str">
        <f t="shared" si="886"/>
        <v/>
      </c>
      <c r="EU697" s="61" t="str">
        <f t="shared" si="887"/>
        <v/>
      </c>
      <c r="EV697" s="53" t="str">
        <f>IF(ISNUMBER(EK697),EK697*#REF!,"")</f>
        <v/>
      </c>
      <c r="EW697" s="53" t="str">
        <f>IF(ISNUMBER(EL697),EL697*#REF!,"")</f>
        <v/>
      </c>
      <c r="EX697" s="53" t="str">
        <f>IF(ISNUMBER(EM697),EM697*#REF!,"")</f>
        <v/>
      </c>
      <c r="EY697" s="53" t="str">
        <f>IF(ISNUMBER(EN697),EN697*#REF!,"")</f>
        <v/>
      </c>
      <c r="EZ697" s="53" t="str">
        <f>IF(ISNUMBER(EO697),EO697*#REF!,"")</f>
        <v/>
      </c>
      <c r="FA697" s="53" t="str">
        <f>IF(ISNUMBER(EP697),EP697*#REF!,"")</f>
        <v/>
      </c>
      <c r="FB697" s="53" t="str">
        <f>IF(ISNUMBER(EQ697),EQ697*#REF!,"")</f>
        <v/>
      </c>
      <c r="FC697" s="53" t="str">
        <f>IF(ISNUMBER(ER697),ER697*#REF!,"")</f>
        <v/>
      </c>
      <c r="FD697" s="53" t="str">
        <f>IF(ISNUMBER(ES697),ES697*#REF!,"")</f>
        <v/>
      </c>
      <c r="FE697" s="53" t="str">
        <f>IF(ISNUMBER(ET697),ET697*#REF!,"")</f>
        <v/>
      </c>
      <c r="FF697" s="52" t="str">
        <f>IF(ISNUMBER(EU697),EU697*#REF!,"")</f>
        <v/>
      </c>
      <c r="FG697" s="55" t="str">
        <f t="shared" si="888"/>
        <v/>
      </c>
      <c r="FH697" s="55" t="str">
        <f t="shared" si="889"/>
        <v/>
      </c>
      <c r="FI697" s="55" t="str">
        <f t="shared" si="890"/>
        <v/>
      </c>
      <c r="FJ697" s="55" t="str">
        <f t="shared" si="891"/>
        <v/>
      </c>
      <c r="FK697" s="55" t="str">
        <f t="shared" si="892"/>
        <v/>
      </c>
      <c r="FL697" s="55" t="str">
        <f t="shared" si="893"/>
        <v/>
      </c>
      <c r="FM697" s="55" t="str">
        <f t="shared" si="894"/>
        <v/>
      </c>
      <c r="FN697" s="55" t="str">
        <f t="shared" si="895"/>
        <v/>
      </c>
      <c r="FO697" s="55" t="str">
        <f t="shared" si="896"/>
        <v/>
      </c>
      <c r="FP697" s="55" t="str">
        <f t="shared" si="897"/>
        <v/>
      </c>
      <c r="FQ697" s="59" t="str">
        <f t="shared" si="898"/>
        <v/>
      </c>
      <c r="FR697" s="53" t="str">
        <f t="shared" si="852"/>
        <v/>
      </c>
      <c r="FS697" s="53">
        <f t="shared" si="899"/>
        <v>0</v>
      </c>
      <c r="FT697" s="19">
        <f t="shared" si="900"/>
        <v>1</v>
      </c>
      <c r="FU697" s="19">
        <f t="shared" si="901"/>
        <v>0</v>
      </c>
      <c r="FV697" s="19">
        <f t="shared" si="902"/>
        <v>0</v>
      </c>
      <c r="FW697" s="50">
        <f t="shared" si="903"/>
        <v>0</v>
      </c>
      <c r="FX697" s="120">
        <f t="shared" si="904"/>
        <v>0</v>
      </c>
      <c r="FY697" s="120">
        <f t="shared" si="905"/>
        <v>0</v>
      </c>
      <c r="FZ697" s="120">
        <f t="shared" si="906"/>
        <v>0</v>
      </c>
      <c r="GA697" s="120">
        <f t="shared" si="907"/>
        <v>0</v>
      </c>
      <c r="GB697" s="120">
        <f t="shared" si="908"/>
        <v>0</v>
      </c>
      <c r="GC697" s="120">
        <f t="shared" si="909"/>
        <v>0</v>
      </c>
      <c r="GD697" s="120">
        <f t="shared" si="910"/>
        <v>0</v>
      </c>
      <c r="GE697" s="120">
        <f t="shared" si="911"/>
        <v>0</v>
      </c>
      <c r="GF697" s="120">
        <f t="shared" si="912"/>
        <v>0</v>
      </c>
      <c r="GG697">
        <f t="shared" si="913"/>
        <v>0</v>
      </c>
      <c r="GH697">
        <f t="shared" si="914"/>
        <v>0</v>
      </c>
      <c r="GI697">
        <v>6</v>
      </c>
      <c r="GJ697" t="str">
        <f t="shared" si="915"/>
        <v/>
      </c>
    </row>
    <row r="698" spans="1:192" x14ac:dyDescent="0.2">
      <c r="A698" s="50">
        <f t="shared" si="917"/>
        <v>697</v>
      </c>
      <c r="B698" s="58" t="s">
        <v>133</v>
      </c>
      <c r="C698" s="58" t="s">
        <v>207</v>
      </c>
      <c r="D698" s="58"/>
      <c r="E698" s="58"/>
      <c r="F698" s="83">
        <v>3433626</v>
      </c>
      <c r="G698" s="83">
        <v>5546685</v>
      </c>
      <c r="H698" s="77">
        <f t="shared" si="855"/>
        <v>433578.11960000003</v>
      </c>
      <c r="I698" s="77">
        <f t="shared" si="856"/>
        <v>5544906.1160000004</v>
      </c>
      <c r="J698" s="208">
        <v>200</v>
      </c>
      <c r="K698" s="83" t="s">
        <v>1334</v>
      </c>
      <c r="L698" s="83">
        <v>183.8</v>
      </c>
      <c r="M698" s="83"/>
      <c r="O698" s="83"/>
      <c r="P698" s="83"/>
      <c r="Q698" s="58" t="s">
        <v>2843</v>
      </c>
      <c r="R698" s="58" t="s">
        <v>1422</v>
      </c>
      <c r="S698" s="58" t="s">
        <v>1327</v>
      </c>
      <c r="T698" s="241" t="str">
        <f t="shared" si="857"/>
        <v>-</v>
      </c>
      <c r="U698" s="241" t="str">
        <f t="shared" si="858"/>
        <v>-</v>
      </c>
      <c r="V698" s="241" t="str">
        <f t="shared" si="859"/>
        <v>-</v>
      </c>
      <c r="W698" s="241" t="str">
        <f t="shared" si="851"/>
        <v>-</v>
      </c>
      <c r="X698" s="260">
        <f t="shared" si="918"/>
        <v>6</v>
      </c>
      <c r="Y698" s="261" t="str">
        <f t="shared" si="916"/>
        <v/>
      </c>
      <c r="Z698" s="68"/>
      <c r="AA698" s="69" t="s">
        <v>1439</v>
      </c>
      <c r="AB698" s="77">
        <v>5</v>
      </c>
      <c r="AC698" s="58" t="s">
        <v>952</v>
      </c>
      <c r="AD698" s="2" t="s">
        <v>2250</v>
      </c>
      <c r="AE698" s="70" t="s">
        <v>1431</v>
      </c>
      <c r="AF698" s="83" t="s">
        <v>3088</v>
      </c>
      <c r="AG698" s="83"/>
      <c r="AH698" s="83"/>
      <c r="AI698" s="83"/>
      <c r="AJ698" s="83"/>
      <c r="AK698" s="83"/>
      <c r="AL698" s="83"/>
      <c r="AM698" s="83"/>
      <c r="AN698" s="58"/>
      <c r="AO698" s="58"/>
      <c r="AP698" s="83"/>
      <c r="AQ698" s="58"/>
      <c r="AR698" s="58"/>
      <c r="AS698" s="204"/>
      <c r="AT698" s="249"/>
      <c r="AU698" s="65"/>
      <c r="AV698" s="65"/>
      <c r="AW698" s="65"/>
      <c r="AX698" s="65"/>
      <c r="AY698" s="65"/>
      <c r="AZ698" s="70"/>
      <c r="BA698" s="58"/>
      <c r="BB698" s="58"/>
      <c r="BC698" s="58"/>
      <c r="BD698" s="58"/>
      <c r="BE698" s="58"/>
      <c r="BF698" s="58"/>
      <c r="BG698" s="58"/>
      <c r="BH698" s="58"/>
      <c r="BI698" s="58"/>
      <c r="BJ698" s="58"/>
      <c r="BK698" s="58"/>
      <c r="BL698" s="58"/>
      <c r="BM698" s="64"/>
      <c r="BN698" s="68"/>
      <c r="BO698" s="81"/>
      <c r="BP698" s="81"/>
      <c r="BQ698" s="81"/>
      <c r="BR698" s="81"/>
      <c r="BS698" s="81"/>
      <c r="BT698" s="81"/>
      <c r="BU698" s="81"/>
      <c r="BV698" s="81"/>
      <c r="BW698" s="81"/>
      <c r="BX698" s="81"/>
      <c r="BY698" s="81"/>
      <c r="BZ698" s="81"/>
      <c r="CA698" s="81"/>
      <c r="CB698" s="81"/>
      <c r="CC698" s="81"/>
      <c r="CD698" s="81"/>
      <c r="CE698" s="81"/>
      <c r="CF698" s="81"/>
      <c r="CG698" s="81"/>
      <c r="CH698" s="81"/>
      <c r="CI698" s="81"/>
      <c r="CJ698" s="81"/>
      <c r="CK698" s="81"/>
      <c r="CL698" s="82"/>
      <c r="CM698" s="81"/>
      <c r="CN698" s="81" t="s">
        <v>3088</v>
      </c>
      <c r="CO698" s="90"/>
      <c r="DB698" s="103">
        <v>-64.2</v>
      </c>
      <c r="DC698" s="90" t="s">
        <v>2251</v>
      </c>
      <c r="DD698" s="103"/>
      <c r="DE698" s="103"/>
      <c r="DF698" s="103"/>
      <c r="DG698" s="103">
        <v>-9.2799999999999994</v>
      </c>
      <c r="DH698" s="103"/>
      <c r="DI698" s="103"/>
      <c r="DJ698" s="103"/>
      <c r="DK698" s="103"/>
      <c r="DL698" s="103"/>
      <c r="DM698" s="103"/>
      <c r="DN698" s="103"/>
      <c r="DO698" s="103"/>
      <c r="DP698" s="103"/>
      <c r="DQ698" s="103"/>
      <c r="DR698" s="103"/>
      <c r="DS698" s="104"/>
      <c r="DT698" s="50">
        <f t="shared" si="860"/>
        <v>0</v>
      </c>
      <c r="DU698" s="73">
        <f t="shared" si="861"/>
        <v>0</v>
      </c>
      <c r="DV698" s="73">
        <f t="shared" si="862"/>
        <v>0</v>
      </c>
      <c r="DW698" s="73">
        <f t="shared" si="863"/>
        <v>1</v>
      </c>
      <c r="DX698" s="73">
        <f t="shared" si="864"/>
        <v>0</v>
      </c>
      <c r="DY698" s="125">
        <f t="shared" si="865"/>
        <v>0</v>
      </c>
      <c r="DZ698" s="73">
        <f t="shared" si="866"/>
        <v>0</v>
      </c>
      <c r="EA698" s="19">
        <f t="shared" si="867"/>
        <v>0</v>
      </c>
      <c r="EB698" s="50">
        <f t="shared" si="868"/>
        <v>1</v>
      </c>
      <c r="EC698" s="19">
        <f t="shared" si="869"/>
        <v>0</v>
      </c>
      <c r="ED698" s="19">
        <f t="shared" si="870"/>
        <v>0</v>
      </c>
      <c r="EE698" s="19">
        <f t="shared" si="871"/>
        <v>0</v>
      </c>
      <c r="EF698" s="50">
        <f t="shared" si="872"/>
        <v>1</v>
      </c>
      <c r="EG698" s="19">
        <f t="shared" si="873"/>
        <v>0</v>
      </c>
      <c r="EH698" s="19">
        <f t="shared" si="874"/>
        <v>0</v>
      </c>
      <c r="EI698" s="50">
        <f t="shared" si="875"/>
        <v>1</v>
      </c>
      <c r="EJ698" s="125">
        <f t="shared" si="876"/>
        <v>1</v>
      </c>
      <c r="EK698" t="str">
        <f t="shared" si="877"/>
        <v/>
      </c>
      <c r="EL698" t="str">
        <f t="shared" si="878"/>
        <v/>
      </c>
      <c r="EM698" t="str">
        <f t="shared" si="879"/>
        <v/>
      </c>
      <c r="EN698" t="str">
        <f t="shared" si="880"/>
        <v/>
      </c>
      <c r="EO698" t="str">
        <f t="shared" si="881"/>
        <v/>
      </c>
      <c r="EP698" t="str">
        <f t="shared" si="882"/>
        <v/>
      </c>
      <c r="EQ698" t="str">
        <f t="shared" si="883"/>
        <v/>
      </c>
      <c r="ER698" t="str">
        <f t="shared" si="884"/>
        <v/>
      </c>
      <c r="ES698" t="str">
        <f t="shared" si="885"/>
        <v/>
      </c>
      <c r="ET698" t="str">
        <f t="shared" si="886"/>
        <v/>
      </c>
      <c r="EU698" s="61" t="str">
        <f t="shared" si="887"/>
        <v/>
      </c>
      <c r="EV698" s="53" t="str">
        <f>IF(ISNUMBER(EK698),EK698*#REF!,"")</f>
        <v/>
      </c>
      <c r="EW698" s="53" t="str">
        <f>IF(ISNUMBER(EL698),EL698*#REF!,"")</f>
        <v/>
      </c>
      <c r="EX698" s="53" t="str">
        <f>IF(ISNUMBER(EM698),EM698*#REF!,"")</f>
        <v/>
      </c>
      <c r="EY698" s="53" t="str">
        <f>IF(ISNUMBER(EN698),EN698*#REF!,"")</f>
        <v/>
      </c>
      <c r="EZ698" s="53" t="str">
        <f>IF(ISNUMBER(EO698),EO698*#REF!,"")</f>
        <v/>
      </c>
      <c r="FA698" s="53" t="str">
        <f>IF(ISNUMBER(EP698),EP698*#REF!,"")</f>
        <v/>
      </c>
      <c r="FB698" s="53" t="str">
        <f>IF(ISNUMBER(EQ698),EQ698*#REF!,"")</f>
        <v/>
      </c>
      <c r="FC698" s="53" t="str">
        <f>IF(ISNUMBER(ER698),ER698*#REF!,"")</f>
        <v/>
      </c>
      <c r="FD698" s="53" t="str">
        <f>IF(ISNUMBER(ES698),ES698*#REF!,"")</f>
        <v/>
      </c>
      <c r="FE698" s="53" t="str">
        <f>IF(ISNUMBER(ET698),ET698*#REF!,"")</f>
        <v/>
      </c>
      <c r="FF698" s="52" t="str">
        <f>IF(ISNUMBER(EU698),EU698*#REF!,"")</f>
        <v/>
      </c>
      <c r="FG698" s="55" t="str">
        <f t="shared" si="888"/>
        <v/>
      </c>
      <c r="FH698" s="55" t="str">
        <f t="shared" si="889"/>
        <v/>
      </c>
      <c r="FI698" s="55" t="str">
        <f t="shared" si="890"/>
        <v/>
      </c>
      <c r="FJ698" s="55" t="str">
        <f t="shared" si="891"/>
        <v/>
      </c>
      <c r="FK698" s="55" t="str">
        <f t="shared" si="892"/>
        <v/>
      </c>
      <c r="FL698" s="55" t="str">
        <f t="shared" si="893"/>
        <v/>
      </c>
      <c r="FM698" s="55" t="str">
        <f t="shared" si="894"/>
        <v/>
      </c>
      <c r="FN698" s="55" t="str">
        <f t="shared" si="895"/>
        <v/>
      </c>
      <c r="FO698" s="55" t="str">
        <f t="shared" si="896"/>
        <v/>
      </c>
      <c r="FP698" s="55" t="str">
        <f t="shared" si="897"/>
        <v/>
      </c>
      <c r="FQ698" s="59" t="str">
        <f t="shared" si="898"/>
        <v/>
      </c>
      <c r="FR698" s="53" t="str">
        <f t="shared" si="852"/>
        <v/>
      </c>
      <c r="FS698" s="53">
        <f t="shared" si="899"/>
        <v>0</v>
      </c>
      <c r="FT698" s="19">
        <f t="shared" si="900"/>
        <v>1</v>
      </c>
      <c r="FU698" s="19">
        <f t="shared" si="901"/>
        <v>0</v>
      </c>
      <c r="FV698" s="19">
        <f t="shared" si="902"/>
        <v>0</v>
      </c>
      <c r="FW698" s="50">
        <f t="shared" si="903"/>
        <v>0</v>
      </c>
      <c r="FX698" s="120">
        <f t="shared" si="904"/>
        <v>0</v>
      </c>
      <c r="FY698" s="120">
        <f t="shared" si="905"/>
        <v>0</v>
      </c>
      <c r="FZ698" s="120">
        <f t="shared" si="906"/>
        <v>0</v>
      </c>
      <c r="GA698" s="120">
        <f t="shared" si="907"/>
        <v>0</v>
      </c>
      <c r="GB698" s="120">
        <f t="shared" si="908"/>
        <v>0</v>
      </c>
      <c r="GC698" s="120">
        <f t="shared" si="909"/>
        <v>0</v>
      </c>
      <c r="GD698" s="120">
        <f t="shared" si="910"/>
        <v>0</v>
      </c>
      <c r="GE698" s="120">
        <f t="shared" si="911"/>
        <v>0</v>
      </c>
      <c r="GF698" s="120">
        <f t="shared" si="912"/>
        <v>0</v>
      </c>
      <c r="GG698">
        <f t="shared" si="913"/>
        <v>0</v>
      </c>
      <c r="GH698">
        <f t="shared" si="914"/>
        <v>0</v>
      </c>
      <c r="GI698">
        <v>6</v>
      </c>
      <c r="GJ698" t="str">
        <f t="shared" si="915"/>
        <v/>
      </c>
    </row>
    <row r="699" spans="1:192" ht="15" x14ac:dyDescent="0.25">
      <c r="A699" s="50">
        <f t="shared" si="917"/>
        <v>698</v>
      </c>
      <c r="B699" t="s">
        <v>123</v>
      </c>
      <c r="C699" s="2" t="s">
        <v>779</v>
      </c>
      <c r="D699" s="2"/>
      <c r="E699" s="2"/>
      <c r="F699" s="271">
        <v>3505700</v>
      </c>
      <c r="G699" s="271">
        <v>5626770</v>
      </c>
      <c r="H699" s="77">
        <f t="shared" si="855"/>
        <v>505623.29000000004</v>
      </c>
      <c r="I699" s="77">
        <f t="shared" si="856"/>
        <v>5624959.0820000004</v>
      </c>
      <c r="J699" s="66">
        <v>247</v>
      </c>
      <c r="K699" s="19" t="s">
        <v>1334</v>
      </c>
      <c r="L699" s="19">
        <v>410</v>
      </c>
      <c r="Q699" s="58" t="s">
        <v>1356</v>
      </c>
      <c r="R699" t="s">
        <v>272</v>
      </c>
      <c r="S699" s="2" t="s">
        <v>1325</v>
      </c>
      <c r="T699" s="241" t="str">
        <f t="shared" si="857"/>
        <v>-</v>
      </c>
      <c r="U699" s="241" t="str">
        <f t="shared" si="858"/>
        <v>M</v>
      </c>
      <c r="V699" s="241" t="str">
        <f t="shared" si="859"/>
        <v>-</v>
      </c>
      <c r="W699" s="241" t="str">
        <f t="shared" si="851"/>
        <v>-</v>
      </c>
      <c r="X699" s="260">
        <f t="shared" si="918"/>
        <v>6</v>
      </c>
      <c r="Y699" s="261" t="str">
        <f t="shared" si="916"/>
        <v/>
      </c>
      <c r="Z699" s="56" t="s">
        <v>2252</v>
      </c>
      <c r="AA699" s="48">
        <v>29304</v>
      </c>
      <c r="AB699" s="73">
        <v>1</v>
      </c>
      <c r="AD699" s="2" t="s">
        <v>2917</v>
      </c>
      <c r="AE699" s="56"/>
      <c r="AF699" s="66" t="s">
        <v>3088</v>
      </c>
      <c r="AI699" s="272"/>
      <c r="AN699" s="58">
        <v>57.4</v>
      </c>
      <c r="AO699">
        <v>9.1999999999999993</v>
      </c>
      <c r="AR699">
        <v>2165.9</v>
      </c>
      <c r="AS699" s="193">
        <f t="shared" ref="AS699:AS727" si="919">SUM(AU699:BN699)+SUM(BO699:CL699)/1000</f>
        <v>2132.4</v>
      </c>
      <c r="AT699" s="248" t="str">
        <f t="shared" ref="AT699:AT727" si="920">FR699</f>
        <v/>
      </c>
      <c r="AU699">
        <v>104</v>
      </c>
      <c r="AV699">
        <v>46.7</v>
      </c>
      <c r="AW699">
        <v>461.7</v>
      </c>
      <c r="AX699">
        <v>137.5</v>
      </c>
      <c r="AY699">
        <v>1181.0999999999999</v>
      </c>
      <c r="AZ699" s="61">
        <v>201.4</v>
      </c>
      <c r="BO699" s="90"/>
      <c r="BP699" s="273"/>
      <c r="BQ699" s="90"/>
      <c r="BR699" s="90"/>
      <c r="BS699" s="90"/>
      <c r="BT699" s="90"/>
      <c r="BU699" s="90"/>
      <c r="BV699" s="90"/>
      <c r="BW699" s="90"/>
      <c r="BX699" s="90"/>
      <c r="BY699" s="90"/>
      <c r="BZ699" s="90"/>
      <c r="CA699" s="90"/>
      <c r="CB699" s="90"/>
      <c r="CC699" s="90"/>
      <c r="CD699" s="90"/>
      <c r="CE699" s="90"/>
      <c r="CF699" s="90"/>
      <c r="CG699" s="90"/>
      <c r="CH699" s="90"/>
      <c r="CI699" s="90"/>
      <c r="CJ699" s="90"/>
      <c r="CK699" s="90"/>
      <c r="CL699" s="91"/>
      <c r="CM699" s="90"/>
      <c r="CN699" s="90" t="s">
        <v>3088</v>
      </c>
      <c r="CO699" s="90"/>
      <c r="DB699" s="103"/>
      <c r="DC699" s="103"/>
      <c r="DD699" s="103"/>
      <c r="DE699" s="103"/>
      <c r="DF699" s="103"/>
      <c r="DG699" s="103"/>
      <c r="DH699" s="103"/>
      <c r="DI699" s="103"/>
      <c r="DJ699" s="103"/>
      <c r="DK699" s="103"/>
      <c r="DL699" s="103"/>
      <c r="DM699" s="103"/>
      <c r="DN699" s="103"/>
      <c r="DO699" s="103"/>
      <c r="DP699" s="103"/>
      <c r="DQ699" s="103"/>
      <c r="DR699" s="103"/>
      <c r="DS699" s="104"/>
      <c r="DT699" s="50">
        <f t="shared" si="860"/>
        <v>1</v>
      </c>
      <c r="DU699" s="73">
        <f t="shared" si="861"/>
        <v>0</v>
      </c>
      <c r="DV699" s="73">
        <f t="shared" si="862"/>
        <v>0</v>
      </c>
      <c r="DW699" s="73">
        <f t="shared" si="863"/>
        <v>0</v>
      </c>
      <c r="DX699" s="73">
        <f t="shared" si="864"/>
        <v>1</v>
      </c>
      <c r="DY699" s="125">
        <f t="shared" si="865"/>
        <v>0</v>
      </c>
      <c r="DZ699" s="73">
        <f t="shared" si="866"/>
        <v>0</v>
      </c>
      <c r="EA699" s="19">
        <f t="shared" si="867"/>
        <v>0</v>
      </c>
      <c r="EB699" s="50">
        <f t="shared" si="868"/>
        <v>1</v>
      </c>
      <c r="EC699" s="19">
        <f t="shared" si="869"/>
        <v>0</v>
      </c>
      <c r="ED699" s="19">
        <f t="shared" si="870"/>
        <v>1</v>
      </c>
      <c r="EE699" s="19">
        <f t="shared" si="871"/>
        <v>0</v>
      </c>
      <c r="EF699" s="50">
        <f t="shared" si="872"/>
        <v>0</v>
      </c>
      <c r="EG699" s="19">
        <f t="shared" si="873"/>
        <v>0</v>
      </c>
      <c r="EH699" s="19">
        <f t="shared" si="874"/>
        <v>0</v>
      </c>
      <c r="EI699" s="50">
        <f t="shared" si="875"/>
        <v>1</v>
      </c>
      <c r="EJ699" s="125">
        <f t="shared" si="876"/>
        <v>2</v>
      </c>
      <c r="EK699">
        <f t="shared" si="877"/>
        <v>104</v>
      </c>
      <c r="EL699" t="str">
        <f t="shared" si="878"/>
        <v/>
      </c>
      <c r="EM699">
        <f t="shared" si="879"/>
        <v>46.7</v>
      </c>
      <c r="EN699">
        <f t="shared" si="880"/>
        <v>461.7</v>
      </c>
      <c r="EO699" t="str">
        <f t="shared" si="881"/>
        <v/>
      </c>
      <c r="EP699" t="str">
        <f t="shared" si="882"/>
        <v/>
      </c>
      <c r="EQ699">
        <f t="shared" si="883"/>
        <v>201.4</v>
      </c>
      <c r="ER699" t="str">
        <f t="shared" si="884"/>
        <v/>
      </c>
      <c r="ES699" t="str">
        <f t="shared" si="885"/>
        <v/>
      </c>
      <c r="ET699">
        <f t="shared" si="886"/>
        <v>1181.0999999999999</v>
      </c>
      <c r="EU699" s="61">
        <f t="shared" si="887"/>
        <v>137.5</v>
      </c>
      <c r="EV699" s="53" t="e">
        <f>IF(ISNUMBER(EK699),EK699*#REF!,"")</f>
        <v>#REF!</v>
      </c>
      <c r="EW699" s="53" t="str">
        <f>IF(ISNUMBER(EL699),EL699*#REF!,"")</f>
        <v/>
      </c>
      <c r="EX699" s="53" t="e">
        <f>IF(ISNUMBER(EM699),EM699*#REF!,"")</f>
        <v>#REF!</v>
      </c>
      <c r="EY699" s="53" t="e">
        <f>IF(ISNUMBER(EN699),EN699*#REF!,"")</f>
        <v>#REF!</v>
      </c>
      <c r="EZ699" s="53" t="str">
        <f>IF(ISNUMBER(EO699),EO699*#REF!,"")</f>
        <v/>
      </c>
      <c r="FA699" s="53" t="str">
        <f>IF(ISNUMBER(EP699),EP699*#REF!,"")</f>
        <v/>
      </c>
      <c r="FB699" s="53" t="e">
        <f>IF(ISNUMBER(EQ699),EQ699*#REF!,"")</f>
        <v>#REF!</v>
      </c>
      <c r="FC699" s="53" t="str">
        <f>IF(ISNUMBER(ER699),ER699*#REF!,"")</f>
        <v/>
      </c>
      <c r="FD699" s="53" t="str">
        <f>IF(ISNUMBER(ES699),ES699*#REF!,"")</f>
        <v/>
      </c>
      <c r="FE699" s="53" t="e">
        <f>IF(ISNUMBER(ET699),ET699*#REF!,"")</f>
        <v>#REF!</v>
      </c>
      <c r="FF699" s="52" t="e">
        <f>IF(ISNUMBER(EU699),EU699*#REF!,"")</f>
        <v>#REF!</v>
      </c>
      <c r="FG699" s="55" t="str">
        <f t="shared" si="888"/>
        <v/>
      </c>
      <c r="FH699" s="55" t="str">
        <f t="shared" si="889"/>
        <v/>
      </c>
      <c r="FI699" s="55" t="str">
        <f t="shared" si="890"/>
        <v/>
      </c>
      <c r="FJ699" s="55" t="str">
        <f t="shared" si="891"/>
        <v/>
      </c>
      <c r="FK699" s="55" t="str">
        <f t="shared" si="892"/>
        <v/>
      </c>
      <c r="FL699" s="55" t="str">
        <f t="shared" si="893"/>
        <v/>
      </c>
      <c r="FM699" s="55" t="str">
        <f t="shared" si="894"/>
        <v/>
      </c>
      <c r="FN699" s="55" t="str">
        <f t="shared" si="895"/>
        <v/>
      </c>
      <c r="FO699" s="55" t="str">
        <f t="shared" si="896"/>
        <v/>
      </c>
      <c r="FP699" s="55" t="str">
        <f t="shared" si="897"/>
        <v/>
      </c>
      <c r="FQ699" s="59" t="str">
        <f t="shared" si="898"/>
        <v/>
      </c>
      <c r="FR699" s="53" t="str">
        <f t="shared" si="852"/>
        <v/>
      </c>
      <c r="FS699" s="53" t="e">
        <f t="shared" si="899"/>
        <v>#VALUE!</v>
      </c>
      <c r="FT699" s="19" t="e">
        <f t="shared" si="900"/>
        <v>#VALUE!</v>
      </c>
      <c r="FU699" s="19" t="e">
        <f t="shared" si="901"/>
        <v>#VALUE!</v>
      </c>
      <c r="FV699" s="19" t="e">
        <f t="shared" si="902"/>
        <v>#VALUE!</v>
      </c>
      <c r="FW699" s="50" t="e">
        <f t="shared" si="903"/>
        <v>#VALUE!</v>
      </c>
      <c r="FX699" s="120">
        <f t="shared" si="904"/>
        <v>0</v>
      </c>
      <c r="FY699" s="120">
        <f t="shared" si="905"/>
        <v>0</v>
      </c>
      <c r="FZ699" s="120">
        <f t="shared" si="906"/>
        <v>0</v>
      </c>
      <c r="GA699" s="120">
        <f t="shared" si="907"/>
        <v>0</v>
      </c>
      <c r="GB699" s="120">
        <f t="shared" si="908"/>
        <v>0</v>
      </c>
      <c r="GC699" s="120">
        <f t="shared" si="909"/>
        <v>0</v>
      </c>
      <c r="GD699" s="120">
        <f t="shared" si="910"/>
        <v>0</v>
      </c>
      <c r="GE699" s="120">
        <f t="shared" si="911"/>
        <v>0</v>
      </c>
      <c r="GF699" s="120">
        <f t="shared" si="912"/>
        <v>0</v>
      </c>
      <c r="GG699">
        <f t="shared" si="913"/>
        <v>0</v>
      </c>
      <c r="GH699">
        <f t="shared" si="914"/>
        <v>0</v>
      </c>
      <c r="GI699">
        <v>6</v>
      </c>
      <c r="GJ699" t="str">
        <f t="shared" si="915"/>
        <v/>
      </c>
    </row>
    <row r="700" spans="1:192" ht="15" x14ac:dyDescent="0.25">
      <c r="A700" s="50">
        <f t="shared" si="917"/>
        <v>699</v>
      </c>
      <c r="B700" s="2" t="s">
        <v>319</v>
      </c>
      <c r="C700" t="s">
        <v>113</v>
      </c>
      <c r="F700" s="135">
        <v>3536820</v>
      </c>
      <c r="G700" s="135">
        <v>5648510</v>
      </c>
      <c r="H700" s="78">
        <f t="shared" si="855"/>
        <v>536730.84199999995</v>
      </c>
      <c r="I700" s="78">
        <f t="shared" si="856"/>
        <v>5646690.3859999999</v>
      </c>
      <c r="J700" s="45">
        <v>423</v>
      </c>
      <c r="K700" s="19" t="s">
        <v>1334</v>
      </c>
      <c r="L700" s="19">
        <v>44.8</v>
      </c>
      <c r="Q700" t="s">
        <v>1339</v>
      </c>
      <c r="R700" s="2" t="s">
        <v>1411</v>
      </c>
      <c r="S700" t="s">
        <v>1324</v>
      </c>
      <c r="T700" s="241" t="str">
        <f t="shared" si="857"/>
        <v>-</v>
      </c>
      <c r="U700" s="241" t="str">
        <f t="shared" si="858"/>
        <v>M</v>
      </c>
      <c r="V700" s="241" t="str">
        <f t="shared" si="859"/>
        <v>-</v>
      </c>
      <c r="W700" s="241" t="str">
        <f t="shared" si="851"/>
        <v>-</v>
      </c>
      <c r="X700" s="260">
        <f t="shared" si="918"/>
        <v>6</v>
      </c>
      <c r="Y700" s="261" t="str">
        <f t="shared" si="916"/>
        <v/>
      </c>
      <c r="AA700" s="48">
        <v>23846</v>
      </c>
      <c r="AB700" s="73">
        <v>1</v>
      </c>
      <c r="AD700" s="2" t="s">
        <v>2253</v>
      </c>
      <c r="AE700" s="57" t="s">
        <v>1480</v>
      </c>
      <c r="AF700" s="66">
        <v>8</v>
      </c>
      <c r="AI700" s="272"/>
      <c r="AN700" s="58">
        <v>96.5</v>
      </c>
      <c r="AO700">
        <v>10.7</v>
      </c>
      <c r="AR700">
        <v>2331.6999999999998</v>
      </c>
      <c r="AS700" s="193">
        <f t="shared" si="919"/>
        <v>2327.6</v>
      </c>
      <c r="AT700" s="248" t="str">
        <f t="shared" si="920"/>
        <v/>
      </c>
      <c r="AU700">
        <v>7.6</v>
      </c>
      <c r="AV700">
        <v>74.400000000000006</v>
      </c>
      <c r="AW700">
        <v>565.1</v>
      </c>
      <c r="AX700">
        <v>6.5</v>
      </c>
      <c r="AY700">
        <v>1441</v>
      </c>
      <c r="AZ700" s="61">
        <v>233</v>
      </c>
      <c r="BO700" s="90"/>
      <c r="BP700" s="273"/>
      <c r="BQ700" s="90"/>
      <c r="BR700" s="90"/>
      <c r="BS700" s="90"/>
      <c r="BT700" s="90"/>
      <c r="BU700" s="90"/>
      <c r="BV700" s="90"/>
      <c r="BW700" s="90"/>
      <c r="BX700" s="90"/>
      <c r="BY700" s="90"/>
      <c r="BZ700" s="90"/>
      <c r="CA700" s="90"/>
      <c r="CB700" s="90"/>
      <c r="CC700" s="90"/>
      <c r="CD700" s="90"/>
      <c r="CE700" s="90"/>
      <c r="CF700" s="90"/>
      <c r="CG700" s="90"/>
      <c r="CH700" s="90"/>
      <c r="CI700" s="90"/>
      <c r="CJ700" s="90"/>
      <c r="CK700" s="90"/>
      <c r="CL700" s="91"/>
      <c r="CM700" s="90"/>
      <c r="CN700" s="90">
        <v>21</v>
      </c>
      <c r="CO700" s="90"/>
      <c r="DB700" s="103"/>
      <c r="DC700" s="103"/>
      <c r="DD700" s="103"/>
      <c r="DE700" s="103"/>
      <c r="DF700" s="103"/>
      <c r="DG700" s="103"/>
      <c r="DH700" s="103"/>
      <c r="DI700" s="103"/>
      <c r="DJ700" s="103"/>
      <c r="DK700" s="103"/>
      <c r="DL700" s="103"/>
      <c r="DM700" s="103"/>
      <c r="DN700" s="103"/>
      <c r="DO700" s="103"/>
      <c r="DP700" s="103"/>
      <c r="DQ700" s="103"/>
      <c r="DR700" s="103"/>
      <c r="DS700" s="104"/>
      <c r="DT700" s="50">
        <f t="shared" si="860"/>
        <v>1</v>
      </c>
      <c r="DU700" s="73">
        <f t="shared" si="861"/>
        <v>0</v>
      </c>
      <c r="DV700" s="73">
        <f t="shared" si="862"/>
        <v>1</v>
      </c>
      <c r="DW700" s="73">
        <f t="shared" si="863"/>
        <v>0</v>
      </c>
      <c r="DX700" s="73">
        <f t="shared" si="864"/>
        <v>0</v>
      </c>
      <c r="DY700" s="125">
        <f t="shared" si="865"/>
        <v>0</v>
      </c>
      <c r="DZ700" s="73">
        <f t="shared" si="866"/>
        <v>1</v>
      </c>
      <c r="EA700" s="19">
        <f t="shared" si="867"/>
        <v>0</v>
      </c>
      <c r="EB700" s="50">
        <f t="shared" si="868"/>
        <v>0</v>
      </c>
      <c r="EC700" s="19">
        <f t="shared" si="869"/>
        <v>0</v>
      </c>
      <c r="ED700" s="19">
        <f t="shared" si="870"/>
        <v>1</v>
      </c>
      <c r="EE700" s="19">
        <f t="shared" si="871"/>
        <v>0</v>
      </c>
      <c r="EF700" s="50">
        <f t="shared" si="872"/>
        <v>0</v>
      </c>
      <c r="EG700" s="19">
        <f t="shared" si="873"/>
        <v>1</v>
      </c>
      <c r="EH700" s="19">
        <f t="shared" si="874"/>
        <v>0</v>
      </c>
      <c r="EI700" s="50">
        <f t="shared" si="875"/>
        <v>0</v>
      </c>
      <c r="EJ700" s="125">
        <f t="shared" si="876"/>
        <v>1</v>
      </c>
      <c r="EK700">
        <f t="shared" si="877"/>
        <v>7.6</v>
      </c>
      <c r="EL700" t="str">
        <f t="shared" si="878"/>
        <v/>
      </c>
      <c r="EM700">
        <f t="shared" si="879"/>
        <v>74.400000000000006</v>
      </c>
      <c r="EN700">
        <f t="shared" si="880"/>
        <v>565.1</v>
      </c>
      <c r="EO700" t="str">
        <f t="shared" si="881"/>
        <v/>
      </c>
      <c r="EP700" t="str">
        <f t="shared" si="882"/>
        <v/>
      </c>
      <c r="EQ700">
        <f t="shared" si="883"/>
        <v>233</v>
      </c>
      <c r="ER700" t="str">
        <f t="shared" si="884"/>
        <v/>
      </c>
      <c r="ES700" t="str">
        <f t="shared" si="885"/>
        <v/>
      </c>
      <c r="ET700">
        <f t="shared" si="886"/>
        <v>1441</v>
      </c>
      <c r="EU700" s="61">
        <f t="shared" si="887"/>
        <v>6.5</v>
      </c>
      <c r="EV700" s="53" t="e">
        <f>IF(ISNUMBER(EK700),EK700*#REF!,"")</f>
        <v>#REF!</v>
      </c>
      <c r="EW700" s="53" t="str">
        <f>IF(ISNUMBER(EL700),EL700*#REF!,"")</f>
        <v/>
      </c>
      <c r="EX700" s="53" t="e">
        <f>IF(ISNUMBER(EM700),EM700*#REF!,"")</f>
        <v>#REF!</v>
      </c>
      <c r="EY700" s="53" t="e">
        <f>IF(ISNUMBER(EN700),EN700*#REF!,"")</f>
        <v>#REF!</v>
      </c>
      <c r="EZ700" s="53" t="str">
        <f>IF(ISNUMBER(EO700),EO700*#REF!,"")</f>
        <v/>
      </c>
      <c r="FA700" s="53" t="str">
        <f>IF(ISNUMBER(EP700),EP700*#REF!,"")</f>
        <v/>
      </c>
      <c r="FB700" s="53" t="e">
        <f>IF(ISNUMBER(EQ700),EQ700*#REF!,"")</f>
        <v>#REF!</v>
      </c>
      <c r="FC700" s="53" t="str">
        <f>IF(ISNUMBER(ER700),ER700*#REF!,"")</f>
        <v/>
      </c>
      <c r="FD700" s="53" t="str">
        <f>IF(ISNUMBER(ES700),ES700*#REF!,"")</f>
        <v/>
      </c>
      <c r="FE700" s="53" t="e">
        <f>IF(ISNUMBER(ET700),ET700*#REF!,"")</f>
        <v>#REF!</v>
      </c>
      <c r="FF700" s="52" t="e">
        <f>IF(ISNUMBER(EU700),EU700*#REF!,"")</f>
        <v>#REF!</v>
      </c>
      <c r="FG700" s="55" t="str">
        <f t="shared" si="888"/>
        <v/>
      </c>
      <c r="FH700" s="55" t="str">
        <f t="shared" si="889"/>
        <v/>
      </c>
      <c r="FI700" s="55" t="str">
        <f t="shared" si="890"/>
        <v/>
      </c>
      <c r="FJ700" s="55" t="str">
        <f t="shared" si="891"/>
        <v/>
      </c>
      <c r="FK700" s="55" t="str">
        <f t="shared" si="892"/>
        <v/>
      </c>
      <c r="FL700" s="55" t="str">
        <f t="shared" si="893"/>
        <v/>
      </c>
      <c r="FM700" s="55" t="str">
        <f t="shared" si="894"/>
        <v/>
      </c>
      <c r="FN700" s="55" t="str">
        <f t="shared" si="895"/>
        <v/>
      </c>
      <c r="FO700" s="55" t="str">
        <f t="shared" si="896"/>
        <v/>
      </c>
      <c r="FP700" s="55" t="str">
        <f t="shared" si="897"/>
        <v/>
      </c>
      <c r="FQ700" s="59" t="str">
        <f t="shared" si="898"/>
        <v/>
      </c>
      <c r="FR700" s="53" t="str">
        <f t="shared" si="852"/>
        <v/>
      </c>
      <c r="FS700" s="53" t="e">
        <f t="shared" si="899"/>
        <v>#VALUE!</v>
      </c>
      <c r="FT700" s="19" t="e">
        <f t="shared" si="900"/>
        <v>#VALUE!</v>
      </c>
      <c r="FU700" s="19" t="e">
        <f t="shared" si="901"/>
        <v>#VALUE!</v>
      </c>
      <c r="FV700" s="19" t="e">
        <f t="shared" si="902"/>
        <v>#VALUE!</v>
      </c>
      <c r="FW700" s="50" t="e">
        <f t="shared" si="903"/>
        <v>#VALUE!</v>
      </c>
      <c r="FX700" s="120">
        <f t="shared" si="904"/>
        <v>0</v>
      </c>
      <c r="FY700" s="120">
        <f t="shared" si="905"/>
        <v>0</v>
      </c>
      <c r="FZ700" s="120">
        <f t="shared" si="906"/>
        <v>0</v>
      </c>
      <c r="GA700" s="120">
        <f t="shared" si="907"/>
        <v>0</v>
      </c>
      <c r="GB700" s="120">
        <f t="shared" si="908"/>
        <v>0</v>
      </c>
      <c r="GC700" s="120">
        <f t="shared" si="909"/>
        <v>0</v>
      </c>
      <c r="GD700" s="120">
        <f t="shared" si="910"/>
        <v>0</v>
      </c>
      <c r="GE700" s="120">
        <f t="shared" si="911"/>
        <v>0</v>
      </c>
      <c r="GF700" s="120">
        <f t="shared" si="912"/>
        <v>0</v>
      </c>
      <c r="GG700">
        <f t="shared" si="913"/>
        <v>0</v>
      </c>
      <c r="GH700">
        <f t="shared" si="914"/>
        <v>0</v>
      </c>
      <c r="GI700">
        <v>6</v>
      </c>
      <c r="GJ700" t="str">
        <f t="shared" si="915"/>
        <v/>
      </c>
    </row>
    <row r="701" spans="1:192" ht="15" x14ac:dyDescent="0.25">
      <c r="A701" s="50">
        <f t="shared" si="917"/>
        <v>700</v>
      </c>
      <c r="B701" s="2" t="s">
        <v>312</v>
      </c>
      <c r="C701" t="s">
        <v>178</v>
      </c>
      <c r="F701" s="271">
        <v>3537330</v>
      </c>
      <c r="G701" s="271">
        <v>5653060</v>
      </c>
      <c r="H701" s="77">
        <f t="shared" si="855"/>
        <v>537240.63799999992</v>
      </c>
      <c r="I701" s="77">
        <f t="shared" si="856"/>
        <v>5651238.5660000006</v>
      </c>
      <c r="J701" s="266">
        <v>305</v>
      </c>
      <c r="K701" s="19" t="s">
        <v>1334</v>
      </c>
      <c r="L701" s="19">
        <v>401.5</v>
      </c>
      <c r="Q701" t="s">
        <v>1345</v>
      </c>
      <c r="R701" s="2" t="s">
        <v>2865</v>
      </c>
      <c r="S701" s="2" t="s">
        <v>1325</v>
      </c>
      <c r="T701" s="241" t="str">
        <f t="shared" si="857"/>
        <v>-</v>
      </c>
      <c r="U701" s="241" t="str">
        <f t="shared" si="858"/>
        <v>M</v>
      </c>
      <c r="V701" s="241" t="str">
        <f t="shared" si="859"/>
        <v>-</v>
      </c>
      <c r="W701" s="241" t="str">
        <f t="shared" si="851"/>
        <v>-</v>
      </c>
      <c r="X701" s="260">
        <f t="shared" si="918"/>
        <v>6</v>
      </c>
      <c r="Y701" s="261" t="str">
        <f t="shared" ref="Y701:Y732" si="921">GJ701</f>
        <v/>
      </c>
      <c r="Z701" s="56"/>
      <c r="AA701" s="48">
        <v>28171</v>
      </c>
      <c r="AB701" s="73">
        <v>1</v>
      </c>
      <c r="AC701" t="s">
        <v>284</v>
      </c>
      <c r="AD701" s="2" t="s">
        <v>2254</v>
      </c>
      <c r="AE701" s="56"/>
      <c r="AF701" s="66">
        <v>16.5</v>
      </c>
      <c r="AI701" s="272"/>
      <c r="AN701">
        <v>65.2</v>
      </c>
      <c r="AO701">
        <v>8.4</v>
      </c>
      <c r="AR701">
        <v>1836</v>
      </c>
      <c r="AS701" s="193">
        <f t="shared" si="919"/>
        <v>1582.9</v>
      </c>
      <c r="AT701" s="248" t="str">
        <f t="shared" si="920"/>
        <v/>
      </c>
      <c r="AU701">
        <v>4.5999999999999996</v>
      </c>
      <c r="AV701">
        <v>57.8</v>
      </c>
      <c r="AW701">
        <v>369.6</v>
      </c>
      <c r="AX701">
        <v>44.4</v>
      </c>
      <c r="AY701">
        <v>923.5</v>
      </c>
      <c r="AZ701" s="61">
        <v>183</v>
      </c>
      <c r="BO701" s="90"/>
      <c r="BP701" s="273"/>
      <c r="BQ701" s="90"/>
      <c r="BR701" s="90"/>
      <c r="BS701" s="90"/>
      <c r="BT701" s="90"/>
      <c r="BU701" s="90"/>
      <c r="BV701" s="90"/>
      <c r="BW701" s="90"/>
      <c r="BX701" s="90"/>
      <c r="BY701" s="90"/>
      <c r="BZ701" s="90"/>
      <c r="CA701" s="90"/>
      <c r="CB701" s="90"/>
      <c r="CC701" s="90"/>
      <c r="CD701" s="90"/>
      <c r="CE701" s="90"/>
      <c r="CF701" s="90"/>
      <c r="CG701" s="90"/>
      <c r="CH701" s="90"/>
      <c r="CI701" s="90"/>
      <c r="CJ701" s="90"/>
      <c r="CK701" s="90"/>
      <c r="CL701" s="91"/>
      <c r="CM701" s="90"/>
      <c r="CN701" s="90">
        <v>17.600000000000001</v>
      </c>
      <c r="CO701" s="90"/>
      <c r="DB701" s="103"/>
      <c r="DC701" s="103"/>
      <c r="DD701" s="103"/>
      <c r="DE701" s="103"/>
      <c r="DF701" s="103"/>
      <c r="DG701" s="103"/>
      <c r="DH701" s="103"/>
      <c r="DI701" s="103"/>
      <c r="DJ701" s="103"/>
      <c r="DK701" s="103"/>
      <c r="DL701" s="103"/>
      <c r="DM701" s="103"/>
      <c r="DN701" s="103"/>
      <c r="DO701" s="103"/>
      <c r="DP701" s="103"/>
      <c r="DQ701" s="103"/>
      <c r="DR701" s="103"/>
      <c r="DS701" s="104"/>
      <c r="DT701" s="50">
        <f t="shared" si="860"/>
        <v>1</v>
      </c>
      <c r="DU701" s="73">
        <f t="shared" si="861"/>
        <v>0</v>
      </c>
      <c r="DV701" s="73">
        <f t="shared" si="862"/>
        <v>0</v>
      </c>
      <c r="DW701" s="73">
        <f t="shared" si="863"/>
        <v>0</v>
      </c>
      <c r="DX701" s="73">
        <f t="shared" si="864"/>
        <v>1</v>
      </c>
      <c r="DY701" s="125">
        <f t="shared" si="865"/>
        <v>0</v>
      </c>
      <c r="DZ701" s="73">
        <f t="shared" si="866"/>
        <v>1</v>
      </c>
      <c r="EA701" s="19">
        <f t="shared" si="867"/>
        <v>0</v>
      </c>
      <c r="EB701" s="50">
        <f t="shared" si="868"/>
        <v>0</v>
      </c>
      <c r="EC701" s="19">
        <f t="shared" si="869"/>
        <v>0</v>
      </c>
      <c r="ED701" s="19">
        <f t="shared" si="870"/>
        <v>1</v>
      </c>
      <c r="EE701" s="19">
        <f t="shared" si="871"/>
        <v>0</v>
      </c>
      <c r="EF701" s="50">
        <f t="shared" si="872"/>
        <v>0</v>
      </c>
      <c r="EG701" s="19">
        <f t="shared" si="873"/>
        <v>1</v>
      </c>
      <c r="EH701" s="19">
        <f t="shared" si="874"/>
        <v>0</v>
      </c>
      <c r="EI701" s="50">
        <f t="shared" si="875"/>
        <v>0</v>
      </c>
      <c r="EJ701" s="125">
        <f t="shared" si="876"/>
        <v>2</v>
      </c>
      <c r="EK701">
        <f t="shared" si="877"/>
        <v>4.5999999999999996</v>
      </c>
      <c r="EL701" t="str">
        <f t="shared" si="878"/>
        <v/>
      </c>
      <c r="EM701">
        <f t="shared" si="879"/>
        <v>57.8</v>
      </c>
      <c r="EN701">
        <f t="shared" si="880"/>
        <v>369.6</v>
      </c>
      <c r="EO701" t="str">
        <f t="shared" si="881"/>
        <v/>
      </c>
      <c r="EP701" t="str">
        <f t="shared" si="882"/>
        <v/>
      </c>
      <c r="EQ701">
        <f t="shared" si="883"/>
        <v>183</v>
      </c>
      <c r="ER701" t="str">
        <f t="shared" si="884"/>
        <v/>
      </c>
      <c r="ES701" t="str">
        <f t="shared" si="885"/>
        <v/>
      </c>
      <c r="ET701">
        <f t="shared" si="886"/>
        <v>923.5</v>
      </c>
      <c r="EU701" s="61">
        <f t="shared" si="887"/>
        <v>44.4</v>
      </c>
      <c r="EV701" s="53" t="e">
        <f>IF(ISNUMBER(EK701),EK701*#REF!,"")</f>
        <v>#REF!</v>
      </c>
      <c r="EW701" s="53" t="str">
        <f>IF(ISNUMBER(EL701),EL701*#REF!,"")</f>
        <v/>
      </c>
      <c r="EX701" s="53" t="e">
        <f>IF(ISNUMBER(EM701),EM701*#REF!,"")</f>
        <v>#REF!</v>
      </c>
      <c r="EY701" s="53" t="e">
        <f>IF(ISNUMBER(EN701),EN701*#REF!,"")</f>
        <v>#REF!</v>
      </c>
      <c r="EZ701" s="53" t="str">
        <f>IF(ISNUMBER(EO701),EO701*#REF!,"")</f>
        <v/>
      </c>
      <c r="FA701" s="53" t="str">
        <f>IF(ISNUMBER(EP701),EP701*#REF!,"")</f>
        <v/>
      </c>
      <c r="FB701" s="53" t="e">
        <f>IF(ISNUMBER(EQ701),EQ701*#REF!,"")</f>
        <v>#REF!</v>
      </c>
      <c r="FC701" s="53" t="str">
        <f>IF(ISNUMBER(ER701),ER701*#REF!,"")</f>
        <v/>
      </c>
      <c r="FD701" s="53" t="str">
        <f>IF(ISNUMBER(ES701),ES701*#REF!,"")</f>
        <v/>
      </c>
      <c r="FE701" s="53" t="e">
        <f>IF(ISNUMBER(ET701),ET701*#REF!,"")</f>
        <v>#REF!</v>
      </c>
      <c r="FF701" s="52" t="e">
        <f>IF(ISNUMBER(EU701),EU701*#REF!,"")</f>
        <v>#REF!</v>
      </c>
      <c r="FG701" s="55" t="str">
        <f t="shared" si="888"/>
        <v/>
      </c>
      <c r="FH701" s="55" t="str">
        <f t="shared" si="889"/>
        <v/>
      </c>
      <c r="FI701" s="55" t="str">
        <f t="shared" si="890"/>
        <v/>
      </c>
      <c r="FJ701" s="55" t="str">
        <f t="shared" si="891"/>
        <v/>
      </c>
      <c r="FK701" s="55" t="str">
        <f t="shared" si="892"/>
        <v/>
      </c>
      <c r="FL701" s="55" t="str">
        <f t="shared" si="893"/>
        <v/>
      </c>
      <c r="FM701" s="55" t="str">
        <f t="shared" si="894"/>
        <v/>
      </c>
      <c r="FN701" s="55" t="str">
        <f t="shared" si="895"/>
        <v/>
      </c>
      <c r="FO701" s="55" t="str">
        <f t="shared" si="896"/>
        <v/>
      </c>
      <c r="FP701" s="55" t="str">
        <f t="shared" si="897"/>
        <v/>
      </c>
      <c r="FQ701" s="59" t="str">
        <f t="shared" si="898"/>
        <v/>
      </c>
      <c r="FR701" s="53" t="str">
        <f t="shared" si="852"/>
        <v/>
      </c>
      <c r="FS701" s="53" t="e">
        <f t="shared" si="899"/>
        <v>#VALUE!</v>
      </c>
      <c r="FT701" s="19" t="e">
        <f t="shared" si="900"/>
        <v>#VALUE!</v>
      </c>
      <c r="FU701" s="19" t="e">
        <f t="shared" si="901"/>
        <v>#VALUE!</v>
      </c>
      <c r="FV701" s="19" t="e">
        <f t="shared" si="902"/>
        <v>#VALUE!</v>
      </c>
      <c r="FW701" s="50" t="e">
        <f t="shared" si="903"/>
        <v>#VALUE!</v>
      </c>
      <c r="FX701" s="120">
        <f t="shared" si="904"/>
        <v>0</v>
      </c>
      <c r="FY701" s="120">
        <f t="shared" si="905"/>
        <v>0</v>
      </c>
      <c r="FZ701" s="120">
        <f t="shared" si="906"/>
        <v>0</v>
      </c>
      <c r="GA701" s="120">
        <f t="shared" si="907"/>
        <v>0</v>
      </c>
      <c r="GB701" s="120">
        <f t="shared" si="908"/>
        <v>0</v>
      </c>
      <c r="GC701" s="120">
        <f t="shared" si="909"/>
        <v>0</v>
      </c>
      <c r="GD701" s="120">
        <f t="shared" si="910"/>
        <v>0</v>
      </c>
      <c r="GE701" s="120">
        <f t="shared" si="911"/>
        <v>0</v>
      </c>
      <c r="GF701" s="120">
        <f t="shared" si="912"/>
        <v>0</v>
      </c>
      <c r="GG701">
        <f t="shared" si="913"/>
        <v>0</v>
      </c>
      <c r="GH701">
        <f t="shared" si="914"/>
        <v>0</v>
      </c>
      <c r="GI701">
        <v>6</v>
      </c>
      <c r="GJ701" t="str">
        <f t="shared" si="915"/>
        <v/>
      </c>
    </row>
    <row r="702" spans="1:192" x14ac:dyDescent="0.2">
      <c r="A702" s="50">
        <f t="shared" si="917"/>
        <v>701</v>
      </c>
      <c r="B702" t="s">
        <v>154</v>
      </c>
      <c r="C702" t="s">
        <v>271</v>
      </c>
      <c r="E702" t="s">
        <v>2255</v>
      </c>
      <c r="F702" s="19">
        <v>3489300</v>
      </c>
      <c r="G702" s="19">
        <v>5677430</v>
      </c>
      <c r="H702" s="77">
        <f t="shared" si="855"/>
        <v>489229.85000000003</v>
      </c>
      <c r="I702" s="77">
        <f t="shared" si="856"/>
        <v>5675598.818</v>
      </c>
      <c r="J702" s="19">
        <v>348</v>
      </c>
      <c r="K702" s="19" t="s">
        <v>1333</v>
      </c>
      <c r="L702" s="19">
        <v>152</v>
      </c>
      <c r="Q702" s="2" t="s">
        <v>1345</v>
      </c>
      <c r="R702" s="2" t="s">
        <v>272</v>
      </c>
      <c r="S702" t="s">
        <v>1325</v>
      </c>
      <c r="T702" s="241" t="str">
        <f t="shared" si="857"/>
        <v>-</v>
      </c>
      <c r="U702" s="241" t="str">
        <f t="shared" si="858"/>
        <v>-</v>
      </c>
      <c r="V702" s="241" t="str">
        <f t="shared" si="859"/>
        <v>-</v>
      </c>
      <c r="W702" s="241" t="str">
        <f t="shared" si="851"/>
        <v>-</v>
      </c>
      <c r="X702" s="260">
        <f t="shared" si="918"/>
        <v>6</v>
      </c>
      <c r="Y702" s="261" t="str">
        <f t="shared" si="921"/>
        <v/>
      </c>
      <c r="AA702" s="48">
        <v>24706</v>
      </c>
      <c r="AB702" s="73">
        <v>1</v>
      </c>
      <c r="AC702" t="s">
        <v>284</v>
      </c>
      <c r="AD702" t="s">
        <v>2256</v>
      </c>
      <c r="AE702" s="56"/>
      <c r="AF702" s="66">
        <v>10.5</v>
      </c>
      <c r="AS702" s="193">
        <f t="shared" si="919"/>
        <v>934.19999999999993</v>
      </c>
      <c r="AT702" s="248" t="str">
        <f t="shared" si="920"/>
        <v/>
      </c>
      <c r="AU702">
        <v>148.28</v>
      </c>
      <c r="AV702">
        <v>52.26</v>
      </c>
      <c r="AW702">
        <v>60.12</v>
      </c>
      <c r="AX702">
        <v>30.14</v>
      </c>
      <c r="AY702">
        <v>297.79000000000002</v>
      </c>
      <c r="AZ702" s="61">
        <v>341.7</v>
      </c>
      <c r="BB702">
        <v>3.91</v>
      </c>
      <c r="BO702" s="90"/>
      <c r="BP702" s="90"/>
      <c r="BQ702" s="90"/>
      <c r="BR702" s="90"/>
      <c r="BS702" s="90"/>
      <c r="BT702" s="90"/>
      <c r="BU702" s="90"/>
      <c r="BV702" s="90"/>
      <c r="BW702" s="90"/>
      <c r="BX702" s="90"/>
      <c r="BY702" s="90"/>
      <c r="BZ702" s="90"/>
      <c r="CA702" s="90"/>
      <c r="CB702" s="90"/>
      <c r="CC702" s="90"/>
      <c r="CD702" s="90"/>
      <c r="CE702" s="90"/>
      <c r="CF702" s="90"/>
      <c r="CG702" s="90"/>
      <c r="CH702" s="90"/>
      <c r="CI702" s="90"/>
      <c r="CJ702" s="90"/>
      <c r="CK702" s="90"/>
      <c r="CL702" s="91"/>
      <c r="CM702" s="90">
        <v>3.2</v>
      </c>
      <c r="CN702" s="90">
        <v>30</v>
      </c>
      <c r="CO702" s="90"/>
      <c r="DB702" s="103"/>
      <c r="DC702" s="103"/>
      <c r="DD702" s="103"/>
      <c r="DE702" s="103"/>
      <c r="DF702" s="103"/>
      <c r="DG702" s="103"/>
      <c r="DH702" s="103"/>
      <c r="DI702" s="103"/>
      <c r="DJ702" s="103"/>
      <c r="DK702" s="103"/>
      <c r="DL702" s="103"/>
      <c r="DM702" s="103"/>
      <c r="DN702" s="103"/>
      <c r="DO702" s="103"/>
      <c r="DP702" s="103"/>
      <c r="DQ702" s="103"/>
      <c r="DR702" s="103"/>
      <c r="DS702" s="104"/>
      <c r="DT702" s="50">
        <f t="shared" si="860"/>
        <v>1</v>
      </c>
      <c r="DU702" s="73">
        <f t="shared" si="861"/>
        <v>0</v>
      </c>
      <c r="DV702" s="73">
        <f t="shared" si="862"/>
        <v>0</v>
      </c>
      <c r="DW702" s="73">
        <f t="shared" si="863"/>
        <v>1</v>
      </c>
      <c r="DX702" s="73">
        <f t="shared" si="864"/>
        <v>0</v>
      </c>
      <c r="DY702" s="125">
        <f t="shared" si="865"/>
        <v>0</v>
      </c>
      <c r="DZ702" s="73">
        <f t="shared" si="866"/>
        <v>1</v>
      </c>
      <c r="EA702" s="19">
        <f t="shared" si="867"/>
        <v>0</v>
      </c>
      <c r="EB702" s="50">
        <f t="shared" si="868"/>
        <v>0</v>
      </c>
      <c r="EC702" s="19">
        <f t="shared" si="869"/>
        <v>1</v>
      </c>
      <c r="ED702" s="19">
        <f t="shared" si="870"/>
        <v>0</v>
      </c>
      <c r="EE702" s="19">
        <f t="shared" si="871"/>
        <v>0</v>
      </c>
      <c r="EF702" s="50">
        <f t="shared" si="872"/>
        <v>0</v>
      </c>
      <c r="EG702" s="19">
        <f t="shared" si="873"/>
        <v>1</v>
      </c>
      <c r="EH702" s="19">
        <f t="shared" si="874"/>
        <v>0</v>
      </c>
      <c r="EI702" s="50">
        <f t="shared" si="875"/>
        <v>0</v>
      </c>
      <c r="EJ702" s="125">
        <f t="shared" si="876"/>
        <v>1</v>
      </c>
      <c r="EK702">
        <f t="shared" si="877"/>
        <v>148.28</v>
      </c>
      <c r="EL702">
        <f t="shared" si="878"/>
        <v>3.91</v>
      </c>
      <c r="EM702">
        <f t="shared" si="879"/>
        <v>52.26</v>
      </c>
      <c r="EN702">
        <f t="shared" si="880"/>
        <v>60.12</v>
      </c>
      <c r="EO702" t="str">
        <f t="shared" si="881"/>
        <v/>
      </c>
      <c r="EP702" t="str">
        <f t="shared" si="882"/>
        <v/>
      </c>
      <c r="EQ702">
        <f t="shared" si="883"/>
        <v>341.7</v>
      </c>
      <c r="ER702" t="str">
        <f t="shared" si="884"/>
        <v/>
      </c>
      <c r="ES702" t="str">
        <f t="shared" si="885"/>
        <v/>
      </c>
      <c r="ET702">
        <f t="shared" si="886"/>
        <v>297.79000000000002</v>
      </c>
      <c r="EU702" s="61">
        <f t="shared" si="887"/>
        <v>30.14</v>
      </c>
      <c r="EV702" s="53" t="e">
        <f>IF(ISNUMBER(EK702),EK702*#REF!,"")</f>
        <v>#REF!</v>
      </c>
      <c r="EW702" s="53" t="e">
        <f>IF(ISNUMBER(EL702),EL702*#REF!,"")</f>
        <v>#REF!</v>
      </c>
      <c r="EX702" s="53" t="e">
        <f>IF(ISNUMBER(EM702),EM702*#REF!,"")</f>
        <v>#REF!</v>
      </c>
      <c r="EY702" s="53" t="e">
        <f>IF(ISNUMBER(EN702),EN702*#REF!,"")</f>
        <v>#REF!</v>
      </c>
      <c r="EZ702" s="53" t="str">
        <f>IF(ISNUMBER(EO702),EO702*#REF!,"")</f>
        <v/>
      </c>
      <c r="FA702" s="53" t="str">
        <f>IF(ISNUMBER(EP702),EP702*#REF!,"")</f>
        <v/>
      </c>
      <c r="FB702" s="53" t="e">
        <f>IF(ISNUMBER(EQ702),EQ702*#REF!,"")</f>
        <v>#REF!</v>
      </c>
      <c r="FC702" s="53" t="str">
        <f>IF(ISNUMBER(ER702),ER702*#REF!,"")</f>
        <v/>
      </c>
      <c r="FD702" s="53" t="str">
        <f>IF(ISNUMBER(ES702),ES702*#REF!,"")</f>
        <v/>
      </c>
      <c r="FE702" s="53" t="e">
        <f>IF(ISNUMBER(ET702),ET702*#REF!,"")</f>
        <v>#REF!</v>
      </c>
      <c r="FF702" s="52" t="e">
        <f>IF(ISNUMBER(EU702),EU702*#REF!,"")</f>
        <v>#REF!</v>
      </c>
      <c r="FG702" s="55" t="str">
        <f t="shared" si="888"/>
        <v/>
      </c>
      <c r="FH702" s="55" t="str">
        <f t="shared" si="889"/>
        <v/>
      </c>
      <c r="FI702" s="55" t="str">
        <f t="shared" si="890"/>
        <v/>
      </c>
      <c r="FJ702" s="55" t="str">
        <f t="shared" si="891"/>
        <v/>
      </c>
      <c r="FK702" s="55" t="str">
        <f t="shared" si="892"/>
        <v/>
      </c>
      <c r="FL702" s="55" t="str">
        <f t="shared" si="893"/>
        <v/>
      </c>
      <c r="FM702" s="55" t="str">
        <f t="shared" si="894"/>
        <v/>
      </c>
      <c r="FN702" s="55" t="str">
        <f t="shared" si="895"/>
        <v/>
      </c>
      <c r="FO702" s="55" t="str">
        <f t="shared" si="896"/>
        <v/>
      </c>
      <c r="FP702" s="55" t="str">
        <f t="shared" si="897"/>
        <v/>
      </c>
      <c r="FQ702" s="59" t="str">
        <f t="shared" si="898"/>
        <v/>
      </c>
      <c r="FR702" s="53" t="str">
        <f t="shared" si="852"/>
        <v/>
      </c>
      <c r="FS702" s="53" t="e">
        <f t="shared" si="899"/>
        <v>#VALUE!</v>
      </c>
      <c r="FT702" s="19" t="e">
        <f t="shared" si="900"/>
        <v>#VALUE!</v>
      </c>
      <c r="FU702" s="19" t="e">
        <f t="shared" si="901"/>
        <v>#VALUE!</v>
      </c>
      <c r="FV702" s="19" t="e">
        <f t="shared" si="902"/>
        <v>#VALUE!</v>
      </c>
      <c r="FW702" s="50" t="e">
        <f t="shared" si="903"/>
        <v>#VALUE!</v>
      </c>
      <c r="FX702" s="120">
        <f t="shared" si="904"/>
        <v>0</v>
      </c>
      <c r="FY702" s="120">
        <f t="shared" si="905"/>
        <v>0</v>
      </c>
      <c r="FZ702" s="120">
        <f t="shared" si="906"/>
        <v>0</v>
      </c>
      <c r="GA702" s="120">
        <f t="shared" si="907"/>
        <v>0</v>
      </c>
      <c r="GB702" s="120">
        <f t="shared" si="908"/>
        <v>0</v>
      </c>
      <c r="GC702" s="120">
        <f t="shared" si="909"/>
        <v>0</v>
      </c>
      <c r="GD702" s="120">
        <f t="shared" si="910"/>
        <v>0</v>
      </c>
      <c r="GE702" s="120">
        <f t="shared" si="911"/>
        <v>0</v>
      </c>
      <c r="GF702" s="120">
        <f t="shared" si="912"/>
        <v>0</v>
      </c>
      <c r="GG702">
        <f t="shared" si="913"/>
        <v>0</v>
      </c>
      <c r="GH702">
        <f t="shared" si="914"/>
        <v>0</v>
      </c>
      <c r="GI702">
        <v>6</v>
      </c>
      <c r="GJ702" t="str">
        <f t="shared" si="915"/>
        <v/>
      </c>
    </row>
    <row r="703" spans="1:192" ht="15" x14ac:dyDescent="0.25">
      <c r="A703" s="50">
        <f t="shared" si="917"/>
        <v>702</v>
      </c>
      <c r="B703" s="2" t="s">
        <v>340</v>
      </c>
      <c r="C703" s="2" t="s">
        <v>602</v>
      </c>
      <c r="D703" s="2"/>
      <c r="E703" s="2"/>
      <c r="F703" s="98">
        <v>3466100</v>
      </c>
      <c r="G703" s="98">
        <v>5559290</v>
      </c>
      <c r="H703" s="77">
        <f t="shared" si="855"/>
        <v>466039.13</v>
      </c>
      <c r="I703" s="77">
        <f t="shared" si="856"/>
        <v>5557506.074</v>
      </c>
      <c r="J703" s="66">
        <v>184</v>
      </c>
      <c r="K703" s="66" t="s">
        <v>1334</v>
      </c>
      <c r="L703" s="19">
        <v>134.5</v>
      </c>
      <c r="Q703" s="58" t="s">
        <v>2850</v>
      </c>
      <c r="R703" s="58" t="s">
        <v>2900</v>
      </c>
      <c r="S703" s="2" t="s">
        <v>2812</v>
      </c>
      <c r="T703" s="241" t="str">
        <f t="shared" si="857"/>
        <v>-</v>
      </c>
      <c r="U703" s="241" t="str">
        <f t="shared" si="858"/>
        <v>-</v>
      </c>
      <c r="V703" s="241" t="str">
        <f t="shared" si="859"/>
        <v>-</v>
      </c>
      <c r="W703" s="241" t="str">
        <f t="shared" si="851"/>
        <v>-</v>
      </c>
      <c r="X703" s="260">
        <f t="shared" si="918"/>
        <v>6</v>
      </c>
      <c r="Y703" s="261" t="str">
        <f t="shared" si="921"/>
        <v/>
      </c>
      <c r="Z703" s="56"/>
      <c r="AA703" s="48">
        <v>42236</v>
      </c>
      <c r="AB703" s="73">
        <v>1</v>
      </c>
      <c r="AC703" s="2" t="s">
        <v>738</v>
      </c>
      <c r="AD703" s="2"/>
      <c r="AE703" s="56"/>
      <c r="AF703" s="66">
        <v>16.7</v>
      </c>
      <c r="AG703" s="19">
        <v>884</v>
      </c>
      <c r="AH703" s="19">
        <v>6.66</v>
      </c>
      <c r="AI703" s="272"/>
      <c r="AL703" s="19">
        <v>2.14</v>
      </c>
      <c r="AS703" s="193">
        <f t="shared" si="919"/>
        <v>564.86999999999989</v>
      </c>
      <c r="AT703" s="248" t="str">
        <f t="shared" si="920"/>
        <v/>
      </c>
      <c r="AU703">
        <v>111</v>
      </c>
      <c r="AV703">
        <v>11.8</v>
      </c>
      <c r="AW703">
        <v>44.5</v>
      </c>
      <c r="AX703">
        <v>155</v>
      </c>
      <c r="AY703">
        <v>8.23</v>
      </c>
      <c r="AZ703" s="61">
        <v>227</v>
      </c>
      <c r="BA703">
        <v>0.12</v>
      </c>
      <c r="BB703">
        <v>5.93</v>
      </c>
      <c r="BC703">
        <v>0.56000000000000005</v>
      </c>
      <c r="BD703">
        <v>0.2</v>
      </c>
      <c r="BG703">
        <v>0.24</v>
      </c>
      <c r="BH703">
        <v>0.16</v>
      </c>
      <c r="BJ703">
        <v>0.06</v>
      </c>
      <c r="BK703">
        <v>7.0000000000000007E-2</v>
      </c>
      <c r="BO703" s="90"/>
      <c r="BP703" s="273"/>
      <c r="BQ703" s="90"/>
      <c r="BR703" s="90"/>
      <c r="BS703" s="90"/>
      <c r="BT703" s="90"/>
      <c r="BU703" s="90"/>
      <c r="BV703" s="90"/>
      <c r="BW703" s="90"/>
      <c r="BX703" s="90"/>
      <c r="BY703" s="90"/>
      <c r="BZ703" s="90"/>
      <c r="CA703" s="90"/>
      <c r="CB703" s="90"/>
      <c r="CC703" s="90"/>
      <c r="CD703" s="90"/>
      <c r="CE703" s="90"/>
      <c r="CF703" s="90"/>
      <c r="CG703" s="90"/>
      <c r="CH703" s="90"/>
      <c r="CI703" s="90"/>
      <c r="CJ703" s="90"/>
      <c r="CK703" s="90"/>
      <c r="CL703" s="91"/>
      <c r="CM703" s="90"/>
      <c r="CN703" s="90" t="s">
        <v>3088</v>
      </c>
      <c r="CO703" s="90"/>
      <c r="DB703" s="103"/>
      <c r="DC703" s="103"/>
      <c r="DD703" s="103"/>
      <c r="DE703" s="103"/>
      <c r="DF703" s="103"/>
      <c r="DG703" s="103"/>
      <c r="DH703" s="103"/>
      <c r="DI703" s="103"/>
      <c r="DJ703" s="103"/>
      <c r="DK703" s="103"/>
      <c r="DL703" s="103"/>
      <c r="DM703" s="103"/>
      <c r="DN703" s="103"/>
      <c r="DO703" s="103"/>
      <c r="DP703" s="103"/>
      <c r="DQ703" s="103"/>
      <c r="DR703" s="103"/>
      <c r="DS703" s="104"/>
      <c r="DT703" s="50">
        <f t="shared" si="860"/>
        <v>1</v>
      </c>
      <c r="DU703" s="73">
        <f t="shared" si="861"/>
        <v>0</v>
      </c>
      <c r="DV703" s="73">
        <f t="shared" si="862"/>
        <v>0</v>
      </c>
      <c r="DW703" s="73">
        <f t="shared" si="863"/>
        <v>1</v>
      </c>
      <c r="DX703" s="73">
        <f t="shared" si="864"/>
        <v>0</v>
      </c>
      <c r="DY703" s="125">
        <f t="shared" si="865"/>
        <v>0</v>
      </c>
      <c r="DZ703" s="73">
        <f t="shared" si="866"/>
        <v>1</v>
      </c>
      <c r="EA703" s="19">
        <f t="shared" si="867"/>
        <v>0</v>
      </c>
      <c r="EB703" s="50">
        <f t="shared" si="868"/>
        <v>0</v>
      </c>
      <c r="EC703" s="19">
        <f t="shared" si="869"/>
        <v>1</v>
      </c>
      <c r="ED703" s="19">
        <f t="shared" si="870"/>
        <v>0</v>
      </c>
      <c r="EE703" s="19">
        <f t="shared" si="871"/>
        <v>0</v>
      </c>
      <c r="EF703" s="50">
        <f t="shared" si="872"/>
        <v>0</v>
      </c>
      <c r="EG703" s="19">
        <f t="shared" si="873"/>
        <v>0</v>
      </c>
      <c r="EH703" s="19">
        <f t="shared" si="874"/>
        <v>0</v>
      </c>
      <c r="EI703" s="50">
        <f t="shared" si="875"/>
        <v>1</v>
      </c>
      <c r="EJ703" s="125">
        <f t="shared" si="876"/>
        <v>1</v>
      </c>
      <c r="EK703">
        <f t="shared" si="877"/>
        <v>111</v>
      </c>
      <c r="EL703">
        <f t="shared" si="878"/>
        <v>5.93</v>
      </c>
      <c r="EM703">
        <f t="shared" si="879"/>
        <v>11.8</v>
      </c>
      <c r="EN703">
        <f t="shared" si="880"/>
        <v>44.5</v>
      </c>
      <c r="EO703" t="str">
        <f t="shared" si="881"/>
        <v/>
      </c>
      <c r="EP703" t="str">
        <f t="shared" si="882"/>
        <v/>
      </c>
      <c r="EQ703">
        <f t="shared" si="883"/>
        <v>227</v>
      </c>
      <c r="ER703" t="str">
        <f t="shared" si="884"/>
        <v/>
      </c>
      <c r="ES703">
        <f t="shared" si="885"/>
        <v>0.06</v>
      </c>
      <c r="ET703">
        <f t="shared" si="886"/>
        <v>8.23</v>
      </c>
      <c r="EU703" s="61">
        <f t="shared" si="887"/>
        <v>155</v>
      </c>
      <c r="EV703" s="53" t="e">
        <f>IF(ISNUMBER(EK703),EK703*#REF!,"")</f>
        <v>#REF!</v>
      </c>
      <c r="EW703" s="53" t="e">
        <f>IF(ISNUMBER(EL703),EL703*#REF!,"")</f>
        <v>#REF!</v>
      </c>
      <c r="EX703" s="53" t="e">
        <f>IF(ISNUMBER(EM703),EM703*#REF!,"")</f>
        <v>#REF!</v>
      </c>
      <c r="EY703" s="53" t="e">
        <f>IF(ISNUMBER(EN703),EN703*#REF!,"")</f>
        <v>#REF!</v>
      </c>
      <c r="EZ703" s="53" t="str">
        <f>IF(ISNUMBER(EO703),EO703*#REF!,"")</f>
        <v/>
      </c>
      <c r="FA703" s="53" t="str">
        <f>IF(ISNUMBER(EP703),EP703*#REF!,"")</f>
        <v/>
      </c>
      <c r="FB703" s="53" t="e">
        <f>IF(ISNUMBER(EQ703),EQ703*#REF!,"")</f>
        <v>#REF!</v>
      </c>
      <c r="FC703" s="53" t="str">
        <f>IF(ISNUMBER(ER703),ER703*#REF!,"")</f>
        <v/>
      </c>
      <c r="FD703" s="53" t="e">
        <f>IF(ISNUMBER(ES703),ES703*#REF!,"")</f>
        <v>#REF!</v>
      </c>
      <c r="FE703" s="53" t="e">
        <f>IF(ISNUMBER(ET703),ET703*#REF!,"")</f>
        <v>#REF!</v>
      </c>
      <c r="FF703" s="52" t="e">
        <f>IF(ISNUMBER(EU703),EU703*#REF!,"")</f>
        <v>#REF!</v>
      </c>
      <c r="FG703" s="55" t="str">
        <f t="shared" si="888"/>
        <v/>
      </c>
      <c r="FH703" s="55" t="str">
        <f t="shared" si="889"/>
        <v/>
      </c>
      <c r="FI703" s="55" t="str">
        <f t="shared" si="890"/>
        <v/>
      </c>
      <c r="FJ703" s="55" t="str">
        <f t="shared" si="891"/>
        <v/>
      </c>
      <c r="FK703" s="55" t="str">
        <f t="shared" si="892"/>
        <v/>
      </c>
      <c r="FL703" s="55" t="str">
        <f t="shared" si="893"/>
        <v/>
      </c>
      <c r="FM703" s="55" t="str">
        <f t="shared" si="894"/>
        <v/>
      </c>
      <c r="FN703" s="55" t="str">
        <f t="shared" si="895"/>
        <v/>
      </c>
      <c r="FO703" s="55" t="str">
        <f t="shared" si="896"/>
        <v/>
      </c>
      <c r="FP703" s="55" t="str">
        <f t="shared" si="897"/>
        <v/>
      </c>
      <c r="FQ703" s="59" t="str">
        <f t="shared" si="898"/>
        <v/>
      </c>
      <c r="FR703" s="53" t="str">
        <f t="shared" si="852"/>
        <v/>
      </c>
      <c r="FS703" s="53" t="e">
        <f t="shared" si="899"/>
        <v>#VALUE!</v>
      </c>
      <c r="FT703" s="19" t="e">
        <f t="shared" si="900"/>
        <v>#VALUE!</v>
      </c>
      <c r="FU703" s="19" t="e">
        <f t="shared" si="901"/>
        <v>#VALUE!</v>
      </c>
      <c r="FV703" s="19" t="e">
        <f t="shared" si="902"/>
        <v>#VALUE!</v>
      </c>
      <c r="FW703" s="50" t="e">
        <f t="shared" si="903"/>
        <v>#VALUE!</v>
      </c>
      <c r="FX703" s="120">
        <f t="shared" si="904"/>
        <v>0</v>
      </c>
      <c r="FY703" s="120">
        <f t="shared" si="905"/>
        <v>0</v>
      </c>
      <c r="FZ703" s="120">
        <f t="shared" si="906"/>
        <v>0</v>
      </c>
      <c r="GA703" s="120">
        <f t="shared" si="907"/>
        <v>0</v>
      </c>
      <c r="GB703" s="120">
        <f t="shared" si="908"/>
        <v>0</v>
      </c>
      <c r="GC703" s="120">
        <f t="shared" si="909"/>
        <v>0</v>
      </c>
      <c r="GD703" s="120">
        <f t="shared" si="910"/>
        <v>0</v>
      </c>
      <c r="GE703" s="120">
        <f t="shared" si="911"/>
        <v>0</v>
      </c>
      <c r="GF703" s="120">
        <f t="shared" si="912"/>
        <v>0</v>
      </c>
      <c r="GG703">
        <f t="shared" si="913"/>
        <v>0</v>
      </c>
      <c r="GH703">
        <f t="shared" si="914"/>
        <v>0</v>
      </c>
      <c r="GI703">
        <v>6</v>
      </c>
      <c r="GJ703" t="str">
        <f t="shared" si="915"/>
        <v/>
      </c>
    </row>
    <row r="704" spans="1:192" ht="15" x14ac:dyDescent="0.25">
      <c r="A704" s="50">
        <f t="shared" si="917"/>
        <v>703</v>
      </c>
      <c r="B704" s="2" t="s">
        <v>340</v>
      </c>
      <c r="C704" s="2" t="s">
        <v>856</v>
      </c>
      <c r="D704" s="2"/>
      <c r="E704" s="2"/>
      <c r="F704" s="271">
        <v>3465053</v>
      </c>
      <c r="G704" s="271">
        <v>5559437</v>
      </c>
      <c r="H704" s="77">
        <f t="shared" si="855"/>
        <v>464992.54880000005</v>
      </c>
      <c r="I704" s="77">
        <f t="shared" si="856"/>
        <v>5557653.0152000003</v>
      </c>
      <c r="J704" s="66">
        <v>184</v>
      </c>
      <c r="K704" s="66" t="s">
        <v>1334</v>
      </c>
      <c r="L704" s="19">
        <v>42</v>
      </c>
      <c r="O704" s="66">
        <v>184</v>
      </c>
      <c r="P704" s="66"/>
      <c r="Q704" s="58" t="s">
        <v>2843</v>
      </c>
      <c r="R704" s="58" t="s">
        <v>1422</v>
      </c>
      <c r="S704" s="2" t="s">
        <v>1328</v>
      </c>
      <c r="T704" s="241" t="str">
        <f t="shared" si="857"/>
        <v>-</v>
      </c>
      <c r="U704" s="241" t="str">
        <f t="shared" si="858"/>
        <v>M</v>
      </c>
      <c r="V704" s="241" t="str">
        <f t="shared" si="859"/>
        <v>-</v>
      </c>
      <c r="W704" s="241" t="str">
        <f t="shared" si="851"/>
        <v>-</v>
      </c>
      <c r="X704" s="260">
        <f t="shared" si="918"/>
        <v>6</v>
      </c>
      <c r="Y704" s="261" t="str">
        <f t="shared" si="921"/>
        <v/>
      </c>
      <c r="Z704" s="56"/>
      <c r="AA704" s="48">
        <v>42236</v>
      </c>
      <c r="AB704" s="73">
        <v>1</v>
      </c>
      <c r="AC704" s="2" t="s">
        <v>738</v>
      </c>
      <c r="AD704" s="2"/>
      <c r="AE704" s="56"/>
      <c r="AF704" s="128">
        <v>18</v>
      </c>
      <c r="AG704" s="19">
        <v>9383</v>
      </c>
      <c r="AH704" s="19">
        <v>6.03</v>
      </c>
      <c r="AI704" s="272"/>
      <c r="AL704" s="19">
        <v>0.47</v>
      </c>
      <c r="AM704" s="66">
        <v>6.0000000000000001E-3</v>
      </c>
      <c r="AS704" s="193">
        <f t="shared" si="919"/>
        <v>5878.69</v>
      </c>
      <c r="AT704" s="248" t="str">
        <f t="shared" si="920"/>
        <v/>
      </c>
      <c r="AU704" s="197">
        <v>1645</v>
      </c>
      <c r="AV704">
        <v>51.4</v>
      </c>
      <c r="AW704">
        <v>327</v>
      </c>
      <c r="AX704" s="197">
        <v>2869</v>
      </c>
      <c r="AY704">
        <v>23.4</v>
      </c>
      <c r="AZ704" s="61">
        <v>884</v>
      </c>
      <c r="BA704">
        <v>1.71</v>
      </c>
      <c r="BB704">
        <v>58</v>
      </c>
      <c r="BC704">
        <v>7.69</v>
      </c>
      <c r="BD704">
        <v>3.06</v>
      </c>
      <c r="BG704">
        <v>0.81</v>
      </c>
      <c r="BH704">
        <v>2.36</v>
      </c>
      <c r="BJ704">
        <v>4.0999999999999996</v>
      </c>
      <c r="BK704">
        <v>1.1599999999999999</v>
      </c>
      <c r="BO704" s="90"/>
      <c r="BP704" s="273"/>
      <c r="BQ704" s="90"/>
      <c r="BR704" s="90"/>
      <c r="BS704" s="90"/>
      <c r="BT704" s="90"/>
      <c r="BU704" s="90"/>
      <c r="BV704" s="90"/>
      <c r="BW704" s="90"/>
      <c r="BX704" s="90"/>
      <c r="BY704" s="90"/>
      <c r="BZ704" s="90"/>
      <c r="CA704" s="90"/>
      <c r="CB704" s="90"/>
      <c r="CC704" s="90"/>
      <c r="CD704" s="90"/>
      <c r="CE704" s="90"/>
      <c r="CF704" s="90"/>
      <c r="CG704" s="90"/>
      <c r="CH704" s="90"/>
      <c r="CI704" s="90"/>
      <c r="CJ704" s="90"/>
      <c r="CK704" s="90"/>
      <c r="CL704" s="91"/>
      <c r="CM704" s="90"/>
      <c r="CN704" s="90" t="s">
        <v>3088</v>
      </c>
      <c r="CO704" s="90"/>
      <c r="DB704" s="103"/>
      <c r="DC704" s="103"/>
      <c r="DD704" s="103"/>
      <c r="DE704" s="103"/>
      <c r="DF704" s="103"/>
      <c r="DG704" s="103"/>
      <c r="DH704" s="103"/>
      <c r="DI704" s="103"/>
      <c r="DJ704" s="103"/>
      <c r="DK704" s="103"/>
      <c r="DL704" s="103"/>
      <c r="DM704" s="103"/>
      <c r="DN704" s="103"/>
      <c r="DO704" s="103"/>
      <c r="DP704" s="103"/>
      <c r="DQ704" s="103"/>
      <c r="DR704" s="103"/>
      <c r="DS704" s="104"/>
      <c r="DT704" s="50">
        <f t="shared" si="860"/>
        <v>1</v>
      </c>
      <c r="DU704" s="73">
        <f t="shared" si="861"/>
        <v>0</v>
      </c>
      <c r="DV704" s="73">
        <f t="shared" si="862"/>
        <v>1</v>
      </c>
      <c r="DW704" s="73">
        <f t="shared" si="863"/>
        <v>0</v>
      </c>
      <c r="DX704" s="73">
        <f t="shared" si="864"/>
        <v>0</v>
      </c>
      <c r="DY704" s="125">
        <f t="shared" si="865"/>
        <v>0</v>
      </c>
      <c r="DZ704" s="73">
        <f t="shared" si="866"/>
        <v>1</v>
      </c>
      <c r="EA704" s="19">
        <f t="shared" si="867"/>
        <v>0</v>
      </c>
      <c r="EB704" s="50">
        <f t="shared" si="868"/>
        <v>0</v>
      </c>
      <c r="EC704" s="19">
        <f t="shared" si="869"/>
        <v>0</v>
      </c>
      <c r="ED704" s="19">
        <f t="shared" si="870"/>
        <v>1</v>
      </c>
      <c r="EE704" s="19">
        <f t="shared" si="871"/>
        <v>0</v>
      </c>
      <c r="EF704" s="50">
        <f t="shared" si="872"/>
        <v>0</v>
      </c>
      <c r="EG704" s="19">
        <f t="shared" si="873"/>
        <v>0</v>
      </c>
      <c r="EH704" s="19">
        <f t="shared" si="874"/>
        <v>0</v>
      </c>
      <c r="EI704" s="50">
        <f t="shared" si="875"/>
        <v>1</v>
      </c>
      <c r="EJ704" s="125">
        <f t="shared" si="876"/>
        <v>1</v>
      </c>
      <c r="EK704">
        <f t="shared" si="877"/>
        <v>1645</v>
      </c>
      <c r="EL704">
        <f t="shared" si="878"/>
        <v>58</v>
      </c>
      <c r="EM704">
        <f t="shared" si="879"/>
        <v>51.4</v>
      </c>
      <c r="EN704">
        <f t="shared" si="880"/>
        <v>327</v>
      </c>
      <c r="EO704" t="str">
        <f t="shared" si="881"/>
        <v/>
      </c>
      <c r="EP704" t="str">
        <f t="shared" si="882"/>
        <v/>
      </c>
      <c r="EQ704">
        <f t="shared" si="883"/>
        <v>884</v>
      </c>
      <c r="ER704" t="str">
        <f t="shared" si="884"/>
        <v/>
      </c>
      <c r="ES704">
        <f t="shared" si="885"/>
        <v>4.0999999999999996</v>
      </c>
      <c r="ET704">
        <f t="shared" si="886"/>
        <v>23.4</v>
      </c>
      <c r="EU704" s="61">
        <f t="shared" si="887"/>
        <v>2869</v>
      </c>
      <c r="EV704" s="53" t="e">
        <f>IF(ISNUMBER(EK704),EK704*#REF!,"")</f>
        <v>#REF!</v>
      </c>
      <c r="EW704" s="53" t="e">
        <f>IF(ISNUMBER(EL704),EL704*#REF!,"")</f>
        <v>#REF!</v>
      </c>
      <c r="EX704" s="53" t="e">
        <f>IF(ISNUMBER(EM704),EM704*#REF!,"")</f>
        <v>#REF!</v>
      </c>
      <c r="EY704" s="53" t="e">
        <f>IF(ISNUMBER(EN704),EN704*#REF!,"")</f>
        <v>#REF!</v>
      </c>
      <c r="EZ704" s="53" t="str">
        <f>IF(ISNUMBER(EO704),EO704*#REF!,"")</f>
        <v/>
      </c>
      <c r="FA704" s="53" t="str">
        <f>IF(ISNUMBER(EP704),EP704*#REF!,"")</f>
        <v/>
      </c>
      <c r="FB704" s="53" t="e">
        <f>IF(ISNUMBER(EQ704),EQ704*#REF!,"")</f>
        <v>#REF!</v>
      </c>
      <c r="FC704" s="53" t="str">
        <f>IF(ISNUMBER(ER704),ER704*#REF!,"")</f>
        <v/>
      </c>
      <c r="FD704" s="53" t="e">
        <f>IF(ISNUMBER(ES704),ES704*#REF!,"")</f>
        <v>#REF!</v>
      </c>
      <c r="FE704" s="53" t="e">
        <f>IF(ISNUMBER(ET704),ET704*#REF!,"")</f>
        <v>#REF!</v>
      </c>
      <c r="FF704" s="52" t="e">
        <f>IF(ISNUMBER(EU704),EU704*#REF!,"")</f>
        <v>#REF!</v>
      </c>
      <c r="FG704" s="55" t="str">
        <f t="shared" si="888"/>
        <v/>
      </c>
      <c r="FH704" s="55" t="str">
        <f t="shared" si="889"/>
        <v/>
      </c>
      <c r="FI704" s="55" t="str">
        <f t="shared" si="890"/>
        <v/>
      </c>
      <c r="FJ704" s="55" t="str">
        <f t="shared" si="891"/>
        <v/>
      </c>
      <c r="FK704" s="55" t="str">
        <f t="shared" si="892"/>
        <v/>
      </c>
      <c r="FL704" s="55" t="str">
        <f t="shared" si="893"/>
        <v/>
      </c>
      <c r="FM704" s="55" t="str">
        <f t="shared" si="894"/>
        <v/>
      </c>
      <c r="FN704" s="55" t="str">
        <f t="shared" si="895"/>
        <v/>
      </c>
      <c r="FO704" s="55" t="str">
        <f t="shared" si="896"/>
        <v/>
      </c>
      <c r="FP704" s="55" t="str">
        <f t="shared" si="897"/>
        <v/>
      </c>
      <c r="FQ704" s="59" t="str">
        <f t="shared" si="898"/>
        <v/>
      </c>
      <c r="FR704" s="53" t="str">
        <f t="shared" si="852"/>
        <v/>
      </c>
      <c r="FS704" s="53" t="e">
        <f t="shared" si="899"/>
        <v>#VALUE!</v>
      </c>
      <c r="FT704" s="19" t="e">
        <f t="shared" si="900"/>
        <v>#VALUE!</v>
      </c>
      <c r="FU704" s="19" t="e">
        <f t="shared" si="901"/>
        <v>#VALUE!</v>
      </c>
      <c r="FV704" s="19" t="e">
        <f t="shared" si="902"/>
        <v>#VALUE!</v>
      </c>
      <c r="FW704" s="50" t="e">
        <f t="shared" si="903"/>
        <v>#VALUE!</v>
      </c>
      <c r="FX704" s="120">
        <f t="shared" si="904"/>
        <v>0</v>
      </c>
      <c r="FY704" s="120">
        <f t="shared" si="905"/>
        <v>0</v>
      </c>
      <c r="FZ704" s="120">
        <f t="shared" si="906"/>
        <v>0</v>
      </c>
      <c r="GA704" s="120">
        <f t="shared" si="907"/>
        <v>0</v>
      </c>
      <c r="GB704" s="120">
        <f t="shared" si="908"/>
        <v>0</v>
      </c>
      <c r="GC704" s="120">
        <f t="shared" si="909"/>
        <v>0</v>
      </c>
      <c r="GD704" s="120">
        <f t="shared" si="910"/>
        <v>0</v>
      </c>
      <c r="GE704" s="120">
        <f t="shared" si="911"/>
        <v>0</v>
      </c>
      <c r="GF704" s="120">
        <f t="shared" si="912"/>
        <v>0</v>
      </c>
      <c r="GG704">
        <f t="shared" si="913"/>
        <v>0</v>
      </c>
      <c r="GH704">
        <f t="shared" si="914"/>
        <v>0</v>
      </c>
      <c r="GI704">
        <v>6</v>
      </c>
      <c r="GJ704" t="str">
        <f t="shared" si="915"/>
        <v/>
      </c>
    </row>
    <row r="705" spans="1:192" x14ac:dyDescent="0.2">
      <c r="A705" s="50">
        <f t="shared" si="917"/>
        <v>704</v>
      </c>
      <c r="B705" s="58" t="s">
        <v>340</v>
      </c>
      <c r="C705" s="58" t="s">
        <v>608</v>
      </c>
      <c r="D705" s="58"/>
      <c r="E705" s="58"/>
      <c r="F705" s="83">
        <v>3465062</v>
      </c>
      <c r="G705" s="83">
        <v>5559455</v>
      </c>
      <c r="H705" s="77">
        <f t="shared" si="855"/>
        <v>465001.54520000005</v>
      </c>
      <c r="I705" s="77">
        <f t="shared" si="856"/>
        <v>5557671.0080000004</v>
      </c>
      <c r="J705" s="83">
        <v>183</v>
      </c>
      <c r="K705" s="83" t="s">
        <v>1332</v>
      </c>
      <c r="L705" s="83">
        <v>6.9</v>
      </c>
      <c r="M705" s="83"/>
      <c r="O705" s="83"/>
      <c r="P705" s="83"/>
      <c r="Q705" s="58" t="s">
        <v>2843</v>
      </c>
      <c r="R705" s="58" t="s">
        <v>1422</v>
      </c>
      <c r="S705" s="58" t="s">
        <v>1327</v>
      </c>
      <c r="T705" s="241" t="str">
        <f t="shared" si="857"/>
        <v>-</v>
      </c>
      <c r="U705" s="241" t="str">
        <f t="shared" si="858"/>
        <v>M</v>
      </c>
      <c r="V705" s="241" t="str">
        <f t="shared" si="859"/>
        <v>-</v>
      </c>
      <c r="W705" s="241" t="str">
        <f t="shared" si="851"/>
        <v>A</v>
      </c>
      <c r="X705" s="260">
        <f t="shared" si="918"/>
        <v>6</v>
      </c>
      <c r="Y705" s="261" t="str">
        <f t="shared" si="921"/>
        <v/>
      </c>
      <c r="Z705" s="68" t="s">
        <v>1390</v>
      </c>
      <c r="AA705" s="83" t="s">
        <v>1592</v>
      </c>
      <c r="AB705" s="77">
        <v>1</v>
      </c>
      <c r="AC705" s="58" t="s">
        <v>412</v>
      </c>
      <c r="AD705" s="58" t="s">
        <v>2257</v>
      </c>
      <c r="AE705" s="68"/>
      <c r="AF705" s="83">
        <v>16.3</v>
      </c>
      <c r="AG705" s="83"/>
      <c r="AH705" s="83"/>
      <c r="AI705" s="83"/>
      <c r="AJ705" s="83">
        <v>1.0033399999999999</v>
      </c>
      <c r="AK705" s="83">
        <v>21.3</v>
      </c>
      <c r="AL705" s="83"/>
      <c r="AM705" s="83">
        <v>0.96</v>
      </c>
      <c r="AN705" s="58"/>
      <c r="AO705" s="58"/>
      <c r="AP705" s="83"/>
      <c r="AQ705" s="58"/>
      <c r="AR705" s="58">
        <v>5241</v>
      </c>
      <c r="AS705" s="193">
        <f t="shared" si="919"/>
        <v>5238.4185000000007</v>
      </c>
      <c r="AT705" s="248" t="str">
        <f t="shared" si="920"/>
        <v/>
      </c>
      <c r="AU705" s="58">
        <v>1417</v>
      </c>
      <c r="AV705" s="58">
        <v>43.9</v>
      </c>
      <c r="AW705" s="58">
        <v>285</v>
      </c>
      <c r="AX705" s="58">
        <v>2254</v>
      </c>
      <c r="AY705" s="58">
        <v>21.55</v>
      </c>
      <c r="AZ705" s="68">
        <v>1030</v>
      </c>
      <c r="BA705" s="58" t="s">
        <v>1322</v>
      </c>
      <c r="BB705" s="58">
        <v>45.38</v>
      </c>
      <c r="BC705" s="58"/>
      <c r="BD705" s="58">
        <v>2.0910000000000002</v>
      </c>
      <c r="BE705" s="58">
        <v>9.2569999999999997</v>
      </c>
      <c r="BF705" s="58">
        <v>0.65300000000000002</v>
      </c>
      <c r="BG705" s="58" t="s">
        <v>1322</v>
      </c>
      <c r="BH705" s="58"/>
      <c r="BI705" s="58"/>
      <c r="BJ705" s="58"/>
      <c r="BK705" s="58"/>
      <c r="BL705" s="58"/>
      <c r="BM705" s="58">
        <v>129.4</v>
      </c>
      <c r="BN705" s="68"/>
      <c r="BO705" s="81"/>
      <c r="BP705" s="81">
        <v>106</v>
      </c>
      <c r="BQ705" s="81">
        <v>81.5</v>
      </c>
      <c r="BR705" s="81"/>
      <c r="BS705" s="81"/>
      <c r="BT705" s="81"/>
      <c r="BU705" s="81"/>
      <c r="BV705" s="81"/>
      <c r="BW705" s="81"/>
      <c r="BX705" s="81"/>
      <c r="BY705" s="81"/>
      <c r="BZ705" s="81"/>
      <c r="CA705" s="81"/>
      <c r="CB705" s="81"/>
      <c r="CC705" s="81"/>
      <c r="CD705" s="81"/>
      <c r="CE705" s="81"/>
      <c r="CF705" s="81"/>
      <c r="CG705" s="81"/>
      <c r="CH705" s="81"/>
      <c r="CI705" s="81"/>
      <c r="CJ705" s="81"/>
      <c r="CK705" s="81"/>
      <c r="CL705" s="82"/>
      <c r="CM705" s="81"/>
      <c r="CN705" s="81">
        <v>1923</v>
      </c>
      <c r="CO705" s="81"/>
      <c r="CP705" s="58"/>
      <c r="CQ705" s="68"/>
      <c r="CR705" s="58"/>
      <c r="CS705" s="58"/>
      <c r="CT705" s="58"/>
      <c r="CU705" s="58"/>
      <c r="CV705" s="58"/>
      <c r="CW705" s="58"/>
      <c r="CX705" s="58"/>
      <c r="CY705" s="58"/>
      <c r="CZ705" s="58"/>
      <c r="DA705" s="68"/>
      <c r="DB705" s="81"/>
      <c r="DC705" s="81"/>
      <c r="DD705" s="81"/>
      <c r="DE705" s="81"/>
      <c r="DF705" s="81"/>
      <c r="DG705" s="81"/>
      <c r="DH705" s="81"/>
      <c r="DI705" s="81"/>
      <c r="DJ705" s="81"/>
      <c r="DK705" s="103"/>
      <c r="DL705" s="103"/>
      <c r="DM705" s="103"/>
      <c r="DN705" s="81"/>
      <c r="DO705" s="81"/>
      <c r="DP705" s="103"/>
      <c r="DQ705" s="103"/>
      <c r="DR705" s="103"/>
      <c r="DS705" s="104"/>
      <c r="DT705" s="50">
        <f t="shared" si="860"/>
        <v>1</v>
      </c>
      <c r="DU705" s="73">
        <f t="shared" si="861"/>
        <v>1</v>
      </c>
      <c r="DV705" s="73">
        <f t="shared" si="862"/>
        <v>0</v>
      </c>
      <c r="DW705" s="73">
        <f t="shared" si="863"/>
        <v>0</v>
      </c>
      <c r="DX705" s="73">
        <f t="shared" si="864"/>
        <v>0</v>
      </c>
      <c r="DY705" s="125">
        <f t="shared" si="865"/>
        <v>0</v>
      </c>
      <c r="DZ705" s="73">
        <f t="shared" si="866"/>
        <v>1</v>
      </c>
      <c r="EA705" s="19">
        <f t="shared" si="867"/>
        <v>0</v>
      </c>
      <c r="EB705" s="50">
        <f t="shared" si="868"/>
        <v>0</v>
      </c>
      <c r="EC705" s="19">
        <f t="shared" si="869"/>
        <v>0</v>
      </c>
      <c r="ED705" s="19">
        <f t="shared" si="870"/>
        <v>1</v>
      </c>
      <c r="EE705" s="19">
        <f t="shared" si="871"/>
        <v>0</v>
      </c>
      <c r="EF705" s="50">
        <f t="shared" si="872"/>
        <v>0</v>
      </c>
      <c r="EG705" s="19">
        <f t="shared" si="873"/>
        <v>0</v>
      </c>
      <c r="EH705" s="19">
        <f t="shared" si="874"/>
        <v>1</v>
      </c>
      <c r="EI705" s="50">
        <f t="shared" si="875"/>
        <v>0</v>
      </c>
      <c r="EJ705" s="125">
        <f t="shared" si="876"/>
        <v>2</v>
      </c>
      <c r="EK705">
        <f t="shared" si="877"/>
        <v>1417</v>
      </c>
      <c r="EL705">
        <f t="shared" si="878"/>
        <v>45.38</v>
      </c>
      <c r="EM705">
        <f t="shared" si="879"/>
        <v>43.9</v>
      </c>
      <c r="EN705">
        <f t="shared" si="880"/>
        <v>285</v>
      </c>
      <c r="EO705">
        <f t="shared" si="881"/>
        <v>0.65300000000000002</v>
      </c>
      <c r="EP705">
        <f t="shared" si="882"/>
        <v>9.2569999999999997</v>
      </c>
      <c r="EQ705">
        <f t="shared" si="883"/>
        <v>1030</v>
      </c>
      <c r="ER705" t="str">
        <f t="shared" si="884"/>
        <v/>
      </c>
      <c r="ES705" t="str">
        <f t="shared" si="885"/>
        <v/>
      </c>
      <c r="ET705">
        <f t="shared" si="886"/>
        <v>21.55</v>
      </c>
      <c r="EU705" s="61">
        <f t="shared" si="887"/>
        <v>2254</v>
      </c>
      <c r="EV705" s="53" t="e">
        <f>IF(ISNUMBER(EK705),EK705*#REF!,"")</f>
        <v>#REF!</v>
      </c>
      <c r="EW705" s="53" t="e">
        <f>IF(ISNUMBER(EL705),EL705*#REF!,"")</f>
        <v>#REF!</v>
      </c>
      <c r="EX705" s="53" t="e">
        <f>IF(ISNUMBER(EM705),EM705*#REF!,"")</f>
        <v>#REF!</v>
      </c>
      <c r="EY705" s="53" t="e">
        <f>IF(ISNUMBER(EN705),EN705*#REF!,"")</f>
        <v>#REF!</v>
      </c>
      <c r="EZ705" s="53" t="e">
        <f>IF(ISNUMBER(EO705),EO705*#REF!,"")</f>
        <v>#REF!</v>
      </c>
      <c r="FA705" s="53" t="e">
        <f>IF(ISNUMBER(EP705),EP705*#REF!,"")</f>
        <v>#REF!</v>
      </c>
      <c r="FB705" s="53" t="e">
        <f>IF(ISNUMBER(EQ705),EQ705*#REF!,"")</f>
        <v>#REF!</v>
      </c>
      <c r="FC705" s="53" t="str">
        <f>IF(ISNUMBER(ER705),ER705*#REF!,"")</f>
        <v/>
      </c>
      <c r="FD705" s="53" t="str">
        <f>IF(ISNUMBER(ES705),ES705*#REF!,"")</f>
        <v/>
      </c>
      <c r="FE705" s="53" t="e">
        <f>IF(ISNUMBER(ET705),ET705*#REF!,"")</f>
        <v>#REF!</v>
      </c>
      <c r="FF705" s="52" t="e">
        <f>IF(ISNUMBER(EU705),EU705*#REF!,"")</f>
        <v>#REF!</v>
      </c>
      <c r="FG705" s="55" t="str">
        <f t="shared" si="888"/>
        <v/>
      </c>
      <c r="FH705" s="55" t="str">
        <f t="shared" si="889"/>
        <v/>
      </c>
      <c r="FI705" s="55" t="str">
        <f t="shared" si="890"/>
        <v/>
      </c>
      <c r="FJ705" s="55" t="str">
        <f t="shared" si="891"/>
        <v/>
      </c>
      <c r="FK705" s="55" t="str">
        <f t="shared" si="892"/>
        <v/>
      </c>
      <c r="FL705" s="55" t="str">
        <f t="shared" si="893"/>
        <v/>
      </c>
      <c r="FM705" s="55" t="str">
        <f t="shared" si="894"/>
        <v/>
      </c>
      <c r="FN705" s="55" t="str">
        <f t="shared" si="895"/>
        <v/>
      </c>
      <c r="FO705" s="55" t="str">
        <f t="shared" si="896"/>
        <v/>
      </c>
      <c r="FP705" s="55" t="str">
        <f t="shared" si="897"/>
        <v/>
      </c>
      <c r="FQ705" s="59" t="str">
        <f t="shared" si="898"/>
        <v/>
      </c>
      <c r="FR705" s="53" t="str">
        <f t="shared" si="852"/>
        <v/>
      </c>
      <c r="FS705" s="53" t="e">
        <f t="shared" si="899"/>
        <v>#VALUE!</v>
      </c>
      <c r="FT705" s="19" t="e">
        <f t="shared" si="900"/>
        <v>#VALUE!</v>
      </c>
      <c r="FU705" s="19" t="e">
        <f t="shared" si="901"/>
        <v>#VALUE!</v>
      </c>
      <c r="FV705" s="19" t="e">
        <f t="shared" si="902"/>
        <v>#VALUE!</v>
      </c>
      <c r="FW705" s="50" t="e">
        <f t="shared" si="903"/>
        <v>#VALUE!</v>
      </c>
      <c r="FX705" s="120">
        <f t="shared" si="904"/>
        <v>0</v>
      </c>
      <c r="FY705" s="120">
        <f t="shared" si="905"/>
        <v>0</v>
      </c>
      <c r="FZ705" s="120">
        <f t="shared" si="906"/>
        <v>0</v>
      </c>
      <c r="GA705" s="120">
        <f t="shared" si="907"/>
        <v>0</v>
      </c>
      <c r="GB705" s="120">
        <f t="shared" si="908"/>
        <v>0</v>
      </c>
      <c r="GC705" s="120">
        <f t="shared" si="909"/>
        <v>0</v>
      </c>
      <c r="GD705" s="120">
        <f t="shared" si="910"/>
        <v>0</v>
      </c>
      <c r="GE705" s="120">
        <f t="shared" si="911"/>
        <v>0</v>
      </c>
      <c r="GF705" s="120">
        <f t="shared" si="912"/>
        <v>0</v>
      </c>
      <c r="GG705">
        <f t="shared" si="913"/>
        <v>0</v>
      </c>
      <c r="GH705">
        <f t="shared" si="914"/>
        <v>0</v>
      </c>
      <c r="GI705">
        <v>6</v>
      </c>
      <c r="GJ705" t="str">
        <f t="shared" si="915"/>
        <v/>
      </c>
    </row>
    <row r="706" spans="1:192" x14ac:dyDescent="0.2">
      <c r="A706" s="50">
        <f t="shared" si="917"/>
        <v>705</v>
      </c>
      <c r="B706" s="58" t="s">
        <v>340</v>
      </c>
      <c r="C706" s="58" t="s">
        <v>608</v>
      </c>
      <c r="D706" s="58"/>
      <c r="E706" s="58"/>
      <c r="F706" s="83">
        <v>3465062</v>
      </c>
      <c r="G706" s="83">
        <v>5559455</v>
      </c>
      <c r="H706" s="77">
        <f t="shared" si="855"/>
        <v>465001.54520000005</v>
      </c>
      <c r="I706" s="77">
        <f t="shared" si="856"/>
        <v>5557671.0080000004</v>
      </c>
      <c r="J706" s="83">
        <v>183</v>
      </c>
      <c r="K706" s="83" t="s">
        <v>1332</v>
      </c>
      <c r="L706" s="83">
        <v>6.9</v>
      </c>
      <c r="M706" s="83"/>
      <c r="O706" s="83"/>
      <c r="P706" s="83"/>
      <c r="Q706" s="58" t="s">
        <v>2843</v>
      </c>
      <c r="R706" s="58" t="s">
        <v>1422</v>
      </c>
      <c r="S706" s="58" t="s">
        <v>1327</v>
      </c>
      <c r="T706" s="241" t="str">
        <f t="shared" si="857"/>
        <v>-</v>
      </c>
      <c r="U706" s="241" t="str">
        <f t="shared" si="858"/>
        <v>M</v>
      </c>
      <c r="V706" s="241" t="str">
        <f t="shared" si="859"/>
        <v>-</v>
      </c>
      <c r="W706" s="241" t="str">
        <f t="shared" si="851"/>
        <v>A</v>
      </c>
      <c r="X706" s="260">
        <f t="shared" si="918"/>
        <v>6</v>
      </c>
      <c r="Y706" s="261" t="str">
        <f t="shared" si="921"/>
        <v/>
      </c>
      <c r="Z706" s="68"/>
      <c r="AA706" s="87" t="s">
        <v>2020</v>
      </c>
      <c r="AB706" s="77">
        <v>2</v>
      </c>
      <c r="AC706" s="58" t="s">
        <v>848</v>
      </c>
      <c r="AD706" s="58" t="s">
        <v>2258</v>
      </c>
      <c r="AE706" s="70" t="s">
        <v>2914</v>
      </c>
      <c r="AF706" s="83">
        <v>16.3</v>
      </c>
      <c r="AG706" s="83"/>
      <c r="AH706" s="83"/>
      <c r="AI706" s="83"/>
      <c r="AJ706" s="83"/>
      <c r="AK706" s="83"/>
      <c r="AL706" s="83"/>
      <c r="AM706" s="83">
        <v>3.6</v>
      </c>
      <c r="AN706" s="58"/>
      <c r="AO706" s="58"/>
      <c r="AP706" s="83"/>
      <c r="AQ706" s="58"/>
      <c r="AR706" s="58"/>
      <c r="AS706" s="193">
        <f t="shared" si="919"/>
        <v>5009.7669999999989</v>
      </c>
      <c r="AT706" s="248" t="str">
        <f t="shared" si="920"/>
        <v/>
      </c>
      <c r="AU706" s="58">
        <v>1326</v>
      </c>
      <c r="AV706" s="58">
        <v>45.52</v>
      </c>
      <c r="AW706" s="58">
        <v>281.10000000000002</v>
      </c>
      <c r="AX706" s="58">
        <v>2161</v>
      </c>
      <c r="AY706" s="58">
        <v>22.86</v>
      </c>
      <c r="AZ706" s="68">
        <v>975.3</v>
      </c>
      <c r="BA706" s="58">
        <v>1.1299999999999999</v>
      </c>
      <c r="BB706" s="58">
        <v>41.69</v>
      </c>
      <c r="BC706" s="58">
        <v>2.2799999999999998</v>
      </c>
      <c r="BD706" s="58">
        <v>2.4900000000000002</v>
      </c>
      <c r="BE706" s="58">
        <v>14.15</v>
      </c>
      <c r="BF706" s="60">
        <v>1.5</v>
      </c>
      <c r="BG706" s="58">
        <v>0.21</v>
      </c>
      <c r="BH706" s="58">
        <v>0.86</v>
      </c>
      <c r="BI706" s="58"/>
      <c r="BJ706" s="58"/>
      <c r="BK706" s="58"/>
      <c r="BL706" s="58"/>
      <c r="BM706" s="58">
        <v>132.5</v>
      </c>
      <c r="BN706" s="68">
        <v>0.93</v>
      </c>
      <c r="BO706" s="81"/>
      <c r="BP706" s="81"/>
      <c r="BQ706" s="81">
        <v>19</v>
      </c>
      <c r="BR706" s="81">
        <v>228</v>
      </c>
      <c r="BS706" s="81"/>
      <c r="BT706" s="81"/>
      <c r="BU706" s="81"/>
      <c r="BV706" s="81"/>
      <c r="BW706" s="81" t="s">
        <v>1322</v>
      </c>
      <c r="BX706" s="81"/>
      <c r="BY706" s="81"/>
      <c r="BZ706" s="81"/>
      <c r="CA706" s="81"/>
      <c r="CB706" s="81"/>
      <c r="CC706" s="81" t="s">
        <v>1322</v>
      </c>
      <c r="CD706" s="81"/>
      <c r="CE706" s="81"/>
      <c r="CF706" s="81"/>
      <c r="CG706" s="81"/>
      <c r="CH706" s="81"/>
      <c r="CI706" s="81" t="s">
        <v>1322</v>
      </c>
      <c r="CJ706" s="81"/>
      <c r="CK706" s="81"/>
      <c r="CL706" s="82" t="s">
        <v>1322</v>
      </c>
      <c r="CM706" s="81"/>
      <c r="CN706" s="81">
        <v>2240</v>
      </c>
      <c r="CO706" s="81"/>
      <c r="CP706" s="58"/>
      <c r="CQ706" s="68"/>
      <c r="CR706" s="58"/>
      <c r="CS706" s="58"/>
      <c r="CT706" s="58"/>
      <c r="CU706" s="58"/>
      <c r="CV706" s="58"/>
      <c r="CW706" s="58"/>
      <c r="CX706" s="58"/>
      <c r="CY706" s="58"/>
      <c r="CZ706" s="58"/>
      <c r="DA706" s="68"/>
      <c r="DB706" s="81"/>
      <c r="DC706" s="81"/>
      <c r="DD706" s="81"/>
      <c r="DE706" s="81"/>
      <c r="DF706" s="81"/>
      <c r="DG706" s="81"/>
      <c r="DH706" s="81"/>
      <c r="DI706" s="81"/>
      <c r="DJ706" s="81">
        <v>116.7</v>
      </c>
      <c r="DK706" s="103"/>
      <c r="DL706" s="103"/>
      <c r="DM706" s="103"/>
      <c r="DN706" s="81"/>
      <c r="DO706" s="81"/>
      <c r="DP706" s="103"/>
      <c r="DQ706" s="103"/>
      <c r="DR706" s="103"/>
      <c r="DS706" s="104"/>
      <c r="DT706" s="50">
        <f t="shared" si="860"/>
        <v>0</v>
      </c>
      <c r="DU706" s="73">
        <f t="shared" si="861"/>
        <v>1</v>
      </c>
      <c r="DV706" s="73">
        <f t="shared" si="862"/>
        <v>0</v>
      </c>
      <c r="DW706" s="73">
        <f t="shared" si="863"/>
        <v>0</v>
      </c>
      <c r="DX706" s="73">
        <f t="shared" si="864"/>
        <v>0</v>
      </c>
      <c r="DY706" s="125">
        <f t="shared" si="865"/>
        <v>0</v>
      </c>
      <c r="DZ706" s="73">
        <f t="shared" si="866"/>
        <v>1</v>
      </c>
      <c r="EA706" s="19">
        <f t="shared" si="867"/>
        <v>0</v>
      </c>
      <c r="EB706" s="50">
        <f t="shared" si="868"/>
        <v>0</v>
      </c>
      <c r="EC706" s="19">
        <f t="shared" si="869"/>
        <v>0</v>
      </c>
      <c r="ED706" s="19">
        <f t="shared" si="870"/>
        <v>1</v>
      </c>
      <c r="EE706" s="19">
        <f t="shared" si="871"/>
        <v>0</v>
      </c>
      <c r="EF706" s="50">
        <f t="shared" si="872"/>
        <v>0</v>
      </c>
      <c r="EG706" s="19">
        <f t="shared" si="873"/>
        <v>0</v>
      </c>
      <c r="EH706" s="19">
        <f t="shared" si="874"/>
        <v>1</v>
      </c>
      <c r="EI706" s="50">
        <f t="shared" si="875"/>
        <v>0</v>
      </c>
      <c r="EJ706" s="125">
        <f t="shared" si="876"/>
        <v>2</v>
      </c>
      <c r="EK706">
        <f t="shared" si="877"/>
        <v>1326</v>
      </c>
      <c r="EL706">
        <f t="shared" si="878"/>
        <v>41.69</v>
      </c>
      <c r="EM706">
        <f t="shared" si="879"/>
        <v>45.52</v>
      </c>
      <c r="EN706">
        <f t="shared" si="880"/>
        <v>281.10000000000002</v>
      </c>
      <c r="EO706">
        <f t="shared" si="881"/>
        <v>1.5</v>
      </c>
      <c r="EP706">
        <f t="shared" si="882"/>
        <v>14.15</v>
      </c>
      <c r="EQ706">
        <f t="shared" si="883"/>
        <v>975.3</v>
      </c>
      <c r="ER706" t="str">
        <f t="shared" si="884"/>
        <v/>
      </c>
      <c r="ES706" t="str">
        <f t="shared" si="885"/>
        <v/>
      </c>
      <c r="ET706">
        <f t="shared" si="886"/>
        <v>22.86</v>
      </c>
      <c r="EU706" s="61">
        <f t="shared" si="887"/>
        <v>2161</v>
      </c>
      <c r="EV706" s="53" t="e">
        <f>IF(ISNUMBER(EK706),EK706*#REF!,"")</f>
        <v>#REF!</v>
      </c>
      <c r="EW706" s="53" t="e">
        <f>IF(ISNUMBER(EL706),EL706*#REF!,"")</f>
        <v>#REF!</v>
      </c>
      <c r="EX706" s="53" t="e">
        <f>IF(ISNUMBER(EM706),EM706*#REF!,"")</f>
        <v>#REF!</v>
      </c>
      <c r="EY706" s="53" t="e">
        <f>IF(ISNUMBER(EN706),EN706*#REF!,"")</f>
        <v>#REF!</v>
      </c>
      <c r="EZ706" s="53" t="e">
        <f>IF(ISNUMBER(EO706),EO706*#REF!,"")</f>
        <v>#REF!</v>
      </c>
      <c r="FA706" s="53" t="e">
        <f>IF(ISNUMBER(EP706),EP706*#REF!,"")</f>
        <v>#REF!</v>
      </c>
      <c r="FB706" s="53" t="e">
        <f>IF(ISNUMBER(EQ706),EQ706*#REF!,"")</f>
        <v>#REF!</v>
      </c>
      <c r="FC706" s="53" t="str">
        <f>IF(ISNUMBER(ER706),ER706*#REF!,"")</f>
        <v/>
      </c>
      <c r="FD706" s="53" t="str">
        <f>IF(ISNUMBER(ES706),ES706*#REF!,"")</f>
        <v/>
      </c>
      <c r="FE706" s="53" t="e">
        <f>IF(ISNUMBER(ET706),ET706*#REF!,"")</f>
        <v>#REF!</v>
      </c>
      <c r="FF706" s="52" t="e">
        <f>IF(ISNUMBER(EU706),EU706*#REF!,"")</f>
        <v>#REF!</v>
      </c>
      <c r="FG706" s="55" t="str">
        <f t="shared" si="888"/>
        <v/>
      </c>
      <c r="FH706" s="55" t="str">
        <f t="shared" si="889"/>
        <v/>
      </c>
      <c r="FI706" s="55" t="str">
        <f t="shared" si="890"/>
        <v/>
      </c>
      <c r="FJ706" s="55" t="str">
        <f t="shared" si="891"/>
        <v/>
      </c>
      <c r="FK706" s="55" t="str">
        <f t="shared" si="892"/>
        <v/>
      </c>
      <c r="FL706" s="55" t="str">
        <f t="shared" si="893"/>
        <v/>
      </c>
      <c r="FM706" s="55" t="str">
        <f t="shared" si="894"/>
        <v/>
      </c>
      <c r="FN706" s="55" t="str">
        <f t="shared" si="895"/>
        <v/>
      </c>
      <c r="FO706" s="55" t="str">
        <f t="shared" si="896"/>
        <v/>
      </c>
      <c r="FP706" s="55" t="str">
        <f t="shared" si="897"/>
        <v/>
      </c>
      <c r="FQ706" s="59" t="str">
        <f t="shared" si="898"/>
        <v/>
      </c>
      <c r="FR706" s="53" t="str">
        <f t="shared" si="852"/>
        <v/>
      </c>
      <c r="FS706" s="53" t="e">
        <f t="shared" si="899"/>
        <v>#VALUE!</v>
      </c>
      <c r="FT706" s="19" t="e">
        <f t="shared" si="900"/>
        <v>#VALUE!</v>
      </c>
      <c r="FU706" s="19" t="e">
        <f t="shared" si="901"/>
        <v>#VALUE!</v>
      </c>
      <c r="FV706" s="19" t="e">
        <f t="shared" si="902"/>
        <v>#VALUE!</v>
      </c>
      <c r="FW706" s="50" t="e">
        <f t="shared" si="903"/>
        <v>#VALUE!</v>
      </c>
      <c r="FX706" s="120">
        <f t="shared" si="904"/>
        <v>0</v>
      </c>
      <c r="FY706" s="120">
        <f t="shared" si="905"/>
        <v>0</v>
      </c>
      <c r="FZ706" s="120">
        <f t="shared" si="906"/>
        <v>0</v>
      </c>
      <c r="GA706" s="120">
        <f t="shared" si="907"/>
        <v>0</v>
      </c>
      <c r="GB706" s="120">
        <f t="shared" si="908"/>
        <v>0</v>
      </c>
      <c r="GC706" s="120">
        <f t="shared" si="909"/>
        <v>0</v>
      </c>
      <c r="GD706" s="120">
        <f t="shared" si="910"/>
        <v>0</v>
      </c>
      <c r="GE706" s="120">
        <f t="shared" si="911"/>
        <v>0</v>
      </c>
      <c r="GF706" s="120">
        <f t="shared" si="912"/>
        <v>0</v>
      </c>
      <c r="GG706">
        <f t="shared" si="913"/>
        <v>0</v>
      </c>
      <c r="GH706">
        <f t="shared" si="914"/>
        <v>0</v>
      </c>
      <c r="GI706">
        <v>6</v>
      </c>
      <c r="GJ706" t="str">
        <f t="shared" si="915"/>
        <v/>
      </c>
    </row>
    <row r="707" spans="1:192" x14ac:dyDescent="0.2">
      <c r="A707" s="50">
        <f t="shared" si="917"/>
        <v>706</v>
      </c>
      <c r="B707" s="2" t="s">
        <v>340</v>
      </c>
      <c r="C707" s="2" t="s">
        <v>608</v>
      </c>
      <c r="D707" s="2"/>
      <c r="E707" s="2"/>
      <c r="F707" s="83">
        <v>3465062</v>
      </c>
      <c r="G707" s="83">
        <v>5559455</v>
      </c>
      <c r="H707" s="77">
        <f t="shared" si="855"/>
        <v>465001.54520000005</v>
      </c>
      <c r="I707" s="77">
        <f t="shared" si="856"/>
        <v>5557671.0080000004</v>
      </c>
      <c r="J707" s="83">
        <v>183</v>
      </c>
      <c r="K707" s="19" t="s">
        <v>1334</v>
      </c>
      <c r="L707" s="19">
        <v>9.8000000000000007</v>
      </c>
      <c r="Q707" s="58" t="s">
        <v>2843</v>
      </c>
      <c r="R707" s="58" t="s">
        <v>1422</v>
      </c>
      <c r="S707" s="58" t="s">
        <v>1327</v>
      </c>
      <c r="T707" s="241" t="str">
        <f t="shared" si="857"/>
        <v>-</v>
      </c>
      <c r="U707" s="241" t="str">
        <f t="shared" si="858"/>
        <v>M</v>
      </c>
      <c r="V707" s="241" t="str">
        <f t="shared" si="859"/>
        <v>-</v>
      </c>
      <c r="W707" s="241" t="str">
        <f t="shared" ref="W707:W770" si="922">IF(EH707=1,"A","-")</f>
        <v>A</v>
      </c>
      <c r="X707" s="260">
        <f t="shared" si="918"/>
        <v>6</v>
      </c>
      <c r="Y707" s="261" t="str">
        <f t="shared" si="921"/>
        <v/>
      </c>
      <c r="Z707" s="68" t="s">
        <v>2259</v>
      </c>
      <c r="AA707" s="66" t="s">
        <v>2260</v>
      </c>
      <c r="AB707" s="76">
        <v>3</v>
      </c>
      <c r="AD707" s="2" t="s">
        <v>2261</v>
      </c>
      <c r="AF707" s="66">
        <v>13.7</v>
      </c>
      <c r="AI707" s="269"/>
      <c r="AR707">
        <v>3293</v>
      </c>
      <c r="AS707" s="193">
        <f t="shared" si="919"/>
        <v>3255</v>
      </c>
      <c r="AT707" s="248" t="str">
        <f t="shared" si="920"/>
        <v/>
      </c>
      <c r="AU707">
        <v>840.3</v>
      </c>
      <c r="AV707">
        <v>32.200000000000003</v>
      </c>
      <c r="AW707">
        <v>200.5</v>
      </c>
      <c r="AX707">
        <v>1287</v>
      </c>
      <c r="AY707">
        <v>18.399999999999999</v>
      </c>
      <c r="AZ707" s="61">
        <v>860.3</v>
      </c>
      <c r="BE707">
        <v>16.3</v>
      </c>
      <c r="BO707" s="90"/>
      <c r="BP707" s="270"/>
      <c r="BQ707" s="90"/>
      <c r="BR707" s="90"/>
      <c r="BS707" s="90"/>
      <c r="BT707" s="90"/>
      <c r="BU707" s="90"/>
      <c r="BV707" s="90"/>
      <c r="BW707" s="90"/>
      <c r="BX707" s="90"/>
      <c r="BY707" s="90"/>
      <c r="BZ707" s="90"/>
      <c r="CA707" s="90"/>
      <c r="CB707" s="90"/>
      <c r="CC707" s="90"/>
      <c r="CD707" s="90"/>
      <c r="CE707" s="90"/>
      <c r="CF707" s="90"/>
      <c r="CG707" s="90"/>
      <c r="CH707" s="90"/>
      <c r="CI707" s="90"/>
      <c r="CJ707" s="90"/>
      <c r="CK707" s="90"/>
      <c r="CL707" s="91"/>
      <c r="CM707" s="90"/>
      <c r="CN707" s="90">
        <v>1900</v>
      </c>
      <c r="CO707" s="90"/>
      <c r="DB707" s="103"/>
      <c r="DC707" s="103"/>
      <c r="DD707" s="103"/>
      <c r="DE707" s="103"/>
      <c r="DF707" s="103"/>
      <c r="DG707" s="103"/>
      <c r="DH707" s="103"/>
      <c r="DI707" s="103"/>
      <c r="DJ707" s="103"/>
      <c r="DK707" s="103"/>
      <c r="DL707" s="103"/>
      <c r="DM707" s="103"/>
      <c r="DN707" s="103"/>
      <c r="DO707" s="103"/>
      <c r="DP707" s="103"/>
      <c r="DQ707" s="103"/>
      <c r="DR707" s="103"/>
      <c r="DS707" s="104"/>
      <c r="DT707" s="50">
        <f t="shared" si="860"/>
        <v>0</v>
      </c>
      <c r="DU707" s="73">
        <f t="shared" si="861"/>
        <v>1</v>
      </c>
      <c r="DV707" s="73">
        <f t="shared" si="862"/>
        <v>0</v>
      </c>
      <c r="DW707" s="73">
        <f t="shared" si="863"/>
        <v>0</v>
      </c>
      <c r="DX707" s="73">
        <f t="shared" si="864"/>
        <v>0</v>
      </c>
      <c r="DY707" s="125">
        <f t="shared" si="865"/>
        <v>0</v>
      </c>
      <c r="DZ707" s="73">
        <f t="shared" si="866"/>
        <v>1</v>
      </c>
      <c r="EA707" s="19">
        <f t="shared" si="867"/>
        <v>0</v>
      </c>
      <c r="EB707" s="50">
        <f t="shared" si="868"/>
        <v>0</v>
      </c>
      <c r="EC707" s="19">
        <f t="shared" si="869"/>
        <v>0</v>
      </c>
      <c r="ED707" s="19">
        <f t="shared" si="870"/>
        <v>1</v>
      </c>
      <c r="EE707" s="19">
        <f t="shared" si="871"/>
        <v>0</v>
      </c>
      <c r="EF707" s="50">
        <f t="shared" si="872"/>
        <v>0</v>
      </c>
      <c r="EG707" s="19">
        <f t="shared" si="873"/>
        <v>0</v>
      </c>
      <c r="EH707" s="19">
        <f t="shared" si="874"/>
        <v>1</v>
      </c>
      <c r="EI707" s="50">
        <f t="shared" si="875"/>
        <v>0</v>
      </c>
      <c r="EJ707" s="125">
        <f t="shared" si="876"/>
        <v>2</v>
      </c>
      <c r="EK707">
        <f t="shared" si="877"/>
        <v>840.3</v>
      </c>
      <c r="EL707" t="str">
        <f t="shared" si="878"/>
        <v/>
      </c>
      <c r="EM707">
        <f t="shared" si="879"/>
        <v>32.200000000000003</v>
      </c>
      <c r="EN707">
        <f t="shared" si="880"/>
        <v>200.5</v>
      </c>
      <c r="EO707" t="str">
        <f t="shared" si="881"/>
        <v/>
      </c>
      <c r="EP707">
        <f t="shared" si="882"/>
        <v>16.3</v>
      </c>
      <c r="EQ707">
        <f t="shared" si="883"/>
        <v>860.3</v>
      </c>
      <c r="ER707" t="str">
        <f t="shared" si="884"/>
        <v/>
      </c>
      <c r="ES707" t="str">
        <f t="shared" si="885"/>
        <v/>
      </c>
      <c r="ET707">
        <f t="shared" si="886"/>
        <v>18.399999999999999</v>
      </c>
      <c r="EU707" s="61">
        <f t="shared" si="887"/>
        <v>1287</v>
      </c>
      <c r="EV707" s="53" t="e">
        <f>IF(ISNUMBER(EK707),EK707*#REF!,"")</f>
        <v>#REF!</v>
      </c>
      <c r="EW707" s="53" t="str">
        <f>IF(ISNUMBER(EL707),EL707*#REF!,"")</f>
        <v/>
      </c>
      <c r="EX707" s="53" t="e">
        <f>IF(ISNUMBER(EM707),EM707*#REF!,"")</f>
        <v>#REF!</v>
      </c>
      <c r="EY707" s="53" t="e">
        <f>IF(ISNUMBER(EN707),EN707*#REF!,"")</f>
        <v>#REF!</v>
      </c>
      <c r="EZ707" s="53" t="str">
        <f>IF(ISNUMBER(EO707),EO707*#REF!,"")</f>
        <v/>
      </c>
      <c r="FA707" s="53" t="e">
        <f>IF(ISNUMBER(EP707),EP707*#REF!,"")</f>
        <v>#REF!</v>
      </c>
      <c r="FB707" s="53" t="e">
        <f>IF(ISNUMBER(EQ707),EQ707*#REF!,"")</f>
        <v>#REF!</v>
      </c>
      <c r="FC707" s="53" t="str">
        <f>IF(ISNUMBER(ER707),ER707*#REF!,"")</f>
        <v/>
      </c>
      <c r="FD707" s="53" t="str">
        <f>IF(ISNUMBER(ES707),ES707*#REF!,"")</f>
        <v/>
      </c>
      <c r="FE707" s="53" t="e">
        <f>IF(ISNUMBER(ET707),ET707*#REF!,"")</f>
        <v>#REF!</v>
      </c>
      <c r="FF707" s="52" t="e">
        <f>IF(ISNUMBER(EU707),EU707*#REF!,"")</f>
        <v>#REF!</v>
      </c>
      <c r="FG707" s="55" t="str">
        <f t="shared" si="888"/>
        <v/>
      </c>
      <c r="FH707" s="55" t="str">
        <f t="shared" si="889"/>
        <v/>
      </c>
      <c r="FI707" s="55" t="str">
        <f t="shared" si="890"/>
        <v/>
      </c>
      <c r="FJ707" s="55" t="str">
        <f t="shared" si="891"/>
        <v/>
      </c>
      <c r="FK707" s="55" t="str">
        <f t="shared" si="892"/>
        <v/>
      </c>
      <c r="FL707" s="55" t="str">
        <f t="shared" si="893"/>
        <v/>
      </c>
      <c r="FM707" s="55" t="str">
        <f t="shared" si="894"/>
        <v/>
      </c>
      <c r="FN707" s="55" t="str">
        <f t="shared" si="895"/>
        <v/>
      </c>
      <c r="FO707" s="55" t="str">
        <f t="shared" si="896"/>
        <v/>
      </c>
      <c r="FP707" s="55" t="str">
        <f t="shared" si="897"/>
        <v/>
      </c>
      <c r="FQ707" s="59" t="str">
        <f t="shared" si="898"/>
        <v/>
      </c>
      <c r="FR707" s="53" t="str">
        <f t="shared" ref="FR707:FR770" si="923">IFERROR((SUM(EV707:FA707)-SUM(FB707:FF707))/SUM(EV707:FF707)*100,"")</f>
        <v/>
      </c>
      <c r="FS707" s="53" t="e">
        <f t="shared" si="899"/>
        <v>#VALUE!</v>
      </c>
      <c r="FT707" s="19" t="e">
        <f t="shared" si="900"/>
        <v>#VALUE!</v>
      </c>
      <c r="FU707" s="19" t="e">
        <f t="shared" si="901"/>
        <v>#VALUE!</v>
      </c>
      <c r="FV707" s="19" t="e">
        <f t="shared" si="902"/>
        <v>#VALUE!</v>
      </c>
      <c r="FW707" s="50" t="e">
        <f t="shared" si="903"/>
        <v>#VALUE!</v>
      </c>
      <c r="FX707" s="120">
        <f t="shared" si="904"/>
        <v>0</v>
      </c>
      <c r="FY707" s="120">
        <f t="shared" si="905"/>
        <v>0</v>
      </c>
      <c r="FZ707" s="120">
        <f t="shared" si="906"/>
        <v>0</v>
      </c>
      <c r="GA707" s="120">
        <f t="shared" si="907"/>
        <v>0</v>
      </c>
      <c r="GB707" s="120">
        <f t="shared" si="908"/>
        <v>0</v>
      </c>
      <c r="GC707" s="120">
        <f t="shared" si="909"/>
        <v>0</v>
      </c>
      <c r="GD707" s="120">
        <f t="shared" si="910"/>
        <v>0</v>
      </c>
      <c r="GE707" s="120">
        <f t="shared" si="911"/>
        <v>0</v>
      </c>
      <c r="GF707" s="120">
        <f t="shared" si="912"/>
        <v>0</v>
      </c>
      <c r="GG707">
        <f t="shared" si="913"/>
        <v>0</v>
      </c>
      <c r="GH707">
        <f t="shared" si="914"/>
        <v>0</v>
      </c>
      <c r="GI707">
        <v>6</v>
      </c>
      <c r="GJ707" t="str">
        <f t="shared" si="915"/>
        <v/>
      </c>
    </row>
    <row r="708" spans="1:192" ht="15" x14ac:dyDescent="0.25">
      <c r="A708" s="50">
        <f t="shared" si="917"/>
        <v>707</v>
      </c>
      <c r="B708" s="2" t="s">
        <v>340</v>
      </c>
      <c r="C708" s="2" t="s">
        <v>855</v>
      </c>
      <c r="D708" s="2"/>
      <c r="E708" s="2"/>
      <c r="F708" s="271">
        <v>3465054</v>
      </c>
      <c r="G708" s="271">
        <v>5559440</v>
      </c>
      <c r="H708" s="77">
        <f t="shared" si="855"/>
        <v>464993.54840000003</v>
      </c>
      <c r="I708" s="77">
        <f t="shared" si="856"/>
        <v>5557656.0140000004</v>
      </c>
      <c r="J708" s="66">
        <v>184</v>
      </c>
      <c r="K708" s="66" t="s">
        <v>1334</v>
      </c>
      <c r="L708" s="19">
        <v>30</v>
      </c>
      <c r="O708" s="66">
        <v>184</v>
      </c>
      <c r="P708" s="66"/>
      <c r="Q708" s="58" t="s">
        <v>2843</v>
      </c>
      <c r="R708" s="58" t="s">
        <v>1422</v>
      </c>
      <c r="S708" s="2" t="s">
        <v>1328</v>
      </c>
      <c r="T708" s="241" t="str">
        <f t="shared" si="857"/>
        <v>-</v>
      </c>
      <c r="U708" s="241" t="str">
        <f t="shared" si="858"/>
        <v>M</v>
      </c>
      <c r="V708" s="241" t="str">
        <f t="shared" si="859"/>
        <v>-</v>
      </c>
      <c r="W708" s="241" t="str">
        <f t="shared" si="922"/>
        <v>-</v>
      </c>
      <c r="X708" s="260">
        <f t="shared" si="918"/>
        <v>6</v>
      </c>
      <c r="Y708" s="261" t="str">
        <f t="shared" si="921"/>
        <v/>
      </c>
      <c r="Z708" s="56"/>
      <c r="AA708" s="48">
        <v>42236</v>
      </c>
      <c r="AB708" s="73">
        <v>1</v>
      </c>
      <c r="AC708" s="2" t="s">
        <v>738</v>
      </c>
      <c r="AD708" s="2"/>
      <c r="AE708" s="56"/>
      <c r="AF708" s="66">
        <v>16.8</v>
      </c>
      <c r="AG708" s="19">
        <v>4930</v>
      </c>
      <c r="AH708" s="19">
        <v>5.81</v>
      </c>
      <c r="AI708" s="272"/>
      <c r="AL708" s="19">
        <v>0.99</v>
      </c>
      <c r="AM708" s="200">
        <v>0.12</v>
      </c>
      <c r="AS708" s="193">
        <f t="shared" si="919"/>
        <v>3172.2400000000002</v>
      </c>
      <c r="AT708" s="248" t="str">
        <f t="shared" si="920"/>
        <v/>
      </c>
      <c r="AU708" s="120">
        <v>804.36</v>
      </c>
      <c r="AV708">
        <v>32.590000000000003</v>
      </c>
      <c r="AW708" s="55">
        <v>204.61</v>
      </c>
      <c r="AX708" s="197">
        <v>1276.23</v>
      </c>
      <c r="AY708">
        <v>12.92</v>
      </c>
      <c r="AZ708" s="217">
        <v>786.45</v>
      </c>
      <c r="BA708">
        <v>0.87</v>
      </c>
      <c r="BB708">
        <v>43.05</v>
      </c>
      <c r="BC708">
        <v>3.04</v>
      </c>
      <c r="BD708">
        <v>1.88</v>
      </c>
      <c r="BG708">
        <v>0.8</v>
      </c>
      <c r="BH708">
        <v>1.06</v>
      </c>
      <c r="BJ708">
        <v>3.92</v>
      </c>
      <c r="BK708">
        <v>0.46</v>
      </c>
      <c r="BO708" s="90"/>
      <c r="BP708" s="273"/>
      <c r="BQ708" s="90"/>
      <c r="BR708" s="90"/>
      <c r="BS708" s="90"/>
      <c r="BT708" s="90"/>
      <c r="BU708" s="90"/>
      <c r="BV708" s="90"/>
      <c r="BW708" s="90"/>
      <c r="BX708" s="90"/>
      <c r="BY708" s="90"/>
      <c r="BZ708" s="90"/>
      <c r="CA708" s="90"/>
      <c r="CB708" s="90"/>
      <c r="CC708" s="90"/>
      <c r="CD708" s="90"/>
      <c r="CE708" s="90"/>
      <c r="CF708" s="90"/>
      <c r="CG708" s="90"/>
      <c r="CH708" s="90"/>
      <c r="CI708" s="90"/>
      <c r="CJ708" s="90"/>
      <c r="CK708" s="90"/>
      <c r="CL708" s="91"/>
      <c r="CM708" s="90"/>
      <c r="CN708" s="90" t="s">
        <v>3088</v>
      </c>
      <c r="CO708" s="90"/>
      <c r="DB708" s="103"/>
      <c r="DC708" s="103"/>
      <c r="DD708" s="103"/>
      <c r="DE708" s="103"/>
      <c r="DF708" s="103"/>
      <c r="DG708" s="103"/>
      <c r="DH708" s="103"/>
      <c r="DI708" s="103"/>
      <c r="DJ708" s="103"/>
      <c r="DK708" s="103"/>
      <c r="DL708" s="103"/>
      <c r="DM708" s="103"/>
      <c r="DN708" s="103"/>
      <c r="DO708" s="103"/>
      <c r="DP708" s="103"/>
      <c r="DQ708" s="103"/>
      <c r="DR708" s="103"/>
      <c r="DS708" s="104"/>
      <c r="DT708" s="50">
        <f t="shared" si="860"/>
        <v>1</v>
      </c>
      <c r="DU708" s="73">
        <f t="shared" si="861"/>
        <v>0</v>
      </c>
      <c r="DV708" s="73">
        <f t="shared" si="862"/>
        <v>1</v>
      </c>
      <c r="DW708" s="73">
        <f t="shared" si="863"/>
        <v>0</v>
      </c>
      <c r="DX708" s="73">
        <f t="shared" si="864"/>
        <v>0</v>
      </c>
      <c r="DY708" s="125">
        <f t="shared" si="865"/>
        <v>0</v>
      </c>
      <c r="DZ708" s="73">
        <f t="shared" si="866"/>
        <v>1</v>
      </c>
      <c r="EA708" s="19">
        <f t="shared" si="867"/>
        <v>0</v>
      </c>
      <c r="EB708" s="50">
        <f t="shared" si="868"/>
        <v>0</v>
      </c>
      <c r="EC708" s="19">
        <f t="shared" si="869"/>
        <v>0</v>
      </c>
      <c r="ED708" s="19">
        <f t="shared" si="870"/>
        <v>1</v>
      </c>
      <c r="EE708" s="19">
        <f t="shared" si="871"/>
        <v>0</v>
      </c>
      <c r="EF708" s="50">
        <f t="shared" si="872"/>
        <v>0</v>
      </c>
      <c r="EG708" s="19">
        <f t="shared" si="873"/>
        <v>0</v>
      </c>
      <c r="EH708" s="19">
        <f t="shared" si="874"/>
        <v>0</v>
      </c>
      <c r="EI708" s="50">
        <f t="shared" si="875"/>
        <v>1</v>
      </c>
      <c r="EJ708" s="125">
        <f t="shared" si="876"/>
        <v>1</v>
      </c>
      <c r="EK708">
        <f t="shared" si="877"/>
        <v>804.36</v>
      </c>
      <c r="EL708">
        <f t="shared" si="878"/>
        <v>43.05</v>
      </c>
      <c r="EM708">
        <f t="shared" si="879"/>
        <v>32.590000000000003</v>
      </c>
      <c r="EN708">
        <f t="shared" si="880"/>
        <v>204.61</v>
      </c>
      <c r="EO708" t="str">
        <f t="shared" si="881"/>
        <v/>
      </c>
      <c r="EP708" t="str">
        <f t="shared" si="882"/>
        <v/>
      </c>
      <c r="EQ708">
        <f t="shared" si="883"/>
        <v>786.45</v>
      </c>
      <c r="ER708" t="str">
        <f t="shared" si="884"/>
        <v/>
      </c>
      <c r="ES708">
        <f t="shared" si="885"/>
        <v>3.92</v>
      </c>
      <c r="ET708">
        <f t="shared" si="886"/>
        <v>12.92</v>
      </c>
      <c r="EU708" s="61">
        <f t="shared" si="887"/>
        <v>1276.23</v>
      </c>
      <c r="EV708" s="53" t="e">
        <f>IF(ISNUMBER(EK708),EK708*#REF!,"")</f>
        <v>#REF!</v>
      </c>
      <c r="EW708" s="53" t="e">
        <f>IF(ISNUMBER(EL708),EL708*#REF!,"")</f>
        <v>#REF!</v>
      </c>
      <c r="EX708" s="53" t="e">
        <f>IF(ISNUMBER(EM708),EM708*#REF!,"")</f>
        <v>#REF!</v>
      </c>
      <c r="EY708" s="53" t="e">
        <f>IF(ISNUMBER(EN708),EN708*#REF!,"")</f>
        <v>#REF!</v>
      </c>
      <c r="EZ708" s="53" t="str">
        <f>IF(ISNUMBER(EO708),EO708*#REF!,"")</f>
        <v/>
      </c>
      <c r="FA708" s="53" t="str">
        <f>IF(ISNUMBER(EP708),EP708*#REF!,"")</f>
        <v/>
      </c>
      <c r="FB708" s="53" t="e">
        <f>IF(ISNUMBER(EQ708),EQ708*#REF!,"")</f>
        <v>#REF!</v>
      </c>
      <c r="FC708" s="53" t="str">
        <f>IF(ISNUMBER(ER708),ER708*#REF!,"")</f>
        <v/>
      </c>
      <c r="FD708" s="53" t="e">
        <f>IF(ISNUMBER(ES708),ES708*#REF!,"")</f>
        <v>#REF!</v>
      </c>
      <c r="FE708" s="53" t="e">
        <f>IF(ISNUMBER(ET708),ET708*#REF!,"")</f>
        <v>#REF!</v>
      </c>
      <c r="FF708" s="52" t="e">
        <f>IF(ISNUMBER(EU708),EU708*#REF!,"")</f>
        <v>#REF!</v>
      </c>
      <c r="FG708" s="55" t="str">
        <f t="shared" si="888"/>
        <v/>
      </c>
      <c r="FH708" s="55" t="str">
        <f t="shared" si="889"/>
        <v/>
      </c>
      <c r="FI708" s="55" t="str">
        <f t="shared" si="890"/>
        <v/>
      </c>
      <c r="FJ708" s="55" t="str">
        <f t="shared" si="891"/>
        <v/>
      </c>
      <c r="FK708" s="55" t="str">
        <f t="shared" si="892"/>
        <v/>
      </c>
      <c r="FL708" s="55" t="str">
        <f t="shared" si="893"/>
        <v/>
      </c>
      <c r="FM708" s="55" t="str">
        <f t="shared" si="894"/>
        <v/>
      </c>
      <c r="FN708" s="55" t="str">
        <f t="shared" si="895"/>
        <v/>
      </c>
      <c r="FO708" s="55" t="str">
        <f t="shared" si="896"/>
        <v/>
      </c>
      <c r="FP708" s="55" t="str">
        <f t="shared" si="897"/>
        <v/>
      </c>
      <c r="FQ708" s="59" t="str">
        <f t="shared" si="898"/>
        <v/>
      </c>
      <c r="FR708" s="53" t="str">
        <f t="shared" si="923"/>
        <v/>
      </c>
      <c r="FS708" s="53" t="e">
        <f t="shared" si="899"/>
        <v>#VALUE!</v>
      </c>
      <c r="FT708" s="19" t="e">
        <f t="shared" si="900"/>
        <v>#VALUE!</v>
      </c>
      <c r="FU708" s="19" t="e">
        <f t="shared" si="901"/>
        <v>#VALUE!</v>
      </c>
      <c r="FV708" s="19" t="e">
        <f t="shared" si="902"/>
        <v>#VALUE!</v>
      </c>
      <c r="FW708" s="50" t="e">
        <f t="shared" si="903"/>
        <v>#VALUE!</v>
      </c>
      <c r="FX708" s="120">
        <f t="shared" si="904"/>
        <v>0</v>
      </c>
      <c r="FY708" s="120">
        <f t="shared" si="905"/>
        <v>0</v>
      </c>
      <c r="FZ708" s="120">
        <f t="shared" si="906"/>
        <v>0</v>
      </c>
      <c r="GA708" s="120">
        <f t="shared" si="907"/>
        <v>0</v>
      </c>
      <c r="GB708" s="120">
        <f t="shared" si="908"/>
        <v>0</v>
      </c>
      <c r="GC708" s="120">
        <f t="shared" si="909"/>
        <v>0</v>
      </c>
      <c r="GD708" s="120">
        <f t="shared" si="910"/>
        <v>0</v>
      </c>
      <c r="GE708" s="120">
        <f t="shared" si="911"/>
        <v>0</v>
      </c>
      <c r="GF708" s="120">
        <f t="shared" si="912"/>
        <v>0</v>
      </c>
      <c r="GG708">
        <f t="shared" si="913"/>
        <v>0</v>
      </c>
      <c r="GH708">
        <f t="shared" si="914"/>
        <v>0</v>
      </c>
      <c r="GI708">
        <v>6</v>
      </c>
      <c r="GJ708" t="str">
        <f t="shared" si="915"/>
        <v/>
      </c>
    </row>
    <row r="709" spans="1:192" x14ac:dyDescent="0.2">
      <c r="A709" s="50">
        <f t="shared" si="917"/>
        <v>708</v>
      </c>
      <c r="B709" s="58" t="s">
        <v>340</v>
      </c>
      <c r="C709" s="58" t="s">
        <v>202</v>
      </c>
      <c r="D709" s="58"/>
      <c r="E709" s="58"/>
      <c r="F709" s="83">
        <v>3465063</v>
      </c>
      <c r="G709" s="83">
        <v>5559429</v>
      </c>
      <c r="H709" s="77">
        <f t="shared" si="855"/>
        <v>465002.54480000003</v>
      </c>
      <c r="I709" s="77">
        <f t="shared" si="856"/>
        <v>5557645.0184000004</v>
      </c>
      <c r="J709" s="83">
        <v>183</v>
      </c>
      <c r="K709" s="83" t="s">
        <v>1332</v>
      </c>
      <c r="L709" s="118">
        <v>6</v>
      </c>
      <c r="M709" s="83"/>
      <c r="O709" s="83"/>
      <c r="P709" s="83"/>
      <c r="Q709" s="58" t="s">
        <v>2843</v>
      </c>
      <c r="R709" s="58" t="s">
        <v>1422</v>
      </c>
      <c r="S709" s="58" t="s">
        <v>1327</v>
      </c>
      <c r="T709" s="241" t="str">
        <f t="shared" si="857"/>
        <v>-</v>
      </c>
      <c r="U709" s="241" t="str">
        <f t="shared" si="858"/>
        <v>M</v>
      </c>
      <c r="V709" s="241" t="str">
        <f t="shared" si="859"/>
        <v>-</v>
      </c>
      <c r="W709" s="241" t="str">
        <f t="shared" si="922"/>
        <v>A</v>
      </c>
      <c r="X709" s="260">
        <f t="shared" si="918"/>
        <v>6</v>
      </c>
      <c r="Y709" s="261" t="str">
        <f t="shared" si="921"/>
        <v/>
      </c>
      <c r="Z709" s="68" t="s">
        <v>2262</v>
      </c>
      <c r="AA709" s="83" t="s">
        <v>2263</v>
      </c>
      <c r="AB709" s="77">
        <v>1</v>
      </c>
      <c r="AC709" s="58" t="s">
        <v>412</v>
      </c>
      <c r="AD709" s="58" t="s">
        <v>2264</v>
      </c>
      <c r="AE709" s="70" t="s">
        <v>2741</v>
      </c>
      <c r="AF709" s="83">
        <v>13.8</v>
      </c>
      <c r="AG709" s="83"/>
      <c r="AH709" s="83"/>
      <c r="AI709" s="83"/>
      <c r="AJ709" s="83">
        <v>1.00278</v>
      </c>
      <c r="AK709" s="83">
        <v>12.5</v>
      </c>
      <c r="AL709" s="85"/>
      <c r="AM709" s="84">
        <v>0.23</v>
      </c>
      <c r="AN709" s="58"/>
      <c r="AO709" s="58"/>
      <c r="AP709" s="83"/>
      <c r="AQ709" s="58"/>
      <c r="AR709" s="58">
        <v>4273</v>
      </c>
      <c r="AS709" s="193">
        <f t="shared" si="919"/>
        <v>4268.2</v>
      </c>
      <c r="AT709" s="248" t="str">
        <f t="shared" si="920"/>
        <v/>
      </c>
      <c r="AU709" s="58">
        <v>1140</v>
      </c>
      <c r="AV709" s="58">
        <v>34.49</v>
      </c>
      <c r="AW709" s="58">
        <v>235.6</v>
      </c>
      <c r="AX709" s="58">
        <v>1869</v>
      </c>
      <c r="AY709" s="58">
        <v>19.29</v>
      </c>
      <c r="AZ709" s="68">
        <v>772.7</v>
      </c>
      <c r="BA709" s="58"/>
      <c r="BB709" s="58">
        <v>53.22</v>
      </c>
      <c r="BC709" s="58"/>
      <c r="BD709" s="58">
        <v>1.3140000000000001</v>
      </c>
      <c r="BE709" s="58">
        <v>8.1189999999999998</v>
      </c>
      <c r="BF709" s="58">
        <v>1.3919999999999999</v>
      </c>
      <c r="BG709" s="58" t="s">
        <v>1322</v>
      </c>
      <c r="BH709" s="58"/>
      <c r="BI709" s="58"/>
      <c r="BJ709" s="58"/>
      <c r="BK709" s="58"/>
      <c r="BL709" s="58"/>
      <c r="BM709" s="58">
        <v>130.80000000000001</v>
      </c>
      <c r="BN709" s="68"/>
      <c r="BO709" s="81"/>
      <c r="BP709" s="81">
        <v>547</v>
      </c>
      <c r="BQ709" s="81">
        <v>1728</v>
      </c>
      <c r="BR709" s="81"/>
      <c r="BS709" s="81"/>
      <c r="BT709" s="81"/>
      <c r="BU709" s="81"/>
      <c r="BV709" s="81"/>
      <c r="BW709" s="81"/>
      <c r="BX709" s="81"/>
      <c r="BY709" s="81"/>
      <c r="BZ709" s="81"/>
      <c r="CA709" s="81"/>
      <c r="CB709" s="81"/>
      <c r="CC709" s="81"/>
      <c r="CD709" s="81"/>
      <c r="CE709" s="81"/>
      <c r="CF709" s="81"/>
      <c r="CG709" s="81"/>
      <c r="CH709" s="81"/>
      <c r="CI709" s="81"/>
      <c r="CJ709" s="81"/>
      <c r="CK709" s="81"/>
      <c r="CL709" s="82"/>
      <c r="CM709" s="81"/>
      <c r="CN709" s="81">
        <v>2367</v>
      </c>
      <c r="CO709" s="81"/>
      <c r="CP709" s="58"/>
      <c r="CQ709" s="68"/>
      <c r="CR709" s="58"/>
      <c r="CS709" s="58"/>
      <c r="CT709" s="58"/>
      <c r="CU709" s="58"/>
      <c r="CV709" s="58"/>
      <c r="CW709" s="58"/>
      <c r="CX709" s="58"/>
      <c r="CY709" s="58"/>
      <c r="CZ709" s="58"/>
      <c r="DA709" s="68"/>
      <c r="DB709" s="81"/>
      <c r="DC709" s="81"/>
      <c r="DD709" s="81"/>
      <c r="DE709" s="81"/>
      <c r="DF709" s="81"/>
      <c r="DG709" s="81"/>
      <c r="DH709" s="81"/>
      <c r="DI709" s="81"/>
      <c r="DJ709" s="81"/>
      <c r="DK709" s="103"/>
      <c r="DL709" s="103"/>
      <c r="DM709" s="103"/>
      <c r="DN709" s="81"/>
      <c r="DO709" s="81"/>
      <c r="DP709" s="103"/>
      <c r="DQ709" s="103"/>
      <c r="DR709" s="103"/>
      <c r="DS709" s="104"/>
      <c r="DT709" s="50">
        <f t="shared" si="860"/>
        <v>1</v>
      </c>
      <c r="DU709" s="73">
        <f t="shared" si="861"/>
        <v>1</v>
      </c>
      <c r="DV709" s="73">
        <f t="shared" si="862"/>
        <v>0</v>
      </c>
      <c r="DW709" s="73">
        <f t="shared" si="863"/>
        <v>0</v>
      </c>
      <c r="DX709" s="73">
        <f t="shared" si="864"/>
        <v>0</v>
      </c>
      <c r="DY709" s="125">
        <f t="shared" si="865"/>
        <v>0</v>
      </c>
      <c r="DZ709" s="73">
        <f t="shared" si="866"/>
        <v>1</v>
      </c>
      <c r="EA709" s="19">
        <f t="shared" si="867"/>
        <v>0</v>
      </c>
      <c r="EB709" s="50">
        <f t="shared" si="868"/>
        <v>0</v>
      </c>
      <c r="EC709" s="19">
        <f t="shared" si="869"/>
        <v>0</v>
      </c>
      <c r="ED709" s="19">
        <f t="shared" si="870"/>
        <v>1</v>
      </c>
      <c r="EE709" s="19">
        <f t="shared" si="871"/>
        <v>0</v>
      </c>
      <c r="EF709" s="50">
        <f t="shared" si="872"/>
        <v>0</v>
      </c>
      <c r="EG709" s="19">
        <f t="shared" si="873"/>
        <v>0</v>
      </c>
      <c r="EH709" s="19">
        <f t="shared" si="874"/>
        <v>1</v>
      </c>
      <c r="EI709" s="50">
        <f t="shared" si="875"/>
        <v>0</v>
      </c>
      <c r="EJ709" s="125">
        <f t="shared" si="876"/>
        <v>2</v>
      </c>
      <c r="EK709">
        <f t="shared" si="877"/>
        <v>1140</v>
      </c>
      <c r="EL709">
        <f t="shared" si="878"/>
        <v>53.22</v>
      </c>
      <c r="EM709">
        <f t="shared" si="879"/>
        <v>34.49</v>
      </c>
      <c r="EN709">
        <f t="shared" si="880"/>
        <v>235.6</v>
      </c>
      <c r="EO709">
        <f t="shared" si="881"/>
        <v>1.3919999999999999</v>
      </c>
      <c r="EP709">
        <f t="shared" si="882"/>
        <v>8.1189999999999998</v>
      </c>
      <c r="EQ709">
        <f t="shared" si="883"/>
        <v>772.7</v>
      </c>
      <c r="ER709" t="str">
        <f t="shared" si="884"/>
        <v/>
      </c>
      <c r="ES709" t="str">
        <f t="shared" si="885"/>
        <v/>
      </c>
      <c r="ET709">
        <f t="shared" si="886"/>
        <v>19.29</v>
      </c>
      <c r="EU709" s="61">
        <f t="shared" si="887"/>
        <v>1869</v>
      </c>
      <c r="EV709" s="53" t="e">
        <f>IF(ISNUMBER(EK709),EK709*#REF!,"")</f>
        <v>#REF!</v>
      </c>
      <c r="EW709" s="53" t="e">
        <f>IF(ISNUMBER(EL709),EL709*#REF!,"")</f>
        <v>#REF!</v>
      </c>
      <c r="EX709" s="53" t="e">
        <f>IF(ISNUMBER(EM709),EM709*#REF!,"")</f>
        <v>#REF!</v>
      </c>
      <c r="EY709" s="53" t="e">
        <f>IF(ISNUMBER(EN709),EN709*#REF!,"")</f>
        <v>#REF!</v>
      </c>
      <c r="EZ709" s="53" t="e">
        <f>IF(ISNUMBER(EO709),EO709*#REF!,"")</f>
        <v>#REF!</v>
      </c>
      <c r="FA709" s="53" t="e">
        <f>IF(ISNUMBER(EP709),EP709*#REF!,"")</f>
        <v>#REF!</v>
      </c>
      <c r="FB709" s="53" t="e">
        <f>IF(ISNUMBER(EQ709),EQ709*#REF!,"")</f>
        <v>#REF!</v>
      </c>
      <c r="FC709" s="53" t="str">
        <f>IF(ISNUMBER(ER709),ER709*#REF!,"")</f>
        <v/>
      </c>
      <c r="FD709" s="53" t="str">
        <f>IF(ISNUMBER(ES709),ES709*#REF!,"")</f>
        <v/>
      </c>
      <c r="FE709" s="53" t="e">
        <f>IF(ISNUMBER(ET709),ET709*#REF!,"")</f>
        <v>#REF!</v>
      </c>
      <c r="FF709" s="52" t="e">
        <f>IF(ISNUMBER(EU709),EU709*#REF!,"")</f>
        <v>#REF!</v>
      </c>
      <c r="FG709" s="55" t="str">
        <f t="shared" si="888"/>
        <v/>
      </c>
      <c r="FH709" s="55" t="str">
        <f t="shared" si="889"/>
        <v/>
      </c>
      <c r="FI709" s="55" t="str">
        <f t="shared" si="890"/>
        <v/>
      </c>
      <c r="FJ709" s="55" t="str">
        <f t="shared" si="891"/>
        <v/>
      </c>
      <c r="FK709" s="55" t="str">
        <f t="shared" si="892"/>
        <v/>
      </c>
      <c r="FL709" s="55" t="str">
        <f t="shared" si="893"/>
        <v/>
      </c>
      <c r="FM709" s="55" t="str">
        <f t="shared" si="894"/>
        <v/>
      </c>
      <c r="FN709" s="55" t="str">
        <f t="shared" si="895"/>
        <v/>
      </c>
      <c r="FO709" s="55" t="str">
        <f t="shared" si="896"/>
        <v/>
      </c>
      <c r="FP709" s="55" t="str">
        <f t="shared" si="897"/>
        <v/>
      </c>
      <c r="FQ709" s="59" t="str">
        <f t="shared" si="898"/>
        <v/>
      </c>
      <c r="FR709" s="53" t="str">
        <f t="shared" si="923"/>
        <v/>
      </c>
      <c r="FS709" s="53" t="e">
        <f t="shared" si="899"/>
        <v>#VALUE!</v>
      </c>
      <c r="FT709" s="19" t="e">
        <f t="shared" si="900"/>
        <v>#VALUE!</v>
      </c>
      <c r="FU709" s="19" t="e">
        <f t="shared" si="901"/>
        <v>#VALUE!</v>
      </c>
      <c r="FV709" s="19" t="e">
        <f t="shared" si="902"/>
        <v>#VALUE!</v>
      </c>
      <c r="FW709" s="50" t="e">
        <f t="shared" si="903"/>
        <v>#VALUE!</v>
      </c>
      <c r="FX709" s="120">
        <f t="shared" si="904"/>
        <v>0</v>
      </c>
      <c r="FY709" s="120">
        <f t="shared" si="905"/>
        <v>0</v>
      </c>
      <c r="FZ709" s="120">
        <f t="shared" si="906"/>
        <v>0</v>
      </c>
      <c r="GA709" s="120">
        <f t="shared" si="907"/>
        <v>0</v>
      </c>
      <c r="GB709" s="120">
        <f t="shared" si="908"/>
        <v>0</v>
      </c>
      <c r="GC709" s="120">
        <f t="shared" si="909"/>
        <v>0</v>
      </c>
      <c r="GD709" s="120">
        <f t="shared" si="910"/>
        <v>0</v>
      </c>
      <c r="GE709" s="120">
        <f t="shared" si="911"/>
        <v>0</v>
      </c>
      <c r="GF709" s="120">
        <f t="shared" si="912"/>
        <v>0</v>
      </c>
      <c r="GG709">
        <f t="shared" si="913"/>
        <v>0</v>
      </c>
      <c r="GH709">
        <f t="shared" si="914"/>
        <v>0</v>
      </c>
      <c r="GI709">
        <v>6</v>
      </c>
      <c r="GJ709" t="str">
        <f t="shared" si="915"/>
        <v/>
      </c>
    </row>
    <row r="710" spans="1:192" ht="15" x14ac:dyDescent="0.25">
      <c r="A710" s="50">
        <f t="shared" si="917"/>
        <v>709</v>
      </c>
      <c r="B710" s="2" t="s">
        <v>340</v>
      </c>
      <c r="C710" s="2" t="s">
        <v>854</v>
      </c>
      <c r="D710" s="2"/>
      <c r="E710" s="2"/>
      <c r="F710" s="271">
        <v>3464990</v>
      </c>
      <c r="G710" s="271">
        <v>5559445</v>
      </c>
      <c r="H710" s="77">
        <f t="shared" si="855"/>
        <v>464929.57400000002</v>
      </c>
      <c r="I710" s="77">
        <f t="shared" si="856"/>
        <v>5557661.0120000001</v>
      </c>
      <c r="J710" s="66">
        <v>193</v>
      </c>
      <c r="K710" s="66" t="s">
        <v>1334</v>
      </c>
      <c r="L710" s="19">
        <v>60.05</v>
      </c>
      <c r="O710" s="66">
        <v>193</v>
      </c>
      <c r="P710" s="66"/>
      <c r="Q710" s="58" t="s">
        <v>2843</v>
      </c>
      <c r="R710" s="58" t="s">
        <v>1422</v>
      </c>
      <c r="S710" s="2" t="s">
        <v>1328</v>
      </c>
      <c r="T710" s="241" t="str">
        <f t="shared" si="857"/>
        <v>-</v>
      </c>
      <c r="U710" s="241" t="str">
        <f t="shared" si="858"/>
        <v>M</v>
      </c>
      <c r="V710" s="241" t="str">
        <f t="shared" si="859"/>
        <v>-</v>
      </c>
      <c r="W710" s="241" t="str">
        <f t="shared" si="922"/>
        <v>A</v>
      </c>
      <c r="X710" s="260">
        <f t="shared" si="918"/>
        <v>6</v>
      </c>
      <c r="Y710" s="261" t="str">
        <f t="shared" si="921"/>
        <v/>
      </c>
      <c r="Z710" s="56"/>
      <c r="AA710" s="131">
        <v>32239</v>
      </c>
      <c r="AB710" s="73">
        <v>1</v>
      </c>
      <c r="AC710" s="2" t="s">
        <v>958</v>
      </c>
      <c r="AD710" s="2" t="s">
        <v>1721</v>
      </c>
      <c r="AE710" s="57" t="s">
        <v>2073</v>
      </c>
      <c r="AF710" s="66">
        <v>14</v>
      </c>
      <c r="AH710" s="19">
        <v>5.7</v>
      </c>
      <c r="AI710" s="272"/>
      <c r="AS710" s="193">
        <f t="shared" si="919"/>
        <v>3740</v>
      </c>
      <c r="AT710" s="255" t="str">
        <f t="shared" si="920"/>
        <v/>
      </c>
      <c r="AU710">
        <v>695</v>
      </c>
      <c r="AV710">
        <v>26</v>
      </c>
      <c r="AW710">
        <v>159</v>
      </c>
      <c r="AX710">
        <v>28</v>
      </c>
      <c r="AY710">
        <v>674</v>
      </c>
      <c r="AZ710" s="61">
        <v>2130</v>
      </c>
      <c r="BB710">
        <v>28</v>
      </c>
      <c r="BO710" s="90"/>
      <c r="BP710" s="273"/>
      <c r="BQ710" s="90"/>
      <c r="BR710" s="90"/>
      <c r="BS710" s="90"/>
      <c r="BT710" s="90"/>
      <c r="BU710" s="90"/>
      <c r="BV710" s="90"/>
      <c r="BW710" s="90"/>
      <c r="BX710" s="90"/>
      <c r="BY710" s="90"/>
      <c r="BZ710" s="90"/>
      <c r="CA710" s="90"/>
      <c r="CB710" s="90"/>
      <c r="CC710" s="90"/>
      <c r="CD710" s="90"/>
      <c r="CE710" s="90"/>
      <c r="CF710" s="90"/>
      <c r="CG710" s="90"/>
      <c r="CH710" s="90"/>
      <c r="CI710" s="90"/>
      <c r="CJ710" s="90"/>
      <c r="CK710" s="90"/>
      <c r="CL710" s="91"/>
      <c r="CM710" s="90"/>
      <c r="CN710" s="90">
        <v>2801</v>
      </c>
      <c r="CO710" s="90"/>
      <c r="DB710" s="103">
        <v>-65.400000000000006</v>
      </c>
      <c r="DC710" s="90" t="s">
        <v>2265</v>
      </c>
      <c r="DD710" s="103">
        <v>2.64</v>
      </c>
      <c r="DE710" s="103">
        <v>-3.31</v>
      </c>
      <c r="DF710" s="103"/>
      <c r="DG710" s="103">
        <v>-9.52</v>
      </c>
      <c r="DH710" s="103"/>
      <c r="DI710" s="103"/>
      <c r="DJ710" s="103">
        <f>SUM(DK710:DM710)</f>
        <v>2.67</v>
      </c>
      <c r="DK710" s="103">
        <v>0.88</v>
      </c>
      <c r="DL710" s="103">
        <v>0.81</v>
      </c>
      <c r="DM710" s="103">
        <v>0.98</v>
      </c>
      <c r="DN710" s="103"/>
      <c r="DO710" s="103"/>
      <c r="DP710" s="103"/>
      <c r="DQ710" s="103"/>
      <c r="DR710" s="103"/>
      <c r="DS710" s="104"/>
      <c r="DT710" s="50">
        <f t="shared" si="860"/>
        <v>1</v>
      </c>
      <c r="DU710" s="73">
        <f t="shared" si="861"/>
        <v>0</v>
      </c>
      <c r="DV710" s="73">
        <f t="shared" si="862"/>
        <v>1</v>
      </c>
      <c r="DW710" s="73">
        <f t="shared" si="863"/>
        <v>0</v>
      </c>
      <c r="DX710" s="73">
        <f t="shared" si="864"/>
        <v>0</v>
      </c>
      <c r="DY710" s="125">
        <f t="shared" si="865"/>
        <v>0</v>
      </c>
      <c r="DZ710" s="73">
        <f t="shared" si="866"/>
        <v>1</v>
      </c>
      <c r="EA710" s="19">
        <f t="shared" si="867"/>
        <v>0</v>
      </c>
      <c r="EB710" s="50">
        <f t="shared" si="868"/>
        <v>0</v>
      </c>
      <c r="EC710" s="19">
        <f t="shared" si="869"/>
        <v>0</v>
      </c>
      <c r="ED710" s="19">
        <f t="shared" si="870"/>
        <v>1</v>
      </c>
      <c r="EE710" s="19">
        <f t="shared" si="871"/>
        <v>0</v>
      </c>
      <c r="EF710" s="50">
        <f t="shared" si="872"/>
        <v>0</v>
      </c>
      <c r="EG710" s="19">
        <f t="shared" si="873"/>
        <v>0</v>
      </c>
      <c r="EH710" s="19">
        <f t="shared" si="874"/>
        <v>1</v>
      </c>
      <c r="EI710" s="50">
        <f t="shared" si="875"/>
        <v>0</v>
      </c>
      <c r="EJ710" s="125">
        <f t="shared" si="876"/>
        <v>2</v>
      </c>
      <c r="EK710">
        <f t="shared" si="877"/>
        <v>695</v>
      </c>
      <c r="EL710">
        <f t="shared" si="878"/>
        <v>28</v>
      </c>
      <c r="EM710">
        <f t="shared" si="879"/>
        <v>26</v>
      </c>
      <c r="EN710">
        <f t="shared" si="880"/>
        <v>159</v>
      </c>
      <c r="EO710" t="str">
        <f t="shared" si="881"/>
        <v/>
      </c>
      <c r="EP710" t="str">
        <f t="shared" si="882"/>
        <v/>
      </c>
      <c r="EQ710">
        <f t="shared" si="883"/>
        <v>2130</v>
      </c>
      <c r="ER710" t="str">
        <f t="shared" si="884"/>
        <v/>
      </c>
      <c r="ES710" t="str">
        <f t="shared" si="885"/>
        <v/>
      </c>
      <c r="ET710">
        <f t="shared" si="886"/>
        <v>674</v>
      </c>
      <c r="EU710" s="61">
        <f t="shared" si="887"/>
        <v>28</v>
      </c>
      <c r="EV710" s="53" t="e">
        <f>IF(ISNUMBER(EK710),EK710*#REF!,"")</f>
        <v>#REF!</v>
      </c>
      <c r="EW710" s="53" t="e">
        <f>IF(ISNUMBER(EL710),EL710*#REF!,"")</f>
        <v>#REF!</v>
      </c>
      <c r="EX710" s="53" t="e">
        <f>IF(ISNUMBER(EM710),EM710*#REF!,"")</f>
        <v>#REF!</v>
      </c>
      <c r="EY710" s="53" t="e">
        <f>IF(ISNUMBER(EN710),EN710*#REF!,"")</f>
        <v>#REF!</v>
      </c>
      <c r="EZ710" s="53" t="str">
        <f>IF(ISNUMBER(EO710),EO710*#REF!,"")</f>
        <v/>
      </c>
      <c r="FA710" s="53" t="str">
        <f>IF(ISNUMBER(EP710),EP710*#REF!,"")</f>
        <v/>
      </c>
      <c r="FB710" s="53" t="e">
        <f>IF(ISNUMBER(EQ710),EQ710*#REF!,"")</f>
        <v>#REF!</v>
      </c>
      <c r="FC710" s="53" t="str">
        <f>IF(ISNUMBER(ER710),ER710*#REF!,"")</f>
        <v/>
      </c>
      <c r="FD710" s="53" t="str">
        <f>IF(ISNUMBER(ES710),ES710*#REF!,"")</f>
        <v/>
      </c>
      <c r="FE710" s="53" t="e">
        <f>IF(ISNUMBER(ET710),ET710*#REF!,"")</f>
        <v>#REF!</v>
      </c>
      <c r="FF710" s="52" t="e">
        <f>IF(ISNUMBER(EU710),EU710*#REF!,"")</f>
        <v>#REF!</v>
      </c>
      <c r="FG710" s="55" t="str">
        <f t="shared" si="888"/>
        <v/>
      </c>
      <c r="FH710" s="55" t="str">
        <f t="shared" si="889"/>
        <v/>
      </c>
      <c r="FI710" s="55" t="str">
        <f t="shared" si="890"/>
        <v/>
      </c>
      <c r="FJ710" s="55" t="str">
        <f t="shared" si="891"/>
        <v/>
      </c>
      <c r="FK710" s="55" t="str">
        <f t="shared" si="892"/>
        <v/>
      </c>
      <c r="FL710" s="55" t="str">
        <f t="shared" si="893"/>
        <v/>
      </c>
      <c r="FM710" s="55" t="str">
        <f t="shared" si="894"/>
        <v/>
      </c>
      <c r="FN710" s="55" t="str">
        <f t="shared" si="895"/>
        <v/>
      </c>
      <c r="FO710" s="55" t="str">
        <f t="shared" si="896"/>
        <v/>
      </c>
      <c r="FP710" s="55" t="str">
        <f t="shared" si="897"/>
        <v/>
      </c>
      <c r="FQ710" s="59" t="str">
        <f t="shared" si="898"/>
        <v/>
      </c>
      <c r="FR710" s="53" t="str">
        <f t="shared" si="923"/>
        <v/>
      </c>
      <c r="FS710" s="53" t="e">
        <f t="shared" si="899"/>
        <v>#VALUE!</v>
      </c>
      <c r="FT710" s="19" t="e">
        <f t="shared" si="900"/>
        <v>#VALUE!</v>
      </c>
      <c r="FU710" s="19" t="e">
        <f t="shared" si="901"/>
        <v>#VALUE!</v>
      </c>
      <c r="FV710" s="19" t="e">
        <f t="shared" si="902"/>
        <v>#VALUE!</v>
      </c>
      <c r="FW710" s="50" t="e">
        <f t="shared" si="903"/>
        <v>#VALUE!</v>
      </c>
      <c r="FX710" s="120">
        <f t="shared" si="904"/>
        <v>0</v>
      </c>
      <c r="FY710" s="120">
        <f t="shared" si="905"/>
        <v>0</v>
      </c>
      <c r="FZ710" s="120">
        <f t="shared" si="906"/>
        <v>0</v>
      </c>
      <c r="GA710" s="120">
        <f t="shared" si="907"/>
        <v>0</v>
      </c>
      <c r="GB710" s="120">
        <f t="shared" si="908"/>
        <v>0</v>
      </c>
      <c r="GC710" s="120">
        <f t="shared" si="909"/>
        <v>0</v>
      </c>
      <c r="GD710" s="120">
        <f t="shared" si="910"/>
        <v>0</v>
      </c>
      <c r="GE710" s="120">
        <f t="shared" si="911"/>
        <v>0</v>
      </c>
      <c r="GF710" s="120">
        <f t="shared" si="912"/>
        <v>0</v>
      </c>
      <c r="GG710">
        <f t="shared" si="913"/>
        <v>0</v>
      </c>
      <c r="GH710">
        <f t="shared" si="914"/>
        <v>0</v>
      </c>
      <c r="GI710">
        <v>6</v>
      </c>
      <c r="GJ710" t="str">
        <f t="shared" si="915"/>
        <v/>
      </c>
    </row>
    <row r="711" spans="1:192" ht="15" x14ac:dyDescent="0.25">
      <c r="A711" s="50">
        <f t="shared" si="917"/>
        <v>710</v>
      </c>
      <c r="B711" s="2" t="s">
        <v>340</v>
      </c>
      <c r="C711" s="2" t="s">
        <v>854</v>
      </c>
      <c r="D711" s="2"/>
      <c r="E711" s="2"/>
      <c r="F711" s="271">
        <v>3464990</v>
      </c>
      <c r="G711" s="271">
        <v>5559445</v>
      </c>
      <c r="H711" s="77">
        <f t="shared" si="855"/>
        <v>464929.57400000002</v>
      </c>
      <c r="I711" s="77">
        <f t="shared" si="856"/>
        <v>5557661.0120000001</v>
      </c>
      <c r="J711" s="66">
        <v>193</v>
      </c>
      <c r="K711" s="66" t="s">
        <v>1334</v>
      </c>
      <c r="L711" s="19">
        <v>60.05</v>
      </c>
      <c r="O711" s="66">
        <v>193</v>
      </c>
      <c r="P711" s="66"/>
      <c r="Q711" s="58" t="s">
        <v>2843</v>
      </c>
      <c r="R711" s="58" t="s">
        <v>1422</v>
      </c>
      <c r="S711" s="2" t="s">
        <v>1328</v>
      </c>
      <c r="T711" s="241" t="str">
        <f t="shared" si="857"/>
        <v>-</v>
      </c>
      <c r="U711" s="241" t="str">
        <f t="shared" si="858"/>
        <v>M</v>
      </c>
      <c r="V711" s="241" t="str">
        <f t="shared" si="859"/>
        <v>-</v>
      </c>
      <c r="W711" s="241" t="str">
        <f t="shared" si="922"/>
        <v>-</v>
      </c>
      <c r="X711" s="260">
        <f t="shared" si="918"/>
        <v>6</v>
      </c>
      <c r="Y711" s="261" t="str">
        <f t="shared" si="921"/>
        <v/>
      </c>
      <c r="Z711" s="56"/>
      <c r="AA711" s="48">
        <v>42236</v>
      </c>
      <c r="AB711" s="73">
        <v>2</v>
      </c>
      <c r="AC711" s="2" t="s">
        <v>738</v>
      </c>
      <c r="AD711" s="2"/>
      <c r="AE711" s="56"/>
      <c r="AF711" s="66">
        <v>16.5</v>
      </c>
      <c r="AG711" s="19">
        <v>5123</v>
      </c>
      <c r="AH711" s="19">
        <v>5.77</v>
      </c>
      <c r="AI711" s="272"/>
      <c r="AL711" s="47">
        <v>0.8</v>
      </c>
      <c r="AM711" s="66">
        <v>1.7000000000000001E-2</v>
      </c>
      <c r="AS711" s="193">
        <f t="shared" si="919"/>
        <v>3274.3099999999995</v>
      </c>
      <c r="AT711" s="248" t="str">
        <f t="shared" si="920"/>
        <v/>
      </c>
      <c r="AU711">
        <v>830</v>
      </c>
      <c r="AV711">
        <v>33</v>
      </c>
      <c r="AW711">
        <v>208</v>
      </c>
      <c r="AX711" s="197">
        <v>1347</v>
      </c>
      <c r="AY711">
        <v>15.9</v>
      </c>
      <c r="AZ711" s="61">
        <v>786</v>
      </c>
      <c r="BA711">
        <v>0.94</v>
      </c>
      <c r="BB711">
        <v>38</v>
      </c>
      <c r="BC711">
        <v>2.4900000000000002</v>
      </c>
      <c r="BD711">
        <v>1.52</v>
      </c>
      <c r="BG711">
        <v>1.18</v>
      </c>
      <c r="BH711">
        <v>1.1399999999999999</v>
      </c>
      <c r="BJ711">
        <v>8.6999999999999993</v>
      </c>
      <c r="BK711">
        <v>0.44</v>
      </c>
      <c r="BO711" s="90"/>
      <c r="BP711" s="273"/>
      <c r="BQ711" s="90"/>
      <c r="BR711" s="90"/>
      <c r="BS711" s="90"/>
      <c r="BT711" s="90"/>
      <c r="BU711" s="90"/>
      <c r="BV711" s="90"/>
      <c r="BW711" s="90"/>
      <c r="BX711" s="90"/>
      <c r="BY711" s="90"/>
      <c r="BZ711" s="90"/>
      <c r="CA711" s="90"/>
      <c r="CB711" s="90"/>
      <c r="CC711" s="90"/>
      <c r="CD711" s="90"/>
      <c r="CE711" s="90"/>
      <c r="CF711" s="90"/>
      <c r="CG711" s="90"/>
      <c r="CH711" s="90"/>
      <c r="CI711" s="90"/>
      <c r="CJ711" s="90"/>
      <c r="CK711" s="90"/>
      <c r="CL711" s="91"/>
      <c r="CM711" s="90"/>
      <c r="CN711" s="90" t="s">
        <v>3088</v>
      </c>
      <c r="CO711" s="90"/>
      <c r="DB711" s="103"/>
      <c r="DC711" s="103"/>
      <c r="DD711" s="103"/>
      <c r="DE711" s="103"/>
      <c r="DF711" s="103"/>
      <c r="DG711" s="103"/>
      <c r="DH711" s="103"/>
      <c r="DI711" s="103"/>
      <c r="DJ711" s="103"/>
      <c r="DK711" s="103"/>
      <c r="DL711" s="103"/>
      <c r="DM711" s="103"/>
      <c r="DN711" s="103"/>
      <c r="DO711" s="103"/>
      <c r="DP711" s="103"/>
      <c r="DQ711" s="103"/>
      <c r="DR711" s="103"/>
      <c r="DS711" s="104"/>
      <c r="DT711" s="50">
        <f t="shared" si="860"/>
        <v>0</v>
      </c>
      <c r="DU711" s="73">
        <f t="shared" si="861"/>
        <v>0</v>
      </c>
      <c r="DV711" s="73">
        <f t="shared" si="862"/>
        <v>1</v>
      </c>
      <c r="DW711" s="73">
        <f t="shared" si="863"/>
        <v>0</v>
      </c>
      <c r="DX711" s="73">
        <f t="shared" si="864"/>
        <v>0</v>
      </c>
      <c r="DY711" s="125">
        <f t="shared" si="865"/>
        <v>0</v>
      </c>
      <c r="DZ711" s="73">
        <f t="shared" si="866"/>
        <v>1</v>
      </c>
      <c r="EA711" s="19">
        <f t="shared" si="867"/>
        <v>0</v>
      </c>
      <c r="EB711" s="50">
        <f t="shared" si="868"/>
        <v>0</v>
      </c>
      <c r="EC711" s="19">
        <f t="shared" si="869"/>
        <v>0</v>
      </c>
      <c r="ED711" s="19">
        <f t="shared" si="870"/>
        <v>1</v>
      </c>
      <c r="EE711" s="19">
        <f t="shared" si="871"/>
        <v>0</v>
      </c>
      <c r="EF711" s="50">
        <f t="shared" si="872"/>
        <v>0</v>
      </c>
      <c r="EG711" s="19">
        <f t="shared" si="873"/>
        <v>0</v>
      </c>
      <c r="EH711" s="19">
        <f t="shared" si="874"/>
        <v>0</v>
      </c>
      <c r="EI711" s="50">
        <f t="shared" si="875"/>
        <v>1</v>
      </c>
      <c r="EJ711" s="125">
        <f t="shared" si="876"/>
        <v>1</v>
      </c>
      <c r="EK711">
        <f t="shared" si="877"/>
        <v>830</v>
      </c>
      <c r="EL711">
        <f t="shared" si="878"/>
        <v>38</v>
      </c>
      <c r="EM711">
        <f t="shared" si="879"/>
        <v>33</v>
      </c>
      <c r="EN711">
        <f t="shared" si="880"/>
        <v>208</v>
      </c>
      <c r="EO711" t="str">
        <f t="shared" si="881"/>
        <v/>
      </c>
      <c r="EP711" t="str">
        <f t="shared" si="882"/>
        <v/>
      </c>
      <c r="EQ711">
        <f t="shared" si="883"/>
        <v>786</v>
      </c>
      <c r="ER711" t="str">
        <f t="shared" si="884"/>
        <v/>
      </c>
      <c r="ES711">
        <f t="shared" si="885"/>
        <v>8.6999999999999993</v>
      </c>
      <c r="ET711">
        <f t="shared" si="886"/>
        <v>15.9</v>
      </c>
      <c r="EU711" s="61">
        <f t="shared" si="887"/>
        <v>1347</v>
      </c>
      <c r="EV711" s="53" t="e">
        <f>IF(ISNUMBER(EK711),EK711*#REF!,"")</f>
        <v>#REF!</v>
      </c>
      <c r="EW711" s="53" t="e">
        <f>IF(ISNUMBER(EL711),EL711*#REF!,"")</f>
        <v>#REF!</v>
      </c>
      <c r="EX711" s="53" t="e">
        <f>IF(ISNUMBER(EM711),EM711*#REF!,"")</f>
        <v>#REF!</v>
      </c>
      <c r="EY711" s="53" t="e">
        <f>IF(ISNUMBER(EN711),EN711*#REF!,"")</f>
        <v>#REF!</v>
      </c>
      <c r="EZ711" s="53" t="str">
        <f>IF(ISNUMBER(EO711),EO711*#REF!,"")</f>
        <v/>
      </c>
      <c r="FA711" s="53" t="str">
        <f>IF(ISNUMBER(EP711),EP711*#REF!,"")</f>
        <v/>
      </c>
      <c r="FB711" s="53" t="e">
        <f>IF(ISNUMBER(EQ711),EQ711*#REF!,"")</f>
        <v>#REF!</v>
      </c>
      <c r="FC711" s="53" t="str">
        <f>IF(ISNUMBER(ER711),ER711*#REF!,"")</f>
        <v/>
      </c>
      <c r="FD711" s="53" t="e">
        <f>IF(ISNUMBER(ES711),ES711*#REF!,"")</f>
        <v>#REF!</v>
      </c>
      <c r="FE711" s="53" t="e">
        <f>IF(ISNUMBER(ET711),ET711*#REF!,"")</f>
        <v>#REF!</v>
      </c>
      <c r="FF711" s="52" t="e">
        <f>IF(ISNUMBER(EU711),EU711*#REF!,"")</f>
        <v>#REF!</v>
      </c>
      <c r="FG711" s="55" t="str">
        <f t="shared" si="888"/>
        <v/>
      </c>
      <c r="FH711" s="55" t="str">
        <f t="shared" si="889"/>
        <v/>
      </c>
      <c r="FI711" s="55" t="str">
        <f t="shared" si="890"/>
        <v/>
      </c>
      <c r="FJ711" s="55" t="str">
        <f t="shared" si="891"/>
        <v/>
      </c>
      <c r="FK711" s="55" t="str">
        <f t="shared" si="892"/>
        <v/>
      </c>
      <c r="FL711" s="55" t="str">
        <f t="shared" si="893"/>
        <v/>
      </c>
      <c r="FM711" s="55" t="str">
        <f t="shared" si="894"/>
        <v/>
      </c>
      <c r="FN711" s="55" t="str">
        <f t="shared" si="895"/>
        <v/>
      </c>
      <c r="FO711" s="55" t="str">
        <f t="shared" si="896"/>
        <v/>
      </c>
      <c r="FP711" s="55" t="str">
        <f t="shared" si="897"/>
        <v/>
      </c>
      <c r="FQ711" s="59" t="str">
        <f t="shared" si="898"/>
        <v/>
      </c>
      <c r="FR711" s="53" t="str">
        <f t="shared" si="923"/>
        <v/>
      </c>
      <c r="FS711" s="53" t="e">
        <f t="shared" si="899"/>
        <v>#VALUE!</v>
      </c>
      <c r="FT711" s="19" t="e">
        <f t="shared" si="900"/>
        <v>#VALUE!</v>
      </c>
      <c r="FU711" s="19" t="e">
        <f t="shared" si="901"/>
        <v>#VALUE!</v>
      </c>
      <c r="FV711" s="19" t="e">
        <f t="shared" si="902"/>
        <v>#VALUE!</v>
      </c>
      <c r="FW711" s="50" t="e">
        <f t="shared" si="903"/>
        <v>#VALUE!</v>
      </c>
      <c r="FX711" s="120">
        <f t="shared" si="904"/>
        <v>0</v>
      </c>
      <c r="FY711" s="120">
        <f t="shared" si="905"/>
        <v>0</v>
      </c>
      <c r="FZ711" s="120">
        <f t="shared" si="906"/>
        <v>0</v>
      </c>
      <c r="GA711" s="120">
        <f t="shared" si="907"/>
        <v>0</v>
      </c>
      <c r="GB711" s="120">
        <f t="shared" si="908"/>
        <v>0</v>
      </c>
      <c r="GC711" s="120">
        <f t="shared" si="909"/>
        <v>0</v>
      </c>
      <c r="GD711" s="120">
        <f t="shared" si="910"/>
        <v>0</v>
      </c>
      <c r="GE711" s="120">
        <f t="shared" si="911"/>
        <v>0</v>
      </c>
      <c r="GF711" s="120">
        <f t="shared" si="912"/>
        <v>0</v>
      </c>
      <c r="GG711">
        <f t="shared" si="913"/>
        <v>0</v>
      </c>
      <c r="GH711">
        <f t="shared" si="914"/>
        <v>0</v>
      </c>
      <c r="GI711">
        <v>6</v>
      </c>
      <c r="GJ711" t="str">
        <f t="shared" si="915"/>
        <v/>
      </c>
    </row>
    <row r="712" spans="1:192" x14ac:dyDescent="0.2">
      <c r="A712" s="50">
        <f t="shared" si="917"/>
        <v>711</v>
      </c>
      <c r="B712" s="58" t="s">
        <v>340</v>
      </c>
      <c r="C712" s="58" t="s">
        <v>451</v>
      </c>
      <c r="D712" s="58"/>
      <c r="E712" s="58" t="s">
        <v>2266</v>
      </c>
      <c r="F712" s="83">
        <v>3465051</v>
      </c>
      <c r="G712" s="83">
        <v>5559421</v>
      </c>
      <c r="H712" s="77">
        <f t="shared" si="855"/>
        <v>464990.54960000003</v>
      </c>
      <c r="I712" s="77">
        <f t="shared" si="856"/>
        <v>5557637.0216000006</v>
      </c>
      <c r="J712" s="83">
        <v>183</v>
      </c>
      <c r="K712" s="83" t="s">
        <v>1332</v>
      </c>
      <c r="L712" s="87">
        <v>7.2</v>
      </c>
      <c r="M712" s="83"/>
      <c r="O712" s="83"/>
      <c r="P712" s="83"/>
      <c r="Q712" s="58" t="s">
        <v>2843</v>
      </c>
      <c r="R712" s="58" t="s">
        <v>1422</v>
      </c>
      <c r="S712" s="58" t="s">
        <v>1327</v>
      </c>
      <c r="T712" s="241" t="str">
        <f t="shared" si="857"/>
        <v>-</v>
      </c>
      <c r="U712" s="241" t="str">
        <f t="shared" si="858"/>
        <v>M</v>
      </c>
      <c r="V712" s="241" t="str">
        <f t="shared" si="859"/>
        <v>-</v>
      </c>
      <c r="W712" s="241" t="str">
        <f t="shared" si="922"/>
        <v>A</v>
      </c>
      <c r="X712" s="260">
        <f t="shared" si="918"/>
        <v>6</v>
      </c>
      <c r="Y712" s="261" t="str">
        <f t="shared" si="921"/>
        <v/>
      </c>
      <c r="Z712" s="68" t="s">
        <v>2267</v>
      </c>
      <c r="AA712" s="83" t="s">
        <v>613</v>
      </c>
      <c r="AB712" s="77">
        <v>1</v>
      </c>
      <c r="AC712" s="58" t="s">
        <v>610</v>
      </c>
      <c r="AD712" s="58" t="s">
        <v>2268</v>
      </c>
      <c r="AE712" s="68"/>
      <c r="AF712" s="83">
        <v>13.5</v>
      </c>
      <c r="AG712" s="83"/>
      <c r="AH712" s="83"/>
      <c r="AI712" s="83"/>
      <c r="AJ712" s="83">
        <v>1.0024299999999999</v>
      </c>
      <c r="AK712" s="83">
        <v>14</v>
      </c>
      <c r="AL712" s="85"/>
      <c r="AM712" s="84">
        <v>0.33</v>
      </c>
      <c r="AN712" s="58"/>
      <c r="AO712" s="58"/>
      <c r="AP712" s="83"/>
      <c r="AQ712" s="58"/>
      <c r="AR712" s="58">
        <v>2869</v>
      </c>
      <c r="AS712" s="193">
        <f t="shared" si="919"/>
        <v>2868.1949999999997</v>
      </c>
      <c r="AT712" s="248" t="str">
        <f t="shared" si="920"/>
        <v/>
      </c>
      <c r="AU712" s="58">
        <v>688.9</v>
      </c>
      <c r="AV712" s="58">
        <v>27.89</v>
      </c>
      <c r="AW712" s="58">
        <v>167.6</v>
      </c>
      <c r="AX712" s="58">
        <v>1042</v>
      </c>
      <c r="AY712" s="64">
        <v>13</v>
      </c>
      <c r="AZ712" s="68">
        <v>749.7</v>
      </c>
      <c r="BA712" s="58">
        <v>0.67200000000000004</v>
      </c>
      <c r="BB712" s="58">
        <v>29.81</v>
      </c>
      <c r="BC712" s="58">
        <v>1.198</v>
      </c>
      <c r="BD712" s="58" t="s">
        <v>1322</v>
      </c>
      <c r="BE712" s="58">
        <v>14.32</v>
      </c>
      <c r="BF712" s="58">
        <v>1.131</v>
      </c>
      <c r="BG712" s="58"/>
      <c r="BH712" s="58">
        <v>0.498</v>
      </c>
      <c r="BI712" s="58">
        <v>8.0000000000000002E-3</v>
      </c>
      <c r="BJ712" s="58"/>
      <c r="BK712" s="58"/>
      <c r="BL712" s="58"/>
      <c r="BM712" s="58">
        <v>131.19999999999999</v>
      </c>
      <c r="BN712" s="68" t="s">
        <v>1322</v>
      </c>
      <c r="BO712" s="81"/>
      <c r="BP712" s="81" t="s">
        <v>1322</v>
      </c>
      <c r="BQ712" s="81" t="s">
        <v>1322</v>
      </c>
      <c r="BR712" s="81">
        <v>268</v>
      </c>
      <c r="BS712" s="81"/>
      <c r="BT712" s="81"/>
      <c r="BU712" s="81"/>
      <c r="BV712" s="81"/>
      <c r="BW712" s="81" t="s">
        <v>1322</v>
      </c>
      <c r="BX712" s="81"/>
      <c r="BY712" s="81"/>
      <c r="BZ712" s="81"/>
      <c r="CA712" s="81"/>
      <c r="CB712" s="81"/>
      <c r="CC712" s="81" t="s">
        <v>1322</v>
      </c>
      <c r="CD712" s="81"/>
      <c r="CE712" s="81"/>
      <c r="CF712" s="81"/>
      <c r="CG712" s="81"/>
      <c r="CH712" s="81"/>
      <c r="CI712" s="81"/>
      <c r="CJ712" s="81"/>
      <c r="CK712" s="81"/>
      <c r="CL712" s="82"/>
      <c r="CM712" s="81"/>
      <c r="CN712" s="81">
        <v>2251</v>
      </c>
      <c r="CO712" s="81"/>
      <c r="CP712" s="58" t="s">
        <v>1322</v>
      </c>
      <c r="CQ712" s="68"/>
      <c r="CR712" s="58"/>
      <c r="CS712" s="58"/>
      <c r="CT712" s="58"/>
      <c r="CU712" s="58"/>
      <c r="CV712" s="58"/>
      <c r="CW712" s="58"/>
      <c r="CX712" s="58"/>
      <c r="CY712" s="58"/>
      <c r="CZ712" s="58"/>
      <c r="DA712" s="68"/>
      <c r="DB712" s="81"/>
      <c r="DC712" s="81"/>
      <c r="DD712" s="81"/>
      <c r="DE712" s="81"/>
      <c r="DF712" s="81"/>
      <c r="DG712" s="81"/>
      <c r="DH712" s="81"/>
      <c r="DI712" s="81"/>
      <c r="DJ712" s="81"/>
      <c r="DK712" s="103"/>
      <c r="DL712" s="103"/>
      <c r="DM712" s="103"/>
      <c r="DN712" s="81"/>
      <c r="DO712" s="81"/>
      <c r="DP712" s="103"/>
      <c r="DQ712" s="103"/>
      <c r="DR712" s="103"/>
      <c r="DS712" s="104"/>
      <c r="DT712" s="50">
        <f t="shared" si="860"/>
        <v>1</v>
      </c>
      <c r="DU712" s="73">
        <f t="shared" si="861"/>
        <v>1</v>
      </c>
      <c r="DV712" s="73">
        <f t="shared" si="862"/>
        <v>0</v>
      </c>
      <c r="DW712" s="73">
        <f t="shared" si="863"/>
        <v>0</v>
      </c>
      <c r="DX712" s="73">
        <f t="shared" si="864"/>
        <v>0</v>
      </c>
      <c r="DY712" s="125">
        <f t="shared" si="865"/>
        <v>0</v>
      </c>
      <c r="DZ712" s="73">
        <f t="shared" si="866"/>
        <v>1</v>
      </c>
      <c r="EA712" s="19">
        <f t="shared" si="867"/>
        <v>0</v>
      </c>
      <c r="EB712" s="50">
        <f t="shared" si="868"/>
        <v>0</v>
      </c>
      <c r="EC712" s="19">
        <f t="shared" si="869"/>
        <v>0</v>
      </c>
      <c r="ED712" s="19">
        <f t="shared" si="870"/>
        <v>1</v>
      </c>
      <c r="EE712" s="19">
        <f t="shared" si="871"/>
        <v>0</v>
      </c>
      <c r="EF712" s="50">
        <f t="shared" si="872"/>
        <v>0</v>
      </c>
      <c r="EG712" s="19">
        <f t="shared" si="873"/>
        <v>0</v>
      </c>
      <c r="EH712" s="19">
        <f t="shared" si="874"/>
        <v>1</v>
      </c>
      <c r="EI712" s="50">
        <f t="shared" si="875"/>
        <v>0</v>
      </c>
      <c r="EJ712" s="125">
        <f t="shared" si="876"/>
        <v>2</v>
      </c>
      <c r="EK712">
        <f t="shared" si="877"/>
        <v>688.9</v>
      </c>
      <c r="EL712">
        <f t="shared" si="878"/>
        <v>29.81</v>
      </c>
      <c r="EM712">
        <f t="shared" si="879"/>
        <v>27.89</v>
      </c>
      <c r="EN712">
        <f t="shared" si="880"/>
        <v>167.6</v>
      </c>
      <c r="EO712">
        <f t="shared" si="881"/>
        <v>1.131</v>
      </c>
      <c r="EP712">
        <f t="shared" si="882"/>
        <v>14.32</v>
      </c>
      <c r="EQ712">
        <f t="shared" si="883"/>
        <v>749.7</v>
      </c>
      <c r="ER712" t="str">
        <f t="shared" si="884"/>
        <v/>
      </c>
      <c r="ES712" t="str">
        <f t="shared" si="885"/>
        <v/>
      </c>
      <c r="ET712">
        <f t="shared" si="886"/>
        <v>13</v>
      </c>
      <c r="EU712" s="61">
        <f t="shared" si="887"/>
        <v>1042</v>
      </c>
      <c r="EV712" s="53" t="e">
        <f>IF(ISNUMBER(EK712),EK712*#REF!,"")</f>
        <v>#REF!</v>
      </c>
      <c r="EW712" s="53" t="e">
        <f>IF(ISNUMBER(EL712),EL712*#REF!,"")</f>
        <v>#REF!</v>
      </c>
      <c r="EX712" s="53" t="e">
        <f>IF(ISNUMBER(EM712),EM712*#REF!,"")</f>
        <v>#REF!</v>
      </c>
      <c r="EY712" s="53" t="e">
        <f>IF(ISNUMBER(EN712),EN712*#REF!,"")</f>
        <v>#REF!</v>
      </c>
      <c r="EZ712" s="53" t="e">
        <f>IF(ISNUMBER(EO712),EO712*#REF!,"")</f>
        <v>#REF!</v>
      </c>
      <c r="FA712" s="53" t="e">
        <f>IF(ISNUMBER(EP712),EP712*#REF!,"")</f>
        <v>#REF!</v>
      </c>
      <c r="FB712" s="53" t="e">
        <f>IF(ISNUMBER(EQ712),EQ712*#REF!,"")</f>
        <v>#REF!</v>
      </c>
      <c r="FC712" s="53" t="str">
        <f>IF(ISNUMBER(ER712),ER712*#REF!,"")</f>
        <v/>
      </c>
      <c r="FD712" s="53" t="str">
        <f>IF(ISNUMBER(ES712),ES712*#REF!,"")</f>
        <v/>
      </c>
      <c r="FE712" s="53" t="e">
        <f>IF(ISNUMBER(ET712),ET712*#REF!,"")</f>
        <v>#REF!</v>
      </c>
      <c r="FF712" s="52" t="e">
        <f>IF(ISNUMBER(EU712),EU712*#REF!,"")</f>
        <v>#REF!</v>
      </c>
      <c r="FG712" s="55" t="str">
        <f t="shared" si="888"/>
        <v/>
      </c>
      <c r="FH712" s="55" t="str">
        <f t="shared" si="889"/>
        <v/>
      </c>
      <c r="FI712" s="55" t="str">
        <f t="shared" si="890"/>
        <v/>
      </c>
      <c r="FJ712" s="55" t="str">
        <f t="shared" si="891"/>
        <v/>
      </c>
      <c r="FK712" s="55" t="str">
        <f t="shared" si="892"/>
        <v/>
      </c>
      <c r="FL712" s="55" t="str">
        <f t="shared" si="893"/>
        <v/>
      </c>
      <c r="FM712" s="55" t="str">
        <f t="shared" si="894"/>
        <v/>
      </c>
      <c r="FN712" s="55" t="str">
        <f t="shared" si="895"/>
        <v/>
      </c>
      <c r="FO712" s="55" t="str">
        <f t="shared" si="896"/>
        <v/>
      </c>
      <c r="FP712" s="55" t="str">
        <f t="shared" si="897"/>
        <v/>
      </c>
      <c r="FQ712" s="59" t="str">
        <f t="shared" si="898"/>
        <v/>
      </c>
      <c r="FR712" s="53" t="str">
        <f t="shared" si="923"/>
        <v/>
      </c>
      <c r="FS712" s="53" t="e">
        <f t="shared" si="899"/>
        <v>#VALUE!</v>
      </c>
      <c r="FT712" s="19" t="e">
        <f t="shared" si="900"/>
        <v>#VALUE!</v>
      </c>
      <c r="FU712" s="19" t="e">
        <f t="shared" si="901"/>
        <v>#VALUE!</v>
      </c>
      <c r="FV712" s="19" t="e">
        <f t="shared" si="902"/>
        <v>#VALUE!</v>
      </c>
      <c r="FW712" s="50" t="e">
        <f t="shared" si="903"/>
        <v>#VALUE!</v>
      </c>
      <c r="FX712" s="120">
        <f t="shared" si="904"/>
        <v>0</v>
      </c>
      <c r="FY712" s="120">
        <f t="shared" si="905"/>
        <v>0</v>
      </c>
      <c r="FZ712" s="120">
        <f t="shared" si="906"/>
        <v>0</v>
      </c>
      <c r="GA712" s="120">
        <f t="shared" si="907"/>
        <v>0</v>
      </c>
      <c r="GB712" s="120">
        <f t="shared" si="908"/>
        <v>0</v>
      </c>
      <c r="GC712" s="120">
        <f t="shared" si="909"/>
        <v>0</v>
      </c>
      <c r="GD712" s="120">
        <f t="shared" si="910"/>
        <v>0</v>
      </c>
      <c r="GE712" s="120">
        <f t="shared" si="911"/>
        <v>0</v>
      </c>
      <c r="GF712" s="120">
        <f t="shared" si="912"/>
        <v>0</v>
      </c>
      <c r="GG712">
        <f t="shared" si="913"/>
        <v>0</v>
      </c>
      <c r="GH712">
        <f t="shared" si="914"/>
        <v>0</v>
      </c>
      <c r="GI712">
        <v>6</v>
      </c>
      <c r="GJ712" t="str">
        <f t="shared" si="915"/>
        <v/>
      </c>
    </row>
    <row r="713" spans="1:192" x14ac:dyDescent="0.2">
      <c r="A713" s="50">
        <f t="shared" si="917"/>
        <v>712</v>
      </c>
      <c r="B713" s="58" t="s">
        <v>340</v>
      </c>
      <c r="C713" s="58" t="s">
        <v>451</v>
      </c>
      <c r="D713" s="58"/>
      <c r="E713" s="58"/>
      <c r="F713" s="83">
        <v>3465051</v>
      </c>
      <c r="G713" s="83">
        <v>5559421</v>
      </c>
      <c r="H713" s="77">
        <f t="shared" si="855"/>
        <v>464990.54960000003</v>
      </c>
      <c r="I713" s="77">
        <f t="shared" si="856"/>
        <v>5557637.0216000006</v>
      </c>
      <c r="J713" s="83">
        <v>183</v>
      </c>
      <c r="K713" s="83" t="s">
        <v>1332</v>
      </c>
      <c r="L713" s="83">
        <v>7.2</v>
      </c>
      <c r="M713" s="83"/>
      <c r="O713" s="83"/>
      <c r="P713" s="83"/>
      <c r="Q713" s="58" t="s">
        <v>2843</v>
      </c>
      <c r="R713" s="58" t="s">
        <v>1422</v>
      </c>
      <c r="S713" s="58" t="s">
        <v>1327</v>
      </c>
      <c r="T713" s="241" t="str">
        <f t="shared" si="857"/>
        <v>-</v>
      </c>
      <c r="U713" s="241" t="str">
        <f t="shared" si="858"/>
        <v>M</v>
      </c>
      <c r="V713" s="241" t="str">
        <f t="shared" si="859"/>
        <v>-</v>
      </c>
      <c r="W713" s="241" t="str">
        <f t="shared" si="922"/>
        <v>A</v>
      </c>
      <c r="X713" s="260">
        <f t="shared" si="918"/>
        <v>6</v>
      </c>
      <c r="Y713" s="261" t="str">
        <f t="shared" si="921"/>
        <v/>
      </c>
      <c r="Z713" s="68"/>
      <c r="AA713" s="87" t="s">
        <v>2020</v>
      </c>
      <c r="AB713" s="77">
        <v>2</v>
      </c>
      <c r="AC713" s="58" t="s">
        <v>848</v>
      </c>
      <c r="AD713" s="58" t="s">
        <v>2269</v>
      </c>
      <c r="AE713" s="70" t="s">
        <v>2914</v>
      </c>
      <c r="AF713" s="83">
        <v>13.5</v>
      </c>
      <c r="AG713" s="83"/>
      <c r="AH713" s="83"/>
      <c r="AI713" s="83"/>
      <c r="AJ713" s="83"/>
      <c r="AK713" s="83"/>
      <c r="AL713" s="85"/>
      <c r="AM713" s="84"/>
      <c r="AN713" s="58"/>
      <c r="AO713" s="58"/>
      <c r="AP713" s="83"/>
      <c r="AQ713" s="58"/>
      <c r="AR713" s="58"/>
      <c r="AS713" s="193">
        <f t="shared" si="919"/>
        <v>2222.395</v>
      </c>
      <c r="AT713" s="248" t="str">
        <f t="shared" si="920"/>
        <v/>
      </c>
      <c r="AU713" s="58">
        <v>521.6</v>
      </c>
      <c r="AV713" s="58">
        <v>20.38</v>
      </c>
      <c r="AW713" s="58">
        <v>128.80000000000001</v>
      </c>
      <c r="AX713" s="58">
        <v>787</v>
      </c>
      <c r="AY713" s="58">
        <v>22.06</v>
      </c>
      <c r="AZ713" s="68">
        <v>575.5</v>
      </c>
      <c r="BA713" s="58">
        <v>0.28000000000000003</v>
      </c>
      <c r="BB713" s="58">
        <v>31.16</v>
      </c>
      <c r="BC713" s="58">
        <v>1.64</v>
      </c>
      <c r="BD713" s="58">
        <v>0.74</v>
      </c>
      <c r="BE713" s="60">
        <v>10.4</v>
      </c>
      <c r="BF713" s="58">
        <v>1.05</v>
      </c>
      <c r="BG713" s="58">
        <v>0.11</v>
      </c>
      <c r="BH713" s="58">
        <v>0.63</v>
      </c>
      <c r="BI713" s="58">
        <v>1.6E-2</v>
      </c>
      <c r="BJ713" s="58">
        <v>0.35</v>
      </c>
      <c r="BK713" s="58"/>
      <c r="BL713" s="58"/>
      <c r="BM713" s="58">
        <v>119.7</v>
      </c>
      <c r="BN713" s="68">
        <v>0.73899999999999999</v>
      </c>
      <c r="BO713" s="81"/>
      <c r="BP713" s="81"/>
      <c r="BQ713" s="81" t="s">
        <v>1322</v>
      </c>
      <c r="BR713" s="81">
        <v>223</v>
      </c>
      <c r="BS713" s="81"/>
      <c r="BT713" s="81"/>
      <c r="BU713" s="81"/>
      <c r="BV713" s="81"/>
      <c r="BW713" s="81" t="s">
        <v>1322</v>
      </c>
      <c r="BX713" s="81"/>
      <c r="BY713" s="81"/>
      <c r="BZ713" s="81"/>
      <c r="CA713" s="81"/>
      <c r="CB713" s="81"/>
      <c r="CC713" s="81" t="s">
        <v>1322</v>
      </c>
      <c r="CD713" s="81"/>
      <c r="CE713" s="81"/>
      <c r="CF713" s="81"/>
      <c r="CG713" s="81"/>
      <c r="CH713" s="81"/>
      <c r="CI713" s="81"/>
      <c r="CJ713" s="81"/>
      <c r="CK713" s="81"/>
      <c r="CL713" s="82">
        <v>17</v>
      </c>
      <c r="CM713" s="81"/>
      <c r="CN713" s="81">
        <v>2440</v>
      </c>
      <c r="CO713" s="81"/>
      <c r="CP713" s="58"/>
      <c r="CQ713" s="68"/>
      <c r="CR713" s="58"/>
      <c r="CS713" s="58"/>
      <c r="CT713" s="58"/>
      <c r="CU713" s="58"/>
      <c r="CV713" s="58"/>
      <c r="CW713" s="58"/>
      <c r="CX713" s="58"/>
      <c r="CY713" s="58"/>
      <c r="CZ713" s="58"/>
      <c r="DA713" s="68"/>
      <c r="DB713" s="81"/>
      <c r="DC713" s="81"/>
      <c r="DD713" s="81"/>
      <c r="DE713" s="81"/>
      <c r="DF713" s="81"/>
      <c r="DG713" s="81"/>
      <c r="DH713" s="81"/>
      <c r="DI713" s="81"/>
      <c r="DJ713" s="81"/>
      <c r="DK713" s="103"/>
      <c r="DL713" s="103"/>
      <c r="DM713" s="103"/>
      <c r="DN713" s="81"/>
      <c r="DO713" s="81"/>
      <c r="DP713" s="103"/>
      <c r="DQ713" s="103"/>
      <c r="DR713" s="103"/>
      <c r="DS713" s="104"/>
      <c r="DT713" s="50">
        <f t="shared" si="860"/>
        <v>0</v>
      </c>
      <c r="DU713" s="73">
        <f t="shared" si="861"/>
        <v>1</v>
      </c>
      <c r="DV713" s="73">
        <f t="shared" si="862"/>
        <v>0</v>
      </c>
      <c r="DW713" s="73">
        <f t="shared" si="863"/>
        <v>0</v>
      </c>
      <c r="DX713" s="73">
        <f t="shared" si="864"/>
        <v>0</v>
      </c>
      <c r="DY713" s="125">
        <f t="shared" si="865"/>
        <v>0</v>
      </c>
      <c r="DZ713" s="73">
        <f t="shared" si="866"/>
        <v>1</v>
      </c>
      <c r="EA713" s="19">
        <f t="shared" si="867"/>
        <v>0</v>
      </c>
      <c r="EB713" s="50">
        <f t="shared" si="868"/>
        <v>0</v>
      </c>
      <c r="EC713" s="19">
        <f t="shared" si="869"/>
        <v>0</v>
      </c>
      <c r="ED713" s="19">
        <f t="shared" si="870"/>
        <v>1</v>
      </c>
      <c r="EE713" s="19">
        <f t="shared" si="871"/>
        <v>0</v>
      </c>
      <c r="EF713" s="50">
        <f t="shared" si="872"/>
        <v>0</v>
      </c>
      <c r="EG713" s="19">
        <f t="shared" si="873"/>
        <v>0</v>
      </c>
      <c r="EH713" s="19">
        <f t="shared" si="874"/>
        <v>1</v>
      </c>
      <c r="EI713" s="50">
        <f t="shared" si="875"/>
        <v>0</v>
      </c>
      <c r="EJ713" s="125">
        <f t="shared" si="876"/>
        <v>2</v>
      </c>
      <c r="EK713">
        <f t="shared" si="877"/>
        <v>521.6</v>
      </c>
      <c r="EL713">
        <f t="shared" si="878"/>
        <v>31.16</v>
      </c>
      <c r="EM713">
        <f t="shared" si="879"/>
        <v>20.38</v>
      </c>
      <c r="EN713">
        <f t="shared" si="880"/>
        <v>128.80000000000001</v>
      </c>
      <c r="EO713">
        <f t="shared" si="881"/>
        <v>1.05</v>
      </c>
      <c r="EP713">
        <f t="shared" si="882"/>
        <v>10.4</v>
      </c>
      <c r="EQ713">
        <f t="shared" si="883"/>
        <v>575.5</v>
      </c>
      <c r="ER713" t="str">
        <f t="shared" si="884"/>
        <v/>
      </c>
      <c r="ES713">
        <f t="shared" si="885"/>
        <v>0.35</v>
      </c>
      <c r="ET713">
        <f t="shared" si="886"/>
        <v>22.06</v>
      </c>
      <c r="EU713" s="61">
        <f t="shared" si="887"/>
        <v>787</v>
      </c>
      <c r="EV713" s="53" t="e">
        <f>IF(ISNUMBER(EK713),EK713*#REF!,"")</f>
        <v>#REF!</v>
      </c>
      <c r="EW713" s="53" t="e">
        <f>IF(ISNUMBER(EL713),EL713*#REF!,"")</f>
        <v>#REF!</v>
      </c>
      <c r="EX713" s="53" t="e">
        <f>IF(ISNUMBER(EM713),EM713*#REF!,"")</f>
        <v>#REF!</v>
      </c>
      <c r="EY713" s="53" t="e">
        <f>IF(ISNUMBER(EN713),EN713*#REF!,"")</f>
        <v>#REF!</v>
      </c>
      <c r="EZ713" s="53" t="e">
        <f>IF(ISNUMBER(EO713),EO713*#REF!,"")</f>
        <v>#REF!</v>
      </c>
      <c r="FA713" s="53" t="e">
        <f>IF(ISNUMBER(EP713),EP713*#REF!,"")</f>
        <v>#REF!</v>
      </c>
      <c r="FB713" s="53" t="e">
        <f>IF(ISNUMBER(EQ713),EQ713*#REF!,"")</f>
        <v>#REF!</v>
      </c>
      <c r="FC713" s="53" t="str">
        <f>IF(ISNUMBER(ER713),ER713*#REF!,"")</f>
        <v/>
      </c>
      <c r="FD713" s="53" t="e">
        <f>IF(ISNUMBER(ES713),ES713*#REF!,"")</f>
        <v>#REF!</v>
      </c>
      <c r="FE713" s="53" t="e">
        <f>IF(ISNUMBER(ET713),ET713*#REF!,"")</f>
        <v>#REF!</v>
      </c>
      <c r="FF713" s="52" t="e">
        <f>IF(ISNUMBER(EU713),EU713*#REF!,"")</f>
        <v>#REF!</v>
      </c>
      <c r="FG713" s="55" t="str">
        <f t="shared" si="888"/>
        <v/>
      </c>
      <c r="FH713" s="55" t="str">
        <f t="shared" si="889"/>
        <v/>
      </c>
      <c r="FI713" s="55" t="str">
        <f t="shared" si="890"/>
        <v/>
      </c>
      <c r="FJ713" s="55" t="str">
        <f t="shared" si="891"/>
        <v/>
      </c>
      <c r="FK713" s="55" t="str">
        <f t="shared" si="892"/>
        <v/>
      </c>
      <c r="FL713" s="55" t="str">
        <f t="shared" si="893"/>
        <v/>
      </c>
      <c r="FM713" s="55" t="str">
        <f t="shared" si="894"/>
        <v/>
      </c>
      <c r="FN713" s="55" t="str">
        <f t="shared" si="895"/>
        <v/>
      </c>
      <c r="FO713" s="55" t="str">
        <f t="shared" si="896"/>
        <v/>
      </c>
      <c r="FP713" s="55" t="str">
        <f t="shared" si="897"/>
        <v/>
      </c>
      <c r="FQ713" s="59" t="str">
        <f t="shared" si="898"/>
        <v/>
      </c>
      <c r="FR713" s="53" t="str">
        <f t="shared" si="923"/>
        <v/>
      </c>
      <c r="FS713" s="53" t="e">
        <f t="shared" si="899"/>
        <v>#VALUE!</v>
      </c>
      <c r="FT713" s="19" t="e">
        <f t="shared" si="900"/>
        <v>#VALUE!</v>
      </c>
      <c r="FU713" s="19" t="e">
        <f t="shared" si="901"/>
        <v>#VALUE!</v>
      </c>
      <c r="FV713" s="19" t="e">
        <f t="shared" si="902"/>
        <v>#VALUE!</v>
      </c>
      <c r="FW713" s="50" t="e">
        <f t="shared" si="903"/>
        <v>#VALUE!</v>
      </c>
      <c r="FX713" s="120">
        <f t="shared" si="904"/>
        <v>0</v>
      </c>
      <c r="FY713" s="120">
        <f t="shared" si="905"/>
        <v>0</v>
      </c>
      <c r="FZ713" s="120">
        <f t="shared" si="906"/>
        <v>0</v>
      </c>
      <c r="GA713" s="120">
        <f t="shared" si="907"/>
        <v>0</v>
      </c>
      <c r="GB713" s="120">
        <f t="shared" si="908"/>
        <v>0</v>
      </c>
      <c r="GC713" s="120">
        <f t="shared" si="909"/>
        <v>0</v>
      </c>
      <c r="GD713" s="120">
        <f t="shared" si="910"/>
        <v>0</v>
      </c>
      <c r="GE713" s="120">
        <f t="shared" si="911"/>
        <v>0</v>
      </c>
      <c r="GF713" s="120">
        <f t="shared" si="912"/>
        <v>0</v>
      </c>
      <c r="GG713">
        <f t="shared" si="913"/>
        <v>0</v>
      </c>
      <c r="GH713">
        <f t="shared" si="914"/>
        <v>0</v>
      </c>
      <c r="GI713">
        <v>6</v>
      </c>
      <c r="GJ713" t="str">
        <f t="shared" si="915"/>
        <v/>
      </c>
    </row>
    <row r="714" spans="1:192" ht="15" x14ac:dyDescent="0.25">
      <c r="A714" s="50">
        <f t="shared" si="917"/>
        <v>713</v>
      </c>
      <c r="B714" s="2" t="s">
        <v>340</v>
      </c>
      <c r="C714" s="2" t="s">
        <v>451</v>
      </c>
      <c r="D714" s="2"/>
      <c r="E714" s="2"/>
      <c r="F714" s="271">
        <v>3465051</v>
      </c>
      <c r="G714" s="271">
        <v>5559432</v>
      </c>
      <c r="H714" s="77">
        <f t="shared" si="855"/>
        <v>464990.54960000003</v>
      </c>
      <c r="I714" s="77">
        <f t="shared" si="856"/>
        <v>5557648.0172000006</v>
      </c>
      <c r="J714" s="66">
        <v>184</v>
      </c>
      <c r="K714" s="66" t="s">
        <v>1334</v>
      </c>
      <c r="L714" s="19">
        <v>23.6</v>
      </c>
      <c r="O714" s="66">
        <v>184</v>
      </c>
      <c r="P714" s="66"/>
      <c r="Q714" s="58" t="s">
        <v>2843</v>
      </c>
      <c r="R714" s="58" t="s">
        <v>1422</v>
      </c>
      <c r="S714" s="2" t="s">
        <v>1328</v>
      </c>
      <c r="T714" s="241" t="str">
        <f t="shared" si="857"/>
        <v>-</v>
      </c>
      <c r="U714" s="241" t="str">
        <f t="shared" si="858"/>
        <v>M</v>
      </c>
      <c r="V714" s="241" t="str">
        <f t="shared" si="859"/>
        <v>-</v>
      </c>
      <c r="W714" s="241" t="str">
        <f t="shared" si="922"/>
        <v>-</v>
      </c>
      <c r="X714" s="260">
        <f t="shared" si="918"/>
        <v>6</v>
      </c>
      <c r="Y714" s="261" t="str">
        <f t="shared" si="921"/>
        <v/>
      </c>
      <c r="Z714" s="56"/>
      <c r="AA714" s="48">
        <v>42236</v>
      </c>
      <c r="AB714" s="73">
        <v>3</v>
      </c>
      <c r="AC714" s="2" t="s">
        <v>738</v>
      </c>
      <c r="AD714" s="2"/>
      <c r="AE714" s="56"/>
      <c r="AF714" s="66">
        <v>16.5</v>
      </c>
      <c r="AG714" s="19">
        <v>7837</v>
      </c>
      <c r="AH714" s="47">
        <v>5.8</v>
      </c>
      <c r="AI714" s="272"/>
      <c r="AL714" s="19">
        <v>0.74</v>
      </c>
      <c r="AM714" s="66">
        <v>0.313</v>
      </c>
      <c r="AS714" s="193">
        <f t="shared" si="919"/>
        <v>5037.7899999999991</v>
      </c>
      <c r="AT714" s="248" t="str">
        <f t="shared" si="920"/>
        <v/>
      </c>
      <c r="AU714" s="197">
        <v>1345</v>
      </c>
      <c r="AV714">
        <v>46.2</v>
      </c>
      <c r="AW714">
        <v>292</v>
      </c>
      <c r="AX714" s="197">
        <v>2264</v>
      </c>
      <c r="AY714">
        <v>17.8</v>
      </c>
      <c r="AZ714" s="220">
        <v>1006</v>
      </c>
      <c r="BA714">
        <v>1.38</v>
      </c>
      <c r="BB714">
        <v>48.4</v>
      </c>
      <c r="BC714">
        <v>4.9800000000000004</v>
      </c>
      <c r="BD714">
        <v>2.2799999999999998</v>
      </c>
      <c r="BG714">
        <v>1.39</v>
      </c>
      <c r="BH714">
        <v>1.92</v>
      </c>
      <c r="BJ714">
        <v>5.75</v>
      </c>
      <c r="BK714">
        <v>0.69</v>
      </c>
      <c r="BO714" s="90"/>
      <c r="BP714" s="273"/>
      <c r="BQ714" s="90"/>
      <c r="BR714" s="90"/>
      <c r="BS714" s="90"/>
      <c r="BT714" s="90"/>
      <c r="BU714" s="90"/>
      <c r="BV714" s="90"/>
      <c r="BW714" s="90"/>
      <c r="BX714" s="90"/>
      <c r="BY714" s="90"/>
      <c r="BZ714" s="90"/>
      <c r="CA714" s="90"/>
      <c r="CB714" s="90"/>
      <c r="CC714" s="90"/>
      <c r="CD714" s="90"/>
      <c r="CE714" s="90"/>
      <c r="CF714" s="90"/>
      <c r="CG714" s="90"/>
      <c r="CH714" s="90"/>
      <c r="CI714" s="90"/>
      <c r="CJ714" s="90"/>
      <c r="CK714" s="90"/>
      <c r="CL714" s="91"/>
      <c r="CM714" s="90"/>
      <c r="CN714" s="90" t="s">
        <v>3088</v>
      </c>
      <c r="CO714" s="90"/>
      <c r="DB714" s="103"/>
      <c r="DC714" s="103"/>
      <c r="DD714" s="103"/>
      <c r="DE714" s="103"/>
      <c r="DF714" s="103"/>
      <c r="DG714" s="103"/>
      <c r="DH714" s="103"/>
      <c r="DI714" s="103"/>
      <c r="DJ714" s="103"/>
      <c r="DK714" s="103"/>
      <c r="DL714" s="103"/>
      <c r="DM714" s="103"/>
      <c r="DN714" s="103"/>
      <c r="DO714" s="103"/>
      <c r="DP714" s="103"/>
      <c r="DQ714" s="103"/>
      <c r="DR714" s="103"/>
      <c r="DS714" s="104"/>
      <c r="DT714" s="50">
        <f t="shared" si="860"/>
        <v>0</v>
      </c>
      <c r="DU714" s="73">
        <f t="shared" si="861"/>
        <v>0</v>
      </c>
      <c r="DV714" s="73">
        <f t="shared" si="862"/>
        <v>1</v>
      </c>
      <c r="DW714" s="73">
        <f t="shared" si="863"/>
        <v>0</v>
      </c>
      <c r="DX714" s="73">
        <f t="shared" si="864"/>
        <v>0</v>
      </c>
      <c r="DY714" s="125">
        <f t="shared" si="865"/>
        <v>0</v>
      </c>
      <c r="DZ714" s="73">
        <f t="shared" si="866"/>
        <v>1</v>
      </c>
      <c r="EA714" s="19">
        <f t="shared" si="867"/>
        <v>0</v>
      </c>
      <c r="EB714" s="50">
        <f t="shared" si="868"/>
        <v>0</v>
      </c>
      <c r="EC714" s="19">
        <f t="shared" si="869"/>
        <v>0</v>
      </c>
      <c r="ED714" s="19">
        <f t="shared" si="870"/>
        <v>1</v>
      </c>
      <c r="EE714" s="19">
        <f t="shared" si="871"/>
        <v>0</v>
      </c>
      <c r="EF714" s="50">
        <f t="shared" si="872"/>
        <v>0</v>
      </c>
      <c r="EG714" s="19">
        <f t="shared" si="873"/>
        <v>0</v>
      </c>
      <c r="EH714" s="19">
        <f t="shared" si="874"/>
        <v>0</v>
      </c>
      <c r="EI714" s="50">
        <f t="shared" si="875"/>
        <v>1</v>
      </c>
      <c r="EJ714" s="125">
        <f t="shared" si="876"/>
        <v>1</v>
      </c>
      <c r="EK714">
        <f t="shared" si="877"/>
        <v>1345</v>
      </c>
      <c r="EL714">
        <f t="shared" si="878"/>
        <v>48.4</v>
      </c>
      <c r="EM714">
        <f t="shared" si="879"/>
        <v>46.2</v>
      </c>
      <c r="EN714">
        <f t="shared" si="880"/>
        <v>292</v>
      </c>
      <c r="EO714" t="str">
        <f t="shared" si="881"/>
        <v/>
      </c>
      <c r="EP714" t="str">
        <f t="shared" si="882"/>
        <v/>
      </c>
      <c r="EQ714">
        <f t="shared" si="883"/>
        <v>1006</v>
      </c>
      <c r="ER714" t="str">
        <f t="shared" si="884"/>
        <v/>
      </c>
      <c r="ES714">
        <f t="shared" si="885"/>
        <v>5.75</v>
      </c>
      <c r="ET714">
        <f t="shared" si="886"/>
        <v>17.8</v>
      </c>
      <c r="EU714" s="61">
        <f t="shared" si="887"/>
        <v>2264</v>
      </c>
      <c r="EV714" s="53" t="e">
        <f>IF(ISNUMBER(EK714),EK714*#REF!,"")</f>
        <v>#REF!</v>
      </c>
      <c r="EW714" s="53" t="e">
        <f>IF(ISNUMBER(EL714),EL714*#REF!,"")</f>
        <v>#REF!</v>
      </c>
      <c r="EX714" s="53" t="e">
        <f>IF(ISNUMBER(EM714),EM714*#REF!,"")</f>
        <v>#REF!</v>
      </c>
      <c r="EY714" s="53" t="e">
        <f>IF(ISNUMBER(EN714),EN714*#REF!,"")</f>
        <v>#REF!</v>
      </c>
      <c r="EZ714" s="53" t="str">
        <f>IF(ISNUMBER(EO714),EO714*#REF!,"")</f>
        <v/>
      </c>
      <c r="FA714" s="53" t="str">
        <f>IF(ISNUMBER(EP714),EP714*#REF!,"")</f>
        <v/>
      </c>
      <c r="FB714" s="53" t="e">
        <f>IF(ISNUMBER(EQ714),EQ714*#REF!,"")</f>
        <v>#REF!</v>
      </c>
      <c r="FC714" s="53" t="str">
        <f>IF(ISNUMBER(ER714),ER714*#REF!,"")</f>
        <v/>
      </c>
      <c r="FD714" s="53" t="e">
        <f>IF(ISNUMBER(ES714),ES714*#REF!,"")</f>
        <v>#REF!</v>
      </c>
      <c r="FE714" s="53" t="e">
        <f>IF(ISNUMBER(ET714),ET714*#REF!,"")</f>
        <v>#REF!</v>
      </c>
      <c r="FF714" s="52" t="e">
        <f>IF(ISNUMBER(EU714),EU714*#REF!,"")</f>
        <v>#REF!</v>
      </c>
      <c r="FG714" s="55" t="str">
        <f t="shared" si="888"/>
        <v/>
      </c>
      <c r="FH714" s="55" t="str">
        <f t="shared" si="889"/>
        <v/>
      </c>
      <c r="FI714" s="55" t="str">
        <f t="shared" si="890"/>
        <v/>
      </c>
      <c r="FJ714" s="55" t="str">
        <f t="shared" si="891"/>
        <v/>
      </c>
      <c r="FK714" s="55" t="str">
        <f t="shared" si="892"/>
        <v/>
      </c>
      <c r="FL714" s="55" t="str">
        <f t="shared" si="893"/>
        <v/>
      </c>
      <c r="FM714" s="55" t="str">
        <f t="shared" si="894"/>
        <v/>
      </c>
      <c r="FN714" s="55" t="str">
        <f t="shared" si="895"/>
        <v/>
      </c>
      <c r="FO714" s="55" t="str">
        <f t="shared" si="896"/>
        <v/>
      </c>
      <c r="FP714" s="55" t="str">
        <f t="shared" si="897"/>
        <v/>
      </c>
      <c r="FQ714" s="59" t="str">
        <f t="shared" si="898"/>
        <v/>
      </c>
      <c r="FR714" s="53" t="str">
        <f t="shared" si="923"/>
        <v/>
      </c>
      <c r="FS714" s="53" t="e">
        <f t="shared" si="899"/>
        <v>#VALUE!</v>
      </c>
      <c r="FT714" s="19" t="e">
        <f t="shared" si="900"/>
        <v>#VALUE!</v>
      </c>
      <c r="FU714" s="19" t="e">
        <f t="shared" si="901"/>
        <v>#VALUE!</v>
      </c>
      <c r="FV714" s="19" t="e">
        <f t="shared" si="902"/>
        <v>#VALUE!</v>
      </c>
      <c r="FW714" s="50" t="e">
        <f t="shared" si="903"/>
        <v>#VALUE!</v>
      </c>
      <c r="FX714" s="120">
        <f t="shared" si="904"/>
        <v>0</v>
      </c>
      <c r="FY714" s="120">
        <f t="shared" si="905"/>
        <v>0</v>
      </c>
      <c r="FZ714" s="120">
        <f t="shared" si="906"/>
        <v>0</v>
      </c>
      <c r="GA714" s="120">
        <f t="shared" si="907"/>
        <v>0</v>
      </c>
      <c r="GB714" s="120">
        <f t="shared" si="908"/>
        <v>0</v>
      </c>
      <c r="GC714" s="120">
        <f t="shared" si="909"/>
        <v>0</v>
      </c>
      <c r="GD714" s="120">
        <f t="shared" si="910"/>
        <v>0</v>
      </c>
      <c r="GE714" s="120">
        <f t="shared" si="911"/>
        <v>0</v>
      </c>
      <c r="GF714" s="120">
        <f t="shared" si="912"/>
        <v>0</v>
      </c>
      <c r="GG714">
        <f t="shared" si="913"/>
        <v>0</v>
      </c>
      <c r="GH714">
        <f t="shared" si="914"/>
        <v>0</v>
      </c>
      <c r="GI714">
        <v>6</v>
      </c>
      <c r="GJ714" t="str">
        <f t="shared" si="915"/>
        <v/>
      </c>
    </row>
    <row r="715" spans="1:192" x14ac:dyDescent="0.2">
      <c r="A715" s="50">
        <f t="shared" si="917"/>
        <v>714</v>
      </c>
      <c r="B715" s="58" t="s">
        <v>329</v>
      </c>
      <c r="C715" s="58" t="s">
        <v>194</v>
      </c>
      <c r="D715" s="58"/>
      <c r="E715" s="58"/>
      <c r="F715" s="83">
        <v>3450180</v>
      </c>
      <c r="G715" s="83">
        <v>5599365</v>
      </c>
      <c r="H715" s="77">
        <f t="shared" si="855"/>
        <v>450125.49800000002</v>
      </c>
      <c r="I715" s="77">
        <f t="shared" si="856"/>
        <v>5597565.0440000007</v>
      </c>
      <c r="J715" s="83">
        <v>140</v>
      </c>
      <c r="K715" s="83" t="s">
        <v>1334</v>
      </c>
      <c r="L715" s="83">
        <v>25</v>
      </c>
      <c r="M715" s="83"/>
      <c r="O715" s="83"/>
      <c r="P715" s="83"/>
      <c r="Q715" s="58" t="s">
        <v>1338</v>
      </c>
      <c r="R715" s="58" t="s">
        <v>2875</v>
      </c>
      <c r="S715" s="58" t="s">
        <v>2640</v>
      </c>
      <c r="T715" s="241" t="str">
        <f t="shared" si="857"/>
        <v>-</v>
      </c>
      <c r="U715" s="241" t="str">
        <f t="shared" si="858"/>
        <v>M</v>
      </c>
      <c r="V715" s="241" t="str">
        <f t="shared" si="859"/>
        <v>-</v>
      </c>
      <c r="W715" s="241" t="str">
        <f t="shared" si="922"/>
        <v>A</v>
      </c>
      <c r="X715" s="260">
        <f t="shared" si="918"/>
        <v>6</v>
      </c>
      <c r="Y715" s="261" t="str">
        <f t="shared" si="921"/>
        <v/>
      </c>
      <c r="Z715" s="68" t="s">
        <v>1449</v>
      </c>
      <c r="AA715" s="83" t="s">
        <v>1697</v>
      </c>
      <c r="AB715" s="77">
        <v>1</v>
      </c>
      <c r="AC715" s="58" t="s">
        <v>433</v>
      </c>
      <c r="AD715" s="58" t="s">
        <v>2953</v>
      </c>
      <c r="AE715" s="68"/>
      <c r="AF715" s="83">
        <v>11</v>
      </c>
      <c r="AG715" s="83"/>
      <c r="AH715" s="83"/>
      <c r="AI715" s="83"/>
      <c r="AJ715" s="83"/>
      <c r="AK715" s="83"/>
      <c r="AL715" s="83"/>
      <c r="AM715" s="83"/>
      <c r="AN715" s="58"/>
      <c r="AO715" s="58"/>
      <c r="AP715" s="83"/>
      <c r="AQ715" s="58"/>
      <c r="AR715" s="58">
        <v>4597.7</v>
      </c>
      <c r="AS715" s="193">
        <f t="shared" si="919"/>
        <v>4596.5679999999993</v>
      </c>
      <c r="AT715" s="248" t="str">
        <f t="shared" si="920"/>
        <v/>
      </c>
      <c r="AU715" s="58">
        <v>874.97</v>
      </c>
      <c r="AV715" s="58">
        <v>116.57</v>
      </c>
      <c r="AW715" s="58">
        <v>343.95</v>
      </c>
      <c r="AX715" s="58">
        <v>1168.5</v>
      </c>
      <c r="AY715" s="58">
        <v>19.100000000000001</v>
      </c>
      <c r="AZ715" s="68">
        <v>2004.29</v>
      </c>
      <c r="BA715" s="58">
        <v>1.84</v>
      </c>
      <c r="BB715" s="58">
        <v>31.9</v>
      </c>
      <c r="BC715" s="58">
        <v>0.44</v>
      </c>
      <c r="BD715" s="58"/>
      <c r="BE715" s="58">
        <v>6.6</v>
      </c>
      <c r="BF715" s="58">
        <v>1.2</v>
      </c>
      <c r="BG715" s="58">
        <v>0.45</v>
      </c>
      <c r="BH715" s="58">
        <v>0.93</v>
      </c>
      <c r="BI715" s="58">
        <v>8.0000000000000002E-3</v>
      </c>
      <c r="BJ715" s="58"/>
      <c r="BK715" s="58"/>
      <c r="BL715" s="58"/>
      <c r="BM715" s="58">
        <v>23.47</v>
      </c>
      <c r="BN715" s="68">
        <v>1.26</v>
      </c>
      <c r="BO715" s="81"/>
      <c r="BP715" s="81">
        <v>780</v>
      </c>
      <c r="BQ715" s="81"/>
      <c r="BR715" s="81">
        <v>220</v>
      </c>
      <c r="BS715" s="81"/>
      <c r="BT715" s="81"/>
      <c r="BU715" s="81"/>
      <c r="BV715" s="81"/>
      <c r="BW715" s="81"/>
      <c r="BX715" s="81"/>
      <c r="BY715" s="81"/>
      <c r="BZ715" s="81"/>
      <c r="CA715" s="81"/>
      <c r="CB715" s="81">
        <v>50</v>
      </c>
      <c r="CC715" s="81"/>
      <c r="CD715" s="81"/>
      <c r="CE715" s="81"/>
      <c r="CF715" s="81"/>
      <c r="CG715" s="81"/>
      <c r="CH715" s="81"/>
      <c r="CI715" s="81"/>
      <c r="CJ715" s="81"/>
      <c r="CK715" s="81"/>
      <c r="CL715" s="82">
        <v>40</v>
      </c>
      <c r="CM715" s="81"/>
      <c r="CN715" s="81">
        <v>3423</v>
      </c>
      <c r="CO715" s="81">
        <v>0.16</v>
      </c>
      <c r="CP715" s="58"/>
      <c r="CQ715" s="68"/>
      <c r="CR715" s="58"/>
      <c r="CS715" s="58"/>
      <c r="CT715" s="58"/>
      <c r="CU715" s="58"/>
      <c r="CV715" s="58"/>
      <c r="CW715" s="58"/>
      <c r="CX715" s="58"/>
      <c r="CY715" s="58"/>
      <c r="CZ715" s="58"/>
      <c r="DA715" s="68"/>
      <c r="DB715" s="81"/>
      <c r="DC715" s="81"/>
      <c r="DD715" s="81"/>
      <c r="DE715" s="81"/>
      <c r="DF715" s="81"/>
      <c r="DG715" s="81"/>
      <c r="DH715" s="81"/>
      <c r="DI715" s="81"/>
      <c r="DJ715" s="81"/>
      <c r="DK715" s="103"/>
      <c r="DL715" s="103"/>
      <c r="DM715" s="103"/>
      <c r="DN715" s="81"/>
      <c r="DO715" s="81"/>
      <c r="DP715" s="103"/>
      <c r="DQ715" s="103"/>
      <c r="DR715" s="103"/>
      <c r="DS715" s="104"/>
      <c r="DT715" s="50">
        <f t="shared" si="860"/>
        <v>1</v>
      </c>
      <c r="DU715" s="73">
        <f t="shared" si="861"/>
        <v>0</v>
      </c>
      <c r="DV715" s="73">
        <f t="shared" si="862"/>
        <v>1</v>
      </c>
      <c r="DW715" s="73">
        <f t="shared" si="863"/>
        <v>0</v>
      </c>
      <c r="DX715" s="73">
        <f t="shared" si="864"/>
        <v>0</v>
      </c>
      <c r="DY715" s="125">
        <f t="shared" si="865"/>
        <v>0</v>
      </c>
      <c r="DZ715" s="73">
        <f t="shared" si="866"/>
        <v>1</v>
      </c>
      <c r="EA715" s="19">
        <f t="shared" si="867"/>
        <v>0</v>
      </c>
      <c r="EB715" s="50">
        <f t="shared" si="868"/>
        <v>0</v>
      </c>
      <c r="EC715" s="19">
        <f t="shared" si="869"/>
        <v>0</v>
      </c>
      <c r="ED715" s="19">
        <f t="shared" si="870"/>
        <v>1</v>
      </c>
      <c r="EE715" s="19">
        <f t="shared" si="871"/>
        <v>0</v>
      </c>
      <c r="EF715" s="50">
        <f t="shared" si="872"/>
        <v>0</v>
      </c>
      <c r="EG715" s="19">
        <f t="shared" si="873"/>
        <v>0</v>
      </c>
      <c r="EH715" s="19">
        <f t="shared" si="874"/>
        <v>1</v>
      </c>
      <c r="EI715" s="50">
        <f t="shared" si="875"/>
        <v>0</v>
      </c>
      <c r="EJ715" s="125">
        <f t="shared" si="876"/>
        <v>2</v>
      </c>
      <c r="EK715">
        <f t="shared" si="877"/>
        <v>874.97</v>
      </c>
      <c r="EL715">
        <f t="shared" si="878"/>
        <v>31.9</v>
      </c>
      <c r="EM715">
        <f t="shared" si="879"/>
        <v>116.57</v>
      </c>
      <c r="EN715">
        <f t="shared" si="880"/>
        <v>343.95</v>
      </c>
      <c r="EO715">
        <f t="shared" si="881"/>
        <v>1.2</v>
      </c>
      <c r="EP715">
        <f t="shared" si="882"/>
        <v>6.6</v>
      </c>
      <c r="EQ715">
        <f t="shared" si="883"/>
        <v>2004.29</v>
      </c>
      <c r="ER715" t="str">
        <f t="shared" si="884"/>
        <v/>
      </c>
      <c r="ES715" t="str">
        <f t="shared" si="885"/>
        <v/>
      </c>
      <c r="ET715">
        <f t="shared" si="886"/>
        <v>19.100000000000001</v>
      </c>
      <c r="EU715" s="61">
        <f t="shared" si="887"/>
        <v>1168.5</v>
      </c>
      <c r="EV715" s="53" t="e">
        <f>IF(ISNUMBER(EK715),EK715*#REF!,"")</f>
        <v>#REF!</v>
      </c>
      <c r="EW715" s="53" t="e">
        <f>IF(ISNUMBER(EL715),EL715*#REF!,"")</f>
        <v>#REF!</v>
      </c>
      <c r="EX715" s="53" t="e">
        <f>IF(ISNUMBER(EM715),EM715*#REF!,"")</f>
        <v>#REF!</v>
      </c>
      <c r="EY715" s="53" t="e">
        <f>IF(ISNUMBER(EN715),EN715*#REF!,"")</f>
        <v>#REF!</v>
      </c>
      <c r="EZ715" s="53" t="e">
        <f>IF(ISNUMBER(EO715),EO715*#REF!,"")</f>
        <v>#REF!</v>
      </c>
      <c r="FA715" s="53" t="e">
        <f>IF(ISNUMBER(EP715),EP715*#REF!,"")</f>
        <v>#REF!</v>
      </c>
      <c r="FB715" s="53" t="e">
        <f>IF(ISNUMBER(EQ715),EQ715*#REF!,"")</f>
        <v>#REF!</v>
      </c>
      <c r="FC715" s="53" t="str">
        <f>IF(ISNUMBER(ER715),ER715*#REF!,"")</f>
        <v/>
      </c>
      <c r="FD715" s="53" t="str">
        <f>IF(ISNUMBER(ES715),ES715*#REF!,"")</f>
        <v/>
      </c>
      <c r="FE715" s="53" t="e">
        <f>IF(ISNUMBER(ET715),ET715*#REF!,"")</f>
        <v>#REF!</v>
      </c>
      <c r="FF715" s="52" t="e">
        <f>IF(ISNUMBER(EU715),EU715*#REF!,"")</f>
        <v>#REF!</v>
      </c>
      <c r="FG715" s="55" t="str">
        <f t="shared" si="888"/>
        <v/>
      </c>
      <c r="FH715" s="55" t="str">
        <f t="shared" si="889"/>
        <v/>
      </c>
      <c r="FI715" s="55" t="str">
        <f t="shared" si="890"/>
        <v/>
      </c>
      <c r="FJ715" s="55" t="str">
        <f t="shared" si="891"/>
        <v/>
      </c>
      <c r="FK715" s="55" t="str">
        <f t="shared" si="892"/>
        <v/>
      </c>
      <c r="FL715" s="55" t="str">
        <f t="shared" si="893"/>
        <v/>
      </c>
      <c r="FM715" s="55" t="str">
        <f t="shared" si="894"/>
        <v/>
      </c>
      <c r="FN715" s="55" t="str">
        <f t="shared" si="895"/>
        <v/>
      </c>
      <c r="FO715" s="55" t="str">
        <f t="shared" si="896"/>
        <v/>
      </c>
      <c r="FP715" s="55" t="str">
        <f t="shared" si="897"/>
        <v/>
      </c>
      <c r="FQ715" s="59" t="str">
        <f t="shared" si="898"/>
        <v/>
      </c>
      <c r="FR715" s="53" t="str">
        <f t="shared" si="923"/>
        <v/>
      </c>
      <c r="FS715" s="53" t="e">
        <f t="shared" si="899"/>
        <v>#VALUE!</v>
      </c>
      <c r="FT715" s="19" t="e">
        <f t="shared" si="900"/>
        <v>#VALUE!</v>
      </c>
      <c r="FU715" s="19" t="e">
        <f t="shared" si="901"/>
        <v>#VALUE!</v>
      </c>
      <c r="FV715" s="19" t="e">
        <f t="shared" si="902"/>
        <v>#VALUE!</v>
      </c>
      <c r="FW715" s="50" t="e">
        <f t="shared" si="903"/>
        <v>#VALUE!</v>
      </c>
      <c r="FX715" s="120">
        <f t="shared" si="904"/>
        <v>0</v>
      </c>
      <c r="FY715" s="120">
        <f t="shared" si="905"/>
        <v>0</v>
      </c>
      <c r="FZ715" s="120">
        <f t="shared" si="906"/>
        <v>0</v>
      </c>
      <c r="GA715" s="120">
        <f t="shared" si="907"/>
        <v>0</v>
      </c>
      <c r="GB715" s="120">
        <f t="shared" si="908"/>
        <v>0</v>
      </c>
      <c r="GC715" s="120">
        <f t="shared" si="909"/>
        <v>0</v>
      </c>
      <c r="GD715" s="120">
        <f t="shared" si="910"/>
        <v>0</v>
      </c>
      <c r="GE715" s="120">
        <f t="shared" si="911"/>
        <v>0</v>
      </c>
      <c r="GF715" s="120">
        <f t="shared" si="912"/>
        <v>0</v>
      </c>
      <c r="GG715">
        <f t="shared" si="913"/>
        <v>0</v>
      </c>
      <c r="GH715">
        <f t="shared" si="914"/>
        <v>0</v>
      </c>
      <c r="GI715">
        <v>6</v>
      </c>
      <c r="GJ715" t="str">
        <f t="shared" si="915"/>
        <v/>
      </c>
    </row>
    <row r="716" spans="1:192" ht="15" x14ac:dyDescent="0.25">
      <c r="A716" s="50">
        <f t="shared" si="917"/>
        <v>715</v>
      </c>
      <c r="B716" s="2" t="s">
        <v>329</v>
      </c>
      <c r="C716" t="s">
        <v>194</v>
      </c>
      <c r="F716" s="83">
        <v>3450180</v>
      </c>
      <c r="G716" s="83">
        <v>5599365</v>
      </c>
      <c r="H716" s="77">
        <f t="shared" si="855"/>
        <v>450125.49800000002</v>
      </c>
      <c r="I716" s="77">
        <f t="shared" si="856"/>
        <v>5597565.0440000007</v>
      </c>
      <c r="J716" s="19">
        <v>140</v>
      </c>
      <c r="K716" s="19" t="s">
        <v>1334</v>
      </c>
      <c r="L716" s="19">
        <v>25</v>
      </c>
      <c r="Q716" s="58" t="s">
        <v>1338</v>
      </c>
      <c r="R716" s="58" t="s">
        <v>2875</v>
      </c>
      <c r="S716" s="58" t="s">
        <v>2640</v>
      </c>
      <c r="T716" s="241" t="str">
        <f t="shared" si="857"/>
        <v>-</v>
      </c>
      <c r="U716" s="241" t="str">
        <f t="shared" si="858"/>
        <v>M</v>
      </c>
      <c r="V716" s="241" t="str">
        <f t="shared" si="859"/>
        <v>-</v>
      </c>
      <c r="W716" s="241" t="str">
        <f t="shared" si="922"/>
        <v>A</v>
      </c>
      <c r="X716" s="260">
        <f t="shared" si="918"/>
        <v>6</v>
      </c>
      <c r="Y716" s="261" t="str">
        <f t="shared" si="921"/>
        <v/>
      </c>
      <c r="Z716" s="68"/>
      <c r="AA716" s="66" t="s">
        <v>277</v>
      </c>
      <c r="AB716" s="76">
        <v>2</v>
      </c>
      <c r="AD716" t="s">
        <v>1841</v>
      </c>
      <c r="AE716" s="68"/>
      <c r="AF716" s="66">
        <v>11</v>
      </c>
      <c r="AI716" s="272"/>
      <c r="AR716">
        <v>3043.5</v>
      </c>
      <c r="AS716" s="193">
        <f t="shared" si="919"/>
        <v>3018.2</v>
      </c>
      <c r="AT716" s="248" t="str">
        <f t="shared" si="920"/>
        <v/>
      </c>
      <c r="AU716">
        <v>605.4</v>
      </c>
      <c r="AV716">
        <v>71.3</v>
      </c>
      <c r="AW716">
        <v>209.7</v>
      </c>
      <c r="AX716">
        <v>699.8</v>
      </c>
      <c r="AY716">
        <v>23</v>
      </c>
      <c r="AZ716" s="61">
        <v>1409</v>
      </c>
      <c r="BO716" s="90"/>
      <c r="BP716" s="273"/>
      <c r="BQ716" s="90"/>
      <c r="BR716" s="90"/>
      <c r="BS716" s="90"/>
      <c r="BT716" s="90"/>
      <c r="BU716" s="90"/>
      <c r="BV716" s="90"/>
      <c r="BW716" s="90"/>
      <c r="BX716" s="90"/>
      <c r="BY716" s="90"/>
      <c r="BZ716" s="90"/>
      <c r="CA716" s="90"/>
      <c r="CB716" s="90"/>
      <c r="CC716" s="90"/>
      <c r="CD716" s="90"/>
      <c r="CE716" s="90"/>
      <c r="CF716" s="90"/>
      <c r="CG716" s="90"/>
      <c r="CH716" s="90"/>
      <c r="CI716" s="90"/>
      <c r="CJ716" s="90"/>
      <c r="CK716" s="90"/>
      <c r="CL716" s="91"/>
      <c r="CM716" s="90"/>
      <c r="CN716" s="90">
        <v>2082</v>
      </c>
      <c r="CO716" s="90"/>
      <c r="DB716" s="103"/>
      <c r="DC716" s="103"/>
      <c r="DD716" s="103"/>
      <c r="DE716" s="103"/>
      <c r="DF716" s="103"/>
      <c r="DG716" s="103"/>
      <c r="DH716" s="103"/>
      <c r="DI716" s="103"/>
      <c r="DJ716" s="103"/>
      <c r="DK716" s="103"/>
      <c r="DL716" s="103"/>
      <c r="DM716" s="103"/>
      <c r="DN716" s="103"/>
      <c r="DO716" s="103"/>
      <c r="DP716" s="103"/>
      <c r="DQ716" s="103"/>
      <c r="DR716" s="103"/>
      <c r="DS716" s="104"/>
      <c r="DT716" s="50">
        <f t="shared" si="860"/>
        <v>0</v>
      </c>
      <c r="DU716" s="73">
        <f t="shared" si="861"/>
        <v>0</v>
      </c>
      <c r="DV716" s="73">
        <f t="shared" si="862"/>
        <v>1</v>
      </c>
      <c r="DW716" s="73">
        <f t="shared" si="863"/>
        <v>0</v>
      </c>
      <c r="DX716" s="73">
        <f t="shared" si="864"/>
        <v>0</v>
      </c>
      <c r="DY716" s="125">
        <f t="shared" si="865"/>
        <v>0</v>
      </c>
      <c r="DZ716" s="73">
        <f t="shared" si="866"/>
        <v>1</v>
      </c>
      <c r="EA716" s="19">
        <f t="shared" si="867"/>
        <v>0</v>
      </c>
      <c r="EB716" s="50">
        <f t="shared" si="868"/>
        <v>0</v>
      </c>
      <c r="EC716" s="19">
        <f t="shared" si="869"/>
        <v>0</v>
      </c>
      <c r="ED716" s="19">
        <f t="shared" si="870"/>
        <v>1</v>
      </c>
      <c r="EE716" s="19">
        <f t="shared" si="871"/>
        <v>0</v>
      </c>
      <c r="EF716" s="50">
        <f t="shared" si="872"/>
        <v>0</v>
      </c>
      <c r="EG716" s="19">
        <f t="shared" si="873"/>
        <v>0</v>
      </c>
      <c r="EH716" s="19">
        <f t="shared" si="874"/>
        <v>1</v>
      </c>
      <c r="EI716" s="50">
        <f t="shared" si="875"/>
        <v>0</v>
      </c>
      <c r="EJ716" s="125">
        <f t="shared" si="876"/>
        <v>2</v>
      </c>
      <c r="EK716">
        <f t="shared" si="877"/>
        <v>605.4</v>
      </c>
      <c r="EL716" t="str">
        <f t="shared" si="878"/>
        <v/>
      </c>
      <c r="EM716">
        <f t="shared" si="879"/>
        <v>71.3</v>
      </c>
      <c r="EN716">
        <f t="shared" si="880"/>
        <v>209.7</v>
      </c>
      <c r="EO716" t="str">
        <f t="shared" si="881"/>
        <v/>
      </c>
      <c r="EP716" t="str">
        <f t="shared" si="882"/>
        <v/>
      </c>
      <c r="EQ716">
        <f t="shared" si="883"/>
        <v>1409</v>
      </c>
      <c r="ER716" t="str">
        <f t="shared" si="884"/>
        <v/>
      </c>
      <c r="ES716" t="str">
        <f t="shared" si="885"/>
        <v/>
      </c>
      <c r="ET716">
        <f t="shared" si="886"/>
        <v>23</v>
      </c>
      <c r="EU716" s="61">
        <f t="shared" si="887"/>
        <v>699.8</v>
      </c>
      <c r="EV716" s="53" t="e">
        <f>IF(ISNUMBER(EK716),EK716*#REF!,"")</f>
        <v>#REF!</v>
      </c>
      <c r="EW716" s="53" t="str">
        <f>IF(ISNUMBER(EL716),EL716*#REF!,"")</f>
        <v/>
      </c>
      <c r="EX716" s="53" t="e">
        <f>IF(ISNUMBER(EM716),EM716*#REF!,"")</f>
        <v>#REF!</v>
      </c>
      <c r="EY716" s="53" t="e">
        <f>IF(ISNUMBER(EN716),EN716*#REF!,"")</f>
        <v>#REF!</v>
      </c>
      <c r="EZ716" s="53" t="str">
        <f>IF(ISNUMBER(EO716),EO716*#REF!,"")</f>
        <v/>
      </c>
      <c r="FA716" s="53" t="str">
        <f>IF(ISNUMBER(EP716),EP716*#REF!,"")</f>
        <v/>
      </c>
      <c r="FB716" s="53" t="e">
        <f>IF(ISNUMBER(EQ716),EQ716*#REF!,"")</f>
        <v>#REF!</v>
      </c>
      <c r="FC716" s="53" t="str">
        <f>IF(ISNUMBER(ER716),ER716*#REF!,"")</f>
        <v/>
      </c>
      <c r="FD716" s="53" t="str">
        <f>IF(ISNUMBER(ES716),ES716*#REF!,"")</f>
        <v/>
      </c>
      <c r="FE716" s="53" t="e">
        <f>IF(ISNUMBER(ET716),ET716*#REF!,"")</f>
        <v>#REF!</v>
      </c>
      <c r="FF716" s="52" t="e">
        <f>IF(ISNUMBER(EU716),EU716*#REF!,"")</f>
        <v>#REF!</v>
      </c>
      <c r="FG716" s="55" t="str">
        <f t="shared" si="888"/>
        <v/>
      </c>
      <c r="FH716" s="55" t="str">
        <f t="shared" si="889"/>
        <v/>
      </c>
      <c r="FI716" s="55" t="str">
        <f t="shared" si="890"/>
        <v/>
      </c>
      <c r="FJ716" s="55" t="str">
        <f t="shared" si="891"/>
        <v/>
      </c>
      <c r="FK716" s="55" t="str">
        <f t="shared" si="892"/>
        <v/>
      </c>
      <c r="FL716" s="55" t="str">
        <f t="shared" si="893"/>
        <v/>
      </c>
      <c r="FM716" s="55" t="str">
        <f t="shared" si="894"/>
        <v/>
      </c>
      <c r="FN716" s="55" t="str">
        <f t="shared" si="895"/>
        <v/>
      </c>
      <c r="FO716" s="55" t="str">
        <f t="shared" si="896"/>
        <v/>
      </c>
      <c r="FP716" s="55" t="str">
        <f t="shared" si="897"/>
        <v/>
      </c>
      <c r="FQ716" s="59" t="str">
        <f t="shared" si="898"/>
        <v/>
      </c>
      <c r="FR716" s="53" t="str">
        <f t="shared" si="923"/>
        <v/>
      </c>
      <c r="FS716" s="53" t="e">
        <f t="shared" si="899"/>
        <v>#VALUE!</v>
      </c>
      <c r="FT716" s="19" t="e">
        <f t="shared" si="900"/>
        <v>#VALUE!</v>
      </c>
      <c r="FU716" s="19" t="e">
        <f t="shared" si="901"/>
        <v>#VALUE!</v>
      </c>
      <c r="FV716" s="19" t="e">
        <f t="shared" si="902"/>
        <v>#VALUE!</v>
      </c>
      <c r="FW716" s="50" t="e">
        <f t="shared" si="903"/>
        <v>#VALUE!</v>
      </c>
      <c r="FX716" s="120">
        <f t="shared" si="904"/>
        <v>0</v>
      </c>
      <c r="FY716" s="120">
        <f t="shared" si="905"/>
        <v>0</v>
      </c>
      <c r="FZ716" s="120">
        <f t="shared" si="906"/>
        <v>0</v>
      </c>
      <c r="GA716" s="120">
        <f t="shared" si="907"/>
        <v>0</v>
      </c>
      <c r="GB716" s="120">
        <f t="shared" si="908"/>
        <v>0</v>
      </c>
      <c r="GC716" s="120">
        <f t="shared" si="909"/>
        <v>0</v>
      </c>
      <c r="GD716" s="120">
        <f t="shared" si="910"/>
        <v>0</v>
      </c>
      <c r="GE716" s="120">
        <f t="shared" si="911"/>
        <v>0</v>
      </c>
      <c r="GF716" s="120">
        <f t="shared" si="912"/>
        <v>0</v>
      </c>
      <c r="GG716">
        <f t="shared" si="913"/>
        <v>0</v>
      </c>
      <c r="GH716">
        <f t="shared" si="914"/>
        <v>0</v>
      </c>
      <c r="GI716">
        <v>6</v>
      </c>
      <c r="GJ716" t="str">
        <f t="shared" si="915"/>
        <v/>
      </c>
    </row>
    <row r="717" spans="1:192" x14ac:dyDescent="0.2">
      <c r="A717" s="50">
        <f t="shared" si="917"/>
        <v>716</v>
      </c>
      <c r="B717" s="58" t="s">
        <v>329</v>
      </c>
      <c r="C717" s="58" t="s">
        <v>193</v>
      </c>
      <c r="D717" s="58"/>
      <c r="E717" s="58"/>
      <c r="F717" s="83">
        <v>3451080</v>
      </c>
      <c r="G717" s="83">
        <v>5599920</v>
      </c>
      <c r="H717" s="77">
        <f t="shared" si="855"/>
        <v>451025.13800000004</v>
      </c>
      <c r="I717" s="77">
        <f t="shared" si="856"/>
        <v>5598119.8220000006</v>
      </c>
      <c r="J717" s="83">
        <v>140</v>
      </c>
      <c r="K717" s="83" t="s">
        <v>1333</v>
      </c>
      <c r="L717" s="83">
        <v>64</v>
      </c>
      <c r="M717" s="83"/>
      <c r="O717" s="83">
        <v>140</v>
      </c>
      <c r="P717" s="83"/>
      <c r="Q717" s="58" t="s">
        <v>2828</v>
      </c>
      <c r="R717" s="58" t="s">
        <v>2874</v>
      </c>
      <c r="S717" s="58" t="s">
        <v>2640</v>
      </c>
      <c r="T717" s="241" t="str">
        <f t="shared" si="857"/>
        <v>-</v>
      </c>
      <c r="U717" s="241" t="str">
        <f t="shared" si="858"/>
        <v>M</v>
      </c>
      <c r="V717" s="241" t="str">
        <f t="shared" si="859"/>
        <v>-</v>
      </c>
      <c r="W717" s="241" t="str">
        <f t="shared" si="922"/>
        <v>-</v>
      </c>
      <c r="X717" s="260">
        <f t="shared" si="918"/>
        <v>6</v>
      </c>
      <c r="Y717" s="261" t="str">
        <f t="shared" si="921"/>
        <v/>
      </c>
      <c r="Z717" s="68" t="s">
        <v>1449</v>
      </c>
      <c r="AA717" s="69" t="s">
        <v>2270</v>
      </c>
      <c r="AB717" s="77">
        <v>1</v>
      </c>
      <c r="AC717" s="58" t="s">
        <v>861</v>
      </c>
      <c r="AD717" s="58" t="s">
        <v>2271</v>
      </c>
      <c r="AE717" s="70" t="s">
        <v>2272</v>
      </c>
      <c r="AF717" s="83">
        <v>11.8</v>
      </c>
      <c r="AG717" s="83"/>
      <c r="AH717" s="83"/>
      <c r="AI717" s="83"/>
      <c r="AJ717" s="83">
        <v>1.0034700000000001</v>
      </c>
      <c r="AK717" s="83">
        <v>13</v>
      </c>
      <c r="AL717" s="83"/>
      <c r="AM717" s="83">
        <v>4.2000000000000003E-2</v>
      </c>
      <c r="AN717" s="58"/>
      <c r="AO717" s="58"/>
      <c r="AP717" s="83"/>
      <c r="AQ717" s="58"/>
      <c r="AR717" s="58">
        <v>4974</v>
      </c>
      <c r="AS717" s="193">
        <f t="shared" si="919"/>
        <v>4974.2261490000001</v>
      </c>
      <c r="AT717" s="248" t="str">
        <f t="shared" si="920"/>
        <v/>
      </c>
      <c r="AU717" s="58">
        <v>1050</v>
      </c>
      <c r="AV717" s="58">
        <v>124.2</v>
      </c>
      <c r="AW717" s="58">
        <v>297.7</v>
      </c>
      <c r="AX717" s="58">
        <v>1337</v>
      </c>
      <c r="AY717" s="58">
        <v>20.74</v>
      </c>
      <c r="AZ717" s="68">
        <v>2070</v>
      </c>
      <c r="BA717" s="58">
        <v>1.371</v>
      </c>
      <c r="BB717" s="58">
        <v>45.24</v>
      </c>
      <c r="BC717" s="58">
        <v>0.51400000000000001</v>
      </c>
      <c r="BD717" s="58">
        <v>1.774</v>
      </c>
      <c r="BE717" s="58"/>
      <c r="BF717" s="58">
        <v>0.57199999999999995</v>
      </c>
      <c r="BG717" s="58"/>
      <c r="BH717" s="58">
        <v>0.80900000000000005</v>
      </c>
      <c r="BI717" s="58">
        <v>5.0000000000000001E-3</v>
      </c>
      <c r="BJ717" s="58"/>
      <c r="BK717" s="58"/>
      <c r="BL717" s="58"/>
      <c r="BM717" s="58">
        <v>24.18</v>
      </c>
      <c r="BN717" s="68" t="s">
        <v>1322</v>
      </c>
      <c r="BO717" s="81"/>
      <c r="BP717" s="81">
        <v>0.14899999999999999</v>
      </c>
      <c r="BQ717" s="81"/>
      <c r="BR717" s="81">
        <v>121</v>
      </c>
      <c r="BS717" s="81"/>
      <c r="BT717" s="81"/>
      <c r="BU717" s="81"/>
      <c r="BV717" s="81"/>
      <c r="BW717" s="81" t="s">
        <v>1322</v>
      </c>
      <c r="BX717" s="81"/>
      <c r="BY717" s="81"/>
      <c r="BZ717" s="81"/>
      <c r="CA717" s="81"/>
      <c r="CB717" s="81"/>
      <c r="CC717" s="81" t="s">
        <v>1322</v>
      </c>
      <c r="CD717" s="81"/>
      <c r="CE717" s="81"/>
      <c r="CF717" s="81"/>
      <c r="CG717" s="81"/>
      <c r="CH717" s="81"/>
      <c r="CI717" s="81"/>
      <c r="CJ717" s="81"/>
      <c r="CK717" s="81"/>
      <c r="CL717" s="82"/>
      <c r="CM717" s="81"/>
      <c r="CN717" s="105" t="s">
        <v>3088</v>
      </c>
      <c r="CO717" s="81"/>
      <c r="CP717" s="58"/>
      <c r="CQ717" s="68"/>
      <c r="CR717" s="58"/>
      <c r="CS717" s="58"/>
      <c r="CT717" s="58"/>
      <c r="CU717" s="58"/>
      <c r="CV717" s="58"/>
      <c r="CW717" s="58"/>
      <c r="CX717" s="58"/>
      <c r="CY717" s="58"/>
      <c r="CZ717" s="58"/>
      <c r="DA717" s="68"/>
      <c r="DB717" s="81"/>
      <c r="DC717" s="81"/>
      <c r="DD717" s="81"/>
      <c r="DE717" s="81"/>
      <c r="DF717" s="81"/>
      <c r="DG717" s="81"/>
      <c r="DH717" s="81"/>
      <c r="DI717" s="81"/>
      <c r="DJ717" s="81"/>
      <c r="DK717" s="103"/>
      <c r="DL717" s="103"/>
      <c r="DM717" s="103"/>
      <c r="DN717" s="81"/>
      <c r="DO717" s="81"/>
      <c r="DP717" s="103"/>
      <c r="DQ717" s="103"/>
      <c r="DR717" s="103"/>
      <c r="DS717" s="104"/>
      <c r="DT717" s="50">
        <f t="shared" si="860"/>
        <v>1</v>
      </c>
      <c r="DU717" s="73">
        <f t="shared" si="861"/>
        <v>0</v>
      </c>
      <c r="DV717" s="73">
        <f t="shared" si="862"/>
        <v>1</v>
      </c>
      <c r="DW717" s="73">
        <f t="shared" si="863"/>
        <v>0</v>
      </c>
      <c r="DX717" s="73">
        <f t="shared" si="864"/>
        <v>0</v>
      </c>
      <c r="DY717" s="125">
        <f t="shared" si="865"/>
        <v>0</v>
      </c>
      <c r="DZ717" s="73">
        <f t="shared" si="866"/>
        <v>1</v>
      </c>
      <c r="EA717" s="19">
        <f t="shared" si="867"/>
        <v>0</v>
      </c>
      <c r="EB717" s="50">
        <f t="shared" si="868"/>
        <v>0</v>
      </c>
      <c r="EC717" s="19">
        <f t="shared" si="869"/>
        <v>0</v>
      </c>
      <c r="ED717" s="19">
        <f t="shared" si="870"/>
        <v>1</v>
      </c>
      <c r="EE717" s="19">
        <f t="shared" si="871"/>
        <v>0</v>
      </c>
      <c r="EF717" s="50">
        <f t="shared" si="872"/>
        <v>0</v>
      </c>
      <c r="EG717" s="19">
        <f t="shared" si="873"/>
        <v>0</v>
      </c>
      <c r="EH717" s="19">
        <f t="shared" si="874"/>
        <v>0</v>
      </c>
      <c r="EI717" s="50">
        <f t="shared" si="875"/>
        <v>1</v>
      </c>
      <c r="EJ717" s="125">
        <f t="shared" si="876"/>
        <v>1</v>
      </c>
      <c r="EK717">
        <f t="shared" si="877"/>
        <v>1050</v>
      </c>
      <c r="EL717">
        <f t="shared" si="878"/>
        <v>45.24</v>
      </c>
      <c r="EM717">
        <f t="shared" si="879"/>
        <v>124.2</v>
      </c>
      <c r="EN717">
        <f t="shared" si="880"/>
        <v>297.7</v>
      </c>
      <c r="EO717">
        <f t="shared" si="881"/>
        <v>0.57199999999999995</v>
      </c>
      <c r="EP717" t="str">
        <f t="shared" si="882"/>
        <v/>
      </c>
      <c r="EQ717">
        <f t="shared" si="883"/>
        <v>2070</v>
      </c>
      <c r="ER717" t="str">
        <f t="shared" si="884"/>
        <v/>
      </c>
      <c r="ES717" t="str">
        <f t="shared" si="885"/>
        <v/>
      </c>
      <c r="ET717">
        <f t="shared" si="886"/>
        <v>20.74</v>
      </c>
      <c r="EU717" s="61">
        <f t="shared" si="887"/>
        <v>1337</v>
      </c>
      <c r="EV717" s="53" t="e">
        <f>IF(ISNUMBER(EK717),EK717*#REF!,"")</f>
        <v>#REF!</v>
      </c>
      <c r="EW717" s="53" t="e">
        <f>IF(ISNUMBER(EL717),EL717*#REF!,"")</f>
        <v>#REF!</v>
      </c>
      <c r="EX717" s="53" t="e">
        <f>IF(ISNUMBER(EM717),EM717*#REF!,"")</f>
        <v>#REF!</v>
      </c>
      <c r="EY717" s="53" t="e">
        <f>IF(ISNUMBER(EN717),EN717*#REF!,"")</f>
        <v>#REF!</v>
      </c>
      <c r="EZ717" s="53" t="e">
        <f>IF(ISNUMBER(EO717),EO717*#REF!,"")</f>
        <v>#REF!</v>
      </c>
      <c r="FA717" s="53" t="str">
        <f>IF(ISNUMBER(EP717),EP717*#REF!,"")</f>
        <v/>
      </c>
      <c r="FB717" s="53" t="e">
        <f>IF(ISNUMBER(EQ717),EQ717*#REF!,"")</f>
        <v>#REF!</v>
      </c>
      <c r="FC717" s="53" t="str">
        <f>IF(ISNUMBER(ER717),ER717*#REF!,"")</f>
        <v/>
      </c>
      <c r="FD717" s="53" t="str">
        <f>IF(ISNUMBER(ES717),ES717*#REF!,"")</f>
        <v/>
      </c>
      <c r="FE717" s="53" t="e">
        <f>IF(ISNUMBER(ET717),ET717*#REF!,"")</f>
        <v>#REF!</v>
      </c>
      <c r="FF717" s="52" t="e">
        <f>IF(ISNUMBER(EU717),EU717*#REF!,"")</f>
        <v>#REF!</v>
      </c>
      <c r="FG717" s="55" t="str">
        <f t="shared" si="888"/>
        <v/>
      </c>
      <c r="FH717" s="55" t="str">
        <f t="shared" si="889"/>
        <v/>
      </c>
      <c r="FI717" s="55" t="str">
        <f t="shared" si="890"/>
        <v/>
      </c>
      <c r="FJ717" s="55" t="str">
        <f t="shared" si="891"/>
        <v/>
      </c>
      <c r="FK717" s="55" t="str">
        <f t="shared" si="892"/>
        <v/>
      </c>
      <c r="FL717" s="55" t="str">
        <f t="shared" si="893"/>
        <v/>
      </c>
      <c r="FM717" s="55" t="str">
        <f t="shared" si="894"/>
        <v/>
      </c>
      <c r="FN717" s="55" t="str">
        <f t="shared" si="895"/>
        <v/>
      </c>
      <c r="FO717" s="55" t="str">
        <f t="shared" si="896"/>
        <v/>
      </c>
      <c r="FP717" s="55" t="str">
        <f t="shared" si="897"/>
        <v/>
      </c>
      <c r="FQ717" s="59" t="str">
        <f t="shared" si="898"/>
        <v/>
      </c>
      <c r="FR717" s="53" t="str">
        <f t="shared" si="923"/>
        <v/>
      </c>
      <c r="FS717" s="53" t="e">
        <f t="shared" si="899"/>
        <v>#VALUE!</v>
      </c>
      <c r="FT717" s="19" t="e">
        <f t="shared" si="900"/>
        <v>#VALUE!</v>
      </c>
      <c r="FU717" s="19" t="e">
        <f t="shared" si="901"/>
        <v>#VALUE!</v>
      </c>
      <c r="FV717" s="19" t="e">
        <f t="shared" si="902"/>
        <v>#VALUE!</v>
      </c>
      <c r="FW717" s="50" t="e">
        <f t="shared" si="903"/>
        <v>#VALUE!</v>
      </c>
      <c r="FX717" s="120">
        <f t="shared" si="904"/>
        <v>0</v>
      </c>
      <c r="FY717" s="120">
        <f t="shared" si="905"/>
        <v>0</v>
      </c>
      <c r="FZ717" s="120">
        <f t="shared" si="906"/>
        <v>0</v>
      </c>
      <c r="GA717" s="120">
        <f t="shared" si="907"/>
        <v>0</v>
      </c>
      <c r="GB717" s="120">
        <f t="shared" si="908"/>
        <v>0</v>
      </c>
      <c r="GC717" s="120">
        <f t="shared" si="909"/>
        <v>0</v>
      </c>
      <c r="GD717" s="120">
        <f t="shared" si="910"/>
        <v>0</v>
      </c>
      <c r="GE717" s="120">
        <f t="shared" si="911"/>
        <v>0</v>
      </c>
      <c r="GF717" s="120">
        <f t="shared" si="912"/>
        <v>0</v>
      </c>
      <c r="GG717">
        <f t="shared" si="913"/>
        <v>0</v>
      </c>
      <c r="GH717">
        <f t="shared" si="914"/>
        <v>0</v>
      </c>
      <c r="GI717">
        <v>6</v>
      </c>
      <c r="GJ717" t="str">
        <f t="shared" si="915"/>
        <v/>
      </c>
    </row>
    <row r="718" spans="1:192" ht="15" x14ac:dyDescent="0.25">
      <c r="A718" s="50">
        <f t="shared" si="917"/>
        <v>717</v>
      </c>
      <c r="B718" s="2" t="s">
        <v>329</v>
      </c>
      <c r="C718" t="s">
        <v>193</v>
      </c>
      <c r="F718" s="83">
        <v>3451080</v>
      </c>
      <c r="G718" s="83">
        <v>5599920</v>
      </c>
      <c r="H718" s="77">
        <f t="shared" si="855"/>
        <v>451025.13800000004</v>
      </c>
      <c r="I718" s="77">
        <f t="shared" si="856"/>
        <v>5598119.8220000006</v>
      </c>
      <c r="J718" s="83">
        <v>140</v>
      </c>
      <c r="K718" s="19" t="s">
        <v>1334</v>
      </c>
      <c r="L718" s="19">
        <v>65</v>
      </c>
      <c r="Q718" s="58" t="s">
        <v>2828</v>
      </c>
      <c r="R718" s="58" t="s">
        <v>2874</v>
      </c>
      <c r="S718" s="58" t="s">
        <v>2640</v>
      </c>
      <c r="T718" s="241" t="str">
        <f t="shared" si="857"/>
        <v>-</v>
      </c>
      <c r="U718" s="241" t="str">
        <f t="shared" si="858"/>
        <v>M</v>
      </c>
      <c r="V718" s="241" t="str">
        <f t="shared" si="859"/>
        <v>-</v>
      </c>
      <c r="W718" s="241" t="str">
        <f t="shared" si="922"/>
        <v>A</v>
      </c>
      <c r="X718" s="260">
        <f t="shared" si="918"/>
        <v>6</v>
      </c>
      <c r="Y718" s="261" t="str">
        <f t="shared" si="921"/>
        <v/>
      </c>
      <c r="Z718" s="68" t="s">
        <v>1449</v>
      </c>
      <c r="AA718" s="48">
        <v>23867</v>
      </c>
      <c r="AB718" s="73">
        <v>2</v>
      </c>
      <c r="AD718" t="s">
        <v>1841</v>
      </c>
      <c r="AE718" s="68"/>
      <c r="AF718" s="66">
        <v>12.8</v>
      </c>
      <c r="AI718" s="272"/>
      <c r="AR718">
        <v>3620</v>
      </c>
      <c r="AS718" s="193">
        <f t="shared" si="919"/>
        <v>3607.7000000000003</v>
      </c>
      <c r="AT718" s="248" t="str">
        <f t="shared" si="920"/>
        <v/>
      </c>
      <c r="AU718">
        <v>767.4</v>
      </c>
      <c r="AV718">
        <v>88.6</v>
      </c>
      <c r="AW718">
        <v>210.4</v>
      </c>
      <c r="AX718">
        <v>938.9</v>
      </c>
      <c r="AY718">
        <v>20.399999999999999</v>
      </c>
      <c r="AZ718" s="61">
        <v>1582</v>
      </c>
      <c r="BO718" s="90"/>
      <c r="BP718" s="273"/>
      <c r="BQ718" s="90"/>
      <c r="BR718" s="90"/>
      <c r="BS718" s="90"/>
      <c r="BT718" s="90"/>
      <c r="BU718" s="90"/>
      <c r="BV718" s="90"/>
      <c r="BW718" s="90"/>
      <c r="BX718" s="90"/>
      <c r="BY718" s="90"/>
      <c r="BZ718" s="90"/>
      <c r="CA718" s="90"/>
      <c r="CB718" s="90"/>
      <c r="CC718" s="90"/>
      <c r="CD718" s="90"/>
      <c r="CE718" s="90"/>
      <c r="CF718" s="90"/>
      <c r="CG718" s="90"/>
      <c r="CH718" s="90"/>
      <c r="CI718" s="90"/>
      <c r="CJ718" s="90"/>
      <c r="CK718" s="90"/>
      <c r="CL718" s="91"/>
      <c r="CM718" s="90"/>
      <c r="CN718" s="90">
        <v>1598</v>
      </c>
      <c r="CO718" s="90"/>
      <c r="DB718" s="103"/>
      <c r="DC718" s="103"/>
      <c r="DD718" s="103"/>
      <c r="DE718" s="103"/>
      <c r="DF718" s="103"/>
      <c r="DG718" s="103"/>
      <c r="DH718" s="103"/>
      <c r="DI718" s="103"/>
      <c r="DJ718" s="103"/>
      <c r="DK718" s="103"/>
      <c r="DL718" s="103"/>
      <c r="DM718" s="103"/>
      <c r="DN718" s="103"/>
      <c r="DO718" s="103"/>
      <c r="DP718" s="103"/>
      <c r="DQ718" s="103"/>
      <c r="DR718" s="103"/>
      <c r="DS718" s="104"/>
      <c r="DT718" s="50">
        <f t="shared" si="860"/>
        <v>0</v>
      </c>
      <c r="DU718" s="73">
        <f t="shared" si="861"/>
        <v>0</v>
      </c>
      <c r="DV718" s="73">
        <f t="shared" si="862"/>
        <v>1</v>
      </c>
      <c r="DW718" s="73">
        <f t="shared" si="863"/>
        <v>0</v>
      </c>
      <c r="DX718" s="73">
        <f t="shared" si="864"/>
        <v>0</v>
      </c>
      <c r="DY718" s="125">
        <f t="shared" si="865"/>
        <v>0</v>
      </c>
      <c r="DZ718" s="73">
        <f t="shared" si="866"/>
        <v>1</v>
      </c>
      <c r="EA718" s="19">
        <f t="shared" si="867"/>
        <v>0</v>
      </c>
      <c r="EB718" s="50">
        <f t="shared" si="868"/>
        <v>0</v>
      </c>
      <c r="EC718" s="19">
        <f t="shared" si="869"/>
        <v>0</v>
      </c>
      <c r="ED718" s="19">
        <f t="shared" si="870"/>
        <v>1</v>
      </c>
      <c r="EE718" s="19">
        <f t="shared" si="871"/>
        <v>0</v>
      </c>
      <c r="EF718" s="50">
        <f t="shared" si="872"/>
        <v>0</v>
      </c>
      <c r="EG718" s="19">
        <f t="shared" si="873"/>
        <v>0</v>
      </c>
      <c r="EH718" s="19">
        <f t="shared" si="874"/>
        <v>1</v>
      </c>
      <c r="EI718" s="50">
        <f t="shared" si="875"/>
        <v>0</v>
      </c>
      <c r="EJ718" s="125">
        <f t="shared" si="876"/>
        <v>2</v>
      </c>
      <c r="EK718">
        <f t="shared" si="877"/>
        <v>767.4</v>
      </c>
      <c r="EL718" t="str">
        <f t="shared" si="878"/>
        <v/>
      </c>
      <c r="EM718">
        <f t="shared" si="879"/>
        <v>88.6</v>
      </c>
      <c r="EN718">
        <f t="shared" si="880"/>
        <v>210.4</v>
      </c>
      <c r="EO718" t="str">
        <f t="shared" si="881"/>
        <v/>
      </c>
      <c r="EP718" t="str">
        <f t="shared" si="882"/>
        <v/>
      </c>
      <c r="EQ718">
        <f t="shared" si="883"/>
        <v>1582</v>
      </c>
      <c r="ER718" t="str">
        <f t="shared" si="884"/>
        <v/>
      </c>
      <c r="ES718" t="str">
        <f t="shared" si="885"/>
        <v/>
      </c>
      <c r="ET718">
        <f t="shared" si="886"/>
        <v>20.399999999999999</v>
      </c>
      <c r="EU718" s="61">
        <f t="shared" si="887"/>
        <v>938.9</v>
      </c>
      <c r="EV718" s="53" t="e">
        <f>IF(ISNUMBER(EK718),EK718*#REF!,"")</f>
        <v>#REF!</v>
      </c>
      <c r="EW718" s="53" t="str">
        <f>IF(ISNUMBER(EL718),EL718*#REF!,"")</f>
        <v/>
      </c>
      <c r="EX718" s="53" t="e">
        <f>IF(ISNUMBER(EM718),EM718*#REF!,"")</f>
        <v>#REF!</v>
      </c>
      <c r="EY718" s="53" t="e">
        <f>IF(ISNUMBER(EN718),EN718*#REF!,"")</f>
        <v>#REF!</v>
      </c>
      <c r="EZ718" s="53" t="str">
        <f>IF(ISNUMBER(EO718),EO718*#REF!,"")</f>
        <v/>
      </c>
      <c r="FA718" s="53" t="str">
        <f>IF(ISNUMBER(EP718),EP718*#REF!,"")</f>
        <v/>
      </c>
      <c r="FB718" s="53" t="e">
        <f>IF(ISNUMBER(EQ718),EQ718*#REF!,"")</f>
        <v>#REF!</v>
      </c>
      <c r="FC718" s="53" t="str">
        <f>IF(ISNUMBER(ER718),ER718*#REF!,"")</f>
        <v/>
      </c>
      <c r="FD718" s="53" t="str">
        <f>IF(ISNUMBER(ES718),ES718*#REF!,"")</f>
        <v/>
      </c>
      <c r="FE718" s="53" t="e">
        <f>IF(ISNUMBER(ET718),ET718*#REF!,"")</f>
        <v>#REF!</v>
      </c>
      <c r="FF718" s="52" t="e">
        <f>IF(ISNUMBER(EU718),EU718*#REF!,"")</f>
        <v>#REF!</v>
      </c>
      <c r="FG718" s="55" t="str">
        <f t="shared" si="888"/>
        <v/>
      </c>
      <c r="FH718" s="55" t="str">
        <f t="shared" si="889"/>
        <v/>
      </c>
      <c r="FI718" s="55" t="str">
        <f t="shared" si="890"/>
        <v/>
      </c>
      <c r="FJ718" s="55" t="str">
        <f t="shared" si="891"/>
        <v/>
      </c>
      <c r="FK718" s="55" t="str">
        <f t="shared" si="892"/>
        <v/>
      </c>
      <c r="FL718" s="55" t="str">
        <f t="shared" si="893"/>
        <v/>
      </c>
      <c r="FM718" s="55" t="str">
        <f t="shared" si="894"/>
        <v/>
      </c>
      <c r="FN718" s="55" t="str">
        <f t="shared" si="895"/>
        <v/>
      </c>
      <c r="FO718" s="55" t="str">
        <f t="shared" si="896"/>
        <v/>
      </c>
      <c r="FP718" s="55" t="str">
        <f t="shared" si="897"/>
        <v/>
      </c>
      <c r="FQ718" s="59" t="str">
        <f t="shared" si="898"/>
        <v/>
      </c>
      <c r="FR718" s="53" t="str">
        <f t="shared" si="923"/>
        <v/>
      </c>
      <c r="FS718" s="53" t="e">
        <f t="shared" si="899"/>
        <v>#VALUE!</v>
      </c>
      <c r="FT718" s="19" t="e">
        <f t="shared" si="900"/>
        <v>#VALUE!</v>
      </c>
      <c r="FU718" s="19" t="e">
        <f t="shared" si="901"/>
        <v>#VALUE!</v>
      </c>
      <c r="FV718" s="19" t="e">
        <f t="shared" si="902"/>
        <v>#VALUE!</v>
      </c>
      <c r="FW718" s="50" t="e">
        <f t="shared" si="903"/>
        <v>#VALUE!</v>
      </c>
      <c r="FX718" s="120">
        <f t="shared" si="904"/>
        <v>0</v>
      </c>
      <c r="FY718" s="120">
        <f t="shared" si="905"/>
        <v>0</v>
      </c>
      <c r="FZ718" s="120">
        <f t="shared" si="906"/>
        <v>0</v>
      </c>
      <c r="GA718" s="120">
        <f t="shared" si="907"/>
        <v>0</v>
      </c>
      <c r="GB718" s="120">
        <f t="shared" si="908"/>
        <v>0</v>
      </c>
      <c r="GC718" s="120">
        <f t="shared" si="909"/>
        <v>0</v>
      </c>
      <c r="GD718" s="120">
        <f t="shared" si="910"/>
        <v>0</v>
      </c>
      <c r="GE718" s="120">
        <f t="shared" si="911"/>
        <v>0</v>
      </c>
      <c r="GF718" s="120">
        <f t="shared" si="912"/>
        <v>0</v>
      </c>
      <c r="GG718">
        <f t="shared" si="913"/>
        <v>0</v>
      </c>
      <c r="GH718">
        <f t="shared" si="914"/>
        <v>0</v>
      </c>
      <c r="GI718">
        <v>6</v>
      </c>
      <c r="GJ718" t="str">
        <f t="shared" si="915"/>
        <v/>
      </c>
    </row>
    <row r="719" spans="1:192" ht="15" x14ac:dyDescent="0.25">
      <c r="A719" s="50">
        <f t="shared" si="917"/>
        <v>718</v>
      </c>
      <c r="B719" s="2" t="s">
        <v>329</v>
      </c>
      <c r="C719" s="58" t="s">
        <v>192</v>
      </c>
      <c r="D719" s="58"/>
      <c r="E719" s="58"/>
      <c r="F719" s="83">
        <v>3450420</v>
      </c>
      <c r="G719" s="83">
        <v>5599430</v>
      </c>
      <c r="H719" s="77">
        <f t="shared" si="855"/>
        <v>450365.402</v>
      </c>
      <c r="I719" s="77">
        <f t="shared" si="856"/>
        <v>5597630.0180000002</v>
      </c>
      <c r="J719" s="83">
        <v>138</v>
      </c>
      <c r="K719" s="83" t="s">
        <v>1333</v>
      </c>
      <c r="L719" s="83">
        <v>35</v>
      </c>
      <c r="Q719" s="58" t="s">
        <v>1338</v>
      </c>
      <c r="R719" s="58" t="s">
        <v>2875</v>
      </c>
      <c r="S719" s="58" t="s">
        <v>2640</v>
      </c>
      <c r="T719" s="241" t="str">
        <f t="shared" si="857"/>
        <v>-</v>
      </c>
      <c r="U719" s="241" t="str">
        <f t="shared" si="858"/>
        <v>M</v>
      </c>
      <c r="V719" s="241" t="str">
        <f t="shared" si="859"/>
        <v>-</v>
      </c>
      <c r="W719" s="241" t="str">
        <f t="shared" si="922"/>
        <v>A</v>
      </c>
      <c r="X719" s="260">
        <f t="shared" si="918"/>
        <v>6</v>
      </c>
      <c r="Y719" s="261" t="str">
        <f t="shared" si="921"/>
        <v/>
      </c>
      <c r="Z719" s="68"/>
      <c r="AA719" s="48" t="s">
        <v>1559</v>
      </c>
      <c r="AB719" s="73">
        <v>1</v>
      </c>
      <c r="AC719" s="58" t="s">
        <v>862</v>
      </c>
      <c r="AD719" s="58" t="s">
        <v>2273</v>
      </c>
      <c r="AE719" s="68"/>
      <c r="AF719" s="66" t="s">
        <v>3088</v>
      </c>
      <c r="AI719" s="272"/>
      <c r="AR719">
        <v>5700</v>
      </c>
      <c r="AS719" s="193">
        <f t="shared" si="919"/>
        <v>5744.1579999999985</v>
      </c>
      <c r="AT719" s="248" t="str">
        <f t="shared" si="920"/>
        <v/>
      </c>
      <c r="AU719">
        <v>1101</v>
      </c>
      <c r="AV719">
        <v>142.4</v>
      </c>
      <c r="AW719">
        <v>449.2</v>
      </c>
      <c r="AX719">
        <v>1579</v>
      </c>
      <c r="AY719">
        <v>23.68</v>
      </c>
      <c r="AZ719" s="61">
        <v>2363</v>
      </c>
      <c r="BA719">
        <v>2.0960000000000001</v>
      </c>
      <c r="BB719">
        <v>41.57</v>
      </c>
      <c r="BC719">
        <v>1.8640000000000001</v>
      </c>
      <c r="BD719">
        <v>2.9889999999999999</v>
      </c>
      <c r="BE719">
        <v>8.4600000000000009</v>
      </c>
      <c r="BF719">
        <v>2.0379999999999998</v>
      </c>
      <c r="BH719">
        <v>0.311</v>
      </c>
      <c r="BI719" s="2" t="s">
        <v>1322</v>
      </c>
      <c r="BJ719">
        <v>2.6259999999999999</v>
      </c>
      <c r="BM719">
        <v>23.81</v>
      </c>
      <c r="BN719" s="56" t="s">
        <v>1322</v>
      </c>
      <c r="BO719" s="90"/>
      <c r="BP719" s="273">
        <v>45</v>
      </c>
      <c r="BQ719" s="90"/>
      <c r="BR719" s="90">
        <v>69</v>
      </c>
      <c r="BS719" s="90"/>
      <c r="BT719" s="90"/>
      <c r="BU719" s="90"/>
      <c r="BV719" s="90"/>
      <c r="BW719" s="90"/>
      <c r="BX719" s="90"/>
      <c r="BY719" s="90"/>
      <c r="BZ719" s="90"/>
      <c r="CA719" s="90"/>
      <c r="CB719" s="90"/>
      <c r="CC719" s="90"/>
      <c r="CD719" s="90"/>
      <c r="CE719" s="90"/>
      <c r="CF719" s="90"/>
      <c r="CG719" s="90"/>
      <c r="CH719" s="90"/>
      <c r="CI719" s="90"/>
      <c r="CJ719" s="90"/>
      <c r="CK719" s="90"/>
      <c r="CL719" s="91"/>
      <c r="CM719" s="90"/>
      <c r="CN719" s="90">
        <v>2577</v>
      </c>
      <c r="CO719" s="90"/>
      <c r="DB719" s="103"/>
      <c r="DC719" s="103"/>
      <c r="DD719" s="103"/>
      <c r="DE719" s="103"/>
      <c r="DF719" s="103"/>
      <c r="DG719" s="103"/>
      <c r="DH719" s="103"/>
      <c r="DI719" s="103"/>
      <c r="DJ719" s="103"/>
      <c r="DK719" s="103"/>
      <c r="DL719" s="103"/>
      <c r="DM719" s="103"/>
      <c r="DN719" s="103"/>
      <c r="DO719" s="103"/>
      <c r="DP719" s="103"/>
      <c r="DQ719" s="103"/>
      <c r="DR719" s="103"/>
      <c r="DS719" s="104"/>
      <c r="DT719" s="50">
        <f t="shared" si="860"/>
        <v>1</v>
      </c>
      <c r="DU719" s="73">
        <f t="shared" si="861"/>
        <v>0</v>
      </c>
      <c r="DV719" s="73">
        <f t="shared" si="862"/>
        <v>1</v>
      </c>
      <c r="DW719" s="73">
        <f t="shared" si="863"/>
        <v>0</v>
      </c>
      <c r="DX719" s="73">
        <f t="shared" si="864"/>
        <v>0</v>
      </c>
      <c r="DY719" s="125">
        <f t="shared" si="865"/>
        <v>0</v>
      </c>
      <c r="DZ719" s="73">
        <f t="shared" si="866"/>
        <v>0</v>
      </c>
      <c r="EA719" s="19">
        <f t="shared" si="867"/>
        <v>0</v>
      </c>
      <c r="EB719" s="50">
        <f t="shared" si="868"/>
        <v>1</v>
      </c>
      <c r="EC719" s="19">
        <f t="shared" si="869"/>
        <v>0</v>
      </c>
      <c r="ED719" s="19">
        <f t="shared" si="870"/>
        <v>1</v>
      </c>
      <c r="EE719" s="19">
        <f t="shared" si="871"/>
        <v>0</v>
      </c>
      <c r="EF719" s="50">
        <f t="shared" si="872"/>
        <v>0</v>
      </c>
      <c r="EG719" s="19">
        <f t="shared" si="873"/>
        <v>0</v>
      </c>
      <c r="EH719" s="19">
        <f t="shared" si="874"/>
        <v>1</v>
      </c>
      <c r="EI719" s="50">
        <f t="shared" si="875"/>
        <v>0</v>
      </c>
      <c r="EJ719" s="125">
        <f t="shared" si="876"/>
        <v>2</v>
      </c>
      <c r="EK719">
        <f t="shared" si="877"/>
        <v>1101</v>
      </c>
      <c r="EL719">
        <f t="shared" si="878"/>
        <v>41.57</v>
      </c>
      <c r="EM719">
        <f t="shared" si="879"/>
        <v>142.4</v>
      </c>
      <c r="EN719">
        <f t="shared" si="880"/>
        <v>449.2</v>
      </c>
      <c r="EO719">
        <f t="shared" si="881"/>
        <v>2.0379999999999998</v>
      </c>
      <c r="EP719">
        <f t="shared" si="882"/>
        <v>8.4600000000000009</v>
      </c>
      <c r="EQ719">
        <f t="shared" si="883"/>
        <v>2363</v>
      </c>
      <c r="ER719" t="str">
        <f t="shared" si="884"/>
        <v/>
      </c>
      <c r="ES719">
        <f t="shared" si="885"/>
        <v>2.6259999999999999</v>
      </c>
      <c r="ET719">
        <f t="shared" si="886"/>
        <v>23.68</v>
      </c>
      <c r="EU719" s="61">
        <f t="shared" si="887"/>
        <v>1579</v>
      </c>
      <c r="EV719" s="53" t="e">
        <f>IF(ISNUMBER(EK719),EK719*#REF!,"")</f>
        <v>#REF!</v>
      </c>
      <c r="EW719" s="53" t="e">
        <f>IF(ISNUMBER(EL719),EL719*#REF!,"")</f>
        <v>#REF!</v>
      </c>
      <c r="EX719" s="53" t="e">
        <f>IF(ISNUMBER(EM719),EM719*#REF!,"")</f>
        <v>#REF!</v>
      </c>
      <c r="EY719" s="53" t="e">
        <f>IF(ISNUMBER(EN719),EN719*#REF!,"")</f>
        <v>#REF!</v>
      </c>
      <c r="EZ719" s="53" t="e">
        <f>IF(ISNUMBER(EO719),EO719*#REF!,"")</f>
        <v>#REF!</v>
      </c>
      <c r="FA719" s="53" t="e">
        <f>IF(ISNUMBER(EP719),EP719*#REF!,"")</f>
        <v>#REF!</v>
      </c>
      <c r="FB719" s="53" t="e">
        <f>IF(ISNUMBER(EQ719),EQ719*#REF!,"")</f>
        <v>#REF!</v>
      </c>
      <c r="FC719" s="53" t="str">
        <f>IF(ISNUMBER(ER719),ER719*#REF!,"")</f>
        <v/>
      </c>
      <c r="FD719" s="53" t="e">
        <f>IF(ISNUMBER(ES719),ES719*#REF!,"")</f>
        <v>#REF!</v>
      </c>
      <c r="FE719" s="53" t="e">
        <f>IF(ISNUMBER(ET719),ET719*#REF!,"")</f>
        <v>#REF!</v>
      </c>
      <c r="FF719" s="52" t="e">
        <f>IF(ISNUMBER(EU719),EU719*#REF!,"")</f>
        <v>#REF!</v>
      </c>
      <c r="FG719" s="55" t="str">
        <f t="shared" si="888"/>
        <v/>
      </c>
      <c r="FH719" s="55" t="str">
        <f t="shared" si="889"/>
        <v/>
      </c>
      <c r="FI719" s="55" t="str">
        <f t="shared" si="890"/>
        <v/>
      </c>
      <c r="FJ719" s="55" t="str">
        <f t="shared" si="891"/>
        <v/>
      </c>
      <c r="FK719" s="55" t="str">
        <f t="shared" si="892"/>
        <v/>
      </c>
      <c r="FL719" s="55" t="str">
        <f t="shared" si="893"/>
        <v/>
      </c>
      <c r="FM719" s="55" t="str">
        <f t="shared" si="894"/>
        <v/>
      </c>
      <c r="FN719" s="55" t="str">
        <f t="shared" si="895"/>
        <v/>
      </c>
      <c r="FO719" s="55" t="str">
        <f t="shared" si="896"/>
        <v/>
      </c>
      <c r="FP719" s="55" t="str">
        <f t="shared" si="897"/>
        <v/>
      </c>
      <c r="FQ719" s="59" t="str">
        <f t="shared" si="898"/>
        <v/>
      </c>
      <c r="FR719" s="53" t="str">
        <f t="shared" si="923"/>
        <v/>
      </c>
      <c r="FS719" s="53" t="e">
        <f t="shared" si="899"/>
        <v>#VALUE!</v>
      </c>
      <c r="FT719" s="19" t="e">
        <f t="shared" si="900"/>
        <v>#VALUE!</v>
      </c>
      <c r="FU719" s="19" t="e">
        <f t="shared" si="901"/>
        <v>#VALUE!</v>
      </c>
      <c r="FV719" s="19" t="e">
        <f t="shared" si="902"/>
        <v>#VALUE!</v>
      </c>
      <c r="FW719" s="50" t="e">
        <f t="shared" si="903"/>
        <v>#VALUE!</v>
      </c>
      <c r="FX719" s="120">
        <f t="shared" si="904"/>
        <v>0</v>
      </c>
      <c r="FY719" s="120">
        <f t="shared" si="905"/>
        <v>0</v>
      </c>
      <c r="FZ719" s="120">
        <f t="shared" si="906"/>
        <v>0</v>
      </c>
      <c r="GA719" s="120">
        <f t="shared" si="907"/>
        <v>0</v>
      </c>
      <c r="GB719" s="120">
        <f t="shared" si="908"/>
        <v>0</v>
      </c>
      <c r="GC719" s="120">
        <f t="shared" si="909"/>
        <v>0</v>
      </c>
      <c r="GD719" s="120">
        <f t="shared" si="910"/>
        <v>0</v>
      </c>
      <c r="GE719" s="120">
        <f t="shared" si="911"/>
        <v>0</v>
      </c>
      <c r="GF719" s="120">
        <f t="shared" si="912"/>
        <v>0</v>
      </c>
      <c r="GG719">
        <f t="shared" si="913"/>
        <v>0</v>
      </c>
      <c r="GH719">
        <f t="shared" si="914"/>
        <v>0</v>
      </c>
      <c r="GI719">
        <v>6</v>
      </c>
      <c r="GJ719" t="str">
        <f t="shared" si="915"/>
        <v/>
      </c>
    </row>
    <row r="720" spans="1:192" x14ac:dyDescent="0.2">
      <c r="A720" s="50">
        <f t="shared" si="917"/>
        <v>719</v>
      </c>
      <c r="B720" s="58" t="s">
        <v>329</v>
      </c>
      <c r="C720" s="58" t="s">
        <v>192</v>
      </c>
      <c r="D720" s="58"/>
      <c r="E720" s="58"/>
      <c r="F720" s="83">
        <v>3450420</v>
      </c>
      <c r="G720" s="83">
        <v>5599430</v>
      </c>
      <c r="H720" s="77">
        <f t="shared" si="855"/>
        <v>450365.402</v>
      </c>
      <c r="I720" s="77">
        <f t="shared" si="856"/>
        <v>5597630.0180000002</v>
      </c>
      <c r="J720" s="83">
        <v>138</v>
      </c>
      <c r="K720" s="83" t="s">
        <v>1333</v>
      </c>
      <c r="L720" s="83">
        <v>35</v>
      </c>
      <c r="M720" s="83"/>
      <c r="O720" s="83"/>
      <c r="P720" s="83"/>
      <c r="Q720" s="58" t="s">
        <v>1338</v>
      </c>
      <c r="R720" s="58" t="s">
        <v>2875</v>
      </c>
      <c r="S720" s="58" t="s">
        <v>2640</v>
      </c>
      <c r="T720" s="241" t="str">
        <f t="shared" si="857"/>
        <v>-</v>
      </c>
      <c r="U720" s="241" t="str">
        <f t="shared" si="858"/>
        <v>M</v>
      </c>
      <c r="V720" s="241" t="str">
        <f t="shared" si="859"/>
        <v>-</v>
      </c>
      <c r="W720" s="241" t="str">
        <f t="shared" si="922"/>
        <v>A</v>
      </c>
      <c r="X720" s="260">
        <f t="shared" si="918"/>
        <v>6</v>
      </c>
      <c r="Y720" s="261" t="str">
        <f t="shared" si="921"/>
        <v/>
      </c>
      <c r="Z720" s="68" t="s">
        <v>1449</v>
      </c>
      <c r="AA720" s="69" t="s">
        <v>1444</v>
      </c>
      <c r="AB720" s="77">
        <v>2</v>
      </c>
      <c r="AC720" s="58"/>
      <c r="AD720" s="58" t="s">
        <v>2274</v>
      </c>
      <c r="AE720" s="68"/>
      <c r="AF720" s="83">
        <v>11</v>
      </c>
      <c r="AG720" s="83"/>
      <c r="AH720" s="83"/>
      <c r="AI720" s="83"/>
      <c r="AJ720" s="83"/>
      <c r="AK720" s="83"/>
      <c r="AL720" s="83"/>
      <c r="AM720" s="83"/>
      <c r="AN720" s="58"/>
      <c r="AO720" s="58"/>
      <c r="AP720" s="83"/>
      <c r="AQ720" s="58"/>
      <c r="AR720" s="58">
        <v>4651</v>
      </c>
      <c r="AS720" s="193">
        <f t="shared" si="919"/>
        <v>4622</v>
      </c>
      <c r="AT720" s="248" t="str">
        <f t="shared" si="920"/>
        <v/>
      </c>
      <c r="AU720" s="58">
        <v>851</v>
      </c>
      <c r="AV720" s="58">
        <v>117</v>
      </c>
      <c r="AW720" s="58">
        <v>385</v>
      </c>
      <c r="AX720" s="58">
        <v>1201</v>
      </c>
      <c r="AY720" s="58">
        <v>24</v>
      </c>
      <c r="AZ720" s="68">
        <v>2002</v>
      </c>
      <c r="BA720" s="58"/>
      <c r="BB720" s="58">
        <v>34</v>
      </c>
      <c r="BC720" s="58"/>
      <c r="BD720" s="58"/>
      <c r="BE720" s="58">
        <v>8</v>
      </c>
      <c r="BF720" s="58"/>
      <c r="BG720" s="58"/>
      <c r="BH720" s="58"/>
      <c r="BI720" s="58"/>
      <c r="BJ720" s="58"/>
      <c r="BK720" s="58"/>
      <c r="BL720" s="58"/>
      <c r="BM720" s="58"/>
      <c r="BN720" s="68"/>
      <c r="BO720" s="81"/>
      <c r="BP720" s="81"/>
      <c r="BQ720" s="81"/>
      <c r="BR720" s="81"/>
      <c r="BS720" s="81"/>
      <c r="BT720" s="81"/>
      <c r="BU720" s="81"/>
      <c r="BV720" s="81"/>
      <c r="BW720" s="81"/>
      <c r="BX720" s="81"/>
      <c r="BY720" s="81"/>
      <c r="BZ720" s="81"/>
      <c r="CA720" s="81"/>
      <c r="CB720" s="81"/>
      <c r="CC720" s="81"/>
      <c r="CD720" s="81"/>
      <c r="CE720" s="81"/>
      <c r="CF720" s="81"/>
      <c r="CG720" s="81"/>
      <c r="CH720" s="81"/>
      <c r="CI720" s="81"/>
      <c r="CJ720" s="81"/>
      <c r="CK720" s="81"/>
      <c r="CL720" s="82"/>
      <c r="CM720" s="81"/>
      <c r="CN720" s="81">
        <v>2508</v>
      </c>
      <c r="CO720" s="81"/>
      <c r="CP720" s="58"/>
      <c r="CQ720" s="68"/>
      <c r="CR720" s="58"/>
      <c r="CS720" s="58"/>
      <c r="CT720" s="58"/>
      <c r="CU720" s="58"/>
      <c r="CV720" s="58"/>
      <c r="CW720" s="58"/>
      <c r="CX720" s="58"/>
      <c r="CY720" s="58"/>
      <c r="CZ720" s="58"/>
      <c r="DA720" s="68"/>
      <c r="DB720" s="81"/>
      <c r="DC720" s="81"/>
      <c r="DD720" s="81"/>
      <c r="DE720" s="81"/>
      <c r="DF720" s="81"/>
      <c r="DG720" s="81"/>
      <c r="DH720" s="81"/>
      <c r="DI720" s="81"/>
      <c r="DJ720" s="81"/>
      <c r="DK720" s="103"/>
      <c r="DL720" s="103"/>
      <c r="DM720" s="103"/>
      <c r="DN720" s="81"/>
      <c r="DO720" s="81"/>
      <c r="DP720" s="103"/>
      <c r="DQ720" s="103"/>
      <c r="DR720" s="103"/>
      <c r="DS720" s="104"/>
      <c r="DT720" s="50">
        <f t="shared" si="860"/>
        <v>0</v>
      </c>
      <c r="DU720" s="73">
        <f t="shared" si="861"/>
        <v>0</v>
      </c>
      <c r="DV720" s="73">
        <f t="shared" si="862"/>
        <v>1</v>
      </c>
      <c r="DW720" s="73">
        <f t="shared" si="863"/>
        <v>0</v>
      </c>
      <c r="DX720" s="73">
        <f t="shared" si="864"/>
        <v>0</v>
      </c>
      <c r="DY720" s="125">
        <f t="shared" si="865"/>
        <v>0</v>
      </c>
      <c r="DZ720" s="73">
        <f t="shared" si="866"/>
        <v>1</v>
      </c>
      <c r="EA720" s="19">
        <f t="shared" si="867"/>
        <v>0</v>
      </c>
      <c r="EB720" s="50">
        <f t="shared" si="868"/>
        <v>0</v>
      </c>
      <c r="EC720" s="19">
        <f t="shared" si="869"/>
        <v>0</v>
      </c>
      <c r="ED720" s="19">
        <f t="shared" si="870"/>
        <v>1</v>
      </c>
      <c r="EE720" s="19">
        <f t="shared" si="871"/>
        <v>0</v>
      </c>
      <c r="EF720" s="50">
        <f t="shared" si="872"/>
        <v>0</v>
      </c>
      <c r="EG720" s="19">
        <f t="shared" si="873"/>
        <v>0</v>
      </c>
      <c r="EH720" s="19">
        <f t="shared" si="874"/>
        <v>1</v>
      </c>
      <c r="EI720" s="50">
        <f t="shared" si="875"/>
        <v>0</v>
      </c>
      <c r="EJ720" s="125">
        <f t="shared" si="876"/>
        <v>2</v>
      </c>
      <c r="EK720">
        <f t="shared" si="877"/>
        <v>851</v>
      </c>
      <c r="EL720">
        <f t="shared" si="878"/>
        <v>34</v>
      </c>
      <c r="EM720">
        <f t="shared" si="879"/>
        <v>117</v>
      </c>
      <c r="EN720">
        <f t="shared" si="880"/>
        <v>385</v>
      </c>
      <c r="EO720" t="str">
        <f t="shared" si="881"/>
        <v/>
      </c>
      <c r="EP720">
        <f t="shared" si="882"/>
        <v>8</v>
      </c>
      <c r="EQ720">
        <f t="shared" si="883"/>
        <v>2002</v>
      </c>
      <c r="ER720" t="str">
        <f t="shared" si="884"/>
        <v/>
      </c>
      <c r="ES720" t="str">
        <f t="shared" si="885"/>
        <v/>
      </c>
      <c r="ET720">
        <f t="shared" si="886"/>
        <v>24</v>
      </c>
      <c r="EU720" s="61">
        <f t="shared" si="887"/>
        <v>1201</v>
      </c>
      <c r="EV720" s="53" t="e">
        <f>IF(ISNUMBER(EK720),EK720*#REF!,"")</f>
        <v>#REF!</v>
      </c>
      <c r="EW720" s="53" t="e">
        <f>IF(ISNUMBER(EL720),EL720*#REF!,"")</f>
        <v>#REF!</v>
      </c>
      <c r="EX720" s="53" t="e">
        <f>IF(ISNUMBER(EM720),EM720*#REF!,"")</f>
        <v>#REF!</v>
      </c>
      <c r="EY720" s="53" t="e">
        <f>IF(ISNUMBER(EN720),EN720*#REF!,"")</f>
        <v>#REF!</v>
      </c>
      <c r="EZ720" s="53" t="str">
        <f>IF(ISNUMBER(EO720),EO720*#REF!,"")</f>
        <v/>
      </c>
      <c r="FA720" s="53" t="e">
        <f>IF(ISNUMBER(EP720),EP720*#REF!,"")</f>
        <v>#REF!</v>
      </c>
      <c r="FB720" s="53" t="e">
        <f>IF(ISNUMBER(EQ720),EQ720*#REF!,"")</f>
        <v>#REF!</v>
      </c>
      <c r="FC720" s="53" t="str">
        <f>IF(ISNUMBER(ER720),ER720*#REF!,"")</f>
        <v/>
      </c>
      <c r="FD720" s="53" t="str">
        <f>IF(ISNUMBER(ES720),ES720*#REF!,"")</f>
        <v/>
      </c>
      <c r="FE720" s="53" t="e">
        <f>IF(ISNUMBER(ET720),ET720*#REF!,"")</f>
        <v>#REF!</v>
      </c>
      <c r="FF720" s="52" t="e">
        <f>IF(ISNUMBER(EU720),EU720*#REF!,"")</f>
        <v>#REF!</v>
      </c>
      <c r="FG720" s="55" t="str">
        <f t="shared" si="888"/>
        <v/>
      </c>
      <c r="FH720" s="55" t="str">
        <f t="shared" si="889"/>
        <v/>
      </c>
      <c r="FI720" s="55" t="str">
        <f t="shared" si="890"/>
        <v/>
      </c>
      <c r="FJ720" s="55" t="str">
        <f t="shared" si="891"/>
        <v/>
      </c>
      <c r="FK720" s="55" t="str">
        <f t="shared" si="892"/>
        <v/>
      </c>
      <c r="FL720" s="55" t="str">
        <f t="shared" si="893"/>
        <v/>
      </c>
      <c r="FM720" s="55" t="str">
        <f t="shared" si="894"/>
        <v/>
      </c>
      <c r="FN720" s="55" t="str">
        <f t="shared" si="895"/>
        <v/>
      </c>
      <c r="FO720" s="55" t="str">
        <f t="shared" si="896"/>
        <v/>
      </c>
      <c r="FP720" s="55" t="str">
        <f t="shared" si="897"/>
        <v/>
      </c>
      <c r="FQ720" s="59" t="str">
        <f t="shared" si="898"/>
        <v/>
      </c>
      <c r="FR720" s="53" t="str">
        <f t="shared" si="923"/>
        <v/>
      </c>
      <c r="FS720" s="53" t="e">
        <f t="shared" si="899"/>
        <v>#VALUE!</v>
      </c>
      <c r="FT720" s="19" t="e">
        <f t="shared" si="900"/>
        <v>#VALUE!</v>
      </c>
      <c r="FU720" s="19" t="e">
        <f t="shared" si="901"/>
        <v>#VALUE!</v>
      </c>
      <c r="FV720" s="19" t="e">
        <f t="shared" si="902"/>
        <v>#VALUE!</v>
      </c>
      <c r="FW720" s="50" t="e">
        <f t="shared" si="903"/>
        <v>#VALUE!</v>
      </c>
      <c r="FX720" s="120">
        <f t="shared" si="904"/>
        <v>0</v>
      </c>
      <c r="FY720" s="120">
        <f t="shared" si="905"/>
        <v>0</v>
      </c>
      <c r="FZ720" s="120">
        <f t="shared" si="906"/>
        <v>0</v>
      </c>
      <c r="GA720" s="120">
        <f t="shared" si="907"/>
        <v>0</v>
      </c>
      <c r="GB720" s="120">
        <f t="shared" si="908"/>
        <v>0</v>
      </c>
      <c r="GC720" s="120">
        <f t="shared" si="909"/>
        <v>0</v>
      </c>
      <c r="GD720" s="120">
        <f t="shared" si="910"/>
        <v>0</v>
      </c>
      <c r="GE720" s="120">
        <f t="shared" si="911"/>
        <v>0</v>
      </c>
      <c r="GF720" s="120">
        <f t="shared" si="912"/>
        <v>0</v>
      </c>
      <c r="GG720">
        <f t="shared" si="913"/>
        <v>0</v>
      </c>
      <c r="GH720">
        <f t="shared" si="914"/>
        <v>0</v>
      </c>
      <c r="GI720">
        <v>6</v>
      </c>
      <c r="GJ720" t="str">
        <f t="shared" si="915"/>
        <v/>
      </c>
    </row>
    <row r="721" spans="1:192" ht="15" x14ac:dyDescent="0.25">
      <c r="A721" s="50">
        <f t="shared" si="917"/>
        <v>720</v>
      </c>
      <c r="B721" s="2" t="s">
        <v>329</v>
      </c>
      <c r="C721" t="s">
        <v>192</v>
      </c>
      <c r="F721" s="83">
        <v>3450420</v>
      </c>
      <c r="G721" s="83">
        <v>5599430</v>
      </c>
      <c r="H721" s="77">
        <f t="shared" si="855"/>
        <v>450365.402</v>
      </c>
      <c r="I721" s="77">
        <f t="shared" si="856"/>
        <v>5597630.0180000002</v>
      </c>
      <c r="J721" s="66">
        <v>138</v>
      </c>
      <c r="K721" s="19" t="s">
        <v>1334</v>
      </c>
      <c r="L721" s="19">
        <v>35</v>
      </c>
      <c r="Q721" s="58" t="s">
        <v>1338</v>
      </c>
      <c r="R721" s="58" t="s">
        <v>2875</v>
      </c>
      <c r="S721" s="58" t="s">
        <v>2640</v>
      </c>
      <c r="T721" s="241" t="str">
        <f t="shared" si="857"/>
        <v>-</v>
      </c>
      <c r="U721" s="241" t="str">
        <f t="shared" si="858"/>
        <v>M</v>
      </c>
      <c r="V721" s="241" t="str">
        <f t="shared" si="859"/>
        <v>-</v>
      </c>
      <c r="W721" s="241" t="str">
        <f t="shared" si="922"/>
        <v>A</v>
      </c>
      <c r="X721" s="260">
        <f t="shared" si="918"/>
        <v>6</v>
      </c>
      <c r="Y721" s="261" t="str">
        <f t="shared" si="921"/>
        <v/>
      </c>
      <c r="Z721" s="68" t="s">
        <v>1449</v>
      </c>
      <c r="AA721" s="48">
        <v>26238</v>
      </c>
      <c r="AB721" s="73">
        <v>3</v>
      </c>
      <c r="AD721" s="2" t="s">
        <v>1841</v>
      </c>
      <c r="AE721" s="68"/>
      <c r="AF721" s="66">
        <v>11</v>
      </c>
      <c r="AI721" s="272"/>
      <c r="AR721">
        <v>2247</v>
      </c>
      <c r="AS721" s="193">
        <f t="shared" si="919"/>
        <v>4867.7</v>
      </c>
      <c r="AT721" s="248" t="str">
        <f t="shared" si="920"/>
        <v/>
      </c>
      <c r="AU721">
        <v>901.4</v>
      </c>
      <c r="AV721">
        <v>124.6</v>
      </c>
      <c r="AW721">
        <v>416.7</v>
      </c>
      <c r="AX721">
        <v>1285</v>
      </c>
      <c r="AY721">
        <v>24</v>
      </c>
      <c r="AZ721" s="61">
        <v>2116</v>
      </c>
      <c r="BO721" s="90"/>
      <c r="BP721" s="273"/>
      <c r="BQ721" s="90"/>
      <c r="BR721" s="90"/>
      <c r="BS721" s="90"/>
      <c r="BT721" s="90"/>
      <c r="BU721" s="90"/>
      <c r="BV721" s="90"/>
      <c r="BW721" s="90"/>
      <c r="BX721" s="90"/>
      <c r="BY721" s="90"/>
      <c r="BZ721" s="90"/>
      <c r="CA721" s="90"/>
      <c r="CB721" s="90"/>
      <c r="CC721" s="90"/>
      <c r="CD721" s="90"/>
      <c r="CE721" s="90"/>
      <c r="CF721" s="90"/>
      <c r="CG721" s="90"/>
      <c r="CH721" s="90"/>
      <c r="CI721" s="90"/>
      <c r="CJ721" s="90"/>
      <c r="CK721" s="90"/>
      <c r="CL721" s="91"/>
      <c r="CM721" s="90"/>
      <c r="CN721" s="90">
        <v>4909</v>
      </c>
      <c r="CO721" s="90"/>
      <c r="DB721" s="103"/>
      <c r="DC721" s="103"/>
      <c r="DD721" s="103"/>
      <c r="DE721" s="103"/>
      <c r="DF721" s="103"/>
      <c r="DG721" s="103"/>
      <c r="DH721" s="103"/>
      <c r="DI721" s="103"/>
      <c r="DJ721" s="103"/>
      <c r="DK721" s="103"/>
      <c r="DL721" s="103"/>
      <c r="DM721" s="103"/>
      <c r="DN721" s="103"/>
      <c r="DO721" s="103"/>
      <c r="DP721" s="103"/>
      <c r="DQ721" s="103"/>
      <c r="DR721" s="103"/>
      <c r="DS721" s="104"/>
      <c r="DT721" s="50">
        <f t="shared" si="860"/>
        <v>0</v>
      </c>
      <c r="DU721" s="73">
        <f t="shared" si="861"/>
        <v>0</v>
      </c>
      <c r="DV721" s="73">
        <f t="shared" si="862"/>
        <v>1</v>
      </c>
      <c r="DW721" s="73">
        <f t="shared" si="863"/>
        <v>0</v>
      </c>
      <c r="DX721" s="73">
        <f t="shared" si="864"/>
        <v>0</v>
      </c>
      <c r="DY721" s="125">
        <f t="shared" si="865"/>
        <v>0</v>
      </c>
      <c r="DZ721" s="73">
        <f t="shared" si="866"/>
        <v>1</v>
      </c>
      <c r="EA721" s="19">
        <f t="shared" si="867"/>
        <v>0</v>
      </c>
      <c r="EB721" s="50">
        <f t="shared" si="868"/>
        <v>0</v>
      </c>
      <c r="EC721" s="19">
        <f t="shared" si="869"/>
        <v>0</v>
      </c>
      <c r="ED721" s="19">
        <f t="shared" si="870"/>
        <v>1</v>
      </c>
      <c r="EE721" s="19">
        <f t="shared" si="871"/>
        <v>0</v>
      </c>
      <c r="EF721" s="50">
        <f t="shared" si="872"/>
        <v>0</v>
      </c>
      <c r="EG721" s="19">
        <f t="shared" si="873"/>
        <v>0</v>
      </c>
      <c r="EH721" s="19">
        <f t="shared" si="874"/>
        <v>1</v>
      </c>
      <c r="EI721" s="50">
        <f t="shared" si="875"/>
        <v>0</v>
      </c>
      <c r="EJ721" s="125">
        <f t="shared" si="876"/>
        <v>2</v>
      </c>
      <c r="EK721">
        <f t="shared" si="877"/>
        <v>901.4</v>
      </c>
      <c r="EL721" t="str">
        <f t="shared" si="878"/>
        <v/>
      </c>
      <c r="EM721">
        <f t="shared" si="879"/>
        <v>124.6</v>
      </c>
      <c r="EN721">
        <f t="shared" si="880"/>
        <v>416.7</v>
      </c>
      <c r="EO721" t="str">
        <f t="shared" si="881"/>
        <v/>
      </c>
      <c r="EP721" t="str">
        <f t="shared" si="882"/>
        <v/>
      </c>
      <c r="EQ721">
        <f t="shared" si="883"/>
        <v>2116</v>
      </c>
      <c r="ER721" t="str">
        <f t="shared" si="884"/>
        <v/>
      </c>
      <c r="ES721" t="str">
        <f t="shared" si="885"/>
        <v/>
      </c>
      <c r="ET721">
        <f t="shared" si="886"/>
        <v>24</v>
      </c>
      <c r="EU721" s="61">
        <f t="shared" si="887"/>
        <v>1285</v>
      </c>
      <c r="EV721" s="53" t="e">
        <f>IF(ISNUMBER(EK721),EK721*#REF!,"")</f>
        <v>#REF!</v>
      </c>
      <c r="EW721" s="53" t="str">
        <f>IF(ISNUMBER(EL721),EL721*#REF!,"")</f>
        <v/>
      </c>
      <c r="EX721" s="53" t="e">
        <f>IF(ISNUMBER(EM721),EM721*#REF!,"")</f>
        <v>#REF!</v>
      </c>
      <c r="EY721" s="53" t="e">
        <f>IF(ISNUMBER(EN721),EN721*#REF!,"")</f>
        <v>#REF!</v>
      </c>
      <c r="EZ721" s="53" t="str">
        <f>IF(ISNUMBER(EO721),EO721*#REF!,"")</f>
        <v/>
      </c>
      <c r="FA721" s="53" t="str">
        <f>IF(ISNUMBER(EP721),EP721*#REF!,"")</f>
        <v/>
      </c>
      <c r="FB721" s="53" t="e">
        <f>IF(ISNUMBER(EQ721),EQ721*#REF!,"")</f>
        <v>#REF!</v>
      </c>
      <c r="FC721" s="53" t="str">
        <f>IF(ISNUMBER(ER721),ER721*#REF!,"")</f>
        <v/>
      </c>
      <c r="FD721" s="53" t="str">
        <f>IF(ISNUMBER(ES721),ES721*#REF!,"")</f>
        <v/>
      </c>
      <c r="FE721" s="53" t="e">
        <f>IF(ISNUMBER(ET721),ET721*#REF!,"")</f>
        <v>#REF!</v>
      </c>
      <c r="FF721" s="52" t="e">
        <f>IF(ISNUMBER(EU721),EU721*#REF!,"")</f>
        <v>#REF!</v>
      </c>
      <c r="FG721" s="55" t="str">
        <f t="shared" si="888"/>
        <v/>
      </c>
      <c r="FH721" s="55" t="str">
        <f t="shared" si="889"/>
        <v/>
      </c>
      <c r="FI721" s="55" t="str">
        <f t="shared" si="890"/>
        <v/>
      </c>
      <c r="FJ721" s="55" t="str">
        <f t="shared" si="891"/>
        <v/>
      </c>
      <c r="FK721" s="55" t="str">
        <f t="shared" si="892"/>
        <v/>
      </c>
      <c r="FL721" s="55" t="str">
        <f t="shared" si="893"/>
        <v/>
      </c>
      <c r="FM721" s="55" t="str">
        <f t="shared" si="894"/>
        <v/>
      </c>
      <c r="FN721" s="55" t="str">
        <f t="shared" si="895"/>
        <v/>
      </c>
      <c r="FO721" s="55" t="str">
        <f t="shared" si="896"/>
        <v/>
      </c>
      <c r="FP721" s="55" t="str">
        <f t="shared" si="897"/>
        <v/>
      </c>
      <c r="FQ721" s="59" t="str">
        <f t="shared" si="898"/>
        <v/>
      </c>
      <c r="FR721" s="53" t="str">
        <f t="shared" si="923"/>
        <v/>
      </c>
      <c r="FS721" s="53" t="e">
        <f t="shared" si="899"/>
        <v>#VALUE!</v>
      </c>
      <c r="FT721" s="19" t="e">
        <f t="shared" si="900"/>
        <v>#VALUE!</v>
      </c>
      <c r="FU721" s="19" t="e">
        <f t="shared" si="901"/>
        <v>#VALUE!</v>
      </c>
      <c r="FV721" s="19" t="e">
        <f t="shared" si="902"/>
        <v>#VALUE!</v>
      </c>
      <c r="FW721" s="50" t="e">
        <f t="shared" si="903"/>
        <v>#VALUE!</v>
      </c>
      <c r="FX721" s="120">
        <f t="shared" si="904"/>
        <v>0</v>
      </c>
      <c r="FY721" s="120">
        <f t="shared" si="905"/>
        <v>0</v>
      </c>
      <c r="FZ721" s="120">
        <f t="shared" si="906"/>
        <v>0</v>
      </c>
      <c r="GA721" s="120">
        <f t="shared" si="907"/>
        <v>0</v>
      </c>
      <c r="GB721" s="120">
        <f t="shared" si="908"/>
        <v>0</v>
      </c>
      <c r="GC721" s="120">
        <f t="shared" si="909"/>
        <v>0</v>
      </c>
      <c r="GD721" s="120">
        <f t="shared" si="910"/>
        <v>0</v>
      </c>
      <c r="GE721" s="120">
        <f t="shared" si="911"/>
        <v>0</v>
      </c>
      <c r="GF721" s="120">
        <f t="shared" si="912"/>
        <v>0</v>
      </c>
      <c r="GG721">
        <f t="shared" si="913"/>
        <v>0</v>
      </c>
      <c r="GH721">
        <f t="shared" si="914"/>
        <v>0</v>
      </c>
      <c r="GI721">
        <v>6</v>
      </c>
      <c r="GJ721" t="str">
        <f t="shared" si="915"/>
        <v/>
      </c>
    </row>
    <row r="722" spans="1:192" x14ac:dyDescent="0.2">
      <c r="A722" s="50">
        <f t="shared" si="917"/>
        <v>721</v>
      </c>
      <c r="B722" s="2" t="s">
        <v>745</v>
      </c>
      <c r="C722" s="2" t="s">
        <v>741</v>
      </c>
      <c r="D722" s="2"/>
      <c r="E722" s="2"/>
      <c r="F722" s="19">
        <v>3483260</v>
      </c>
      <c r="G722" s="19">
        <v>5592310</v>
      </c>
      <c r="H722" s="77">
        <f t="shared" si="855"/>
        <v>483192.266</v>
      </c>
      <c r="I722" s="77">
        <f t="shared" si="856"/>
        <v>5590512.8660000004</v>
      </c>
      <c r="J722" s="211">
        <v>150</v>
      </c>
      <c r="K722" s="66" t="s">
        <v>2275</v>
      </c>
      <c r="L722" s="211">
        <v>2</v>
      </c>
      <c r="Q722" t="s">
        <v>2822</v>
      </c>
      <c r="R722" s="2" t="s">
        <v>1484</v>
      </c>
      <c r="S722" s="2" t="s">
        <v>1323</v>
      </c>
      <c r="T722" s="241" t="str">
        <f t="shared" si="857"/>
        <v>-</v>
      </c>
      <c r="U722" s="241" t="str">
        <f t="shared" si="858"/>
        <v>M</v>
      </c>
      <c r="V722" s="241" t="str">
        <f t="shared" si="859"/>
        <v>-</v>
      </c>
      <c r="W722" s="241" t="str">
        <f t="shared" si="922"/>
        <v>-</v>
      </c>
      <c r="X722" s="260">
        <f t="shared" si="918"/>
        <v>6</v>
      </c>
      <c r="Y722" s="261" t="str">
        <f t="shared" si="921"/>
        <v/>
      </c>
      <c r="Z722" s="56"/>
      <c r="AA722" s="48">
        <v>25365</v>
      </c>
      <c r="AB722" s="73">
        <v>1</v>
      </c>
      <c r="AC722" s="2" t="s">
        <v>404</v>
      </c>
      <c r="AD722" s="2" t="s">
        <v>1542</v>
      </c>
      <c r="AE722" s="56"/>
      <c r="AF722" s="66" t="s">
        <v>3088</v>
      </c>
      <c r="AH722" s="47">
        <v>6.8</v>
      </c>
      <c r="AR722">
        <v>14010.54</v>
      </c>
      <c r="AS722" s="193">
        <f t="shared" si="919"/>
        <v>14010.539999999999</v>
      </c>
      <c r="AT722" s="248" t="str">
        <f t="shared" si="920"/>
        <v/>
      </c>
      <c r="AU722">
        <v>4318.46</v>
      </c>
      <c r="AV722">
        <v>164.15</v>
      </c>
      <c r="AW722" s="55">
        <v>624.5</v>
      </c>
      <c r="AX722">
        <v>7650.88</v>
      </c>
      <c r="AY722">
        <v>3.91</v>
      </c>
      <c r="AZ722" s="61">
        <v>1173.6400000000001</v>
      </c>
      <c r="BB722" s="53">
        <v>75</v>
      </c>
      <c r="BJ722">
        <v>0</v>
      </c>
      <c r="CN722" s="90" t="s">
        <v>3088</v>
      </c>
      <c r="DB722" s="103"/>
      <c r="DC722" s="103"/>
      <c r="DD722" s="103"/>
      <c r="DE722" s="103"/>
      <c r="DF722" s="103"/>
      <c r="DG722" s="103"/>
      <c r="DH722" s="103"/>
      <c r="DI722" s="103"/>
      <c r="DJ722" s="103"/>
      <c r="DK722" s="103"/>
      <c r="DL722" s="103"/>
      <c r="DM722" s="103"/>
      <c r="DN722" s="103"/>
      <c r="DO722" s="103"/>
      <c r="DP722" s="103"/>
      <c r="DQ722" s="103"/>
      <c r="DR722" s="103"/>
      <c r="DS722" s="104"/>
      <c r="DT722" s="50">
        <f t="shared" si="860"/>
        <v>1</v>
      </c>
      <c r="DU722" s="73">
        <f t="shared" si="861"/>
        <v>1</v>
      </c>
      <c r="DV722" s="73">
        <f t="shared" si="862"/>
        <v>0</v>
      </c>
      <c r="DW722" s="73">
        <f t="shared" si="863"/>
        <v>0</v>
      </c>
      <c r="DX722" s="73">
        <f t="shared" si="864"/>
        <v>0</v>
      </c>
      <c r="DY722" s="125">
        <f t="shared" si="865"/>
        <v>0</v>
      </c>
      <c r="DZ722" s="73">
        <f t="shared" si="866"/>
        <v>0</v>
      </c>
      <c r="EA722" s="19">
        <f t="shared" si="867"/>
        <v>0</v>
      </c>
      <c r="EB722" s="50">
        <f t="shared" si="868"/>
        <v>1</v>
      </c>
      <c r="EC722" s="19">
        <f t="shared" si="869"/>
        <v>0</v>
      </c>
      <c r="ED722" s="19">
        <f t="shared" si="870"/>
        <v>1</v>
      </c>
      <c r="EE722" s="19">
        <f t="shared" si="871"/>
        <v>0</v>
      </c>
      <c r="EF722" s="50">
        <f t="shared" si="872"/>
        <v>0</v>
      </c>
      <c r="EG722" s="19">
        <f t="shared" si="873"/>
        <v>0</v>
      </c>
      <c r="EH722" s="19">
        <f t="shared" si="874"/>
        <v>0</v>
      </c>
      <c r="EI722" s="50">
        <f t="shared" si="875"/>
        <v>1</v>
      </c>
      <c r="EJ722" s="125">
        <f t="shared" si="876"/>
        <v>1</v>
      </c>
      <c r="EK722">
        <f t="shared" si="877"/>
        <v>4318.46</v>
      </c>
      <c r="EL722">
        <f t="shared" si="878"/>
        <v>75</v>
      </c>
      <c r="EM722">
        <f t="shared" si="879"/>
        <v>164.15</v>
      </c>
      <c r="EN722">
        <f t="shared" si="880"/>
        <v>624.5</v>
      </c>
      <c r="EO722" t="str">
        <f t="shared" si="881"/>
        <v/>
      </c>
      <c r="EP722" t="str">
        <f t="shared" si="882"/>
        <v/>
      </c>
      <c r="EQ722">
        <f t="shared" si="883"/>
        <v>1173.6400000000001</v>
      </c>
      <c r="ER722" t="str">
        <f t="shared" si="884"/>
        <v/>
      </c>
      <c r="ES722">
        <f t="shared" si="885"/>
        <v>0</v>
      </c>
      <c r="ET722">
        <f t="shared" si="886"/>
        <v>3.91</v>
      </c>
      <c r="EU722" s="61">
        <f t="shared" si="887"/>
        <v>7650.88</v>
      </c>
      <c r="EV722" s="53" t="e">
        <f>IF(ISNUMBER(EK722),EK722*#REF!,"")</f>
        <v>#REF!</v>
      </c>
      <c r="EW722" s="53" t="e">
        <f>IF(ISNUMBER(EL722),EL722*#REF!,"")</f>
        <v>#REF!</v>
      </c>
      <c r="EX722" s="53" t="e">
        <f>IF(ISNUMBER(EM722),EM722*#REF!,"")</f>
        <v>#REF!</v>
      </c>
      <c r="EY722" s="53" t="e">
        <f>IF(ISNUMBER(EN722),EN722*#REF!,"")</f>
        <v>#REF!</v>
      </c>
      <c r="EZ722" s="53" t="str">
        <f>IF(ISNUMBER(EO722),EO722*#REF!,"")</f>
        <v/>
      </c>
      <c r="FA722" s="53" t="str">
        <f>IF(ISNUMBER(EP722),EP722*#REF!,"")</f>
        <v/>
      </c>
      <c r="FB722" s="53" t="e">
        <f>IF(ISNUMBER(EQ722),EQ722*#REF!,"")</f>
        <v>#REF!</v>
      </c>
      <c r="FC722" s="53" t="str">
        <f>IF(ISNUMBER(ER722),ER722*#REF!,"")</f>
        <v/>
      </c>
      <c r="FD722" s="53" t="e">
        <f>IF(ISNUMBER(ES722),ES722*#REF!,"")</f>
        <v>#REF!</v>
      </c>
      <c r="FE722" s="53" t="e">
        <f>IF(ISNUMBER(ET722),ET722*#REF!,"")</f>
        <v>#REF!</v>
      </c>
      <c r="FF722" s="52" t="e">
        <f>IF(ISNUMBER(EU722),EU722*#REF!,"")</f>
        <v>#REF!</v>
      </c>
      <c r="FG722" s="55" t="str">
        <f t="shared" si="888"/>
        <v/>
      </c>
      <c r="FH722" s="55" t="str">
        <f t="shared" si="889"/>
        <v/>
      </c>
      <c r="FI722" s="55" t="str">
        <f t="shared" si="890"/>
        <v/>
      </c>
      <c r="FJ722" s="55" t="str">
        <f t="shared" si="891"/>
        <v/>
      </c>
      <c r="FK722" s="55" t="str">
        <f t="shared" si="892"/>
        <v/>
      </c>
      <c r="FL722" s="55" t="str">
        <f t="shared" si="893"/>
        <v/>
      </c>
      <c r="FM722" s="55" t="str">
        <f t="shared" si="894"/>
        <v/>
      </c>
      <c r="FN722" s="55" t="str">
        <f t="shared" si="895"/>
        <v/>
      </c>
      <c r="FO722" s="55" t="str">
        <f t="shared" si="896"/>
        <v/>
      </c>
      <c r="FP722" s="55" t="str">
        <f t="shared" si="897"/>
        <v/>
      </c>
      <c r="FQ722" s="59" t="str">
        <f t="shared" si="898"/>
        <v/>
      </c>
      <c r="FR722" s="53" t="str">
        <f t="shared" si="923"/>
        <v/>
      </c>
      <c r="FS722" s="53" t="e">
        <f t="shared" si="899"/>
        <v>#VALUE!</v>
      </c>
      <c r="FT722" s="19" t="e">
        <f t="shared" si="900"/>
        <v>#VALUE!</v>
      </c>
      <c r="FU722" s="19" t="e">
        <f t="shared" si="901"/>
        <v>#VALUE!</v>
      </c>
      <c r="FV722" s="19" t="e">
        <f t="shared" si="902"/>
        <v>#VALUE!</v>
      </c>
      <c r="FW722" s="50" t="e">
        <f t="shared" si="903"/>
        <v>#VALUE!</v>
      </c>
      <c r="FX722" s="120">
        <f t="shared" si="904"/>
        <v>0</v>
      </c>
      <c r="FY722" s="120">
        <f t="shared" si="905"/>
        <v>0</v>
      </c>
      <c r="FZ722" s="120">
        <f t="shared" si="906"/>
        <v>0</v>
      </c>
      <c r="GA722" s="120">
        <f t="shared" si="907"/>
        <v>0</v>
      </c>
      <c r="GB722" s="120">
        <f t="shared" si="908"/>
        <v>0</v>
      </c>
      <c r="GC722" s="120">
        <f t="shared" si="909"/>
        <v>0</v>
      </c>
      <c r="GD722" s="120">
        <f t="shared" si="910"/>
        <v>0</v>
      </c>
      <c r="GE722" s="120">
        <f t="shared" si="911"/>
        <v>0</v>
      </c>
      <c r="GF722" s="120">
        <f t="shared" si="912"/>
        <v>0</v>
      </c>
      <c r="GG722">
        <f t="shared" si="913"/>
        <v>0</v>
      </c>
      <c r="GH722">
        <f t="shared" si="914"/>
        <v>0</v>
      </c>
      <c r="GI722">
        <v>6</v>
      </c>
      <c r="GJ722" t="str">
        <f t="shared" si="915"/>
        <v/>
      </c>
    </row>
    <row r="723" spans="1:192" x14ac:dyDescent="0.2">
      <c r="A723" s="50">
        <f t="shared" si="917"/>
        <v>722</v>
      </c>
      <c r="B723" s="2" t="s">
        <v>561</v>
      </c>
      <c r="C723" s="2" t="s">
        <v>562</v>
      </c>
      <c r="D723" s="2"/>
      <c r="E723" s="2"/>
      <c r="F723" s="19">
        <v>3521730</v>
      </c>
      <c r="G723" s="19">
        <v>5711430</v>
      </c>
      <c r="H723" s="77">
        <f t="shared" si="855"/>
        <v>521646.87800000003</v>
      </c>
      <c r="I723" s="77">
        <f t="shared" si="856"/>
        <v>5709585.2180000003</v>
      </c>
      <c r="J723" s="19">
        <v>163</v>
      </c>
      <c r="K723" s="19" t="s">
        <v>1335</v>
      </c>
      <c r="L723" s="266">
        <v>0</v>
      </c>
      <c r="Q723" s="2" t="s">
        <v>1345</v>
      </c>
      <c r="R723" s="44" t="s">
        <v>2276</v>
      </c>
      <c r="S723" s="2" t="s">
        <v>1324</v>
      </c>
      <c r="T723" s="241" t="str">
        <f t="shared" si="857"/>
        <v>-</v>
      </c>
      <c r="U723" s="241" t="str">
        <f t="shared" si="858"/>
        <v>M</v>
      </c>
      <c r="V723" s="241" t="str">
        <f t="shared" si="859"/>
        <v>-</v>
      </c>
      <c r="W723" s="241" t="str">
        <f t="shared" si="922"/>
        <v>-</v>
      </c>
      <c r="X723" s="260">
        <f t="shared" si="918"/>
        <v>6</v>
      </c>
      <c r="Y723" s="261" t="str">
        <f t="shared" si="921"/>
        <v/>
      </c>
      <c r="Z723" s="56"/>
      <c r="AA723" s="48">
        <v>30950</v>
      </c>
      <c r="AB723" s="73">
        <v>1</v>
      </c>
      <c r="AC723" s="2" t="s">
        <v>563</v>
      </c>
      <c r="AD723" s="2" t="s">
        <v>2277</v>
      </c>
      <c r="AE723" s="56"/>
      <c r="AF723" s="66" t="s">
        <v>3088</v>
      </c>
      <c r="AH723" s="19">
        <v>7.3</v>
      </c>
      <c r="AN723">
        <v>44.3</v>
      </c>
      <c r="AO723">
        <v>14.3</v>
      </c>
      <c r="AR723">
        <v>1133</v>
      </c>
      <c r="AS723" s="193">
        <f t="shared" si="919"/>
        <v>1133</v>
      </c>
      <c r="AT723" s="248" t="str">
        <f t="shared" si="920"/>
        <v/>
      </c>
      <c r="AU723">
        <v>6</v>
      </c>
      <c r="AV723">
        <v>53</v>
      </c>
      <c r="AW723">
        <v>229</v>
      </c>
      <c r="AX723">
        <v>32</v>
      </c>
      <c r="AY723">
        <v>462</v>
      </c>
      <c r="AZ723" s="61">
        <v>311</v>
      </c>
      <c r="BB723">
        <v>5</v>
      </c>
      <c r="BJ723">
        <v>35</v>
      </c>
      <c r="CN723" s="90" t="s">
        <v>3088</v>
      </c>
      <c r="DB723" s="103"/>
      <c r="DC723" s="103"/>
      <c r="DD723" s="103"/>
      <c r="DE723" s="103"/>
      <c r="DF723" s="103"/>
      <c r="DG723" s="103"/>
      <c r="DH723" s="103"/>
      <c r="DI723" s="103"/>
      <c r="DJ723" s="103"/>
      <c r="DK723" s="103"/>
      <c r="DL723" s="103"/>
      <c r="DM723" s="103"/>
      <c r="DN723" s="103"/>
      <c r="DO723" s="103"/>
      <c r="DP723" s="103"/>
      <c r="DQ723" s="103"/>
      <c r="DR723" s="103"/>
      <c r="DS723" s="104"/>
      <c r="DT723" s="50">
        <f t="shared" si="860"/>
        <v>1</v>
      </c>
      <c r="DU723" s="73">
        <f t="shared" si="861"/>
        <v>1</v>
      </c>
      <c r="DV723" s="73">
        <f t="shared" si="862"/>
        <v>0</v>
      </c>
      <c r="DW723" s="73">
        <f t="shared" si="863"/>
        <v>0</v>
      </c>
      <c r="DX723" s="73">
        <f t="shared" si="864"/>
        <v>0</v>
      </c>
      <c r="DY723" s="125">
        <f t="shared" si="865"/>
        <v>0</v>
      </c>
      <c r="DZ723" s="73">
        <f t="shared" si="866"/>
        <v>0</v>
      </c>
      <c r="EA723" s="19">
        <f t="shared" si="867"/>
        <v>0</v>
      </c>
      <c r="EB723" s="50">
        <f t="shared" si="868"/>
        <v>1</v>
      </c>
      <c r="EC723" s="19">
        <f t="shared" si="869"/>
        <v>0</v>
      </c>
      <c r="ED723" s="19">
        <f t="shared" si="870"/>
        <v>1</v>
      </c>
      <c r="EE723" s="19">
        <f t="shared" si="871"/>
        <v>0</v>
      </c>
      <c r="EF723" s="50">
        <f t="shared" si="872"/>
        <v>0</v>
      </c>
      <c r="EG723" s="19">
        <f t="shared" si="873"/>
        <v>0</v>
      </c>
      <c r="EH723" s="19">
        <f t="shared" si="874"/>
        <v>0</v>
      </c>
      <c r="EI723" s="50">
        <f t="shared" si="875"/>
        <v>1</v>
      </c>
      <c r="EJ723" s="125">
        <f t="shared" si="876"/>
        <v>1</v>
      </c>
      <c r="EK723">
        <f t="shared" si="877"/>
        <v>6</v>
      </c>
      <c r="EL723">
        <f t="shared" si="878"/>
        <v>5</v>
      </c>
      <c r="EM723">
        <f t="shared" si="879"/>
        <v>53</v>
      </c>
      <c r="EN723">
        <f t="shared" si="880"/>
        <v>229</v>
      </c>
      <c r="EO723" t="str">
        <f t="shared" si="881"/>
        <v/>
      </c>
      <c r="EP723" t="str">
        <f t="shared" si="882"/>
        <v/>
      </c>
      <c r="EQ723">
        <f t="shared" si="883"/>
        <v>311</v>
      </c>
      <c r="ER723" t="str">
        <f t="shared" si="884"/>
        <v/>
      </c>
      <c r="ES723">
        <f t="shared" si="885"/>
        <v>35</v>
      </c>
      <c r="ET723">
        <f t="shared" si="886"/>
        <v>462</v>
      </c>
      <c r="EU723" s="61">
        <f t="shared" si="887"/>
        <v>32</v>
      </c>
      <c r="EV723" s="53" t="e">
        <f>IF(ISNUMBER(EK723),EK723*#REF!,"")</f>
        <v>#REF!</v>
      </c>
      <c r="EW723" s="53" t="e">
        <f>IF(ISNUMBER(EL723),EL723*#REF!,"")</f>
        <v>#REF!</v>
      </c>
      <c r="EX723" s="53" t="e">
        <f>IF(ISNUMBER(EM723),EM723*#REF!,"")</f>
        <v>#REF!</v>
      </c>
      <c r="EY723" s="53" t="e">
        <f>IF(ISNUMBER(EN723),EN723*#REF!,"")</f>
        <v>#REF!</v>
      </c>
      <c r="EZ723" s="53" t="str">
        <f>IF(ISNUMBER(EO723),EO723*#REF!,"")</f>
        <v/>
      </c>
      <c r="FA723" s="53" t="str">
        <f>IF(ISNUMBER(EP723),EP723*#REF!,"")</f>
        <v/>
      </c>
      <c r="FB723" s="53" t="e">
        <f>IF(ISNUMBER(EQ723),EQ723*#REF!,"")</f>
        <v>#REF!</v>
      </c>
      <c r="FC723" s="53" t="str">
        <f>IF(ISNUMBER(ER723),ER723*#REF!,"")</f>
        <v/>
      </c>
      <c r="FD723" s="53" t="e">
        <f>IF(ISNUMBER(ES723),ES723*#REF!,"")</f>
        <v>#REF!</v>
      </c>
      <c r="FE723" s="53" t="e">
        <f>IF(ISNUMBER(ET723),ET723*#REF!,"")</f>
        <v>#REF!</v>
      </c>
      <c r="FF723" s="52" t="e">
        <f>IF(ISNUMBER(EU723),EU723*#REF!,"")</f>
        <v>#REF!</v>
      </c>
      <c r="FG723" s="55" t="str">
        <f t="shared" si="888"/>
        <v/>
      </c>
      <c r="FH723" s="55" t="str">
        <f t="shared" si="889"/>
        <v/>
      </c>
      <c r="FI723" s="55" t="str">
        <f t="shared" si="890"/>
        <v/>
      </c>
      <c r="FJ723" s="55" t="str">
        <f t="shared" si="891"/>
        <v/>
      </c>
      <c r="FK723" s="55" t="str">
        <f t="shared" si="892"/>
        <v/>
      </c>
      <c r="FL723" s="55" t="str">
        <f t="shared" si="893"/>
        <v/>
      </c>
      <c r="FM723" s="55" t="str">
        <f t="shared" si="894"/>
        <v/>
      </c>
      <c r="FN723" s="55" t="str">
        <f t="shared" si="895"/>
        <v/>
      </c>
      <c r="FO723" s="55" t="str">
        <f t="shared" si="896"/>
        <v/>
      </c>
      <c r="FP723" s="55" t="str">
        <f t="shared" si="897"/>
        <v/>
      </c>
      <c r="FQ723" s="59" t="str">
        <f t="shared" si="898"/>
        <v/>
      </c>
      <c r="FR723" s="53" t="str">
        <f t="shared" si="923"/>
        <v/>
      </c>
      <c r="FS723" s="53" t="e">
        <f t="shared" si="899"/>
        <v>#VALUE!</v>
      </c>
      <c r="FT723" s="19" t="e">
        <f t="shared" si="900"/>
        <v>#VALUE!</v>
      </c>
      <c r="FU723" s="19" t="e">
        <f t="shared" si="901"/>
        <v>#VALUE!</v>
      </c>
      <c r="FV723" s="19" t="e">
        <f t="shared" si="902"/>
        <v>#VALUE!</v>
      </c>
      <c r="FW723" s="50" t="e">
        <f t="shared" si="903"/>
        <v>#VALUE!</v>
      </c>
      <c r="FX723" s="120">
        <f t="shared" si="904"/>
        <v>0</v>
      </c>
      <c r="FY723" s="120">
        <f t="shared" si="905"/>
        <v>0</v>
      </c>
      <c r="FZ723" s="120">
        <f t="shared" si="906"/>
        <v>0</v>
      </c>
      <c r="GA723" s="120">
        <f t="shared" si="907"/>
        <v>0</v>
      </c>
      <c r="GB723" s="120">
        <f t="shared" si="908"/>
        <v>0</v>
      </c>
      <c r="GC723" s="120">
        <f t="shared" si="909"/>
        <v>0</v>
      </c>
      <c r="GD723" s="120">
        <f t="shared" si="910"/>
        <v>0</v>
      </c>
      <c r="GE723" s="120">
        <f t="shared" si="911"/>
        <v>0</v>
      </c>
      <c r="GF723" s="120">
        <f t="shared" si="912"/>
        <v>0</v>
      </c>
      <c r="GG723">
        <f t="shared" si="913"/>
        <v>0</v>
      </c>
      <c r="GH723">
        <f t="shared" si="914"/>
        <v>0</v>
      </c>
      <c r="GI723">
        <v>6</v>
      </c>
      <c r="GJ723" t="str">
        <f t="shared" si="915"/>
        <v/>
      </c>
    </row>
    <row r="724" spans="1:192" x14ac:dyDescent="0.2">
      <c r="A724" s="50">
        <f t="shared" si="917"/>
        <v>723</v>
      </c>
      <c r="B724" s="2" t="s">
        <v>605</v>
      </c>
      <c r="C724" s="2" t="s">
        <v>603</v>
      </c>
      <c r="D724" s="2"/>
      <c r="E724" s="2"/>
      <c r="F724" s="19">
        <v>3464389</v>
      </c>
      <c r="G724" s="19">
        <v>5553337</v>
      </c>
      <c r="H724" s="77">
        <f t="shared" si="855"/>
        <v>464328.81440000003</v>
      </c>
      <c r="I724" s="77">
        <f t="shared" si="856"/>
        <v>5551555.4552000007</v>
      </c>
      <c r="J724" s="19">
        <v>132</v>
      </c>
      <c r="K724" s="19" t="s">
        <v>1333</v>
      </c>
      <c r="L724" s="19">
        <v>135.5</v>
      </c>
      <c r="O724" s="19">
        <v>108.15</v>
      </c>
      <c r="Q724" s="2" t="s">
        <v>2834</v>
      </c>
      <c r="R724" s="2" t="s">
        <v>2896</v>
      </c>
      <c r="S724" s="2" t="s">
        <v>2811</v>
      </c>
      <c r="T724" s="241" t="str">
        <f t="shared" si="857"/>
        <v>-</v>
      </c>
      <c r="U724" s="241" t="str">
        <f t="shared" si="858"/>
        <v>-</v>
      </c>
      <c r="V724" s="241" t="str">
        <f t="shared" si="859"/>
        <v>-</v>
      </c>
      <c r="W724" s="241" t="str">
        <f t="shared" si="922"/>
        <v>-</v>
      </c>
      <c r="X724" s="260">
        <f t="shared" si="918"/>
        <v>6</v>
      </c>
      <c r="Y724" s="261" t="str">
        <f t="shared" si="921"/>
        <v/>
      </c>
      <c r="Z724" s="56"/>
      <c r="AA724" s="48">
        <v>37573</v>
      </c>
      <c r="AB724" s="73">
        <v>1</v>
      </c>
      <c r="AC724" s="2" t="s">
        <v>455</v>
      </c>
      <c r="AD724" s="2" t="s">
        <v>2278</v>
      </c>
      <c r="AF724" s="66">
        <v>13.2</v>
      </c>
      <c r="AG724" s="19">
        <v>765</v>
      </c>
      <c r="AH724" s="19">
        <v>7.02</v>
      </c>
      <c r="AN724">
        <v>24.17</v>
      </c>
      <c r="AS724" s="193">
        <f t="shared" si="919"/>
        <v>698.96</v>
      </c>
      <c r="AT724" s="248" t="str">
        <f t="shared" si="920"/>
        <v/>
      </c>
      <c r="AU724">
        <v>9.6</v>
      </c>
      <c r="AV724">
        <v>29</v>
      </c>
      <c r="AW724">
        <v>125</v>
      </c>
      <c r="AX724">
        <v>11</v>
      </c>
      <c r="AY724">
        <v>57</v>
      </c>
      <c r="AZ724" s="61">
        <v>461</v>
      </c>
      <c r="BB724">
        <v>5.4</v>
      </c>
      <c r="BD724" s="53">
        <v>0.2</v>
      </c>
      <c r="BE724">
        <v>0.68</v>
      </c>
      <c r="BF724" s="71">
        <v>0.08</v>
      </c>
      <c r="BJ724" s="2" t="s">
        <v>456</v>
      </c>
      <c r="BN724" s="56" t="s">
        <v>1611</v>
      </c>
      <c r="CM724">
        <v>0.3</v>
      </c>
      <c r="CN724" s="81">
        <v>74</v>
      </c>
      <c r="DB724" s="103"/>
      <c r="DC724" s="103"/>
      <c r="DD724" s="103"/>
      <c r="DE724" s="103"/>
      <c r="DF724" s="103"/>
      <c r="DG724" s="103"/>
      <c r="DH724" s="103"/>
      <c r="DI724" s="103"/>
      <c r="DJ724" s="103"/>
      <c r="DK724" s="103"/>
      <c r="DL724" s="103"/>
      <c r="DM724" s="103"/>
      <c r="DN724" s="103"/>
      <c r="DO724" s="103"/>
      <c r="DP724" s="103"/>
      <c r="DQ724" s="103"/>
      <c r="DR724" s="103"/>
      <c r="DS724" s="104"/>
      <c r="DT724" s="50">
        <f t="shared" si="860"/>
        <v>1</v>
      </c>
      <c r="DU724" s="73">
        <f t="shared" si="861"/>
        <v>0</v>
      </c>
      <c r="DV724" s="73">
        <f t="shared" si="862"/>
        <v>0</v>
      </c>
      <c r="DW724" s="73">
        <f t="shared" si="863"/>
        <v>1</v>
      </c>
      <c r="DX724" s="73">
        <f t="shared" si="864"/>
        <v>0</v>
      </c>
      <c r="DY724" s="125">
        <f t="shared" si="865"/>
        <v>0</v>
      </c>
      <c r="DZ724" s="73">
        <f t="shared" si="866"/>
        <v>1</v>
      </c>
      <c r="EA724" s="19">
        <f t="shared" si="867"/>
        <v>0</v>
      </c>
      <c r="EB724" s="50">
        <f t="shared" si="868"/>
        <v>0</v>
      </c>
      <c r="EC724" s="19">
        <f t="shared" si="869"/>
        <v>1</v>
      </c>
      <c r="ED724" s="19">
        <f t="shared" si="870"/>
        <v>0</v>
      </c>
      <c r="EE724" s="19">
        <f t="shared" si="871"/>
        <v>0</v>
      </c>
      <c r="EF724" s="50">
        <f t="shared" si="872"/>
        <v>0</v>
      </c>
      <c r="EG724" s="19">
        <f t="shared" si="873"/>
        <v>1</v>
      </c>
      <c r="EH724" s="19">
        <f t="shared" si="874"/>
        <v>0</v>
      </c>
      <c r="EI724" s="50">
        <f t="shared" si="875"/>
        <v>0</v>
      </c>
      <c r="EJ724" s="125">
        <f t="shared" si="876"/>
        <v>1</v>
      </c>
      <c r="EK724">
        <f t="shared" si="877"/>
        <v>9.6</v>
      </c>
      <c r="EL724">
        <f t="shared" si="878"/>
        <v>5.4</v>
      </c>
      <c r="EM724">
        <f t="shared" si="879"/>
        <v>29</v>
      </c>
      <c r="EN724">
        <f t="shared" si="880"/>
        <v>125</v>
      </c>
      <c r="EO724">
        <f t="shared" si="881"/>
        <v>0.08</v>
      </c>
      <c r="EP724">
        <f t="shared" si="882"/>
        <v>0.68</v>
      </c>
      <c r="EQ724">
        <f t="shared" si="883"/>
        <v>461</v>
      </c>
      <c r="ER724" t="str">
        <f t="shared" si="884"/>
        <v/>
      </c>
      <c r="ES724" t="str">
        <f t="shared" si="885"/>
        <v/>
      </c>
      <c r="ET724">
        <f t="shared" si="886"/>
        <v>57</v>
      </c>
      <c r="EU724" s="61">
        <f t="shared" si="887"/>
        <v>11</v>
      </c>
      <c r="EV724" s="53" t="e">
        <f>IF(ISNUMBER(EK724),EK724*#REF!,"")</f>
        <v>#REF!</v>
      </c>
      <c r="EW724" s="53" t="e">
        <f>IF(ISNUMBER(EL724),EL724*#REF!,"")</f>
        <v>#REF!</v>
      </c>
      <c r="EX724" s="53" t="e">
        <f>IF(ISNUMBER(EM724),EM724*#REF!,"")</f>
        <v>#REF!</v>
      </c>
      <c r="EY724" s="53" t="e">
        <f>IF(ISNUMBER(EN724),EN724*#REF!,"")</f>
        <v>#REF!</v>
      </c>
      <c r="EZ724" s="53" t="e">
        <f>IF(ISNUMBER(EO724),EO724*#REF!,"")</f>
        <v>#REF!</v>
      </c>
      <c r="FA724" s="53" t="e">
        <f>IF(ISNUMBER(EP724),EP724*#REF!,"")</f>
        <v>#REF!</v>
      </c>
      <c r="FB724" s="53" t="e">
        <f>IF(ISNUMBER(EQ724),EQ724*#REF!,"")</f>
        <v>#REF!</v>
      </c>
      <c r="FC724" s="53" t="str">
        <f>IF(ISNUMBER(ER724),ER724*#REF!,"")</f>
        <v/>
      </c>
      <c r="FD724" s="53" t="str">
        <f>IF(ISNUMBER(ES724),ES724*#REF!,"")</f>
        <v/>
      </c>
      <c r="FE724" s="53" t="e">
        <f>IF(ISNUMBER(ET724),ET724*#REF!,"")</f>
        <v>#REF!</v>
      </c>
      <c r="FF724" s="52" t="e">
        <f>IF(ISNUMBER(EU724),EU724*#REF!,"")</f>
        <v>#REF!</v>
      </c>
      <c r="FG724" s="55" t="str">
        <f t="shared" si="888"/>
        <v/>
      </c>
      <c r="FH724" s="55" t="str">
        <f t="shared" si="889"/>
        <v/>
      </c>
      <c r="FI724" s="55" t="str">
        <f t="shared" si="890"/>
        <v/>
      </c>
      <c r="FJ724" s="55" t="str">
        <f t="shared" si="891"/>
        <v/>
      </c>
      <c r="FK724" s="55" t="str">
        <f t="shared" si="892"/>
        <v/>
      </c>
      <c r="FL724" s="55" t="str">
        <f t="shared" si="893"/>
        <v/>
      </c>
      <c r="FM724" s="55" t="str">
        <f t="shared" si="894"/>
        <v/>
      </c>
      <c r="FN724" s="55" t="str">
        <f t="shared" si="895"/>
        <v/>
      </c>
      <c r="FO724" s="55" t="str">
        <f t="shared" si="896"/>
        <v/>
      </c>
      <c r="FP724" s="55" t="str">
        <f t="shared" si="897"/>
        <v/>
      </c>
      <c r="FQ724" s="59" t="str">
        <f t="shared" si="898"/>
        <v/>
      </c>
      <c r="FR724" s="53" t="str">
        <f t="shared" si="923"/>
        <v/>
      </c>
      <c r="FS724" s="53" t="e">
        <f t="shared" si="899"/>
        <v>#VALUE!</v>
      </c>
      <c r="FT724" s="19" t="e">
        <f t="shared" si="900"/>
        <v>#VALUE!</v>
      </c>
      <c r="FU724" s="19" t="e">
        <f t="shared" si="901"/>
        <v>#VALUE!</v>
      </c>
      <c r="FV724" s="19" t="e">
        <f t="shared" si="902"/>
        <v>#VALUE!</v>
      </c>
      <c r="FW724" s="50" t="e">
        <f t="shared" si="903"/>
        <v>#VALUE!</v>
      </c>
      <c r="FX724" s="120">
        <f t="shared" si="904"/>
        <v>0</v>
      </c>
      <c r="FY724" s="120">
        <f t="shared" si="905"/>
        <v>0</v>
      </c>
      <c r="FZ724" s="120">
        <f t="shared" si="906"/>
        <v>0</v>
      </c>
      <c r="GA724" s="120">
        <f t="shared" si="907"/>
        <v>0</v>
      </c>
      <c r="GB724" s="120">
        <f t="shared" si="908"/>
        <v>0</v>
      </c>
      <c r="GC724" s="120">
        <f t="shared" si="909"/>
        <v>0</v>
      </c>
      <c r="GD724" s="120">
        <f t="shared" si="910"/>
        <v>0</v>
      </c>
      <c r="GE724" s="120">
        <f t="shared" si="911"/>
        <v>0</v>
      </c>
      <c r="GF724" s="120">
        <f t="shared" si="912"/>
        <v>0</v>
      </c>
      <c r="GG724">
        <f t="shared" si="913"/>
        <v>0</v>
      </c>
      <c r="GH724">
        <f t="shared" si="914"/>
        <v>0</v>
      </c>
      <c r="GI724">
        <v>6</v>
      </c>
      <c r="GJ724" t="str">
        <f t="shared" si="915"/>
        <v/>
      </c>
    </row>
    <row r="725" spans="1:192" x14ac:dyDescent="0.2">
      <c r="A725" s="50">
        <f t="shared" si="917"/>
        <v>724</v>
      </c>
      <c r="B725" s="58" t="s">
        <v>332</v>
      </c>
      <c r="C725" t="s">
        <v>199</v>
      </c>
      <c r="F725" s="83">
        <v>3437820</v>
      </c>
      <c r="G725" s="83">
        <v>5581460</v>
      </c>
      <c r="H725" s="77">
        <f t="shared" si="855"/>
        <v>437770.44200000004</v>
      </c>
      <c r="I725" s="77">
        <f t="shared" si="856"/>
        <v>5579667.2060000002</v>
      </c>
      <c r="J725" s="208">
        <v>165</v>
      </c>
      <c r="K725" s="83" t="s">
        <v>1332</v>
      </c>
      <c r="L725" s="83">
        <v>15</v>
      </c>
      <c r="M725" s="83"/>
      <c r="O725" s="83"/>
      <c r="P725" s="83"/>
      <c r="Q725" s="58" t="s">
        <v>2820</v>
      </c>
      <c r="R725" s="58" t="s">
        <v>497</v>
      </c>
      <c r="S725" s="58" t="s">
        <v>2640</v>
      </c>
      <c r="T725" s="241" t="str">
        <f t="shared" si="857"/>
        <v>-</v>
      </c>
      <c r="U725" s="241" t="str">
        <f t="shared" si="858"/>
        <v>M</v>
      </c>
      <c r="V725" s="241" t="str">
        <f t="shared" si="859"/>
        <v>-</v>
      </c>
      <c r="W725" s="241" t="str">
        <f t="shared" si="922"/>
        <v>A</v>
      </c>
      <c r="X725" s="260">
        <f t="shared" si="918"/>
        <v>6</v>
      </c>
      <c r="Y725" s="261" t="str">
        <f t="shared" si="921"/>
        <v/>
      </c>
      <c r="Z725" s="68" t="s">
        <v>2279</v>
      </c>
      <c r="AA725" s="83" t="s">
        <v>1543</v>
      </c>
      <c r="AB725" s="77">
        <v>1</v>
      </c>
      <c r="AC725" s="58" t="s">
        <v>411</v>
      </c>
      <c r="AD725" s="58" t="s">
        <v>2280</v>
      </c>
      <c r="AE725" s="68"/>
      <c r="AF725" s="83">
        <v>14</v>
      </c>
      <c r="AG725" s="83"/>
      <c r="AH725" s="83"/>
      <c r="AI725" s="83"/>
      <c r="AJ725" s="83"/>
      <c r="AK725" s="83"/>
      <c r="AL725" s="83"/>
      <c r="AM725" s="83"/>
      <c r="AN725" s="58"/>
      <c r="AO725" s="58"/>
      <c r="AP725" s="83"/>
      <c r="AQ725" s="58"/>
      <c r="AR725" s="58"/>
      <c r="AS725" s="193">
        <f t="shared" si="919"/>
        <v>2836.2534999999998</v>
      </c>
      <c r="AT725" s="248" t="str">
        <f t="shared" si="920"/>
        <v/>
      </c>
      <c r="AU725" s="58">
        <v>575</v>
      </c>
      <c r="AV725" s="58">
        <v>73.3</v>
      </c>
      <c r="AW725" s="58">
        <v>98</v>
      </c>
      <c r="AX725" s="58">
        <v>309</v>
      </c>
      <c r="AY725" s="58">
        <v>33.6</v>
      </c>
      <c r="AZ725" s="68">
        <v>1689.7</v>
      </c>
      <c r="BA725" s="58">
        <v>1.6</v>
      </c>
      <c r="BB725" s="58">
        <v>28.6</v>
      </c>
      <c r="BC725" s="58">
        <v>2.6</v>
      </c>
      <c r="BD725" s="58">
        <v>1.1000000000000001</v>
      </c>
      <c r="BE725" s="58">
        <v>5</v>
      </c>
      <c r="BF725" s="58">
        <v>0.8</v>
      </c>
      <c r="BG725" s="58"/>
      <c r="BH725" s="58">
        <v>1.1000000000000001</v>
      </c>
      <c r="BI725" s="58">
        <v>0.01</v>
      </c>
      <c r="BJ725" s="58"/>
      <c r="BK725" s="58"/>
      <c r="BL725" s="58"/>
      <c r="BM725" s="58">
        <v>16</v>
      </c>
      <c r="BN725" s="68">
        <v>0.59</v>
      </c>
      <c r="BO725" s="81"/>
      <c r="BP725" s="81"/>
      <c r="BQ725" s="81">
        <v>53.5</v>
      </c>
      <c r="BR725" s="81">
        <v>200</v>
      </c>
      <c r="BS725" s="81"/>
      <c r="BT725" s="81"/>
      <c r="BU725" s="81"/>
      <c r="BV725" s="81"/>
      <c r="BW725" s="81"/>
      <c r="BX725" s="81"/>
      <c r="BY725" s="81"/>
      <c r="BZ725" s="81"/>
      <c r="CA725" s="81"/>
      <c r="CB725" s="81"/>
      <c r="CC725" s="81"/>
      <c r="CD725" s="81"/>
      <c r="CE725" s="81"/>
      <c r="CF725" s="81"/>
      <c r="CG725" s="81"/>
      <c r="CH725" s="81"/>
      <c r="CI725" s="81"/>
      <c r="CJ725" s="81"/>
      <c r="CK725" s="81"/>
      <c r="CL725" s="82"/>
      <c r="CM725" s="81"/>
      <c r="CN725" s="81">
        <v>2282.4</v>
      </c>
      <c r="CO725" s="81"/>
      <c r="CP725" s="58"/>
      <c r="CQ725" s="68"/>
      <c r="CR725" s="58"/>
      <c r="CS725" s="58"/>
      <c r="CT725" s="58"/>
      <c r="CU725" s="58"/>
      <c r="CV725" s="58"/>
      <c r="CW725" s="58"/>
      <c r="CX725" s="58"/>
      <c r="CY725" s="58"/>
      <c r="CZ725" s="58"/>
      <c r="DA725" s="68"/>
      <c r="DB725" s="81"/>
      <c r="DC725" s="81"/>
      <c r="DD725" s="81"/>
      <c r="DE725" s="81"/>
      <c r="DF725" s="81"/>
      <c r="DG725" s="81"/>
      <c r="DH725" s="81"/>
      <c r="DI725" s="81"/>
      <c r="DJ725" s="81"/>
      <c r="DK725" s="103"/>
      <c r="DL725" s="103"/>
      <c r="DM725" s="103"/>
      <c r="DN725" s="81"/>
      <c r="DO725" s="81"/>
      <c r="DP725" s="103"/>
      <c r="DQ725" s="103"/>
      <c r="DR725" s="103"/>
      <c r="DS725" s="104"/>
      <c r="DT725" s="50">
        <f t="shared" si="860"/>
        <v>1</v>
      </c>
      <c r="DU725" s="73">
        <f t="shared" si="861"/>
        <v>0</v>
      </c>
      <c r="DV725" s="73">
        <f t="shared" si="862"/>
        <v>1</v>
      </c>
      <c r="DW725" s="73">
        <f t="shared" si="863"/>
        <v>0</v>
      </c>
      <c r="DX725" s="73">
        <f t="shared" si="864"/>
        <v>0</v>
      </c>
      <c r="DY725" s="125">
        <f t="shared" si="865"/>
        <v>0</v>
      </c>
      <c r="DZ725" s="73">
        <f t="shared" si="866"/>
        <v>1</v>
      </c>
      <c r="EA725" s="19">
        <f t="shared" si="867"/>
        <v>0</v>
      </c>
      <c r="EB725" s="50">
        <f t="shared" si="868"/>
        <v>0</v>
      </c>
      <c r="EC725" s="19">
        <f t="shared" si="869"/>
        <v>0</v>
      </c>
      <c r="ED725" s="19">
        <f t="shared" si="870"/>
        <v>1</v>
      </c>
      <c r="EE725" s="19">
        <f t="shared" si="871"/>
        <v>0</v>
      </c>
      <c r="EF725" s="50">
        <f t="shared" si="872"/>
        <v>0</v>
      </c>
      <c r="EG725" s="19">
        <f t="shared" si="873"/>
        <v>0</v>
      </c>
      <c r="EH725" s="19">
        <f t="shared" si="874"/>
        <v>1</v>
      </c>
      <c r="EI725" s="50">
        <f t="shared" si="875"/>
        <v>0</v>
      </c>
      <c r="EJ725" s="125">
        <f t="shared" si="876"/>
        <v>2</v>
      </c>
      <c r="EK725">
        <f t="shared" si="877"/>
        <v>575</v>
      </c>
      <c r="EL725">
        <f t="shared" si="878"/>
        <v>28.6</v>
      </c>
      <c r="EM725">
        <f t="shared" si="879"/>
        <v>73.3</v>
      </c>
      <c r="EN725">
        <f t="shared" si="880"/>
        <v>98</v>
      </c>
      <c r="EO725">
        <f t="shared" si="881"/>
        <v>0.8</v>
      </c>
      <c r="EP725">
        <f t="shared" si="882"/>
        <v>5</v>
      </c>
      <c r="EQ725">
        <f t="shared" si="883"/>
        <v>1689.7</v>
      </c>
      <c r="ER725" t="str">
        <f t="shared" si="884"/>
        <v/>
      </c>
      <c r="ES725" t="str">
        <f t="shared" si="885"/>
        <v/>
      </c>
      <c r="ET725">
        <f t="shared" si="886"/>
        <v>33.6</v>
      </c>
      <c r="EU725" s="61">
        <f t="shared" si="887"/>
        <v>309</v>
      </c>
      <c r="EV725" s="53" t="e">
        <f>IF(ISNUMBER(EK725),EK725*#REF!,"")</f>
        <v>#REF!</v>
      </c>
      <c r="EW725" s="53" t="e">
        <f>IF(ISNUMBER(EL725),EL725*#REF!,"")</f>
        <v>#REF!</v>
      </c>
      <c r="EX725" s="53" t="e">
        <f>IF(ISNUMBER(EM725),EM725*#REF!,"")</f>
        <v>#REF!</v>
      </c>
      <c r="EY725" s="53" t="e">
        <f>IF(ISNUMBER(EN725),EN725*#REF!,"")</f>
        <v>#REF!</v>
      </c>
      <c r="EZ725" s="53" t="e">
        <f>IF(ISNUMBER(EO725),EO725*#REF!,"")</f>
        <v>#REF!</v>
      </c>
      <c r="FA725" s="53" t="e">
        <f>IF(ISNUMBER(EP725),EP725*#REF!,"")</f>
        <v>#REF!</v>
      </c>
      <c r="FB725" s="53" t="e">
        <f>IF(ISNUMBER(EQ725),EQ725*#REF!,"")</f>
        <v>#REF!</v>
      </c>
      <c r="FC725" s="53" t="str">
        <f>IF(ISNUMBER(ER725),ER725*#REF!,"")</f>
        <v/>
      </c>
      <c r="FD725" s="53" t="str">
        <f>IF(ISNUMBER(ES725),ES725*#REF!,"")</f>
        <v/>
      </c>
      <c r="FE725" s="53" t="e">
        <f>IF(ISNUMBER(ET725),ET725*#REF!,"")</f>
        <v>#REF!</v>
      </c>
      <c r="FF725" s="52" t="e">
        <f>IF(ISNUMBER(EU725),EU725*#REF!,"")</f>
        <v>#REF!</v>
      </c>
      <c r="FG725" s="55" t="str">
        <f t="shared" si="888"/>
        <v/>
      </c>
      <c r="FH725" s="55" t="str">
        <f t="shared" si="889"/>
        <v/>
      </c>
      <c r="FI725" s="55" t="str">
        <f t="shared" si="890"/>
        <v/>
      </c>
      <c r="FJ725" s="55" t="str">
        <f t="shared" si="891"/>
        <v/>
      </c>
      <c r="FK725" s="55" t="str">
        <f t="shared" si="892"/>
        <v/>
      </c>
      <c r="FL725" s="55" t="str">
        <f t="shared" si="893"/>
        <v/>
      </c>
      <c r="FM725" s="55" t="str">
        <f t="shared" si="894"/>
        <v/>
      </c>
      <c r="FN725" s="55" t="str">
        <f t="shared" si="895"/>
        <v/>
      </c>
      <c r="FO725" s="55" t="str">
        <f t="shared" si="896"/>
        <v/>
      </c>
      <c r="FP725" s="55" t="str">
        <f t="shared" si="897"/>
        <v/>
      </c>
      <c r="FQ725" s="59" t="str">
        <f t="shared" si="898"/>
        <v/>
      </c>
      <c r="FR725" s="53" t="str">
        <f t="shared" si="923"/>
        <v/>
      </c>
      <c r="FS725" s="53" t="e">
        <f t="shared" si="899"/>
        <v>#VALUE!</v>
      </c>
      <c r="FT725" s="19" t="e">
        <f t="shared" si="900"/>
        <v>#VALUE!</v>
      </c>
      <c r="FU725" s="19" t="e">
        <f t="shared" si="901"/>
        <v>#VALUE!</v>
      </c>
      <c r="FV725" s="19" t="e">
        <f t="shared" si="902"/>
        <v>#VALUE!</v>
      </c>
      <c r="FW725" s="50" t="e">
        <f t="shared" si="903"/>
        <v>#VALUE!</v>
      </c>
      <c r="FX725" s="120">
        <f t="shared" si="904"/>
        <v>0</v>
      </c>
      <c r="FY725" s="120">
        <f t="shared" si="905"/>
        <v>0</v>
      </c>
      <c r="FZ725" s="120">
        <f t="shared" si="906"/>
        <v>0</v>
      </c>
      <c r="GA725" s="120">
        <f t="shared" si="907"/>
        <v>0</v>
      </c>
      <c r="GB725" s="120">
        <f t="shared" si="908"/>
        <v>0</v>
      </c>
      <c r="GC725" s="120">
        <f t="shared" si="909"/>
        <v>0</v>
      </c>
      <c r="GD725" s="120">
        <f t="shared" si="910"/>
        <v>0</v>
      </c>
      <c r="GE725" s="120">
        <f t="shared" si="911"/>
        <v>0</v>
      </c>
      <c r="GF725" s="120">
        <f t="shared" si="912"/>
        <v>0</v>
      </c>
      <c r="GG725">
        <f t="shared" si="913"/>
        <v>0</v>
      </c>
      <c r="GH725">
        <f t="shared" si="914"/>
        <v>0</v>
      </c>
      <c r="GI725">
        <v>6</v>
      </c>
      <c r="GJ725" t="str">
        <f t="shared" si="915"/>
        <v/>
      </c>
    </row>
    <row r="726" spans="1:192" ht="15" x14ac:dyDescent="0.25">
      <c r="A726" s="50">
        <f t="shared" si="917"/>
        <v>725</v>
      </c>
      <c r="B726" s="2" t="s">
        <v>332</v>
      </c>
      <c r="C726" t="s">
        <v>199</v>
      </c>
      <c r="F726" s="83">
        <v>3437815</v>
      </c>
      <c r="G726" s="271">
        <v>5581500</v>
      </c>
      <c r="H726" s="77">
        <f t="shared" si="855"/>
        <v>437765.44400000002</v>
      </c>
      <c r="I726" s="77">
        <f t="shared" si="856"/>
        <v>5579707.1900000004</v>
      </c>
      <c r="J726" s="266">
        <v>165</v>
      </c>
      <c r="K726" s="66" t="s">
        <v>1332</v>
      </c>
      <c r="L726" s="19">
        <v>15</v>
      </c>
      <c r="Q726" s="58" t="s">
        <v>2820</v>
      </c>
      <c r="R726" s="58" t="s">
        <v>497</v>
      </c>
      <c r="S726" s="58" t="s">
        <v>2640</v>
      </c>
      <c r="T726" s="241" t="str">
        <f t="shared" si="857"/>
        <v>-</v>
      </c>
      <c r="U726" s="241" t="str">
        <f t="shared" si="858"/>
        <v>M</v>
      </c>
      <c r="V726" s="241" t="str">
        <f t="shared" si="859"/>
        <v>-</v>
      </c>
      <c r="W726" s="241" t="str">
        <f t="shared" si="922"/>
        <v>A</v>
      </c>
      <c r="X726" s="260">
        <f t="shared" si="918"/>
        <v>6</v>
      </c>
      <c r="Y726" s="261" t="str">
        <f t="shared" si="921"/>
        <v/>
      </c>
      <c r="Z726" s="68" t="s">
        <v>2281</v>
      </c>
      <c r="AA726" s="48">
        <v>25104</v>
      </c>
      <c r="AB726" s="73">
        <v>2</v>
      </c>
      <c r="AD726" s="2" t="s">
        <v>1364</v>
      </c>
      <c r="AE726" s="68"/>
      <c r="AF726" s="66">
        <v>12.6</v>
      </c>
      <c r="AI726" s="272"/>
      <c r="AR726">
        <v>1973.3</v>
      </c>
      <c r="AS726" s="193">
        <f t="shared" si="919"/>
        <v>2692.8</v>
      </c>
      <c r="AT726" s="248" t="str">
        <f t="shared" si="920"/>
        <v/>
      </c>
      <c r="AU726">
        <v>547.20000000000005</v>
      </c>
      <c r="AV726">
        <v>79.8</v>
      </c>
      <c r="AW726">
        <v>92.6</v>
      </c>
      <c r="AX726">
        <v>231.5</v>
      </c>
      <c r="AY726">
        <v>19.100000000000001</v>
      </c>
      <c r="AZ726" s="61">
        <v>1722.6</v>
      </c>
      <c r="BO726" s="90"/>
      <c r="BP726" s="273"/>
      <c r="BQ726" s="90"/>
      <c r="BR726" s="90"/>
      <c r="BS726" s="90"/>
      <c r="BT726" s="90"/>
      <c r="BU726" s="90"/>
      <c r="BV726" s="90"/>
      <c r="BW726" s="90"/>
      <c r="BX726" s="90"/>
      <c r="BY726" s="90"/>
      <c r="BZ726" s="90"/>
      <c r="CA726" s="90"/>
      <c r="CB726" s="90"/>
      <c r="CC726" s="90"/>
      <c r="CD726" s="90"/>
      <c r="CE726" s="90"/>
      <c r="CF726" s="90"/>
      <c r="CG726" s="90"/>
      <c r="CH726" s="90"/>
      <c r="CI726" s="90"/>
      <c r="CJ726" s="90"/>
      <c r="CK726" s="90"/>
      <c r="CL726" s="91"/>
      <c r="CM726" s="90"/>
      <c r="CN726" s="90">
        <v>1905</v>
      </c>
      <c r="CO726" s="90"/>
      <c r="DB726" s="103"/>
      <c r="DC726" s="103"/>
      <c r="DD726" s="103"/>
      <c r="DE726" s="103"/>
      <c r="DF726" s="103"/>
      <c r="DG726" s="103"/>
      <c r="DH726" s="103"/>
      <c r="DI726" s="103"/>
      <c r="DJ726" s="103"/>
      <c r="DK726" s="103"/>
      <c r="DL726" s="103"/>
      <c r="DM726" s="103"/>
      <c r="DN726" s="103"/>
      <c r="DO726" s="103"/>
      <c r="DP726" s="103"/>
      <c r="DQ726" s="103"/>
      <c r="DR726" s="103"/>
      <c r="DS726" s="104"/>
      <c r="DT726" s="50">
        <f t="shared" si="860"/>
        <v>0</v>
      </c>
      <c r="DU726" s="73">
        <f t="shared" si="861"/>
        <v>0</v>
      </c>
      <c r="DV726" s="73">
        <f t="shared" si="862"/>
        <v>1</v>
      </c>
      <c r="DW726" s="73">
        <f t="shared" si="863"/>
        <v>0</v>
      </c>
      <c r="DX726" s="73">
        <f t="shared" si="864"/>
        <v>0</v>
      </c>
      <c r="DY726" s="125">
        <f t="shared" si="865"/>
        <v>0</v>
      </c>
      <c r="DZ726" s="73">
        <f t="shared" si="866"/>
        <v>1</v>
      </c>
      <c r="EA726" s="19">
        <f t="shared" si="867"/>
        <v>0</v>
      </c>
      <c r="EB726" s="50">
        <f t="shared" si="868"/>
        <v>0</v>
      </c>
      <c r="EC726" s="19">
        <f t="shared" si="869"/>
        <v>0</v>
      </c>
      <c r="ED726" s="19">
        <f t="shared" si="870"/>
        <v>1</v>
      </c>
      <c r="EE726" s="19">
        <f t="shared" si="871"/>
        <v>0</v>
      </c>
      <c r="EF726" s="50">
        <f t="shared" si="872"/>
        <v>0</v>
      </c>
      <c r="EG726" s="19">
        <f t="shared" si="873"/>
        <v>0</v>
      </c>
      <c r="EH726" s="19">
        <f t="shared" si="874"/>
        <v>1</v>
      </c>
      <c r="EI726" s="50">
        <f t="shared" si="875"/>
        <v>0</v>
      </c>
      <c r="EJ726" s="125">
        <f t="shared" si="876"/>
        <v>2</v>
      </c>
      <c r="EK726">
        <f t="shared" si="877"/>
        <v>547.20000000000005</v>
      </c>
      <c r="EL726" t="str">
        <f t="shared" si="878"/>
        <v/>
      </c>
      <c r="EM726">
        <f t="shared" si="879"/>
        <v>79.8</v>
      </c>
      <c r="EN726">
        <f t="shared" si="880"/>
        <v>92.6</v>
      </c>
      <c r="EO726" t="str">
        <f t="shared" si="881"/>
        <v/>
      </c>
      <c r="EP726" t="str">
        <f t="shared" si="882"/>
        <v/>
      </c>
      <c r="EQ726">
        <f t="shared" si="883"/>
        <v>1722.6</v>
      </c>
      <c r="ER726" t="str">
        <f t="shared" si="884"/>
        <v/>
      </c>
      <c r="ES726" t="str">
        <f t="shared" si="885"/>
        <v/>
      </c>
      <c r="ET726">
        <f t="shared" si="886"/>
        <v>19.100000000000001</v>
      </c>
      <c r="EU726" s="61">
        <f t="shared" si="887"/>
        <v>231.5</v>
      </c>
      <c r="EV726" s="53" t="e">
        <f>IF(ISNUMBER(EK726),EK726*#REF!,"")</f>
        <v>#REF!</v>
      </c>
      <c r="EW726" s="53" t="str">
        <f>IF(ISNUMBER(EL726),EL726*#REF!,"")</f>
        <v/>
      </c>
      <c r="EX726" s="53" t="e">
        <f>IF(ISNUMBER(EM726),EM726*#REF!,"")</f>
        <v>#REF!</v>
      </c>
      <c r="EY726" s="53" t="e">
        <f>IF(ISNUMBER(EN726),EN726*#REF!,"")</f>
        <v>#REF!</v>
      </c>
      <c r="EZ726" s="53" t="str">
        <f>IF(ISNUMBER(EO726),EO726*#REF!,"")</f>
        <v/>
      </c>
      <c r="FA726" s="53" t="str">
        <f>IF(ISNUMBER(EP726),EP726*#REF!,"")</f>
        <v/>
      </c>
      <c r="FB726" s="53" t="e">
        <f>IF(ISNUMBER(EQ726),EQ726*#REF!,"")</f>
        <v>#REF!</v>
      </c>
      <c r="FC726" s="53" t="str">
        <f>IF(ISNUMBER(ER726),ER726*#REF!,"")</f>
        <v/>
      </c>
      <c r="FD726" s="53" t="str">
        <f>IF(ISNUMBER(ES726),ES726*#REF!,"")</f>
        <v/>
      </c>
      <c r="FE726" s="53" t="e">
        <f>IF(ISNUMBER(ET726),ET726*#REF!,"")</f>
        <v>#REF!</v>
      </c>
      <c r="FF726" s="52" t="e">
        <f>IF(ISNUMBER(EU726),EU726*#REF!,"")</f>
        <v>#REF!</v>
      </c>
      <c r="FG726" s="55" t="str">
        <f t="shared" si="888"/>
        <v/>
      </c>
      <c r="FH726" s="55" t="str">
        <f t="shared" si="889"/>
        <v/>
      </c>
      <c r="FI726" s="55" t="str">
        <f t="shared" si="890"/>
        <v/>
      </c>
      <c r="FJ726" s="55" t="str">
        <f t="shared" si="891"/>
        <v/>
      </c>
      <c r="FK726" s="55" t="str">
        <f t="shared" si="892"/>
        <v/>
      </c>
      <c r="FL726" s="55" t="str">
        <f t="shared" si="893"/>
        <v/>
      </c>
      <c r="FM726" s="55" t="str">
        <f t="shared" si="894"/>
        <v/>
      </c>
      <c r="FN726" s="55" t="str">
        <f t="shared" si="895"/>
        <v/>
      </c>
      <c r="FO726" s="55" t="str">
        <f t="shared" si="896"/>
        <v/>
      </c>
      <c r="FP726" s="55" t="str">
        <f t="shared" si="897"/>
        <v/>
      </c>
      <c r="FQ726" s="59" t="str">
        <f t="shared" si="898"/>
        <v/>
      </c>
      <c r="FR726" s="53" t="str">
        <f t="shared" si="923"/>
        <v/>
      </c>
      <c r="FS726" s="53" t="e">
        <f t="shared" si="899"/>
        <v>#VALUE!</v>
      </c>
      <c r="FT726" s="19" t="e">
        <f t="shared" si="900"/>
        <v>#VALUE!</v>
      </c>
      <c r="FU726" s="19" t="e">
        <f t="shared" si="901"/>
        <v>#VALUE!</v>
      </c>
      <c r="FV726" s="19" t="e">
        <f t="shared" si="902"/>
        <v>#VALUE!</v>
      </c>
      <c r="FW726" s="50" t="e">
        <f t="shared" si="903"/>
        <v>#VALUE!</v>
      </c>
      <c r="FX726" s="120">
        <f t="shared" si="904"/>
        <v>0</v>
      </c>
      <c r="FY726" s="120">
        <f t="shared" si="905"/>
        <v>0</v>
      </c>
      <c r="FZ726" s="120">
        <f t="shared" si="906"/>
        <v>0</v>
      </c>
      <c r="GA726" s="120">
        <f t="shared" si="907"/>
        <v>0</v>
      </c>
      <c r="GB726" s="120">
        <f t="shared" si="908"/>
        <v>0</v>
      </c>
      <c r="GC726" s="120">
        <f t="shared" si="909"/>
        <v>0</v>
      </c>
      <c r="GD726" s="120">
        <f t="shared" si="910"/>
        <v>0</v>
      </c>
      <c r="GE726" s="120">
        <f t="shared" si="911"/>
        <v>0</v>
      </c>
      <c r="GF726" s="120">
        <f t="shared" si="912"/>
        <v>0</v>
      </c>
      <c r="GG726">
        <f t="shared" si="913"/>
        <v>0</v>
      </c>
      <c r="GH726">
        <f t="shared" si="914"/>
        <v>0</v>
      </c>
      <c r="GI726">
        <v>6</v>
      </c>
      <c r="GJ726" t="str">
        <f t="shared" si="915"/>
        <v/>
      </c>
    </row>
    <row r="727" spans="1:192" ht="15" x14ac:dyDescent="0.25">
      <c r="A727" s="50">
        <f t="shared" si="917"/>
        <v>726</v>
      </c>
      <c r="B727" s="2" t="s">
        <v>332</v>
      </c>
      <c r="C727" t="s">
        <v>199</v>
      </c>
      <c r="F727" s="83">
        <v>3437815</v>
      </c>
      <c r="G727" s="271">
        <v>5581500</v>
      </c>
      <c r="H727" s="77">
        <f t="shared" si="855"/>
        <v>437765.44400000002</v>
      </c>
      <c r="I727" s="77">
        <f t="shared" si="856"/>
        <v>5579707.1900000004</v>
      </c>
      <c r="J727" s="266">
        <v>165</v>
      </c>
      <c r="K727" s="66" t="s">
        <v>1332</v>
      </c>
      <c r="L727" s="19">
        <v>40</v>
      </c>
      <c r="Q727" s="58" t="s">
        <v>2820</v>
      </c>
      <c r="R727" s="58" t="s">
        <v>497</v>
      </c>
      <c r="S727" s="58" t="s">
        <v>2640</v>
      </c>
      <c r="T727" s="241" t="str">
        <f t="shared" si="857"/>
        <v>-</v>
      </c>
      <c r="U727" s="241" t="str">
        <f t="shared" si="858"/>
        <v>M</v>
      </c>
      <c r="V727" s="241" t="str">
        <f t="shared" si="859"/>
        <v>-</v>
      </c>
      <c r="W727" s="241" t="str">
        <f t="shared" si="922"/>
        <v>-</v>
      </c>
      <c r="X727" s="260">
        <f t="shared" si="918"/>
        <v>6</v>
      </c>
      <c r="Y727" s="261" t="str">
        <f t="shared" si="921"/>
        <v/>
      </c>
      <c r="Z727" s="68"/>
      <c r="AA727" s="48">
        <v>42919</v>
      </c>
      <c r="AB727" s="73">
        <v>3</v>
      </c>
      <c r="AC727" s="2" t="s">
        <v>455</v>
      </c>
      <c r="AD727" s="2" t="s">
        <v>679</v>
      </c>
      <c r="AE727" s="70" t="s">
        <v>2282</v>
      </c>
      <c r="AF727" s="66">
        <v>11.5</v>
      </c>
      <c r="AG727" s="19">
        <v>2509</v>
      </c>
      <c r="AH727" s="110">
        <v>6.23</v>
      </c>
      <c r="AI727" s="272"/>
      <c r="AL727" s="19">
        <v>7.3</v>
      </c>
      <c r="AS727" s="193">
        <f t="shared" si="919"/>
        <v>2383.21</v>
      </c>
      <c r="AT727" s="248" t="str">
        <f t="shared" si="920"/>
        <v/>
      </c>
      <c r="AU727">
        <v>504</v>
      </c>
      <c r="AV727">
        <v>55.4</v>
      </c>
      <c r="AW727">
        <v>84.3</v>
      </c>
      <c r="AX727">
        <v>197</v>
      </c>
      <c r="AY727">
        <v>16</v>
      </c>
      <c r="AZ727" s="61">
        <v>1500</v>
      </c>
      <c r="BB727">
        <v>21.9</v>
      </c>
      <c r="BD727" s="55">
        <v>1</v>
      </c>
      <c r="BE727">
        <v>3.6</v>
      </c>
      <c r="BF727" s="2" t="s">
        <v>1370</v>
      </c>
      <c r="BG727" s="2" t="s">
        <v>1502</v>
      </c>
      <c r="BJ727" s="2" t="s">
        <v>1383</v>
      </c>
      <c r="BK727" s="2" t="s">
        <v>1382</v>
      </c>
      <c r="BO727" s="90"/>
      <c r="BP727" s="273" t="s">
        <v>463</v>
      </c>
      <c r="BQ727" s="90">
        <v>2</v>
      </c>
      <c r="BR727" s="90"/>
      <c r="BS727" s="90"/>
      <c r="BT727" s="90" t="s">
        <v>1383</v>
      </c>
      <c r="BU727" s="90"/>
      <c r="BV727" s="90" t="s">
        <v>286</v>
      </c>
      <c r="BW727" s="90"/>
      <c r="BX727" s="90" t="s">
        <v>286</v>
      </c>
      <c r="BY727" s="90" t="s">
        <v>1502</v>
      </c>
      <c r="BZ727" s="90"/>
      <c r="CA727" s="90">
        <v>8</v>
      </c>
      <c r="CB727" s="90" t="s">
        <v>456</v>
      </c>
      <c r="CC727" s="90"/>
      <c r="CD727" s="90" t="s">
        <v>456</v>
      </c>
      <c r="CE727" s="90" t="s">
        <v>456</v>
      </c>
      <c r="CF727" s="90"/>
      <c r="CG727" s="90"/>
      <c r="CH727" s="90"/>
      <c r="CI727" s="90"/>
      <c r="CJ727" s="90" t="s">
        <v>1383</v>
      </c>
      <c r="CK727" s="90"/>
      <c r="CL727" s="91"/>
      <c r="CM727" s="90"/>
      <c r="CN727" s="90" t="s">
        <v>3088</v>
      </c>
      <c r="CO727" s="90"/>
      <c r="DB727" s="103"/>
      <c r="DC727" s="103"/>
      <c r="DD727" s="103"/>
      <c r="DE727" s="103"/>
      <c r="DF727" s="103"/>
      <c r="DG727" s="103"/>
      <c r="DH727" s="103"/>
      <c r="DI727" s="103"/>
      <c r="DJ727" s="103"/>
      <c r="DK727" s="103"/>
      <c r="DL727" s="103"/>
      <c r="DM727" s="103"/>
      <c r="DN727" s="103"/>
      <c r="DO727" s="103"/>
      <c r="DP727" s="103"/>
      <c r="DQ727" s="103"/>
      <c r="DR727" s="103"/>
      <c r="DS727" s="104"/>
      <c r="DT727" s="50">
        <f t="shared" si="860"/>
        <v>0</v>
      </c>
      <c r="DU727" s="73">
        <f t="shared" si="861"/>
        <v>0</v>
      </c>
      <c r="DV727" s="73">
        <f t="shared" si="862"/>
        <v>1</v>
      </c>
      <c r="DW727" s="73">
        <f t="shared" si="863"/>
        <v>0</v>
      </c>
      <c r="DX727" s="73">
        <f t="shared" si="864"/>
        <v>0</v>
      </c>
      <c r="DY727" s="125">
        <f t="shared" si="865"/>
        <v>0</v>
      </c>
      <c r="DZ727" s="73">
        <f t="shared" si="866"/>
        <v>1</v>
      </c>
      <c r="EA727" s="19">
        <f t="shared" si="867"/>
        <v>0</v>
      </c>
      <c r="EB727" s="50">
        <f t="shared" si="868"/>
        <v>0</v>
      </c>
      <c r="EC727" s="19">
        <f t="shared" si="869"/>
        <v>0</v>
      </c>
      <c r="ED727" s="19">
        <f t="shared" si="870"/>
        <v>1</v>
      </c>
      <c r="EE727" s="19">
        <f t="shared" si="871"/>
        <v>0</v>
      </c>
      <c r="EF727" s="50">
        <f t="shared" si="872"/>
        <v>0</v>
      </c>
      <c r="EG727" s="19">
        <f t="shared" si="873"/>
        <v>0</v>
      </c>
      <c r="EH727" s="19">
        <f t="shared" si="874"/>
        <v>0</v>
      </c>
      <c r="EI727" s="50">
        <f t="shared" si="875"/>
        <v>1</v>
      </c>
      <c r="EJ727" s="125">
        <f t="shared" si="876"/>
        <v>1</v>
      </c>
      <c r="EK727">
        <f t="shared" si="877"/>
        <v>504</v>
      </c>
      <c r="EL727">
        <f t="shared" si="878"/>
        <v>21.9</v>
      </c>
      <c r="EM727">
        <f t="shared" si="879"/>
        <v>55.4</v>
      </c>
      <c r="EN727">
        <f t="shared" si="880"/>
        <v>84.3</v>
      </c>
      <c r="EO727" t="str">
        <f t="shared" si="881"/>
        <v/>
      </c>
      <c r="EP727">
        <f t="shared" si="882"/>
        <v>3.6</v>
      </c>
      <c r="EQ727">
        <f t="shared" si="883"/>
        <v>1500</v>
      </c>
      <c r="ER727" t="str">
        <f t="shared" si="884"/>
        <v/>
      </c>
      <c r="ES727" t="str">
        <f t="shared" si="885"/>
        <v/>
      </c>
      <c r="ET727">
        <f t="shared" si="886"/>
        <v>16</v>
      </c>
      <c r="EU727" s="61">
        <f t="shared" si="887"/>
        <v>197</v>
      </c>
      <c r="EV727" s="53" t="e">
        <f>IF(ISNUMBER(EK727),EK727*#REF!,"")</f>
        <v>#REF!</v>
      </c>
      <c r="EW727" s="53" t="e">
        <f>IF(ISNUMBER(EL727),EL727*#REF!,"")</f>
        <v>#REF!</v>
      </c>
      <c r="EX727" s="53" t="e">
        <f>IF(ISNUMBER(EM727),EM727*#REF!,"")</f>
        <v>#REF!</v>
      </c>
      <c r="EY727" s="53" t="e">
        <f>IF(ISNUMBER(EN727),EN727*#REF!,"")</f>
        <v>#REF!</v>
      </c>
      <c r="EZ727" s="53" t="str">
        <f>IF(ISNUMBER(EO727),EO727*#REF!,"")</f>
        <v/>
      </c>
      <c r="FA727" s="53" t="e">
        <f>IF(ISNUMBER(EP727),EP727*#REF!,"")</f>
        <v>#REF!</v>
      </c>
      <c r="FB727" s="53" t="e">
        <f>IF(ISNUMBER(EQ727),EQ727*#REF!,"")</f>
        <v>#REF!</v>
      </c>
      <c r="FC727" s="53" t="str">
        <f>IF(ISNUMBER(ER727),ER727*#REF!,"")</f>
        <v/>
      </c>
      <c r="FD727" s="53" t="str">
        <f>IF(ISNUMBER(ES727),ES727*#REF!,"")</f>
        <v/>
      </c>
      <c r="FE727" s="53" t="e">
        <f>IF(ISNUMBER(ET727),ET727*#REF!,"")</f>
        <v>#REF!</v>
      </c>
      <c r="FF727" s="52" t="e">
        <f>IF(ISNUMBER(EU727),EU727*#REF!,"")</f>
        <v>#REF!</v>
      </c>
      <c r="FG727" s="55" t="str">
        <f t="shared" si="888"/>
        <v/>
      </c>
      <c r="FH727" s="55" t="str">
        <f t="shared" si="889"/>
        <v/>
      </c>
      <c r="FI727" s="55" t="str">
        <f t="shared" si="890"/>
        <v/>
      </c>
      <c r="FJ727" s="55" t="str">
        <f t="shared" si="891"/>
        <v/>
      </c>
      <c r="FK727" s="55" t="str">
        <f t="shared" si="892"/>
        <v/>
      </c>
      <c r="FL727" s="55" t="str">
        <f t="shared" si="893"/>
        <v/>
      </c>
      <c r="FM727" s="55" t="str">
        <f t="shared" si="894"/>
        <v/>
      </c>
      <c r="FN727" s="55" t="str">
        <f t="shared" si="895"/>
        <v/>
      </c>
      <c r="FO727" s="55" t="str">
        <f t="shared" si="896"/>
        <v/>
      </c>
      <c r="FP727" s="55" t="str">
        <f t="shared" si="897"/>
        <v/>
      </c>
      <c r="FQ727" s="59" t="str">
        <f t="shared" si="898"/>
        <v/>
      </c>
      <c r="FR727" s="53" t="str">
        <f t="shared" si="923"/>
        <v/>
      </c>
      <c r="FS727" s="53" t="e">
        <f t="shared" si="899"/>
        <v>#VALUE!</v>
      </c>
      <c r="FT727" s="19" t="e">
        <f t="shared" si="900"/>
        <v>#VALUE!</v>
      </c>
      <c r="FU727" s="19" t="e">
        <f t="shared" si="901"/>
        <v>#VALUE!</v>
      </c>
      <c r="FV727" s="19" t="e">
        <f t="shared" si="902"/>
        <v>#VALUE!</v>
      </c>
      <c r="FW727" s="50" t="e">
        <f t="shared" si="903"/>
        <v>#VALUE!</v>
      </c>
      <c r="FX727" s="120">
        <f t="shared" si="904"/>
        <v>0</v>
      </c>
      <c r="FY727" s="120">
        <f t="shared" si="905"/>
        <v>0</v>
      </c>
      <c r="FZ727" s="120">
        <f t="shared" si="906"/>
        <v>0</v>
      </c>
      <c r="GA727" s="120">
        <f t="shared" si="907"/>
        <v>0</v>
      </c>
      <c r="GB727" s="120">
        <f t="shared" si="908"/>
        <v>0</v>
      </c>
      <c r="GC727" s="120">
        <f t="shared" si="909"/>
        <v>0</v>
      </c>
      <c r="GD727" s="120">
        <f t="shared" si="910"/>
        <v>0</v>
      </c>
      <c r="GE727" s="120">
        <f t="shared" si="911"/>
        <v>0</v>
      </c>
      <c r="GF727" s="120">
        <f t="shared" si="912"/>
        <v>0</v>
      </c>
      <c r="GG727">
        <f t="shared" si="913"/>
        <v>0</v>
      </c>
      <c r="GH727">
        <f t="shared" si="914"/>
        <v>0</v>
      </c>
      <c r="GI727">
        <v>6</v>
      </c>
      <c r="GJ727" t="str">
        <f t="shared" si="915"/>
        <v/>
      </c>
    </row>
    <row r="728" spans="1:192" ht="15" x14ac:dyDescent="0.25">
      <c r="A728" s="50">
        <f t="shared" si="917"/>
        <v>727</v>
      </c>
      <c r="B728" s="2" t="s">
        <v>1124</v>
      </c>
      <c r="C728" t="s">
        <v>1127</v>
      </c>
      <c r="D728" t="s">
        <v>1125</v>
      </c>
      <c r="F728" s="83">
        <v>3538140</v>
      </c>
      <c r="G728" s="271">
        <v>5680750</v>
      </c>
      <c r="H728" s="77">
        <f t="shared" si="855"/>
        <v>538050.31400000001</v>
      </c>
      <c r="I728" s="77">
        <f t="shared" si="856"/>
        <v>5678917.4900000002</v>
      </c>
      <c r="J728" s="66">
        <v>233.5</v>
      </c>
      <c r="K728" s="66" t="s">
        <v>1333</v>
      </c>
      <c r="L728" s="19">
        <v>147.19999999999999</v>
      </c>
      <c r="M728" s="19">
        <v>90.2</v>
      </c>
      <c r="N728" s="19">
        <v>147.19999999999999</v>
      </c>
      <c r="Q728" s="58" t="s">
        <v>1339</v>
      </c>
      <c r="R728" s="58" t="s">
        <v>2882</v>
      </c>
      <c r="S728" s="58" t="s">
        <v>1324</v>
      </c>
      <c r="T728" s="241" t="str">
        <f t="shared" si="857"/>
        <v>-</v>
      </c>
      <c r="U728" s="241" t="str">
        <f t="shared" si="858"/>
        <v>-</v>
      </c>
      <c r="V728" s="241" t="str">
        <f t="shared" si="859"/>
        <v>-</v>
      </c>
      <c r="W728" s="241" t="str">
        <f t="shared" si="922"/>
        <v>-</v>
      </c>
      <c r="X728" s="260">
        <f t="shared" si="918"/>
        <v>6</v>
      </c>
      <c r="Y728" s="261" t="str">
        <f t="shared" si="921"/>
        <v/>
      </c>
      <c r="Z728" s="68"/>
      <c r="AA728" s="48" t="s">
        <v>1783</v>
      </c>
      <c r="AB728" s="73">
        <v>1</v>
      </c>
      <c r="AC728" s="58" t="s">
        <v>1038</v>
      </c>
      <c r="AD728" s="58" t="s">
        <v>2283</v>
      </c>
      <c r="AE728" s="57" t="s">
        <v>1431</v>
      </c>
      <c r="AF728" s="128">
        <v>11</v>
      </c>
      <c r="AH728" s="19">
        <v>6.7</v>
      </c>
      <c r="AI728" s="272"/>
      <c r="AS728" s="204"/>
      <c r="AT728" s="249"/>
      <c r="AU728" s="51"/>
      <c r="AV728" s="51"/>
      <c r="AW728" s="51"/>
      <c r="AX728" s="51"/>
      <c r="AY728" s="51"/>
      <c r="AZ728" s="49">
        <v>152</v>
      </c>
      <c r="BD728" s="55"/>
      <c r="BF728" s="2"/>
      <c r="BG728" s="2"/>
      <c r="BJ728" s="2"/>
      <c r="BK728" s="2"/>
      <c r="BO728" s="90"/>
      <c r="BP728" s="273"/>
      <c r="BQ728" s="90"/>
      <c r="BR728" s="90"/>
      <c r="BS728" s="90"/>
      <c r="BT728" s="90"/>
      <c r="BU728" s="90"/>
      <c r="BV728" s="90"/>
      <c r="BW728" s="90"/>
      <c r="BX728" s="90"/>
      <c r="BY728" s="90"/>
      <c r="BZ728" s="90"/>
      <c r="CA728" s="90"/>
      <c r="CB728" s="90"/>
      <c r="CC728" s="90"/>
      <c r="CD728" s="90"/>
      <c r="CE728" s="90"/>
      <c r="CF728" s="90"/>
      <c r="CG728" s="90"/>
      <c r="CH728" s="90"/>
      <c r="CI728" s="90"/>
      <c r="CJ728" s="90"/>
      <c r="CK728" s="90"/>
      <c r="CL728" s="91"/>
      <c r="CM728" s="90"/>
      <c r="CN728" s="90">
        <v>25</v>
      </c>
      <c r="CO728" s="90"/>
      <c r="DB728" s="103"/>
      <c r="DC728" s="90" t="s">
        <v>2284</v>
      </c>
      <c r="DD728" s="103"/>
      <c r="DE728" s="103">
        <v>-17.5</v>
      </c>
      <c r="DF728" s="90" t="s">
        <v>2285</v>
      </c>
      <c r="DG728" s="103">
        <v>-8.66</v>
      </c>
      <c r="DH728" s="103"/>
      <c r="DI728" s="103"/>
      <c r="DJ728" s="103"/>
      <c r="DK728" s="103"/>
      <c r="DL728" s="103"/>
      <c r="DM728" s="103"/>
      <c r="DN728" s="103"/>
      <c r="DO728" s="103"/>
      <c r="DP728" s="103"/>
      <c r="DQ728" s="103"/>
      <c r="DR728" s="103"/>
      <c r="DS728" s="104"/>
      <c r="DT728" s="50">
        <f t="shared" si="860"/>
        <v>1</v>
      </c>
      <c r="DU728" s="73">
        <f t="shared" si="861"/>
        <v>0</v>
      </c>
      <c r="DV728" s="73">
        <f t="shared" si="862"/>
        <v>0</v>
      </c>
      <c r="DW728" s="73">
        <f t="shared" si="863"/>
        <v>1</v>
      </c>
      <c r="DX728" s="73">
        <f t="shared" si="864"/>
        <v>0</v>
      </c>
      <c r="DY728" s="125">
        <f t="shared" si="865"/>
        <v>0</v>
      </c>
      <c r="DZ728" s="73">
        <f t="shared" si="866"/>
        <v>1</v>
      </c>
      <c r="EA728" s="19">
        <f t="shared" si="867"/>
        <v>0</v>
      </c>
      <c r="EB728" s="50">
        <f t="shared" si="868"/>
        <v>0</v>
      </c>
      <c r="EC728" s="19">
        <f t="shared" si="869"/>
        <v>0</v>
      </c>
      <c r="ED728" s="19">
        <f t="shared" si="870"/>
        <v>0</v>
      </c>
      <c r="EE728" s="19">
        <f t="shared" si="871"/>
        <v>0</v>
      </c>
      <c r="EF728" s="50">
        <f t="shared" si="872"/>
        <v>1</v>
      </c>
      <c r="EG728" s="19">
        <f t="shared" si="873"/>
        <v>1</v>
      </c>
      <c r="EH728" s="19">
        <f t="shared" si="874"/>
        <v>0</v>
      </c>
      <c r="EI728" s="50">
        <f t="shared" si="875"/>
        <v>0</v>
      </c>
      <c r="EJ728" s="125">
        <f t="shared" si="876"/>
        <v>1</v>
      </c>
      <c r="EK728" t="str">
        <f t="shared" si="877"/>
        <v/>
      </c>
      <c r="EL728" t="str">
        <f t="shared" si="878"/>
        <v/>
      </c>
      <c r="EM728" t="str">
        <f t="shared" si="879"/>
        <v/>
      </c>
      <c r="EN728" t="str">
        <f t="shared" si="880"/>
        <v/>
      </c>
      <c r="EO728" t="str">
        <f t="shared" si="881"/>
        <v/>
      </c>
      <c r="EP728" t="str">
        <f t="shared" si="882"/>
        <v/>
      </c>
      <c r="EQ728">
        <f t="shared" si="883"/>
        <v>152</v>
      </c>
      <c r="ER728" t="str">
        <f t="shared" si="884"/>
        <v/>
      </c>
      <c r="ES728" t="str">
        <f t="shared" si="885"/>
        <v/>
      </c>
      <c r="ET728" t="str">
        <f t="shared" si="886"/>
        <v/>
      </c>
      <c r="EU728" s="61" t="str">
        <f t="shared" si="887"/>
        <v/>
      </c>
      <c r="EV728" s="53" t="str">
        <f>IF(ISNUMBER(EK728),EK728*#REF!,"")</f>
        <v/>
      </c>
      <c r="EW728" s="53" t="str">
        <f>IF(ISNUMBER(EL728),EL728*#REF!,"")</f>
        <v/>
      </c>
      <c r="EX728" s="53" t="str">
        <f>IF(ISNUMBER(EM728),EM728*#REF!,"")</f>
        <v/>
      </c>
      <c r="EY728" s="53" t="str">
        <f>IF(ISNUMBER(EN728),EN728*#REF!,"")</f>
        <v/>
      </c>
      <c r="EZ728" s="53" t="str">
        <f>IF(ISNUMBER(EO728),EO728*#REF!,"")</f>
        <v/>
      </c>
      <c r="FA728" s="53" t="str">
        <f>IF(ISNUMBER(EP728),EP728*#REF!,"")</f>
        <v/>
      </c>
      <c r="FB728" s="53" t="e">
        <f>IF(ISNUMBER(EQ728),EQ728*#REF!,"")</f>
        <v>#REF!</v>
      </c>
      <c r="FC728" s="53" t="str">
        <f>IF(ISNUMBER(ER728),ER728*#REF!,"")</f>
        <v/>
      </c>
      <c r="FD728" s="53" t="str">
        <f>IF(ISNUMBER(ES728),ES728*#REF!,"")</f>
        <v/>
      </c>
      <c r="FE728" s="53" t="str">
        <f>IF(ISNUMBER(ET728),ET728*#REF!,"")</f>
        <v/>
      </c>
      <c r="FF728" s="52" t="str">
        <f>IF(ISNUMBER(EU728),EU728*#REF!,"")</f>
        <v/>
      </c>
      <c r="FG728" s="55" t="str">
        <f t="shared" si="888"/>
        <v/>
      </c>
      <c r="FH728" s="55" t="str">
        <f t="shared" si="889"/>
        <v/>
      </c>
      <c r="FI728" s="55" t="str">
        <f t="shared" si="890"/>
        <v/>
      </c>
      <c r="FJ728" s="55" t="str">
        <f t="shared" si="891"/>
        <v/>
      </c>
      <c r="FK728" s="55" t="str">
        <f t="shared" si="892"/>
        <v/>
      </c>
      <c r="FL728" s="55" t="str">
        <f t="shared" si="893"/>
        <v/>
      </c>
      <c r="FM728" s="55" t="str">
        <f t="shared" si="894"/>
        <v/>
      </c>
      <c r="FN728" s="55" t="str">
        <f t="shared" si="895"/>
        <v/>
      </c>
      <c r="FO728" s="55" t="str">
        <f t="shared" si="896"/>
        <v/>
      </c>
      <c r="FP728" s="55" t="str">
        <f t="shared" si="897"/>
        <v/>
      </c>
      <c r="FQ728" s="59" t="str">
        <f t="shared" si="898"/>
        <v/>
      </c>
      <c r="FR728" s="53" t="str">
        <f t="shared" si="923"/>
        <v/>
      </c>
      <c r="FS728" s="53">
        <f t="shared" si="899"/>
        <v>0</v>
      </c>
      <c r="FT728" s="19">
        <f t="shared" si="900"/>
        <v>1</v>
      </c>
      <c r="FU728" s="19">
        <f t="shared" si="901"/>
        <v>0</v>
      </c>
      <c r="FV728" s="19">
        <f t="shared" si="902"/>
        <v>0</v>
      </c>
      <c r="FW728" s="50">
        <f t="shared" si="903"/>
        <v>0</v>
      </c>
      <c r="FX728" s="120">
        <f t="shared" si="904"/>
        <v>0</v>
      </c>
      <c r="FY728" s="120">
        <f t="shared" si="905"/>
        <v>0</v>
      </c>
      <c r="FZ728" s="120">
        <f t="shared" si="906"/>
        <v>0</v>
      </c>
      <c r="GA728" s="120">
        <f t="shared" si="907"/>
        <v>0</v>
      </c>
      <c r="GB728" s="120">
        <f t="shared" si="908"/>
        <v>0</v>
      </c>
      <c r="GC728" s="120">
        <f t="shared" si="909"/>
        <v>0</v>
      </c>
      <c r="GD728" s="120">
        <f t="shared" si="910"/>
        <v>0</v>
      </c>
      <c r="GE728" s="120">
        <f t="shared" si="911"/>
        <v>0</v>
      </c>
      <c r="GF728" s="120">
        <f t="shared" si="912"/>
        <v>0</v>
      </c>
      <c r="GG728">
        <f t="shared" si="913"/>
        <v>0</v>
      </c>
      <c r="GH728">
        <f t="shared" si="914"/>
        <v>0</v>
      </c>
      <c r="GI728">
        <v>6</v>
      </c>
      <c r="GJ728" t="str">
        <f t="shared" si="915"/>
        <v/>
      </c>
    </row>
    <row r="729" spans="1:192" ht="15" x14ac:dyDescent="0.25">
      <c r="A729" s="50">
        <f t="shared" si="917"/>
        <v>728</v>
      </c>
      <c r="B729" s="2" t="s">
        <v>1124</v>
      </c>
      <c r="C729" t="s">
        <v>1127</v>
      </c>
      <c r="D729" t="s">
        <v>1125</v>
      </c>
      <c r="F729" s="83">
        <v>3538140</v>
      </c>
      <c r="G729" s="271">
        <v>5680750</v>
      </c>
      <c r="H729" s="77">
        <f t="shared" si="855"/>
        <v>538050.31400000001</v>
      </c>
      <c r="I729" s="77">
        <f t="shared" si="856"/>
        <v>5678917.4900000002</v>
      </c>
      <c r="J729" s="66">
        <v>233.5</v>
      </c>
      <c r="K729" s="66" t="s">
        <v>1333</v>
      </c>
      <c r="L729" s="19">
        <v>147.19999999999999</v>
      </c>
      <c r="M729" s="19">
        <v>90.2</v>
      </c>
      <c r="N729" s="19">
        <v>147.19999999999999</v>
      </c>
      <c r="Q729" s="58" t="s">
        <v>1339</v>
      </c>
      <c r="R729" s="58" t="s">
        <v>2882</v>
      </c>
      <c r="S729" s="58" t="s">
        <v>1324</v>
      </c>
      <c r="T729" s="241" t="str">
        <f t="shared" si="857"/>
        <v>-</v>
      </c>
      <c r="U729" s="241" t="str">
        <f t="shared" si="858"/>
        <v>-</v>
      </c>
      <c r="V729" s="241" t="str">
        <f t="shared" si="859"/>
        <v>-</v>
      </c>
      <c r="W729" s="241" t="str">
        <f t="shared" si="922"/>
        <v>-</v>
      </c>
      <c r="X729" s="260">
        <f t="shared" si="918"/>
        <v>6</v>
      </c>
      <c r="Y729" s="261" t="str">
        <f t="shared" si="921"/>
        <v/>
      </c>
      <c r="Z729" s="68"/>
      <c r="AA729" s="131">
        <v>33786</v>
      </c>
      <c r="AB729" s="73">
        <v>2</v>
      </c>
      <c r="AC729" s="58" t="s">
        <v>1038</v>
      </c>
      <c r="AD729" s="58" t="s">
        <v>2286</v>
      </c>
      <c r="AE729" s="70" t="s">
        <v>1787</v>
      </c>
      <c r="AF729" s="66">
        <v>13.4</v>
      </c>
      <c r="AG729" s="19">
        <v>289</v>
      </c>
      <c r="AH729" s="19">
        <v>6.56</v>
      </c>
      <c r="AI729" s="272"/>
      <c r="AS729" s="193">
        <f>SUM(AU729:BN729)+SUM(BO729:CL729)/1000</f>
        <v>252.27500000000001</v>
      </c>
      <c r="AT729" s="248" t="str">
        <f>FR729</f>
        <v/>
      </c>
      <c r="AU729">
        <v>6</v>
      </c>
      <c r="AV729">
        <v>7.9</v>
      </c>
      <c r="AW729">
        <v>47.1</v>
      </c>
      <c r="AX729">
        <v>10.4</v>
      </c>
      <c r="AY729">
        <v>10.199999999999999</v>
      </c>
      <c r="AZ729" s="61">
        <v>160</v>
      </c>
      <c r="BB729">
        <v>1.1000000000000001</v>
      </c>
      <c r="BD729" s="120">
        <v>0</v>
      </c>
      <c r="BE729">
        <v>7.4999999999999997E-2</v>
      </c>
      <c r="BF729">
        <v>0</v>
      </c>
      <c r="BG729" s="2"/>
      <c r="BJ729" s="2">
        <v>9.5</v>
      </c>
      <c r="BK729" s="2">
        <v>0</v>
      </c>
      <c r="BN729" s="61">
        <v>0</v>
      </c>
      <c r="BO729" s="90"/>
      <c r="BP729" s="273">
        <v>0</v>
      </c>
      <c r="BQ729" s="90"/>
      <c r="BR729" s="90"/>
      <c r="BS729" s="90"/>
      <c r="BT729" s="90"/>
      <c r="BU729" s="90"/>
      <c r="BV729" s="90"/>
      <c r="BW729" s="90"/>
      <c r="BX729" s="90"/>
      <c r="BY729" s="90"/>
      <c r="BZ729" s="90"/>
      <c r="CA729" s="90"/>
      <c r="CB729" s="90"/>
      <c r="CC729" s="90"/>
      <c r="CD729" s="90"/>
      <c r="CE729" s="90"/>
      <c r="CF729" s="90"/>
      <c r="CG729" s="90"/>
      <c r="CH729" s="90"/>
      <c r="CI729" s="90"/>
      <c r="CJ729" s="90"/>
      <c r="CK729" s="90"/>
      <c r="CL729" s="91"/>
      <c r="CM729" s="90">
        <v>9.3000000000000007</v>
      </c>
      <c r="CN729" s="90">
        <v>46.9</v>
      </c>
      <c r="CO729" s="90"/>
      <c r="DB729" s="103"/>
      <c r="DC729" s="90" t="s">
        <v>2287</v>
      </c>
      <c r="DD729" s="103"/>
      <c r="DE729" s="103">
        <v>-17.899999999999999</v>
      </c>
      <c r="DF729" s="90" t="s">
        <v>2288</v>
      </c>
      <c r="DG729" s="103">
        <v>-8.77</v>
      </c>
      <c r="DH729" s="103"/>
      <c r="DI729" s="103"/>
      <c r="DJ729" s="103"/>
      <c r="DK729" s="103"/>
      <c r="DL729" s="103"/>
      <c r="DM729" s="103"/>
      <c r="DN729" s="103"/>
      <c r="DO729" s="103"/>
      <c r="DP729" s="103"/>
      <c r="DQ729" s="103"/>
      <c r="DR729" s="103"/>
      <c r="DS729" s="104"/>
      <c r="DT729" s="50">
        <f t="shared" si="860"/>
        <v>0</v>
      </c>
      <c r="DU729" s="73">
        <f t="shared" si="861"/>
        <v>0</v>
      </c>
      <c r="DV729" s="73">
        <f t="shared" si="862"/>
        <v>0</v>
      </c>
      <c r="DW729" s="73">
        <f t="shared" si="863"/>
        <v>1</v>
      </c>
      <c r="DX729" s="73">
        <f t="shared" si="864"/>
        <v>0</v>
      </c>
      <c r="DY729" s="125">
        <f t="shared" si="865"/>
        <v>0</v>
      </c>
      <c r="DZ729" s="73">
        <f t="shared" si="866"/>
        <v>1</v>
      </c>
      <c r="EA729" s="19">
        <f t="shared" si="867"/>
        <v>0</v>
      </c>
      <c r="EB729" s="50">
        <f t="shared" si="868"/>
        <v>0</v>
      </c>
      <c r="EC729" s="19">
        <f t="shared" si="869"/>
        <v>1</v>
      </c>
      <c r="ED729" s="19">
        <f t="shared" si="870"/>
        <v>0</v>
      </c>
      <c r="EE729" s="19">
        <f t="shared" si="871"/>
        <v>0</v>
      </c>
      <c r="EF729" s="50">
        <f t="shared" si="872"/>
        <v>0</v>
      </c>
      <c r="EG729" s="19">
        <f t="shared" si="873"/>
        <v>1</v>
      </c>
      <c r="EH729" s="19">
        <f t="shared" si="874"/>
        <v>0</v>
      </c>
      <c r="EI729" s="50">
        <f t="shared" si="875"/>
        <v>0</v>
      </c>
      <c r="EJ729" s="125">
        <f t="shared" si="876"/>
        <v>1</v>
      </c>
      <c r="EK729">
        <f t="shared" si="877"/>
        <v>6</v>
      </c>
      <c r="EL729">
        <f t="shared" si="878"/>
        <v>1.1000000000000001</v>
      </c>
      <c r="EM729">
        <f t="shared" si="879"/>
        <v>7.9</v>
      </c>
      <c r="EN729">
        <f t="shared" si="880"/>
        <v>47.1</v>
      </c>
      <c r="EO729">
        <f t="shared" si="881"/>
        <v>0</v>
      </c>
      <c r="EP729">
        <f t="shared" si="882"/>
        <v>7.4999999999999997E-2</v>
      </c>
      <c r="EQ729">
        <f t="shared" si="883"/>
        <v>160</v>
      </c>
      <c r="ER729" t="str">
        <f t="shared" si="884"/>
        <v/>
      </c>
      <c r="ES729">
        <f t="shared" si="885"/>
        <v>9.5</v>
      </c>
      <c r="ET729">
        <f t="shared" si="886"/>
        <v>10.199999999999999</v>
      </c>
      <c r="EU729" s="61">
        <f t="shared" si="887"/>
        <v>10.4</v>
      </c>
      <c r="EV729" s="53" t="e">
        <f>IF(ISNUMBER(EK729),EK729*#REF!,"")</f>
        <v>#REF!</v>
      </c>
      <c r="EW729" s="53" t="e">
        <f>IF(ISNUMBER(EL729),EL729*#REF!,"")</f>
        <v>#REF!</v>
      </c>
      <c r="EX729" s="53" t="e">
        <f>IF(ISNUMBER(EM729),EM729*#REF!,"")</f>
        <v>#REF!</v>
      </c>
      <c r="EY729" s="53" t="e">
        <f>IF(ISNUMBER(EN729),EN729*#REF!,"")</f>
        <v>#REF!</v>
      </c>
      <c r="EZ729" s="53" t="e">
        <f>IF(ISNUMBER(EO729),EO729*#REF!,"")</f>
        <v>#REF!</v>
      </c>
      <c r="FA729" s="53" t="e">
        <f>IF(ISNUMBER(EP729),EP729*#REF!,"")</f>
        <v>#REF!</v>
      </c>
      <c r="FB729" s="53" t="e">
        <f>IF(ISNUMBER(EQ729),EQ729*#REF!,"")</f>
        <v>#REF!</v>
      </c>
      <c r="FC729" s="53" t="str">
        <f>IF(ISNUMBER(ER729),ER729*#REF!,"")</f>
        <v/>
      </c>
      <c r="FD729" s="53" t="e">
        <f>IF(ISNUMBER(ES729),ES729*#REF!,"")</f>
        <v>#REF!</v>
      </c>
      <c r="FE729" s="53" t="e">
        <f>IF(ISNUMBER(ET729),ET729*#REF!,"")</f>
        <v>#REF!</v>
      </c>
      <c r="FF729" s="52" t="e">
        <f>IF(ISNUMBER(EU729),EU729*#REF!,"")</f>
        <v>#REF!</v>
      </c>
      <c r="FG729" s="55" t="str">
        <f t="shared" si="888"/>
        <v/>
      </c>
      <c r="FH729" s="55" t="str">
        <f t="shared" si="889"/>
        <v/>
      </c>
      <c r="FI729" s="55" t="str">
        <f t="shared" si="890"/>
        <v/>
      </c>
      <c r="FJ729" s="55" t="str">
        <f t="shared" si="891"/>
        <v/>
      </c>
      <c r="FK729" s="55" t="str">
        <f t="shared" si="892"/>
        <v/>
      </c>
      <c r="FL729" s="55" t="str">
        <f t="shared" si="893"/>
        <v/>
      </c>
      <c r="FM729" s="55" t="str">
        <f t="shared" si="894"/>
        <v/>
      </c>
      <c r="FN729" s="55" t="str">
        <f t="shared" si="895"/>
        <v/>
      </c>
      <c r="FO729" s="55" t="str">
        <f t="shared" si="896"/>
        <v/>
      </c>
      <c r="FP729" s="55" t="str">
        <f t="shared" si="897"/>
        <v/>
      </c>
      <c r="FQ729" s="59" t="str">
        <f t="shared" si="898"/>
        <v/>
      </c>
      <c r="FR729" s="53" t="str">
        <f t="shared" si="923"/>
        <v/>
      </c>
      <c r="FS729" s="53" t="e">
        <f t="shared" si="899"/>
        <v>#VALUE!</v>
      </c>
      <c r="FT729" s="19" t="e">
        <f t="shared" si="900"/>
        <v>#VALUE!</v>
      </c>
      <c r="FU729" s="19" t="e">
        <f t="shared" si="901"/>
        <v>#VALUE!</v>
      </c>
      <c r="FV729" s="19" t="e">
        <f t="shared" si="902"/>
        <v>#VALUE!</v>
      </c>
      <c r="FW729" s="50" t="e">
        <f t="shared" si="903"/>
        <v>#VALUE!</v>
      </c>
      <c r="FX729" s="120">
        <f t="shared" si="904"/>
        <v>0</v>
      </c>
      <c r="FY729" s="120">
        <f t="shared" si="905"/>
        <v>0</v>
      </c>
      <c r="FZ729" s="120">
        <f t="shared" si="906"/>
        <v>0</v>
      </c>
      <c r="GA729" s="120">
        <f t="shared" si="907"/>
        <v>0</v>
      </c>
      <c r="GB729" s="120">
        <f t="shared" si="908"/>
        <v>0</v>
      </c>
      <c r="GC729" s="120">
        <f t="shared" si="909"/>
        <v>0</v>
      </c>
      <c r="GD729" s="120">
        <f t="shared" si="910"/>
        <v>0</v>
      </c>
      <c r="GE729" s="120">
        <f t="shared" si="911"/>
        <v>0</v>
      </c>
      <c r="GF729" s="120">
        <f t="shared" si="912"/>
        <v>0</v>
      </c>
      <c r="GG729">
        <f t="shared" si="913"/>
        <v>0</v>
      </c>
      <c r="GH729">
        <f t="shared" si="914"/>
        <v>0</v>
      </c>
      <c r="GI729">
        <v>6</v>
      </c>
      <c r="GJ729" t="str">
        <f t="shared" si="915"/>
        <v/>
      </c>
    </row>
    <row r="730" spans="1:192" ht="15" x14ac:dyDescent="0.25">
      <c r="A730" s="50">
        <f t="shared" si="917"/>
        <v>729</v>
      </c>
      <c r="B730" s="2" t="s">
        <v>1124</v>
      </c>
      <c r="C730" t="s">
        <v>1128</v>
      </c>
      <c r="D730" t="s">
        <v>1126</v>
      </c>
      <c r="F730" s="83">
        <v>3537970</v>
      </c>
      <c r="G730" s="271">
        <v>5680430</v>
      </c>
      <c r="H730" s="77">
        <f t="shared" ref="H730:H793" si="924">(MOD(F730,1000000)*0.9996)+125.57</f>
        <v>537880.38199999998</v>
      </c>
      <c r="I730" s="77">
        <f t="shared" ref="I730:I793" si="925">G730*0.9996+439.79</f>
        <v>5678597.6180000007</v>
      </c>
      <c r="J730" s="66">
        <v>268.5</v>
      </c>
      <c r="K730" s="66" t="s">
        <v>1333</v>
      </c>
      <c r="L730" s="19">
        <v>183</v>
      </c>
      <c r="M730" s="19">
        <v>87.5</v>
      </c>
      <c r="N730" s="19">
        <v>183</v>
      </c>
      <c r="Q730" s="58" t="s">
        <v>1339</v>
      </c>
      <c r="R730" s="58" t="s">
        <v>2867</v>
      </c>
      <c r="S730" s="58" t="s">
        <v>1324</v>
      </c>
      <c r="T730" s="241" t="str">
        <f t="shared" ref="T730:T793" si="926">IF(EA730=1,"T","-")</f>
        <v>-</v>
      </c>
      <c r="U730" s="241" t="str">
        <f t="shared" ref="U730:U793" si="927">IF(ED730=1,"M","-")</f>
        <v>-</v>
      </c>
      <c r="V730" s="241" t="str">
        <f t="shared" ref="V730:V793" si="928">IF(EE730=1,"B","-")</f>
        <v>-</v>
      </c>
      <c r="W730" s="241" t="str">
        <f t="shared" si="922"/>
        <v>-</v>
      </c>
      <c r="X730" s="260">
        <f t="shared" si="918"/>
        <v>6</v>
      </c>
      <c r="Y730" s="261" t="str">
        <f t="shared" si="921"/>
        <v/>
      </c>
      <c r="Z730" s="68"/>
      <c r="AA730" s="48" t="s">
        <v>1783</v>
      </c>
      <c r="AB730" s="73">
        <v>1</v>
      </c>
      <c r="AC730" s="58" t="s">
        <v>1038</v>
      </c>
      <c r="AD730" s="58" t="s">
        <v>2283</v>
      </c>
      <c r="AE730" s="57" t="s">
        <v>1431</v>
      </c>
      <c r="AF730" s="66">
        <v>12.4</v>
      </c>
      <c r="AH730" s="108">
        <v>7</v>
      </c>
      <c r="AI730" s="272"/>
      <c r="AS730" s="204"/>
      <c r="AT730" s="249"/>
      <c r="AU730" s="51"/>
      <c r="AV730" s="51"/>
      <c r="AW730" s="51"/>
      <c r="AX730" s="51"/>
      <c r="AY730" s="51"/>
      <c r="AZ730" s="49">
        <v>140</v>
      </c>
      <c r="BD730" s="55"/>
      <c r="BF730" s="2"/>
      <c r="BG730" s="2"/>
      <c r="BJ730" s="2"/>
      <c r="BK730" s="2"/>
      <c r="BO730" s="90"/>
      <c r="BP730" s="273"/>
      <c r="BQ730" s="90"/>
      <c r="BR730" s="90"/>
      <c r="BS730" s="90"/>
      <c r="BT730" s="90"/>
      <c r="BU730" s="90"/>
      <c r="BV730" s="90"/>
      <c r="BW730" s="90"/>
      <c r="BX730" s="90"/>
      <c r="BY730" s="90"/>
      <c r="BZ730" s="90"/>
      <c r="CA730" s="90"/>
      <c r="CB730" s="90"/>
      <c r="CC730" s="90"/>
      <c r="CD730" s="90"/>
      <c r="CE730" s="90"/>
      <c r="CF730" s="90"/>
      <c r="CG730" s="90"/>
      <c r="CH730" s="90"/>
      <c r="CI730" s="90"/>
      <c r="CJ730" s="90"/>
      <c r="CK730" s="90"/>
      <c r="CL730" s="91"/>
      <c r="CM730" s="90"/>
      <c r="CN730" s="90">
        <v>31</v>
      </c>
      <c r="CO730" s="90"/>
      <c r="DB730" s="103"/>
      <c r="DC730" s="103" t="s">
        <v>1801</v>
      </c>
      <c r="DD730" s="103"/>
      <c r="DE730" s="103">
        <v>-18.600000000000001</v>
      </c>
      <c r="DF730" s="90" t="s">
        <v>2289</v>
      </c>
      <c r="DG730" s="103">
        <v>-8.61</v>
      </c>
      <c r="DH730" s="103"/>
      <c r="DI730" s="103"/>
      <c r="DJ730" s="103"/>
      <c r="DK730" s="103"/>
      <c r="DL730" s="103"/>
      <c r="DM730" s="103"/>
      <c r="DN730" s="103"/>
      <c r="DO730" s="103"/>
      <c r="DP730" s="103"/>
      <c r="DQ730" s="103"/>
      <c r="DR730" s="103"/>
      <c r="DS730" s="104"/>
      <c r="DT730" s="50">
        <f t="shared" ref="DT730:DT793" si="929">IF(AB730=1,1,0)</f>
        <v>1</v>
      </c>
      <c r="DU730" s="73">
        <f t="shared" ref="DU730:DU793" si="930">IF(L730&lt;10,1,IF(L730=10,1,0))</f>
        <v>0</v>
      </c>
      <c r="DV730" s="73">
        <f t="shared" ref="DV730:DV793" si="931">IF(DU730=1,0,IF(L730&lt;100,1,IF(L730=100,1,0)))</f>
        <v>0</v>
      </c>
      <c r="DW730" s="73">
        <f t="shared" ref="DW730:DW793" si="932">IF(DU730+DV730=1,0,IF(L730&lt;400,1,IF(L730=400,1,0)))</f>
        <v>1</v>
      </c>
      <c r="DX730" s="73">
        <f t="shared" ref="DX730:DX793" si="933">IF(DU730+DV730+DW730=1,0,IF(L730&lt;10000,1,0))</f>
        <v>0</v>
      </c>
      <c r="DY730" s="125">
        <f t="shared" ref="DY730:DY793" si="934">IF(DU730+DV730+DW730+DX730=1,0,1)</f>
        <v>0</v>
      </c>
      <c r="DZ730" s="73">
        <f t="shared" ref="DZ730:DZ793" si="935">IF(AF730&lt;20,1,IF(AF730=20,1,0))</f>
        <v>1</v>
      </c>
      <c r="EA730" s="19">
        <f t="shared" ref="EA730:EA793" si="936">IF(DZ730=1,0,IF(AF730&lt;100,1,0))</f>
        <v>0</v>
      </c>
      <c r="EB730" s="50">
        <f t="shared" ref="EB730:EB793" si="937">IF(DZ730+EA730=1,0,1)</f>
        <v>0</v>
      </c>
      <c r="EC730" s="19">
        <f t="shared" ref="EC730:EC793" si="938">IF(EE730+ED730=1,0,IF(AS730&gt;0,1,0))</f>
        <v>0</v>
      </c>
      <c r="ED730" s="19">
        <f t="shared" ref="ED730:ED793" si="939">IF(EE730=1,0,IF(AS730&gt;1000,1,IF(AS730=1000,1,0)))</f>
        <v>0</v>
      </c>
      <c r="EE730" s="19">
        <f t="shared" ref="EE730:EE793" si="940">IF(AU730+AX730&gt;14000,1,IF(AU730+AX730=14000,1,0))</f>
        <v>0</v>
      </c>
      <c r="EF730" s="50">
        <f t="shared" ref="EF730:EF793" si="941">IF(EE730+ED730+EC730=1,0,1)</f>
        <v>1</v>
      </c>
      <c r="EG730" s="19">
        <f t="shared" ref="EG730:EG793" si="942">IF(CN730&lt;1000,1,0)</f>
        <v>1</v>
      </c>
      <c r="EH730" s="19">
        <f t="shared" ref="EH730:EH793" si="943">IF(EG730=1,0,IF(CN730&lt;100000,1,0))</f>
        <v>0</v>
      </c>
      <c r="EI730" s="50">
        <f t="shared" ref="EI730:EI793" si="944">IF(EG730+EH730=1,0,1)</f>
        <v>0</v>
      </c>
      <c r="EJ730" s="125">
        <f t="shared" ref="EJ730:EJ793" si="945">SUM(DW730:DX730,EA730,EE730,ED730,EH730)</f>
        <v>1</v>
      </c>
      <c r="EK730" t="str">
        <f t="shared" ref="EK730:EK793" si="946">IF(ISNUMBER(AU730),AU730,"")</f>
        <v/>
      </c>
      <c r="EL730" t="str">
        <f t="shared" ref="EL730:EL793" si="947">IF(ISNUMBER(BB730),BB730,"")</f>
        <v/>
      </c>
      <c r="EM730" t="str">
        <f t="shared" ref="EM730:EM793" si="948">IF(ISNUMBER(AV730),AV730,"")</f>
        <v/>
      </c>
      <c r="EN730" t="str">
        <f t="shared" ref="EN730:EN793" si="949">IF(ISNUMBER(AW730),AW730,"")</f>
        <v/>
      </c>
      <c r="EO730" t="str">
        <f t="shared" ref="EO730:EO793" si="950">IF(ISNUMBER(BF730),BF730,"")</f>
        <v/>
      </c>
      <c r="EP730" t="str">
        <f t="shared" ref="EP730:EP793" si="951">IF(ISNUMBER(BE730),BE730,"")</f>
        <v/>
      </c>
      <c r="EQ730">
        <f t="shared" ref="EQ730:EQ793" si="952">IF(ISNUMBER(AZ730),AZ730,"")</f>
        <v>140</v>
      </c>
      <c r="ER730" t="str">
        <f t="shared" ref="ER730:ER793" si="953">IF(ISNUMBER(BL730),BL730,"")</f>
        <v/>
      </c>
      <c r="ES730" t="str">
        <f t="shared" ref="ES730:ES793" si="954">IF(ISNUMBER(BJ730),BJ730,"")</f>
        <v/>
      </c>
      <c r="ET730" t="str">
        <f t="shared" ref="ET730:ET793" si="955">IF(ISNUMBER(AY730),AY730,"")</f>
        <v/>
      </c>
      <c r="EU730" s="61" t="str">
        <f t="shared" ref="EU730:EU793" si="956">IF(ISNUMBER(AX730),AX730,"")</f>
        <v/>
      </c>
      <c r="EV730" s="53" t="str">
        <f>IF(ISNUMBER(EK730),EK730*#REF!,"")</f>
        <v/>
      </c>
      <c r="EW730" s="53" t="str">
        <f>IF(ISNUMBER(EL730),EL730*#REF!,"")</f>
        <v/>
      </c>
      <c r="EX730" s="53" t="str">
        <f>IF(ISNUMBER(EM730),EM730*#REF!,"")</f>
        <v/>
      </c>
      <c r="EY730" s="53" t="str">
        <f>IF(ISNUMBER(EN730),EN730*#REF!,"")</f>
        <v/>
      </c>
      <c r="EZ730" s="53" t="str">
        <f>IF(ISNUMBER(EO730),EO730*#REF!,"")</f>
        <v/>
      </c>
      <c r="FA730" s="53" t="str">
        <f>IF(ISNUMBER(EP730),EP730*#REF!,"")</f>
        <v/>
      </c>
      <c r="FB730" s="53" t="e">
        <f>IF(ISNUMBER(EQ730),EQ730*#REF!,"")</f>
        <v>#REF!</v>
      </c>
      <c r="FC730" s="53" t="str">
        <f>IF(ISNUMBER(ER730),ER730*#REF!,"")</f>
        <v/>
      </c>
      <c r="FD730" s="53" t="str">
        <f>IF(ISNUMBER(ES730),ES730*#REF!,"")</f>
        <v/>
      </c>
      <c r="FE730" s="53" t="str">
        <f>IF(ISNUMBER(ET730),ET730*#REF!,"")</f>
        <v/>
      </c>
      <c r="FF730" s="52" t="str">
        <f>IF(ISNUMBER(EU730),EU730*#REF!,"")</f>
        <v/>
      </c>
      <c r="FG730" s="55" t="str">
        <f t="shared" ref="FG730:FG793" si="957">IF(ISNUMBER(EV730),EV730/SUM($EV730:$FA730)*100,"")</f>
        <v/>
      </c>
      <c r="FH730" s="55" t="str">
        <f t="shared" ref="FH730:FH793" si="958">IF(ISNUMBER(EW730),EW730/SUM($EV730:$FA730)*100,"")</f>
        <v/>
      </c>
      <c r="FI730" s="55" t="str">
        <f t="shared" ref="FI730:FI793" si="959">IF(ISNUMBER(EX730),EX730/SUM($EV730:$FA730)*100,"")</f>
        <v/>
      </c>
      <c r="FJ730" s="55" t="str">
        <f t="shared" ref="FJ730:FJ793" si="960">IF(ISNUMBER(EY730),EY730/SUM($EV730:$FA730)*100,"")</f>
        <v/>
      </c>
      <c r="FK730" s="55" t="str">
        <f t="shared" ref="FK730:FK793" si="961">IF(ISNUMBER(EZ730),EZ730/SUM($EV730:$FA730)*100,"")</f>
        <v/>
      </c>
      <c r="FL730" s="55" t="str">
        <f t="shared" ref="FL730:FL793" si="962">IF(ISNUMBER(FA730),FA730/SUM($EV730:$FA730)*100,"")</f>
        <v/>
      </c>
      <c r="FM730" s="55" t="str">
        <f t="shared" ref="FM730:FM793" si="963">IF(ISNUMBER(FB730),FB730/SUM($FB730:$FF730)*100,"")</f>
        <v/>
      </c>
      <c r="FN730" s="55" t="str">
        <f t="shared" ref="FN730:FN793" si="964">IF(ISNUMBER(FC730),FC730/SUM($FB730:$FF730)*100,"")</f>
        <v/>
      </c>
      <c r="FO730" s="55" t="str">
        <f t="shared" ref="FO730:FO793" si="965">IF(ISNUMBER(FD730),FD730/SUM($FB730:$FF730)*100,"")</f>
        <v/>
      </c>
      <c r="FP730" s="55" t="str">
        <f t="shared" ref="FP730:FP793" si="966">IF(ISNUMBER(FE730),FE730/SUM($FB730:$FF730)*100,"")</f>
        <v/>
      </c>
      <c r="FQ730" s="59" t="str">
        <f t="shared" ref="FQ730:FQ793" si="967">IF(ISNUMBER(FF730),FF730/SUM($FB730:$FF730)*100,"")</f>
        <v/>
      </c>
      <c r="FR730" s="53" t="str">
        <f t="shared" si="923"/>
        <v/>
      </c>
      <c r="FS730" s="53">
        <f t="shared" ref="FS730:FS793" si="968">ABS(AT730)</f>
        <v>0</v>
      </c>
      <c r="FT730" s="19">
        <f t="shared" ref="FT730:FT793" si="969">IF(FS730=0,1,0)</f>
        <v>1</v>
      </c>
      <c r="FU730" s="19">
        <f t="shared" ref="FU730:FU793" si="970">IF(FT730=1,0,IF(FS730&lt;5,1,0))</f>
        <v>0</v>
      </c>
      <c r="FV730" s="19">
        <f t="shared" ref="FV730:FV793" si="971">IF(FT730+FU730=1,0,IF(FS730&lt;10,1,0))</f>
        <v>0</v>
      </c>
      <c r="FW730" s="50">
        <f t="shared" ref="FW730:FW793" si="972">IF(FT730+FU730+FV730=1,0,1)</f>
        <v>0</v>
      </c>
      <c r="FX730" s="120">
        <f t="shared" ref="FX730:FX793" si="973">IF(ISNUMBER(FG730),IF(FG730&gt;20,FG730,0),0)</f>
        <v>0</v>
      </c>
      <c r="FY730" s="120">
        <f t="shared" ref="FY730:FY793" si="974">IF(ISNUMBER(FJ730),IF(FJ730&gt;20,FJ730,0),0)</f>
        <v>0</v>
      </c>
      <c r="FZ730" s="120">
        <f t="shared" ref="FZ730:FZ793" si="975">IF(ISNUMBER(FI730),IF(FI730&gt;20,FI730,0),0)</f>
        <v>0</v>
      </c>
      <c r="GA730" s="120">
        <f t="shared" ref="GA730:GA793" si="976">IF(ISNUMBER(FQ730),IF(FQ730&gt;20,FQ730,0),0)</f>
        <v>0</v>
      </c>
      <c r="GB730" s="120">
        <f t="shared" ref="GB730:GB793" si="977">IF(ISNUMBER(FM730),IF(FM730&gt;20,FM730,0),0)</f>
        <v>0</v>
      </c>
      <c r="GC730" s="120">
        <f t="shared" ref="GC730:GC793" si="978">IF(ISNUMBER(FP730),IF(FP730&gt;20,FP730,0),0)</f>
        <v>0</v>
      </c>
      <c r="GD730" s="120">
        <f t="shared" ref="GD730:GD793" si="979">IF(ISNUMBER(FH730),IF(FH730&gt;20,FH730,0),0)</f>
        <v>0</v>
      </c>
      <c r="GE730" s="120">
        <f t="shared" ref="GE730:GE793" si="980">IF(ISNUMBER(FL730),IF(FL730&gt;20,FL730,0),0)</f>
        <v>0</v>
      </c>
      <c r="GF730" s="120">
        <f t="shared" ref="GF730:GF793" si="981">IF(ISNUMBER(FK730),IF(FK730&gt;20,FK730,0),0)</f>
        <v>0</v>
      </c>
      <c r="GG730">
        <f t="shared" ref="GG730:GG793" si="982">IF(GD730&gt;20,GD730,IF(GE730&gt;20,GE730,IF(GF730&gt;20,GF730,0)))</f>
        <v>0</v>
      </c>
      <c r="GH730">
        <f t="shared" ref="GH730:GH793" si="983">IF(ISNUMBER(FO730),IF(FO730&gt;20,FO730,0),0)</f>
        <v>0</v>
      </c>
      <c r="GI730">
        <v>6</v>
      </c>
      <c r="GJ730" t="str">
        <f t="shared" ref="GJ730:GJ793" si="984">IF(ISNUMBER(FR730),IF(GH730&gt;0,"NO3",IF(GB730+GC730=0,"Cl",IF(GA730+GC730=0,"HCO3",IF(GA730+GB730=0,"SO4",IF(GC730=0,IF(GA730&gt;GB730,"Cl-HCO3","HCO3-Cl"),IF(GB730=0,IF(GA730&gt;GC730,"Cl-SO4","SO4-Cl"),IF(GA730=0,IF(GB730&gt;GC730,"HCO3-SO4","SO4-HCO3"),IF(GA730&gt;GB730,IF(GA730&gt;GC730,IF(GB730&gt;GC730,"Cl-HCO3-SO4","Cl-SO4-HCO3"),"SO4-Cl-HCO3"),IF(GB730&gt;GA730,IF(GB730&gt;GC730,IF(GA730&gt;GC730,"HCO3-Cl-SO4","HCO3-SO4-Cl"),"SO4-HCO3-Cl"),"x"))))))))),"")</f>
        <v/>
      </c>
    </row>
    <row r="731" spans="1:192" ht="15" x14ac:dyDescent="0.25">
      <c r="A731" s="50">
        <f t="shared" si="917"/>
        <v>730</v>
      </c>
      <c r="B731" s="2" t="s">
        <v>1124</v>
      </c>
      <c r="C731" t="s">
        <v>1128</v>
      </c>
      <c r="D731" t="s">
        <v>1126</v>
      </c>
      <c r="F731" s="83">
        <v>3537970</v>
      </c>
      <c r="G731" s="271">
        <v>5680430</v>
      </c>
      <c r="H731" s="77">
        <f t="shared" si="924"/>
        <v>537880.38199999998</v>
      </c>
      <c r="I731" s="77">
        <f t="shared" si="925"/>
        <v>5678597.6180000007</v>
      </c>
      <c r="J731" s="66">
        <v>268.5</v>
      </c>
      <c r="K731" s="66" t="s">
        <v>1333</v>
      </c>
      <c r="L731" s="19">
        <v>183</v>
      </c>
      <c r="M731" s="19">
        <v>87.5</v>
      </c>
      <c r="N731" s="19">
        <v>183</v>
      </c>
      <c r="Q731" s="58" t="s">
        <v>1339</v>
      </c>
      <c r="R731" s="58" t="s">
        <v>2867</v>
      </c>
      <c r="S731" s="58" t="s">
        <v>1324</v>
      </c>
      <c r="T731" s="241" t="str">
        <f t="shared" si="926"/>
        <v>-</v>
      </c>
      <c r="U731" s="241" t="str">
        <f t="shared" si="927"/>
        <v>-</v>
      </c>
      <c r="V731" s="241" t="str">
        <f t="shared" si="928"/>
        <v>-</v>
      </c>
      <c r="W731" s="241" t="str">
        <f t="shared" si="922"/>
        <v>-</v>
      </c>
      <c r="X731" s="260">
        <f t="shared" si="918"/>
        <v>6</v>
      </c>
      <c r="Y731" s="261" t="str">
        <f t="shared" si="921"/>
        <v/>
      </c>
      <c r="Z731" s="68"/>
      <c r="AA731" s="131">
        <v>33786</v>
      </c>
      <c r="AB731" s="73">
        <v>2</v>
      </c>
      <c r="AC731" s="58" t="s">
        <v>1038</v>
      </c>
      <c r="AD731" s="58" t="s">
        <v>2286</v>
      </c>
      <c r="AE731" s="70" t="s">
        <v>1787</v>
      </c>
      <c r="AF731" s="66">
        <v>13.3</v>
      </c>
      <c r="AG731" s="19">
        <v>266</v>
      </c>
      <c r="AH731" s="19">
        <v>6.67</v>
      </c>
      <c r="AI731" s="272"/>
      <c r="AS731" s="193">
        <f>SUM(AU731:BN731)+SUM(BO731:CL731)/1000</f>
        <v>223.79599999999999</v>
      </c>
      <c r="AT731" s="248" t="str">
        <f>FR731</f>
        <v/>
      </c>
      <c r="AU731">
        <v>8.6999999999999993</v>
      </c>
      <c r="AV731">
        <v>11.7</v>
      </c>
      <c r="AW731">
        <v>30.6</v>
      </c>
      <c r="AX731">
        <v>5.6</v>
      </c>
      <c r="AY731">
        <v>10.6</v>
      </c>
      <c r="AZ731" s="61">
        <v>153</v>
      </c>
      <c r="BB731">
        <v>2</v>
      </c>
      <c r="BD731" s="120">
        <v>0</v>
      </c>
      <c r="BE731">
        <v>0.08</v>
      </c>
      <c r="BF731">
        <v>1.6E-2</v>
      </c>
      <c r="BG731" s="2"/>
      <c r="BJ731" s="2">
        <v>1.5</v>
      </c>
      <c r="BK731" s="2">
        <v>0</v>
      </c>
      <c r="BN731" s="61">
        <v>0</v>
      </c>
      <c r="BO731" s="90"/>
      <c r="BP731" s="273">
        <v>0</v>
      </c>
      <c r="BQ731" s="90"/>
      <c r="BR731" s="90"/>
      <c r="BS731" s="90"/>
      <c r="BT731" s="90"/>
      <c r="BU731" s="90"/>
      <c r="BV731" s="90"/>
      <c r="BW731" s="90"/>
      <c r="BX731" s="90"/>
      <c r="BY731" s="90"/>
      <c r="BZ731" s="90"/>
      <c r="CA731" s="90"/>
      <c r="CB731" s="90"/>
      <c r="CC731" s="90"/>
      <c r="CD731" s="90"/>
      <c r="CE731" s="90"/>
      <c r="CF731" s="90"/>
      <c r="CG731" s="90"/>
      <c r="CH731" s="90"/>
      <c r="CI731" s="90"/>
      <c r="CJ731" s="90"/>
      <c r="CK731" s="90"/>
      <c r="CL731" s="91"/>
      <c r="CM731" s="90">
        <v>8</v>
      </c>
      <c r="CN731" s="90">
        <v>28.5</v>
      </c>
      <c r="CO731" s="90"/>
      <c r="DB731" s="103"/>
      <c r="DC731" s="90" t="s">
        <v>2290</v>
      </c>
      <c r="DD731" s="103"/>
      <c r="DE731" s="103">
        <v>-16.2</v>
      </c>
      <c r="DF731" s="90" t="s">
        <v>2291</v>
      </c>
      <c r="DG731" s="103">
        <v>-8.84</v>
      </c>
      <c r="DH731" s="103"/>
      <c r="DI731" s="103"/>
      <c r="DJ731" s="103"/>
      <c r="DK731" s="103"/>
      <c r="DL731" s="103"/>
      <c r="DM731" s="103"/>
      <c r="DN731" s="103"/>
      <c r="DO731" s="103"/>
      <c r="DP731" s="103"/>
      <c r="DQ731" s="103"/>
      <c r="DR731" s="103"/>
      <c r="DS731" s="104"/>
      <c r="DT731" s="50">
        <f t="shared" si="929"/>
        <v>0</v>
      </c>
      <c r="DU731" s="73">
        <f t="shared" si="930"/>
        <v>0</v>
      </c>
      <c r="DV731" s="73">
        <f t="shared" si="931"/>
        <v>0</v>
      </c>
      <c r="DW731" s="73">
        <f t="shared" si="932"/>
        <v>1</v>
      </c>
      <c r="DX731" s="73">
        <f t="shared" si="933"/>
        <v>0</v>
      </c>
      <c r="DY731" s="125">
        <f t="shared" si="934"/>
        <v>0</v>
      </c>
      <c r="DZ731" s="73">
        <f t="shared" si="935"/>
        <v>1</v>
      </c>
      <c r="EA731" s="19">
        <f t="shared" si="936"/>
        <v>0</v>
      </c>
      <c r="EB731" s="50">
        <f t="shared" si="937"/>
        <v>0</v>
      </c>
      <c r="EC731" s="19">
        <f t="shared" si="938"/>
        <v>1</v>
      </c>
      <c r="ED731" s="19">
        <f t="shared" si="939"/>
        <v>0</v>
      </c>
      <c r="EE731" s="19">
        <f t="shared" si="940"/>
        <v>0</v>
      </c>
      <c r="EF731" s="50">
        <f t="shared" si="941"/>
        <v>0</v>
      </c>
      <c r="EG731" s="19">
        <f t="shared" si="942"/>
        <v>1</v>
      </c>
      <c r="EH731" s="19">
        <f t="shared" si="943"/>
        <v>0</v>
      </c>
      <c r="EI731" s="50">
        <f t="shared" si="944"/>
        <v>0</v>
      </c>
      <c r="EJ731" s="125">
        <f t="shared" si="945"/>
        <v>1</v>
      </c>
      <c r="EK731">
        <f t="shared" si="946"/>
        <v>8.6999999999999993</v>
      </c>
      <c r="EL731">
        <f t="shared" si="947"/>
        <v>2</v>
      </c>
      <c r="EM731">
        <f t="shared" si="948"/>
        <v>11.7</v>
      </c>
      <c r="EN731">
        <f t="shared" si="949"/>
        <v>30.6</v>
      </c>
      <c r="EO731">
        <f t="shared" si="950"/>
        <v>1.6E-2</v>
      </c>
      <c r="EP731">
        <f t="shared" si="951"/>
        <v>0.08</v>
      </c>
      <c r="EQ731">
        <f t="shared" si="952"/>
        <v>153</v>
      </c>
      <c r="ER731" t="str">
        <f t="shared" si="953"/>
        <v/>
      </c>
      <c r="ES731">
        <f t="shared" si="954"/>
        <v>1.5</v>
      </c>
      <c r="ET731">
        <f t="shared" si="955"/>
        <v>10.6</v>
      </c>
      <c r="EU731" s="61">
        <f t="shared" si="956"/>
        <v>5.6</v>
      </c>
      <c r="EV731" s="53" t="e">
        <f>IF(ISNUMBER(EK731),EK731*#REF!,"")</f>
        <v>#REF!</v>
      </c>
      <c r="EW731" s="53" t="e">
        <f>IF(ISNUMBER(EL731),EL731*#REF!,"")</f>
        <v>#REF!</v>
      </c>
      <c r="EX731" s="53" t="e">
        <f>IF(ISNUMBER(EM731),EM731*#REF!,"")</f>
        <v>#REF!</v>
      </c>
      <c r="EY731" s="53" t="e">
        <f>IF(ISNUMBER(EN731),EN731*#REF!,"")</f>
        <v>#REF!</v>
      </c>
      <c r="EZ731" s="53" t="e">
        <f>IF(ISNUMBER(EO731),EO731*#REF!,"")</f>
        <v>#REF!</v>
      </c>
      <c r="FA731" s="53" t="e">
        <f>IF(ISNUMBER(EP731),EP731*#REF!,"")</f>
        <v>#REF!</v>
      </c>
      <c r="FB731" s="53" t="e">
        <f>IF(ISNUMBER(EQ731),EQ731*#REF!,"")</f>
        <v>#REF!</v>
      </c>
      <c r="FC731" s="53" t="str">
        <f>IF(ISNUMBER(ER731),ER731*#REF!,"")</f>
        <v/>
      </c>
      <c r="FD731" s="53" t="e">
        <f>IF(ISNUMBER(ES731),ES731*#REF!,"")</f>
        <v>#REF!</v>
      </c>
      <c r="FE731" s="53" t="e">
        <f>IF(ISNUMBER(ET731),ET731*#REF!,"")</f>
        <v>#REF!</v>
      </c>
      <c r="FF731" s="52" t="e">
        <f>IF(ISNUMBER(EU731),EU731*#REF!,"")</f>
        <v>#REF!</v>
      </c>
      <c r="FG731" s="55" t="str">
        <f t="shared" si="957"/>
        <v/>
      </c>
      <c r="FH731" s="55" t="str">
        <f t="shared" si="958"/>
        <v/>
      </c>
      <c r="FI731" s="55" t="str">
        <f t="shared" si="959"/>
        <v/>
      </c>
      <c r="FJ731" s="55" t="str">
        <f t="shared" si="960"/>
        <v/>
      </c>
      <c r="FK731" s="55" t="str">
        <f t="shared" si="961"/>
        <v/>
      </c>
      <c r="FL731" s="55" t="str">
        <f t="shared" si="962"/>
        <v/>
      </c>
      <c r="FM731" s="55" t="str">
        <f t="shared" si="963"/>
        <v/>
      </c>
      <c r="FN731" s="55" t="str">
        <f t="shared" si="964"/>
        <v/>
      </c>
      <c r="FO731" s="55" t="str">
        <f t="shared" si="965"/>
        <v/>
      </c>
      <c r="FP731" s="55" t="str">
        <f t="shared" si="966"/>
        <v/>
      </c>
      <c r="FQ731" s="59" t="str">
        <f t="shared" si="967"/>
        <v/>
      </c>
      <c r="FR731" s="53" t="str">
        <f t="shared" si="923"/>
        <v/>
      </c>
      <c r="FS731" s="53" t="e">
        <f t="shared" si="968"/>
        <v>#VALUE!</v>
      </c>
      <c r="FT731" s="19" t="e">
        <f t="shared" si="969"/>
        <v>#VALUE!</v>
      </c>
      <c r="FU731" s="19" t="e">
        <f t="shared" si="970"/>
        <v>#VALUE!</v>
      </c>
      <c r="FV731" s="19" t="e">
        <f t="shared" si="971"/>
        <v>#VALUE!</v>
      </c>
      <c r="FW731" s="50" t="e">
        <f t="shared" si="972"/>
        <v>#VALUE!</v>
      </c>
      <c r="FX731" s="120">
        <f t="shared" si="973"/>
        <v>0</v>
      </c>
      <c r="FY731" s="120">
        <f t="shared" si="974"/>
        <v>0</v>
      </c>
      <c r="FZ731" s="120">
        <f t="shared" si="975"/>
        <v>0</v>
      </c>
      <c r="GA731" s="120">
        <f t="shared" si="976"/>
        <v>0</v>
      </c>
      <c r="GB731" s="120">
        <f t="shared" si="977"/>
        <v>0</v>
      </c>
      <c r="GC731" s="120">
        <f t="shared" si="978"/>
        <v>0</v>
      </c>
      <c r="GD731" s="120">
        <f t="shared" si="979"/>
        <v>0</v>
      </c>
      <c r="GE731" s="120">
        <f t="shared" si="980"/>
        <v>0</v>
      </c>
      <c r="GF731" s="120">
        <f t="shared" si="981"/>
        <v>0</v>
      </c>
      <c r="GG731">
        <f t="shared" si="982"/>
        <v>0</v>
      </c>
      <c r="GH731">
        <f t="shared" si="983"/>
        <v>0</v>
      </c>
      <c r="GI731">
        <v>6</v>
      </c>
      <c r="GJ731" t="str">
        <f t="shared" si="984"/>
        <v/>
      </c>
    </row>
    <row r="732" spans="1:192" ht="15" x14ac:dyDescent="0.25">
      <c r="A732" s="50">
        <f t="shared" si="917"/>
        <v>731</v>
      </c>
      <c r="B732" s="2" t="s">
        <v>1124</v>
      </c>
      <c r="C732" t="s">
        <v>1129</v>
      </c>
      <c r="D732" t="s">
        <v>1131</v>
      </c>
      <c r="F732" s="83">
        <v>3537620</v>
      </c>
      <c r="G732" s="271">
        <v>5679490</v>
      </c>
      <c r="H732" s="77">
        <f t="shared" si="924"/>
        <v>537530.522</v>
      </c>
      <c r="I732" s="77">
        <f t="shared" si="925"/>
        <v>5677657.9939999999</v>
      </c>
      <c r="J732" s="66">
        <v>321.07</v>
      </c>
      <c r="K732" s="66" t="s">
        <v>1333</v>
      </c>
      <c r="L732" s="19">
        <v>192.1</v>
      </c>
      <c r="M732" s="19">
        <v>156.1</v>
      </c>
      <c r="N732" s="19">
        <v>192.1</v>
      </c>
      <c r="Q732" s="58" t="s">
        <v>1339</v>
      </c>
      <c r="R732" s="58" t="s">
        <v>2883</v>
      </c>
      <c r="S732" s="58" t="s">
        <v>1324</v>
      </c>
      <c r="T732" s="241" t="str">
        <f t="shared" si="926"/>
        <v>-</v>
      </c>
      <c r="U732" s="241" t="str">
        <f t="shared" si="927"/>
        <v>-</v>
      </c>
      <c r="V732" s="241" t="str">
        <f t="shared" si="928"/>
        <v>-</v>
      </c>
      <c r="W732" s="241" t="str">
        <f t="shared" si="922"/>
        <v>-</v>
      </c>
      <c r="X732" s="260">
        <f t="shared" si="918"/>
        <v>6</v>
      </c>
      <c r="Y732" s="261" t="str">
        <f t="shared" si="921"/>
        <v/>
      </c>
      <c r="Z732" s="68"/>
      <c r="AA732" s="48" t="s">
        <v>1783</v>
      </c>
      <c r="AB732" s="73">
        <v>1</v>
      </c>
      <c r="AC732" s="58" t="s">
        <v>1038</v>
      </c>
      <c r="AD732" s="58" t="s">
        <v>2283</v>
      </c>
      <c r="AE732" s="57" t="s">
        <v>1431</v>
      </c>
      <c r="AF732" s="66">
        <v>12.6</v>
      </c>
      <c r="AH732" s="19">
        <v>7.1</v>
      </c>
      <c r="AI732" s="272"/>
      <c r="AS732" s="204"/>
      <c r="AT732" s="249"/>
      <c r="AU732" s="51"/>
      <c r="AV732" s="51"/>
      <c r="AW732" s="51"/>
      <c r="AX732" s="51"/>
      <c r="AY732" s="51"/>
      <c r="AZ732" s="49">
        <v>146</v>
      </c>
      <c r="BD732" s="55"/>
      <c r="BF732" s="2"/>
      <c r="BG732" s="2"/>
      <c r="BJ732" s="2"/>
      <c r="BK732" s="2"/>
      <c r="BO732" s="90"/>
      <c r="BP732" s="273"/>
      <c r="BQ732" s="90"/>
      <c r="BR732" s="90"/>
      <c r="BS732" s="90"/>
      <c r="BT732" s="90"/>
      <c r="BU732" s="90"/>
      <c r="BV732" s="90"/>
      <c r="BW732" s="90"/>
      <c r="BX732" s="90"/>
      <c r="BY732" s="90"/>
      <c r="BZ732" s="90"/>
      <c r="CA732" s="90"/>
      <c r="CB732" s="90"/>
      <c r="CC732" s="90"/>
      <c r="CD732" s="90"/>
      <c r="CE732" s="90"/>
      <c r="CF732" s="90"/>
      <c r="CG732" s="90"/>
      <c r="CH732" s="90"/>
      <c r="CI732" s="90"/>
      <c r="CJ732" s="90"/>
      <c r="CK732" s="90"/>
      <c r="CL732" s="91"/>
      <c r="CM732" s="90"/>
      <c r="CN732" s="90">
        <v>23</v>
      </c>
      <c r="CO732" s="90"/>
      <c r="DB732" s="103"/>
      <c r="DC732" s="103" t="s">
        <v>1886</v>
      </c>
      <c r="DD732" s="103"/>
      <c r="DE732" s="103">
        <v>-18.8</v>
      </c>
      <c r="DF732" s="90" t="s">
        <v>2292</v>
      </c>
      <c r="DG732" s="103">
        <v>-8.58</v>
      </c>
      <c r="DH732" s="103"/>
      <c r="DI732" s="103"/>
      <c r="DJ732" s="103"/>
      <c r="DK732" s="103"/>
      <c r="DL732" s="103"/>
      <c r="DM732" s="103"/>
      <c r="DN732" s="103"/>
      <c r="DO732" s="103"/>
      <c r="DP732" s="103"/>
      <c r="DQ732" s="103"/>
      <c r="DR732" s="103"/>
      <c r="DS732" s="104"/>
      <c r="DT732" s="50">
        <f t="shared" si="929"/>
        <v>1</v>
      </c>
      <c r="DU732" s="73">
        <f t="shared" si="930"/>
        <v>0</v>
      </c>
      <c r="DV732" s="73">
        <f t="shared" si="931"/>
        <v>0</v>
      </c>
      <c r="DW732" s="73">
        <f t="shared" si="932"/>
        <v>1</v>
      </c>
      <c r="DX732" s="73">
        <f t="shared" si="933"/>
        <v>0</v>
      </c>
      <c r="DY732" s="125">
        <f t="shared" si="934"/>
        <v>0</v>
      </c>
      <c r="DZ732" s="73">
        <f t="shared" si="935"/>
        <v>1</v>
      </c>
      <c r="EA732" s="19">
        <f t="shared" si="936"/>
        <v>0</v>
      </c>
      <c r="EB732" s="50">
        <f t="shared" si="937"/>
        <v>0</v>
      </c>
      <c r="EC732" s="19">
        <f t="shared" si="938"/>
        <v>0</v>
      </c>
      <c r="ED732" s="19">
        <f t="shared" si="939"/>
        <v>0</v>
      </c>
      <c r="EE732" s="19">
        <f t="shared" si="940"/>
        <v>0</v>
      </c>
      <c r="EF732" s="50">
        <f t="shared" si="941"/>
        <v>1</v>
      </c>
      <c r="EG732" s="19">
        <f t="shared" si="942"/>
        <v>1</v>
      </c>
      <c r="EH732" s="19">
        <f t="shared" si="943"/>
        <v>0</v>
      </c>
      <c r="EI732" s="50">
        <f t="shared" si="944"/>
        <v>0</v>
      </c>
      <c r="EJ732" s="125">
        <f t="shared" si="945"/>
        <v>1</v>
      </c>
      <c r="EK732" t="str">
        <f t="shared" si="946"/>
        <v/>
      </c>
      <c r="EL732" t="str">
        <f t="shared" si="947"/>
        <v/>
      </c>
      <c r="EM732" t="str">
        <f t="shared" si="948"/>
        <v/>
      </c>
      <c r="EN732" t="str">
        <f t="shared" si="949"/>
        <v/>
      </c>
      <c r="EO732" t="str">
        <f t="shared" si="950"/>
        <v/>
      </c>
      <c r="EP732" t="str">
        <f t="shared" si="951"/>
        <v/>
      </c>
      <c r="EQ732">
        <f t="shared" si="952"/>
        <v>146</v>
      </c>
      <c r="ER732" t="str">
        <f t="shared" si="953"/>
        <v/>
      </c>
      <c r="ES732" t="str">
        <f t="shared" si="954"/>
        <v/>
      </c>
      <c r="ET732" t="str">
        <f t="shared" si="955"/>
        <v/>
      </c>
      <c r="EU732" s="61" t="str">
        <f t="shared" si="956"/>
        <v/>
      </c>
      <c r="EV732" s="53" t="str">
        <f>IF(ISNUMBER(EK732),EK732*#REF!,"")</f>
        <v/>
      </c>
      <c r="EW732" s="53" t="str">
        <f>IF(ISNUMBER(EL732),EL732*#REF!,"")</f>
        <v/>
      </c>
      <c r="EX732" s="53" t="str">
        <f>IF(ISNUMBER(EM732),EM732*#REF!,"")</f>
        <v/>
      </c>
      <c r="EY732" s="53" t="str">
        <f>IF(ISNUMBER(EN732),EN732*#REF!,"")</f>
        <v/>
      </c>
      <c r="EZ732" s="53" t="str">
        <f>IF(ISNUMBER(EO732),EO732*#REF!,"")</f>
        <v/>
      </c>
      <c r="FA732" s="53" t="str">
        <f>IF(ISNUMBER(EP732),EP732*#REF!,"")</f>
        <v/>
      </c>
      <c r="FB732" s="53" t="e">
        <f>IF(ISNUMBER(EQ732),EQ732*#REF!,"")</f>
        <v>#REF!</v>
      </c>
      <c r="FC732" s="53" t="str">
        <f>IF(ISNUMBER(ER732),ER732*#REF!,"")</f>
        <v/>
      </c>
      <c r="FD732" s="53" t="str">
        <f>IF(ISNUMBER(ES732),ES732*#REF!,"")</f>
        <v/>
      </c>
      <c r="FE732" s="53" t="str">
        <f>IF(ISNUMBER(ET732),ET732*#REF!,"")</f>
        <v/>
      </c>
      <c r="FF732" s="52" t="str">
        <f>IF(ISNUMBER(EU732),EU732*#REF!,"")</f>
        <v/>
      </c>
      <c r="FG732" s="55" t="str">
        <f t="shared" si="957"/>
        <v/>
      </c>
      <c r="FH732" s="55" t="str">
        <f t="shared" si="958"/>
        <v/>
      </c>
      <c r="FI732" s="55" t="str">
        <f t="shared" si="959"/>
        <v/>
      </c>
      <c r="FJ732" s="55" t="str">
        <f t="shared" si="960"/>
        <v/>
      </c>
      <c r="FK732" s="55" t="str">
        <f t="shared" si="961"/>
        <v/>
      </c>
      <c r="FL732" s="55" t="str">
        <f t="shared" si="962"/>
        <v/>
      </c>
      <c r="FM732" s="55" t="str">
        <f t="shared" si="963"/>
        <v/>
      </c>
      <c r="FN732" s="55" t="str">
        <f t="shared" si="964"/>
        <v/>
      </c>
      <c r="FO732" s="55" t="str">
        <f t="shared" si="965"/>
        <v/>
      </c>
      <c r="FP732" s="55" t="str">
        <f t="shared" si="966"/>
        <v/>
      </c>
      <c r="FQ732" s="59" t="str">
        <f t="shared" si="967"/>
        <v/>
      </c>
      <c r="FR732" s="53" t="str">
        <f t="shared" si="923"/>
        <v/>
      </c>
      <c r="FS732" s="53">
        <f t="shared" si="968"/>
        <v>0</v>
      </c>
      <c r="FT732" s="19">
        <f t="shared" si="969"/>
        <v>1</v>
      </c>
      <c r="FU732" s="19">
        <f t="shared" si="970"/>
        <v>0</v>
      </c>
      <c r="FV732" s="19">
        <f t="shared" si="971"/>
        <v>0</v>
      </c>
      <c r="FW732" s="50">
        <f t="shared" si="972"/>
        <v>0</v>
      </c>
      <c r="FX732" s="120">
        <f t="shared" si="973"/>
        <v>0</v>
      </c>
      <c r="FY732" s="120">
        <f t="shared" si="974"/>
        <v>0</v>
      </c>
      <c r="FZ732" s="120">
        <f t="shared" si="975"/>
        <v>0</v>
      </c>
      <c r="GA732" s="120">
        <f t="shared" si="976"/>
        <v>0</v>
      </c>
      <c r="GB732" s="120">
        <f t="shared" si="977"/>
        <v>0</v>
      </c>
      <c r="GC732" s="120">
        <f t="shared" si="978"/>
        <v>0</v>
      </c>
      <c r="GD732" s="120">
        <f t="shared" si="979"/>
        <v>0</v>
      </c>
      <c r="GE732" s="120">
        <f t="shared" si="980"/>
        <v>0</v>
      </c>
      <c r="GF732" s="120">
        <f t="shared" si="981"/>
        <v>0</v>
      </c>
      <c r="GG732">
        <f t="shared" si="982"/>
        <v>0</v>
      </c>
      <c r="GH732">
        <f t="shared" si="983"/>
        <v>0</v>
      </c>
      <c r="GI732">
        <v>6</v>
      </c>
      <c r="GJ732" t="str">
        <f t="shared" si="984"/>
        <v/>
      </c>
    </row>
    <row r="733" spans="1:192" ht="15" x14ac:dyDescent="0.25">
      <c r="A733" s="50">
        <f t="shared" si="917"/>
        <v>732</v>
      </c>
      <c r="B733" s="2" t="s">
        <v>1124</v>
      </c>
      <c r="C733" t="s">
        <v>1129</v>
      </c>
      <c r="D733" t="s">
        <v>1131</v>
      </c>
      <c r="F733" s="83">
        <v>3537620</v>
      </c>
      <c r="G733" s="271">
        <v>5679490</v>
      </c>
      <c r="H733" s="77">
        <f t="shared" si="924"/>
        <v>537530.522</v>
      </c>
      <c r="I733" s="77">
        <f t="shared" si="925"/>
        <v>5677657.9939999999</v>
      </c>
      <c r="J733" s="66">
        <v>321.07</v>
      </c>
      <c r="K733" s="66" t="s">
        <v>1333</v>
      </c>
      <c r="L733" s="19">
        <v>192.1</v>
      </c>
      <c r="M733" s="19">
        <v>156.1</v>
      </c>
      <c r="N733" s="19">
        <v>192.1</v>
      </c>
      <c r="Q733" s="58" t="s">
        <v>1339</v>
      </c>
      <c r="R733" s="58" t="s">
        <v>2883</v>
      </c>
      <c r="S733" s="58" t="s">
        <v>1324</v>
      </c>
      <c r="T733" s="241" t="str">
        <f t="shared" si="926"/>
        <v>-</v>
      </c>
      <c r="U733" s="241" t="str">
        <f t="shared" si="927"/>
        <v>-</v>
      </c>
      <c r="V733" s="241" t="str">
        <f t="shared" si="928"/>
        <v>-</v>
      </c>
      <c r="W733" s="241" t="str">
        <f t="shared" si="922"/>
        <v>-</v>
      </c>
      <c r="X733" s="260">
        <f t="shared" si="918"/>
        <v>6</v>
      </c>
      <c r="Y733" s="261" t="str">
        <f t="shared" ref="Y733:Y764" si="985">GJ733</f>
        <v/>
      </c>
      <c r="Z733" s="68"/>
      <c r="AA733" s="131">
        <v>33786</v>
      </c>
      <c r="AB733" s="73">
        <v>2</v>
      </c>
      <c r="AC733" s="58" t="s">
        <v>1038</v>
      </c>
      <c r="AD733" s="58" t="s">
        <v>2286</v>
      </c>
      <c r="AE733" s="70" t="s">
        <v>1787</v>
      </c>
      <c r="AF733" s="128">
        <v>12.6</v>
      </c>
      <c r="AG733" s="19">
        <v>238</v>
      </c>
      <c r="AH733" s="19">
        <v>6.58</v>
      </c>
      <c r="AI733" s="272"/>
      <c r="AS733" s="193">
        <f>SUM(AU733:BN733)+SUM(BO733:CL733)/1000</f>
        <v>193.8</v>
      </c>
      <c r="AT733" s="248" t="str">
        <f>FR733</f>
        <v/>
      </c>
      <c r="AU733">
        <v>7.5</v>
      </c>
      <c r="AV733">
        <v>9.3000000000000007</v>
      </c>
      <c r="AW733">
        <v>28.3</v>
      </c>
      <c r="AX733">
        <v>6.7</v>
      </c>
      <c r="AY733">
        <v>9.3000000000000007</v>
      </c>
      <c r="AZ733" s="61">
        <v>129</v>
      </c>
      <c r="BB733">
        <v>1.6</v>
      </c>
      <c r="BD733" s="120">
        <v>0</v>
      </c>
      <c r="BF733" s="2"/>
      <c r="BG733" s="2"/>
      <c r="BJ733" s="2">
        <v>2.1</v>
      </c>
      <c r="BK733" s="2">
        <v>0</v>
      </c>
      <c r="BN733" s="61">
        <v>0</v>
      </c>
      <c r="BO733" s="90"/>
      <c r="BP733" s="273">
        <v>0</v>
      </c>
      <c r="BQ733" s="90"/>
      <c r="BR733" s="90"/>
      <c r="BS733" s="90"/>
      <c r="BT733" s="90"/>
      <c r="BU733" s="90"/>
      <c r="BV733" s="90"/>
      <c r="BW733" s="90"/>
      <c r="BX733" s="90"/>
      <c r="BY733" s="90"/>
      <c r="BZ733" s="90"/>
      <c r="CA733" s="90"/>
      <c r="CB733" s="90"/>
      <c r="CC733" s="90"/>
      <c r="CD733" s="90"/>
      <c r="CE733" s="90"/>
      <c r="CF733" s="90"/>
      <c r="CG733" s="90"/>
      <c r="CH733" s="90"/>
      <c r="CI733" s="90"/>
      <c r="CJ733" s="90"/>
      <c r="CK733" s="90"/>
      <c r="CL733" s="91"/>
      <c r="CM733" s="90">
        <v>6</v>
      </c>
      <c r="CN733" s="90">
        <v>28.8</v>
      </c>
      <c r="CO733" s="90"/>
      <c r="DB733" s="103"/>
      <c r="DC733" s="90" t="s">
        <v>2293</v>
      </c>
      <c r="DD733" s="103"/>
      <c r="DE733" s="103">
        <v>-16.2</v>
      </c>
      <c r="DF733" s="90" t="s">
        <v>2294</v>
      </c>
      <c r="DG733" s="103">
        <v>-8.8699999999999992</v>
      </c>
      <c r="DH733" s="103"/>
      <c r="DI733" s="103"/>
      <c r="DJ733" s="103"/>
      <c r="DK733" s="103"/>
      <c r="DL733" s="103"/>
      <c r="DM733" s="103"/>
      <c r="DN733" s="103"/>
      <c r="DO733" s="103"/>
      <c r="DP733" s="103"/>
      <c r="DQ733" s="103"/>
      <c r="DR733" s="103"/>
      <c r="DS733" s="104"/>
      <c r="DT733" s="50">
        <f t="shared" si="929"/>
        <v>0</v>
      </c>
      <c r="DU733" s="73">
        <f t="shared" si="930"/>
        <v>0</v>
      </c>
      <c r="DV733" s="73">
        <f t="shared" si="931"/>
        <v>0</v>
      </c>
      <c r="DW733" s="73">
        <f t="shared" si="932"/>
        <v>1</v>
      </c>
      <c r="DX733" s="73">
        <f t="shared" si="933"/>
        <v>0</v>
      </c>
      <c r="DY733" s="125">
        <f t="shared" si="934"/>
        <v>0</v>
      </c>
      <c r="DZ733" s="73">
        <f t="shared" si="935"/>
        <v>1</v>
      </c>
      <c r="EA733" s="19">
        <f t="shared" si="936"/>
        <v>0</v>
      </c>
      <c r="EB733" s="50">
        <f t="shared" si="937"/>
        <v>0</v>
      </c>
      <c r="EC733" s="19">
        <f t="shared" si="938"/>
        <v>1</v>
      </c>
      <c r="ED733" s="19">
        <f t="shared" si="939"/>
        <v>0</v>
      </c>
      <c r="EE733" s="19">
        <f t="shared" si="940"/>
        <v>0</v>
      </c>
      <c r="EF733" s="50">
        <f t="shared" si="941"/>
        <v>0</v>
      </c>
      <c r="EG733" s="19">
        <f t="shared" si="942"/>
        <v>1</v>
      </c>
      <c r="EH733" s="19">
        <f t="shared" si="943"/>
        <v>0</v>
      </c>
      <c r="EI733" s="50">
        <f t="shared" si="944"/>
        <v>0</v>
      </c>
      <c r="EJ733" s="125">
        <f t="shared" si="945"/>
        <v>1</v>
      </c>
      <c r="EK733">
        <f t="shared" si="946"/>
        <v>7.5</v>
      </c>
      <c r="EL733">
        <f t="shared" si="947"/>
        <v>1.6</v>
      </c>
      <c r="EM733">
        <f t="shared" si="948"/>
        <v>9.3000000000000007</v>
      </c>
      <c r="EN733">
        <f t="shared" si="949"/>
        <v>28.3</v>
      </c>
      <c r="EO733" t="str">
        <f t="shared" si="950"/>
        <v/>
      </c>
      <c r="EP733" t="str">
        <f t="shared" si="951"/>
        <v/>
      </c>
      <c r="EQ733">
        <f t="shared" si="952"/>
        <v>129</v>
      </c>
      <c r="ER733" t="str">
        <f t="shared" si="953"/>
        <v/>
      </c>
      <c r="ES733">
        <f t="shared" si="954"/>
        <v>2.1</v>
      </c>
      <c r="ET733">
        <f t="shared" si="955"/>
        <v>9.3000000000000007</v>
      </c>
      <c r="EU733" s="61">
        <f t="shared" si="956"/>
        <v>6.7</v>
      </c>
      <c r="EV733" s="53" t="e">
        <f>IF(ISNUMBER(EK733),EK733*#REF!,"")</f>
        <v>#REF!</v>
      </c>
      <c r="EW733" s="53" t="e">
        <f>IF(ISNUMBER(EL733),EL733*#REF!,"")</f>
        <v>#REF!</v>
      </c>
      <c r="EX733" s="53" t="e">
        <f>IF(ISNUMBER(EM733),EM733*#REF!,"")</f>
        <v>#REF!</v>
      </c>
      <c r="EY733" s="53" t="e">
        <f>IF(ISNUMBER(EN733),EN733*#REF!,"")</f>
        <v>#REF!</v>
      </c>
      <c r="EZ733" s="53" t="str">
        <f>IF(ISNUMBER(EO733),EO733*#REF!,"")</f>
        <v/>
      </c>
      <c r="FA733" s="53" t="str">
        <f>IF(ISNUMBER(EP733),EP733*#REF!,"")</f>
        <v/>
      </c>
      <c r="FB733" s="53" t="e">
        <f>IF(ISNUMBER(EQ733),EQ733*#REF!,"")</f>
        <v>#REF!</v>
      </c>
      <c r="FC733" s="53" t="str">
        <f>IF(ISNUMBER(ER733),ER733*#REF!,"")</f>
        <v/>
      </c>
      <c r="FD733" s="53" t="e">
        <f>IF(ISNUMBER(ES733),ES733*#REF!,"")</f>
        <v>#REF!</v>
      </c>
      <c r="FE733" s="53" t="e">
        <f>IF(ISNUMBER(ET733),ET733*#REF!,"")</f>
        <v>#REF!</v>
      </c>
      <c r="FF733" s="52" t="e">
        <f>IF(ISNUMBER(EU733),EU733*#REF!,"")</f>
        <v>#REF!</v>
      </c>
      <c r="FG733" s="55" t="str">
        <f t="shared" si="957"/>
        <v/>
      </c>
      <c r="FH733" s="55" t="str">
        <f t="shared" si="958"/>
        <v/>
      </c>
      <c r="FI733" s="55" t="str">
        <f t="shared" si="959"/>
        <v/>
      </c>
      <c r="FJ733" s="55" t="str">
        <f t="shared" si="960"/>
        <v/>
      </c>
      <c r="FK733" s="55" t="str">
        <f t="shared" si="961"/>
        <v/>
      </c>
      <c r="FL733" s="55" t="str">
        <f t="shared" si="962"/>
        <v/>
      </c>
      <c r="FM733" s="55" t="str">
        <f t="shared" si="963"/>
        <v/>
      </c>
      <c r="FN733" s="55" t="str">
        <f t="shared" si="964"/>
        <v/>
      </c>
      <c r="FO733" s="55" t="str">
        <f t="shared" si="965"/>
        <v/>
      </c>
      <c r="FP733" s="55" t="str">
        <f t="shared" si="966"/>
        <v/>
      </c>
      <c r="FQ733" s="59" t="str">
        <f t="shared" si="967"/>
        <v/>
      </c>
      <c r="FR733" s="53" t="str">
        <f t="shared" si="923"/>
        <v/>
      </c>
      <c r="FS733" s="53" t="e">
        <f t="shared" si="968"/>
        <v>#VALUE!</v>
      </c>
      <c r="FT733" s="19" t="e">
        <f t="shared" si="969"/>
        <v>#VALUE!</v>
      </c>
      <c r="FU733" s="19" t="e">
        <f t="shared" si="970"/>
        <v>#VALUE!</v>
      </c>
      <c r="FV733" s="19" t="e">
        <f t="shared" si="971"/>
        <v>#VALUE!</v>
      </c>
      <c r="FW733" s="50" t="e">
        <f t="shared" si="972"/>
        <v>#VALUE!</v>
      </c>
      <c r="FX733" s="120">
        <f t="shared" si="973"/>
        <v>0</v>
      </c>
      <c r="FY733" s="120">
        <f t="shared" si="974"/>
        <v>0</v>
      </c>
      <c r="FZ733" s="120">
        <f t="shared" si="975"/>
        <v>0</v>
      </c>
      <c r="GA733" s="120">
        <f t="shared" si="976"/>
        <v>0</v>
      </c>
      <c r="GB733" s="120">
        <f t="shared" si="977"/>
        <v>0</v>
      </c>
      <c r="GC733" s="120">
        <f t="shared" si="978"/>
        <v>0</v>
      </c>
      <c r="GD733" s="120">
        <f t="shared" si="979"/>
        <v>0</v>
      </c>
      <c r="GE733" s="120">
        <f t="shared" si="980"/>
        <v>0</v>
      </c>
      <c r="GF733" s="120">
        <f t="shared" si="981"/>
        <v>0</v>
      </c>
      <c r="GG733">
        <f t="shared" si="982"/>
        <v>0</v>
      </c>
      <c r="GH733">
        <f t="shared" si="983"/>
        <v>0</v>
      </c>
      <c r="GI733">
        <v>6</v>
      </c>
      <c r="GJ733" t="str">
        <f t="shared" si="984"/>
        <v/>
      </c>
    </row>
    <row r="734" spans="1:192" ht="15" x14ac:dyDescent="0.25">
      <c r="A734" s="50">
        <f t="shared" ref="A734:A797" si="986">A733+1</f>
        <v>733</v>
      </c>
      <c r="B734" s="2" t="s">
        <v>1124</v>
      </c>
      <c r="C734" t="s">
        <v>1130</v>
      </c>
      <c r="D734" t="s">
        <v>1132</v>
      </c>
      <c r="F734" s="83">
        <v>3536740</v>
      </c>
      <c r="G734" s="271">
        <v>5679900</v>
      </c>
      <c r="H734" s="77">
        <f t="shared" si="924"/>
        <v>536650.87399999995</v>
      </c>
      <c r="I734" s="77">
        <f t="shared" si="925"/>
        <v>5678067.8300000001</v>
      </c>
      <c r="J734" s="66">
        <v>313.60000000000002</v>
      </c>
      <c r="K734" s="66" t="s">
        <v>1333</v>
      </c>
      <c r="L734" s="19">
        <v>195.5</v>
      </c>
      <c r="M734" s="19">
        <v>164</v>
      </c>
      <c r="N734" s="19">
        <v>193.7</v>
      </c>
      <c r="Q734" s="58" t="s">
        <v>1339</v>
      </c>
      <c r="R734" s="58" t="s">
        <v>2883</v>
      </c>
      <c r="S734" s="58" t="s">
        <v>1324</v>
      </c>
      <c r="T734" s="241" t="str">
        <f t="shared" si="926"/>
        <v>-</v>
      </c>
      <c r="U734" s="241" t="str">
        <f t="shared" si="927"/>
        <v>-</v>
      </c>
      <c r="V734" s="241" t="str">
        <f t="shared" si="928"/>
        <v>-</v>
      </c>
      <c r="W734" s="241" t="str">
        <f t="shared" si="922"/>
        <v>-</v>
      </c>
      <c r="X734" s="260">
        <f t="shared" si="918"/>
        <v>6</v>
      </c>
      <c r="Y734" s="261" t="str">
        <f t="shared" si="985"/>
        <v/>
      </c>
      <c r="Z734" s="68"/>
      <c r="AA734" s="48" t="s">
        <v>1783</v>
      </c>
      <c r="AB734" s="73">
        <v>1</v>
      </c>
      <c r="AC734" s="58" t="s">
        <v>1038</v>
      </c>
      <c r="AD734" s="58" t="s">
        <v>2283</v>
      </c>
      <c r="AE734" s="57" t="s">
        <v>1431</v>
      </c>
      <c r="AF734" s="128">
        <v>12</v>
      </c>
      <c r="AH734" s="19">
        <v>7.3</v>
      </c>
      <c r="AI734" s="272"/>
      <c r="AS734" s="204"/>
      <c r="AT734" s="249"/>
      <c r="AU734" s="51"/>
      <c r="AV734" s="51"/>
      <c r="AW734" s="51"/>
      <c r="AX734" s="51"/>
      <c r="AY734" s="51"/>
      <c r="AZ734" s="49">
        <v>171</v>
      </c>
      <c r="BD734" s="55"/>
      <c r="BF734" s="2"/>
      <c r="BG734" s="2"/>
      <c r="BJ734" s="2"/>
      <c r="BK734" s="2"/>
      <c r="BO734" s="90"/>
      <c r="BP734" s="273"/>
      <c r="BQ734" s="90"/>
      <c r="BR734" s="90"/>
      <c r="BS734" s="90"/>
      <c r="BT734" s="90"/>
      <c r="BU734" s="90"/>
      <c r="BV734" s="90"/>
      <c r="BW734" s="90"/>
      <c r="BX734" s="90"/>
      <c r="BY734" s="90"/>
      <c r="BZ734" s="90"/>
      <c r="CA734" s="90"/>
      <c r="CB734" s="90"/>
      <c r="CC734" s="90"/>
      <c r="CD734" s="90"/>
      <c r="CE734" s="90"/>
      <c r="CF734" s="90"/>
      <c r="CG734" s="90"/>
      <c r="CH734" s="90"/>
      <c r="CI734" s="90"/>
      <c r="CJ734" s="90"/>
      <c r="CK734" s="90"/>
      <c r="CL734" s="91"/>
      <c r="CM734" s="90"/>
      <c r="CN734" s="90">
        <v>23</v>
      </c>
      <c r="CO734" s="90"/>
      <c r="DB734" s="103"/>
      <c r="DC734" s="90" t="s">
        <v>2295</v>
      </c>
      <c r="DD734" s="103"/>
      <c r="DE734" s="103">
        <v>-12.5</v>
      </c>
      <c r="DF734" s="90" t="s">
        <v>2296</v>
      </c>
      <c r="DG734" s="103">
        <v>-8.67</v>
      </c>
      <c r="DH734" s="103"/>
      <c r="DI734" s="103"/>
      <c r="DJ734" s="103"/>
      <c r="DK734" s="103"/>
      <c r="DL734" s="103"/>
      <c r="DM734" s="103"/>
      <c r="DN734" s="103"/>
      <c r="DO734" s="103"/>
      <c r="DP734" s="103"/>
      <c r="DQ734" s="103"/>
      <c r="DR734" s="103"/>
      <c r="DS734" s="104"/>
      <c r="DT734" s="50">
        <f t="shared" si="929"/>
        <v>1</v>
      </c>
      <c r="DU734" s="73">
        <f t="shared" si="930"/>
        <v>0</v>
      </c>
      <c r="DV734" s="73">
        <f t="shared" si="931"/>
        <v>0</v>
      </c>
      <c r="DW734" s="73">
        <f t="shared" si="932"/>
        <v>1</v>
      </c>
      <c r="DX734" s="73">
        <f t="shared" si="933"/>
        <v>0</v>
      </c>
      <c r="DY734" s="125">
        <f t="shared" si="934"/>
        <v>0</v>
      </c>
      <c r="DZ734" s="73">
        <f t="shared" si="935"/>
        <v>1</v>
      </c>
      <c r="EA734" s="19">
        <f t="shared" si="936"/>
        <v>0</v>
      </c>
      <c r="EB734" s="50">
        <f t="shared" si="937"/>
        <v>0</v>
      </c>
      <c r="EC734" s="19">
        <f t="shared" si="938"/>
        <v>0</v>
      </c>
      <c r="ED734" s="19">
        <f t="shared" si="939"/>
        <v>0</v>
      </c>
      <c r="EE734" s="19">
        <f t="shared" si="940"/>
        <v>0</v>
      </c>
      <c r="EF734" s="50">
        <f t="shared" si="941"/>
        <v>1</v>
      </c>
      <c r="EG734" s="19">
        <f t="shared" si="942"/>
        <v>1</v>
      </c>
      <c r="EH734" s="19">
        <f t="shared" si="943"/>
        <v>0</v>
      </c>
      <c r="EI734" s="50">
        <f t="shared" si="944"/>
        <v>0</v>
      </c>
      <c r="EJ734" s="125">
        <f t="shared" si="945"/>
        <v>1</v>
      </c>
      <c r="EK734" t="str">
        <f t="shared" si="946"/>
        <v/>
      </c>
      <c r="EL734" t="str">
        <f t="shared" si="947"/>
        <v/>
      </c>
      <c r="EM734" t="str">
        <f t="shared" si="948"/>
        <v/>
      </c>
      <c r="EN734" t="str">
        <f t="shared" si="949"/>
        <v/>
      </c>
      <c r="EO734" t="str">
        <f t="shared" si="950"/>
        <v/>
      </c>
      <c r="EP734" t="str">
        <f t="shared" si="951"/>
        <v/>
      </c>
      <c r="EQ734">
        <f t="shared" si="952"/>
        <v>171</v>
      </c>
      <c r="ER734" t="str">
        <f t="shared" si="953"/>
        <v/>
      </c>
      <c r="ES734" t="str">
        <f t="shared" si="954"/>
        <v/>
      </c>
      <c r="ET734" t="str">
        <f t="shared" si="955"/>
        <v/>
      </c>
      <c r="EU734" s="61" t="str">
        <f t="shared" si="956"/>
        <v/>
      </c>
      <c r="EV734" s="53" t="str">
        <f>IF(ISNUMBER(EK734),EK734*#REF!,"")</f>
        <v/>
      </c>
      <c r="EW734" s="53" t="str">
        <f>IF(ISNUMBER(EL734),EL734*#REF!,"")</f>
        <v/>
      </c>
      <c r="EX734" s="53" t="str">
        <f>IF(ISNUMBER(EM734),EM734*#REF!,"")</f>
        <v/>
      </c>
      <c r="EY734" s="53" t="str">
        <f>IF(ISNUMBER(EN734),EN734*#REF!,"")</f>
        <v/>
      </c>
      <c r="EZ734" s="53" t="str">
        <f>IF(ISNUMBER(EO734),EO734*#REF!,"")</f>
        <v/>
      </c>
      <c r="FA734" s="53" t="str">
        <f>IF(ISNUMBER(EP734),EP734*#REF!,"")</f>
        <v/>
      </c>
      <c r="FB734" s="53" t="e">
        <f>IF(ISNUMBER(EQ734),EQ734*#REF!,"")</f>
        <v>#REF!</v>
      </c>
      <c r="FC734" s="53" t="str">
        <f>IF(ISNUMBER(ER734),ER734*#REF!,"")</f>
        <v/>
      </c>
      <c r="FD734" s="53" t="str">
        <f>IF(ISNUMBER(ES734),ES734*#REF!,"")</f>
        <v/>
      </c>
      <c r="FE734" s="53" t="str">
        <f>IF(ISNUMBER(ET734),ET734*#REF!,"")</f>
        <v/>
      </c>
      <c r="FF734" s="52" t="str">
        <f>IF(ISNUMBER(EU734),EU734*#REF!,"")</f>
        <v/>
      </c>
      <c r="FG734" s="55" t="str">
        <f t="shared" si="957"/>
        <v/>
      </c>
      <c r="FH734" s="55" t="str">
        <f t="shared" si="958"/>
        <v/>
      </c>
      <c r="FI734" s="55" t="str">
        <f t="shared" si="959"/>
        <v/>
      </c>
      <c r="FJ734" s="55" t="str">
        <f t="shared" si="960"/>
        <v/>
      </c>
      <c r="FK734" s="55" t="str">
        <f t="shared" si="961"/>
        <v/>
      </c>
      <c r="FL734" s="55" t="str">
        <f t="shared" si="962"/>
        <v/>
      </c>
      <c r="FM734" s="55" t="str">
        <f t="shared" si="963"/>
        <v/>
      </c>
      <c r="FN734" s="55" t="str">
        <f t="shared" si="964"/>
        <v/>
      </c>
      <c r="FO734" s="55" t="str">
        <f t="shared" si="965"/>
        <v/>
      </c>
      <c r="FP734" s="55" t="str">
        <f t="shared" si="966"/>
        <v/>
      </c>
      <c r="FQ734" s="59" t="str">
        <f t="shared" si="967"/>
        <v/>
      </c>
      <c r="FR734" s="53" t="str">
        <f t="shared" si="923"/>
        <v/>
      </c>
      <c r="FS734" s="53">
        <f t="shared" si="968"/>
        <v>0</v>
      </c>
      <c r="FT734" s="19">
        <f t="shared" si="969"/>
        <v>1</v>
      </c>
      <c r="FU734" s="19">
        <f t="shared" si="970"/>
        <v>0</v>
      </c>
      <c r="FV734" s="19">
        <f t="shared" si="971"/>
        <v>0</v>
      </c>
      <c r="FW734" s="50">
        <f t="shared" si="972"/>
        <v>0</v>
      </c>
      <c r="FX734" s="120">
        <f t="shared" si="973"/>
        <v>0</v>
      </c>
      <c r="FY734" s="120">
        <f t="shared" si="974"/>
        <v>0</v>
      </c>
      <c r="FZ734" s="120">
        <f t="shared" si="975"/>
        <v>0</v>
      </c>
      <c r="GA734" s="120">
        <f t="shared" si="976"/>
        <v>0</v>
      </c>
      <c r="GB734" s="120">
        <f t="shared" si="977"/>
        <v>0</v>
      </c>
      <c r="GC734" s="120">
        <f t="shared" si="978"/>
        <v>0</v>
      </c>
      <c r="GD734" s="120">
        <f t="shared" si="979"/>
        <v>0</v>
      </c>
      <c r="GE734" s="120">
        <f t="shared" si="980"/>
        <v>0</v>
      </c>
      <c r="GF734" s="120">
        <f t="shared" si="981"/>
        <v>0</v>
      </c>
      <c r="GG734">
        <f t="shared" si="982"/>
        <v>0</v>
      </c>
      <c r="GH734">
        <f t="shared" si="983"/>
        <v>0</v>
      </c>
      <c r="GI734">
        <v>6</v>
      </c>
      <c r="GJ734" t="str">
        <f t="shared" si="984"/>
        <v/>
      </c>
    </row>
    <row r="735" spans="1:192" ht="15" x14ac:dyDescent="0.25">
      <c r="A735" s="50">
        <f t="shared" si="986"/>
        <v>734</v>
      </c>
      <c r="B735" s="2" t="s">
        <v>1124</v>
      </c>
      <c r="C735" t="s">
        <v>1130</v>
      </c>
      <c r="D735" t="s">
        <v>1132</v>
      </c>
      <c r="F735" s="83">
        <v>3536740</v>
      </c>
      <c r="G735" s="271">
        <v>5679900</v>
      </c>
      <c r="H735" s="77">
        <f t="shared" si="924"/>
        <v>536650.87399999995</v>
      </c>
      <c r="I735" s="77">
        <f t="shared" si="925"/>
        <v>5678067.8300000001</v>
      </c>
      <c r="J735" s="66">
        <v>313.60000000000002</v>
      </c>
      <c r="K735" s="66" t="s">
        <v>1333</v>
      </c>
      <c r="L735" s="19">
        <v>195.5</v>
      </c>
      <c r="M735" s="19">
        <v>164</v>
      </c>
      <c r="N735" s="19">
        <v>193.7</v>
      </c>
      <c r="Q735" s="58" t="s">
        <v>1339</v>
      </c>
      <c r="R735" s="58" t="s">
        <v>2883</v>
      </c>
      <c r="S735" s="58" t="s">
        <v>1324</v>
      </c>
      <c r="T735" s="241" t="str">
        <f t="shared" si="926"/>
        <v>-</v>
      </c>
      <c r="U735" s="241" t="str">
        <f t="shared" si="927"/>
        <v>-</v>
      </c>
      <c r="V735" s="241" t="str">
        <f t="shared" si="928"/>
        <v>-</v>
      </c>
      <c r="W735" s="241" t="str">
        <f t="shared" si="922"/>
        <v>-</v>
      </c>
      <c r="X735" s="260">
        <f t="shared" si="918"/>
        <v>6</v>
      </c>
      <c r="Y735" s="261" t="str">
        <f t="shared" si="985"/>
        <v/>
      </c>
      <c r="Z735" s="68"/>
      <c r="AA735" s="131">
        <v>33786</v>
      </c>
      <c r="AB735" s="73">
        <v>2</v>
      </c>
      <c r="AC735" s="58" t="s">
        <v>1038</v>
      </c>
      <c r="AD735" s="58" t="s">
        <v>2286</v>
      </c>
      <c r="AE735" s="70" t="s">
        <v>1787</v>
      </c>
      <c r="AF735" s="66">
        <v>13.7</v>
      </c>
      <c r="AG735" s="19">
        <v>275</v>
      </c>
      <c r="AH735" s="47">
        <v>6.72</v>
      </c>
      <c r="AI735" s="272"/>
      <c r="AS735" s="193">
        <f>SUM(AU735:BN735)+SUM(BO735:CL735)/1000</f>
        <v>237.1</v>
      </c>
      <c r="AT735" s="248" t="str">
        <f>FR735</f>
        <v/>
      </c>
      <c r="AU735">
        <v>8.6</v>
      </c>
      <c r="AV735">
        <v>12.4</v>
      </c>
      <c r="AW735">
        <v>33</v>
      </c>
      <c r="AX735">
        <v>6</v>
      </c>
      <c r="AY735">
        <v>5.7</v>
      </c>
      <c r="AZ735" s="61">
        <v>168</v>
      </c>
      <c r="BB735">
        <v>1.8</v>
      </c>
      <c r="BD735" s="120">
        <v>0</v>
      </c>
      <c r="BE735">
        <v>0</v>
      </c>
      <c r="BF735">
        <v>0</v>
      </c>
      <c r="BG735" s="2"/>
      <c r="BJ735" s="2">
        <v>1.6</v>
      </c>
      <c r="BK735" s="2">
        <v>0</v>
      </c>
      <c r="BN735" s="61">
        <v>0</v>
      </c>
      <c r="BO735" s="90"/>
      <c r="BP735" s="273">
        <v>0</v>
      </c>
      <c r="BQ735" s="90"/>
      <c r="BR735" s="90"/>
      <c r="BS735" s="90"/>
      <c r="BT735" s="90"/>
      <c r="BU735" s="90"/>
      <c r="BV735" s="90"/>
      <c r="BW735" s="90"/>
      <c r="BX735" s="90"/>
      <c r="BY735" s="90"/>
      <c r="BZ735" s="90"/>
      <c r="CA735" s="90"/>
      <c r="CB735" s="90"/>
      <c r="CC735" s="90"/>
      <c r="CD735" s="90"/>
      <c r="CE735" s="90"/>
      <c r="CF735" s="90"/>
      <c r="CG735" s="90"/>
      <c r="CH735" s="90"/>
      <c r="CI735" s="90"/>
      <c r="CJ735" s="90"/>
      <c r="CK735" s="90"/>
      <c r="CL735" s="91"/>
      <c r="CM735" s="90">
        <v>6.2</v>
      </c>
      <c r="CN735" s="90">
        <v>26.6</v>
      </c>
      <c r="CO735" s="90"/>
      <c r="DB735" s="103"/>
      <c r="DC735" s="103" t="s">
        <v>1670</v>
      </c>
      <c r="DD735" s="103"/>
      <c r="DE735" s="103">
        <v>-17.7</v>
      </c>
      <c r="DF735" s="90" t="s">
        <v>2297</v>
      </c>
      <c r="DG735" s="103">
        <v>-8.8800000000000008</v>
      </c>
      <c r="DH735" s="103"/>
      <c r="DI735" s="103"/>
      <c r="DJ735" s="103"/>
      <c r="DK735" s="103"/>
      <c r="DL735" s="103"/>
      <c r="DM735" s="103"/>
      <c r="DN735" s="103"/>
      <c r="DO735" s="103"/>
      <c r="DP735" s="103"/>
      <c r="DQ735" s="103"/>
      <c r="DR735" s="103"/>
      <c r="DS735" s="104"/>
      <c r="DT735" s="50">
        <f t="shared" si="929"/>
        <v>0</v>
      </c>
      <c r="DU735" s="73">
        <f t="shared" si="930"/>
        <v>0</v>
      </c>
      <c r="DV735" s="73">
        <f t="shared" si="931"/>
        <v>0</v>
      </c>
      <c r="DW735" s="73">
        <f t="shared" si="932"/>
        <v>1</v>
      </c>
      <c r="DX735" s="73">
        <f t="shared" si="933"/>
        <v>0</v>
      </c>
      <c r="DY735" s="125">
        <f t="shared" si="934"/>
        <v>0</v>
      </c>
      <c r="DZ735" s="73">
        <f t="shared" si="935"/>
        <v>1</v>
      </c>
      <c r="EA735" s="19">
        <f t="shared" si="936"/>
        <v>0</v>
      </c>
      <c r="EB735" s="50">
        <f t="shared" si="937"/>
        <v>0</v>
      </c>
      <c r="EC735" s="19">
        <f t="shared" si="938"/>
        <v>1</v>
      </c>
      <c r="ED735" s="19">
        <f t="shared" si="939"/>
        <v>0</v>
      </c>
      <c r="EE735" s="19">
        <f t="shared" si="940"/>
        <v>0</v>
      </c>
      <c r="EF735" s="50">
        <f t="shared" si="941"/>
        <v>0</v>
      </c>
      <c r="EG735" s="19">
        <f t="shared" si="942"/>
        <v>1</v>
      </c>
      <c r="EH735" s="19">
        <f t="shared" si="943"/>
        <v>0</v>
      </c>
      <c r="EI735" s="50">
        <f t="shared" si="944"/>
        <v>0</v>
      </c>
      <c r="EJ735" s="125">
        <f t="shared" si="945"/>
        <v>1</v>
      </c>
      <c r="EK735">
        <f t="shared" si="946"/>
        <v>8.6</v>
      </c>
      <c r="EL735">
        <f t="shared" si="947"/>
        <v>1.8</v>
      </c>
      <c r="EM735">
        <f t="shared" si="948"/>
        <v>12.4</v>
      </c>
      <c r="EN735">
        <f t="shared" si="949"/>
        <v>33</v>
      </c>
      <c r="EO735">
        <f t="shared" si="950"/>
        <v>0</v>
      </c>
      <c r="EP735">
        <f t="shared" si="951"/>
        <v>0</v>
      </c>
      <c r="EQ735">
        <f t="shared" si="952"/>
        <v>168</v>
      </c>
      <c r="ER735" t="str">
        <f t="shared" si="953"/>
        <v/>
      </c>
      <c r="ES735">
        <f t="shared" si="954"/>
        <v>1.6</v>
      </c>
      <c r="ET735">
        <f t="shared" si="955"/>
        <v>5.7</v>
      </c>
      <c r="EU735" s="61">
        <f t="shared" si="956"/>
        <v>6</v>
      </c>
      <c r="EV735" s="53" t="e">
        <f>IF(ISNUMBER(EK735),EK735*#REF!,"")</f>
        <v>#REF!</v>
      </c>
      <c r="EW735" s="53" t="e">
        <f>IF(ISNUMBER(EL735),EL735*#REF!,"")</f>
        <v>#REF!</v>
      </c>
      <c r="EX735" s="53" t="e">
        <f>IF(ISNUMBER(EM735),EM735*#REF!,"")</f>
        <v>#REF!</v>
      </c>
      <c r="EY735" s="53" t="e">
        <f>IF(ISNUMBER(EN735),EN735*#REF!,"")</f>
        <v>#REF!</v>
      </c>
      <c r="EZ735" s="53" t="e">
        <f>IF(ISNUMBER(EO735),EO735*#REF!,"")</f>
        <v>#REF!</v>
      </c>
      <c r="FA735" s="53" t="e">
        <f>IF(ISNUMBER(EP735),EP735*#REF!,"")</f>
        <v>#REF!</v>
      </c>
      <c r="FB735" s="53" t="e">
        <f>IF(ISNUMBER(EQ735),EQ735*#REF!,"")</f>
        <v>#REF!</v>
      </c>
      <c r="FC735" s="53" t="str">
        <f>IF(ISNUMBER(ER735),ER735*#REF!,"")</f>
        <v/>
      </c>
      <c r="FD735" s="53" t="e">
        <f>IF(ISNUMBER(ES735),ES735*#REF!,"")</f>
        <v>#REF!</v>
      </c>
      <c r="FE735" s="53" t="e">
        <f>IF(ISNUMBER(ET735),ET735*#REF!,"")</f>
        <v>#REF!</v>
      </c>
      <c r="FF735" s="52" t="e">
        <f>IF(ISNUMBER(EU735),EU735*#REF!,"")</f>
        <v>#REF!</v>
      </c>
      <c r="FG735" s="55" t="str">
        <f t="shared" si="957"/>
        <v/>
      </c>
      <c r="FH735" s="55" t="str">
        <f t="shared" si="958"/>
        <v/>
      </c>
      <c r="FI735" s="55" t="str">
        <f t="shared" si="959"/>
        <v/>
      </c>
      <c r="FJ735" s="55" t="str">
        <f t="shared" si="960"/>
        <v/>
      </c>
      <c r="FK735" s="55" t="str">
        <f t="shared" si="961"/>
        <v/>
      </c>
      <c r="FL735" s="55" t="str">
        <f t="shared" si="962"/>
        <v/>
      </c>
      <c r="FM735" s="55" t="str">
        <f t="shared" si="963"/>
        <v/>
      </c>
      <c r="FN735" s="55" t="str">
        <f t="shared" si="964"/>
        <v/>
      </c>
      <c r="FO735" s="55" t="str">
        <f t="shared" si="965"/>
        <v/>
      </c>
      <c r="FP735" s="55" t="str">
        <f t="shared" si="966"/>
        <v/>
      </c>
      <c r="FQ735" s="59" t="str">
        <f t="shared" si="967"/>
        <v/>
      </c>
      <c r="FR735" s="53" t="str">
        <f t="shared" si="923"/>
        <v/>
      </c>
      <c r="FS735" s="53" t="e">
        <f t="shared" si="968"/>
        <v>#VALUE!</v>
      </c>
      <c r="FT735" s="19" t="e">
        <f t="shared" si="969"/>
        <v>#VALUE!</v>
      </c>
      <c r="FU735" s="19" t="e">
        <f t="shared" si="970"/>
        <v>#VALUE!</v>
      </c>
      <c r="FV735" s="19" t="e">
        <f t="shared" si="971"/>
        <v>#VALUE!</v>
      </c>
      <c r="FW735" s="50" t="e">
        <f t="shared" si="972"/>
        <v>#VALUE!</v>
      </c>
      <c r="FX735" s="120">
        <f t="shared" si="973"/>
        <v>0</v>
      </c>
      <c r="FY735" s="120">
        <f t="shared" si="974"/>
        <v>0</v>
      </c>
      <c r="FZ735" s="120">
        <f t="shared" si="975"/>
        <v>0</v>
      </c>
      <c r="GA735" s="120">
        <f t="shared" si="976"/>
        <v>0</v>
      </c>
      <c r="GB735" s="120">
        <f t="shared" si="977"/>
        <v>0</v>
      </c>
      <c r="GC735" s="120">
        <f t="shared" si="978"/>
        <v>0</v>
      </c>
      <c r="GD735" s="120">
        <f t="shared" si="979"/>
        <v>0</v>
      </c>
      <c r="GE735" s="120">
        <f t="shared" si="980"/>
        <v>0</v>
      </c>
      <c r="GF735" s="120">
        <f t="shared" si="981"/>
        <v>0</v>
      </c>
      <c r="GG735">
        <f t="shared" si="982"/>
        <v>0</v>
      </c>
      <c r="GH735">
        <f t="shared" si="983"/>
        <v>0</v>
      </c>
      <c r="GI735">
        <v>6</v>
      </c>
      <c r="GJ735" t="str">
        <f t="shared" si="984"/>
        <v/>
      </c>
    </row>
    <row r="736" spans="1:192" x14ac:dyDescent="0.2">
      <c r="A736" s="50">
        <f t="shared" si="986"/>
        <v>735</v>
      </c>
      <c r="B736" s="58" t="s">
        <v>128</v>
      </c>
      <c r="C736" s="58" t="s">
        <v>430</v>
      </c>
      <c r="D736" s="58"/>
      <c r="E736" s="58"/>
      <c r="F736" s="83">
        <v>3449280</v>
      </c>
      <c r="G736" s="83">
        <v>5599130</v>
      </c>
      <c r="H736" s="77">
        <f t="shared" si="924"/>
        <v>449225.85800000001</v>
      </c>
      <c r="I736" s="77">
        <f t="shared" si="925"/>
        <v>5597330.1380000003</v>
      </c>
      <c r="J736" s="208">
        <v>135</v>
      </c>
      <c r="K736" s="83" t="s">
        <v>1333</v>
      </c>
      <c r="L736" s="83">
        <v>22</v>
      </c>
      <c r="M736" s="83"/>
      <c r="O736" s="83"/>
      <c r="P736" s="83"/>
      <c r="Q736" s="58" t="s">
        <v>2827</v>
      </c>
      <c r="R736" s="58" t="s">
        <v>2874</v>
      </c>
      <c r="S736" s="58" t="s">
        <v>2640</v>
      </c>
      <c r="T736" s="241" t="str">
        <f t="shared" si="926"/>
        <v>-</v>
      </c>
      <c r="U736" s="241" t="str">
        <f t="shared" si="927"/>
        <v>M</v>
      </c>
      <c r="V736" s="241" t="str">
        <f t="shared" si="928"/>
        <v>-</v>
      </c>
      <c r="W736" s="241" t="str">
        <f t="shared" si="922"/>
        <v>A</v>
      </c>
      <c r="X736" s="260">
        <f t="shared" si="918"/>
        <v>6</v>
      </c>
      <c r="Y736" s="261" t="str">
        <f t="shared" si="985"/>
        <v/>
      </c>
      <c r="Z736" s="68" t="s">
        <v>2298</v>
      </c>
      <c r="AA736" s="69" t="s">
        <v>1444</v>
      </c>
      <c r="AB736" s="77">
        <v>1</v>
      </c>
      <c r="AC736" s="58"/>
      <c r="AD736" s="58" t="s">
        <v>2299</v>
      </c>
      <c r="AE736" s="68"/>
      <c r="AF736" s="83">
        <v>15</v>
      </c>
      <c r="AG736" s="83"/>
      <c r="AH736" s="83"/>
      <c r="AI736" s="83"/>
      <c r="AJ736" s="83"/>
      <c r="AK736" s="83"/>
      <c r="AL736" s="83"/>
      <c r="AM736" s="83"/>
      <c r="AN736" s="58"/>
      <c r="AO736" s="58"/>
      <c r="AP736" s="83"/>
      <c r="AQ736" s="58"/>
      <c r="AR736" s="58">
        <v>2400</v>
      </c>
      <c r="AS736" s="193">
        <f>SUM(AU736:BN736)+SUM(BO736:CL736)/1000</f>
        <v>2324.5</v>
      </c>
      <c r="AT736" s="248" t="str">
        <f>FR736</f>
        <v/>
      </c>
      <c r="AU736" s="58">
        <v>305</v>
      </c>
      <c r="AV736" s="58">
        <v>24</v>
      </c>
      <c r="AW736" s="58">
        <v>280</v>
      </c>
      <c r="AX736" s="58">
        <v>363</v>
      </c>
      <c r="AY736" s="58">
        <v>69</v>
      </c>
      <c r="AZ736" s="68">
        <v>1269</v>
      </c>
      <c r="BA736" s="58"/>
      <c r="BB736" s="58">
        <v>13</v>
      </c>
      <c r="BC736" s="58"/>
      <c r="BD736" s="58"/>
      <c r="BE736" s="58"/>
      <c r="BF736" s="58"/>
      <c r="BG736" s="58"/>
      <c r="BH736" s="58"/>
      <c r="BI736" s="58">
        <v>1.5</v>
      </c>
      <c r="BJ736" s="58"/>
      <c r="BK736" s="58"/>
      <c r="BL736" s="58"/>
      <c r="BM736" s="58"/>
      <c r="BN736" s="68"/>
      <c r="BO736" s="81"/>
      <c r="BP736" s="81"/>
      <c r="BQ736" s="81"/>
      <c r="BR736" s="81"/>
      <c r="BS736" s="81"/>
      <c r="BT736" s="81"/>
      <c r="BU736" s="81"/>
      <c r="BV736" s="81"/>
      <c r="BW736" s="81"/>
      <c r="BX736" s="81"/>
      <c r="BY736" s="81"/>
      <c r="BZ736" s="81"/>
      <c r="CA736" s="81"/>
      <c r="CB736" s="81"/>
      <c r="CC736" s="81"/>
      <c r="CD736" s="81"/>
      <c r="CE736" s="81"/>
      <c r="CF736" s="81"/>
      <c r="CG736" s="81"/>
      <c r="CH736" s="81"/>
      <c r="CI736" s="81"/>
      <c r="CJ736" s="81"/>
      <c r="CK736" s="81"/>
      <c r="CL736" s="82"/>
      <c r="CM736" s="81"/>
      <c r="CN736" s="81">
        <v>1100</v>
      </c>
      <c r="CO736" s="81"/>
      <c r="CP736" s="58"/>
      <c r="CQ736" s="68"/>
      <c r="CR736" s="58"/>
      <c r="CS736" s="58"/>
      <c r="CT736" s="58"/>
      <c r="CU736" s="58"/>
      <c r="CV736" s="58"/>
      <c r="CW736" s="58"/>
      <c r="CX736" s="58"/>
      <c r="CY736" s="58"/>
      <c r="CZ736" s="58"/>
      <c r="DA736" s="68"/>
      <c r="DB736" s="81"/>
      <c r="DC736" s="81"/>
      <c r="DD736" s="81"/>
      <c r="DE736" s="81"/>
      <c r="DF736" s="81"/>
      <c r="DG736" s="81"/>
      <c r="DH736" s="81"/>
      <c r="DI736" s="81"/>
      <c r="DJ736" s="81"/>
      <c r="DK736" s="103"/>
      <c r="DL736" s="103"/>
      <c r="DM736" s="103"/>
      <c r="DN736" s="81"/>
      <c r="DO736" s="81"/>
      <c r="DP736" s="103"/>
      <c r="DQ736" s="103"/>
      <c r="DR736" s="103"/>
      <c r="DS736" s="104"/>
      <c r="DT736" s="50">
        <f t="shared" si="929"/>
        <v>1</v>
      </c>
      <c r="DU736" s="73">
        <f t="shared" si="930"/>
        <v>0</v>
      </c>
      <c r="DV736" s="73">
        <f t="shared" si="931"/>
        <v>1</v>
      </c>
      <c r="DW736" s="73">
        <f t="shared" si="932"/>
        <v>0</v>
      </c>
      <c r="DX736" s="73">
        <f t="shared" si="933"/>
        <v>0</v>
      </c>
      <c r="DY736" s="125">
        <f t="shared" si="934"/>
        <v>0</v>
      </c>
      <c r="DZ736" s="73">
        <f t="shared" si="935"/>
        <v>1</v>
      </c>
      <c r="EA736" s="19">
        <f t="shared" si="936"/>
        <v>0</v>
      </c>
      <c r="EB736" s="50">
        <f t="shared" si="937"/>
        <v>0</v>
      </c>
      <c r="EC736" s="19">
        <f t="shared" si="938"/>
        <v>0</v>
      </c>
      <c r="ED736" s="19">
        <f t="shared" si="939"/>
        <v>1</v>
      </c>
      <c r="EE736" s="19">
        <f t="shared" si="940"/>
        <v>0</v>
      </c>
      <c r="EF736" s="50">
        <f t="shared" si="941"/>
        <v>0</v>
      </c>
      <c r="EG736" s="19">
        <f t="shared" si="942"/>
        <v>0</v>
      </c>
      <c r="EH736" s="19">
        <f t="shared" si="943"/>
        <v>1</v>
      </c>
      <c r="EI736" s="50">
        <f t="shared" si="944"/>
        <v>0</v>
      </c>
      <c r="EJ736" s="125">
        <f t="shared" si="945"/>
        <v>2</v>
      </c>
      <c r="EK736">
        <f t="shared" si="946"/>
        <v>305</v>
      </c>
      <c r="EL736">
        <f t="shared" si="947"/>
        <v>13</v>
      </c>
      <c r="EM736">
        <f t="shared" si="948"/>
        <v>24</v>
      </c>
      <c r="EN736">
        <f t="shared" si="949"/>
        <v>280</v>
      </c>
      <c r="EO736" t="str">
        <f t="shared" si="950"/>
        <v/>
      </c>
      <c r="EP736" t="str">
        <f t="shared" si="951"/>
        <v/>
      </c>
      <c r="EQ736">
        <f t="shared" si="952"/>
        <v>1269</v>
      </c>
      <c r="ER736" t="str">
        <f t="shared" si="953"/>
        <v/>
      </c>
      <c r="ES736" t="str">
        <f t="shared" si="954"/>
        <v/>
      </c>
      <c r="ET736">
        <f t="shared" si="955"/>
        <v>69</v>
      </c>
      <c r="EU736" s="61">
        <f t="shared" si="956"/>
        <v>363</v>
      </c>
      <c r="EV736" s="53" t="e">
        <f>IF(ISNUMBER(EK736),EK736*#REF!,"")</f>
        <v>#REF!</v>
      </c>
      <c r="EW736" s="53" t="e">
        <f>IF(ISNUMBER(EL736),EL736*#REF!,"")</f>
        <v>#REF!</v>
      </c>
      <c r="EX736" s="53" t="e">
        <f>IF(ISNUMBER(EM736),EM736*#REF!,"")</f>
        <v>#REF!</v>
      </c>
      <c r="EY736" s="53" t="e">
        <f>IF(ISNUMBER(EN736),EN736*#REF!,"")</f>
        <v>#REF!</v>
      </c>
      <c r="EZ736" s="53" t="str">
        <f>IF(ISNUMBER(EO736),EO736*#REF!,"")</f>
        <v/>
      </c>
      <c r="FA736" s="53" t="str">
        <f>IF(ISNUMBER(EP736),EP736*#REF!,"")</f>
        <v/>
      </c>
      <c r="FB736" s="53" t="e">
        <f>IF(ISNUMBER(EQ736),EQ736*#REF!,"")</f>
        <v>#REF!</v>
      </c>
      <c r="FC736" s="53" t="str">
        <f>IF(ISNUMBER(ER736),ER736*#REF!,"")</f>
        <v/>
      </c>
      <c r="FD736" s="53" t="str">
        <f>IF(ISNUMBER(ES736),ES736*#REF!,"")</f>
        <v/>
      </c>
      <c r="FE736" s="53" t="e">
        <f>IF(ISNUMBER(ET736),ET736*#REF!,"")</f>
        <v>#REF!</v>
      </c>
      <c r="FF736" s="52" t="e">
        <f>IF(ISNUMBER(EU736),EU736*#REF!,"")</f>
        <v>#REF!</v>
      </c>
      <c r="FG736" s="55" t="str">
        <f t="shared" si="957"/>
        <v/>
      </c>
      <c r="FH736" s="55" t="str">
        <f t="shared" si="958"/>
        <v/>
      </c>
      <c r="FI736" s="55" t="str">
        <f t="shared" si="959"/>
        <v/>
      </c>
      <c r="FJ736" s="55" t="str">
        <f t="shared" si="960"/>
        <v/>
      </c>
      <c r="FK736" s="55" t="str">
        <f t="shared" si="961"/>
        <v/>
      </c>
      <c r="FL736" s="55" t="str">
        <f t="shared" si="962"/>
        <v/>
      </c>
      <c r="FM736" s="55" t="str">
        <f t="shared" si="963"/>
        <v/>
      </c>
      <c r="FN736" s="55" t="str">
        <f t="shared" si="964"/>
        <v/>
      </c>
      <c r="FO736" s="55" t="str">
        <f t="shared" si="965"/>
        <v/>
      </c>
      <c r="FP736" s="55" t="str">
        <f t="shared" si="966"/>
        <v/>
      </c>
      <c r="FQ736" s="59" t="str">
        <f t="shared" si="967"/>
        <v/>
      </c>
      <c r="FR736" s="53" t="str">
        <f t="shared" si="923"/>
        <v/>
      </c>
      <c r="FS736" s="53" t="e">
        <f t="shared" si="968"/>
        <v>#VALUE!</v>
      </c>
      <c r="FT736" s="19" t="e">
        <f t="shared" si="969"/>
        <v>#VALUE!</v>
      </c>
      <c r="FU736" s="19" t="e">
        <f t="shared" si="970"/>
        <v>#VALUE!</v>
      </c>
      <c r="FV736" s="19" t="e">
        <f t="shared" si="971"/>
        <v>#VALUE!</v>
      </c>
      <c r="FW736" s="50" t="e">
        <f t="shared" si="972"/>
        <v>#VALUE!</v>
      </c>
      <c r="FX736" s="120">
        <f t="shared" si="973"/>
        <v>0</v>
      </c>
      <c r="FY736" s="120">
        <f t="shared" si="974"/>
        <v>0</v>
      </c>
      <c r="FZ736" s="120">
        <f t="shared" si="975"/>
        <v>0</v>
      </c>
      <c r="GA736" s="120">
        <f t="shared" si="976"/>
        <v>0</v>
      </c>
      <c r="GB736" s="120">
        <f t="shared" si="977"/>
        <v>0</v>
      </c>
      <c r="GC736" s="120">
        <f t="shared" si="978"/>
        <v>0</v>
      </c>
      <c r="GD736" s="120">
        <f t="shared" si="979"/>
        <v>0</v>
      </c>
      <c r="GE736" s="120">
        <f t="shared" si="980"/>
        <v>0</v>
      </c>
      <c r="GF736" s="120">
        <f t="shared" si="981"/>
        <v>0</v>
      </c>
      <c r="GG736">
        <f t="shared" si="982"/>
        <v>0</v>
      </c>
      <c r="GH736">
        <f t="shared" si="983"/>
        <v>0</v>
      </c>
      <c r="GI736">
        <v>6</v>
      </c>
      <c r="GJ736" t="str">
        <f t="shared" si="984"/>
        <v/>
      </c>
    </row>
    <row r="737" spans="1:192" ht="15" x14ac:dyDescent="0.25">
      <c r="A737" s="50">
        <f t="shared" si="986"/>
        <v>736</v>
      </c>
      <c r="B737" t="s">
        <v>128</v>
      </c>
      <c r="C737" s="2" t="s">
        <v>431</v>
      </c>
      <c r="D737" s="2"/>
      <c r="E737" s="2"/>
      <c r="F737" s="274">
        <v>3449270</v>
      </c>
      <c r="G737" s="271">
        <v>5599080</v>
      </c>
      <c r="H737" s="77">
        <f t="shared" si="924"/>
        <v>449215.86200000002</v>
      </c>
      <c r="I737" s="77">
        <f t="shared" si="925"/>
        <v>5597280.1579999998</v>
      </c>
      <c r="J737" s="266">
        <v>134</v>
      </c>
      <c r="K737" s="19" t="s">
        <v>1334</v>
      </c>
      <c r="L737" s="19">
        <v>63</v>
      </c>
      <c r="Q737" s="58" t="s">
        <v>2827</v>
      </c>
      <c r="R737" s="58" t="s">
        <v>2874</v>
      </c>
      <c r="S737" s="58" t="s">
        <v>2640</v>
      </c>
      <c r="T737" s="241" t="str">
        <f t="shared" si="926"/>
        <v>-</v>
      </c>
      <c r="U737" s="241" t="str">
        <f t="shared" si="927"/>
        <v>M</v>
      </c>
      <c r="V737" s="241" t="str">
        <f t="shared" si="928"/>
        <v>-</v>
      </c>
      <c r="W737" s="241" t="str">
        <f t="shared" si="922"/>
        <v>A</v>
      </c>
      <c r="X737" s="260">
        <f t="shared" si="918"/>
        <v>6</v>
      </c>
      <c r="Y737" s="261" t="str">
        <f t="shared" si="985"/>
        <v/>
      </c>
      <c r="Z737" s="68" t="s">
        <v>2201</v>
      </c>
      <c r="AA737" s="48">
        <v>24709</v>
      </c>
      <c r="AB737" s="73">
        <v>1</v>
      </c>
      <c r="AD737" s="2" t="s">
        <v>2300</v>
      </c>
      <c r="AE737" s="68"/>
      <c r="AF737" s="66">
        <v>13</v>
      </c>
      <c r="AI737" s="272"/>
      <c r="AR737" s="58">
        <v>3917</v>
      </c>
      <c r="AS737" s="193">
        <f>SUM(AU737:BN737)+SUM(BO737:CL737)/1000</f>
        <v>3861.8999999999996</v>
      </c>
      <c r="AT737" s="248" t="str">
        <f>FR737</f>
        <v/>
      </c>
      <c r="AU737">
        <v>724.1</v>
      </c>
      <c r="AV737">
        <v>95.1</v>
      </c>
      <c r="AW737">
        <v>263.89999999999998</v>
      </c>
      <c r="AX737">
        <v>766.8</v>
      </c>
      <c r="AY737">
        <v>49</v>
      </c>
      <c r="AZ737" s="61">
        <v>1925</v>
      </c>
      <c r="BB737" s="58">
        <v>32</v>
      </c>
      <c r="BC737" s="58"/>
      <c r="BD737" s="58"/>
      <c r="BE737" s="58">
        <v>6</v>
      </c>
      <c r="BO737" s="90"/>
      <c r="BP737" s="273"/>
      <c r="BQ737" s="90"/>
      <c r="BR737" s="90"/>
      <c r="BS737" s="90"/>
      <c r="BT737" s="90"/>
      <c r="BU737" s="90"/>
      <c r="BV737" s="90"/>
      <c r="BW737" s="90"/>
      <c r="BX737" s="90"/>
      <c r="BY737" s="90"/>
      <c r="BZ737" s="90"/>
      <c r="CA737" s="90"/>
      <c r="CB737" s="90"/>
      <c r="CC737" s="90"/>
      <c r="CD737" s="90"/>
      <c r="CE737" s="90"/>
      <c r="CF737" s="90"/>
      <c r="CG737" s="90"/>
      <c r="CH737" s="90"/>
      <c r="CI737" s="90"/>
      <c r="CJ737" s="90"/>
      <c r="CK737" s="90"/>
      <c r="CL737" s="91"/>
      <c r="CM737" s="90"/>
      <c r="CN737" s="90">
        <v>2340</v>
      </c>
      <c r="CO737" s="90"/>
      <c r="DB737" s="103"/>
      <c r="DC737" s="103"/>
      <c r="DD737" s="103"/>
      <c r="DE737" s="103"/>
      <c r="DF737" s="103"/>
      <c r="DG737" s="103"/>
      <c r="DH737" s="103"/>
      <c r="DI737" s="103"/>
      <c r="DJ737" s="103"/>
      <c r="DK737" s="103"/>
      <c r="DL737" s="103"/>
      <c r="DM737" s="103"/>
      <c r="DN737" s="103"/>
      <c r="DO737" s="103"/>
      <c r="DP737" s="103"/>
      <c r="DQ737" s="103"/>
      <c r="DR737" s="103"/>
      <c r="DS737" s="104"/>
      <c r="DT737" s="50">
        <f t="shared" si="929"/>
        <v>1</v>
      </c>
      <c r="DU737" s="73">
        <f t="shared" si="930"/>
        <v>0</v>
      </c>
      <c r="DV737" s="73">
        <f t="shared" si="931"/>
        <v>1</v>
      </c>
      <c r="DW737" s="73">
        <f t="shared" si="932"/>
        <v>0</v>
      </c>
      <c r="DX737" s="73">
        <f t="shared" si="933"/>
        <v>0</v>
      </c>
      <c r="DY737" s="125">
        <f t="shared" si="934"/>
        <v>0</v>
      </c>
      <c r="DZ737" s="73">
        <f t="shared" si="935"/>
        <v>1</v>
      </c>
      <c r="EA737" s="19">
        <f t="shared" si="936"/>
        <v>0</v>
      </c>
      <c r="EB737" s="50">
        <f t="shared" si="937"/>
        <v>0</v>
      </c>
      <c r="EC737" s="19">
        <f t="shared" si="938"/>
        <v>0</v>
      </c>
      <c r="ED737" s="19">
        <f t="shared" si="939"/>
        <v>1</v>
      </c>
      <c r="EE737" s="19">
        <f t="shared" si="940"/>
        <v>0</v>
      </c>
      <c r="EF737" s="50">
        <f t="shared" si="941"/>
        <v>0</v>
      </c>
      <c r="EG737" s="19">
        <f t="shared" si="942"/>
        <v>0</v>
      </c>
      <c r="EH737" s="19">
        <f t="shared" si="943"/>
        <v>1</v>
      </c>
      <c r="EI737" s="50">
        <f t="shared" si="944"/>
        <v>0</v>
      </c>
      <c r="EJ737" s="125">
        <f t="shared" si="945"/>
        <v>2</v>
      </c>
      <c r="EK737">
        <f t="shared" si="946"/>
        <v>724.1</v>
      </c>
      <c r="EL737">
        <f t="shared" si="947"/>
        <v>32</v>
      </c>
      <c r="EM737">
        <f t="shared" si="948"/>
        <v>95.1</v>
      </c>
      <c r="EN737">
        <f t="shared" si="949"/>
        <v>263.89999999999998</v>
      </c>
      <c r="EO737" t="str">
        <f t="shared" si="950"/>
        <v/>
      </c>
      <c r="EP737">
        <f t="shared" si="951"/>
        <v>6</v>
      </c>
      <c r="EQ737">
        <f t="shared" si="952"/>
        <v>1925</v>
      </c>
      <c r="ER737" t="str">
        <f t="shared" si="953"/>
        <v/>
      </c>
      <c r="ES737" t="str">
        <f t="shared" si="954"/>
        <v/>
      </c>
      <c r="ET737">
        <f t="shared" si="955"/>
        <v>49</v>
      </c>
      <c r="EU737" s="61">
        <f t="shared" si="956"/>
        <v>766.8</v>
      </c>
      <c r="EV737" s="53" t="e">
        <f>IF(ISNUMBER(EK737),EK737*#REF!,"")</f>
        <v>#REF!</v>
      </c>
      <c r="EW737" s="53" t="e">
        <f>IF(ISNUMBER(EL737),EL737*#REF!,"")</f>
        <v>#REF!</v>
      </c>
      <c r="EX737" s="53" t="e">
        <f>IF(ISNUMBER(EM737),EM737*#REF!,"")</f>
        <v>#REF!</v>
      </c>
      <c r="EY737" s="53" t="e">
        <f>IF(ISNUMBER(EN737),EN737*#REF!,"")</f>
        <v>#REF!</v>
      </c>
      <c r="EZ737" s="53" t="str">
        <f>IF(ISNUMBER(EO737),EO737*#REF!,"")</f>
        <v/>
      </c>
      <c r="FA737" s="53" t="e">
        <f>IF(ISNUMBER(EP737),EP737*#REF!,"")</f>
        <v>#REF!</v>
      </c>
      <c r="FB737" s="53" t="e">
        <f>IF(ISNUMBER(EQ737),EQ737*#REF!,"")</f>
        <v>#REF!</v>
      </c>
      <c r="FC737" s="53" t="str">
        <f>IF(ISNUMBER(ER737),ER737*#REF!,"")</f>
        <v/>
      </c>
      <c r="FD737" s="53" t="str">
        <f>IF(ISNUMBER(ES737),ES737*#REF!,"")</f>
        <v/>
      </c>
      <c r="FE737" s="53" t="e">
        <f>IF(ISNUMBER(ET737),ET737*#REF!,"")</f>
        <v>#REF!</v>
      </c>
      <c r="FF737" s="52" t="e">
        <f>IF(ISNUMBER(EU737),EU737*#REF!,"")</f>
        <v>#REF!</v>
      </c>
      <c r="FG737" s="55" t="str">
        <f t="shared" si="957"/>
        <v/>
      </c>
      <c r="FH737" s="55" t="str">
        <f t="shared" si="958"/>
        <v/>
      </c>
      <c r="FI737" s="55" t="str">
        <f t="shared" si="959"/>
        <v/>
      </c>
      <c r="FJ737" s="55" t="str">
        <f t="shared" si="960"/>
        <v/>
      </c>
      <c r="FK737" s="55" t="str">
        <f t="shared" si="961"/>
        <v/>
      </c>
      <c r="FL737" s="55" t="str">
        <f t="shared" si="962"/>
        <v/>
      </c>
      <c r="FM737" s="55" t="str">
        <f t="shared" si="963"/>
        <v/>
      </c>
      <c r="FN737" s="55" t="str">
        <f t="shared" si="964"/>
        <v/>
      </c>
      <c r="FO737" s="55" t="str">
        <f t="shared" si="965"/>
        <v/>
      </c>
      <c r="FP737" s="55" t="str">
        <f t="shared" si="966"/>
        <v/>
      </c>
      <c r="FQ737" s="59" t="str">
        <f t="shared" si="967"/>
        <v/>
      </c>
      <c r="FR737" s="53" t="str">
        <f t="shared" si="923"/>
        <v/>
      </c>
      <c r="FS737" s="53" t="e">
        <f t="shared" si="968"/>
        <v>#VALUE!</v>
      </c>
      <c r="FT737" s="19" t="e">
        <f t="shared" si="969"/>
        <v>#VALUE!</v>
      </c>
      <c r="FU737" s="19" t="e">
        <f t="shared" si="970"/>
        <v>#VALUE!</v>
      </c>
      <c r="FV737" s="19" t="e">
        <f t="shared" si="971"/>
        <v>#VALUE!</v>
      </c>
      <c r="FW737" s="50" t="e">
        <f t="shared" si="972"/>
        <v>#VALUE!</v>
      </c>
      <c r="FX737" s="120">
        <f t="shared" si="973"/>
        <v>0</v>
      </c>
      <c r="FY737" s="120">
        <f t="shared" si="974"/>
        <v>0</v>
      </c>
      <c r="FZ737" s="120">
        <f t="shared" si="975"/>
        <v>0</v>
      </c>
      <c r="GA737" s="120">
        <f t="shared" si="976"/>
        <v>0</v>
      </c>
      <c r="GB737" s="120">
        <f t="shared" si="977"/>
        <v>0</v>
      </c>
      <c r="GC737" s="120">
        <f t="shared" si="978"/>
        <v>0</v>
      </c>
      <c r="GD737" s="120">
        <f t="shared" si="979"/>
        <v>0</v>
      </c>
      <c r="GE737" s="120">
        <f t="shared" si="980"/>
        <v>0</v>
      </c>
      <c r="GF737" s="120">
        <f t="shared" si="981"/>
        <v>0</v>
      </c>
      <c r="GG737">
        <f t="shared" si="982"/>
        <v>0</v>
      </c>
      <c r="GH737">
        <f t="shared" si="983"/>
        <v>0</v>
      </c>
      <c r="GI737">
        <v>6</v>
      </c>
      <c r="GJ737" t="str">
        <f t="shared" si="984"/>
        <v/>
      </c>
    </row>
    <row r="738" spans="1:192" x14ac:dyDescent="0.2">
      <c r="A738" s="50">
        <f t="shared" si="986"/>
        <v>737</v>
      </c>
      <c r="B738" s="58" t="s">
        <v>128</v>
      </c>
      <c r="C738" s="58" t="s">
        <v>673</v>
      </c>
      <c r="D738" s="58" t="s">
        <v>1014</v>
      </c>
      <c r="E738" s="58"/>
      <c r="F738" s="83">
        <v>3450020</v>
      </c>
      <c r="G738" s="83">
        <v>5599420</v>
      </c>
      <c r="H738" s="77">
        <f t="shared" si="924"/>
        <v>449965.56200000003</v>
      </c>
      <c r="I738" s="77">
        <f t="shared" si="925"/>
        <v>5597620.0219999999</v>
      </c>
      <c r="J738" s="208">
        <v>137</v>
      </c>
      <c r="K738" s="83" t="s">
        <v>1333</v>
      </c>
      <c r="L738" s="83">
        <v>40</v>
      </c>
      <c r="M738" s="83"/>
      <c r="O738" s="83"/>
      <c r="P738" s="83"/>
      <c r="Q738" s="58" t="s">
        <v>1338</v>
      </c>
      <c r="R738" s="58" t="s">
        <v>2875</v>
      </c>
      <c r="S738" s="58" t="s">
        <v>2640</v>
      </c>
      <c r="T738" s="241" t="str">
        <f t="shared" si="926"/>
        <v>-</v>
      </c>
      <c r="U738" s="241" t="str">
        <f t="shared" si="927"/>
        <v>M</v>
      </c>
      <c r="V738" s="241" t="str">
        <f t="shared" si="928"/>
        <v>-</v>
      </c>
      <c r="W738" s="241" t="str">
        <f t="shared" si="922"/>
        <v>A</v>
      </c>
      <c r="X738" s="260">
        <f t="shared" si="918"/>
        <v>6</v>
      </c>
      <c r="Y738" s="261" t="str">
        <f t="shared" si="985"/>
        <v/>
      </c>
      <c r="Z738" s="68" t="s">
        <v>1449</v>
      </c>
      <c r="AA738" s="69" t="s">
        <v>1879</v>
      </c>
      <c r="AB738" s="77">
        <v>1</v>
      </c>
      <c r="AC738" s="58" t="s">
        <v>674</v>
      </c>
      <c r="AD738" s="58" t="s">
        <v>2301</v>
      </c>
      <c r="AE738" s="70" t="s">
        <v>2742</v>
      </c>
      <c r="AF738" s="118">
        <v>13</v>
      </c>
      <c r="AG738" s="83"/>
      <c r="AH738" s="83"/>
      <c r="AI738" s="83"/>
      <c r="AJ738" s="83">
        <v>1.0024299999999999</v>
      </c>
      <c r="AK738" s="83">
        <v>20</v>
      </c>
      <c r="AL738" s="83"/>
      <c r="AM738" s="83" t="s">
        <v>2302</v>
      </c>
      <c r="AN738" s="58"/>
      <c r="AO738" s="58"/>
      <c r="AP738" s="83"/>
      <c r="AQ738" s="58"/>
      <c r="AR738" s="58">
        <v>4208</v>
      </c>
      <c r="AS738" s="193">
        <f>SUM(AU738:BN738)+SUM(BO738:CL738)/1000</f>
        <v>4208.6349999999993</v>
      </c>
      <c r="AT738" s="248" t="str">
        <f>FR738</f>
        <v/>
      </c>
      <c r="AU738" s="58">
        <v>831.9</v>
      </c>
      <c r="AV738" s="58">
        <v>104</v>
      </c>
      <c r="AW738" s="58">
        <v>312.3</v>
      </c>
      <c r="AX738" s="58">
        <v>1152</v>
      </c>
      <c r="AY738" s="58">
        <v>15.68</v>
      </c>
      <c r="AZ738" s="68">
        <v>1736</v>
      </c>
      <c r="BA738" s="58">
        <v>1.9239999999999999</v>
      </c>
      <c r="BB738" s="58">
        <v>20.82</v>
      </c>
      <c r="BC738" s="58" t="s">
        <v>1322</v>
      </c>
      <c r="BD738" s="58">
        <v>1.407</v>
      </c>
      <c r="BE738" s="58">
        <v>4.2380000000000004</v>
      </c>
      <c r="BF738" s="58">
        <v>1.49</v>
      </c>
      <c r="BG738" s="58"/>
      <c r="BH738" s="58">
        <v>0.66200000000000003</v>
      </c>
      <c r="BI738" s="58">
        <v>1.4E-2</v>
      </c>
      <c r="BJ738" s="58"/>
      <c r="BK738" s="58"/>
      <c r="BL738" s="58"/>
      <c r="BM738" s="58">
        <v>26.2</v>
      </c>
      <c r="BN738" s="68" t="s">
        <v>1322</v>
      </c>
      <c r="BO738" s="81"/>
      <c r="BP738" s="81" t="s">
        <v>1322</v>
      </c>
      <c r="BQ738" s="81"/>
      <c r="BR738" s="81" t="s">
        <v>1322</v>
      </c>
      <c r="BS738" s="81"/>
      <c r="BT738" s="81"/>
      <c r="BU738" s="81"/>
      <c r="BV738" s="81"/>
      <c r="BW738" s="81"/>
      <c r="BX738" s="81"/>
      <c r="BY738" s="81"/>
      <c r="BZ738" s="81"/>
      <c r="CA738" s="81"/>
      <c r="CB738" s="81"/>
      <c r="CC738" s="81"/>
      <c r="CD738" s="81"/>
      <c r="CE738" s="81"/>
      <c r="CF738" s="81"/>
      <c r="CG738" s="81"/>
      <c r="CH738" s="81"/>
      <c r="CI738" s="81"/>
      <c r="CJ738" s="81"/>
      <c r="CK738" s="81"/>
      <c r="CL738" s="82"/>
      <c r="CM738" s="81"/>
      <c r="CN738" s="81">
        <v>2588</v>
      </c>
      <c r="CO738" s="81"/>
      <c r="CP738" s="58"/>
      <c r="CQ738" s="68"/>
      <c r="CR738" s="58"/>
      <c r="CS738" s="58"/>
      <c r="CT738" s="58"/>
      <c r="CU738" s="58"/>
      <c r="CV738" s="58"/>
      <c r="CW738" s="58"/>
      <c r="CX738" s="58"/>
      <c r="CY738" s="58"/>
      <c r="CZ738" s="58"/>
      <c r="DA738" s="68"/>
      <c r="DB738" s="81"/>
      <c r="DC738" s="81"/>
      <c r="DD738" s="81"/>
      <c r="DE738" s="81"/>
      <c r="DF738" s="81"/>
      <c r="DG738" s="81"/>
      <c r="DH738" s="81"/>
      <c r="DI738" s="81"/>
      <c r="DJ738" s="81"/>
      <c r="DK738" s="103"/>
      <c r="DL738" s="103"/>
      <c r="DM738" s="103"/>
      <c r="DN738" s="81"/>
      <c r="DO738" s="81"/>
      <c r="DP738" s="103"/>
      <c r="DQ738" s="103"/>
      <c r="DR738" s="103"/>
      <c r="DS738" s="104"/>
      <c r="DT738" s="50">
        <f t="shared" si="929"/>
        <v>1</v>
      </c>
      <c r="DU738" s="73">
        <f t="shared" si="930"/>
        <v>0</v>
      </c>
      <c r="DV738" s="73">
        <f t="shared" si="931"/>
        <v>1</v>
      </c>
      <c r="DW738" s="73">
        <f t="shared" si="932"/>
        <v>0</v>
      </c>
      <c r="DX738" s="73">
        <f t="shared" si="933"/>
        <v>0</v>
      </c>
      <c r="DY738" s="125">
        <f t="shared" si="934"/>
        <v>0</v>
      </c>
      <c r="DZ738" s="73">
        <f t="shared" si="935"/>
        <v>1</v>
      </c>
      <c r="EA738" s="19">
        <f t="shared" si="936"/>
        <v>0</v>
      </c>
      <c r="EB738" s="50">
        <f t="shared" si="937"/>
        <v>0</v>
      </c>
      <c r="EC738" s="19">
        <f t="shared" si="938"/>
        <v>0</v>
      </c>
      <c r="ED738" s="19">
        <f t="shared" si="939"/>
        <v>1</v>
      </c>
      <c r="EE738" s="19">
        <f t="shared" si="940"/>
        <v>0</v>
      </c>
      <c r="EF738" s="50">
        <f t="shared" si="941"/>
        <v>0</v>
      </c>
      <c r="EG738" s="19">
        <f t="shared" si="942"/>
        <v>0</v>
      </c>
      <c r="EH738" s="19">
        <f t="shared" si="943"/>
        <v>1</v>
      </c>
      <c r="EI738" s="50">
        <f t="shared" si="944"/>
        <v>0</v>
      </c>
      <c r="EJ738" s="125">
        <f t="shared" si="945"/>
        <v>2</v>
      </c>
      <c r="EK738">
        <f t="shared" si="946"/>
        <v>831.9</v>
      </c>
      <c r="EL738">
        <f t="shared" si="947"/>
        <v>20.82</v>
      </c>
      <c r="EM738">
        <f t="shared" si="948"/>
        <v>104</v>
      </c>
      <c r="EN738">
        <f t="shared" si="949"/>
        <v>312.3</v>
      </c>
      <c r="EO738">
        <f t="shared" si="950"/>
        <v>1.49</v>
      </c>
      <c r="EP738">
        <f t="shared" si="951"/>
        <v>4.2380000000000004</v>
      </c>
      <c r="EQ738">
        <f t="shared" si="952"/>
        <v>1736</v>
      </c>
      <c r="ER738" t="str">
        <f t="shared" si="953"/>
        <v/>
      </c>
      <c r="ES738" t="str">
        <f t="shared" si="954"/>
        <v/>
      </c>
      <c r="ET738">
        <f t="shared" si="955"/>
        <v>15.68</v>
      </c>
      <c r="EU738" s="61">
        <f t="shared" si="956"/>
        <v>1152</v>
      </c>
      <c r="EV738" s="53" t="e">
        <f>IF(ISNUMBER(EK738),EK738*#REF!,"")</f>
        <v>#REF!</v>
      </c>
      <c r="EW738" s="53" t="e">
        <f>IF(ISNUMBER(EL738),EL738*#REF!,"")</f>
        <v>#REF!</v>
      </c>
      <c r="EX738" s="53" t="e">
        <f>IF(ISNUMBER(EM738),EM738*#REF!,"")</f>
        <v>#REF!</v>
      </c>
      <c r="EY738" s="53" t="e">
        <f>IF(ISNUMBER(EN738),EN738*#REF!,"")</f>
        <v>#REF!</v>
      </c>
      <c r="EZ738" s="53" t="e">
        <f>IF(ISNUMBER(EO738),EO738*#REF!,"")</f>
        <v>#REF!</v>
      </c>
      <c r="FA738" s="53" t="e">
        <f>IF(ISNUMBER(EP738),EP738*#REF!,"")</f>
        <v>#REF!</v>
      </c>
      <c r="FB738" s="53" t="e">
        <f>IF(ISNUMBER(EQ738),EQ738*#REF!,"")</f>
        <v>#REF!</v>
      </c>
      <c r="FC738" s="53" t="str">
        <f>IF(ISNUMBER(ER738),ER738*#REF!,"")</f>
        <v/>
      </c>
      <c r="FD738" s="53" t="str">
        <f>IF(ISNUMBER(ES738),ES738*#REF!,"")</f>
        <v/>
      </c>
      <c r="FE738" s="53" t="e">
        <f>IF(ISNUMBER(ET738),ET738*#REF!,"")</f>
        <v>#REF!</v>
      </c>
      <c r="FF738" s="52" t="e">
        <f>IF(ISNUMBER(EU738),EU738*#REF!,"")</f>
        <v>#REF!</v>
      </c>
      <c r="FG738" s="55" t="str">
        <f t="shared" si="957"/>
        <v/>
      </c>
      <c r="FH738" s="55" t="str">
        <f t="shared" si="958"/>
        <v/>
      </c>
      <c r="FI738" s="55" t="str">
        <f t="shared" si="959"/>
        <v/>
      </c>
      <c r="FJ738" s="55" t="str">
        <f t="shared" si="960"/>
        <v/>
      </c>
      <c r="FK738" s="55" t="str">
        <f t="shared" si="961"/>
        <v/>
      </c>
      <c r="FL738" s="55" t="str">
        <f t="shared" si="962"/>
        <v/>
      </c>
      <c r="FM738" s="55" t="str">
        <f t="shared" si="963"/>
        <v/>
      </c>
      <c r="FN738" s="55" t="str">
        <f t="shared" si="964"/>
        <v/>
      </c>
      <c r="FO738" s="55" t="str">
        <f t="shared" si="965"/>
        <v/>
      </c>
      <c r="FP738" s="55" t="str">
        <f t="shared" si="966"/>
        <v/>
      </c>
      <c r="FQ738" s="59" t="str">
        <f t="shared" si="967"/>
        <v/>
      </c>
      <c r="FR738" s="53" t="str">
        <f t="shared" si="923"/>
        <v/>
      </c>
      <c r="FS738" s="53" t="e">
        <f t="shared" si="968"/>
        <v>#VALUE!</v>
      </c>
      <c r="FT738" s="19" t="e">
        <f t="shared" si="969"/>
        <v>#VALUE!</v>
      </c>
      <c r="FU738" s="19" t="e">
        <f t="shared" si="970"/>
        <v>#VALUE!</v>
      </c>
      <c r="FV738" s="19" t="e">
        <f t="shared" si="971"/>
        <v>#VALUE!</v>
      </c>
      <c r="FW738" s="50" t="e">
        <f t="shared" si="972"/>
        <v>#VALUE!</v>
      </c>
      <c r="FX738" s="120">
        <f t="shared" si="973"/>
        <v>0</v>
      </c>
      <c r="FY738" s="120">
        <f t="shared" si="974"/>
        <v>0</v>
      </c>
      <c r="FZ738" s="120">
        <f t="shared" si="975"/>
        <v>0</v>
      </c>
      <c r="GA738" s="120">
        <f t="shared" si="976"/>
        <v>0</v>
      </c>
      <c r="GB738" s="120">
        <f t="shared" si="977"/>
        <v>0</v>
      </c>
      <c r="GC738" s="120">
        <f t="shared" si="978"/>
        <v>0</v>
      </c>
      <c r="GD738" s="120">
        <f t="shared" si="979"/>
        <v>0</v>
      </c>
      <c r="GE738" s="120">
        <f t="shared" si="980"/>
        <v>0</v>
      </c>
      <c r="GF738" s="120">
        <f t="shared" si="981"/>
        <v>0</v>
      </c>
      <c r="GG738">
        <f t="shared" si="982"/>
        <v>0</v>
      </c>
      <c r="GH738">
        <f t="shared" si="983"/>
        <v>0</v>
      </c>
      <c r="GI738">
        <v>6</v>
      </c>
      <c r="GJ738" t="str">
        <f t="shared" si="984"/>
        <v/>
      </c>
    </row>
    <row r="739" spans="1:192" x14ac:dyDescent="0.2">
      <c r="A739" s="50">
        <f t="shared" si="986"/>
        <v>738</v>
      </c>
      <c r="B739" s="58" t="s">
        <v>128</v>
      </c>
      <c r="C739" s="2" t="s">
        <v>1015</v>
      </c>
      <c r="D739" t="s">
        <v>1016</v>
      </c>
      <c r="F739" s="271">
        <v>3448900</v>
      </c>
      <c r="G739" s="271">
        <v>5598600</v>
      </c>
      <c r="H739" s="77">
        <f t="shared" si="924"/>
        <v>448846.01</v>
      </c>
      <c r="I739" s="77">
        <f t="shared" si="925"/>
        <v>5596800.3500000006</v>
      </c>
      <c r="J739" s="208">
        <v>134</v>
      </c>
      <c r="K739" s="83" t="s">
        <v>1333</v>
      </c>
      <c r="L739" s="83">
        <v>307</v>
      </c>
      <c r="M739" s="83"/>
      <c r="O739" s="83"/>
      <c r="P739" s="83"/>
      <c r="Q739" s="58" t="s">
        <v>2827</v>
      </c>
      <c r="R739" s="58" t="s">
        <v>2874</v>
      </c>
      <c r="S739" s="58" t="s">
        <v>2640</v>
      </c>
      <c r="T739" s="241" t="str">
        <f t="shared" si="926"/>
        <v>-</v>
      </c>
      <c r="U739" s="241" t="str">
        <f t="shared" si="927"/>
        <v>M</v>
      </c>
      <c r="V739" s="241" t="str">
        <f t="shared" si="928"/>
        <v>-</v>
      </c>
      <c r="W739" s="241" t="str">
        <f t="shared" si="922"/>
        <v>A</v>
      </c>
      <c r="X739" s="260">
        <f t="shared" si="918"/>
        <v>6</v>
      </c>
      <c r="Y739" s="261" t="str">
        <f t="shared" si="985"/>
        <v/>
      </c>
      <c r="Z739" s="68" t="s">
        <v>2267</v>
      </c>
      <c r="AA739" s="83" t="s">
        <v>1543</v>
      </c>
      <c r="AB739" s="77">
        <v>1</v>
      </c>
      <c r="AC739" s="58" t="s">
        <v>432</v>
      </c>
      <c r="AD739" s="58" t="s">
        <v>2303</v>
      </c>
      <c r="AE739" s="68"/>
      <c r="AF739" s="83">
        <v>11.5</v>
      </c>
      <c r="AG739" s="83">
        <v>6716</v>
      </c>
      <c r="AH739" s="83"/>
      <c r="AI739" s="83"/>
      <c r="AJ739" s="83">
        <v>1.0036</v>
      </c>
      <c r="AK739" s="83">
        <v>15</v>
      </c>
      <c r="AL739" s="83"/>
      <c r="AM739" s="83">
        <v>27.8</v>
      </c>
      <c r="AN739" s="58"/>
      <c r="AO739" s="58"/>
      <c r="AP739" s="83"/>
      <c r="AQ739" s="58"/>
      <c r="AR739">
        <v>6999.2</v>
      </c>
      <c r="AS739" s="193">
        <f>SUM(AU739:BN739)+SUM(BO739:CL739)/1000</f>
        <v>7014.3440000000001</v>
      </c>
      <c r="AT739" s="248" t="str">
        <f>FR739</f>
        <v/>
      </c>
      <c r="AU739" s="58">
        <v>1592</v>
      </c>
      <c r="AV739" s="58">
        <v>153.1</v>
      </c>
      <c r="AW739" s="58">
        <v>347.7</v>
      </c>
      <c r="AX739" s="58">
        <v>1835</v>
      </c>
      <c r="AY739" s="58">
        <v>21.39</v>
      </c>
      <c r="AZ739" s="68">
        <v>2981</v>
      </c>
      <c r="BA739" s="58">
        <v>1.728</v>
      </c>
      <c r="BB739" s="58">
        <v>47</v>
      </c>
      <c r="BC739" s="58">
        <v>2.7679999999999998</v>
      </c>
      <c r="BD739" s="58">
        <v>3.1080000000000001</v>
      </c>
      <c r="BE739" s="58">
        <v>10.43</v>
      </c>
      <c r="BF739" s="58">
        <v>0.92800000000000005</v>
      </c>
      <c r="BG739" s="58" t="s">
        <v>1322</v>
      </c>
      <c r="BH739" s="58">
        <v>0.58599999999999997</v>
      </c>
      <c r="BI739" s="58">
        <v>2.9000000000000001E-2</v>
      </c>
      <c r="BJ739" s="58">
        <v>3.0000000000000001E-3</v>
      </c>
      <c r="BK739" s="58"/>
      <c r="BL739" s="58"/>
      <c r="BM739" s="58">
        <v>17.04</v>
      </c>
      <c r="BN739" s="68" t="s">
        <v>1322</v>
      </c>
      <c r="BO739" s="81"/>
      <c r="BP739" s="81">
        <v>408</v>
      </c>
      <c r="BQ739" s="81"/>
      <c r="BR739" s="81">
        <v>126</v>
      </c>
      <c r="BS739" s="81"/>
      <c r="BT739" s="81"/>
      <c r="BU739" s="81"/>
      <c r="BV739" s="81"/>
      <c r="BW739" s="81" t="s">
        <v>1322</v>
      </c>
      <c r="BX739" s="81"/>
      <c r="BY739" s="81"/>
      <c r="BZ739" s="81"/>
      <c r="CA739" s="81"/>
      <c r="CB739" s="81"/>
      <c r="CC739" s="81" t="s">
        <v>1322</v>
      </c>
      <c r="CD739" s="81"/>
      <c r="CE739" s="81"/>
      <c r="CF739" s="81"/>
      <c r="CG739" s="81"/>
      <c r="CH739" s="81"/>
      <c r="CI739" s="81"/>
      <c r="CJ739" s="81"/>
      <c r="CK739" s="81"/>
      <c r="CL739" s="82"/>
      <c r="CM739" s="81"/>
      <c r="CN739" s="81">
        <v>2382</v>
      </c>
      <c r="CO739" s="81"/>
      <c r="CP739" s="58"/>
      <c r="CQ739" s="68"/>
      <c r="CR739" s="58"/>
      <c r="CS739" s="58"/>
      <c r="CT739" s="58"/>
      <c r="CU739" s="58"/>
      <c r="CV739" s="58"/>
      <c r="CW739" s="58"/>
      <c r="CX739" s="58"/>
      <c r="CY739" s="58"/>
      <c r="CZ739" s="58"/>
      <c r="DA739" s="68"/>
      <c r="DB739" s="81"/>
      <c r="DC739" s="81"/>
      <c r="DD739" s="81"/>
      <c r="DE739" s="81"/>
      <c r="DF739" s="81"/>
      <c r="DG739" s="81"/>
      <c r="DH739" s="81"/>
      <c r="DI739" s="81"/>
      <c r="DJ739" s="81"/>
      <c r="DK739" s="103"/>
      <c r="DL739" s="103"/>
      <c r="DM739" s="103"/>
      <c r="DN739" s="81"/>
      <c r="DO739" s="81"/>
      <c r="DP739" s="103"/>
      <c r="DQ739" s="103"/>
      <c r="DR739" s="103"/>
      <c r="DS739" s="104"/>
      <c r="DT739" s="50">
        <f t="shared" si="929"/>
        <v>1</v>
      </c>
      <c r="DU739" s="73">
        <f t="shared" si="930"/>
        <v>0</v>
      </c>
      <c r="DV739" s="73">
        <f t="shared" si="931"/>
        <v>0</v>
      </c>
      <c r="DW739" s="73">
        <f t="shared" si="932"/>
        <v>1</v>
      </c>
      <c r="DX739" s="73">
        <f t="shared" si="933"/>
        <v>0</v>
      </c>
      <c r="DY739" s="125">
        <f t="shared" si="934"/>
        <v>0</v>
      </c>
      <c r="DZ739" s="73">
        <f t="shared" si="935"/>
        <v>1</v>
      </c>
      <c r="EA739" s="19">
        <f t="shared" si="936"/>
        <v>0</v>
      </c>
      <c r="EB739" s="50">
        <f t="shared" si="937"/>
        <v>0</v>
      </c>
      <c r="EC739" s="19">
        <f t="shared" si="938"/>
        <v>0</v>
      </c>
      <c r="ED739" s="19">
        <f t="shared" si="939"/>
        <v>1</v>
      </c>
      <c r="EE739" s="19">
        <f t="shared" si="940"/>
        <v>0</v>
      </c>
      <c r="EF739" s="50">
        <f t="shared" si="941"/>
        <v>0</v>
      </c>
      <c r="EG739" s="19">
        <f t="shared" si="942"/>
        <v>0</v>
      </c>
      <c r="EH739" s="19">
        <f t="shared" si="943"/>
        <v>1</v>
      </c>
      <c r="EI739" s="50">
        <f t="shared" si="944"/>
        <v>0</v>
      </c>
      <c r="EJ739" s="125">
        <f t="shared" si="945"/>
        <v>3</v>
      </c>
      <c r="EK739">
        <f t="shared" si="946"/>
        <v>1592</v>
      </c>
      <c r="EL739">
        <f t="shared" si="947"/>
        <v>47</v>
      </c>
      <c r="EM739">
        <f t="shared" si="948"/>
        <v>153.1</v>
      </c>
      <c r="EN739">
        <f t="shared" si="949"/>
        <v>347.7</v>
      </c>
      <c r="EO739">
        <f t="shared" si="950"/>
        <v>0.92800000000000005</v>
      </c>
      <c r="EP739">
        <f t="shared" si="951"/>
        <v>10.43</v>
      </c>
      <c r="EQ739">
        <f t="shared" si="952"/>
        <v>2981</v>
      </c>
      <c r="ER739" t="str">
        <f t="shared" si="953"/>
        <v/>
      </c>
      <c r="ES739">
        <f t="shared" si="954"/>
        <v>3.0000000000000001E-3</v>
      </c>
      <c r="ET739">
        <f t="shared" si="955"/>
        <v>21.39</v>
      </c>
      <c r="EU739" s="61">
        <f t="shared" si="956"/>
        <v>1835</v>
      </c>
      <c r="EV739" s="53" t="e">
        <f>IF(ISNUMBER(EK739),EK739*#REF!,"")</f>
        <v>#REF!</v>
      </c>
      <c r="EW739" s="53" t="e">
        <f>IF(ISNUMBER(EL739),EL739*#REF!,"")</f>
        <v>#REF!</v>
      </c>
      <c r="EX739" s="53" t="e">
        <f>IF(ISNUMBER(EM739),EM739*#REF!,"")</f>
        <v>#REF!</v>
      </c>
      <c r="EY739" s="53" t="e">
        <f>IF(ISNUMBER(EN739),EN739*#REF!,"")</f>
        <v>#REF!</v>
      </c>
      <c r="EZ739" s="53" t="e">
        <f>IF(ISNUMBER(EO739),EO739*#REF!,"")</f>
        <v>#REF!</v>
      </c>
      <c r="FA739" s="53" t="e">
        <f>IF(ISNUMBER(EP739),EP739*#REF!,"")</f>
        <v>#REF!</v>
      </c>
      <c r="FB739" s="53" t="e">
        <f>IF(ISNUMBER(EQ739),EQ739*#REF!,"")</f>
        <v>#REF!</v>
      </c>
      <c r="FC739" s="53" t="str">
        <f>IF(ISNUMBER(ER739),ER739*#REF!,"")</f>
        <v/>
      </c>
      <c r="FD739" s="53" t="e">
        <f>IF(ISNUMBER(ES739),ES739*#REF!,"")</f>
        <v>#REF!</v>
      </c>
      <c r="FE739" s="53" t="e">
        <f>IF(ISNUMBER(ET739),ET739*#REF!,"")</f>
        <v>#REF!</v>
      </c>
      <c r="FF739" s="52" t="e">
        <f>IF(ISNUMBER(EU739),EU739*#REF!,"")</f>
        <v>#REF!</v>
      </c>
      <c r="FG739" s="55" t="str">
        <f t="shared" si="957"/>
        <v/>
      </c>
      <c r="FH739" s="55" t="str">
        <f t="shared" si="958"/>
        <v/>
      </c>
      <c r="FI739" s="55" t="str">
        <f t="shared" si="959"/>
        <v/>
      </c>
      <c r="FJ739" s="55" t="str">
        <f t="shared" si="960"/>
        <v/>
      </c>
      <c r="FK739" s="55" t="str">
        <f t="shared" si="961"/>
        <v/>
      </c>
      <c r="FL739" s="55" t="str">
        <f t="shared" si="962"/>
        <v/>
      </c>
      <c r="FM739" s="55" t="str">
        <f t="shared" si="963"/>
        <v/>
      </c>
      <c r="FN739" s="55" t="str">
        <f t="shared" si="964"/>
        <v/>
      </c>
      <c r="FO739" s="55" t="str">
        <f t="shared" si="965"/>
        <v/>
      </c>
      <c r="FP739" s="55" t="str">
        <f t="shared" si="966"/>
        <v/>
      </c>
      <c r="FQ739" s="59" t="str">
        <f t="shared" si="967"/>
        <v/>
      </c>
      <c r="FR739" s="53" t="str">
        <f t="shared" si="923"/>
        <v/>
      </c>
      <c r="FS739" s="53" t="e">
        <f t="shared" si="968"/>
        <v>#VALUE!</v>
      </c>
      <c r="FT739" s="19" t="e">
        <f t="shared" si="969"/>
        <v>#VALUE!</v>
      </c>
      <c r="FU739" s="19" t="e">
        <f t="shared" si="970"/>
        <v>#VALUE!</v>
      </c>
      <c r="FV739" s="19" t="e">
        <f t="shared" si="971"/>
        <v>#VALUE!</v>
      </c>
      <c r="FW739" s="50" t="e">
        <f t="shared" si="972"/>
        <v>#VALUE!</v>
      </c>
      <c r="FX739" s="120">
        <f t="shared" si="973"/>
        <v>0</v>
      </c>
      <c r="FY739" s="120">
        <f t="shared" si="974"/>
        <v>0</v>
      </c>
      <c r="FZ739" s="120">
        <f t="shared" si="975"/>
        <v>0</v>
      </c>
      <c r="GA739" s="120">
        <f t="shared" si="976"/>
        <v>0</v>
      </c>
      <c r="GB739" s="120">
        <f t="shared" si="977"/>
        <v>0</v>
      </c>
      <c r="GC739" s="120">
        <f t="shared" si="978"/>
        <v>0</v>
      </c>
      <c r="GD739" s="120">
        <f t="shared" si="979"/>
        <v>0</v>
      </c>
      <c r="GE739" s="120">
        <f t="shared" si="980"/>
        <v>0</v>
      </c>
      <c r="GF739" s="120">
        <f t="shared" si="981"/>
        <v>0</v>
      </c>
      <c r="GG739">
        <f t="shared" si="982"/>
        <v>0</v>
      </c>
      <c r="GH739">
        <f t="shared" si="983"/>
        <v>0</v>
      </c>
      <c r="GI739">
        <v>6</v>
      </c>
      <c r="GJ739" t="str">
        <f t="shared" si="984"/>
        <v/>
      </c>
    </row>
    <row r="740" spans="1:192" ht="15" x14ac:dyDescent="0.25">
      <c r="A740" s="50">
        <f t="shared" si="986"/>
        <v>739</v>
      </c>
      <c r="B740" s="2" t="s">
        <v>128</v>
      </c>
      <c r="C740" s="2" t="s">
        <v>1015</v>
      </c>
      <c r="D740" t="s">
        <v>1016</v>
      </c>
      <c r="F740" s="271">
        <v>3448900</v>
      </c>
      <c r="G740" s="271">
        <v>5598600</v>
      </c>
      <c r="H740" s="77">
        <f t="shared" si="924"/>
        <v>448846.01</v>
      </c>
      <c r="I740" s="77">
        <f t="shared" si="925"/>
        <v>5596800.3500000006</v>
      </c>
      <c r="J740" s="208">
        <v>134</v>
      </c>
      <c r="K740" s="83" t="s">
        <v>1333</v>
      </c>
      <c r="L740" s="83">
        <v>307</v>
      </c>
      <c r="M740" s="83"/>
      <c r="O740" s="83"/>
      <c r="P740" s="83"/>
      <c r="Q740" s="58" t="s">
        <v>2827</v>
      </c>
      <c r="R740" s="58" t="s">
        <v>2874</v>
      </c>
      <c r="S740" s="58" t="s">
        <v>2640</v>
      </c>
      <c r="T740" s="241" t="str">
        <f t="shared" si="926"/>
        <v>-</v>
      </c>
      <c r="U740" s="241" t="str">
        <f t="shared" si="927"/>
        <v>-</v>
      </c>
      <c r="V740" s="241" t="str">
        <f t="shared" si="928"/>
        <v>-</v>
      </c>
      <c r="W740" s="241" t="str">
        <f t="shared" si="922"/>
        <v>-</v>
      </c>
      <c r="X740" s="260">
        <f t="shared" si="918"/>
        <v>6</v>
      </c>
      <c r="Y740" s="261" t="str">
        <f t="shared" si="985"/>
        <v/>
      </c>
      <c r="Z740" s="56"/>
      <c r="AA740" s="48">
        <v>32267</v>
      </c>
      <c r="AB740" s="73">
        <v>2</v>
      </c>
      <c r="AC740" s="2" t="s">
        <v>958</v>
      </c>
      <c r="AD740" s="2" t="s">
        <v>1580</v>
      </c>
      <c r="AE740" s="57" t="s">
        <v>1431</v>
      </c>
      <c r="AF740" s="66" t="s">
        <v>3088</v>
      </c>
      <c r="AI740" s="272"/>
      <c r="AS740" s="204"/>
      <c r="AT740" s="249"/>
      <c r="AU740" s="51"/>
      <c r="AV740" s="51"/>
      <c r="AW740" s="51"/>
      <c r="AX740" s="51"/>
      <c r="AY740" s="51"/>
      <c r="AZ740" s="49"/>
      <c r="BO740" s="90"/>
      <c r="BP740" s="273"/>
      <c r="BQ740" s="90"/>
      <c r="BR740" s="90"/>
      <c r="BS740" s="90"/>
      <c r="BT740" s="90"/>
      <c r="BU740" s="90"/>
      <c r="BV740" s="90"/>
      <c r="BW740" s="90"/>
      <c r="BX740" s="90"/>
      <c r="BY740" s="90"/>
      <c r="BZ740" s="90"/>
      <c r="CA740" s="90"/>
      <c r="CB740" s="90"/>
      <c r="CC740" s="90"/>
      <c r="CD740" s="90"/>
      <c r="CE740" s="90"/>
      <c r="CF740" s="90"/>
      <c r="CG740" s="90"/>
      <c r="CH740" s="90"/>
      <c r="CI740" s="90"/>
      <c r="CJ740" s="90"/>
      <c r="CK740" s="90"/>
      <c r="CL740" s="91"/>
      <c r="CM740" s="90"/>
      <c r="CN740" s="90" t="s">
        <v>3088</v>
      </c>
      <c r="CO740" s="90"/>
      <c r="DB740" s="103">
        <v>-65.7</v>
      </c>
      <c r="DC740" s="90" t="s">
        <v>2304</v>
      </c>
      <c r="DD740" s="103">
        <v>1.02</v>
      </c>
      <c r="DE740" s="103">
        <v>-4.34</v>
      </c>
      <c r="DF740" s="103"/>
      <c r="DG740" s="103">
        <v>-9.56</v>
      </c>
      <c r="DH740" s="103"/>
      <c r="DI740" s="103"/>
      <c r="DJ740" s="103">
        <f>SUM(DK740:DM740)</f>
        <v>0.83500000000000008</v>
      </c>
      <c r="DK740" s="103">
        <v>0.26</v>
      </c>
      <c r="DL740" s="103">
        <v>0.32200000000000001</v>
      </c>
      <c r="DM740" s="103">
        <v>0.253</v>
      </c>
      <c r="DN740" s="103"/>
      <c r="DO740" s="103"/>
      <c r="DP740" s="103"/>
      <c r="DQ740" s="103"/>
      <c r="DR740" s="103"/>
      <c r="DS740" s="104"/>
      <c r="DT740" s="50">
        <f t="shared" si="929"/>
        <v>0</v>
      </c>
      <c r="DU740" s="73">
        <f t="shared" si="930"/>
        <v>0</v>
      </c>
      <c r="DV740" s="73">
        <f t="shared" si="931"/>
        <v>0</v>
      </c>
      <c r="DW740" s="73">
        <f t="shared" si="932"/>
        <v>1</v>
      </c>
      <c r="DX740" s="73">
        <f t="shared" si="933"/>
        <v>0</v>
      </c>
      <c r="DY740" s="125">
        <f t="shared" si="934"/>
        <v>0</v>
      </c>
      <c r="DZ740" s="73">
        <f t="shared" si="935"/>
        <v>0</v>
      </c>
      <c r="EA740" s="19">
        <f t="shared" si="936"/>
        <v>0</v>
      </c>
      <c r="EB740" s="50">
        <f t="shared" si="937"/>
        <v>1</v>
      </c>
      <c r="EC740" s="19">
        <f t="shared" si="938"/>
        <v>0</v>
      </c>
      <c r="ED740" s="19">
        <f t="shared" si="939"/>
        <v>0</v>
      </c>
      <c r="EE740" s="19">
        <f t="shared" si="940"/>
        <v>0</v>
      </c>
      <c r="EF740" s="50">
        <f t="shared" si="941"/>
        <v>1</v>
      </c>
      <c r="EG740" s="19">
        <f t="shared" si="942"/>
        <v>0</v>
      </c>
      <c r="EH740" s="19">
        <f t="shared" si="943"/>
        <v>0</v>
      </c>
      <c r="EI740" s="50">
        <f t="shared" si="944"/>
        <v>1</v>
      </c>
      <c r="EJ740" s="125">
        <f t="shared" si="945"/>
        <v>1</v>
      </c>
      <c r="EK740" t="str">
        <f t="shared" si="946"/>
        <v/>
      </c>
      <c r="EL740" t="str">
        <f t="shared" si="947"/>
        <v/>
      </c>
      <c r="EM740" t="str">
        <f t="shared" si="948"/>
        <v/>
      </c>
      <c r="EN740" t="str">
        <f t="shared" si="949"/>
        <v/>
      </c>
      <c r="EO740" t="str">
        <f t="shared" si="950"/>
        <v/>
      </c>
      <c r="EP740" t="str">
        <f t="shared" si="951"/>
        <v/>
      </c>
      <c r="EQ740" t="str">
        <f t="shared" si="952"/>
        <v/>
      </c>
      <c r="ER740" t="str">
        <f t="shared" si="953"/>
        <v/>
      </c>
      <c r="ES740" t="str">
        <f t="shared" si="954"/>
        <v/>
      </c>
      <c r="ET740" t="str">
        <f t="shared" si="955"/>
        <v/>
      </c>
      <c r="EU740" s="61" t="str">
        <f t="shared" si="956"/>
        <v/>
      </c>
      <c r="EV740" s="53" t="str">
        <f>IF(ISNUMBER(EK740),EK740*#REF!,"")</f>
        <v/>
      </c>
      <c r="EW740" s="53" t="str">
        <f>IF(ISNUMBER(EL740),EL740*#REF!,"")</f>
        <v/>
      </c>
      <c r="EX740" s="53" t="str">
        <f>IF(ISNUMBER(EM740),EM740*#REF!,"")</f>
        <v/>
      </c>
      <c r="EY740" s="53" t="str">
        <f>IF(ISNUMBER(EN740),EN740*#REF!,"")</f>
        <v/>
      </c>
      <c r="EZ740" s="53" t="str">
        <f>IF(ISNUMBER(EO740),EO740*#REF!,"")</f>
        <v/>
      </c>
      <c r="FA740" s="53" t="str">
        <f>IF(ISNUMBER(EP740),EP740*#REF!,"")</f>
        <v/>
      </c>
      <c r="FB740" s="53" t="str">
        <f>IF(ISNUMBER(EQ740),EQ740*#REF!,"")</f>
        <v/>
      </c>
      <c r="FC740" s="53" t="str">
        <f>IF(ISNUMBER(ER740),ER740*#REF!,"")</f>
        <v/>
      </c>
      <c r="FD740" s="53" t="str">
        <f>IF(ISNUMBER(ES740),ES740*#REF!,"")</f>
        <v/>
      </c>
      <c r="FE740" s="53" t="str">
        <f>IF(ISNUMBER(ET740),ET740*#REF!,"")</f>
        <v/>
      </c>
      <c r="FF740" s="52" t="str">
        <f>IF(ISNUMBER(EU740),EU740*#REF!,"")</f>
        <v/>
      </c>
      <c r="FG740" s="55" t="str">
        <f t="shared" si="957"/>
        <v/>
      </c>
      <c r="FH740" s="55" t="str">
        <f t="shared" si="958"/>
        <v/>
      </c>
      <c r="FI740" s="55" t="str">
        <f t="shared" si="959"/>
        <v/>
      </c>
      <c r="FJ740" s="55" t="str">
        <f t="shared" si="960"/>
        <v/>
      </c>
      <c r="FK740" s="55" t="str">
        <f t="shared" si="961"/>
        <v/>
      </c>
      <c r="FL740" s="55" t="str">
        <f t="shared" si="962"/>
        <v/>
      </c>
      <c r="FM740" s="55" t="str">
        <f t="shared" si="963"/>
        <v/>
      </c>
      <c r="FN740" s="55" t="str">
        <f t="shared" si="964"/>
        <v/>
      </c>
      <c r="FO740" s="55" t="str">
        <f t="shared" si="965"/>
        <v/>
      </c>
      <c r="FP740" s="55" t="str">
        <f t="shared" si="966"/>
        <v/>
      </c>
      <c r="FQ740" s="59" t="str">
        <f t="shared" si="967"/>
        <v/>
      </c>
      <c r="FR740" s="53" t="str">
        <f t="shared" si="923"/>
        <v/>
      </c>
      <c r="FS740" s="53">
        <f t="shared" si="968"/>
        <v>0</v>
      </c>
      <c r="FT740" s="19">
        <f t="shared" si="969"/>
        <v>1</v>
      </c>
      <c r="FU740" s="19">
        <f t="shared" si="970"/>
        <v>0</v>
      </c>
      <c r="FV740" s="19">
        <f t="shared" si="971"/>
        <v>0</v>
      </c>
      <c r="FW740" s="50">
        <f t="shared" si="972"/>
        <v>0</v>
      </c>
      <c r="FX740" s="120">
        <f t="shared" si="973"/>
        <v>0</v>
      </c>
      <c r="FY740" s="120">
        <f t="shared" si="974"/>
        <v>0</v>
      </c>
      <c r="FZ740" s="120">
        <f t="shared" si="975"/>
        <v>0</v>
      </c>
      <c r="GA740" s="120">
        <f t="shared" si="976"/>
        <v>0</v>
      </c>
      <c r="GB740" s="120">
        <f t="shared" si="977"/>
        <v>0</v>
      </c>
      <c r="GC740" s="120">
        <f t="shared" si="978"/>
        <v>0</v>
      </c>
      <c r="GD740" s="120">
        <f t="shared" si="979"/>
        <v>0</v>
      </c>
      <c r="GE740" s="120">
        <f t="shared" si="980"/>
        <v>0</v>
      </c>
      <c r="GF740" s="120">
        <f t="shared" si="981"/>
        <v>0</v>
      </c>
      <c r="GG740">
        <f t="shared" si="982"/>
        <v>0</v>
      </c>
      <c r="GH740">
        <f t="shared" si="983"/>
        <v>0</v>
      </c>
      <c r="GI740">
        <v>6</v>
      </c>
      <c r="GJ740" t="str">
        <f t="shared" si="984"/>
        <v/>
      </c>
    </row>
    <row r="741" spans="1:192" x14ac:dyDescent="0.2">
      <c r="A741" s="50">
        <f t="shared" si="986"/>
        <v>740</v>
      </c>
      <c r="B741" s="58" t="s">
        <v>127</v>
      </c>
      <c r="C741" s="58" t="s">
        <v>416</v>
      </c>
      <c r="D741" s="58" t="s">
        <v>2942</v>
      </c>
      <c r="E741" s="58" t="s">
        <v>2948</v>
      </c>
      <c r="F741" s="83">
        <v>3472900</v>
      </c>
      <c r="G741" s="83">
        <v>5623050</v>
      </c>
      <c r="H741" s="77">
        <f t="shared" si="924"/>
        <v>472836.41000000003</v>
      </c>
      <c r="I741" s="77">
        <f t="shared" si="925"/>
        <v>5621240.5700000003</v>
      </c>
      <c r="J741" s="83">
        <v>210</v>
      </c>
      <c r="K741" s="83" t="s">
        <v>1334</v>
      </c>
      <c r="L741" s="66">
        <v>132</v>
      </c>
      <c r="M741" s="83"/>
      <c r="O741" s="83"/>
      <c r="P741" s="83"/>
      <c r="Q741" s="58" t="s">
        <v>2821</v>
      </c>
      <c r="R741" s="58" t="s">
        <v>2873</v>
      </c>
      <c r="S741" s="58" t="s">
        <v>2640</v>
      </c>
      <c r="T741" s="241" t="str">
        <f t="shared" si="926"/>
        <v>-</v>
      </c>
      <c r="U741" s="241" t="str">
        <f t="shared" si="927"/>
        <v>M</v>
      </c>
      <c r="V741" s="241" t="str">
        <f t="shared" si="928"/>
        <v>-</v>
      </c>
      <c r="W741" s="241" t="str">
        <f t="shared" si="922"/>
        <v>-</v>
      </c>
      <c r="X741" s="260">
        <f t="shared" si="918"/>
        <v>6</v>
      </c>
      <c r="Y741" s="261" t="str">
        <f t="shared" si="985"/>
        <v/>
      </c>
      <c r="Z741" s="68" t="s">
        <v>1572</v>
      </c>
      <c r="AA741" s="69">
        <v>22984</v>
      </c>
      <c r="AB741" s="77">
        <v>1</v>
      </c>
      <c r="AC741" s="58" t="s">
        <v>2963</v>
      </c>
      <c r="AD741" s="58" t="s">
        <v>2947</v>
      </c>
      <c r="AE741" s="68"/>
      <c r="AF741" s="66" t="s">
        <v>3088</v>
      </c>
      <c r="AG741" s="83"/>
      <c r="AH741" s="83"/>
      <c r="AI741" s="83"/>
      <c r="AJ741" s="83"/>
      <c r="AK741" s="83"/>
      <c r="AL741" s="83"/>
      <c r="AM741" s="83"/>
      <c r="AN741" s="58"/>
      <c r="AO741" s="58"/>
      <c r="AP741" s="83"/>
      <c r="AQ741" s="58"/>
      <c r="AR741" s="58">
        <v>4465</v>
      </c>
      <c r="AS741" s="193">
        <f t="shared" ref="AS741:AS782" si="987">SUM(AU741:BN741)+SUM(BO741:CL741)/1000</f>
        <v>4347.9000000000005</v>
      </c>
      <c r="AT741" s="248" t="str">
        <f t="shared" ref="AT741:AT782" si="988">FR741</f>
        <v/>
      </c>
      <c r="AU741" s="58">
        <v>1400</v>
      </c>
      <c r="AV741" s="58">
        <v>47.4</v>
      </c>
      <c r="AW741" s="58">
        <v>138.19999999999999</v>
      </c>
      <c r="AX741" s="58">
        <v>2072.4</v>
      </c>
      <c r="AY741" s="58">
        <v>20.3</v>
      </c>
      <c r="AZ741" s="68">
        <v>646.6</v>
      </c>
      <c r="BA741" s="58"/>
      <c r="BB741" s="58">
        <v>17</v>
      </c>
      <c r="BC741" s="58"/>
      <c r="BD741" s="58"/>
      <c r="BE741" s="58">
        <v>6</v>
      </c>
      <c r="BF741" s="58"/>
      <c r="BG741" s="58"/>
      <c r="BH741" s="58"/>
      <c r="BI741" s="58"/>
      <c r="BJ741" s="58"/>
      <c r="BK741" s="58"/>
      <c r="BL741" s="58"/>
      <c r="BM741" s="58"/>
      <c r="BN741" s="68"/>
      <c r="BO741" s="81"/>
      <c r="BP741" s="81"/>
      <c r="BQ741" s="81"/>
      <c r="BR741" s="81"/>
      <c r="BS741" s="81"/>
      <c r="BT741" s="81"/>
      <c r="BU741" s="81"/>
      <c r="BV741" s="81"/>
      <c r="BW741" s="81"/>
      <c r="BX741" s="81"/>
      <c r="BY741" s="81"/>
      <c r="BZ741" s="81"/>
      <c r="CA741" s="81"/>
      <c r="CB741" s="81"/>
      <c r="CC741" s="81"/>
      <c r="CD741" s="81"/>
      <c r="CE741" s="81"/>
      <c r="CF741" s="81"/>
      <c r="CG741" s="81"/>
      <c r="CH741" s="81"/>
      <c r="CI741" s="81"/>
      <c r="CJ741" s="81"/>
      <c r="CK741" s="81"/>
      <c r="CL741" s="82"/>
      <c r="CM741" s="81"/>
      <c r="CN741" s="95">
        <v>76</v>
      </c>
      <c r="CO741" s="81"/>
      <c r="CP741" s="58"/>
      <c r="CQ741" s="68"/>
      <c r="CR741" s="58"/>
      <c r="CS741" s="58"/>
      <c r="CT741" s="58"/>
      <c r="CU741" s="58"/>
      <c r="CV741" s="58"/>
      <c r="CW741" s="58"/>
      <c r="CX741" s="58"/>
      <c r="CY741" s="58"/>
      <c r="CZ741" s="58"/>
      <c r="DA741" s="68"/>
      <c r="DB741" s="81"/>
      <c r="DC741" s="81"/>
      <c r="DD741" s="81"/>
      <c r="DE741" s="81"/>
      <c r="DF741" s="81"/>
      <c r="DG741" s="81"/>
      <c r="DH741" s="81"/>
      <c r="DI741" s="81"/>
      <c r="DJ741" s="81"/>
      <c r="DK741" s="103"/>
      <c r="DL741" s="103"/>
      <c r="DM741" s="103"/>
      <c r="DN741" s="81"/>
      <c r="DO741" s="81"/>
      <c r="DP741" s="103"/>
      <c r="DQ741" s="103"/>
      <c r="DR741" s="103"/>
      <c r="DS741" s="104"/>
      <c r="DT741" s="50">
        <f t="shared" si="929"/>
        <v>1</v>
      </c>
      <c r="DU741" s="73">
        <f t="shared" si="930"/>
        <v>0</v>
      </c>
      <c r="DV741" s="73">
        <f t="shared" si="931"/>
        <v>0</v>
      </c>
      <c r="DW741" s="73">
        <f t="shared" si="932"/>
        <v>1</v>
      </c>
      <c r="DX741" s="73">
        <f t="shared" si="933"/>
        <v>0</v>
      </c>
      <c r="DY741" s="125">
        <f t="shared" si="934"/>
        <v>0</v>
      </c>
      <c r="DZ741" s="73">
        <f t="shared" si="935"/>
        <v>0</v>
      </c>
      <c r="EA741" s="19">
        <f t="shared" si="936"/>
        <v>0</v>
      </c>
      <c r="EB741" s="50">
        <f t="shared" si="937"/>
        <v>1</v>
      </c>
      <c r="EC741" s="19">
        <f t="shared" si="938"/>
        <v>0</v>
      </c>
      <c r="ED741" s="19">
        <f t="shared" si="939"/>
        <v>1</v>
      </c>
      <c r="EE741" s="19">
        <f t="shared" si="940"/>
        <v>0</v>
      </c>
      <c r="EF741" s="50">
        <f t="shared" si="941"/>
        <v>0</v>
      </c>
      <c r="EG741" s="19">
        <f t="shared" si="942"/>
        <v>1</v>
      </c>
      <c r="EH741" s="19">
        <f t="shared" si="943"/>
        <v>0</v>
      </c>
      <c r="EI741" s="50">
        <f t="shared" si="944"/>
        <v>0</v>
      </c>
      <c r="EJ741" s="125">
        <f t="shared" si="945"/>
        <v>2</v>
      </c>
      <c r="EK741">
        <f t="shared" si="946"/>
        <v>1400</v>
      </c>
      <c r="EL741">
        <f t="shared" si="947"/>
        <v>17</v>
      </c>
      <c r="EM741">
        <f t="shared" si="948"/>
        <v>47.4</v>
      </c>
      <c r="EN741">
        <f t="shared" si="949"/>
        <v>138.19999999999999</v>
      </c>
      <c r="EO741" t="str">
        <f t="shared" si="950"/>
        <v/>
      </c>
      <c r="EP741">
        <f t="shared" si="951"/>
        <v>6</v>
      </c>
      <c r="EQ741">
        <f t="shared" si="952"/>
        <v>646.6</v>
      </c>
      <c r="ER741" t="str">
        <f t="shared" si="953"/>
        <v/>
      </c>
      <c r="ES741" t="str">
        <f t="shared" si="954"/>
        <v/>
      </c>
      <c r="ET741">
        <f t="shared" si="955"/>
        <v>20.3</v>
      </c>
      <c r="EU741" s="61">
        <f t="shared" si="956"/>
        <v>2072.4</v>
      </c>
      <c r="EV741" s="53" t="e">
        <f>IF(ISNUMBER(EK741),EK741*#REF!,"")</f>
        <v>#REF!</v>
      </c>
      <c r="EW741" s="53" t="e">
        <f>IF(ISNUMBER(EL741),EL741*#REF!,"")</f>
        <v>#REF!</v>
      </c>
      <c r="EX741" s="53" t="e">
        <f>IF(ISNUMBER(EM741),EM741*#REF!,"")</f>
        <v>#REF!</v>
      </c>
      <c r="EY741" s="53" t="e">
        <f>IF(ISNUMBER(EN741),EN741*#REF!,"")</f>
        <v>#REF!</v>
      </c>
      <c r="EZ741" s="53" t="str">
        <f>IF(ISNUMBER(EO741),EO741*#REF!,"")</f>
        <v/>
      </c>
      <c r="FA741" s="53" t="e">
        <f>IF(ISNUMBER(EP741),EP741*#REF!,"")</f>
        <v>#REF!</v>
      </c>
      <c r="FB741" s="53" t="e">
        <f>IF(ISNUMBER(EQ741),EQ741*#REF!,"")</f>
        <v>#REF!</v>
      </c>
      <c r="FC741" s="53" t="str">
        <f>IF(ISNUMBER(ER741),ER741*#REF!,"")</f>
        <v/>
      </c>
      <c r="FD741" s="53" t="str">
        <f>IF(ISNUMBER(ES741),ES741*#REF!,"")</f>
        <v/>
      </c>
      <c r="FE741" s="53" t="e">
        <f>IF(ISNUMBER(ET741),ET741*#REF!,"")</f>
        <v>#REF!</v>
      </c>
      <c r="FF741" s="52" t="e">
        <f>IF(ISNUMBER(EU741),EU741*#REF!,"")</f>
        <v>#REF!</v>
      </c>
      <c r="FG741" s="55" t="str">
        <f t="shared" si="957"/>
        <v/>
      </c>
      <c r="FH741" s="55" t="str">
        <f t="shared" si="958"/>
        <v/>
      </c>
      <c r="FI741" s="55" t="str">
        <f t="shared" si="959"/>
        <v/>
      </c>
      <c r="FJ741" s="55" t="str">
        <f t="shared" si="960"/>
        <v/>
      </c>
      <c r="FK741" s="55" t="str">
        <f t="shared" si="961"/>
        <v/>
      </c>
      <c r="FL741" s="55" t="str">
        <f t="shared" si="962"/>
        <v/>
      </c>
      <c r="FM741" s="55" t="str">
        <f t="shared" si="963"/>
        <v/>
      </c>
      <c r="FN741" s="55" t="str">
        <f t="shared" si="964"/>
        <v/>
      </c>
      <c r="FO741" s="55" t="str">
        <f t="shared" si="965"/>
        <v/>
      </c>
      <c r="FP741" s="55" t="str">
        <f t="shared" si="966"/>
        <v/>
      </c>
      <c r="FQ741" s="59" t="str">
        <f t="shared" si="967"/>
        <v/>
      </c>
      <c r="FR741" s="53" t="str">
        <f t="shared" si="923"/>
        <v/>
      </c>
      <c r="FS741" s="53" t="e">
        <f t="shared" si="968"/>
        <v>#VALUE!</v>
      </c>
      <c r="FT741" s="19" t="e">
        <f t="shared" si="969"/>
        <v>#VALUE!</v>
      </c>
      <c r="FU741" s="19" t="e">
        <f t="shared" si="970"/>
        <v>#VALUE!</v>
      </c>
      <c r="FV741" s="19" t="e">
        <f t="shared" si="971"/>
        <v>#VALUE!</v>
      </c>
      <c r="FW741" s="50" t="e">
        <f t="shared" si="972"/>
        <v>#VALUE!</v>
      </c>
      <c r="FX741" s="120">
        <f t="shared" si="973"/>
        <v>0</v>
      </c>
      <c r="FY741" s="120">
        <f t="shared" si="974"/>
        <v>0</v>
      </c>
      <c r="FZ741" s="120">
        <f t="shared" si="975"/>
        <v>0</v>
      </c>
      <c r="GA741" s="120">
        <f t="shared" si="976"/>
        <v>0</v>
      </c>
      <c r="GB741" s="120">
        <f t="shared" si="977"/>
        <v>0</v>
      </c>
      <c r="GC741" s="120">
        <f t="shared" si="978"/>
        <v>0</v>
      </c>
      <c r="GD741" s="120">
        <f t="shared" si="979"/>
        <v>0</v>
      </c>
      <c r="GE741" s="120">
        <f t="shared" si="980"/>
        <v>0</v>
      </c>
      <c r="GF741" s="120">
        <f t="shared" si="981"/>
        <v>0</v>
      </c>
      <c r="GG741">
        <f t="shared" si="982"/>
        <v>0</v>
      </c>
      <c r="GH741">
        <f t="shared" si="983"/>
        <v>0</v>
      </c>
      <c r="GI741">
        <v>6</v>
      </c>
      <c r="GJ741" t="str">
        <f t="shared" si="984"/>
        <v/>
      </c>
    </row>
    <row r="742" spans="1:192" ht="15" x14ac:dyDescent="0.25">
      <c r="A742" s="50">
        <f t="shared" si="986"/>
        <v>741</v>
      </c>
      <c r="B742" s="2" t="s">
        <v>318</v>
      </c>
      <c r="C742" t="s">
        <v>182</v>
      </c>
      <c r="F742" s="271">
        <v>3556790</v>
      </c>
      <c r="G742" s="271">
        <v>5642760</v>
      </c>
      <c r="H742" s="77">
        <f t="shared" si="924"/>
        <v>556692.85399999993</v>
      </c>
      <c r="I742" s="77">
        <f t="shared" si="925"/>
        <v>5640942.6860000007</v>
      </c>
      <c r="J742" s="66">
        <v>235</v>
      </c>
      <c r="K742" s="19" t="s">
        <v>1334</v>
      </c>
      <c r="L742" s="19">
        <v>329</v>
      </c>
      <c r="M742" s="66">
        <v>312</v>
      </c>
      <c r="N742" s="19">
        <v>312</v>
      </c>
      <c r="Q742" t="s">
        <v>1343</v>
      </c>
      <c r="R742" s="2" t="s">
        <v>2863</v>
      </c>
      <c r="S742" s="2" t="s">
        <v>1325</v>
      </c>
      <c r="T742" s="241" t="str">
        <f t="shared" si="926"/>
        <v>-</v>
      </c>
      <c r="U742" s="241" t="str">
        <f t="shared" si="927"/>
        <v>M</v>
      </c>
      <c r="V742" s="241" t="str">
        <f t="shared" si="928"/>
        <v>-</v>
      </c>
      <c r="W742" s="241" t="str">
        <f t="shared" si="922"/>
        <v>-</v>
      </c>
      <c r="X742" s="260">
        <f t="shared" si="918"/>
        <v>6</v>
      </c>
      <c r="Y742" s="261" t="str">
        <f t="shared" si="985"/>
        <v/>
      </c>
      <c r="Z742" s="56"/>
      <c r="AA742" s="48">
        <v>26075</v>
      </c>
      <c r="AB742" s="73">
        <v>1</v>
      </c>
      <c r="AC742" s="2" t="s">
        <v>680</v>
      </c>
      <c r="AD742" s="2" t="s">
        <v>2305</v>
      </c>
      <c r="AE742" s="68"/>
      <c r="AF742" s="66">
        <v>17</v>
      </c>
      <c r="AH742" s="19">
        <v>7.5</v>
      </c>
      <c r="AI742" s="272"/>
      <c r="AR742">
        <v>6562</v>
      </c>
      <c r="AS742" s="193">
        <f t="shared" si="987"/>
        <v>10370</v>
      </c>
      <c r="AT742" s="248" t="str">
        <f t="shared" si="988"/>
        <v/>
      </c>
      <c r="AU742">
        <v>3110</v>
      </c>
      <c r="AV742">
        <v>130</v>
      </c>
      <c r="AW742">
        <v>535</v>
      </c>
      <c r="AX742">
        <v>4735</v>
      </c>
      <c r="AY742">
        <v>1659</v>
      </c>
      <c r="AZ742" s="61">
        <v>168</v>
      </c>
      <c r="BB742">
        <v>33</v>
      </c>
      <c r="BO742" s="90"/>
      <c r="BP742" s="273"/>
      <c r="BQ742" s="90"/>
      <c r="BR742" s="90"/>
      <c r="BS742" s="90"/>
      <c r="BT742" s="90"/>
      <c r="BU742" s="90"/>
      <c r="BV742" s="90"/>
      <c r="BW742" s="90"/>
      <c r="BX742" s="90"/>
      <c r="BY742" s="90"/>
      <c r="BZ742" s="90"/>
      <c r="CA742" s="90"/>
      <c r="CB742" s="90"/>
      <c r="CC742" s="90"/>
      <c r="CD742" s="90"/>
      <c r="CE742" s="90"/>
      <c r="CF742" s="90"/>
      <c r="CG742" s="90"/>
      <c r="CH742" s="90"/>
      <c r="CI742" s="90"/>
      <c r="CJ742" s="90"/>
      <c r="CK742" s="90"/>
      <c r="CL742" s="91"/>
      <c r="CM742" s="90"/>
      <c r="CN742" s="90" t="s">
        <v>3088</v>
      </c>
      <c r="CO742" s="90"/>
      <c r="DB742" s="103"/>
      <c r="DC742" s="103"/>
      <c r="DD742" s="103"/>
      <c r="DE742" s="103"/>
      <c r="DF742" s="103"/>
      <c r="DG742" s="103"/>
      <c r="DH742" s="103"/>
      <c r="DI742" s="103"/>
      <c r="DJ742" s="103"/>
      <c r="DK742" s="103"/>
      <c r="DL742" s="103"/>
      <c r="DM742" s="103"/>
      <c r="DN742" s="103"/>
      <c r="DO742" s="103"/>
      <c r="DP742" s="103"/>
      <c r="DQ742" s="103"/>
      <c r="DR742" s="103"/>
      <c r="DS742" s="104"/>
      <c r="DT742" s="50">
        <f t="shared" si="929"/>
        <v>1</v>
      </c>
      <c r="DU742" s="73">
        <f t="shared" si="930"/>
        <v>0</v>
      </c>
      <c r="DV742" s="73">
        <f t="shared" si="931"/>
        <v>0</v>
      </c>
      <c r="DW742" s="73">
        <f t="shared" si="932"/>
        <v>1</v>
      </c>
      <c r="DX742" s="73">
        <f t="shared" si="933"/>
        <v>0</v>
      </c>
      <c r="DY742" s="125">
        <f t="shared" si="934"/>
        <v>0</v>
      </c>
      <c r="DZ742" s="73">
        <f t="shared" si="935"/>
        <v>1</v>
      </c>
      <c r="EA742" s="19">
        <f t="shared" si="936"/>
        <v>0</v>
      </c>
      <c r="EB742" s="50">
        <f t="shared" si="937"/>
        <v>0</v>
      </c>
      <c r="EC742" s="19">
        <f t="shared" si="938"/>
        <v>0</v>
      </c>
      <c r="ED742" s="19">
        <f t="shared" si="939"/>
        <v>1</v>
      </c>
      <c r="EE742" s="19">
        <f t="shared" si="940"/>
        <v>0</v>
      </c>
      <c r="EF742" s="50">
        <f t="shared" si="941"/>
        <v>0</v>
      </c>
      <c r="EG742" s="19">
        <f t="shared" si="942"/>
        <v>0</v>
      </c>
      <c r="EH742" s="19">
        <f t="shared" si="943"/>
        <v>0</v>
      </c>
      <c r="EI742" s="50">
        <f t="shared" si="944"/>
        <v>1</v>
      </c>
      <c r="EJ742" s="125">
        <f t="shared" si="945"/>
        <v>2</v>
      </c>
      <c r="EK742">
        <f t="shared" si="946"/>
        <v>3110</v>
      </c>
      <c r="EL742">
        <f t="shared" si="947"/>
        <v>33</v>
      </c>
      <c r="EM742">
        <f t="shared" si="948"/>
        <v>130</v>
      </c>
      <c r="EN742">
        <f t="shared" si="949"/>
        <v>535</v>
      </c>
      <c r="EO742" t="str">
        <f t="shared" si="950"/>
        <v/>
      </c>
      <c r="EP742" t="str">
        <f t="shared" si="951"/>
        <v/>
      </c>
      <c r="EQ742">
        <f t="shared" si="952"/>
        <v>168</v>
      </c>
      <c r="ER742" t="str">
        <f t="shared" si="953"/>
        <v/>
      </c>
      <c r="ES742" t="str">
        <f t="shared" si="954"/>
        <v/>
      </c>
      <c r="ET742">
        <f t="shared" si="955"/>
        <v>1659</v>
      </c>
      <c r="EU742" s="61">
        <f t="shared" si="956"/>
        <v>4735</v>
      </c>
      <c r="EV742" s="53" t="e">
        <f>IF(ISNUMBER(EK742),EK742*#REF!,"")</f>
        <v>#REF!</v>
      </c>
      <c r="EW742" s="53" t="e">
        <f>IF(ISNUMBER(EL742),EL742*#REF!,"")</f>
        <v>#REF!</v>
      </c>
      <c r="EX742" s="53" t="e">
        <f>IF(ISNUMBER(EM742),EM742*#REF!,"")</f>
        <v>#REF!</v>
      </c>
      <c r="EY742" s="53" t="e">
        <f>IF(ISNUMBER(EN742),EN742*#REF!,"")</f>
        <v>#REF!</v>
      </c>
      <c r="EZ742" s="53" t="str">
        <f>IF(ISNUMBER(EO742),EO742*#REF!,"")</f>
        <v/>
      </c>
      <c r="FA742" s="53" t="str">
        <f>IF(ISNUMBER(EP742),EP742*#REF!,"")</f>
        <v/>
      </c>
      <c r="FB742" s="53" t="e">
        <f>IF(ISNUMBER(EQ742),EQ742*#REF!,"")</f>
        <v>#REF!</v>
      </c>
      <c r="FC742" s="53" t="str">
        <f>IF(ISNUMBER(ER742),ER742*#REF!,"")</f>
        <v/>
      </c>
      <c r="FD742" s="53" t="str">
        <f>IF(ISNUMBER(ES742),ES742*#REF!,"")</f>
        <v/>
      </c>
      <c r="FE742" s="53" t="e">
        <f>IF(ISNUMBER(ET742),ET742*#REF!,"")</f>
        <v>#REF!</v>
      </c>
      <c r="FF742" s="52" t="e">
        <f>IF(ISNUMBER(EU742),EU742*#REF!,"")</f>
        <v>#REF!</v>
      </c>
      <c r="FG742" s="55" t="str">
        <f t="shared" si="957"/>
        <v/>
      </c>
      <c r="FH742" s="55" t="str">
        <f t="shared" si="958"/>
        <v/>
      </c>
      <c r="FI742" s="55" t="str">
        <f t="shared" si="959"/>
        <v/>
      </c>
      <c r="FJ742" s="55" t="str">
        <f t="shared" si="960"/>
        <v/>
      </c>
      <c r="FK742" s="55" t="str">
        <f t="shared" si="961"/>
        <v/>
      </c>
      <c r="FL742" s="55" t="str">
        <f t="shared" si="962"/>
        <v/>
      </c>
      <c r="FM742" s="55" t="str">
        <f t="shared" si="963"/>
        <v/>
      </c>
      <c r="FN742" s="55" t="str">
        <f t="shared" si="964"/>
        <v/>
      </c>
      <c r="FO742" s="55" t="str">
        <f t="shared" si="965"/>
        <v/>
      </c>
      <c r="FP742" s="55" t="str">
        <f t="shared" si="966"/>
        <v/>
      </c>
      <c r="FQ742" s="59" t="str">
        <f t="shared" si="967"/>
        <v/>
      </c>
      <c r="FR742" s="53" t="str">
        <f t="shared" si="923"/>
        <v/>
      </c>
      <c r="FS742" s="53" t="e">
        <f t="shared" si="968"/>
        <v>#VALUE!</v>
      </c>
      <c r="FT742" s="19" t="e">
        <f t="shared" si="969"/>
        <v>#VALUE!</v>
      </c>
      <c r="FU742" s="19" t="e">
        <f t="shared" si="970"/>
        <v>#VALUE!</v>
      </c>
      <c r="FV742" s="19" t="e">
        <f t="shared" si="971"/>
        <v>#VALUE!</v>
      </c>
      <c r="FW742" s="50" t="e">
        <f t="shared" si="972"/>
        <v>#VALUE!</v>
      </c>
      <c r="FX742" s="120">
        <f t="shared" si="973"/>
        <v>0</v>
      </c>
      <c r="FY742" s="120">
        <f t="shared" si="974"/>
        <v>0</v>
      </c>
      <c r="FZ742" s="120">
        <f t="shared" si="975"/>
        <v>0</v>
      </c>
      <c r="GA742" s="120">
        <f t="shared" si="976"/>
        <v>0</v>
      </c>
      <c r="GB742" s="120">
        <f t="shared" si="977"/>
        <v>0</v>
      </c>
      <c r="GC742" s="120">
        <f t="shared" si="978"/>
        <v>0</v>
      </c>
      <c r="GD742" s="120">
        <f t="shared" si="979"/>
        <v>0</v>
      </c>
      <c r="GE742" s="120">
        <f t="shared" si="980"/>
        <v>0</v>
      </c>
      <c r="GF742" s="120">
        <f t="shared" si="981"/>
        <v>0</v>
      </c>
      <c r="GG742">
        <f t="shared" si="982"/>
        <v>0</v>
      </c>
      <c r="GH742">
        <f t="shared" si="983"/>
        <v>0</v>
      </c>
      <c r="GI742">
        <v>6</v>
      </c>
      <c r="GJ742" t="str">
        <f t="shared" si="984"/>
        <v/>
      </c>
    </row>
    <row r="743" spans="1:192" ht="15" x14ac:dyDescent="0.25">
      <c r="A743" s="50">
        <f t="shared" si="986"/>
        <v>742</v>
      </c>
      <c r="B743" s="2" t="s">
        <v>316</v>
      </c>
      <c r="C743" s="2" t="s">
        <v>180</v>
      </c>
      <c r="D743" s="2"/>
      <c r="E743" s="2"/>
      <c r="F743" s="271">
        <v>3551420</v>
      </c>
      <c r="G743" s="271">
        <v>5641560</v>
      </c>
      <c r="H743" s="77">
        <f t="shared" si="924"/>
        <v>551325.00199999998</v>
      </c>
      <c r="I743" s="77">
        <f t="shared" si="925"/>
        <v>5639743.1660000002</v>
      </c>
      <c r="J743" s="66">
        <v>216.1</v>
      </c>
      <c r="K743" s="19" t="s">
        <v>1334</v>
      </c>
      <c r="L743" s="19">
        <v>75</v>
      </c>
      <c r="Q743" t="s">
        <v>1339</v>
      </c>
      <c r="R743" s="2" t="s">
        <v>2869</v>
      </c>
      <c r="S743" s="2" t="s">
        <v>1324</v>
      </c>
      <c r="T743" s="241" t="str">
        <f t="shared" si="926"/>
        <v>-</v>
      </c>
      <c r="U743" s="241" t="str">
        <f t="shared" si="927"/>
        <v>M</v>
      </c>
      <c r="V743" s="241" t="str">
        <f t="shared" si="928"/>
        <v>-</v>
      </c>
      <c r="W743" s="241" t="str">
        <f t="shared" si="922"/>
        <v>-</v>
      </c>
      <c r="X743" s="260">
        <f t="shared" si="918"/>
        <v>6</v>
      </c>
      <c r="Y743" s="261" t="str">
        <f t="shared" si="985"/>
        <v/>
      </c>
      <c r="Z743" s="56"/>
      <c r="AA743" s="48">
        <v>29360</v>
      </c>
      <c r="AB743" s="73">
        <v>1</v>
      </c>
      <c r="AD743" s="2" t="s">
        <v>2306</v>
      </c>
      <c r="AE743" s="68"/>
      <c r="AF743" s="66">
        <v>10.8</v>
      </c>
      <c r="AI743" s="272"/>
      <c r="AN743">
        <v>79.099999999999994</v>
      </c>
      <c r="AO743">
        <v>8.9600000000000009</v>
      </c>
      <c r="AR743">
        <v>2277</v>
      </c>
      <c r="AS743" s="193">
        <f t="shared" si="987"/>
        <v>2255.8999999999996</v>
      </c>
      <c r="AT743" s="248" t="str">
        <f t="shared" si="988"/>
        <v/>
      </c>
      <c r="AU743">
        <v>83</v>
      </c>
      <c r="AV743">
        <v>99</v>
      </c>
      <c r="AW743">
        <v>400</v>
      </c>
      <c r="AX743">
        <v>144.80000000000001</v>
      </c>
      <c r="AY743">
        <v>1333.9</v>
      </c>
      <c r="AZ743" s="61">
        <v>195.2</v>
      </c>
      <c r="BO743" s="90"/>
      <c r="BP743" s="273"/>
      <c r="BQ743" s="90"/>
      <c r="BR743" s="90"/>
      <c r="BS743" s="90"/>
      <c r="BT743" s="90"/>
      <c r="BU743" s="90"/>
      <c r="BV743" s="90"/>
      <c r="BW743" s="90"/>
      <c r="BX743" s="90"/>
      <c r="BY743" s="90"/>
      <c r="BZ743" s="90"/>
      <c r="CA743" s="90"/>
      <c r="CB743" s="90"/>
      <c r="CC743" s="90"/>
      <c r="CD743" s="90"/>
      <c r="CE743" s="90"/>
      <c r="CF743" s="90"/>
      <c r="CG743" s="90"/>
      <c r="CH743" s="90"/>
      <c r="CI743" s="90"/>
      <c r="CJ743" s="90"/>
      <c r="CK743" s="90"/>
      <c r="CL743" s="91"/>
      <c r="CM743" s="90"/>
      <c r="CN743" s="90" t="s">
        <v>3088</v>
      </c>
      <c r="CO743" s="90"/>
      <c r="DB743" s="103"/>
      <c r="DC743" s="103"/>
      <c r="DD743" s="103"/>
      <c r="DE743" s="103"/>
      <c r="DF743" s="103"/>
      <c r="DG743" s="103"/>
      <c r="DH743" s="103"/>
      <c r="DI743" s="103"/>
      <c r="DJ743" s="103"/>
      <c r="DK743" s="103"/>
      <c r="DL743" s="103"/>
      <c r="DM743" s="103"/>
      <c r="DN743" s="103"/>
      <c r="DO743" s="103"/>
      <c r="DP743" s="103"/>
      <c r="DQ743" s="103"/>
      <c r="DR743" s="103"/>
      <c r="DS743" s="104"/>
      <c r="DT743" s="50">
        <f t="shared" si="929"/>
        <v>1</v>
      </c>
      <c r="DU743" s="73">
        <f t="shared" si="930"/>
        <v>0</v>
      </c>
      <c r="DV743" s="73">
        <f t="shared" si="931"/>
        <v>1</v>
      </c>
      <c r="DW743" s="73">
        <f t="shared" si="932"/>
        <v>0</v>
      </c>
      <c r="DX743" s="73">
        <f t="shared" si="933"/>
        <v>0</v>
      </c>
      <c r="DY743" s="125">
        <f t="shared" si="934"/>
        <v>0</v>
      </c>
      <c r="DZ743" s="73">
        <f t="shared" si="935"/>
        <v>1</v>
      </c>
      <c r="EA743" s="19">
        <f t="shared" si="936"/>
        <v>0</v>
      </c>
      <c r="EB743" s="50">
        <f t="shared" si="937"/>
        <v>0</v>
      </c>
      <c r="EC743" s="19">
        <f t="shared" si="938"/>
        <v>0</v>
      </c>
      <c r="ED743" s="19">
        <f t="shared" si="939"/>
        <v>1</v>
      </c>
      <c r="EE743" s="19">
        <f t="shared" si="940"/>
        <v>0</v>
      </c>
      <c r="EF743" s="50">
        <f t="shared" si="941"/>
        <v>0</v>
      </c>
      <c r="EG743" s="19">
        <f t="shared" si="942"/>
        <v>0</v>
      </c>
      <c r="EH743" s="19">
        <f t="shared" si="943"/>
        <v>0</v>
      </c>
      <c r="EI743" s="50">
        <f t="shared" si="944"/>
        <v>1</v>
      </c>
      <c r="EJ743" s="125">
        <f t="shared" si="945"/>
        <v>1</v>
      </c>
      <c r="EK743">
        <f t="shared" si="946"/>
        <v>83</v>
      </c>
      <c r="EL743" t="str">
        <f t="shared" si="947"/>
        <v/>
      </c>
      <c r="EM743">
        <f t="shared" si="948"/>
        <v>99</v>
      </c>
      <c r="EN743">
        <f t="shared" si="949"/>
        <v>400</v>
      </c>
      <c r="EO743" t="str">
        <f t="shared" si="950"/>
        <v/>
      </c>
      <c r="EP743" t="str">
        <f t="shared" si="951"/>
        <v/>
      </c>
      <c r="EQ743">
        <f t="shared" si="952"/>
        <v>195.2</v>
      </c>
      <c r="ER743" t="str">
        <f t="shared" si="953"/>
        <v/>
      </c>
      <c r="ES743" t="str">
        <f t="shared" si="954"/>
        <v/>
      </c>
      <c r="ET743">
        <f t="shared" si="955"/>
        <v>1333.9</v>
      </c>
      <c r="EU743" s="61">
        <f t="shared" si="956"/>
        <v>144.80000000000001</v>
      </c>
      <c r="EV743" s="53" t="e">
        <f>IF(ISNUMBER(EK743),EK743*#REF!,"")</f>
        <v>#REF!</v>
      </c>
      <c r="EW743" s="53" t="str">
        <f>IF(ISNUMBER(EL743),EL743*#REF!,"")</f>
        <v/>
      </c>
      <c r="EX743" s="53" t="e">
        <f>IF(ISNUMBER(EM743),EM743*#REF!,"")</f>
        <v>#REF!</v>
      </c>
      <c r="EY743" s="53" t="e">
        <f>IF(ISNUMBER(EN743),EN743*#REF!,"")</f>
        <v>#REF!</v>
      </c>
      <c r="EZ743" s="53" t="str">
        <f>IF(ISNUMBER(EO743),EO743*#REF!,"")</f>
        <v/>
      </c>
      <c r="FA743" s="53" t="str">
        <f>IF(ISNUMBER(EP743),EP743*#REF!,"")</f>
        <v/>
      </c>
      <c r="FB743" s="53" t="e">
        <f>IF(ISNUMBER(EQ743),EQ743*#REF!,"")</f>
        <v>#REF!</v>
      </c>
      <c r="FC743" s="53" t="str">
        <f>IF(ISNUMBER(ER743),ER743*#REF!,"")</f>
        <v/>
      </c>
      <c r="FD743" s="53" t="str">
        <f>IF(ISNUMBER(ES743),ES743*#REF!,"")</f>
        <v/>
      </c>
      <c r="FE743" s="53" t="e">
        <f>IF(ISNUMBER(ET743),ET743*#REF!,"")</f>
        <v>#REF!</v>
      </c>
      <c r="FF743" s="52" t="e">
        <f>IF(ISNUMBER(EU743),EU743*#REF!,"")</f>
        <v>#REF!</v>
      </c>
      <c r="FG743" s="55" t="str">
        <f t="shared" si="957"/>
        <v/>
      </c>
      <c r="FH743" s="55" t="str">
        <f t="shared" si="958"/>
        <v/>
      </c>
      <c r="FI743" s="55" t="str">
        <f t="shared" si="959"/>
        <v/>
      </c>
      <c r="FJ743" s="55" t="str">
        <f t="shared" si="960"/>
        <v/>
      </c>
      <c r="FK743" s="55" t="str">
        <f t="shared" si="961"/>
        <v/>
      </c>
      <c r="FL743" s="55" t="str">
        <f t="shared" si="962"/>
        <v/>
      </c>
      <c r="FM743" s="55" t="str">
        <f t="shared" si="963"/>
        <v/>
      </c>
      <c r="FN743" s="55" t="str">
        <f t="shared" si="964"/>
        <v/>
      </c>
      <c r="FO743" s="55" t="str">
        <f t="shared" si="965"/>
        <v/>
      </c>
      <c r="FP743" s="55" t="str">
        <f t="shared" si="966"/>
        <v/>
      </c>
      <c r="FQ743" s="59" t="str">
        <f t="shared" si="967"/>
        <v/>
      </c>
      <c r="FR743" s="53" t="str">
        <f t="shared" si="923"/>
        <v/>
      </c>
      <c r="FS743" s="53" t="e">
        <f t="shared" si="968"/>
        <v>#VALUE!</v>
      </c>
      <c r="FT743" s="19" t="e">
        <f t="shared" si="969"/>
        <v>#VALUE!</v>
      </c>
      <c r="FU743" s="19" t="e">
        <f t="shared" si="970"/>
        <v>#VALUE!</v>
      </c>
      <c r="FV743" s="19" t="e">
        <f t="shared" si="971"/>
        <v>#VALUE!</v>
      </c>
      <c r="FW743" s="50" t="e">
        <f t="shared" si="972"/>
        <v>#VALUE!</v>
      </c>
      <c r="FX743" s="120">
        <f t="shared" si="973"/>
        <v>0</v>
      </c>
      <c r="FY743" s="120">
        <f t="shared" si="974"/>
        <v>0</v>
      </c>
      <c r="FZ743" s="120">
        <f t="shared" si="975"/>
        <v>0</v>
      </c>
      <c r="GA743" s="120">
        <f t="shared" si="976"/>
        <v>0</v>
      </c>
      <c r="GB743" s="120">
        <f t="shared" si="977"/>
        <v>0</v>
      </c>
      <c r="GC743" s="120">
        <f t="shared" si="978"/>
        <v>0</v>
      </c>
      <c r="GD743" s="120">
        <f t="shared" si="979"/>
        <v>0</v>
      </c>
      <c r="GE743" s="120">
        <f t="shared" si="980"/>
        <v>0</v>
      </c>
      <c r="GF743" s="120">
        <f t="shared" si="981"/>
        <v>0</v>
      </c>
      <c r="GG743">
        <f t="shared" si="982"/>
        <v>0</v>
      </c>
      <c r="GH743">
        <f t="shared" si="983"/>
        <v>0</v>
      </c>
      <c r="GI743">
        <v>6</v>
      </c>
      <c r="GJ743" t="str">
        <f t="shared" si="984"/>
        <v/>
      </c>
    </row>
    <row r="744" spans="1:192" ht="15" x14ac:dyDescent="0.25">
      <c r="A744" s="50">
        <f t="shared" si="986"/>
        <v>743</v>
      </c>
      <c r="B744" s="2" t="s">
        <v>2773</v>
      </c>
      <c r="C744" s="2" t="s">
        <v>2774</v>
      </c>
      <c r="D744" s="2" t="s">
        <v>2778</v>
      </c>
      <c r="E744" s="2"/>
      <c r="F744" s="98">
        <v>3505340</v>
      </c>
      <c r="G744" s="98">
        <v>5516128</v>
      </c>
      <c r="H744" s="77">
        <f t="shared" si="924"/>
        <v>505263.43400000001</v>
      </c>
      <c r="I744" s="77">
        <f t="shared" si="925"/>
        <v>5514361.3388</v>
      </c>
      <c r="J744" s="66">
        <v>252.26</v>
      </c>
      <c r="K744" s="66" t="s">
        <v>1333</v>
      </c>
      <c r="L744" s="19">
        <v>120</v>
      </c>
      <c r="M744" s="19">
        <v>65</v>
      </c>
      <c r="N744" s="19">
        <v>117</v>
      </c>
      <c r="P744" s="282">
        <v>1.2300000000000001E-5</v>
      </c>
      <c r="Q744" t="s">
        <v>1339</v>
      </c>
      <c r="R744" s="2" t="s">
        <v>1411</v>
      </c>
      <c r="S744" s="2" t="s">
        <v>1324</v>
      </c>
      <c r="T744" s="241" t="str">
        <f t="shared" si="926"/>
        <v>-</v>
      </c>
      <c r="U744" s="241" t="str">
        <f t="shared" si="927"/>
        <v>-</v>
      </c>
      <c r="V744" s="241" t="str">
        <f t="shared" si="928"/>
        <v>-</v>
      </c>
      <c r="W744" s="241" t="str">
        <f t="shared" si="922"/>
        <v>-</v>
      </c>
      <c r="X744" s="260">
        <f t="shared" ref="X744:X807" si="989">GI744</f>
        <v>6</v>
      </c>
      <c r="Y744" s="261" t="str">
        <f t="shared" si="985"/>
        <v/>
      </c>
      <c r="Z744" s="56"/>
      <c r="AA744" s="131" t="s">
        <v>2775</v>
      </c>
      <c r="AB744" s="73">
        <v>1</v>
      </c>
      <c r="AC744" t="s">
        <v>2776</v>
      </c>
      <c r="AD744" s="2" t="s">
        <v>3001</v>
      </c>
      <c r="AE744" s="70" t="s">
        <v>2781</v>
      </c>
      <c r="AF744" s="66">
        <v>11.7</v>
      </c>
      <c r="AG744" s="19">
        <v>130</v>
      </c>
      <c r="AH744" s="19">
        <v>6.34</v>
      </c>
      <c r="AI744" s="134">
        <v>323</v>
      </c>
      <c r="AS744" s="193">
        <f t="shared" si="987"/>
        <v>116.08035699999998</v>
      </c>
      <c r="AT744" s="248" t="str">
        <f t="shared" si="988"/>
        <v/>
      </c>
      <c r="AU744">
        <v>2.7</v>
      </c>
      <c r="AV744">
        <v>2.6</v>
      </c>
      <c r="AW744" s="55">
        <v>19</v>
      </c>
      <c r="AX744">
        <v>5.5</v>
      </c>
      <c r="AY744">
        <v>1.3</v>
      </c>
      <c r="AZ744" s="59">
        <v>58</v>
      </c>
      <c r="BB744">
        <v>1.6</v>
      </c>
      <c r="BC744">
        <v>7.2999999999999995E-2</v>
      </c>
      <c r="BE744" s="2" t="s">
        <v>1030</v>
      </c>
      <c r="BG744">
        <v>3.2000000000000001E-2</v>
      </c>
      <c r="BJ744">
        <v>8.5</v>
      </c>
      <c r="BM744">
        <v>16.77</v>
      </c>
      <c r="BO744" s="90"/>
      <c r="BP744" s="92" t="s">
        <v>459</v>
      </c>
      <c r="BQ744" s="90" t="s">
        <v>457</v>
      </c>
      <c r="BR744" s="90">
        <v>5.7000000000000002E-2</v>
      </c>
      <c r="BS744" s="90"/>
      <c r="BT744" s="90" t="s">
        <v>287</v>
      </c>
      <c r="BU744" s="90" t="s">
        <v>457</v>
      </c>
      <c r="BV744" s="90" t="s">
        <v>1133</v>
      </c>
      <c r="BW744" s="90"/>
      <c r="BX744" s="90"/>
      <c r="BY744" s="90"/>
      <c r="BZ744" s="90"/>
      <c r="CA744" s="90" t="s">
        <v>475</v>
      </c>
      <c r="CB744" s="90" t="s">
        <v>457</v>
      </c>
      <c r="CC744" s="90">
        <v>4.5</v>
      </c>
      <c r="CD744" s="90"/>
      <c r="CE744" s="90"/>
      <c r="CF744" s="90">
        <v>0.8</v>
      </c>
      <c r="CG744" s="90"/>
      <c r="CH744" s="90"/>
      <c r="CI744" s="90"/>
      <c r="CJ744" s="90"/>
      <c r="CK744" s="90"/>
      <c r="CL744" s="91" t="s">
        <v>464</v>
      </c>
      <c r="CM744" s="90">
        <v>8.4</v>
      </c>
      <c r="CN744" s="90">
        <v>33.200000000000003</v>
      </c>
      <c r="CO744" s="90"/>
      <c r="DB744" s="103"/>
      <c r="DC744" s="103"/>
      <c r="DD744" s="103"/>
      <c r="DE744" s="103"/>
      <c r="DF744" s="103"/>
      <c r="DG744" s="103"/>
      <c r="DH744" s="103"/>
      <c r="DI744" s="103"/>
      <c r="DJ744" s="103"/>
      <c r="DK744" s="103"/>
      <c r="DL744" s="103"/>
      <c r="DM744" s="103"/>
      <c r="DN744" s="103"/>
      <c r="DO744" s="103"/>
      <c r="DP744" s="103"/>
      <c r="DQ744" s="103"/>
      <c r="DR744" s="103"/>
      <c r="DS744" s="104"/>
      <c r="DT744" s="50">
        <f t="shared" si="929"/>
        <v>1</v>
      </c>
      <c r="DU744" s="73">
        <f t="shared" si="930"/>
        <v>0</v>
      </c>
      <c r="DV744" s="73">
        <f t="shared" si="931"/>
        <v>0</v>
      </c>
      <c r="DW744" s="73">
        <f t="shared" si="932"/>
        <v>1</v>
      </c>
      <c r="DX744" s="73">
        <f t="shared" si="933"/>
        <v>0</v>
      </c>
      <c r="DY744" s="125">
        <f t="shared" si="934"/>
        <v>0</v>
      </c>
      <c r="DZ744" s="73">
        <f t="shared" si="935"/>
        <v>1</v>
      </c>
      <c r="EA744" s="19">
        <f t="shared" si="936"/>
        <v>0</v>
      </c>
      <c r="EB744" s="50">
        <f t="shared" si="937"/>
        <v>0</v>
      </c>
      <c r="EC744" s="19">
        <f t="shared" si="938"/>
        <v>1</v>
      </c>
      <c r="ED744" s="19">
        <f t="shared" si="939"/>
        <v>0</v>
      </c>
      <c r="EE744" s="19">
        <f t="shared" si="940"/>
        <v>0</v>
      </c>
      <c r="EF744" s="50">
        <f t="shared" si="941"/>
        <v>0</v>
      </c>
      <c r="EG744" s="19">
        <f t="shared" si="942"/>
        <v>1</v>
      </c>
      <c r="EH744" s="19">
        <f t="shared" si="943"/>
        <v>0</v>
      </c>
      <c r="EI744" s="50">
        <f t="shared" si="944"/>
        <v>0</v>
      </c>
      <c r="EJ744" s="125">
        <f t="shared" si="945"/>
        <v>1</v>
      </c>
      <c r="EK744">
        <f t="shared" si="946"/>
        <v>2.7</v>
      </c>
      <c r="EL744">
        <f t="shared" si="947"/>
        <v>1.6</v>
      </c>
      <c r="EM744">
        <f t="shared" si="948"/>
        <v>2.6</v>
      </c>
      <c r="EN744">
        <f t="shared" si="949"/>
        <v>19</v>
      </c>
      <c r="EO744" t="str">
        <f t="shared" si="950"/>
        <v/>
      </c>
      <c r="EP744" t="str">
        <f t="shared" si="951"/>
        <v/>
      </c>
      <c r="EQ744">
        <f t="shared" si="952"/>
        <v>58</v>
      </c>
      <c r="ER744" t="str">
        <f t="shared" si="953"/>
        <v/>
      </c>
      <c r="ES744">
        <f t="shared" si="954"/>
        <v>8.5</v>
      </c>
      <c r="ET744">
        <f t="shared" si="955"/>
        <v>1.3</v>
      </c>
      <c r="EU744" s="61">
        <f t="shared" si="956"/>
        <v>5.5</v>
      </c>
      <c r="EV744" s="53" t="e">
        <f>IF(ISNUMBER(EK744),EK744*#REF!,"")</f>
        <v>#REF!</v>
      </c>
      <c r="EW744" s="53" t="e">
        <f>IF(ISNUMBER(EL744),EL744*#REF!,"")</f>
        <v>#REF!</v>
      </c>
      <c r="EX744" s="53" t="e">
        <f>IF(ISNUMBER(EM744),EM744*#REF!,"")</f>
        <v>#REF!</v>
      </c>
      <c r="EY744" s="53" t="e">
        <f>IF(ISNUMBER(EN744),EN744*#REF!,"")</f>
        <v>#REF!</v>
      </c>
      <c r="EZ744" s="53" t="str">
        <f>IF(ISNUMBER(EO744),EO744*#REF!,"")</f>
        <v/>
      </c>
      <c r="FA744" s="53" t="str">
        <f>IF(ISNUMBER(EP744),EP744*#REF!,"")</f>
        <v/>
      </c>
      <c r="FB744" s="53" t="e">
        <f>IF(ISNUMBER(EQ744),EQ744*#REF!,"")</f>
        <v>#REF!</v>
      </c>
      <c r="FC744" s="53" t="str">
        <f>IF(ISNUMBER(ER744),ER744*#REF!,"")</f>
        <v/>
      </c>
      <c r="FD744" s="53" t="e">
        <f>IF(ISNUMBER(ES744),ES744*#REF!,"")</f>
        <v>#REF!</v>
      </c>
      <c r="FE744" s="53" t="e">
        <f>IF(ISNUMBER(ET744),ET744*#REF!,"")</f>
        <v>#REF!</v>
      </c>
      <c r="FF744" s="52" t="e">
        <f>IF(ISNUMBER(EU744),EU744*#REF!,"")</f>
        <v>#REF!</v>
      </c>
      <c r="FG744" s="55" t="str">
        <f t="shared" si="957"/>
        <v/>
      </c>
      <c r="FH744" s="55" t="str">
        <f t="shared" si="958"/>
        <v/>
      </c>
      <c r="FI744" s="55" t="str">
        <f t="shared" si="959"/>
        <v/>
      </c>
      <c r="FJ744" s="55" t="str">
        <f t="shared" si="960"/>
        <v/>
      </c>
      <c r="FK744" s="55" t="str">
        <f t="shared" si="961"/>
        <v/>
      </c>
      <c r="FL744" s="55" t="str">
        <f t="shared" si="962"/>
        <v/>
      </c>
      <c r="FM744" s="55" t="str">
        <f t="shared" si="963"/>
        <v/>
      </c>
      <c r="FN744" s="55" t="str">
        <f t="shared" si="964"/>
        <v/>
      </c>
      <c r="FO744" s="55" t="str">
        <f t="shared" si="965"/>
        <v/>
      </c>
      <c r="FP744" s="55" t="str">
        <f t="shared" si="966"/>
        <v/>
      </c>
      <c r="FQ744" s="59" t="str">
        <f t="shared" si="967"/>
        <v/>
      </c>
      <c r="FR744" s="53" t="str">
        <f t="shared" si="923"/>
        <v/>
      </c>
      <c r="FS744" s="53" t="e">
        <f t="shared" si="968"/>
        <v>#VALUE!</v>
      </c>
      <c r="FT744" s="19" t="e">
        <f t="shared" si="969"/>
        <v>#VALUE!</v>
      </c>
      <c r="FU744" s="19" t="e">
        <f t="shared" si="970"/>
        <v>#VALUE!</v>
      </c>
      <c r="FV744" s="19" t="e">
        <f t="shared" si="971"/>
        <v>#VALUE!</v>
      </c>
      <c r="FW744" s="50" t="e">
        <f t="shared" si="972"/>
        <v>#VALUE!</v>
      </c>
      <c r="FX744" s="120">
        <f t="shared" si="973"/>
        <v>0</v>
      </c>
      <c r="FY744" s="120">
        <f t="shared" si="974"/>
        <v>0</v>
      </c>
      <c r="FZ744" s="120">
        <f t="shared" si="975"/>
        <v>0</v>
      </c>
      <c r="GA744" s="120">
        <f t="shared" si="976"/>
        <v>0</v>
      </c>
      <c r="GB744" s="120">
        <f t="shared" si="977"/>
        <v>0</v>
      </c>
      <c r="GC744" s="120">
        <f t="shared" si="978"/>
        <v>0</v>
      </c>
      <c r="GD744" s="120">
        <f t="shared" si="979"/>
        <v>0</v>
      </c>
      <c r="GE744" s="120">
        <f t="shared" si="980"/>
        <v>0</v>
      </c>
      <c r="GF744" s="120">
        <f t="shared" si="981"/>
        <v>0</v>
      </c>
      <c r="GG744">
        <f t="shared" si="982"/>
        <v>0</v>
      </c>
      <c r="GH744">
        <f t="shared" si="983"/>
        <v>0</v>
      </c>
      <c r="GI744">
        <v>6</v>
      </c>
      <c r="GJ744" t="str">
        <f t="shared" si="984"/>
        <v/>
      </c>
    </row>
    <row r="745" spans="1:192" x14ac:dyDescent="0.2">
      <c r="A745" s="50">
        <f t="shared" si="986"/>
        <v>744</v>
      </c>
      <c r="B745" s="2" t="s">
        <v>112</v>
      </c>
      <c r="C745" s="2" t="s">
        <v>1193</v>
      </c>
      <c r="D745" s="2"/>
      <c r="E745" s="2"/>
      <c r="F745" s="19">
        <v>3536910</v>
      </c>
      <c r="G745" s="19">
        <v>5662430</v>
      </c>
      <c r="H745" s="77">
        <f t="shared" si="924"/>
        <v>536820.80599999998</v>
      </c>
      <c r="I745" s="77">
        <f t="shared" si="925"/>
        <v>5660604.818</v>
      </c>
      <c r="J745" s="266">
        <v>206</v>
      </c>
      <c r="K745" s="19" t="s">
        <v>1333</v>
      </c>
      <c r="L745" s="19">
        <v>200</v>
      </c>
      <c r="O745" s="66">
        <v>215</v>
      </c>
      <c r="P745" s="66"/>
      <c r="Q745" s="2" t="s">
        <v>1339</v>
      </c>
      <c r="R745" s="2" t="s">
        <v>1467</v>
      </c>
      <c r="S745" s="2" t="s">
        <v>1324</v>
      </c>
      <c r="T745" s="241" t="str">
        <f t="shared" si="926"/>
        <v>-</v>
      </c>
      <c r="U745" s="241" t="str">
        <f t="shared" si="927"/>
        <v>-</v>
      </c>
      <c r="V745" s="241" t="str">
        <f t="shared" si="928"/>
        <v>-</v>
      </c>
      <c r="W745" s="241" t="str">
        <f t="shared" si="922"/>
        <v>-</v>
      </c>
      <c r="X745" s="260">
        <f t="shared" si="989"/>
        <v>6</v>
      </c>
      <c r="Y745" s="261" t="str">
        <f t="shared" si="985"/>
        <v/>
      </c>
      <c r="Z745" s="56"/>
      <c r="AA745" s="86">
        <v>34737</v>
      </c>
      <c r="AB745" s="76">
        <v>1</v>
      </c>
      <c r="AC745" s="2" t="s">
        <v>568</v>
      </c>
      <c r="AD745" s="2" t="s">
        <v>2307</v>
      </c>
      <c r="AE745" s="56"/>
      <c r="AF745" s="128">
        <v>14</v>
      </c>
      <c r="AG745" s="19">
        <v>460</v>
      </c>
      <c r="AH745" s="19">
        <v>7.3</v>
      </c>
      <c r="AM745" s="66">
        <v>1.9</v>
      </c>
      <c r="AN745">
        <v>10.7</v>
      </c>
      <c r="AO745">
        <v>9.6999999999999993</v>
      </c>
      <c r="AS745" s="193">
        <f t="shared" si="987"/>
        <v>333.96199999999999</v>
      </c>
      <c r="AT745" s="248" t="str">
        <f t="shared" si="988"/>
        <v/>
      </c>
      <c r="AU745">
        <v>10.1</v>
      </c>
      <c r="AV745">
        <v>16.600000000000001</v>
      </c>
      <c r="AW745">
        <v>49.1</v>
      </c>
      <c r="AX745">
        <v>5.0999999999999996</v>
      </c>
      <c r="AY745">
        <v>34.9</v>
      </c>
      <c r="AZ745" s="61">
        <v>211.3</v>
      </c>
      <c r="BB745">
        <v>5.3</v>
      </c>
      <c r="BE745">
        <v>0.95</v>
      </c>
      <c r="BF745">
        <v>0.21199999999999999</v>
      </c>
      <c r="BJ745">
        <v>0.4</v>
      </c>
      <c r="CM745">
        <v>1.8</v>
      </c>
      <c r="CN745" s="103">
        <v>30.1</v>
      </c>
      <c r="DB745" s="103"/>
      <c r="DC745" s="103"/>
      <c r="DD745" s="103"/>
      <c r="DE745" s="103"/>
      <c r="DF745" s="103"/>
      <c r="DG745" s="103"/>
      <c r="DH745" s="103"/>
      <c r="DI745" s="103"/>
      <c r="DJ745" s="103"/>
      <c r="DK745" s="103"/>
      <c r="DL745" s="103"/>
      <c r="DM745" s="103"/>
      <c r="DN745" s="103"/>
      <c r="DO745" s="103"/>
      <c r="DP745" s="103"/>
      <c r="DQ745" s="103"/>
      <c r="DR745" s="103"/>
      <c r="DS745" s="104"/>
      <c r="DT745" s="50">
        <f t="shared" si="929"/>
        <v>1</v>
      </c>
      <c r="DU745" s="73">
        <f t="shared" si="930"/>
        <v>0</v>
      </c>
      <c r="DV745" s="73">
        <f t="shared" si="931"/>
        <v>0</v>
      </c>
      <c r="DW745" s="73">
        <f t="shared" si="932"/>
        <v>1</v>
      </c>
      <c r="DX745" s="73">
        <f t="shared" si="933"/>
        <v>0</v>
      </c>
      <c r="DY745" s="125">
        <f t="shared" si="934"/>
        <v>0</v>
      </c>
      <c r="DZ745" s="73">
        <f t="shared" si="935"/>
        <v>1</v>
      </c>
      <c r="EA745" s="19">
        <f t="shared" si="936"/>
        <v>0</v>
      </c>
      <c r="EB745" s="50">
        <f t="shared" si="937"/>
        <v>0</v>
      </c>
      <c r="EC745" s="19">
        <f t="shared" si="938"/>
        <v>1</v>
      </c>
      <c r="ED745" s="19">
        <f t="shared" si="939"/>
        <v>0</v>
      </c>
      <c r="EE745" s="19">
        <f t="shared" si="940"/>
        <v>0</v>
      </c>
      <c r="EF745" s="50">
        <f t="shared" si="941"/>
        <v>0</v>
      </c>
      <c r="EG745" s="19">
        <f t="shared" si="942"/>
        <v>1</v>
      </c>
      <c r="EH745" s="19">
        <f t="shared" si="943"/>
        <v>0</v>
      </c>
      <c r="EI745" s="50">
        <f t="shared" si="944"/>
        <v>0</v>
      </c>
      <c r="EJ745" s="125">
        <f t="shared" si="945"/>
        <v>1</v>
      </c>
      <c r="EK745">
        <f t="shared" si="946"/>
        <v>10.1</v>
      </c>
      <c r="EL745">
        <f t="shared" si="947"/>
        <v>5.3</v>
      </c>
      <c r="EM745">
        <f t="shared" si="948"/>
        <v>16.600000000000001</v>
      </c>
      <c r="EN745">
        <f t="shared" si="949"/>
        <v>49.1</v>
      </c>
      <c r="EO745">
        <f t="shared" si="950"/>
        <v>0.21199999999999999</v>
      </c>
      <c r="EP745">
        <f t="shared" si="951"/>
        <v>0.95</v>
      </c>
      <c r="EQ745">
        <f t="shared" si="952"/>
        <v>211.3</v>
      </c>
      <c r="ER745" t="str">
        <f t="shared" si="953"/>
        <v/>
      </c>
      <c r="ES745">
        <f t="shared" si="954"/>
        <v>0.4</v>
      </c>
      <c r="ET745">
        <f t="shared" si="955"/>
        <v>34.9</v>
      </c>
      <c r="EU745" s="61">
        <f t="shared" si="956"/>
        <v>5.0999999999999996</v>
      </c>
      <c r="EV745" s="53" t="e">
        <f>IF(ISNUMBER(EK745),EK745*#REF!,"")</f>
        <v>#REF!</v>
      </c>
      <c r="EW745" s="53" t="e">
        <f>IF(ISNUMBER(EL745),EL745*#REF!,"")</f>
        <v>#REF!</v>
      </c>
      <c r="EX745" s="53" t="e">
        <f>IF(ISNUMBER(EM745),EM745*#REF!,"")</f>
        <v>#REF!</v>
      </c>
      <c r="EY745" s="53" t="e">
        <f>IF(ISNUMBER(EN745),EN745*#REF!,"")</f>
        <v>#REF!</v>
      </c>
      <c r="EZ745" s="53" t="e">
        <f>IF(ISNUMBER(EO745),EO745*#REF!,"")</f>
        <v>#REF!</v>
      </c>
      <c r="FA745" s="53" t="e">
        <f>IF(ISNUMBER(EP745),EP745*#REF!,"")</f>
        <v>#REF!</v>
      </c>
      <c r="FB745" s="53" t="e">
        <f>IF(ISNUMBER(EQ745),EQ745*#REF!,"")</f>
        <v>#REF!</v>
      </c>
      <c r="FC745" s="53" t="str">
        <f>IF(ISNUMBER(ER745),ER745*#REF!,"")</f>
        <v/>
      </c>
      <c r="FD745" s="53" t="e">
        <f>IF(ISNUMBER(ES745),ES745*#REF!,"")</f>
        <v>#REF!</v>
      </c>
      <c r="FE745" s="53" t="e">
        <f>IF(ISNUMBER(ET745),ET745*#REF!,"")</f>
        <v>#REF!</v>
      </c>
      <c r="FF745" s="52" t="e">
        <f>IF(ISNUMBER(EU745),EU745*#REF!,"")</f>
        <v>#REF!</v>
      </c>
      <c r="FG745" s="55" t="str">
        <f t="shared" si="957"/>
        <v/>
      </c>
      <c r="FH745" s="55" t="str">
        <f t="shared" si="958"/>
        <v/>
      </c>
      <c r="FI745" s="55" t="str">
        <f t="shared" si="959"/>
        <v/>
      </c>
      <c r="FJ745" s="55" t="str">
        <f t="shared" si="960"/>
        <v/>
      </c>
      <c r="FK745" s="55" t="str">
        <f t="shared" si="961"/>
        <v/>
      </c>
      <c r="FL745" s="55" t="str">
        <f t="shared" si="962"/>
        <v/>
      </c>
      <c r="FM745" s="55" t="str">
        <f t="shared" si="963"/>
        <v/>
      </c>
      <c r="FN745" s="55" t="str">
        <f t="shared" si="964"/>
        <v/>
      </c>
      <c r="FO745" s="55" t="str">
        <f t="shared" si="965"/>
        <v/>
      </c>
      <c r="FP745" s="55" t="str">
        <f t="shared" si="966"/>
        <v/>
      </c>
      <c r="FQ745" s="59" t="str">
        <f t="shared" si="967"/>
        <v/>
      </c>
      <c r="FR745" s="53" t="str">
        <f t="shared" si="923"/>
        <v/>
      </c>
      <c r="FS745" s="53" t="e">
        <f t="shared" si="968"/>
        <v>#VALUE!</v>
      </c>
      <c r="FT745" s="19" t="e">
        <f t="shared" si="969"/>
        <v>#VALUE!</v>
      </c>
      <c r="FU745" s="19" t="e">
        <f t="shared" si="970"/>
        <v>#VALUE!</v>
      </c>
      <c r="FV745" s="19" t="e">
        <f t="shared" si="971"/>
        <v>#VALUE!</v>
      </c>
      <c r="FW745" s="50" t="e">
        <f t="shared" si="972"/>
        <v>#VALUE!</v>
      </c>
      <c r="FX745" s="120">
        <f t="shared" si="973"/>
        <v>0</v>
      </c>
      <c r="FY745" s="120">
        <f t="shared" si="974"/>
        <v>0</v>
      </c>
      <c r="FZ745" s="120">
        <f t="shared" si="975"/>
        <v>0</v>
      </c>
      <c r="GA745" s="120">
        <f t="shared" si="976"/>
        <v>0</v>
      </c>
      <c r="GB745" s="120">
        <f t="shared" si="977"/>
        <v>0</v>
      </c>
      <c r="GC745" s="120">
        <f t="shared" si="978"/>
        <v>0</v>
      </c>
      <c r="GD745" s="120">
        <f t="shared" si="979"/>
        <v>0</v>
      </c>
      <c r="GE745" s="120">
        <f t="shared" si="980"/>
        <v>0</v>
      </c>
      <c r="GF745" s="120">
        <f t="shared" si="981"/>
        <v>0</v>
      </c>
      <c r="GG745">
        <f t="shared" si="982"/>
        <v>0</v>
      </c>
      <c r="GH745">
        <f t="shared" si="983"/>
        <v>0</v>
      </c>
      <c r="GI745">
        <v>6</v>
      </c>
      <c r="GJ745" t="str">
        <f t="shared" si="984"/>
        <v/>
      </c>
    </row>
    <row r="746" spans="1:192" ht="15" x14ac:dyDescent="0.25">
      <c r="A746" s="50">
        <f t="shared" si="986"/>
        <v>745</v>
      </c>
      <c r="B746" s="2" t="s">
        <v>112</v>
      </c>
      <c r="C746" s="44" t="s">
        <v>575</v>
      </c>
      <c r="D746" s="2"/>
      <c r="E746" s="2"/>
      <c r="F746" s="19">
        <v>3538840</v>
      </c>
      <c r="G746" s="19">
        <v>5661880</v>
      </c>
      <c r="H746" s="77">
        <f t="shared" si="924"/>
        <v>538750.03399999999</v>
      </c>
      <c r="I746" s="77">
        <f t="shared" si="925"/>
        <v>5660055.0380000006</v>
      </c>
      <c r="J746" s="19">
        <v>171</v>
      </c>
      <c r="K746" s="19" t="s">
        <v>1334</v>
      </c>
      <c r="L746" s="19">
        <v>50</v>
      </c>
      <c r="Q746" s="2" t="s">
        <v>1339</v>
      </c>
      <c r="R746" s="2" t="s">
        <v>1467</v>
      </c>
      <c r="S746" t="s">
        <v>1324</v>
      </c>
      <c r="T746" s="241" t="str">
        <f t="shared" si="926"/>
        <v>-</v>
      </c>
      <c r="U746" s="241" t="str">
        <f t="shared" si="927"/>
        <v>M</v>
      </c>
      <c r="V746" s="241" t="str">
        <f t="shared" si="928"/>
        <v>-</v>
      </c>
      <c r="W746" s="241" t="str">
        <f t="shared" si="922"/>
        <v>A</v>
      </c>
      <c r="X746" s="260">
        <f t="shared" si="989"/>
        <v>6</v>
      </c>
      <c r="Y746" s="261" t="str">
        <f t="shared" si="985"/>
        <v/>
      </c>
      <c r="Z746" s="61" t="s">
        <v>2308</v>
      </c>
      <c r="AA746" s="48">
        <v>24888</v>
      </c>
      <c r="AB746" s="73">
        <v>1</v>
      </c>
      <c r="AD746" t="s">
        <v>2309</v>
      </c>
      <c r="AE746" s="57" t="s">
        <v>2310</v>
      </c>
      <c r="AF746" s="66">
        <v>10.5</v>
      </c>
      <c r="AI746" s="272"/>
      <c r="AR746">
        <v>4290</v>
      </c>
      <c r="AS746" s="193">
        <f t="shared" si="987"/>
        <v>4250.4500000000007</v>
      </c>
      <c r="AT746" s="248" t="str">
        <f t="shared" si="988"/>
        <v/>
      </c>
      <c r="AU746">
        <v>293.60000000000002</v>
      </c>
      <c r="AV746">
        <v>169.7</v>
      </c>
      <c r="AW746">
        <v>607.4</v>
      </c>
      <c r="AX746">
        <v>175.9</v>
      </c>
      <c r="AY746">
        <v>1005</v>
      </c>
      <c r="AZ746" s="61">
        <v>1986</v>
      </c>
      <c r="BE746">
        <v>12.85</v>
      </c>
      <c r="BO746" s="90"/>
      <c r="BP746" s="273"/>
      <c r="BQ746" s="90"/>
      <c r="BR746" s="90"/>
      <c r="BS746" s="90"/>
      <c r="BT746" s="90"/>
      <c r="BU746" s="90"/>
      <c r="BV746" s="90"/>
      <c r="BW746" s="90"/>
      <c r="BX746" s="90"/>
      <c r="BY746" s="90"/>
      <c r="BZ746" s="90"/>
      <c r="CA746" s="90"/>
      <c r="CB746" s="90"/>
      <c r="CC746" s="90"/>
      <c r="CD746" s="90"/>
      <c r="CE746" s="90"/>
      <c r="CF746" s="90"/>
      <c r="CG746" s="90"/>
      <c r="CH746" s="90"/>
      <c r="CI746" s="90"/>
      <c r="CJ746" s="90"/>
      <c r="CK746" s="90"/>
      <c r="CL746" s="91"/>
      <c r="CM746" s="90"/>
      <c r="CN746" s="90">
        <v>2499</v>
      </c>
      <c r="CO746" s="90"/>
      <c r="DB746" s="103"/>
      <c r="DC746" s="103"/>
      <c r="DD746" s="103"/>
      <c r="DE746" s="103"/>
      <c r="DF746" s="103"/>
      <c r="DG746" s="103"/>
      <c r="DH746" s="103">
        <v>11.4</v>
      </c>
      <c r="DI746" s="103"/>
      <c r="DJ746" s="103"/>
      <c r="DK746" s="103"/>
      <c r="DL746" s="103"/>
      <c r="DM746" s="103"/>
      <c r="DN746" s="103"/>
      <c r="DO746" s="103"/>
      <c r="DP746" s="103"/>
      <c r="DQ746" s="103"/>
      <c r="DR746" s="103"/>
      <c r="DS746" s="104"/>
      <c r="DT746" s="50">
        <f t="shared" si="929"/>
        <v>1</v>
      </c>
      <c r="DU746" s="73">
        <f t="shared" si="930"/>
        <v>0</v>
      </c>
      <c r="DV746" s="73">
        <f t="shared" si="931"/>
        <v>1</v>
      </c>
      <c r="DW746" s="73">
        <f t="shared" si="932"/>
        <v>0</v>
      </c>
      <c r="DX746" s="73">
        <f t="shared" si="933"/>
        <v>0</v>
      </c>
      <c r="DY746" s="125">
        <f t="shared" si="934"/>
        <v>0</v>
      </c>
      <c r="DZ746" s="73">
        <f t="shared" si="935"/>
        <v>1</v>
      </c>
      <c r="EA746" s="19">
        <f t="shared" si="936"/>
        <v>0</v>
      </c>
      <c r="EB746" s="50">
        <f t="shared" si="937"/>
        <v>0</v>
      </c>
      <c r="EC746" s="19">
        <f t="shared" si="938"/>
        <v>0</v>
      </c>
      <c r="ED746" s="19">
        <f t="shared" si="939"/>
        <v>1</v>
      </c>
      <c r="EE746" s="19">
        <f t="shared" si="940"/>
        <v>0</v>
      </c>
      <c r="EF746" s="50">
        <f t="shared" si="941"/>
        <v>0</v>
      </c>
      <c r="EG746" s="19">
        <f t="shared" si="942"/>
        <v>0</v>
      </c>
      <c r="EH746" s="19">
        <f t="shared" si="943"/>
        <v>1</v>
      </c>
      <c r="EI746" s="50">
        <f t="shared" si="944"/>
        <v>0</v>
      </c>
      <c r="EJ746" s="125">
        <f t="shared" si="945"/>
        <v>2</v>
      </c>
      <c r="EK746">
        <f t="shared" si="946"/>
        <v>293.60000000000002</v>
      </c>
      <c r="EL746" t="str">
        <f t="shared" si="947"/>
        <v/>
      </c>
      <c r="EM746">
        <f t="shared" si="948"/>
        <v>169.7</v>
      </c>
      <c r="EN746">
        <f t="shared" si="949"/>
        <v>607.4</v>
      </c>
      <c r="EO746" t="str">
        <f t="shared" si="950"/>
        <v/>
      </c>
      <c r="EP746">
        <f t="shared" si="951"/>
        <v>12.85</v>
      </c>
      <c r="EQ746">
        <f t="shared" si="952"/>
        <v>1986</v>
      </c>
      <c r="ER746" t="str">
        <f t="shared" si="953"/>
        <v/>
      </c>
      <c r="ES746" t="str">
        <f t="shared" si="954"/>
        <v/>
      </c>
      <c r="ET746">
        <f t="shared" si="955"/>
        <v>1005</v>
      </c>
      <c r="EU746" s="61">
        <f t="shared" si="956"/>
        <v>175.9</v>
      </c>
      <c r="EV746" s="53" t="e">
        <f>IF(ISNUMBER(EK746),EK746*#REF!,"")</f>
        <v>#REF!</v>
      </c>
      <c r="EW746" s="53" t="str">
        <f>IF(ISNUMBER(EL746),EL746*#REF!,"")</f>
        <v/>
      </c>
      <c r="EX746" s="53" t="e">
        <f>IF(ISNUMBER(EM746),EM746*#REF!,"")</f>
        <v>#REF!</v>
      </c>
      <c r="EY746" s="53" t="e">
        <f>IF(ISNUMBER(EN746),EN746*#REF!,"")</f>
        <v>#REF!</v>
      </c>
      <c r="EZ746" s="53" t="str">
        <f>IF(ISNUMBER(EO746),EO746*#REF!,"")</f>
        <v/>
      </c>
      <c r="FA746" s="53" t="e">
        <f>IF(ISNUMBER(EP746),EP746*#REF!,"")</f>
        <v>#REF!</v>
      </c>
      <c r="FB746" s="53" t="e">
        <f>IF(ISNUMBER(EQ746),EQ746*#REF!,"")</f>
        <v>#REF!</v>
      </c>
      <c r="FC746" s="53" t="str">
        <f>IF(ISNUMBER(ER746),ER746*#REF!,"")</f>
        <v/>
      </c>
      <c r="FD746" s="53" t="str">
        <f>IF(ISNUMBER(ES746),ES746*#REF!,"")</f>
        <v/>
      </c>
      <c r="FE746" s="53" t="e">
        <f>IF(ISNUMBER(ET746),ET746*#REF!,"")</f>
        <v>#REF!</v>
      </c>
      <c r="FF746" s="52" t="e">
        <f>IF(ISNUMBER(EU746),EU746*#REF!,"")</f>
        <v>#REF!</v>
      </c>
      <c r="FG746" s="55" t="str">
        <f t="shared" si="957"/>
        <v/>
      </c>
      <c r="FH746" s="55" t="str">
        <f t="shared" si="958"/>
        <v/>
      </c>
      <c r="FI746" s="55" t="str">
        <f t="shared" si="959"/>
        <v/>
      </c>
      <c r="FJ746" s="55" t="str">
        <f t="shared" si="960"/>
        <v/>
      </c>
      <c r="FK746" s="55" t="str">
        <f t="shared" si="961"/>
        <v/>
      </c>
      <c r="FL746" s="55" t="str">
        <f t="shared" si="962"/>
        <v/>
      </c>
      <c r="FM746" s="55" t="str">
        <f t="shared" si="963"/>
        <v/>
      </c>
      <c r="FN746" s="55" t="str">
        <f t="shared" si="964"/>
        <v/>
      </c>
      <c r="FO746" s="55" t="str">
        <f t="shared" si="965"/>
        <v/>
      </c>
      <c r="FP746" s="55" t="str">
        <f t="shared" si="966"/>
        <v/>
      </c>
      <c r="FQ746" s="59" t="str">
        <f t="shared" si="967"/>
        <v/>
      </c>
      <c r="FR746" s="53" t="str">
        <f t="shared" si="923"/>
        <v/>
      </c>
      <c r="FS746" s="53" t="e">
        <f t="shared" si="968"/>
        <v>#VALUE!</v>
      </c>
      <c r="FT746" s="19" t="e">
        <f t="shared" si="969"/>
        <v>#VALUE!</v>
      </c>
      <c r="FU746" s="19" t="e">
        <f t="shared" si="970"/>
        <v>#VALUE!</v>
      </c>
      <c r="FV746" s="19" t="e">
        <f t="shared" si="971"/>
        <v>#VALUE!</v>
      </c>
      <c r="FW746" s="50" t="e">
        <f t="shared" si="972"/>
        <v>#VALUE!</v>
      </c>
      <c r="FX746" s="120">
        <f t="shared" si="973"/>
        <v>0</v>
      </c>
      <c r="FY746" s="120">
        <f t="shared" si="974"/>
        <v>0</v>
      </c>
      <c r="FZ746" s="120">
        <f t="shared" si="975"/>
        <v>0</v>
      </c>
      <c r="GA746" s="120">
        <f t="shared" si="976"/>
        <v>0</v>
      </c>
      <c r="GB746" s="120">
        <f t="shared" si="977"/>
        <v>0</v>
      </c>
      <c r="GC746" s="120">
        <f t="shared" si="978"/>
        <v>0</v>
      </c>
      <c r="GD746" s="120">
        <f t="shared" si="979"/>
        <v>0</v>
      </c>
      <c r="GE746" s="120">
        <f t="shared" si="980"/>
        <v>0</v>
      </c>
      <c r="GF746" s="120">
        <f t="shared" si="981"/>
        <v>0</v>
      </c>
      <c r="GG746">
        <f t="shared" si="982"/>
        <v>0</v>
      </c>
      <c r="GH746">
        <f t="shared" si="983"/>
        <v>0</v>
      </c>
      <c r="GI746">
        <v>6</v>
      </c>
      <c r="GJ746" t="str">
        <f t="shared" si="984"/>
        <v/>
      </c>
    </row>
    <row r="747" spans="1:192" x14ac:dyDescent="0.2">
      <c r="A747" s="50">
        <f t="shared" si="986"/>
        <v>746</v>
      </c>
      <c r="B747" s="2" t="s">
        <v>112</v>
      </c>
      <c r="C747" s="2" t="s">
        <v>575</v>
      </c>
      <c r="D747" s="2" t="s">
        <v>2972</v>
      </c>
      <c r="E747" s="2" t="s">
        <v>2971</v>
      </c>
      <c r="F747" s="19">
        <v>3538840</v>
      </c>
      <c r="G747" s="19">
        <v>5661880</v>
      </c>
      <c r="H747" s="77">
        <f t="shared" si="924"/>
        <v>538750.03399999999</v>
      </c>
      <c r="I747" s="77">
        <f t="shared" si="925"/>
        <v>5660055.0380000006</v>
      </c>
      <c r="J747" s="19">
        <v>170.8</v>
      </c>
      <c r="K747" s="19" t="s">
        <v>1334</v>
      </c>
      <c r="L747" s="19">
        <v>50</v>
      </c>
      <c r="O747" s="19">
        <f>J747-2.3</f>
        <v>168.5</v>
      </c>
      <c r="Q747" s="2" t="s">
        <v>1339</v>
      </c>
      <c r="R747" s="2" t="s">
        <v>1467</v>
      </c>
      <c r="S747" s="2" t="s">
        <v>1324</v>
      </c>
      <c r="T747" s="241" t="str">
        <f t="shared" si="926"/>
        <v>-</v>
      </c>
      <c r="U747" s="241" t="str">
        <f t="shared" si="927"/>
        <v>M</v>
      </c>
      <c r="V747" s="241" t="str">
        <f t="shared" si="928"/>
        <v>-</v>
      </c>
      <c r="W747" s="241" t="str">
        <f t="shared" si="922"/>
        <v>A</v>
      </c>
      <c r="X747" s="260">
        <f t="shared" si="989"/>
        <v>6</v>
      </c>
      <c r="Y747" s="261" t="str">
        <f t="shared" si="985"/>
        <v/>
      </c>
      <c r="Z747" s="56" t="s">
        <v>2311</v>
      </c>
      <c r="AA747" s="48">
        <v>30985</v>
      </c>
      <c r="AB747" s="73">
        <v>2</v>
      </c>
      <c r="AC747" t="s">
        <v>576</v>
      </c>
      <c r="AD747" s="2" t="s">
        <v>2973</v>
      </c>
      <c r="AF747" s="66">
        <v>11.1</v>
      </c>
      <c r="AG747" s="19">
        <v>3830</v>
      </c>
      <c r="AH747" s="19">
        <v>5.9</v>
      </c>
      <c r="AR747">
        <v>4323.37</v>
      </c>
      <c r="AS747" s="193">
        <f t="shared" si="987"/>
        <v>4321.7278000000006</v>
      </c>
      <c r="AT747" s="248" t="str">
        <f t="shared" si="988"/>
        <v/>
      </c>
      <c r="AU747">
        <v>287</v>
      </c>
      <c r="AV747">
        <v>171</v>
      </c>
      <c r="AW747">
        <v>615</v>
      </c>
      <c r="AX747">
        <v>190</v>
      </c>
      <c r="AY747">
        <v>1059</v>
      </c>
      <c r="AZ747" s="61">
        <v>1895</v>
      </c>
      <c r="BA747">
        <v>0.5</v>
      </c>
      <c r="BB747">
        <v>24.5</v>
      </c>
      <c r="BC747">
        <v>5.8</v>
      </c>
      <c r="BE747">
        <v>12</v>
      </c>
      <c r="BF747">
        <v>0.6</v>
      </c>
      <c r="BG747">
        <v>1.1000000000000001</v>
      </c>
      <c r="BI747">
        <v>0.11</v>
      </c>
      <c r="BM747">
        <v>60</v>
      </c>
      <c r="BQ747">
        <v>117.8</v>
      </c>
      <c r="CN747" s="103">
        <v>2970</v>
      </c>
      <c r="DB747" s="103"/>
      <c r="DC747" s="103"/>
      <c r="DD747" s="103"/>
      <c r="DE747" s="103"/>
      <c r="DF747" s="103"/>
      <c r="DG747" s="103"/>
      <c r="DH747" s="103"/>
      <c r="DI747" s="103"/>
      <c r="DJ747" s="103"/>
      <c r="DK747" s="103"/>
      <c r="DL747" s="103"/>
      <c r="DM747" s="103"/>
      <c r="DN747" s="103"/>
      <c r="DO747" s="103"/>
      <c r="DP747" s="103"/>
      <c r="DQ747" s="103"/>
      <c r="DR747" s="103"/>
      <c r="DS747" s="104"/>
      <c r="DT747" s="50">
        <f t="shared" si="929"/>
        <v>0</v>
      </c>
      <c r="DU747" s="73">
        <f t="shared" si="930"/>
        <v>0</v>
      </c>
      <c r="DV747" s="73">
        <f t="shared" si="931"/>
        <v>1</v>
      </c>
      <c r="DW747" s="73">
        <f t="shared" si="932"/>
        <v>0</v>
      </c>
      <c r="DX747" s="73">
        <f t="shared" si="933"/>
        <v>0</v>
      </c>
      <c r="DY747" s="125">
        <f t="shared" si="934"/>
        <v>0</v>
      </c>
      <c r="DZ747" s="73">
        <f t="shared" si="935"/>
        <v>1</v>
      </c>
      <c r="EA747" s="19">
        <f t="shared" si="936"/>
        <v>0</v>
      </c>
      <c r="EB747" s="50">
        <f t="shared" si="937"/>
        <v>0</v>
      </c>
      <c r="EC747" s="19">
        <f t="shared" si="938"/>
        <v>0</v>
      </c>
      <c r="ED747" s="19">
        <f t="shared" si="939"/>
        <v>1</v>
      </c>
      <c r="EE747" s="19">
        <f t="shared" si="940"/>
        <v>0</v>
      </c>
      <c r="EF747" s="50">
        <f t="shared" si="941"/>
        <v>0</v>
      </c>
      <c r="EG747" s="19">
        <f t="shared" si="942"/>
        <v>0</v>
      </c>
      <c r="EH747" s="19">
        <f t="shared" si="943"/>
        <v>1</v>
      </c>
      <c r="EI747" s="50">
        <f t="shared" si="944"/>
        <v>0</v>
      </c>
      <c r="EJ747" s="125">
        <f t="shared" si="945"/>
        <v>2</v>
      </c>
      <c r="EK747">
        <f t="shared" si="946"/>
        <v>287</v>
      </c>
      <c r="EL747">
        <f t="shared" si="947"/>
        <v>24.5</v>
      </c>
      <c r="EM747">
        <f t="shared" si="948"/>
        <v>171</v>
      </c>
      <c r="EN747">
        <f t="shared" si="949"/>
        <v>615</v>
      </c>
      <c r="EO747">
        <f t="shared" si="950"/>
        <v>0.6</v>
      </c>
      <c r="EP747">
        <f t="shared" si="951"/>
        <v>12</v>
      </c>
      <c r="EQ747">
        <f t="shared" si="952"/>
        <v>1895</v>
      </c>
      <c r="ER747" t="str">
        <f t="shared" si="953"/>
        <v/>
      </c>
      <c r="ES747" t="str">
        <f t="shared" si="954"/>
        <v/>
      </c>
      <c r="ET747">
        <f t="shared" si="955"/>
        <v>1059</v>
      </c>
      <c r="EU747" s="61">
        <f t="shared" si="956"/>
        <v>190</v>
      </c>
      <c r="EV747" s="53" t="e">
        <f>IF(ISNUMBER(EK747),EK747*#REF!,"")</f>
        <v>#REF!</v>
      </c>
      <c r="EW747" s="53" t="e">
        <f>IF(ISNUMBER(EL747),EL747*#REF!,"")</f>
        <v>#REF!</v>
      </c>
      <c r="EX747" s="53" t="e">
        <f>IF(ISNUMBER(EM747),EM747*#REF!,"")</f>
        <v>#REF!</v>
      </c>
      <c r="EY747" s="53" t="e">
        <f>IF(ISNUMBER(EN747),EN747*#REF!,"")</f>
        <v>#REF!</v>
      </c>
      <c r="EZ747" s="53" t="e">
        <f>IF(ISNUMBER(EO747),EO747*#REF!,"")</f>
        <v>#REF!</v>
      </c>
      <c r="FA747" s="53" t="e">
        <f>IF(ISNUMBER(EP747),EP747*#REF!,"")</f>
        <v>#REF!</v>
      </c>
      <c r="FB747" s="53" t="e">
        <f>IF(ISNUMBER(EQ747),EQ747*#REF!,"")</f>
        <v>#REF!</v>
      </c>
      <c r="FC747" s="53" t="str">
        <f>IF(ISNUMBER(ER747),ER747*#REF!,"")</f>
        <v/>
      </c>
      <c r="FD747" s="53" t="str">
        <f>IF(ISNUMBER(ES747),ES747*#REF!,"")</f>
        <v/>
      </c>
      <c r="FE747" s="53" t="e">
        <f>IF(ISNUMBER(ET747),ET747*#REF!,"")</f>
        <v>#REF!</v>
      </c>
      <c r="FF747" s="52" t="e">
        <f>IF(ISNUMBER(EU747),EU747*#REF!,"")</f>
        <v>#REF!</v>
      </c>
      <c r="FG747" s="55" t="str">
        <f t="shared" si="957"/>
        <v/>
      </c>
      <c r="FH747" s="55" t="str">
        <f t="shared" si="958"/>
        <v/>
      </c>
      <c r="FI747" s="55" t="str">
        <f t="shared" si="959"/>
        <v/>
      </c>
      <c r="FJ747" s="55" t="str">
        <f t="shared" si="960"/>
        <v/>
      </c>
      <c r="FK747" s="55" t="str">
        <f t="shared" si="961"/>
        <v/>
      </c>
      <c r="FL747" s="55" t="str">
        <f t="shared" si="962"/>
        <v/>
      </c>
      <c r="FM747" s="55" t="str">
        <f t="shared" si="963"/>
        <v/>
      </c>
      <c r="FN747" s="55" t="str">
        <f t="shared" si="964"/>
        <v/>
      </c>
      <c r="FO747" s="55" t="str">
        <f t="shared" si="965"/>
        <v/>
      </c>
      <c r="FP747" s="55" t="str">
        <f t="shared" si="966"/>
        <v/>
      </c>
      <c r="FQ747" s="59" t="str">
        <f t="shared" si="967"/>
        <v/>
      </c>
      <c r="FR747" s="53" t="str">
        <f t="shared" si="923"/>
        <v/>
      </c>
      <c r="FS747" s="53" t="e">
        <f t="shared" si="968"/>
        <v>#VALUE!</v>
      </c>
      <c r="FT747" s="19" t="e">
        <f t="shared" si="969"/>
        <v>#VALUE!</v>
      </c>
      <c r="FU747" s="19" t="e">
        <f t="shared" si="970"/>
        <v>#VALUE!</v>
      </c>
      <c r="FV747" s="19" t="e">
        <f t="shared" si="971"/>
        <v>#VALUE!</v>
      </c>
      <c r="FW747" s="50" t="e">
        <f t="shared" si="972"/>
        <v>#VALUE!</v>
      </c>
      <c r="FX747" s="120">
        <f t="shared" si="973"/>
        <v>0</v>
      </c>
      <c r="FY747" s="120">
        <f t="shared" si="974"/>
        <v>0</v>
      </c>
      <c r="FZ747" s="120">
        <f t="shared" si="975"/>
        <v>0</v>
      </c>
      <c r="GA747" s="120">
        <f t="shared" si="976"/>
        <v>0</v>
      </c>
      <c r="GB747" s="120">
        <f t="shared" si="977"/>
        <v>0</v>
      </c>
      <c r="GC747" s="120">
        <f t="shared" si="978"/>
        <v>0</v>
      </c>
      <c r="GD747" s="120">
        <f t="shared" si="979"/>
        <v>0</v>
      </c>
      <c r="GE747" s="120">
        <f t="shared" si="980"/>
        <v>0</v>
      </c>
      <c r="GF747" s="120">
        <f t="shared" si="981"/>
        <v>0</v>
      </c>
      <c r="GG747">
        <f t="shared" si="982"/>
        <v>0</v>
      </c>
      <c r="GH747">
        <f t="shared" si="983"/>
        <v>0</v>
      </c>
      <c r="GI747">
        <v>6</v>
      </c>
      <c r="GJ747" t="str">
        <f t="shared" si="984"/>
        <v/>
      </c>
    </row>
    <row r="748" spans="1:192" x14ac:dyDescent="0.2">
      <c r="A748" s="50">
        <f t="shared" si="986"/>
        <v>747</v>
      </c>
      <c r="B748" s="58" t="s">
        <v>112</v>
      </c>
      <c r="C748" s="44" t="s">
        <v>270</v>
      </c>
      <c r="D748" s="2"/>
      <c r="E748" s="2"/>
      <c r="F748" s="19">
        <v>3538840</v>
      </c>
      <c r="G748" s="19">
        <v>5661920</v>
      </c>
      <c r="H748" s="77">
        <f t="shared" si="924"/>
        <v>538750.03399999999</v>
      </c>
      <c r="I748" s="77">
        <f t="shared" si="925"/>
        <v>5660095.0219999999</v>
      </c>
      <c r="J748" s="19">
        <v>171</v>
      </c>
      <c r="K748" s="83" t="s">
        <v>1334</v>
      </c>
      <c r="L748" s="83">
        <v>45</v>
      </c>
      <c r="M748" s="83"/>
      <c r="O748" s="83"/>
      <c r="P748" s="83"/>
      <c r="Q748" s="58" t="s">
        <v>1339</v>
      </c>
      <c r="R748" s="2" t="s">
        <v>1467</v>
      </c>
      <c r="S748" s="58" t="s">
        <v>1324</v>
      </c>
      <c r="T748" s="241" t="str">
        <f t="shared" si="926"/>
        <v>-</v>
      </c>
      <c r="U748" s="241" t="str">
        <f t="shared" si="927"/>
        <v>M</v>
      </c>
      <c r="V748" s="241" t="str">
        <f t="shared" si="928"/>
        <v>-</v>
      </c>
      <c r="W748" s="241" t="str">
        <f t="shared" si="922"/>
        <v>A</v>
      </c>
      <c r="X748" s="260">
        <f t="shared" si="989"/>
        <v>6</v>
      </c>
      <c r="Y748" s="261" t="str">
        <f t="shared" si="985"/>
        <v/>
      </c>
      <c r="Z748" s="68" t="s">
        <v>2312</v>
      </c>
      <c r="AA748" s="83" t="s">
        <v>2313</v>
      </c>
      <c r="AB748" s="77">
        <v>1</v>
      </c>
      <c r="AC748" s="58" t="s">
        <v>425</v>
      </c>
      <c r="AD748" s="58" t="s">
        <v>2314</v>
      </c>
      <c r="AE748" s="70" t="s">
        <v>2310</v>
      </c>
      <c r="AF748" s="128">
        <v>11</v>
      </c>
      <c r="AG748" s="83"/>
      <c r="AH748" s="83"/>
      <c r="AI748" s="83"/>
      <c r="AJ748" s="83"/>
      <c r="AK748" s="83"/>
      <c r="AL748" s="83"/>
      <c r="AM748" s="83">
        <v>1</v>
      </c>
      <c r="AN748" s="58">
        <v>114.2</v>
      </c>
      <c r="AO748" s="58">
        <v>88.8</v>
      </c>
      <c r="AP748" s="83"/>
      <c r="AQ748" s="58"/>
      <c r="AR748" s="58"/>
      <c r="AS748" s="193">
        <f t="shared" si="987"/>
        <v>4231.3399999999992</v>
      </c>
      <c r="AT748" s="248" t="str">
        <f t="shared" si="988"/>
        <v/>
      </c>
      <c r="AU748" s="58">
        <v>281.5</v>
      </c>
      <c r="AV748" s="58">
        <v>107.3</v>
      </c>
      <c r="AW748" s="58">
        <v>640.29999999999995</v>
      </c>
      <c r="AX748" s="58">
        <v>125.1</v>
      </c>
      <c r="AY748" s="58">
        <v>1127.5</v>
      </c>
      <c r="AZ748" s="68">
        <v>1938.2</v>
      </c>
      <c r="BA748" s="58"/>
      <c r="BB748" s="58"/>
      <c r="BC748" s="58"/>
      <c r="BD748" s="58"/>
      <c r="BE748" s="58">
        <v>11</v>
      </c>
      <c r="BF748" s="58">
        <v>0.44</v>
      </c>
      <c r="BG748" s="58"/>
      <c r="BH748" s="58"/>
      <c r="BI748" s="58"/>
      <c r="BJ748" s="58"/>
      <c r="BK748" s="58"/>
      <c r="BL748" s="58"/>
      <c r="BM748" s="58"/>
      <c r="BN748" s="68"/>
      <c r="BO748" s="81"/>
      <c r="BP748" s="81"/>
      <c r="BQ748" s="81"/>
      <c r="BR748" s="81"/>
      <c r="BS748" s="81"/>
      <c r="BT748" s="81"/>
      <c r="BU748" s="81"/>
      <c r="BV748" s="81"/>
      <c r="BW748" s="81"/>
      <c r="BX748" s="81"/>
      <c r="BY748" s="81"/>
      <c r="BZ748" s="81"/>
      <c r="CA748" s="81"/>
      <c r="CB748" s="81"/>
      <c r="CC748" s="81"/>
      <c r="CD748" s="81"/>
      <c r="CE748" s="81"/>
      <c r="CF748" s="81"/>
      <c r="CG748" s="81"/>
      <c r="CH748" s="81"/>
      <c r="CI748" s="81"/>
      <c r="CJ748" s="81"/>
      <c r="CK748" s="81"/>
      <c r="CL748" s="82"/>
      <c r="CM748" s="81"/>
      <c r="CN748" s="81">
        <v>2499</v>
      </c>
      <c r="CO748" s="81"/>
      <c r="CP748" s="58"/>
      <c r="CQ748" s="68"/>
      <c r="CR748" s="58"/>
      <c r="CS748" s="58"/>
      <c r="CT748" s="58"/>
      <c r="CU748" s="58"/>
      <c r="CV748" s="58"/>
      <c r="CW748" s="58"/>
      <c r="CX748" s="58"/>
      <c r="CY748" s="58"/>
      <c r="CZ748" s="58"/>
      <c r="DA748" s="68"/>
      <c r="DB748" s="81"/>
      <c r="DC748" s="81"/>
      <c r="DD748" s="81"/>
      <c r="DE748" s="81"/>
      <c r="DF748" s="81"/>
      <c r="DG748" s="81"/>
      <c r="DH748" s="81"/>
      <c r="DI748" s="81"/>
      <c r="DJ748" s="81"/>
      <c r="DK748" s="103"/>
      <c r="DL748" s="103"/>
      <c r="DM748" s="103"/>
      <c r="DN748" s="81"/>
      <c r="DO748" s="81"/>
      <c r="DP748" s="103"/>
      <c r="DQ748" s="103"/>
      <c r="DR748" s="103"/>
      <c r="DS748" s="104"/>
      <c r="DT748" s="50">
        <f t="shared" si="929"/>
        <v>1</v>
      </c>
      <c r="DU748" s="73">
        <f t="shared" si="930"/>
        <v>0</v>
      </c>
      <c r="DV748" s="73">
        <f t="shared" si="931"/>
        <v>1</v>
      </c>
      <c r="DW748" s="73">
        <f t="shared" si="932"/>
        <v>0</v>
      </c>
      <c r="DX748" s="73">
        <f t="shared" si="933"/>
        <v>0</v>
      </c>
      <c r="DY748" s="125">
        <f t="shared" si="934"/>
        <v>0</v>
      </c>
      <c r="DZ748" s="73">
        <f t="shared" si="935"/>
        <v>1</v>
      </c>
      <c r="EA748" s="19">
        <f t="shared" si="936"/>
        <v>0</v>
      </c>
      <c r="EB748" s="50">
        <f t="shared" si="937"/>
        <v>0</v>
      </c>
      <c r="EC748" s="19">
        <f t="shared" si="938"/>
        <v>0</v>
      </c>
      <c r="ED748" s="19">
        <f t="shared" si="939"/>
        <v>1</v>
      </c>
      <c r="EE748" s="19">
        <f t="shared" si="940"/>
        <v>0</v>
      </c>
      <c r="EF748" s="50">
        <f t="shared" si="941"/>
        <v>0</v>
      </c>
      <c r="EG748" s="19">
        <f t="shared" si="942"/>
        <v>0</v>
      </c>
      <c r="EH748" s="19">
        <f t="shared" si="943"/>
        <v>1</v>
      </c>
      <c r="EI748" s="50">
        <f t="shared" si="944"/>
        <v>0</v>
      </c>
      <c r="EJ748" s="125">
        <f t="shared" si="945"/>
        <v>2</v>
      </c>
      <c r="EK748">
        <f t="shared" si="946"/>
        <v>281.5</v>
      </c>
      <c r="EL748" t="str">
        <f t="shared" si="947"/>
        <v/>
      </c>
      <c r="EM748">
        <f t="shared" si="948"/>
        <v>107.3</v>
      </c>
      <c r="EN748">
        <f t="shared" si="949"/>
        <v>640.29999999999995</v>
      </c>
      <c r="EO748">
        <f t="shared" si="950"/>
        <v>0.44</v>
      </c>
      <c r="EP748">
        <f t="shared" si="951"/>
        <v>11</v>
      </c>
      <c r="EQ748">
        <f t="shared" si="952"/>
        <v>1938.2</v>
      </c>
      <c r="ER748" t="str">
        <f t="shared" si="953"/>
        <v/>
      </c>
      <c r="ES748" t="str">
        <f t="shared" si="954"/>
        <v/>
      </c>
      <c r="ET748">
        <f t="shared" si="955"/>
        <v>1127.5</v>
      </c>
      <c r="EU748" s="61">
        <f t="shared" si="956"/>
        <v>125.1</v>
      </c>
      <c r="EV748" s="53" t="e">
        <f>IF(ISNUMBER(EK748),EK748*#REF!,"")</f>
        <v>#REF!</v>
      </c>
      <c r="EW748" s="53" t="str">
        <f>IF(ISNUMBER(EL748),EL748*#REF!,"")</f>
        <v/>
      </c>
      <c r="EX748" s="53" t="e">
        <f>IF(ISNUMBER(EM748),EM748*#REF!,"")</f>
        <v>#REF!</v>
      </c>
      <c r="EY748" s="53" t="e">
        <f>IF(ISNUMBER(EN748),EN748*#REF!,"")</f>
        <v>#REF!</v>
      </c>
      <c r="EZ748" s="53" t="e">
        <f>IF(ISNUMBER(EO748),EO748*#REF!,"")</f>
        <v>#REF!</v>
      </c>
      <c r="FA748" s="53" t="e">
        <f>IF(ISNUMBER(EP748),EP748*#REF!,"")</f>
        <v>#REF!</v>
      </c>
      <c r="FB748" s="53" t="e">
        <f>IF(ISNUMBER(EQ748),EQ748*#REF!,"")</f>
        <v>#REF!</v>
      </c>
      <c r="FC748" s="53" t="str">
        <f>IF(ISNUMBER(ER748),ER748*#REF!,"")</f>
        <v/>
      </c>
      <c r="FD748" s="53" t="str">
        <f>IF(ISNUMBER(ES748),ES748*#REF!,"")</f>
        <v/>
      </c>
      <c r="FE748" s="53" t="e">
        <f>IF(ISNUMBER(ET748),ET748*#REF!,"")</f>
        <v>#REF!</v>
      </c>
      <c r="FF748" s="52" t="e">
        <f>IF(ISNUMBER(EU748),EU748*#REF!,"")</f>
        <v>#REF!</v>
      </c>
      <c r="FG748" s="55" t="str">
        <f t="shared" si="957"/>
        <v/>
      </c>
      <c r="FH748" s="55" t="str">
        <f t="shared" si="958"/>
        <v/>
      </c>
      <c r="FI748" s="55" t="str">
        <f t="shared" si="959"/>
        <v/>
      </c>
      <c r="FJ748" s="55" t="str">
        <f t="shared" si="960"/>
        <v/>
      </c>
      <c r="FK748" s="55" t="str">
        <f t="shared" si="961"/>
        <v/>
      </c>
      <c r="FL748" s="55" t="str">
        <f t="shared" si="962"/>
        <v/>
      </c>
      <c r="FM748" s="55" t="str">
        <f t="shared" si="963"/>
        <v/>
      </c>
      <c r="FN748" s="55" t="str">
        <f t="shared" si="964"/>
        <v/>
      </c>
      <c r="FO748" s="55" t="str">
        <f t="shared" si="965"/>
        <v/>
      </c>
      <c r="FP748" s="55" t="str">
        <f t="shared" si="966"/>
        <v/>
      </c>
      <c r="FQ748" s="59" t="str">
        <f t="shared" si="967"/>
        <v/>
      </c>
      <c r="FR748" s="53" t="str">
        <f t="shared" si="923"/>
        <v/>
      </c>
      <c r="FS748" s="53" t="e">
        <f t="shared" si="968"/>
        <v>#VALUE!</v>
      </c>
      <c r="FT748" s="19" t="e">
        <f t="shared" si="969"/>
        <v>#VALUE!</v>
      </c>
      <c r="FU748" s="19" t="e">
        <f t="shared" si="970"/>
        <v>#VALUE!</v>
      </c>
      <c r="FV748" s="19" t="e">
        <f t="shared" si="971"/>
        <v>#VALUE!</v>
      </c>
      <c r="FW748" s="50" t="e">
        <f t="shared" si="972"/>
        <v>#VALUE!</v>
      </c>
      <c r="FX748" s="120">
        <f t="shared" si="973"/>
        <v>0</v>
      </c>
      <c r="FY748" s="120">
        <f t="shared" si="974"/>
        <v>0</v>
      </c>
      <c r="FZ748" s="120">
        <f t="shared" si="975"/>
        <v>0</v>
      </c>
      <c r="GA748" s="120">
        <f t="shared" si="976"/>
        <v>0</v>
      </c>
      <c r="GB748" s="120">
        <f t="shared" si="977"/>
        <v>0</v>
      </c>
      <c r="GC748" s="120">
        <f t="shared" si="978"/>
        <v>0</v>
      </c>
      <c r="GD748" s="120">
        <f t="shared" si="979"/>
        <v>0</v>
      </c>
      <c r="GE748" s="120">
        <f t="shared" si="980"/>
        <v>0</v>
      </c>
      <c r="GF748" s="120">
        <f t="shared" si="981"/>
        <v>0</v>
      </c>
      <c r="GG748">
        <f t="shared" si="982"/>
        <v>0</v>
      </c>
      <c r="GH748">
        <f t="shared" si="983"/>
        <v>0</v>
      </c>
      <c r="GI748">
        <v>6</v>
      </c>
      <c r="GJ748" t="str">
        <f t="shared" si="984"/>
        <v/>
      </c>
    </row>
    <row r="749" spans="1:192" x14ac:dyDescent="0.2">
      <c r="A749" s="50">
        <f t="shared" si="986"/>
        <v>748</v>
      </c>
      <c r="B749" s="2" t="s">
        <v>112</v>
      </c>
      <c r="C749" s="2" t="s">
        <v>270</v>
      </c>
      <c r="D749" s="2" t="s">
        <v>2969</v>
      </c>
      <c r="E749" s="2" t="s">
        <v>2970</v>
      </c>
      <c r="F749" s="19">
        <v>3538840</v>
      </c>
      <c r="G749" s="19">
        <v>5661920</v>
      </c>
      <c r="H749" s="77">
        <f t="shared" si="924"/>
        <v>538750.03399999999</v>
      </c>
      <c r="I749" s="77">
        <f t="shared" si="925"/>
        <v>5660095.0219999999</v>
      </c>
      <c r="J749" s="19">
        <v>170.8</v>
      </c>
      <c r="K749" s="19" t="s">
        <v>1334</v>
      </c>
      <c r="L749" s="19">
        <v>47.75</v>
      </c>
      <c r="M749" s="19">
        <v>35</v>
      </c>
      <c r="N749" s="19">
        <v>40</v>
      </c>
      <c r="O749" s="66" t="s">
        <v>1330</v>
      </c>
      <c r="Q749" s="2" t="s">
        <v>1339</v>
      </c>
      <c r="R749" s="2" t="s">
        <v>1467</v>
      </c>
      <c r="S749" s="2" t="s">
        <v>1324</v>
      </c>
      <c r="T749" s="241" t="str">
        <f t="shared" si="926"/>
        <v>-</v>
      </c>
      <c r="U749" s="241" t="str">
        <f t="shared" si="927"/>
        <v>M</v>
      </c>
      <c r="V749" s="241" t="str">
        <f t="shared" si="928"/>
        <v>-</v>
      </c>
      <c r="W749" s="241" t="str">
        <f t="shared" si="922"/>
        <v>A</v>
      </c>
      <c r="X749" s="260">
        <f t="shared" si="989"/>
        <v>6</v>
      </c>
      <c r="Y749" s="261" t="str">
        <f t="shared" si="985"/>
        <v/>
      </c>
      <c r="Z749" s="56" t="s">
        <v>1896</v>
      </c>
      <c r="AA749" s="48">
        <v>19798</v>
      </c>
      <c r="AB749" s="73">
        <v>2</v>
      </c>
      <c r="AC749" t="s">
        <v>560</v>
      </c>
      <c r="AD749" s="2" t="s">
        <v>2968</v>
      </c>
      <c r="AF749" s="66">
        <v>11.2</v>
      </c>
      <c r="AH749" s="19">
        <v>6.1</v>
      </c>
      <c r="AM749" s="66">
        <v>4</v>
      </c>
      <c r="AR749">
        <v>4232</v>
      </c>
      <c r="AS749" s="193">
        <f t="shared" si="987"/>
        <v>4179.6099999999997</v>
      </c>
      <c r="AT749" s="248" t="str">
        <f t="shared" si="988"/>
        <v/>
      </c>
      <c r="AU749">
        <v>257.10000000000002</v>
      </c>
      <c r="AV749">
        <v>162.19999999999999</v>
      </c>
      <c r="AW749">
        <v>618.4</v>
      </c>
      <c r="AX749">
        <v>128.4</v>
      </c>
      <c r="AY749">
        <v>977.4</v>
      </c>
      <c r="AZ749" s="61">
        <v>1993</v>
      </c>
      <c r="BB749">
        <v>28.69</v>
      </c>
      <c r="BE749">
        <v>13.49</v>
      </c>
      <c r="BF749">
        <v>0.93</v>
      </c>
      <c r="CN749" s="103">
        <v>2009</v>
      </c>
      <c r="DB749" s="103"/>
      <c r="DC749" s="103"/>
      <c r="DD749" s="103"/>
      <c r="DE749" s="103"/>
      <c r="DF749" s="103"/>
      <c r="DG749" s="103"/>
      <c r="DH749" s="103"/>
      <c r="DI749" s="103"/>
      <c r="DJ749" s="103"/>
      <c r="DK749" s="103"/>
      <c r="DL749" s="103"/>
      <c r="DM749" s="103"/>
      <c r="DN749" s="103"/>
      <c r="DO749" s="103"/>
      <c r="DP749" s="103"/>
      <c r="DQ749" s="103"/>
      <c r="DR749" s="103"/>
      <c r="DS749" s="104"/>
      <c r="DT749" s="50">
        <f t="shared" si="929"/>
        <v>0</v>
      </c>
      <c r="DU749" s="73">
        <f t="shared" si="930"/>
        <v>0</v>
      </c>
      <c r="DV749" s="73">
        <f t="shared" si="931"/>
        <v>1</v>
      </c>
      <c r="DW749" s="73">
        <f t="shared" si="932"/>
        <v>0</v>
      </c>
      <c r="DX749" s="73">
        <f t="shared" si="933"/>
        <v>0</v>
      </c>
      <c r="DY749" s="125">
        <f t="shared" si="934"/>
        <v>0</v>
      </c>
      <c r="DZ749" s="73">
        <f t="shared" si="935"/>
        <v>1</v>
      </c>
      <c r="EA749" s="19">
        <f t="shared" si="936"/>
        <v>0</v>
      </c>
      <c r="EB749" s="50">
        <f t="shared" si="937"/>
        <v>0</v>
      </c>
      <c r="EC749" s="19">
        <f t="shared" si="938"/>
        <v>0</v>
      </c>
      <c r="ED749" s="19">
        <f t="shared" si="939"/>
        <v>1</v>
      </c>
      <c r="EE749" s="19">
        <f t="shared" si="940"/>
        <v>0</v>
      </c>
      <c r="EF749" s="50">
        <f t="shared" si="941"/>
        <v>0</v>
      </c>
      <c r="EG749" s="19">
        <f t="shared" si="942"/>
        <v>0</v>
      </c>
      <c r="EH749" s="19">
        <f t="shared" si="943"/>
        <v>1</v>
      </c>
      <c r="EI749" s="50">
        <f t="shared" si="944"/>
        <v>0</v>
      </c>
      <c r="EJ749" s="125">
        <f t="shared" si="945"/>
        <v>2</v>
      </c>
      <c r="EK749">
        <f t="shared" si="946"/>
        <v>257.10000000000002</v>
      </c>
      <c r="EL749">
        <f t="shared" si="947"/>
        <v>28.69</v>
      </c>
      <c r="EM749">
        <f t="shared" si="948"/>
        <v>162.19999999999999</v>
      </c>
      <c r="EN749">
        <f t="shared" si="949"/>
        <v>618.4</v>
      </c>
      <c r="EO749">
        <f t="shared" si="950"/>
        <v>0.93</v>
      </c>
      <c r="EP749">
        <f t="shared" si="951"/>
        <v>13.49</v>
      </c>
      <c r="EQ749">
        <f t="shared" si="952"/>
        <v>1993</v>
      </c>
      <c r="ER749" t="str">
        <f t="shared" si="953"/>
        <v/>
      </c>
      <c r="ES749" t="str">
        <f t="shared" si="954"/>
        <v/>
      </c>
      <c r="ET749">
        <f t="shared" si="955"/>
        <v>977.4</v>
      </c>
      <c r="EU749" s="61">
        <f t="shared" si="956"/>
        <v>128.4</v>
      </c>
      <c r="EV749" s="53" t="e">
        <f>IF(ISNUMBER(EK749),EK749*#REF!,"")</f>
        <v>#REF!</v>
      </c>
      <c r="EW749" s="53" t="e">
        <f>IF(ISNUMBER(EL749),EL749*#REF!,"")</f>
        <v>#REF!</v>
      </c>
      <c r="EX749" s="53" t="e">
        <f>IF(ISNUMBER(EM749),EM749*#REF!,"")</f>
        <v>#REF!</v>
      </c>
      <c r="EY749" s="53" t="e">
        <f>IF(ISNUMBER(EN749),EN749*#REF!,"")</f>
        <v>#REF!</v>
      </c>
      <c r="EZ749" s="53" t="e">
        <f>IF(ISNUMBER(EO749),EO749*#REF!,"")</f>
        <v>#REF!</v>
      </c>
      <c r="FA749" s="53" t="e">
        <f>IF(ISNUMBER(EP749),EP749*#REF!,"")</f>
        <v>#REF!</v>
      </c>
      <c r="FB749" s="53" t="e">
        <f>IF(ISNUMBER(EQ749),EQ749*#REF!,"")</f>
        <v>#REF!</v>
      </c>
      <c r="FC749" s="53" t="str">
        <f>IF(ISNUMBER(ER749),ER749*#REF!,"")</f>
        <v/>
      </c>
      <c r="FD749" s="53" t="str">
        <f>IF(ISNUMBER(ES749),ES749*#REF!,"")</f>
        <v/>
      </c>
      <c r="FE749" s="53" t="e">
        <f>IF(ISNUMBER(ET749),ET749*#REF!,"")</f>
        <v>#REF!</v>
      </c>
      <c r="FF749" s="52" t="e">
        <f>IF(ISNUMBER(EU749),EU749*#REF!,"")</f>
        <v>#REF!</v>
      </c>
      <c r="FG749" s="55" t="str">
        <f t="shared" si="957"/>
        <v/>
      </c>
      <c r="FH749" s="55" t="str">
        <f t="shared" si="958"/>
        <v/>
      </c>
      <c r="FI749" s="55" t="str">
        <f t="shared" si="959"/>
        <v/>
      </c>
      <c r="FJ749" s="55" t="str">
        <f t="shared" si="960"/>
        <v/>
      </c>
      <c r="FK749" s="55" t="str">
        <f t="shared" si="961"/>
        <v/>
      </c>
      <c r="FL749" s="55" t="str">
        <f t="shared" si="962"/>
        <v/>
      </c>
      <c r="FM749" s="55" t="str">
        <f t="shared" si="963"/>
        <v/>
      </c>
      <c r="FN749" s="55" t="str">
        <f t="shared" si="964"/>
        <v/>
      </c>
      <c r="FO749" s="55" t="str">
        <f t="shared" si="965"/>
        <v/>
      </c>
      <c r="FP749" s="55" t="str">
        <f t="shared" si="966"/>
        <v/>
      </c>
      <c r="FQ749" s="59" t="str">
        <f t="shared" si="967"/>
        <v/>
      </c>
      <c r="FR749" s="53" t="str">
        <f t="shared" si="923"/>
        <v/>
      </c>
      <c r="FS749" s="53" t="e">
        <f t="shared" si="968"/>
        <v>#VALUE!</v>
      </c>
      <c r="FT749" s="19" t="e">
        <f t="shared" si="969"/>
        <v>#VALUE!</v>
      </c>
      <c r="FU749" s="19" t="e">
        <f t="shared" si="970"/>
        <v>#VALUE!</v>
      </c>
      <c r="FV749" s="19" t="e">
        <f t="shared" si="971"/>
        <v>#VALUE!</v>
      </c>
      <c r="FW749" s="50" t="e">
        <f t="shared" si="972"/>
        <v>#VALUE!</v>
      </c>
      <c r="FX749" s="120">
        <f t="shared" si="973"/>
        <v>0</v>
      </c>
      <c r="FY749" s="120">
        <f t="shared" si="974"/>
        <v>0</v>
      </c>
      <c r="FZ749" s="120">
        <f t="shared" si="975"/>
        <v>0</v>
      </c>
      <c r="GA749" s="120">
        <f t="shared" si="976"/>
        <v>0</v>
      </c>
      <c r="GB749" s="120">
        <f t="shared" si="977"/>
        <v>0</v>
      </c>
      <c r="GC749" s="120">
        <f t="shared" si="978"/>
        <v>0</v>
      </c>
      <c r="GD749" s="120">
        <f t="shared" si="979"/>
        <v>0</v>
      </c>
      <c r="GE749" s="120">
        <f t="shared" si="980"/>
        <v>0</v>
      </c>
      <c r="GF749" s="120">
        <f t="shared" si="981"/>
        <v>0</v>
      </c>
      <c r="GG749">
        <f t="shared" si="982"/>
        <v>0</v>
      </c>
      <c r="GH749">
        <f t="shared" si="983"/>
        <v>0</v>
      </c>
      <c r="GI749">
        <v>6</v>
      </c>
      <c r="GJ749" t="str">
        <f t="shared" si="984"/>
        <v/>
      </c>
    </row>
    <row r="750" spans="1:192" x14ac:dyDescent="0.2">
      <c r="A750" s="50">
        <f t="shared" si="986"/>
        <v>749</v>
      </c>
      <c r="B750" s="2" t="s">
        <v>311</v>
      </c>
      <c r="C750" s="2" t="s">
        <v>577</v>
      </c>
      <c r="D750" s="2"/>
      <c r="E750" s="2"/>
      <c r="F750" s="19">
        <v>3539260</v>
      </c>
      <c r="G750" s="19">
        <v>5661630</v>
      </c>
      <c r="H750" s="77">
        <f t="shared" si="924"/>
        <v>539169.86599999992</v>
      </c>
      <c r="I750" s="77">
        <f t="shared" si="925"/>
        <v>5659805.1380000003</v>
      </c>
      <c r="J750" s="19">
        <v>172</v>
      </c>
      <c r="K750" s="19" t="s">
        <v>1334</v>
      </c>
      <c r="L750" s="19">
        <v>77.5</v>
      </c>
      <c r="Q750" s="2" t="s">
        <v>1339</v>
      </c>
      <c r="R750" s="2" t="s">
        <v>1411</v>
      </c>
      <c r="S750" s="2" t="s">
        <v>1324</v>
      </c>
      <c r="T750" s="241" t="str">
        <f t="shared" si="926"/>
        <v>-</v>
      </c>
      <c r="U750" s="241" t="str">
        <f t="shared" si="927"/>
        <v>M</v>
      </c>
      <c r="V750" s="241" t="str">
        <f t="shared" si="928"/>
        <v>-</v>
      </c>
      <c r="W750" s="241" t="str">
        <f t="shared" si="922"/>
        <v>A</v>
      </c>
      <c r="X750" s="260">
        <f t="shared" si="989"/>
        <v>6</v>
      </c>
      <c r="Y750" s="261" t="str">
        <f t="shared" si="985"/>
        <v/>
      </c>
      <c r="Z750" s="56" t="s">
        <v>1896</v>
      </c>
      <c r="AA750" s="48">
        <v>31456</v>
      </c>
      <c r="AB750" s="73">
        <v>1</v>
      </c>
      <c r="AC750" t="s">
        <v>455</v>
      </c>
      <c r="AD750" s="2" t="s">
        <v>2315</v>
      </c>
      <c r="AF750" s="66">
        <v>10.5</v>
      </c>
      <c r="AG750" s="19">
        <v>2940</v>
      </c>
      <c r="AH750" s="19">
        <v>6.1</v>
      </c>
      <c r="AR750">
        <v>3288</v>
      </c>
      <c r="AS750" s="193">
        <f t="shared" si="987"/>
        <v>3286.8799999999992</v>
      </c>
      <c r="AT750" s="248" t="str">
        <f t="shared" si="988"/>
        <v/>
      </c>
      <c r="AU750">
        <v>160</v>
      </c>
      <c r="AV750">
        <v>146</v>
      </c>
      <c r="AW750">
        <v>452</v>
      </c>
      <c r="AX750">
        <v>53.7</v>
      </c>
      <c r="AY750">
        <v>444</v>
      </c>
      <c r="AZ750" s="61">
        <v>1934</v>
      </c>
      <c r="BA750">
        <v>0.31</v>
      </c>
      <c r="BB750">
        <v>20</v>
      </c>
      <c r="BC750">
        <v>4.5</v>
      </c>
      <c r="BE750">
        <v>8.1</v>
      </c>
      <c r="BF750">
        <v>0.46</v>
      </c>
      <c r="BG750">
        <v>0.31</v>
      </c>
      <c r="BH750">
        <v>0.08</v>
      </c>
      <c r="BJ750">
        <v>0.22</v>
      </c>
      <c r="BM750">
        <v>63.2</v>
      </c>
      <c r="CN750" s="103">
        <v>2375</v>
      </c>
      <c r="DB750" s="103"/>
      <c r="DC750" s="103"/>
      <c r="DD750" s="103"/>
      <c r="DE750" s="103"/>
      <c r="DF750" s="103"/>
      <c r="DG750" s="103"/>
      <c r="DH750" s="103"/>
      <c r="DI750" s="103"/>
      <c r="DJ750" s="103"/>
      <c r="DK750" s="103"/>
      <c r="DL750" s="103"/>
      <c r="DM750" s="103"/>
      <c r="DN750" s="103"/>
      <c r="DO750" s="103"/>
      <c r="DP750" s="103"/>
      <c r="DQ750" s="103"/>
      <c r="DR750" s="103"/>
      <c r="DS750" s="104"/>
      <c r="DT750" s="50">
        <f t="shared" si="929"/>
        <v>1</v>
      </c>
      <c r="DU750" s="73">
        <f t="shared" si="930"/>
        <v>0</v>
      </c>
      <c r="DV750" s="73">
        <f t="shared" si="931"/>
        <v>1</v>
      </c>
      <c r="DW750" s="73">
        <f t="shared" si="932"/>
        <v>0</v>
      </c>
      <c r="DX750" s="73">
        <f t="shared" si="933"/>
        <v>0</v>
      </c>
      <c r="DY750" s="125">
        <f t="shared" si="934"/>
        <v>0</v>
      </c>
      <c r="DZ750" s="73">
        <f t="shared" si="935"/>
        <v>1</v>
      </c>
      <c r="EA750" s="19">
        <f t="shared" si="936"/>
        <v>0</v>
      </c>
      <c r="EB750" s="50">
        <f t="shared" si="937"/>
        <v>0</v>
      </c>
      <c r="EC750" s="19">
        <f t="shared" si="938"/>
        <v>0</v>
      </c>
      <c r="ED750" s="19">
        <f t="shared" si="939"/>
        <v>1</v>
      </c>
      <c r="EE750" s="19">
        <f t="shared" si="940"/>
        <v>0</v>
      </c>
      <c r="EF750" s="50">
        <f t="shared" si="941"/>
        <v>0</v>
      </c>
      <c r="EG750" s="19">
        <f t="shared" si="942"/>
        <v>0</v>
      </c>
      <c r="EH750" s="19">
        <f t="shared" si="943"/>
        <v>1</v>
      </c>
      <c r="EI750" s="50">
        <f t="shared" si="944"/>
        <v>0</v>
      </c>
      <c r="EJ750" s="125">
        <f t="shared" si="945"/>
        <v>2</v>
      </c>
      <c r="EK750">
        <f t="shared" si="946"/>
        <v>160</v>
      </c>
      <c r="EL750">
        <f t="shared" si="947"/>
        <v>20</v>
      </c>
      <c r="EM750">
        <f t="shared" si="948"/>
        <v>146</v>
      </c>
      <c r="EN750">
        <f t="shared" si="949"/>
        <v>452</v>
      </c>
      <c r="EO750">
        <f t="shared" si="950"/>
        <v>0.46</v>
      </c>
      <c r="EP750">
        <f t="shared" si="951"/>
        <v>8.1</v>
      </c>
      <c r="EQ750">
        <f t="shared" si="952"/>
        <v>1934</v>
      </c>
      <c r="ER750" t="str">
        <f t="shared" si="953"/>
        <v/>
      </c>
      <c r="ES750">
        <f t="shared" si="954"/>
        <v>0.22</v>
      </c>
      <c r="ET750">
        <f t="shared" si="955"/>
        <v>444</v>
      </c>
      <c r="EU750" s="61">
        <f t="shared" si="956"/>
        <v>53.7</v>
      </c>
      <c r="EV750" s="53" t="e">
        <f>IF(ISNUMBER(EK750),EK750*#REF!,"")</f>
        <v>#REF!</v>
      </c>
      <c r="EW750" s="53" t="e">
        <f>IF(ISNUMBER(EL750),EL750*#REF!,"")</f>
        <v>#REF!</v>
      </c>
      <c r="EX750" s="53" t="e">
        <f>IF(ISNUMBER(EM750),EM750*#REF!,"")</f>
        <v>#REF!</v>
      </c>
      <c r="EY750" s="53" t="e">
        <f>IF(ISNUMBER(EN750),EN750*#REF!,"")</f>
        <v>#REF!</v>
      </c>
      <c r="EZ750" s="53" t="e">
        <f>IF(ISNUMBER(EO750),EO750*#REF!,"")</f>
        <v>#REF!</v>
      </c>
      <c r="FA750" s="53" t="e">
        <f>IF(ISNUMBER(EP750),EP750*#REF!,"")</f>
        <v>#REF!</v>
      </c>
      <c r="FB750" s="53" t="e">
        <f>IF(ISNUMBER(EQ750),EQ750*#REF!,"")</f>
        <v>#REF!</v>
      </c>
      <c r="FC750" s="53" t="str">
        <f>IF(ISNUMBER(ER750),ER750*#REF!,"")</f>
        <v/>
      </c>
      <c r="FD750" s="53" t="e">
        <f>IF(ISNUMBER(ES750),ES750*#REF!,"")</f>
        <v>#REF!</v>
      </c>
      <c r="FE750" s="53" t="e">
        <f>IF(ISNUMBER(ET750),ET750*#REF!,"")</f>
        <v>#REF!</v>
      </c>
      <c r="FF750" s="52" t="e">
        <f>IF(ISNUMBER(EU750),EU750*#REF!,"")</f>
        <v>#REF!</v>
      </c>
      <c r="FG750" s="55" t="str">
        <f t="shared" si="957"/>
        <v/>
      </c>
      <c r="FH750" s="55" t="str">
        <f t="shared" si="958"/>
        <v/>
      </c>
      <c r="FI750" s="55" t="str">
        <f t="shared" si="959"/>
        <v/>
      </c>
      <c r="FJ750" s="55" t="str">
        <f t="shared" si="960"/>
        <v/>
      </c>
      <c r="FK750" s="55" t="str">
        <f t="shared" si="961"/>
        <v/>
      </c>
      <c r="FL750" s="55" t="str">
        <f t="shared" si="962"/>
        <v/>
      </c>
      <c r="FM750" s="55" t="str">
        <f t="shared" si="963"/>
        <v/>
      </c>
      <c r="FN750" s="55" t="str">
        <f t="shared" si="964"/>
        <v/>
      </c>
      <c r="FO750" s="55" t="str">
        <f t="shared" si="965"/>
        <v/>
      </c>
      <c r="FP750" s="55" t="str">
        <f t="shared" si="966"/>
        <v/>
      </c>
      <c r="FQ750" s="59" t="str">
        <f t="shared" si="967"/>
        <v/>
      </c>
      <c r="FR750" s="53" t="str">
        <f t="shared" si="923"/>
        <v/>
      </c>
      <c r="FS750" s="53" t="e">
        <f t="shared" si="968"/>
        <v>#VALUE!</v>
      </c>
      <c r="FT750" s="19" t="e">
        <f t="shared" si="969"/>
        <v>#VALUE!</v>
      </c>
      <c r="FU750" s="19" t="e">
        <f t="shared" si="970"/>
        <v>#VALUE!</v>
      </c>
      <c r="FV750" s="19" t="e">
        <f t="shared" si="971"/>
        <v>#VALUE!</v>
      </c>
      <c r="FW750" s="50" t="e">
        <f t="shared" si="972"/>
        <v>#VALUE!</v>
      </c>
      <c r="FX750" s="120">
        <f t="shared" si="973"/>
        <v>0</v>
      </c>
      <c r="FY750" s="120">
        <f t="shared" si="974"/>
        <v>0</v>
      </c>
      <c r="FZ750" s="120">
        <f t="shared" si="975"/>
        <v>0</v>
      </c>
      <c r="GA750" s="120">
        <f t="shared" si="976"/>
        <v>0</v>
      </c>
      <c r="GB750" s="120">
        <f t="shared" si="977"/>
        <v>0</v>
      </c>
      <c r="GC750" s="120">
        <f t="shared" si="978"/>
        <v>0</v>
      </c>
      <c r="GD750" s="120">
        <f t="shared" si="979"/>
        <v>0</v>
      </c>
      <c r="GE750" s="120">
        <f t="shared" si="980"/>
        <v>0</v>
      </c>
      <c r="GF750" s="120">
        <f t="shared" si="981"/>
        <v>0</v>
      </c>
      <c r="GG750">
        <f t="shared" si="982"/>
        <v>0</v>
      </c>
      <c r="GH750">
        <f t="shared" si="983"/>
        <v>0</v>
      </c>
      <c r="GI750">
        <v>6</v>
      </c>
      <c r="GJ750" t="str">
        <f t="shared" si="984"/>
        <v/>
      </c>
    </row>
    <row r="751" spans="1:192" x14ac:dyDescent="0.2">
      <c r="A751" s="50">
        <f t="shared" si="986"/>
        <v>750</v>
      </c>
      <c r="B751" s="2" t="s">
        <v>311</v>
      </c>
      <c r="C751" s="2" t="s">
        <v>177</v>
      </c>
      <c r="D751" s="2"/>
      <c r="E751" s="2"/>
      <c r="F751" s="110">
        <v>3539310</v>
      </c>
      <c r="G751" s="110">
        <v>5661510</v>
      </c>
      <c r="H751" s="77">
        <f t="shared" si="924"/>
        <v>539219.84600000002</v>
      </c>
      <c r="I751" s="77">
        <f t="shared" si="925"/>
        <v>5659685.1860000007</v>
      </c>
      <c r="J751" s="19">
        <v>171</v>
      </c>
      <c r="K751" s="19" t="s">
        <v>1334</v>
      </c>
      <c r="L751" s="66">
        <v>50</v>
      </c>
      <c r="M751" s="66">
        <v>41.5</v>
      </c>
      <c r="N751" s="19">
        <v>50</v>
      </c>
      <c r="Q751" s="2" t="s">
        <v>1339</v>
      </c>
      <c r="R751" s="2" t="s">
        <v>1411</v>
      </c>
      <c r="S751" s="2" t="s">
        <v>1324</v>
      </c>
      <c r="T751" s="241" t="str">
        <f t="shared" si="926"/>
        <v>-</v>
      </c>
      <c r="U751" s="241" t="str">
        <f t="shared" si="927"/>
        <v>M</v>
      </c>
      <c r="V751" s="241" t="str">
        <f t="shared" si="928"/>
        <v>-</v>
      </c>
      <c r="W751" s="241" t="str">
        <f t="shared" si="922"/>
        <v>A</v>
      </c>
      <c r="X751" s="260">
        <f t="shared" si="989"/>
        <v>6</v>
      </c>
      <c r="Y751" s="261" t="str">
        <f t="shared" si="985"/>
        <v/>
      </c>
      <c r="Z751" s="56" t="s">
        <v>2316</v>
      </c>
      <c r="AA751" s="48">
        <v>21831</v>
      </c>
      <c r="AB751" s="73">
        <v>1</v>
      </c>
      <c r="AC751" t="s">
        <v>578</v>
      </c>
      <c r="AD751" s="2" t="s">
        <v>2974</v>
      </c>
      <c r="AE751" s="49" t="s">
        <v>2975</v>
      </c>
      <c r="AF751" s="66">
        <v>9.9</v>
      </c>
      <c r="AH751" s="19">
        <v>6.2</v>
      </c>
      <c r="AR751">
        <v>3959</v>
      </c>
      <c r="AS751" s="193">
        <f t="shared" si="987"/>
        <v>3959.3599999999997</v>
      </c>
      <c r="AT751" s="248" t="str">
        <f t="shared" si="988"/>
        <v/>
      </c>
      <c r="AU751">
        <v>213.4</v>
      </c>
      <c r="AV751">
        <v>167</v>
      </c>
      <c r="AW751">
        <v>554.9</v>
      </c>
      <c r="AX751">
        <v>84.45</v>
      </c>
      <c r="AY751">
        <v>625.5</v>
      </c>
      <c r="AZ751" s="61">
        <v>2218</v>
      </c>
      <c r="BB751">
        <v>25.7</v>
      </c>
      <c r="BE751">
        <v>10.72</v>
      </c>
      <c r="BF751">
        <v>0.39</v>
      </c>
      <c r="BM751">
        <v>59.3</v>
      </c>
      <c r="CN751" s="103">
        <v>2360</v>
      </c>
      <c r="DB751" s="103"/>
      <c r="DC751" s="103"/>
      <c r="DD751" s="103"/>
      <c r="DE751" s="103"/>
      <c r="DF751" s="103"/>
      <c r="DG751" s="103"/>
      <c r="DH751" s="103"/>
      <c r="DI751" s="103"/>
      <c r="DJ751" s="103"/>
      <c r="DK751" s="103"/>
      <c r="DL751" s="103"/>
      <c r="DM751" s="103"/>
      <c r="DN751" s="103"/>
      <c r="DO751" s="103"/>
      <c r="DP751" s="103"/>
      <c r="DQ751" s="103"/>
      <c r="DR751" s="103"/>
      <c r="DS751" s="104"/>
      <c r="DT751" s="50">
        <f t="shared" si="929"/>
        <v>1</v>
      </c>
      <c r="DU751" s="73">
        <f t="shared" si="930"/>
        <v>0</v>
      </c>
      <c r="DV751" s="73">
        <f t="shared" si="931"/>
        <v>1</v>
      </c>
      <c r="DW751" s="73">
        <f t="shared" si="932"/>
        <v>0</v>
      </c>
      <c r="DX751" s="73">
        <f t="shared" si="933"/>
        <v>0</v>
      </c>
      <c r="DY751" s="125">
        <f t="shared" si="934"/>
        <v>0</v>
      </c>
      <c r="DZ751" s="73">
        <f t="shared" si="935"/>
        <v>1</v>
      </c>
      <c r="EA751" s="19">
        <f t="shared" si="936"/>
        <v>0</v>
      </c>
      <c r="EB751" s="50">
        <f t="shared" si="937"/>
        <v>0</v>
      </c>
      <c r="EC751" s="19">
        <f t="shared" si="938"/>
        <v>0</v>
      </c>
      <c r="ED751" s="19">
        <f t="shared" si="939"/>
        <v>1</v>
      </c>
      <c r="EE751" s="19">
        <f t="shared" si="940"/>
        <v>0</v>
      </c>
      <c r="EF751" s="50">
        <f t="shared" si="941"/>
        <v>0</v>
      </c>
      <c r="EG751" s="19">
        <f t="shared" si="942"/>
        <v>0</v>
      </c>
      <c r="EH751" s="19">
        <f t="shared" si="943"/>
        <v>1</v>
      </c>
      <c r="EI751" s="50">
        <f t="shared" si="944"/>
        <v>0</v>
      </c>
      <c r="EJ751" s="125">
        <f t="shared" si="945"/>
        <v>2</v>
      </c>
      <c r="EK751">
        <f t="shared" si="946"/>
        <v>213.4</v>
      </c>
      <c r="EL751">
        <f t="shared" si="947"/>
        <v>25.7</v>
      </c>
      <c r="EM751">
        <f t="shared" si="948"/>
        <v>167</v>
      </c>
      <c r="EN751">
        <f t="shared" si="949"/>
        <v>554.9</v>
      </c>
      <c r="EO751">
        <f t="shared" si="950"/>
        <v>0.39</v>
      </c>
      <c r="EP751">
        <f t="shared" si="951"/>
        <v>10.72</v>
      </c>
      <c r="EQ751">
        <f t="shared" si="952"/>
        <v>2218</v>
      </c>
      <c r="ER751" t="str">
        <f t="shared" si="953"/>
        <v/>
      </c>
      <c r="ES751" t="str">
        <f t="shared" si="954"/>
        <v/>
      </c>
      <c r="ET751">
        <f t="shared" si="955"/>
        <v>625.5</v>
      </c>
      <c r="EU751" s="61">
        <f t="shared" si="956"/>
        <v>84.45</v>
      </c>
      <c r="EV751" s="53" t="e">
        <f>IF(ISNUMBER(EK751),EK751*#REF!,"")</f>
        <v>#REF!</v>
      </c>
      <c r="EW751" s="53" t="e">
        <f>IF(ISNUMBER(EL751),EL751*#REF!,"")</f>
        <v>#REF!</v>
      </c>
      <c r="EX751" s="53" t="e">
        <f>IF(ISNUMBER(EM751),EM751*#REF!,"")</f>
        <v>#REF!</v>
      </c>
      <c r="EY751" s="53" t="e">
        <f>IF(ISNUMBER(EN751),EN751*#REF!,"")</f>
        <v>#REF!</v>
      </c>
      <c r="EZ751" s="53" t="e">
        <f>IF(ISNUMBER(EO751),EO751*#REF!,"")</f>
        <v>#REF!</v>
      </c>
      <c r="FA751" s="53" t="e">
        <f>IF(ISNUMBER(EP751),EP751*#REF!,"")</f>
        <v>#REF!</v>
      </c>
      <c r="FB751" s="53" t="e">
        <f>IF(ISNUMBER(EQ751),EQ751*#REF!,"")</f>
        <v>#REF!</v>
      </c>
      <c r="FC751" s="53" t="str">
        <f>IF(ISNUMBER(ER751),ER751*#REF!,"")</f>
        <v/>
      </c>
      <c r="FD751" s="53" t="str">
        <f>IF(ISNUMBER(ES751),ES751*#REF!,"")</f>
        <v/>
      </c>
      <c r="FE751" s="53" t="e">
        <f>IF(ISNUMBER(ET751),ET751*#REF!,"")</f>
        <v>#REF!</v>
      </c>
      <c r="FF751" s="52" t="e">
        <f>IF(ISNUMBER(EU751),EU751*#REF!,"")</f>
        <v>#REF!</v>
      </c>
      <c r="FG751" s="55" t="str">
        <f t="shared" si="957"/>
        <v/>
      </c>
      <c r="FH751" s="55" t="str">
        <f t="shared" si="958"/>
        <v/>
      </c>
      <c r="FI751" s="55" t="str">
        <f t="shared" si="959"/>
        <v/>
      </c>
      <c r="FJ751" s="55" t="str">
        <f t="shared" si="960"/>
        <v/>
      </c>
      <c r="FK751" s="55" t="str">
        <f t="shared" si="961"/>
        <v/>
      </c>
      <c r="FL751" s="55" t="str">
        <f t="shared" si="962"/>
        <v/>
      </c>
      <c r="FM751" s="55" t="str">
        <f t="shared" si="963"/>
        <v/>
      </c>
      <c r="FN751" s="55" t="str">
        <f t="shared" si="964"/>
        <v/>
      </c>
      <c r="FO751" s="55" t="str">
        <f t="shared" si="965"/>
        <v/>
      </c>
      <c r="FP751" s="55" t="str">
        <f t="shared" si="966"/>
        <v/>
      </c>
      <c r="FQ751" s="59" t="str">
        <f t="shared" si="967"/>
        <v/>
      </c>
      <c r="FR751" s="53" t="str">
        <f t="shared" si="923"/>
        <v/>
      </c>
      <c r="FS751" s="53" t="e">
        <f t="shared" si="968"/>
        <v>#VALUE!</v>
      </c>
      <c r="FT751" s="19" t="e">
        <f t="shared" si="969"/>
        <v>#VALUE!</v>
      </c>
      <c r="FU751" s="19" t="e">
        <f t="shared" si="970"/>
        <v>#VALUE!</v>
      </c>
      <c r="FV751" s="19" t="e">
        <f t="shared" si="971"/>
        <v>#VALUE!</v>
      </c>
      <c r="FW751" s="50" t="e">
        <f t="shared" si="972"/>
        <v>#VALUE!</v>
      </c>
      <c r="FX751" s="120">
        <f t="shared" si="973"/>
        <v>0</v>
      </c>
      <c r="FY751" s="120">
        <f t="shared" si="974"/>
        <v>0</v>
      </c>
      <c r="FZ751" s="120">
        <f t="shared" si="975"/>
        <v>0</v>
      </c>
      <c r="GA751" s="120">
        <f t="shared" si="976"/>
        <v>0</v>
      </c>
      <c r="GB751" s="120">
        <f t="shared" si="977"/>
        <v>0</v>
      </c>
      <c r="GC751" s="120">
        <f t="shared" si="978"/>
        <v>0</v>
      </c>
      <c r="GD751" s="120">
        <f t="shared" si="979"/>
        <v>0</v>
      </c>
      <c r="GE751" s="120">
        <f t="shared" si="980"/>
        <v>0</v>
      </c>
      <c r="GF751" s="120">
        <f t="shared" si="981"/>
        <v>0</v>
      </c>
      <c r="GG751">
        <f t="shared" si="982"/>
        <v>0</v>
      </c>
      <c r="GH751">
        <f t="shared" si="983"/>
        <v>0</v>
      </c>
      <c r="GI751">
        <v>6</v>
      </c>
      <c r="GJ751" t="str">
        <f t="shared" si="984"/>
        <v/>
      </c>
    </row>
    <row r="752" spans="1:192" x14ac:dyDescent="0.2">
      <c r="A752" s="50">
        <f t="shared" si="986"/>
        <v>751</v>
      </c>
      <c r="B752" s="58" t="s">
        <v>311</v>
      </c>
      <c r="C752" s="58" t="s">
        <v>177</v>
      </c>
      <c r="D752" s="58"/>
      <c r="E752" s="58"/>
      <c r="F752" s="19">
        <v>3539310</v>
      </c>
      <c r="G752" s="19">
        <v>5661510</v>
      </c>
      <c r="H752" s="77">
        <f t="shared" si="924"/>
        <v>539219.84600000002</v>
      </c>
      <c r="I752" s="77">
        <f t="shared" si="925"/>
        <v>5659685.1860000007</v>
      </c>
      <c r="J752" s="19">
        <v>171</v>
      </c>
      <c r="K752" s="19" t="s">
        <v>1334</v>
      </c>
      <c r="L752" s="66">
        <v>50</v>
      </c>
      <c r="M752" s="66"/>
      <c r="Q752" s="2" t="s">
        <v>1339</v>
      </c>
      <c r="R752" s="2" t="s">
        <v>1411</v>
      </c>
      <c r="S752" s="58" t="s">
        <v>1324</v>
      </c>
      <c r="T752" s="241" t="str">
        <f t="shared" si="926"/>
        <v>-</v>
      </c>
      <c r="U752" s="241" t="str">
        <f t="shared" si="927"/>
        <v>M</v>
      </c>
      <c r="V752" s="241" t="str">
        <f t="shared" si="928"/>
        <v>-</v>
      </c>
      <c r="W752" s="241" t="str">
        <f t="shared" si="922"/>
        <v>A</v>
      </c>
      <c r="X752" s="260">
        <f t="shared" si="989"/>
        <v>6</v>
      </c>
      <c r="Y752" s="261" t="str">
        <f t="shared" si="985"/>
        <v/>
      </c>
      <c r="Z752" s="68" t="s">
        <v>2312</v>
      </c>
      <c r="AA752" s="83" t="s">
        <v>1565</v>
      </c>
      <c r="AB752" s="77">
        <v>2</v>
      </c>
      <c r="AC752" s="58" t="s">
        <v>411</v>
      </c>
      <c r="AD752" s="58" t="s">
        <v>2317</v>
      </c>
      <c r="AE752" s="70" t="s">
        <v>2318</v>
      </c>
      <c r="AF752" s="83">
        <v>10.199999999999999</v>
      </c>
      <c r="AG752" s="83"/>
      <c r="AH752" s="83"/>
      <c r="AI752" s="83"/>
      <c r="AJ752" s="83"/>
      <c r="AK752" s="83"/>
      <c r="AL752" s="83"/>
      <c r="AM752" s="83"/>
      <c r="AN752" s="58"/>
      <c r="AO752" s="58"/>
      <c r="AP752" s="83"/>
      <c r="AQ752" s="58"/>
      <c r="AR752" s="58"/>
      <c r="AS752" s="193">
        <f t="shared" si="987"/>
        <v>3016</v>
      </c>
      <c r="AT752" s="248" t="str">
        <f t="shared" si="988"/>
        <v/>
      </c>
      <c r="AU752" s="58">
        <v>167.1</v>
      </c>
      <c r="AV752" s="58">
        <v>132.4</v>
      </c>
      <c r="AW752" s="58">
        <v>416.7</v>
      </c>
      <c r="AX752" s="58">
        <v>68.8</v>
      </c>
      <c r="AY752" s="58">
        <v>485.8</v>
      </c>
      <c r="AZ752" s="68">
        <v>1675</v>
      </c>
      <c r="BA752" s="58"/>
      <c r="BB752" s="58">
        <v>20.7</v>
      </c>
      <c r="BC752" s="58"/>
      <c r="BD752" s="58"/>
      <c r="BE752" s="65">
        <v>0.08</v>
      </c>
      <c r="BF752" s="58">
        <v>0.62</v>
      </c>
      <c r="BG752" s="58"/>
      <c r="BH752" s="58"/>
      <c r="BI752" s="58"/>
      <c r="BJ752" s="58"/>
      <c r="BK752" s="58"/>
      <c r="BL752" s="58"/>
      <c r="BM752" s="58">
        <v>48.8</v>
      </c>
      <c r="BN752" s="68"/>
      <c r="BO752" s="81"/>
      <c r="BP752" s="81"/>
      <c r="BQ752" s="81"/>
      <c r="BR752" s="81"/>
      <c r="BS752" s="81"/>
      <c r="BT752" s="81"/>
      <c r="BU752" s="81"/>
      <c r="BV752" s="81"/>
      <c r="BW752" s="81"/>
      <c r="BX752" s="81"/>
      <c r="BY752" s="81"/>
      <c r="BZ752" s="81"/>
      <c r="CA752" s="81"/>
      <c r="CB752" s="81"/>
      <c r="CC752" s="81"/>
      <c r="CD752" s="81"/>
      <c r="CE752" s="81"/>
      <c r="CF752" s="81"/>
      <c r="CG752" s="81"/>
      <c r="CH752" s="81"/>
      <c r="CI752" s="81"/>
      <c r="CJ752" s="81"/>
      <c r="CK752" s="81"/>
      <c r="CL752" s="82"/>
      <c r="CM752" s="81"/>
      <c r="CN752" s="81">
        <v>2360</v>
      </c>
      <c r="CO752" s="81"/>
      <c r="CP752" s="58"/>
      <c r="CQ752" s="68"/>
      <c r="CR752" s="58"/>
      <c r="CS752" s="58"/>
      <c r="CT752" s="58"/>
      <c r="CU752" s="58"/>
      <c r="CV752" s="58"/>
      <c r="CW752" s="58"/>
      <c r="CX752" s="58"/>
      <c r="CY752" s="58"/>
      <c r="CZ752" s="58"/>
      <c r="DA752" s="68"/>
      <c r="DB752" s="81"/>
      <c r="DC752" s="81"/>
      <c r="DD752" s="81"/>
      <c r="DE752" s="81"/>
      <c r="DF752" s="81"/>
      <c r="DG752" s="81"/>
      <c r="DH752" s="81">
        <v>11.4</v>
      </c>
      <c r="DI752" s="81"/>
      <c r="DJ752" s="81"/>
      <c r="DK752" s="103"/>
      <c r="DL752" s="103"/>
      <c r="DM752" s="103"/>
      <c r="DN752" s="81"/>
      <c r="DO752" s="81"/>
      <c r="DP752" s="103"/>
      <c r="DQ752" s="103"/>
      <c r="DR752" s="103"/>
      <c r="DS752" s="104"/>
      <c r="DT752" s="50">
        <f t="shared" si="929"/>
        <v>0</v>
      </c>
      <c r="DU752" s="73">
        <f t="shared" si="930"/>
        <v>0</v>
      </c>
      <c r="DV752" s="73">
        <f t="shared" si="931"/>
        <v>1</v>
      </c>
      <c r="DW752" s="73">
        <f t="shared" si="932"/>
        <v>0</v>
      </c>
      <c r="DX752" s="73">
        <f t="shared" si="933"/>
        <v>0</v>
      </c>
      <c r="DY752" s="125">
        <f t="shared" si="934"/>
        <v>0</v>
      </c>
      <c r="DZ752" s="73">
        <f t="shared" si="935"/>
        <v>1</v>
      </c>
      <c r="EA752" s="19">
        <f t="shared" si="936"/>
        <v>0</v>
      </c>
      <c r="EB752" s="50">
        <f t="shared" si="937"/>
        <v>0</v>
      </c>
      <c r="EC752" s="19">
        <f t="shared" si="938"/>
        <v>0</v>
      </c>
      <c r="ED752" s="19">
        <f t="shared" si="939"/>
        <v>1</v>
      </c>
      <c r="EE752" s="19">
        <f t="shared" si="940"/>
        <v>0</v>
      </c>
      <c r="EF752" s="50">
        <f t="shared" si="941"/>
        <v>0</v>
      </c>
      <c r="EG752" s="19">
        <f t="shared" si="942"/>
        <v>0</v>
      </c>
      <c r="EH752" s="19">
        <f t="shared" si="943"/>
        <v>1</v>
      </c>
      <c r="EI752" s="50">
        <f t="shared" si="944"/>
        <v>0</v>
      </c>
      <c r="EJ752" s="125">
        <f t="shared" si="945"/>
        <v>2</v>
      </c>
      <c r="EK752">
        <f t="shared" si="946"/>
        <v>167.1</v>
      </c>
      <c r="EL752">
        <f t="shared" si="947"/>
        <v>20.7</v>
      </c>
      <c r="EM752">
        <f t="shared" si="948"/>
        <v>132.4</v>
      </c>
      <c r="EN752">
        <f t="shared" si="949"/>
        <v>416.7</v>
      </c>
      <c r="EO752">
        <f t="shared" si="950"/>
        <v>0.62</v>
      </c>
      <c r="EP752">
        <f t="shared" si="951"/>
        <v>0.08</v>
      </c>
      <c r="EQ752">
        <f t="shared" si="952"/>
        <v>1675</v>
      </c>
      <c r="ER752" t="str">
        <f t="shared" si="953"/>
        <v/>
      </c>
      <c r="ES752" t="str">
        <f t="shared" si="954"/>
        <v/>
      </c>
      <c r="ET752">
        <f t="shared" si="955"/>
        <v>485.8</v>
      </c>
      <c r="EU752" s="61">
        <f t="shared" si="956"/>
        <v>68.8</v>
      </c>
      <c r="EV752" s="53" t="e">
        <f>IF(ISNUMBER(EK752),EK752*#REF!,"")</f>
        <v>#REF!</v>
      </c>
      <c r="EW752" s="53" t="e">
        <f>IF(ISNUMBER(EL752),EL752*#REF!,"")</f>
        <v>#REF!</v>
      </c>
      <c r="EX752" s="53" t="e">
        <f>IF(ISNUMBER(EM752),EM752*#REF!,"")</f>
        <v>#REF!</v>
      </c>
      <c r="EY752" s="53" t="e">
        <f>IF(ISNUMBER(EN752),EN752*#REF!,"")</f>
        <v>#REF!</v>
      </c>
      <c r="EZ752" s="53" t="e">
        <f>IF(ISNUMBER(EO752),EO752*#REF!,"")</f>
        <v>#REF!</v>
      </c>
      <c r="FA752" s="53" t="e">
        <f>IF(ISNUMBER(EP752),EP752*#REF!,"")</f>
        <v>#REF!</v>
      </c>
      <c r="FB752" s="53" t="e">
        <f>IF(ISNUMBER(EQ752),EQ752*#REF!,"")</f>
        <v>#REF!</v>
      </c>
      <c r="FC752" s="53" t="str">
        <f>IF(ISNUMBER(ER752),ER752*#REF!,"")</f>
        <v/>
      </c>
      <c r="FD752" s="53" t="str">
        <f>IF(ISNUMBER(ES752),ES752*#REF!,"")</f>
        <v/>
      </c>
      <c r="FE752" s="53" t="e">
        <f>IF(ISNUMBER(ET752),ET752*#REF!,"")</f>
        <v>#REF!</v>
      </c>
      <c r="FF752" s="52" t="e">
        <f>IF(ISNUMBER(EU752),EU752*#REF!,"")</f>
        <v>#REF!</v>
      </c>
      <c r="FG752" s="55" t="str">
        <f t="shared" si="957"/>
        <v/>
      </c>
      <c r="FH752" s="55" t="str">
        <f t="shared" si="958"/>
        <v/>
      </c>
      <c r="FI752" s="55" t="str">
        <f t="shared" si="959"/>
        <v/>
      </c>
      <c r="FJ752" s="55" t="str">
        <f t="shared" si="960"/>
        <v/>
      </c>
      <c r="FK752" s="55" t="str">
        <f t="shared" si="961"/>
        <v/>
      </c>
      <c r="FL752" s="55" t="str">
        <f t="shared" si="962"/>
        <v/>
      </c>
      <c r="FM752" s="55" t="str">
        <f t="shared" si="963"/>
        <v/>
      </c>
      <c r="FN752" s="55" t="str">
        <f t="shared" si="964"/>
        <v/>
      </c>
      <c r="FO752" s="55" t="str">
        <f t="shared" si="965"/>
        <v/>
      </c>
      <c r="FP752" s="55" t="str">
        <f t="shared" si="966"/>
        <v/>
      </c>
      <c r="FQ752" s="59" t="str">
        <f t="shared" si="967"/>
        <v/>
      </c>
      <c r="FR752" s="53" t="str">
        <f t="shared" si="923"/>
        <v/>
      </c>
      <c r="FS752" s="53" t="e">
        <f t="shared" si="968"/>
        <v>#VALUE!</v>
      </c>
      <c r="FT752" s="19" t="e">
        <f t="shared" si="969"/>
        <v>#VALUE!</v>
      </c>
      <c r="FU752" s="19" t="e">
        <f t="shared" si="970"/>
        <v>#VALUE!</v>
      </c>
      <c r="FV752" s="19" t="e">
        <f t="shared" si="971"/>
        <v>#VALUE!</v>
      </c>
      <c r="FW752" s="50" t="e">
        <f t="shared" si="972"/>
        <v>#VALUE!</v>
      </c>
      <c r="FX752" s="120">
        <f t="shared" si="973"/>
        <v>0</v>
      </c>
      <c r="FY752" s="120">
        <f t="shared" si="974"/>
        <v>0</v>
      </c>
      <c r="FZ752" s="120">
        <f t="shared" si="975"/>
        <v>0</v>
      </c>
      <c r="GA752" s="120">
        <f t="shared" si="976"/>
        <v>0</v>
      </c>
      <c r="GB752" s="120">
        <f t="shared" si="977"/>
        <v>0</v>
      </c>
      <c r="GC752" s="120">
        <f t="shared" si="978"/>
        <v>0</v>
      </c>
      <c r="GD752" s="120">
        <f t="shared" si="979"/>
        <v>0</v>
      </c>
      <c r="GE752" s="120">
        <f t="shared" si="980"/>
        <v>0</v>
      </c>
      <c r="GF752" s="120">
        <f t="shared" si="981"/>
        <v>0</v>
      </c>
      <c r="GG752">
        <f t="shared" si="982"/>
        <v>0</v>
      </c>
      <c r="GH752">
        <f t="shared" si="983"/>
        <v>0</v>
      </c>
      <c r="GI752">
        <v>6</v>
      </c>
      <c r="GJ752" t="str">
        <f t="shared" si="984"/>
        <v/>
      </c>
    </row>
    <row r="753" spans="1:192" x14ac:dyDescent="0.2">
      <c r="A753" s="50">
        <f t="shared" si="986"/>
        <v>752</v>
      </c>
      <c r="B753" s="2" t="s">
        <v>571</v>
      </c>
      <c r="C753" s="2" t="s">
        <v>1192</v>
      </c>
      <c r="D753" s="2"/>
      <c r="E753" s="2"/>
      <c r="F753" s="19">
        <v>3535450</v>
      </c>
      <c r="G753" s="19">
        <v>5661490</v>
      </c>
      <c r="H753" s="77">
        <f t="shared" si="924"/>
        <v>535361.39</v>
      </c>
      <c r="I753" s="77">
        <f t="shared" si="925"/>
        <v>5659665.1940000001</v>
      </c>
      <c r="J753" s="19">
        <v>259.5</v>
      </c>
      <c r="K753" s="19" t="s">
        <v>1333</v>
      </c>
      <c r="L753" s="19">
        <v>150</v>
      </c>
      <c r="O753" s="66">
        <v>244</v>
      </c>
      <c r="P753" s="66"/>
      <c r="Q753" t="s">
        <v>1339</v>
      </c>
      <c r="R753" t="s">
        <v>1467</v>
      </c>
      <c r="S753" s="2" t="s">
        <v>1324</v>
      </c>
      <c r="T753" s="241" t="str">
        <f t="shared" si="926"/>
        <v>-</v>
      </c>
      <c r="U753" s="241" t="str">
        <f t="shared" si="927"/>
        <v>-</v>
      </c>
      <c r="V753" s="241" t="str">
        <f t="shared" si="928"/>
        <v>-</v>
      </c>
      <c r="W753" s="241" t="str">
        <f t="shared" si="922"/>
        <v>-</v>
      </c>
      <c r="X753" s="260">
        <f t="shared" si="989"/>
        <v>6</v>
      </c>
      <c r="Y753" s="261" t="str">
        <f t="shared" si="985"/>
        <v/>
      </c>
      <c r="Z753" s="56"/>
      <c r="AA753" s="86">
        <v>34737</v>
      </c>
      <c r="AB753" s="76">
        <v>1</v>
      </c>
      <c r="AC753" s="2" t="s">
        <v>568</v>
      </c>
      <c r="AD753" s="2" t="s">
        <v>1366</v>
      </c>
      <c r="AF753" s="66">
        <v>10.3</v>
      </c>
      <c r="AG753" s="19">
        <v>370</v>
      </c>
      <c r="AH753" s="19">
        <v>6.57</v>
      </c>
      <c r="AM753" s="66">
        <v>0.7</v>
      </c>
      <c r="AN753">
        <v>10.7</v>
      </c>
      <c r="AO753">
        <v>9.4</v>
      </c>
      <c r="AS753" s="193">
        <f t="shared" si="987"/>
        <v>325.99099999999999</v>
      </c>
      <c r="AT753" s="248" t="str">
        <f t="shared" si="988"/>
        <v/>
      </c>
      <c r="AU753" s="55">
        <v>6</v>
      </c>
      <c r="AV753">
        <v>13.6</v>
      </c>
      <c r="AW753">
        <v>54.3</v>
      </c>
      <c r="AX753">
        <v>8.8000000000000007</v>
      </c>
      <c r="AY753">
        <v>27.4</v>
      </c>
      <c r="AZ753" s="61">
        <v>204.8</v>
      </c>
      <c r="BB753" s="55">
        <v>5</v>
      </c>
      <c r="BE753">
        <v>5.42</v>
      </c>
      <c r="BF753">
        <v>0.17100000000000001</v>
      </c>
      <c r="BJ753">
        <v>0.5</v>
      </c>
      <c r="CM753">
        <v>2.9</v>
      </c>
      <c r="CN753" s="103">
        <v>72.3</v>
      </c>
      <c r="DB753" s="103"/>
      <c r="DC753" s="103"/>
      <c r="DD753" s="103"/>
      <c r="DE753" s="103"/>
      <c r="DF753" s="103"/>
      <c r="DG753" s="103"/>
      <c r="DH753" s="103"/>
      <c r="DI753" s="103"/>
      <c r="DJ753" s="103"/>
      <c r="DK753" s="103"/>
      <c r="DL753" s="103"/>
      <c r="DM753" s="103"/>
      <c r="DN753" s="103"/>
      <c r="DO753" s="103"/>
      <c r="DP753" s="103"/>
      <c r="DQ753" s="103"/>
      <c r="DR753" s="103"/>
      <c r="DS753" s="104"/>
      <c r="DT753" s="50">
        <f t="shared" si="929"/>
        <v>1</v>
      </c>
      <c r="DU753" s="73">
        <f t="shared" si="930"/>
        <v>0</v>
      </c>
      <c r="DV753" s="73">
        <f t="shared" si="931"/>
        <v>0</v>
      </c>
      <c r="DW753" s="73">
        <f t="shared" si="932"/>
        <v>1</v>
      </c>
      <c r="DX753" s="73">
        <f t="shared" si="933"/>
        <v>0</v>
      </c>
      <c r="DY753" s="125">
        <f t="shared" si="934"/>
        <v>0</v>
      </c>
      <c r="DZ753" s="73">
        <f t="shared" si="935"/>
        <v>1</v>
      </c>
      <c r="EA753" s="19">
        <f t="shared" si="936"/>
        <v>0</v>
      </c>
      <c r="EB753" s="50">
        <f t="shared" si="937"/>
        <v>0</v>
      </c>
      <c r="EC753" s="19">
        <f t="shared" si="938"/>
        <v>1</v>
      </c>
      <c r="ED753" s="19">
        <f t="shared" si="939"/>
        <v>0</v>
      </c>
      <c r="EE753" s="19">
        <f t="shared" si="940"/>
        <v>0</v>
      </c>
      <c r="EF753" s="50">
        <f t="shared" si="941"/>
        <v>0</v>
      </c>
      <c r="EG753" s="19">
        <f t="shared" si="942"/>
        <v>1</v>
      </c>
      <c r="EH753" s="19">
        <f t="shared" si="943"/>
        <v>0</v>
      </c>
      <c r="EI753" s="50">
        <f t="shared" si="944"/>
        <v>0</v>
      </c>
      <c r="EJ753" s="125">
        <f t="shared" si="945"/>
        <v>1</v>
      </c>
      <c r="EK753">
        <f t="shared" si="946"/>
        <v>6</v>
      </c>
      <c r="EL753">
        <f t="shared" si="947"/>
        <v>5</v>
      </c>
      <c r="EM753">
        <f t="shared" si="948"/>
        <v>13.6</v>
      </c>
      <c r="EN753">
        <f t="shared" si="949"/>
        <v>54.3</v>
      </c>
      <c r="EO753">
        <f t="shared" si="950"/>
        <v>0.17100000000000001</v>
      </c>
      <c r="EP753">
        <f t="shared" si="951"/>
        <v>5.42</v>
      </c>
      <c r="EQ753">
        <f t="shared" si="952"/>
        <v>204.8</v>
      </c>
      <c r="ER753" t="str">
        <f t="shared" si="953"/>
        <v/>
      </c>
      <c r="ES753">
        <f t="shared" si="954"/>
        <v>0.5</v>
      </c>
      <c r="ET753">
        <f t="shared" si="955"/>
        <v>27.4</v>
      </c>
      <c r="EU753" s="61">
        <f t="shared" si="956"/>
        <v>8.8000000000000007</v>
      </c>
      <c r="EV753" s="53" t="e">
        <f>IF(ISNUMBER(EK753),EK753*#REF!,"")</f>
        <v>#REF!</v>
      </c>
      <c r="EW753" s="53" t="e">
        <f>IF(ISNUMBER(EL753),EL753*#REF!,"")</f>
        <v>#REF!</v>
      </c>
      <c r="EX753" s="53" t="e">
        <f>IF(ISNUMBER(EM753),EM753*#REF!,"")</f>
        <v>#REF!</v>
      </c>
      <c r="EY753" s="53" t="e">
        <f>IF(ISNUMBER(EN753),EN753*#REF!,"")</f>
        <v>#REF!</v>
      </c>
      <c r="EZ753" s="53" t="e">
        <f>IF(ISNUMBER(EO753),EO753*#REF!,"")</f>
        <v>#REF!</v>
      </c>
      <c r="FA753" s="53" t="e">
        <f>IF(ISNUMBER(EP753),EP753*#REF!,"")</f>
        <v>#REF!</v>
      </c>
      <c r="FB753" s="53" t="e">
        <f>IF(ISNUMBER(EQ753),EQ753*#REF!,"")</f>
        <v>#REF!</v>
      </c>
      <c r="FC753" s="53" t="str">
        <f>IF(ISNUMBER(ER753),ER753*#REF!,"")</f>
        <v/>
      </c>
      <c r="FD753" s="53" t="e">
        <f>IF(ISNUMBER(ES753),ES753*#REF!,"")</f>
        <v>#REF!</v>
      </c>
      <c r="FE753" s="53" t="e">
        <f>IF(ISNUMBER(ET753),ET753*#REF!,"")</f>
        <v>#REF!</v>
      </c>
      <c r="FF753" s="52" t="e">
        <f>IF(ISNUMBER(EU753),EU753*#REF!,"")</f>
        <v>#REF!</v>
      </c>
      <c r="FG753" s="55" t="str">
        <f t="shared" si="957"/>
        <v/>
      </c>
      <c r="FH753" s="55" t="str">
        <f t="shared" si="958"/>
        <v/>
      </c>
      <c r="FI753" s="55" t="str">
        <f t="shared" si="959"/>
        <v/>
      </c>
      <c r="FJ753" s="55" t="str">
        <f t="shared" si="960"/>
        <v/>
      </c>
      <c r="FK753" s="55" t="str">
        <f t="shared" si="961"/>
        <v/>
      </c>
      <c r="FL753" s="55" t="str">
        <f t="shared" si="962"/>
        <v/>
      </c>
      <c r="FM753" s="55" t="str">
        <f t="shared" si="963"/>
        <v/>
      </c>
      <c r="FN753" s="55" t="str">
        <f t="shared" si="964"/>
        <v/>
      </c>
      <c r="FO753" s="55" t="str">
        <f t="shared" si="965"/>
        <v/>
      </c>
      <c r="FP753" s="55" t="str">
        <f t="shared" si="966"/>
        <v/>
      </c>
      <c r="FQ753" s="59" t="str">
        <f t="shared" si="967"/>
        <v/>
      </c>
      <c r="FR753" s="53" t="str">
        <f t="shared" si="923"/>
        <v/>
      </c>
      <c r="FS753" s="53" t="e">
        <f t="shared" si="968"/>
        <v>#VALUE!</v>
      </c>
      <c r="FT753" s="19" t="e">
        <f t="shared" si="969"/>
        <v>#VALUE!</v>
      </c>
      <c r="FU753" s="19" t="e">
        <f t="shared" si="970"/>
        <v>#VALUE!</v>
      </c>
      <c r="FV753" s="19" t="e">
        <f t="shared" si="971"/>
        <v>#VALUE!</v>
      </c>
      <c r="FW753" s="50" t="e">
        <f t="shared" si="972"/>
        <v>#VALUE!</v>
      </c>
      <c r="FX753" s="120">
        <f t="shared" si="973"/>
        <v>0</v>
      </c>
      <c r="FY753" s="120">
        <f t="shared" si="974"/>
        <v>0</v>
      </c>
      <c r="FZ753" s="120">
        <f t="shared" si="975"/>
        <v>0</v>
      </c>
      <c r="GA753" s="120">
        <f t="shared" si="976"/>
        <v>0</v>
      </c>
      <c r="GB753" s="120">
        <f t="shared" si="977"/>
        <v>0</v>
      </c>
      <c r="GC753" s="120">
        <f t="shared" si="978"/>
        <v>0</v>
      </c>
      <c r="GD753" s="120">
        <f t="shared" si="979"/>
        <v>0</v>
      </c>
      <c r="GE753" s="120">
        <f t="shared" si="980"/>
        <v>0</v>
      </c>
      <c r="GF753" s="120">
        <f t="shared" si="981"/>
        <v>0</v>
      </c>
      <c r="GG753">
        <f t="shared" si="982"/>
        <v>0</v>
      </c>
      <c r="GH753">
        <f t="shared" si="983"/>
        <v>0</v>
      </c>
      <c r="GI753">
        <v>6</v>
      </c>
      <c r="GJ753" t="str">
        <f t="shared" si="984"/>
        <v/>
      </c>
    </row>
    <row r="754" spans="1:192" x14ac:dyDescent="0.2">
      <c r="A754" s="50">
        <f t="shared" si="986"/>
        <v>753</v>
      </c>
      <c r="B754" s="2" t="s">
        <v>571</v>
      </c>
      <c r="C754" s="2" t="s">
        <v>1191</v>
      </c>
      <c r="D754" s="2"/>
      <c r="E754" s="2"/>
      <c r="F754" s="19">
        <v>3535680</v>
      </c>
      <c r="G754" s="19">
        <v>5659340</v>
      </c>
      <c r="H754" s="77">
        <f t="shared" si="924"/>
        <v>535591.29799999995</v>
      </c>
      <c r="I754" s="77">
        <f t="shared" si="925"/>
        <v>5657516.0540000005</v>
      </c>
      <c r="J754" s="19">
        <v>315</v>
      </c>
      <c r="K754" s="19" t="s">
        <v>1333</v>
      </c>
      <c r="L754" s="19">
        <v>220</v>
      </c>
      <c r="O754" s="19">
        <v>225.5</v>
      </c>
      <c r="Q754" t="s">
        <v>1339</v>
      </c>
      <c r="R754" t="s">
        <v>1467</v>
      </c>
      <c r="S754" s="2" t="s">
        <v>1324</v>
      </c>
      <c r="T754" s="241" t="str">
        <f t="shared" si="926"/>
        <v>-</v>
      </c>
      <c r="U754" s="241" t="str">
        <f t="shared" si="927"/>
        <v>-</v>
      </c>
      <c r="V754" s="241" t="str">
        <f t="shared" si="928"/>
        <v>-</v>
      </c>
      <c r="W754" s="241" t="str">
        <f t="shared" si="922"/>
        <v>-</v>
      </c>
      <c r="X754" s="260">
        <f t="shared" si="989"/>
        <v>6</v>
      </c>
      <c r="Y754" s="261" t="str">
        <f t="shared" si="985"/>
        <v/>
      </c>
      <c r="Z754" s="56"/>
      <c r="AA754" s="48">
        <v>34925</v>
      </c>
      <c r="AB754" s="73">
        <v>1</v>
      </c>
      <c r="AC754" s="2" t="s">
        <v>568</v>
      </c>
      <c r="AD754" s="2" t="s">
        <v>2307</v>
      </c>
      <c r="AE754" s="56"/>
      <c r="AF754" s="66">
        <v>12.3</v>
      </c>
      <c r="AG754" s="19">
        <v>243</v>
      </c>
      <c r="AH754" s="19">
        <v>7.08</v>
      </c>
      <c r="AN754">
        <v>6.9</v>
      </c>
      <c r="AO754">
        <v>5.6</v>
      </c>
      <c r="AS754" s="193">
        <f t="shared" si="987"/>
        <v>210.14</v>
      </c>
      <c r="AT754" s="248" t="str">
        <f t="shared" si="988"/>
        <v/>
      </c>
      <c r="AU754">
        <v>5.7</v>
      </c>
      <c r="AV754">
        <v>4.2</v>
      </c>
      <c r="AW754">
        <v>42.5</v>
      </c>
      <c r="AX754">
        <v>10.6</v>
      </c>
      <c r="AY754">
        <v>8.6</v>
      </c>
      <c r="AZ754" s="61">
        <v>122</v>
      </c>
      <c r="BB754">
        <v>1.6</v>
      </c>
      <c r="BE754">
        <v>0.04</v>
      </c>
      <c r="BF754" s="2" t="s">
        <v>1370</v>
      </c>
      <c r="BJ754">
        <v>14.9</v>
      </c>
      <c r="CM754">
        <v>8.1</v>
      </c>
      <c r="CN754" s="103">
        <v>27.2</v>
      </c>
      <c r="DB754" s="103"/>
      <c r="DC754" s="103"/>
      <c r="DD754" s="103"/>
      <c r="DE754" s="103"/>
      <c r="DF754" s="103"/>
      <c r="DG754" s="103"/>
      <c r="DH754" s="103"/>
      <c r="DI754" s="103"/>
      <c r="DJ754" s="103"/>
      <c r="DK754" s="103"/>
      <c r="DL754" s="103"/>
      <c r="DM754" s="103"/>
      <c r="DN754" s="103"/>
      <c r="DO754" s="103"/>
      <c r="DP754" s="103"/>
      <c r="DQ754" s="103"/>
      <c r="DR754" s="103"/>
      <c r="DS754" s="104"/>
      <c r="DT754" s="50">
        <f t="shared" si="929"/>
        <v>1</v>
      </c>
      <c r="DU754" s="73">
        <f t="shared" si="930"/>
        <v>0</v>
      </c>
      <c r="DV754" s="73">
        <f t="shared" si="931"/>
        <v>0</v>
      </c>
      <c r="DW754" s="73">
        <f t="shared" si="932"/>
        <v>1</v>
      </c>
      <c r="DX754" s="73">
        <f t="shared" si="933"/>
        <v>0</v>
      </c>
      <c r="DY754" s="125">
        <f t="shared" si="934"/>
        <v>0</v>
      </c>
      <c r="DZ754" s="73">
        <f t="shared" si="935"/>
        <v>1</v>
      </c>
      <c r="EA754" s="19">
        <f t="shared" si="936"/>
        <v>0</v>
      </c>
      <c r="EB754" s="50">
        <f t="shared" si="937"/>
        <v>0</v>
      </c>
      <c r="EC754" s="19">
        <f t="shared" si="938"/>
        <v>1</v>
      </c>
      <c r="ED754" s="19">
        <f t="shared" si="939"/>
        <v>0</v>
      </c>
      <c r="EE754" s="19">
        <f t="shared" si="940"/>
        <v>0</v>
      </c>
      <c r="EF754" s="50">
        <f t="shared" si="941"/>
        <v>0</v>
      </c>
      <c r="EG754" s="19">
        <f t="shared" si="942"/>
        <v>1</v>
      </c>
      <c r="EH754" s="19">
        <f t="shared" si="943"/>
        <v>0</v>
      </c>
      <c r="EI754" s="50">
        <f t="shared" si="944"/>
        <v>0</v>
      </c>
      <c r="EJ754" s="125">
        <f t="shared" si="945"/>
        <v>1</v>
      </c>
      <c r="EK754">
        <f t="shared" si="946"/>
        <v>5.7</v>
      </c>
      <c r="EL754">
        <f t="shared" si="947"/>
        <v>1.6</v>
      </c>
      <c r="EM754">
        <f t="shared" si="948"/>
        <v>4.2</v>
      </c>
      <c r="EN754">
        <f t="shared" si="949"/>
        <v>42.5</v>
      </c>
      <c r="EO754" t="str">
        <f t="shared" si="950"/>
        <v/>
      </c>
      <c r="EP754">
        <f t="shared" si="951"/>
        <v>0.04</v>
      </c>
      <c r="EQ754">
        <f t="shared" si="952"/>
        <v>122</v>
      </c>
      <c r="ER754" t="str">
        <f t="shared" si="953"/>
        <v/>
      </c>
      <c r="ES754">
        <f t="shared" si="954"/>
        <v>14.9</v>
      </c>
      <c r="ET754">
        <f t="shared" si="955"/>
        <v>8.6</v>
      </c>
      <c r="EU754" s="61">
        <f t="shared" si="956"/>
        <v>10.6</v>
      </c>
      <c r="EV754" s="53" t="e">
        <f>IF(ISNUMBER(EK754),EK754*#REF!,"")</f>
        <v>#REF!</v>
      </c>
      <c r="EW754" s="53" t="e">
        <f>IF(ISNUMBER(EL754),EL754*#REF!,"")</f>
        <v>#REF!</v>
      </c>
      <c r="EX754" s="53" t="e">
        <f>IF(ISNUMBER(EM754),EM754*#REF!,"")</f>
        <v>#REF!</v>
      </c>
      <c r="EY754" s="53" t="e">
        <f>IF(ISNUMBER(EN754),EN754*#REF!,"")</f>
        <v>#REF!</v>
      </c>
      <c r="EZ754" s="53" t="str">
        <f>IF(ISNUMBER(EO754),EO754*#REF!,"")</f>
        <v/>
      </c>
      <c r="FA754" s="53" t="e">
        <f>IF(ISNUMBER(EP754),EP754*#REF!,"")</f>
        <v>#REF!</v>
      </c>
      <c r="FB754" s="53" t="e">
        <f>IF(ISNUMBER(EQ754),EQ754*#REF!,"")</f>
        <v>#REF!</v>
      </c>
      <c r="FC754" s="53" t="str">
        <f>IF(ISNUMBER(ER754),ER754*#REF!,"")</f>
        <v/>
      </c>
      <c r="FD754" s="53" t="e">
        <f>IF(ISNUMBER(ES754),ES754*#REF!,"")</f>
        <v>#REF!</v>
      </c>
      <c r="FE754" s="53" t="e">
        <f>IF(ISNUMBER(ET754),ET754*#REF!,"")</f>
        <v>#REF!</v>
      </c>
      <c r="FF754" s="52" t="e">
        <f>IF(ISNUMBER(EU754),EU754*#REF!,"")</f>
        <v>#REF!</v>
      </c>
      <c r="FG754" s="55" t="str">
        <f t="shared" si="957"/>
        <v/>
      </c>
      <c r="FH754" s="55" t="str">
        <f t="shared" si="958"/>
        <v/>
      </c>
      <c r="FI754" s="55" t="str">
        <f t="shared" si="959"/>
        <v/>
      </c>
      <c r="FJ754" s="55" t="str">
        <f t="shared" si="960"/>
        <v/>
      </c>
      <c r="FK754" s="55" t="str">
        <f t="shared" si="961"/>
        <v/>
      </c>
      <c r="FL754" s="55" t="str">
        <f t="shared" si="962"/>
        <v/>
      </c>
      <c r="FM754" s="55" t="str">
        <f t="shared" si="963"/>
        <v/>
      </c>
      <c r="FN754" s="55" t="str">
        <f t="shared" si="964"/>
        <v/>
      </c>
      <c r="FO754" s="55" t="str">
        <f t="shared" si="965"/>
        <v/>
      </c>
      <c r="FP754" s="55" t="str">
        <f t="shared" si="966"/>
        <v/>
      </c>
      <c r="FQ754" s="59" t="str">
        <f t="shared" si="967"/>
        <v/>
      </c>
      <c r="FR754" s="53" t="str">
        <f t="shared" si="923"/>
        <v/>
      </c>
      <c r="FS754" s="53" t="e">
        <f t="shared" si="968"/>
        <v>#VALUE!</v>
      </c>
      <c r="FT754" s="19" t="e">
        <f t="shared" si="969"/>
        <v>#VALUE!</v>
      </c>
      <c r="FU754" s="19" t="e">
        <f t="shared" si="970"/>
        <v>#VALUE!</v>
      </c>
      <c r="FV754" s="19" t="e">
        <f t="shared" si="971"/>
        <v>#VALUE!</v>
      </c>
      <c r="FW754" s="50" t="e">
        <f t="shared" si="972"/>
        <v>#VALUE!</v>
      </c>
      <c r="FX754" s="120">
        <f t="shared" si="973"/>
        <v>0</v>
      </c>
      <c r="FY754" s="120">
        <f t="shared" si="974"/>
        <v>0</v>
      </c>
      <c r="FZ754" s="120">
        <f t="shared" si="975"/>
        <v>0</v>
      </c>
      <c r="GA754" s="120">
        <f t="shared" si="976"/>
        <v>0</v>
      </c>
      <c r="GB754" s="120">
        <f t="shared" si="977"/>
        <v>0</v>
      </c>
      <c r="GC754" s="120">
        <f t="shared" si="978"/>
        <v>0</v>
      </c>
      <c r="GD754" s="120">
        <f t="shared" si="979"/>
        <v>0</v>
      </c>
      <c r="GE754" s="120">
        <f t="shared" si="980"/>
        <v>0</v>
      </c>
      <c r="GF754" s="120">
        <f t="shared" si="981"/>
        <v>0</v>
      </c>
      <c r="GG754">
        <f t="shared" si="982"/>
        <v>0</v>
      </c>
      <c r="GH754">
        <f t="shared" si="983"/>
        <v>0</v>
      </c>
      <c r="GI754">
        <v>6</v>
      </c>
      <c r="GJ754" t="str">
        <f t="shared" si="984"/>
        <v/>
      </c>
    </row>
    <row r="755" spans="1:192" x14ac:dyDescent="0.2">
      <c r="A755" s="50">
        <f t="shared" si="986"/>
        <v>754</v>
      </c>
      <c r="B755" s="2" t="s">
        <v>1145</v>
      </c>
      <c r="C755" s="2" t="s">
        <v>1149</v>
      </c>
      <c r="D755" s="2" t="s">
        <v>1156</v>
      </c>
      <c r="E755" s="2"/>
      <c r="F755" s="19">
        <v>3540540</v>
      </c>
      <c r="G755" s="19">
        <v>5665960</v>
      </c>
      <c r="H755" s="77">
        <f t="shared" si="924"/>
        <v>540449.35399999993</v>
      </c>
      <c r="I755" s="77">
        <f t="shared" si="925"/>
        <v>5664133.4060000004</v>
      </c>
      <c r="J755" s="19">
        <v>245.51</v>
      </c>
      <c r="K755" s="19" t="s">
        <v>1333</v>
      </c>
      <c r="L755" s="19">
        <v>114</v>
      </c>
      <c r="M755" s="19">
        <v>67</v>
      </c>
      <c r="N755" s="19">
        <v>112</v>
      </c>
      <c r="Q755" t="s">
        <v>1339</v>
      </c>
      <c r="R755" s="2" t="s">
        <v>2869</v>
      </c>
      <c r="S755" s="2" t="s">
        <v>1324</v>
      </c>
      <c r="T755" s="241" t="str">
        <f t="shared" si="926"/>
        <v>-</v>
      </c>
      <c r="U755" s="241" t="str">
        <f t="shared" si="927"/>
        <v>-</v>
      </c>
      <c r="V755" s="241" t="str">
        <f t="shared" si="928"/>
        <v>-</v>
      </c>
      <c r="W755" s="241" t="str">
        <f t="shared" si="922"/>
        <v>-</v>
      </c>
      <c r="X755" s="260">
        <f t="shared" si="989"/>
        <v>6</v>
      </c>
      <c r="Y755" s="261" t="str">
        <f t="shared" si="985"/>
        <v/>
      </c>
      <c r="Z755" s="56"/>
      <c r="AA755" s="131">
        <v>33842</v>
      </c>
      <c r="AB755" s="73">
        <v>1</v>
      </c>
      <c r="AC755" s="2" t="s">
        <v>1038</v>
      </c>
      <c r="AD755" s="2" t="s">
        <v>1849</v>
      </c>
      <c r="AE755" s="70" t="s">
        <v>2319</v>
      </c>
      <c r="AF755" s="66">
        <v>14.2</v>
      </c>
      <c r="AG755" s="19">
        <v>316</v>
      </c>
      <c r="AH755" s="19">
        <v>7.28</v>
      </c>
      <c r="AS755" s="193">
        <f t="shared" si="987"/>
        <v>255.1</v>
      </c>
      <c r="AT755" s="248" t="str">
        <f t="shared" si="988"/>
        <v/>
      </c>
      <c r="AU755">
        <v>8.4</v>
      </c>
      <c r="AV755">
        <v>13.6</v>
      </c>
      <c r="AW755">
        <v>37.6</v>
      </c>
      <c r="AX755">
        <v>13.9</v>
      </c>
      <c r="AY755">
        <v>15.8</v>
      </c>
      <c r="AZ755" s="61">
        <v>158</v>
      </c>
      <c r="BB755">
        <v>2.2000000000000002</v>
      </c>
      <c r="BD755">
        <v>0</v>
      </c>
      <c r="BE755">
        <v>0</v>
      </c>
      <c r="BF755">
        <v>0</v>
      </c>
      <c r="BJ755">
        <v>5.6</v>
      </c>
      <c r="BK755">
        <v>0</v>
      </c>
      <c r="BN755" s="61">
        <v>0</v>
      </c>
      <c r="BP755">
        <v>0</v>
      </c>
      <c r="CM755">
        <v>6.3</v>
      </c>
      <c r="CN755" s="103">
        <v>17.8</v>
      </c>
      <c r="DB755" s="103"/>
      <c r="DC755" s="90" t="s">
        <v>2320</v>
      </c>
      <c r="DD755" s="103"/>
      <c r="DE755" s="103">
        <v>-14.8</v>
      </c>
      <c r="DF755" s="90" t="s">
        <v>2321</v>
      </c>
      <c r="DG755" s="103">
        <v>-8.7899999999999991</v>
      </c>
      <c r="DH755" s="103"/>
      <c r="DI755" s="103"/>
      <c r="DJ755" s="103"/>
      <c r="DK755" s="103"/>
      <c r="DL755" s="103"/>
      <c r="DM755" s="103"/>
      <c r="DN755" s="103"/>
      <c r="DO755" s="103"/>
      <c r="DP755" s="103"/>
      <c r="DQ755" s="103"/>
      <c r="DR755" s="103"/>
      <c r="DS755" s="104"/>
      <c r="DT755" s="50">
        <f t="shared" si="929"/>
        <v>1</v>
      </c>
      <c r="DU755" s="73">
        <f t="shared" si="930"/>
        <v>0</v>
      </c>
      <c r="DV755" s="73">
        <f t="shared" si="931"/>
        <v>0</v>
      </c>
      <c r="DW755" s="73">
        <f t="shared" si="932"/>
        <v>1</v>
      </c>
      <c r="DX755" s="73">
        <f t="shared" si="933"/>
        <v>0</v>
      </c>
      <c r="DY755" s="125">
        <f t="shared" si="934"/>
        <v>0</v>
      </c>
      <c r="DZ755" s="73">
        <f t="shared" si="935"/>
        <v>1</v>
      </c>
      <c r="EA755" s="19">
        <f t="shared" si="936"/>
        <v>0</v>
      </c>
      <c r="EB755" s="50">
        <f t="shared" si="937"/>
        <v>0</v>
      </c>
      <c r="EC755" s="19">
        <f t="shared" si="938"/>
        <v>1</v>
      </c>
      <c r="ED755" s="19">
        <f t="shared" si="939"/>
        <v>0</v>
      </c>
      <c r="EE755" s="19">
        <f t="shared" si="940"/>
        <v>0</v>
      </c>
      <c r="EF755" s="50">
        <f t="shared" si="941"/>
        <v>0</v>
      </c>
      <c r="EG755" s="19">
        <f t="shared" si="942"/>
        <v>1</v>
      </c>
      <c r="EH755" s="19">
        <f t="shared" si="943"/>
        <v>0</v>
      </c>
      <c r="EI755" s="50">
        <f t="shared" si="944"/>
        <v>0</v>
      </c>
      <c r="EJ755" s="125">
        <f t="shared" si="945"/>
        <v>1</v>
      </c>
      <c r="EK755">
        <f t="shared" si="946"/>
        <v>8.4</v>
      </c>
      <c r="EL755">
        <f t="shared" si="947"/>
        <v>2.2000000000000002</v>
      </c>
      <c r="EM755">
        <f t="shared" si="948"/>
        <v>13.6</v>
      </c>
      <c r="EN755">
        <f t="shared" si="949"/>
        <v>37.6</v>
      </c>
      <c r="EO755">
        <f t="shared" si="950"/>
        <v>0</v>
      </c>
      <c r="EP755">
        <f t="shared" si="951"/>
        <v>0</v>
      </c>
      <c r="EQ755">
        <f t="shared" si="952"/>
        <v>158</v>
      </c>
      <c r="ER755" t="str">
        <f t="shared" si="953"/>
        <v/>
      </c>
      <c r="ES755">
        <f t="shared" si="954"/>
        <v>5.6</v>
      </c>
      <c r="ET755">
        <f t="shared" si="955"/>
        <v>15.8</v>
      </c>
      <c r="EU755" s="61">
        <f t="shared" si="956"/>
        <v>13.9</v>
      </c>
      <c r="EV755" s="53" t="e">
        <f>IF(ISNUMBER(EK755),EK755*#REF!,"")</f>
        <v>#REF!</v>
      </c>
      <c r="EW755" s="53" t="e">
        <f>IF(ISNUMBER(EL755),EL755*#REF!,"")</f>
        <v>#REF!</v>
      </c>
      <c r="EX755" s="53" t="e">
        <f>IF(ISNUMBER(EM755),EM755*#REF!,"")</f>
        <v>#REF!</v>
      </c>
      <c r="EY755" s="53" t="e">
        <f>IF(ISNUMBER(EN755),EN755*#REF!,"")</f>
        <v>#REF!</v>
      </c>
      <c r="EZ755" s="53" t="e">
        <f>IF(ISNUMBER(EO755),EO755*#REF!,"")</f>
        <v>#REF!</v>
      </c>
      <c r="FA755" s="53" t="e">
        <f>IF(ISNUMBER(EP755),EP755*#REF!,"")</f>
        <v>#REF!</v>
      </c>
      <c r="FB755" s="53" t="e">
        <f>IF(ISNUMBER(EQ755),EQ755*#REF!,"")</f>
        <v>#REF!</v>
      </c>
      <c r="FC755" s="53" t="str">
        <f>IF(ISNUMBER(ER755),ER755*#REF!,"")</f>
        <v/>
      </c>
      <c r="FD755" s="53" t="e">
        <f>IF(ISNUMBER(ES755),ES755*#REF!,"")</f>
        <v>#REF!</v>
      </c>
      <c r="FE755" s="53" t="e">
        <f>IF(ISNUMBER(ET755),ET755*#REF!,"")</f>
        <v>#REF!</v>
      </c>
      <c r="FF755" s="52" t="e">
        <f>IF(ISNUMBER(EU755),EU755*#REF!,"")</f>
        <v>#REF!</v>
      </c>
      <c r="FG755" s="55" t="str">
        <f t="shared" si="957"/>
        <v/>
      </c>
      <c r="FH755" s="55" t="str">
        <f t="shared" si="958"/>
        <v/>
      </c>
      <c r="FI755" s="55" t="str">
        <f t="shared" si="959"/>
        <v/>
      </c>
      <c r="FJ755" s="55" t="str">
        <f t="shared" si="960"/>
        <v/>
      </c>
      <c r="FK755" s="55" t="str">
        <f t="shared" si="961"/>
        <v/>
      </c>
      <c r="FL755" s="55" t="str">
        <f t="shared" si="962"/>
        <v/>
      </c>
      <c r="FM755" s="55" t="str">
        <f t="shared" si="963"/>
        <v/>
      </c>
      <c r="FN755" s="55" t="str">
        <f t="shared" si="964"/>
        <v/>
      </c>
      <c r="FO755" s="55" t="str">
        <f t="shared" si="965"/>
        <v/>
      </c>
      <c r="FP755" s="55" t="str">
        <f t="shared" si="966"/>
        <v/>
      </c>
      <c r="FQ755" s="59" t="str">
        <f t="shared" si="967"/>
        <v/>
      </c>
      <c r="FR755" s="53" t="str">
        <f t="shared" si="923"/>
        <v/>
      </c>
      <c r="FS755" s="53" t="e">
        <f t="shared" si="968"/>
        <v>#VALUE!</v>
      </c>
      <c r="FT755" s="19" t="e">
        <f t="shared" si="969"/>
        <v>#VALUE!</v>
      </c>
      <c r="FU755" s="19" t="e">
        <f t="shared" si="970"/>
        <v>#VALUE!</v>
      </c>
      <c r="FV755" s="19" t="e">
        <f t="shared" si="971"/>
        <v>#VALUE!</v>
      </c>
      <c r="FW755" s="50" t="e">
        <f t="shared" si="972"/>
        <v>#VALUE!</v>
      </c>
      <c r="FX755" s="120">
        <f t="shared" si="973"/>
        <v>0</v>
      </c>
      <c r="FY755" s="120">
        <f t="shared" si="974"/>
        <v>0</v>
      </c>
      <c r="FZ755" s="120">
        <f t="shared" si="975"/>
        <v>0</v>
      </c>
      <c r="GA755" s="120">
        <f t="shared" si="976"/>
        <v>0</v>
      </c>
      <c r="GB755" s="120">
        <f t="shared" si="977"/>
        <v>0</v>
      </c>
      <c r="GC755" s="120">
        <f t="shared" si="978"/>
        <v>0</v>
      </c>
      <c r="GD755" s="120">
        <f t="shared" si="979"/>
        <v>0</v>
      </c>
      <c r="GE755" s="120">
        <f t="shared" si="980"/>
        <v>0</v>
      </c>
      <c r="GF755" s="120">
        <f t="shared" si="981"/>
        <v>0</v>
      </c>
      <c r="GG755">
        <f t="shared" si="982"/>
        <v>0</v>
      </c>
      <c r="GH755">
        <f t="shared" si="983"/>
        <v>0</v>
      </c>
      <c r="GI755">
        <v>6</v>
      </c>
      <c r="GJ755" t="str">
        <f t="shared" si="984"/>
        <v/>
      </c>
    </row>
    <row r="756" spans="1:192" x14ac:dyDescent="0.2">
      <c r="A756" s="50">
        <f t="shared" si="986"/>
        <v>755</v>
      </c>
      <c r="B756" s="2" t="s">
        <v>1145</v>
      </c>
      <c r="C756" s="2" t="s">
        <v>1152</v>
      </c>
      <c r="D756" s="2"/>
      <c r="E756" s="2"/>
      <c r="F756" s="19">
        <v>3536940</v>
      </c>
      <c r="G756" s="19">
        <v>5666680</v>
      </c>
      <c r="H756" s="77">
        <f t="shared" si="924"/>
        <v>536850.79399999999</v>
      </c>
      <c r="I756" s="77">
        <f t="shared" si="925"/>
        <v>5664853.1180000007</v>
      </c>
      <c r="J756" s="211">
        <v>227</v>
      </c>
      <c r="K756" s="19" t="s">
        <v>1333</v>
      </c>
      <c r="L756" s="19">
        <v>150</v>
      </c>
      <c r="M756" s="19">
        <v>50</v>
      </c>
      <c r="N756" s="19">
        <v>150</v>
      </c>
      <c r="Q756" t="s">
        <v>1339</v>
      </c>
      <c r="R756" s="2" t="s">
        <v>2869</v>
      </c>
      <c r="S756" s="2" t="s">
        <v>1324</v>
      </c>
      <c r="T756" s="241" t="str">
        <f t="shared" si="926"/>
        <v>-</v>
      </c>
      <c r="U756" s="241" t="str">
        <f t="shared" si="927"/>
        <v>-</v>
      </c>
      <c r="V756" s="241" t="str">
        <f t="shared" si="928"/>
        <v>-</v>
      </c>
      <c r="W756" s="241" t="str">
        <f t="shared" si="922"/>
        <v>-</v>
      </c>
      <c r="X756" s="260">
        <f t="shared" si="989"/>
        <v>6</v>
      </c>
      <c r="Y756" s="261" t="str">
        <f t="shared" si="985"/>
        <v/>
      </c>
      <c r="Z756" s="56"/>
      <c r="AA756" s="131">
        <v>33842</v>
      </c>
      <c r="AB756" s="73">
        <v>1</v>
      </c>
      <c r="AC756" s="2" t="s">
        <v>1038</v>
      </c>
      <c r="AD756" s="2" t="s">
        <v>1849</v>
      </c>
      <c r="AE756" s="70" t="s">
        <v>2319</v>
      </c>
      <c r="AF756" s="128">
        <v>12</v>
      </c>
      <c r="AG756" s="19">
        <v>570</v>
      </c>
      <c r="AH756" s="19">
        <v>6.94</v>
      </c>
      <c r="AS756" s="193">
        <f t="shared" si="987"/>
        <v>456.863</v>
      </c>
      <c r="AT756" s="248" t="str">
        <f t="shared" si="988"/>
        <v/>
      </c>
      <c r="AU756">
        <v>7.1</v>
      </c>
      <c r="AV756">
        <v>17.8</v>
      </c>
      <c r="AW756">
        <v>86.7</v>
      </c>
      <c r="AX756">
        <v>25.7</v>
      </c>
      <c r="AY756">
        <v>39.4</v>
      </c>
      <c r="AZ756" s="61">
        <v>265</v>
      </c>
      <c r="BB756">
        <v>2.1</v>
      </c>
      <c r="BD756">
        <v>0</v>
      </c>
      <c r="BE756">
        <v>0</v>
      </c>
      <c r="BF756" s="2">
        <v>3.1E-2</v>
      </c>
      <c r="BJ756">
        <v>13</v>
      </c>
      <c r="BK756">
        <v>0</v>
      </c>
      <c r="BN756" s="61">
        <v>0</v>
      </c>
      <c r="BP756">
        <v>32</v>
      </c>
      <c r="CM756">
        <v>5.8</v>
      </c>
      <c r="CN756" s="103">
        <v>18.899999999999999</v>
      </c>
      <c r="DB756" s="103"/>
      <c r="DC756" s="90" t="s">
        <v>2322</v>
      </c>
      <c r="DD756" s="103"/>
      <c r="DE756" s="103">
        <v>-15.6</v>
      </c>
      <c r="DF756" s="90" t="s">
        <v>2323</v>
      </c>
      <c r="DG756" s="103">
        <v>-8.7899999999999991</v>
      </c>
      <c r="DH756" s="103"/>
      <c r="DI756" s="103"/>
      <c r="DJ756" s="103"/>
      <c r="DK756" s="103"/>
      <c r="DL756" s="103"/>
      <c r="DM756" s="103"/>
      <c r="DN756" s="103"/>
      <c r="DO756" s="103"/>
      <c r="DP756" s="103"/>
      <c r="DQ756" s="103"/>
      <c r="DR756" s="103"/>
      <c r="DS756" s="104"/>
      <c r="DT756" s="50">
        <f t="shared" si="929"/>
        <v>1</v>
      </c>
      <c r="DU756" s="73">
        <f t="shared" si="930"/>
        <v>0</v>
      </c>
      <c r="DV756" s="73">
        <f t="shared" si="931"/>
        <v>0</v>
      </c>
      <c r="DW756" s="73">
        <f t="shared" si="932"/>
        <v>1</v>
      </c>
      <c r="DX756" s="73">
        <f t="shared" si="933"/>
        <v>0</v>
      </c>
      <c r="DY756" s="125">
        <f t="shared" si="934"/>
        <v>0</v>
      </c>
      <c r="DZ756" s="73">
        <f t="shared" si="935"/>
        <v>1</v>
      </c>
      <c r="EA756" s="19">
        <f t="shared" si="936"/>
        <v>0</v>
      </c>
      <c r="EB756" s="50">
        <f t="shared" si="937"/>
        <v>0</v>
      </c>
      <c r="EC756" s="19">
        <f t="shared" si="938"/>
        <v>1</v>
      </c>
      <c r="ED756" s="19">
        <f t="shared" si="939"/>
        <v>0</v>
      </c>
      <c r="EE756" s="19">
        <f t="shared" si="940"/>
        <v>0</v>
      </c>
      <c r="EF756" s="50">
        <f t="shared" si="941"/>
        <v>0</v>
      </c>
      <c r="EG756" s="19">
        <f t="shared" si="942"/>
        <v>1</v>
      </c>
      <c r="EH756" s="19">
        <f t="shared" si="943"/>
        <v>0</v>
      </c>
      <c r="EI756" s="50">
        <f t="shared" si="944"/>
        <v>0</v>
      </c>
      <c r="EJ756" s="125">
        <f t="shared" si="945"/>
        <v>1</v>
      </c>
      <c r="EK756">
        <f t="shared" si="946"/>
        <v>7.1</v>
      </c>
      <c r="EL756">
        <f t="shared" si="947"/>
        <v>2.1</v>
      </c>
      <c r="EM756">
        <f t="shared" si="948"/>
        <v>17.8</v>
      </c>
      <c r="EN756">
        <f t="shared" si="949"/>
        <v>86.7</v>
      </c>
      <c r="EO756">
        <f t="shared" si="950"/>
        <v>3.1E-2</v>
      </c>
      <c r="EP756">
        <f t="shared" si="951"/>
        <v>0</v>
      </c>
      <c r="EQ756">
        <f t="shared" si="952"/>
        <v>265</v>
      </c>
      <c r="ER756" t="str">
        <f t="shared" si="953"/>
        <v/>
      </c>
      <c r="ES756">
        <f t="shared" si="954"/>
        <v>13</v>
      </c>
      <c r="ET756">
        <f t="shared" si="955"/>
        <v>39.4</v>
      </c>
      <c r="EU756" s="61">
        <f t="shared" si="956"/>
        <v>25.7</v>
      </c>
      <c r="EV756" s="53" t="e">
        <f>IF(ISNUMBER(EK756),EK756*#REF!,"")</f>
        <v>#REF!</v>
      </c>
      <c r="EW756" s="53" t="e">
        <f>IF(ISNUMBER(EL756),EL756*#REF!,"")</f>
        <v>#REF!</v>
      </c>
      <c r="EX756" s="53" t="e">
        <f>IF(ISNUMBER(EM756),EM756*#REF!,"")</f>
        <v>#REF!</v>
      </c>
      <c r="EY756" s="53" t="e">
        <f>IF(ISNUMBER(EN756),EN756*#REF!,"")</f>
        <v>#REF!</v>
      </c>
      <c r="EZ756" s="53" t="e">
        <f>IF(ISNUMBER(EO756),EO756*#REF!,"")</f>
        <v>#REF!</v>
      </c>
      <c r="FA756" s="53" t="e">
        <f>IF(ISNUMBER(EP756),EP756*#REF!,"")</f>
        <v>#REF!</v>
      </c>
      <c r="FB756" s="53" t="e">
        <f>IF(ISNUMBER(EQ756),EQ756*#REF!,"")</f>
        <v>#REF!</v>
      </c>
      <c r="FC756" s="53" t="str">
        <f>IF(ISNUMBER(ER756),ER756*#REF!,"")</f>
        <v/>
      </c>
      <c r="FD756" s="53" t="e">
        <f>IF(ISNUMBER(ES756),ES756*#REF!,"")</f>
        <v>#REF!</v>
      </c>
      <c r="FE756" s="53" t="e">
        <f>IF(ISNUMBER(ET756),ET756*#REF!,"")</f>
        <v>#REF!</v>
      </c>
      <c r="FF756" s="52" t="e">
        <f>IF(ISNUMBER(EU756),EU756*#REF!,"")</f>
        <v>#REF!</v>
      </c>
      <c r="FG756" s="55" t="str">
        <f t="shared" si="957"/>
        <v/>
      </c>
      <c r="FH756" s="55" t="str">
        <f t="shared" si="958"/>
        <v/>
      </c>
      <c r="FI756" s="55" t="str">
        <f t="shared" si="959"/>
        <v/>
      </c>
      <c r="FJ756" s="55" t="str">
        <f t="shared" si="960"/>
        <v/>
      </c>
      <c r="FK756" s="55" t="str">
        <f t="shared" si="961"/>
        <v/>
      </c>
      <c r="FL756" s="55" t="str">
        <f t="shared" si="962"/>
        <v/>
      </c>
      <c r="FM756" s="55" t="str">
        <f t="shared" si="963"/>
        <v/>
      </c>
      <c r="FN756" s="55" t="str">
        <f t="shared" si="964"/>
        <v/>
      </c>
      <c r="FO756" s="55" t="str">
        <f t="shared" si="965"/>
        <v/>
      </c>
      <c r="FP756" s="55" t="str">
        <f t="shared" si="966"/>
        <v/>
      </c>
      <c r="FQ756" s="59" t="str">
        <f t="shared" si="967"/>
        <v/>
      </c>
      <c r="FR756" s="53" t="str">
        <f t="shared" si="923"/>
        <v/>
      </c>
      <c r="FS756" s="53" t="e">
        <f t="shared" si="968"/>
        <v>#VALUE!</v>
      </c>
      <c r="FT756" s="19" t="e">
        <f t="shared" si="969"/>
        <v>#VALUE!</v>
      </c>
      <c r="FU756" s="19" t="e">
        <f t="shared" si="970"/>
        <v>#VALUE!</v>
      </c>
      <c r="FV756" s="19" t="e">
        <f t="shared" si="971"/>
        <v>#VALUE!</v>
      </c>
      <c r="FW756" s="50" t="e">
        <f t="shared" si="972"/>
        <v>#VALUE!</v>
      </c>
      <c r="FX756" s="120">
        <f t="shared" si="973"/>
        <v>0</v>
      </c>
      <c r="FY756" s="120">
        <f t="shared" si="974"/>
        <v>0</v>
      </c>
      <c r="FZ756" s="120">
        <f t="shared" si="975"/>
        <v>0</v>
      </c>
      <c r="GA756" s="120">
        <f t="shared" si="976"/>
        <v>0</v>
      </c>
      <c r="GB756" s="120">
        <f t="shared" si="977"/>
        <v>0</v>
      </c>
      <c r="GC756" s="120">
        <f t="shared" si="978"/>
        <v>0</v>
      </c>
      <c r="GD756" s="120">
        <f t="shared" si="979"/>
        <v>0</v>
      </c>
      <c r="GE756" s="120">
        <f t="shared" si="980"/>
        <v>0</v>
      </c>
      <c r="GF756" s="120">
        <f t="shared" si="981"/>
        <v>0</v>
      </c>
      <c r="GG756">
        <f t="shared" si="982"/>
        <v>0</v>
      </c>
      <c r="GH756">
        <f t="shared" si="983"/>
        <v>0</v>
      </c>
      <c r="GI756">
        <v>6</v>
      </c>
      <c r="GJ756" t="str">
        <f t="shared" si="984"/>
        <v/>
      </c>
    </row>
    <row r="757" spans="1:192" x14ac:dyDescent="0.2">
      <c r="A757" s="50">
        <f t="shared" si="986"/>
        <v>756</v>
      </c>
      <c r="B757" s="2" t="s">
        <v>1145</v>
      </c>
      <c r="C757" s="2" t="s">
        <v>1148</v>
      </c>
      <c r="D757" s="2"/>
      <c r="E757" s="2"/>
      <c r="F757" s="19">
        <v>3539640</v>
      </c>
      <c r="G757" s="19">
        <v>5665860</v>
      </c>
      <c r="H757" s="77">
        <f t="shared" si="924"/>
        <v>539549.71399999992</v>
      </c>
      <c r="I757" s="77">
        <f t="shared" si="925"/>
        <v>5664033.4460000005</v>
      </c>
      <c r="J757" s="19">
        <v>241.12</v>
      </c>
      <c r="K757" s="19" t="s">
        <v>1333</v>
      </c>
      <c r="L757" s="19">
        <v>121</v>
      </c>
      <c r="M757" s="19">
        <v>49</v>
      </c>
      <c r="N757" s="19">
        <v>120</v>
      </c>
      <c r="Q757" t="s">
        <v>1339</v>
      </c>
      <c r="R757" s="2" t="s">
        <v>2869</v>
      </c>
      <c r="S757" s="2" t="s">
        <v>1324</v>
      </c>
      <c r="T757" s="241" t="str">
        <f t="shared" si="926"/>
        <v>-</v>
      </c>
      <c r="U757" s="241" t="str">
        <f t="shared" si="927"/>
        <v>-</v>
      </c>
      <c r="V757" s="241" t="str">
        <f t="shared" si="928"/>
        <v>-</v>
      </c>
      <c r="W757" s="241" t="str">
        <f t="shared" si="922"/>
        <v>-</v>
      </c>
      <c r="X757" s="260">
        <f t="shared" si="989"/>
        <v>6</v>
      </c>
      <c r="Y757" s="261" t="str">
        <f t="shared" si="985"/>
        <v/>
      </c>
      <c r="Z757" s="56"/>
      <c r="AA757" s="131">
        <v>33842</v>
      </c>
      <c r="AB757" s="73">
        <v>1</v>
      </c>
      <c r="AC757" s="2" t="s">
        <v>1038</v>
      </c>
      <c r="AD757" s="2" t="s">
        <v>1849</v>
      </c>
      <c r="AE757" s="70" t="s">
        <v>2319</v>
      </c>
      <c r="AF757" s="66">
        <v>13.5</v>
      </c>
      <c r="AG757" s="19">
        <v>251</v>
      </c>
      <c r="AH757" s="19">
        <v>6.59</v>
      </c>
      <c r="AS757" s="193">
        <f t="shared" si="987"/>
        <v>189.20000000000002</v>
      </c>
      <c r="AT757" s="248" t="str">
        <f t="shared" si="988"/>
        <v/>
      </c>
      <c r="AU757">
        <v>8.1999999999999993</v>
      </c>
      <c r="AV757">
        <v>9.5</v>
      </c>
      <c r="AW757">
        <v>27.5</v>
      </c>
      <c r="AX757">
        <v>13.5</v>
      </c>
      <c r="AY757">
        <v>11.7</v>
      </c>
      <c r="AZ757" s="61">
        <v>109</v>
      </c>
      <c r="BB757" s="55">
        <v>2</v>
      </c>
      <c r="BD757">
        <v>0</v>
      </c>
      <c r="BE757">
        <v>0</v>
      </c>
      <c r="BF757" s="2">
        <v>0</v>
      </c>
      <c r="BJ757">
        <v>7.8</v>
      </c>
      <c r="BK757">
        <v>0</v>
      </c>
      <c r="BN757" s="61">
        <v>0</v>
      </c>
      <c r="BP757">
        <v>0</v>
      </c>
      <c r="CM757">
        <v>5.9</v>
      </c>
      <c r="CN757" s="103">
        <v>41.8</v>
      </c>
      <c r="DB757" s="103"/>
      <c r="DC757" s="90" t="s">
        <v>2324</v>
      </c>
      <c r="DD757" s="103"/>
      <c r="DE757" s="129">
        <v>-20</v>
      </c>
      <c r="DF757" s="90" t="s">
        <v>2325</v>
      </c>
      <c r="DG757" s="103">
        <v>-8.84</v>
      </c>
      <c r="DH757" s="103"/>
      <c r="DI757" s="103"/>
      <c r="DJ757" s="103"/>
      <c r="DK757" s="103"/>
      <c r="DL757" s="103"/>
      <c r="DM757" s="103"/>
      <c r="DN757" s="103"/>
      <c r="DO757" s="103"/>
      <c r="DP757" s="103"/>
      <c r="DQ757" s="103"/>
      <c r="DR757" s="103"/>
      <c r="DS757" s="104"/>
      <c r="DT757" s="50">
        <f t="shared" si="929"/>
        <v>1</v>
      </c>
      <c r="DU757" s="73">
        <f t="shared" si="930"/>
        <v>0</v>
      </c>
      <c r="DV757" s="73">
        <f t="shared" si="931"/>
        <v>0</v>
      </c>
      <c r="DW757" s="73">
        <f t="shared" si="932"/>
        <v>1</v>
      </c>
      <c r="DX757" s="73">
        <f t="shared" si="933"/>
        <v>0</v>
      </c>
      <c r="DY757" s="125">
        <f t="shared" si="934"/>
        <v>0</v>
      </c>
      <c r="DZ757" s="73">
        <f t="shared" si="935"/>
        <v>1</v>
      </c>
      <c r="EA757" s="19">
        <f t="shared" si="936"/>
        <v>0</v>
      </c>
      <c r="EB757" s="50">
        <f t="shared" si="937"/>
        <v>0</v>
      </c>
      <c r="EC757" s="19">
        <f t="shared" si="938"/>
        <v>1</v>
      </c>
      <c r="ED757" s="19">
        <f t="shared" si="939"/>
        <v>0</v>
      </c>
      <c r="EE757" s="19">
        <f t="shared" si="940"/>
        <v>0</v>
      </c>
      <c r="EF757" s="50">
        <f t="shared" si="941"/>
        <v>0</v>
      </c>
      <c r="EG757" s="19">
        <f t="shared" si="942"/>
        <v>1</v>
      </c>
      <c r="EH757" s="19">
        <f t="shared" si="943"/>
        <v>0</v>
      </c>
      <c r="EI757" s="50">
        <f t="shared" si="944"/>
        <v>0</v>
      </c>
      <c r="EJ757" s="125">
        <f t="shared" si="945"/>
        <v>1</v>
      </c>
      <c r="EK757">
        <f t="shared" si="946"/>
        <v>8.1999999999999993</v>
      </c>
      <c r="EL757">
        <f t="shared" si="947"/>
        <v>2</v>
      </c>
      <c r="EM757">
        <f t="shared" si="948"/>
        <v>9.5</v>
      </c>
      <c r="EN757">
        <f t="shared" si="949"/>
        <v>27.5</v>
      </c>
      <c r="EO757">
        <f t="shared" si="950"/>
        <v>0</v>
      </c>
      <c r="EP757">
        <f t="shared" si="951"/>
        <v>0</v>
      </c>
      <c r="EQ757">
        <f t="shared" si="952"/>
        <v>109</v>
      </c>
      <c r="ER757" t="str">
        <f t="shared" si="953"/>
        <v/>
      </c>
      <c r="ES757">
        <f t="shared" si="954"/>
        <v>7.8</v>
      </c>
      <c r="ET757">
        <f t="shared" si="955"/>
        <v>11.7</v>
      </c>
      <c r="EU757" s="61">
        <f t="shared" si="956"/>
        <v>13.5</v>
      </c>
      <c r="EV757" s="53" t="e">
        <f>IF(ISNUMBER(EK757),EK757*#REF!,"")</f>
        <v>#REF!</v>
      </c>
      <c r="EW757" s="53" t="e">
        <f>IF(ISNUMBER(EL757),EL757*#REF!,"")</f>
        <v>#REF!</v>
      </c>
      <c r="EX757" s="53" t="e">
        <f>IF(ISNUMBER(EM757),EM757*#REF!,"")</f>
        <v>#REF!</v>
      </c>
      <c r="EY757" s="53" t="e">
        <f>IF(ISNUMBER(EN757),EN757*#REF!,"")</f>
        <v>#REF!</v>
      </c>
      <c r="EZ757" s="53" t="e">
        <f>IF(ISNUMBER(EO757),EO757*#REF!,"")</f>
        <v>#REF!</v>
      </c>
      <c r="FA757" s="53" t="e">
        <f>IF(ISNUMBER(EP757),EP757*#REF!,"")</f>
        <v>#REF!</v>
      </c>
      <c r="FB757" s="53" t="e">
        <f>IF(ISNUMBER(EQ757),EQ757*#REF!,"")</f>
        <v>#REF!</v>
      </c>
      <c r="FC757" s="53" t="str">
        <f>IF(ISNUMBER(ER757),ER757*#REF!,"")</f>
        <v/>
      </c>
      <c r="FD757" s="53" t="e">
        <f>IF(ISNUMBER(ES757),ES757*#REF!,"")</f>
        <v>#REF!</v>
      </c>
      <c r="FE757" s="53" t="e">
        <f>IF(ISNUMBER(ET757),ET757*#REF!,"")</f>
        <v>#REF!</v>
      </c>
      <c r="FF757" s="52" t="e">
        <f>IF(ISNUMBER(EU757),EU757*#REF!,"")</f>
        <v>#REF!</v>
      </c>
      <c r="FG757" s="55" t="str">
        <f t="shared" si="957"/>
        <v/>
      </c>
      <c r="FH757" s="55" t="str">
        <f t="shared" si="958"/>
        <v/>
      </c>
      <c r="FI757" s="55" t="str">
        <f t="shared" si="959"/>
        <v/>
      </c>
      <c r="FJ757" s="55" t="str">
        <f t="shared" si="960"/>
        <v/>
      </c>
      <c r="FK757" s="55" t="str">
        <f t="shared" si="961"/>
        <v/>
      </c>
      <c r="FL757" s="55" t="str">
        <f t="shared" si="962"/>
        <v/>
      </c>
      <c r="FM757" s="55" t="str">
        <f t="shared" si="963"/>
        <v/>
      </c>
      <c r="FN757" s="55" t="str">
        <f t="shared" si="964"/>
        <v/>
      </c>
      <c r="FO757" s="55" t="str">
        <f t="shared" si="965"/>
        <v/>
      </c>
      <c r="FP757" s="55" t="str">
        <f t="shared" si="966"/>
        <v/>
      </c>
      <c r="FQ757" s="59" t="str">
        <f t="shared" si="967"/>
        <v/>
      </c>
      <c r="FR757" s="53" t="str">
        <f t="shared" si="923"/>
        <v/>
      </c>
      <c r="FS757" s="53" t="e">
        <f t="shared" si="968"/>
        <v>#VALUE!</v>
      </c>
      <c r="FT757" s="19" t="e">
        <f t="shared" si="969"/>
        <v>#VALUE!</v>
      </c>
      <c r="FU757" s="19" t="e">
        <f t="shared" si="970"/>
        <v>#VALUE!</v>
      </c>
      <c r="FV757" s="19" t="e">
        <f t="shared" si="971"/>
        <v>#VALUE!</v>
      </c>
      <c r="FW757" s="50" t="e">
        <f t="shared" si="972"/>
        <v>#VALUE!</v>
      </c>
      <c r="FX757" s="120">
        <f t="shared" si="973"/>
        <v>0</v>
      </c>
      <c r="FY757" s="120">
        <f t="shared" si="974"/>
        <v>0</v>
      </c>
      <c r="FZ757" s="120">
        <f t="shared" si="975"/>
        <v>0</v>
      </c>
      <c r="GA757" s="120">
        <f t="shared" si="976"/>
        <v>0</v>
      </c>
      <c r="GB757" s="120">
        <f t="shared" si="977"/>
        <v>0</v>
      </c>
      <c r="GC757" s="120">
        <f t="shared" si="978"/>
        <v>0</v>
      </c>
      <c r="GD757" s="120">
        <f t="shared" si="979"/>
        <v>0</v>
      </c>
      <c r="GE757" s="120">
        <f t="shared" si="980"/>
        <v>0</v>
      </c>
      <c r="GF757" s="120">
        <f t="shared" si="981"/>
        <v>0</v>
      </c>
      <c r="GG757">
        <f t="shared" si="982"/>
        <v>0</v>
      </c>
      <c r="GH757">
        <f t="shared" si="983"/>
        <v>0</v>
      </c>
      <c r="GI757">
        <v>6</v>
      </c>
      <c r="GJ757" t="str">
        <f t="shared" si="984"/>
        <v/>
      </c>
    </row>
    <row r="758" spans="1:192" x14ac:dyDescent="0.2">
      <c r="A758" s="50">
        <f t="shared" si="986"/>
        <v>757</v>
      </c>
      <c r="B758" s="2" t="s">
        <v>1157</v>
      </c>
      <c r="C758" s="2" t="s">
        <v>1146</v>
      </c>
      <c r="D758" s="2"/>
      <c r="E758" s="2"/>
      <c r="F758" s="19">
        <v>3545310</v>
      </c>
      <c r="G758" s="19">
        <v>5669140</v>
      </c>
      <c r="H758" s="77">
        <f t="shared" si="924"/>
        <v>545217.446</v>
      </c>
      <c r="I758" s="77">
        <f t="shared" si="925"/>
        <v>5667312.1340000005</v>
      </c>
      <c r="J758" s="19">
        <v>332.29</v>
      </c>
      <c r="K758" s="19" t="s">
        <v>1333</v>
      </c>
      <c r="L758" s="19">
        <v>160</v>
      </c>
      <c r="M758" s="19">
        <v>50</v>
      </c>
      <c r="N758" s="19">
        <v>156</v>
      </c>
      <c r="Q758" t="s">
        <v>1339</v>
      </c>
      <c r="R758" s="2" t="s">
        <v>2869</v>
      </c>
      <c r="S758" s="2" t="s">
        <v>1324</v>
      </c>
      <c r="T758" s="241" t="str">
        <f t="shared" si="926"/>
        <v>-</v>
      </c>
      <c r="U758" s="241" t="str">
        <f t="shared" si="927"/>
        <v>-</v>
      </c>
      <c r="V758" s="241" t="str">
        <f t="shared" si="928"/>
        <v>-</v>
      </c>
      <c r="W758" s="241" t="str">
        <f t="shared" si="922"/>
        <v>-</v>
      </c>
      <c r="X758" s="260">
        <f t="shared" si="989"/>
        <v>6</v>
      </c>
      <c r="Y758" s="261" t="str">
        <f t="shared" si="985"/>
        <v/>
      </c>
      <c r="Z758" s="56"/>
      <c r="AA758" s="131">
        <v>33842</v>
      </c>
      <c r="AB758" s="73">
        <v>1</v>
      </c>
      <c r="AC758" s="2" t="s">
        <v>1038</v>
      </c>
      <c r="AD758" s="2" t="s">
        <v>1849</v>
      </c>
      <c r="AE758" s="70" t="s">
        <v>2319</v>
      </c>
      <c r="AF758" s="66">
        <v>15.8</v>
      </c>
      <c r="AG758" s="19">
        <v>252</v>
      </c>
      <c r="AH758" s="19">
        <v>7.69</v>
      </c>
      <c r="AS758" s="193">
        <f t="shared" si="987"/>
        <v>181.33999999999997</v>
      </c>
      <c r="AT758" s="248" t="str">
        <f t="shared" si="988"/>
        <v/>
      </c>
      <c r="AU758">
        <v>9.1</v>
      </c>
      <c r="AV758">
        <v>10.8</v>
      </c>
      <c r="AW758" s="55">
        <v>22</v>
      </c>
      <c r="AX758">
        <v>7.8</v>
      </c>
      <c r="AY758">
        <v>17.2</v>
      </c>
      <c r="AZ758" s="61">
        <v>110</v>
      </c>
      <c r="BB758" s="55">
        <v>2</v>
      </c>
      <c r="BD758">
        <v>0</v>
      </c>
      <c r="BE758">
        <v>0.11700000000000001</v>
      </c>
      <c r="BF758">
        <v>6.0000000000000001E-3</v>
      </c>
      <c r="BJ758">
        <v>2.2999999999999998</v>
      </c>
      <c r="BK758">
        <v>0</v>
      </c>
      <c r="BN758" s="61">
        <v>0</v>
      </c>
      <c r="BP758">
        <v>17</v>
      </c>
      <c r="CM758">
        <v>5.3</v>
      </c>
      <c r="CN758" s="103">
        <v>8.8000000000000007</v>
      </c>
      <c r="DB758" s="103"/>
      <c r="DC758" s="90" t="s">
        <v>2326</v>
      </c>
      <c r="DD758" s="103"/>
      <c r="DE758" s="103">
        <v>-12.5</v>
      </c>
      <c r="DF758" s="90" t="s">
        <v>2327</v>
      </c>
      <c r="DG758" s="103">
        <v>-9.07</v>
      </c>
      <c r="DH758" s="103"/>
      <c r="DI758" s="103"/>
      <c r="DJ758" s="103"/>
      <c r="DK758" s="103"/>
      <c r="DL758" s="103"/>
      <c r="DM758" s="103"/>
      <c r="DN758" s="103"/>
      <c r="DO758" s="103"/>
      <c r="DP758" s="103"/>
      <c r="DQ758" s="103"/>
      <c r="DR758" s="103"/>
      <c r="DS758" s="104"/>
      <c r="DT758" s="50">
        <f t="shared" si="929"/>
        <v>1</v>
      </c>
      <c r="DU758" s="73">
        <f t="shared" si="930"/>
        <v>0</v>
      </c>
      <c r="DV758" s="73">
        <f t="shared" si="931"/>
        <v>0</v>
      </c>
      <c r="DW758" s="73">
        <f t="shared" si="932"/>
        <v>1</v>
      </c>
      <c r="DX758" s="73">
        <f t="shared" si="933"/>
        <v>0</v>
      </c>
      <c r="DY758" s="125">
        <f t="shared" si="934"/>
        <v>0</v>
      </c>
      <c r="DZ758" s="73">
        <f t="shared" si="935"/>
        <v>1</v>
      </c>
      <c r="EA758" s="19">
        <f t="shared" si="936"/>
        <v>0</v>
      </c>
      <c r="EB758" s="50">
        <f t="shared" si="937"/>
        <v>0</v>
      </c>
      <c r="EC758" s="19">
        <f t="shared" si="938"/>
        <v>1</v>
      </c>
      <c r="ED758" s="19">
        <f t="shared" si="939"/>
        <v>0</v>
      </c>
      <c r="EE758" s="19">
        <f t="shared" si="940"/>
        <v>0</v>
      </c>
      <c r="EF758" s="50">
        <f t="shared" si="941"/>
        <v>0</v>
      </c>
      <c r="EG758" s="19">
        <f t="shared" si="942"/>
        <v>1</v>
      </c>
      <c r="EH758" s="19">
        <f t="shared" si="943"/>
        <v>0</v>
      </c>
      <c r="EI758" s="50">
        <f t="shared" si="944"/>
        <v>0</v>
      </c>
      <c r="EJ758" s="125">
        <f t="shared" si="945"/>
        <v>1</v>
      </c>
      <c r="EK758">
        <f t="shared" si="946"/>
        <v>9.1</v>
      </c>
      <c r="EL758">
        <f t="shared" si="947"/>
        <v>2</v>
      </c>
      <c r="EM758">
        <f t="shared" si="948"/>
        <v>10.8</v>
      </c>
      <c r="EN758">
        <f t="shared" si="949"/>
        <v>22</v>
      </c>
      <c r="EO758">
        <f t="shared" si="950"/>
        <v>6.0000000000000001E-3</v>
      </c>
      <c r="EP758">
        <f t="shared" si="951"/>
        <v>0.11700000000000001</v>
      </c>
      <c r="EQ758">
        <f t="shared" si="952"/>
        <v>110</v>
      </c>
      <c r="ER758" t="str">
        <f t="shared" si="953"/>
        <v/>
      </c>
      <c r="ES758">
        <f t="shared" si="954"/>
        <v>2.2999999999999998</v>
      </c>
      <c r="ET758">
        <f t="shared" si="955"/>
        <v>17.2</v>
      </c>
      <c r="EU758" s="61">
        <f t="shared" si="956"/>
        <v>7.8</v>
      </c>
      <c r="EV758" s="53" t="e">
        <f>IF(ISNUMBER(EK758),EK758*#REF!,"")</f>
        <v>#REF!</v>
      </c>
      <c r="EW758" s="53" t="e">
        <f>IF(ISNUMBER(EL758),EL758*#REF!,"")</f>
        <v>#REF!</v>
      </c>
      <c r="EX758" s="53" t="e">
        <f>IF(ISNUMBER(EM758),EM758*#REF!,"")</f>
        <v>#REF!</v>
      </c>
      <c r="EY758" s="53" t="e">
        <f>IF(ISNUMBER(EN758),EN758*#REF!,"")</f>
        <v>#REF!</v>
      </c>
      <c r="EZ758" s="53" t="e">
        <f>IF(ISNUMBER(EO758),EO758*#REF!,"")</f>
        <v>#REF!</v>
      </c>
      <c r="FA758" s="53" t="e">
        <f>IF(ISNUMBER(EP758),EP758*#REF!,"")</f>
        <v>#REF!</v>
      </c>
      <c r="FB758" s="53" t="e">
        <f>IF(ISNUMBER(EQ758),EQ758*#REF!,"")</f>
        <v>#REF!</v>
      </c>
      <c r="FC758" s="53" t="str">
        <f>IF(ISNUMBER(ER758),ER758*#REF!,"")</f>
        <v/>
      </c>
      <c r="FD758" s="53" t="e">
        <f>IF(ISNUMBER(ES758),ES758*#REF!,"")</f>
        <v>#REF!</v>
      </c>
      <c r="FE758" s="53" t="e">
        <f>IF(ISNUMBER(ET758),ET758*#REF!,"")</f>
        <v>#REF!</v>
      </c>
      <c r="FF758" s="52" t="e">
        <f>IF(ISNUMBER(EU758),EU758*#REF!,"")</f>
        <v>#REF!</v>
      </c>
      <c r="FG758" s="55" t="str">
        <f t="shared" si="957"/>
        <v/>
      </c>
      <c r="FH758" s="55" t="str">
        <f t="shared" si="958"/>
        <v/>
      </c>
      <c r="FI758" s="55" t="str">
        <f t="shared" si="959"/>
        <v/>
      </c>
      <c r="FJ758" s="55" t="str">
        <f t="shared" si="960"/>
        <v/>
      </c>
      <c r="FK758" s="55" t="str">
        <f t="shared" si="961"/>
        <v/>
      </c>
      <c r="FL758" s="55" t="str">
        <f t="shared" si="962"/>
        <v/>
      </c>
      <c r="FM758" s="55" t="str">
        <f t="shared" si="963"/>
        <v/>
      </c>
      <c r="FN758" s="55" t="str">
        <f t="shared" si="964"/>
        <v/>
      </c>
      <c r="FO758" s="55" t="str">
        <f t="shared" si="965"/>
        <v/>
      </c>
      <c r="FP758" s="55" t="str">
        <f t="shared" si="966"/>
        <v/>
      </c>
      <c r="FQ758" s="59" t="str">
        <f t="shared" si="967"/>
        <v/>
      </c>
      <c r="FR758" s="53" t="str">
        <f t="shared" si="923"/>
        <v/>
      </c>
      <c r="FS758" s="53" t="e">
        <f t="shared" si="968"/>
        <v>#VALUE!</v>
      </c>
      <c r="FT758" s="19" t="e">
        <f t="shared" si="969"/>
        <v>#VALUE!</v>
      </c>
      <c r="FU758" s="19" t="e">
        <f t="shared" si="970"/>
        <v>#VALUE!</v>
      </c>
      <c r="FV758" s="19" t="e">
        <f t="shared" si="971"/>
        <v>#VALUE!</v>
      </c>
      <c r="FW758" s="50" t="e">
        <f t="shared" si="972"/>
        <v>#VALUE!</v>
      </c>
      <c r="FX758" s="120">
        <f t="shared" si="973"/>
        <v>0</v>
      </c>
      <c r="FY758" s="120">
        <f t="shared" si="974"/>
        <v>0</v>
      </c>
      <c r="FZ758" s="120">
        <f t="shared" si="975"/>
        <v>0</v>
      </c>
      <c r="GA758" s="120">
        <f t="shared" si="976"/>
        <v>0</v>
      </c>
      <c r="GB758" s="120">
        <f t="shared" si="977"/>
        <v>0</v>
      </c>
      <c r="GC758" s="120">
        <f t="shared" si="978"/>
        <v>0</v>
      </c>
      <c r="GD758" s="120">
        <f t="shared" si="979"/>
        <v>0</v>
      </c>
      <c r="GE758" s="120">
        <f t="shared" si="980"/>
        <v>0</v>
      </c>
      <c r="GF758" s="120">
        <f t="shared" si="981"/>
        <v>0</v>
      </c>
      <c r="GG758">
        <f t="shared" si="982"/>
        <v>0</v>
      </c>
      <c r="GH758">
        <f t="shared" si="983"/>
        <v>0</v>
      </c>
      <c r="GI758">
        <v>6</v>
      </c>
      <c r="GJ758" t="str">
        <f t="shared" si="984"/>
        <v/>
      </c>
    </row>
    <row r="759" spans="1:192" x14ac:dyDescent="0.2">
      <c r="A759" s="50">
        <f t="shared" si="986"/>
        <v>758</v>
      </c>
      <c r="B759" s="2" t="s">
        <v>1155</v>
      </c>
      <c r="C759" s="2" t="s">
        <v>1151</v>
      </c>
      <c r="D759" s="2"/>
      <c r="E759" s="2"/>
      <c r="F759" s="19">
        <v>3543300</v>
      </c>
      <c r="G759" s="19">
        <v>5671100</v>
      </c>
      <c r="H759" s="77">
        <f t="shared" si="924"/>
        <v>543208.25</v>
      </c>
      <c r="I759" s="77">
        <f t="shared" si="925"/>
        <v>5669271.3500000006</v>
      </c>
      <c r="J759" s="19">
        <v>340.21</v>
      </c>
      <c r="K759" s="19" t="s">
        <v>1333</v>
      </c>
      <c r="L759" s="19">
        <v>140</v>
      </c>
      <c r="M759" s="19">
        <v>38</v>
      </c>
      <c r="N759" s="19">
        <v>137</v>
      </c>
      <c r="Q759" t="s">
        <v>1339</v>
      </c>
      <c r="R759" s="2" t="s">
        <v>2869</v>
      </c>
      <c r="S759" s="2" t="s">
        <v>1324</v>
      </c>
      <c r="T759" s="241" t="str">
        <f t="shared" si="926"/>
        <v>-</v>
      </c>
      <c r="U759" s="241" t="str">
        <f t="shared" si="927"/>
        <v>-</v>
      </c>
      <c r="V759" s="241" t="str">
        <f t="shared" si="928"/>
        <v>-</v>
      </c>
      <c r="W759" s="241" t="str">
        <f t="shared" si="922"/>
        <v>-</v>
      </c>
      <c r="X759" s="260">
        <f t="shared" si="989"/>
        <v>6</v>
      </c>
      <c r="Y759" s="261" t="str">
        <f t="shared" si="985"/>
        <v/>
      </c>
      <c r="Z759" s="56"/>
      <c r="AA759" s="131">
        <v>33843</v>
      </c>
      <c r="AB759" s="73">
        <v>1</v>
      </c>
      <c r="AC759" s="2" t="s">
        <v>1038</v>
      </c>
      <c r="AD759" s="2" t="s">
        <v>1849</v>
      </c>
      <c r="AE759" s="70" t="s">
        <v>2743</v>
      </c>
      <c r="AF759" s="66">
        <v>13.6</v>
      </c>
      <c r="AG759" s="19">
        <v>123</v>
      </c>
      <c r="AH759" s="19">
        <v>6.24</v>
      </c>
      <c r="AS759" s="193">
        <f t="shared" si="987"/>
        <v>99.41</v>
      </c>
      <c r="AT759" s="248" t="str">
        <f t="shared" si="988"/>
        <v/>
      </c>
      <c r="AU759">
        <v>8.3000000000000007</v>
      </c>
      <c r="AV759" s="55">
        <v>6</v>
      </c>
      <c r="AW759" s="55">
        <v>8</v>
      </c>
      <c r="AX759">
        <v>3.2</v>
      </c>
      <c r="AY759">
        <v>14.6</v>
      </c>
      <c r="AZ759" s="49">
        <v>55.5</v>
      </c>
      <c r="BB759">
        <v>2.6</v>
      </c>
      <c r="BD759">
        <v>0</v>
      </c>
      <c r="BE759">
        <v>0</v>
      </c>
      <c r="BF759">
        <v>0.01</v>
      </c>
      <c r="BJ759">
        <v>1.2</v>
      </c>
      <c r="BK759">
        <v>0</v>
      </c>
      <c r="BN759" s="61">
        <v>0</v>
      </c>
      <c r="BP759">
        <v>0</v>
      </c>
      <c r="CM759">
        <v>4.5999999999999996</v>
      </c>
      <c r="CN759" s="103">
        <v>27.1</v>
      </c>
      <c r="DB759" s="103"/>
      <c r="DC759" s="90" t="s">
        <v>1795</v>
      </c>
      <c r="DD759" s="103"/>
      <c r="DE759" s="103">
        <v>-19.600000000000001</v>
      </c>
      <c r="DF759" s="90" t="s">
        <v>2328</v>
      </c>
      <c r="DG759" s="103">
        <v>-9.2100000000000009</v>
      </c>
      <c r="DH759" s="103"/>
      <c r="DI759" s="103"/>
      <c r="DJ759" s="103"/>
      <c r="DK759" s="103"/>
      <c r="DL759" s="103"/>
      <c r="DM759" s="103"/>
      <c r="DN759" s="103"/>
      <c r="DO759" s="103"/>
      <c r="DP759" s="103"/>
      <c r="DQ759" s="103"/>
      <c r="DR759" s="103"/>
      <c r="DS759" s="104"/>
      <c r="DT759" s="50">
        <f t="shared" si="929"/>
        <v>1</v>
      </c>
      <c r="DU759" s="73">
        <f t="shared" si="930"/>
        <v>0</v>
      </c>
      <c r="DV759" s="73">
        <f t="shared" si="931"/>
        <v>0</v>
      </c>
      <c r="DW759" s="73">
        <f t="shared" si="932"/>
        <v>1</v>
      </c>
      <c r="DX759" s="73">
        <f t="shared" si="933"/>
        <v>0</v>
      </c>
      <c r="DY759" s="125">
        <f t="shared" si="934"/>
        <v>0</v>
      </c>
      <c r="DZ759" s="73">
        <f t="shared" si="935"/>
        <v>1</v>
      </c>
      <c r="EA759" s="19">
        <f t="shared" si="936"/>
        <v>0</v>
      </c>
      <c r="EB759" s="50">
        <f t="shared" si="937"/>
        <v>0</v>
      </c>
      <c r="EC759" s="19">
        <f t="shared" si="938"/>
        <v>1</v>
      </c>
      <c r="ED759" s="19">
        <f t="shared" si="939"/>
        <v>0</v>
      </c>
      <c r="EE759" s="19">
        <f t="shared" si="940"/>
        <v>0</v>
      </c>
      <c r="EF759" s="50">
        <f t="shared" si="941"/>
        <v>0</v>
      </c>
      <c r="EG759" s="19">
        <f t="shared" si="942"/>
        <v>1</v>
      </c>
      <c r="EH759" s="19">
        <f t="shared" si="943"/>
        <v>0</v>
      </c>
      <c r="EI759" s="50">
        <f t="shared" si="944"/>
        <v>0</v>
      </c>
      <c r="EJ759" s="125">
        <f t="shared" si="945"/>
        <v>1</v>
      </c>
      <c r="EK759">
        <f t="shared" si="946"/>
        <v>8.3000000000000007</v>
      </c>
      <c r="EL759">
        <f t="shared" si="947"/>
        <v>2.6</v>
      </c>
      <c r="EM759">
        <f t="shared" si="948"/>
        <v>6</v>
      </c>
      <c r="EN759">
        <f t="shared" si="949"/>
        <v>8</v>
      </c>
      <c r="EO759">
        <f t="shared" si="950"/>
        <v>0.01</v>
      </c>
      <c r="EP759">
        <f t="shared" si="951"/>
        <v>0</v>
      </c>
      <c r="EQ759">
        <f t="shared" si="952"/>
        <v>55.5</v>
      </c>
      <c r="ER759" t="str">
        <f t="shared" si="953"/>
        <v/>
      </c>
      <c r="ES759">
        <f t="shared" si="954"/>
        <v>1.2</v>
      </c>
      <c r="ET759">
        <f t="shared" si="955"/>
        <v>14.6</v>
      </c>
      <c r="EU759" s="61">
        <f t="shared" si="956"/>
        <v>3.2</v>
      </c>
      <c r="EV759" s="53" t="e">
        <f>IF(ISNUMBER(EK759),EK759*#REF!,"")</f>
        <v>#REF!</v>
      </c>
      <c r="EW759" s="53" t="e">
        <f>IF(ISNUMBER(EL759),EL759*#REF!,"")</f>
        <v>#REF!</v>
      </c>
      <c r="EX759" s="53" t="e">
        <f>IF(ISNUMBER(EM759),EM759*#REF!,"")</f>
        <v>#REF!</v>
      </c>
      <c r="EY759" s="53" t="e">
        <f>IF(ISNUMBER(EN759),EN759*#REF!,"")</f>
        <v>#REF!</v>
      </c>
      <c r="EZ759" s="53" t="e">
        <f>IF(ISNUMBER(EO759),EO759*#REF!,"")</f>
        <v>#REF!</v>
      </c>
      <c r="FA759" s="53" t="e">
        <f>IF(ISNUMBER(EP759),EP759*#REF!,"")</f>
        <v>#REF!</v>
      </c>
      <c r="FB759" s="53" t="e">
        <f>IF(ISNUMBER(EQ759),EQ759*#REF!,"")</f>
        <v>#REF!</v>
      </c>
      <c r="FC759" s="53" t="str">
        <f>IF(ISNUMBER(ER759),ER759*#REF!,"")</f>
        <v/>
      </c>
      <c r="FD759" s="53" t="e">
        <f>IF(ISNUMBER(ES759),ES759*#REF!,"")</f>
        <v>#REF!</v>
      </c>
      <c r="FE759" s="53" t="e">
        <f>IF(ISNUMBER(ET759),ET759*#REF!,"")</f>
        <v>#REF!</v>
      </c>
      <c r="FF759" s="52" t="e">
        <f>IF(ISNUMBER(EU759),EU759*#REF!,"")</f>
        <v>#REF!</v>
      </c>
      <c r="FG759" s="55" t="str">
        <f t="shared" si="957"/>
        <v/>
      </c>
      <c r="FH759" s="55" t="str">
        <f t="shared" si="958"/>
        <v/>
      </c>
      <c r="FI759" s="55" t="str">
        <f t="shared" si="959"/>
        <v/>
      </c>
      <c r="FJ759" s="55" t="str">
        <f t="shared" si="960"/>
        <v/>
      </c>
      <c r="FK759" s="55" t="str">
        <f t="shared" si="961"/>
        <v/>
      </c>
      <c r="FL759" s="55" t="str">
        <f t="shared" si="962"/>
        <v/>
      </c>
      <c r="FM759" s="55" t="str">
        <f t="shared" si="963"/>
        <v/>
      </c>
      <c r="FN759" s="55" t="str">
        <f t="shared" si="964"/>
        <v/>
      </c>
      <c r="FO759" s="55" t="str">
        <f t="shared" si="965"/>
        <v/>
      </c>
      <c r="FP759" s="55" t="str">
        <f t="shared" si="966"/>
        <v/>
      </c>
      <c r="FQ759" s="59" t="str">
        <f t="shared" si="967"/>
        <v/>
      </c>
      <c r="FR759" s="53" t="str">
        <f t="shared" si="923"/>
        <v/>
      </c>
      <c r="FS759" s="53" t="e">
        <f t="shared" si="968"/>
        <v>#VALUE!</v>
      </c>
      <c r="FT759" s="19" t="e">
        <f t="shared" si="969"/>
        <v>#VALUE!</v>
      </c>
      <c r="FU759" s="19" t="e">
        <f t="shared" si="970"/>
        <v>#VALUE!</v>
      </c>
      <c r="FV759" s="19" t="e">
        <f t="shared" si="971"/>
        <v>#VALUE!</v>
      </c>
      <c r="FW759" s="50" t="e">
        <f t="shared" si="972"/>
        <v>#VALUE!</v>
      </c>
      <c r="FX759" s="120">
        <f t="shared" si="973"/>
        <v>0</v>
      </c>
      <c r="FY759" s="120">
        <f t="shared" si="974"/>
        <v>0</v>
      </c>
      <c r="FZ759" s="120">
        <f t="shared" si="975"/>
        <v>0</v>
      </c>
      <c r="GA759" s="120">
        <f t="shared" si="976"/>
        <v>0</v>
      </c>
      <c r="GB759" s="120">
        <f t="shared" si="977"/>
        <v>0</v>
      </c>
      <c r="GC759" s="120">
        <f t="shared" si="978"/>
        <v>0</v>
      </c>
      <c r="GD759" s="120">
        <f t="shared" si="979"/>
        <v>0</v>
      </c>
      <c r="GE759" s="120">
        <f t="shared" si="980"/>
        <v>0</v>
      </c>
      <c r="GF759" s="120">
        <f t="shared" si="981"/>
        <v>0</v>
      </c>
      <c r="GG759">
        <f t="shared" si="982"/>
        <v>0</v>
      </c>
      <c r="GH759">
        <f t="shared" si="983"/>
        <v>0</v>
      </c>
      <c r="GI759">
        <v>6</v>
      </c>
      <c r="GJ759" t="str">
        <f t="shared" si="984"/>
        <v/>
      </c>
    </row>
    <row r="760" spans="1:192" x14ac:dyDescent="0.2">
      <c r="A760" s="50">
        <f t="shared" si="986"/>
        <v>759</v>
      </c>
      <c r="B760" s="2" t="s">
        <v>1154</v>
      </c>
      <c r="C760" s="2" t="s">
        <v>1147</v>
      </c>
      <c r="D760" s="2"/>
      <c r="E760" s="2"/>
      <c r="F760" s="19">
        <v>3543820</v>
      </c>
      <c r="G760" s="19">
        <v>5667310</v>
      </c>
      <c r="H760" s="77">
        <f t="shared" si="924"/>
        <v>543728.04200000002</v>
      </c>
      <c r="I760" s="77">
        <f t="shared" si="925"/>
        <v>5665482.8660000004</v>
      </c>
      <c r="J760" s="19">
        <v>306.45</v>
      </c>
      <c r="K760" s="19" t="s">
        <v>1333</v>
      </c>
      <c r="L760" s="19">
        <v>220</v>
      </c>
      <c r="M760" s="19">
        <v>40</v>
      </c>
      <c r="N760" s="19">
        <v>220</v>
      </c>
      <c r="Q760" t="s">
        <v>1339</v>
      </c>
      <c r="R760" s="2" t="s">
        <v>2884</v>
      </c>
      <c r="S760" s="2" t="s">
        <v>1324</v>
      </c>
      <c r="T760" s="241" t="str">
        <f t="shared" si="926"/>
        <v>-</v>
      </c>
      <c r="U760" s="241" t="str">
        <f t="shared" si="927"/>
        <v>-</v>
      </c>
      <c r="V760" s="241" t="str">
        <f t="shared" si="928"/>
        <v>-</v>
      </c>
      <c r="W760" s="241" t="str">
        <f t="shared" si="922"/>
        <v>-</v>
      </c>
      <c r="X760" s="260">
        <f t="shared" si="989"/>
        <v>6</v>
      </c>
      <c r="Y760" s="261" t="str">
        <f t="shared" si="985"/>
        <v/>
      </c>
      <c r="Z760" s="56"/>
      <c r="AA760" s="131">
        <v>33842</v>
      </c>
      <c r="AB760" s="73">
        <v>1</v>
      </c>
      <c r="AC760" s="2" t="s">
        <v>1038</v>
      </c>
      <c r="AD760" s="2" t="s">
        <v>1849</v>
      </c>
      <c r="AE760" s="70" t="s">
        <v>2319</v>
      </c>
      <c r="AF760" s="66">
        <v>13.3</v>
      </c>
      <c r="AG760" s="19">
        <v>278</v>
      </c>
      <c r="AH760" s="19">
        <v>7.55</v>
      </c>
      <c r="AS760" s="193">
        <f t="shared" si="987"/>
        <v>237.61500000000001</v>
      </c>
      <c r="AT760" s="248" t="str">
        <f t="shared" si="988"/>
        <v/>
      </c>
      <c r="AU760" s="55">
        <v>10</v>
      </c>
      <c r="AV760">
        <v>15.4</v>
      </c>
      <c r="AW760">
        <v>26.6</v>
      </c>
      <c r="AX760">
        <v>4.0999999999999996</v>
      </c>
      <c r="AY760">
        <v>7.3</v>
      </c>
      <c r="AZ760" s="61">
        <v>170</v>
      </c>
      <c r="BB760">
        <v>2.2999999999999998</v>
      </c>
      <c r="BD760">
        <v>0</v>
      </c>
      <c r="BE760">
        <v>1.4999999999999999E-2</v>
      </c>
      <c r="BF760" s="2">
        <v>0</v>
      </c>
      <c r="BJ760">
        <v>1.9</v>
      </c>
      <c r="BK760">
        <v>0</v>
      </c>
      <c r="BN760" s="61">
        <v>0</v>
      </c>
      <c r="BP760">
        <v>0</v>
      </c>
      <c r="CN760" s="103">
        <v>1</v>
      </c>
      <c r="DB760" s="103"/>
      <c r="DC760" s="90" t="s">
        <v>1795</v>
      </c>
      <c r="DD760" s="103"/>
      <c r="DE760" s="103">
        <v>-17.399999999999999</v>
      </c>
      <c r="DF760" s="90" t="s">
        <v>2329</v>
      </c>
      <c r="DG760" s="231">
        <v>-9</v>
      </c>
      <c r="DH760" s="103"/>
      <c r="DI760" s="103"/>
      <c r="DJ760" s="103"/>
      <c r="DK760" s="103"/>
      <c r="DL760" s="103"/>
      <c r="DM760" s="103"/>
      <c r="DN760" s="103"/>
      <c r="DO760" s="103"/>
      <c r="DP760" s="103"/>
      <c r="DQ760" s="103"/>
      <c r="DR760" s="103"/>
      <c r="DS760" s="104"/>
      <c r="DT760" s="50">
        <f t="shared" si="929"/>
        <v>1</v>
      </c>
      <c r="DU760" s="73">
        <f t="shared" si="930"/>
        <v>0</v>
      </c>
      <c r="DV760" s="73">
        <f t="shared" si="931"/>
        <v>0</v>
      </c>
      <c r="DW760" s="73">
        <f t="shared" si="932"/>
        <v>1</v>
      </c>
      <c r="DX760" s="73">
        <f t="shared" si="933"/>
        <v>0</v>
      </c>
      <c r="DY760" s="125">
        <f t="shared" si="934"/>
        <v>0</v>
      </c>
      <c r="DZ760" s="73">
        <f t="shared" si="935"/>
        <v>1</v>
      </c>
      <c r="EA760" s="19">
        <f t="shared" si="936"/>
        <v>0</v>
      </c>
      <c r="EB760" s="50">
        <f t="shared" si="937"/>
        <v>0</v>
      </c>
      <c r="EC760" s="19">
        <f t="shared" si="938"/>
        <v>1</v>
      </c>
      <c r="ED760" s="19">
        <f t="shared" si="939"/>
        <v>0</v>
      </c>
      <c r="EE760" s="19">
        <f t="shared" si="940"/>
        <v>0</v>
      </c>
      <c r="EF760" s="50">
        <f t="shared" si="941"/>
        <v>0</v>
      </c>
      <c r="EG760" s="19">
        <f t="shared" si="942"/>
        <v>1</v>
      </c>
      <c r="EH760" s="19">
        <f t="shared" si="943"/>
        <v>0</v>
      </c>
      <c r="EI760" s="50">
        <f t="shared" si="944"/>
        <v>0</v>
      </c>
      <c r="EJ760" s="125">
        <f t="shared" si="945"/>
        <v>1</v>
      </c>
      <c r="EK760">
        <f t="shared" si="946"/>
        <v>10</v>
      </c>
      <c r="EL760">
        <f t="shared" si="947"/>
        <v>2.2999999999999998</v>
      </c>
      <c r="EM760">
        <f t="shared" si="948"/>
        <v>15.4</v>
      </c>
      <c r="EN760">
        <f t="shared" si="949"/>
        <v>26.6</v>
      </c>
      <c r="EO760">
        <f t="shared" si="950"/>
        <v>0</v>
      </c>
      <c r="EP760">
        <f t="shared" si="951"/>
        <v>1.4999999999999999E-2</v>
      </c>
      <c r="EQ760">
        <f t="shared" si="952"/>
        <v>170</v>
      </c>
      <c r="ER760" t="str">
        <f t="shared" si="953"/>
        <v/>
      </c>
      <c r="ES760">
        <f t="shared" si="954"/>
        <v>1.9</v>
      </c>
      <c r="ET760">
        <f t="shared" si="955"/>
        <v>7.3</v>
      </c>
      <c r="EU760" s="61">
        <f t="shared" si="956"/>
        <v>4.0999999999999996</v>
      </c>
      <c r="EV760" s="53" t="e">
        <f>IF(ISNUMBER(EK760),EK760*#REF!,"")</f>
        <v>#REF!</v>
      </c>
      <c r="EW760" s="53" t="e">
        <f>IF(ISNUMBER(EL760),EL760*#REF!,"")</f>
        <v>#REF!</v>
      </c>
      <c r="EX760" s="53" t="e">
        <f>IF(ISNUMBER(EM760),EM760*#REF!,"")</f>
        <v>#REF!</v>
      </c>
      <c r="EY760" s="53" t="e">
        <f>IF(ISNUMBER(EN760),EN760*#REF!,"")</f>
        <v>#REF!</v>
      </c>
      <c r="EZ760" s="53" t="e">
        <f>IF(ISNUMBER(EO760),EO760*#REF!,"")</f>
        <v>#REF!</v>
      </c>
      <c r="FA760" s="53" t="e">
        <f>IF(ISNUMBER(EP760),EP760*#REF!,"")</f>
        <v>#REF!</v>
      </c>
      <c r="FB760" s="53" t="e">
        <f>IF(ISNUMBER(EQ760),EQ760*#REF!,"")</f>
        <v>#REF!</v>
      </c>
      <c r="FC760" s="53" t="str">
        <f>IF(ISNUMBER(ER760),ER760*#REF!,"")</f>
        <v/>
      </c>
      <c r="FD760" s="53" t="e">
        <f>IF(ISNUMBER(ES760),ES760*#REF!,"")</f>
        <v>#REF!</v>
      </c>
      <c r="FE760" s="53" t="e">
        <f>IF(ISNUMBER(ET760),ET760*#REF!,"")</f>
        <v>#REF!</v>
      </c>
      <c r="FF760" s="52" t="e">
        <f>IF(ISNUMBER(EU760),EU760*#REF!,"")</f>
        <v>#REF!</v>
      </c>
      <c r="FG760" s="55" t="str">
        <f t="shared" si="957"/>
        <v/>
      </c>
      <c r="FH760" s="55" t="str">
        <f t="shared" si="958"/>
        <v/>
      </c>
      <c r="FI760" s="55" t="str">
        <f t="shared" si="959"/>
        <v/>
      </c>
      <c r="FJ760" s="55" t="str">
        <f t="shared" si="960"/>
        <v/>
      </c>
      <c r="FK760" s="55" t="str">
        <f t="shared" si="961"/>
        <v/>
      </c>
      <c r="FL760" s="55" t="str">
        <f t="shared" si="962"/>
        <v/>
      </c>
      <c r="FM760" s="55" t="str">
        <f t="shared" si="963"/>
        <v/>
      </c>
      <c r="FN760" s="55" t="str">
        <f t="shared" si="964"/>
        <v/>
      </c>
      <c r="FO760" s="55" t="str">
        <f t="shared" si="965"/>
        <v/>
      </c>
      <c r="FP760" s="55" t="str">
        <f t="shared" si="966"/>
        <v/>
      </c>
      <c r="FQ760" s="59" t="str">
        <f t="shared" si="967"/>
        <v/>
      </c>
      <c r="FR760" s="53" t="str">
        <f t="shared" si="923"/>
        <v/>
      </c>
      <c r="FS760" s="53" t="e">
        <f t="shared" si="968"/>
        <v>#VALUE!</v>
      </c>
      <c r="FT760" s="19" t="e">
        <f t="shared" si="969"/>
        <v>#VALUE!</v>
      </c>
      <c r="FU760" s="19" t="e">
        <f t="shared" si="970"/>
        <v>#VALUE!</v>
      </c>
      <c r="FV760" s="19" t="e">
        <f t="shared" si="971"/>
        <v>#VALUE!</v>
      </c>
      <c r="FW760" s="50" t="e">
        <f t="shared" si="972"/>
        <v>#VALUE!</v>
      </c>
      <c r="FX760" s="120">
        <f t="shared" si="973"/>
        <v>0</v>
      </c>
      <c r="FY760" s="120">
        <f t="shared" si="974"/>
        <v>0</v>
      </c>
      <c r="FZ760" s="120">
        <f t="shared" si="975"/>
        <v>0</v>
      </c>
      <c r="GA760" s="120">
        <f t="shared" si="976"/>
        <v>0</v>
      </c>
      <c r="GB760" s="120">
        <f t="shared" si="977"/>
        <v>0</v>
      </c>
      <c r="GC760" s="120">
        <f t="shared" si="978"/>
        <v>0</v>
      </c>
      <c r="GD760" s="120">
        <f t="shared" si="979"/>
        <v>0</v>
      </c>
      <c r="GE760" s="120">
        <f t="shared" si="980"/>
        <v>0</v>
      </c>
      <c r="GF760" s="120">
        <f t="shared" si="981"/>
        <v>0</v>
      </c>
      <c r="GG760">
        <f t="shared" si="982"/>
        <v>0</v>
      </c>
      <c r="GH760">
        <f t="shared" si="983"/>
        <v>0</v>
      </c>
      <c r="GI760">
        <v>6</v>
      </c>
      <c r="GJ760" t="str">
        <f t="shared" si="984"/>
        <v/>
      </c>
    </row>
    <row r="761" spans="1:192" x14ac:dyDescent="0.2">
      <c r="A761" s="50">
        <f t="shared" si="986"/>
        <v>760</v>
      </c>
      <c r="B761" s="2" t="s">
        <v>1154</v>
      </c>
      <c r="C761" s="2" t="s">
        <v>1153</v>
      </c>
      <c r="D761" s="2"/>
      <c r="E761" s="2"/>
      <c r="F761" s="19">
        <v>3544240</v>
      </c>
      <c r="G761" s="19">
        <v>5667900</v>
      </c>
      <c r="H761" s="77">
        <f t="shared" si="924"/>
        <v>544147.87399999995</v>
      </c>
      <c r="I761" s="77">
        <f t="shared" si="925"/>
        <v>5666072.6299999999</v>
      </c>
      <c r="J761" s="19">
        <v>281.45999999999998</v>
      </c>
      <c r="K761" s="19" t="s">
        <v>1333</v>
      </c>
      <c r="L761" s="19">
        <v>167.5</v>
      </c>
      <c r="M761" s="19">
        <v>30</v>
      </c>
      <c r="N761" s="19">
        <v>166</v>
      </c>
      <c r="Q761" t="s">
        <v>1339</v>
      </c>
      <c r="R761" s="2" t="s">
        <v>2869</v>
      </c>
      <c r="S761" s="2" t="s">
        <v>1324</v>
      </c>
      <c r="T761" s="241" t="str">
        <f t="shared" si="926"/>
        <v>-</v>
      </c>
      <c r="U761" s="241" t="str">
        <f t="shared" si="927"/>
        <v>-</v>
      </c>
      <c r="V761" s="241" t="str">
        <f t="shared" si="928"/>
        <v>-</v>
      </c>
      <c r="W761" s="241" t="str">
        <f t="shared" si="922"/>
        <v>-</v>
      </c>
      <c r="X761" s="260">
        <f t="shared" si="989"/>
        <v>6</v>
      </c>
      <c r="Y761" s="261" t="str">
        <f t="shared" si="985"/>
        <v/>
      </c>
      <c r="Z761" s="56"/>
      <c r="AA761" s="131">
        <v>33842</v>
      </c>
      <c r="AB761" s="73">
        <v>1</v>
      </c>
      <c r="AC761" s="2" t="s">
        <v>1038</v>
      </c>
      <c r="AD761" s="2" t="s">
        <v>1849</v>
      </c>
      <c r="AE761" s="70" t="s">
        <v>2319</v>
      </c>
      <c r="AF761" s="66">
        <v>13.5</v>
      </c>
      <c r="AG761" s="19">
        <v>241</v>
      </c>
      <c r="AH761" s="19">
        <v>7.48</v>
      </c>
      <c r="AS761" s="193">
        <f t="shared" si="987"/>
        <v>199.01900000000001</v>
      </c>
      <c r="AT761" s="248" t="str">
        <f t="shared" si="988"/>
        <v/>
      </c>
      <c r="AU761">
        <v>9.3000000000000007</v>
      </c>
      <c r="AV761">
        <v>12.7</v>
      </c>
      <c r="AW761">
        <v>22.4</v>
      </c>
      <c r="AX761">
        <v>6.2</v>
      </c>
      <c r="AY761">
        <v>10.5</v>
      </c>
      <c r="AZ761" s="61">
        <v>134</v>
      </c>
      <c r="BB761">
        <v>1.9</v>
      </c>
      <c r="BD761">
        <v>0</v>
      </c>
      <c r="BE761">
        <v>0</v>
      </c>
      <c r="BF761" s="2">
        <v>7.0000000000000001E-3</v>
      </c>
      <c r="BJ761" s="55">
        <v>2</v>
      </c>
      <c r="BK761">
        <v>0</v>
      </c>
      <c r="BN761" s="61">
        <v>0</v>
      </c>
      <c r="BP761">
        <v>12</v>
      </c>
      <c r="CM761">
        <v>5.4</v>
      </c>
      <c r="CN761" s="103">
        <v>24.8</v>
      </c>
      <c r="DB761" s="103"/>
      <c r="DC761" s="90" t="s">
        <v>2330</v>
      </c>
      <c r="DD761" s="103"/>
      <c r="DE761" s="103">
        <v>-11.9</v>
      </c>
      <c r="DF761" s="90" t="s">
        <v>2331</v>
      </c>
      <c r="DG761" s="231">
        <v>-9</v>
      </c>
      <c r="DH761" s="103"/>
      <c r="DI761" s="103"/>
      <c r="DJ761" s="103"/>
      <c r="DK761" s="103"/>
      <c r="DL761" s="103"/>
      <c r="DM761" s="103"/>
      <c r="DN761" s="103"/>
      <c r="DO761" s="103"/>
      <c r="DP761" s="103"/>
      <c r="DQ761" s="103"/>
      <c r="DR761" s="103"/>
      <c r="DS761" s="104"/>
      <c r="DT761" s="50">
        <f t="shared" si="929"/>
        <v>1</v>
      </c>
      <c r="DU761" s="73">
        <f t="shared" si="930"/>
        <v>0</v>
      </c>
      <c r="DV761" s="73">
        <f t="shared" si="931"/>
        <v>0</v>
      </c>
      <c r="DW761" s="73">
        <f t="shared" si="932"/>
        <v>1</v>
      </c>
      <c r="DX761" s="73">
        <f t="shared" si="933"/>
        <v>0</v>
      </c>
      <c r="DY761" s="125">
        <f t="shared" si="934"/>
        <v>0</v>
      </c>
      <c r="DZ761" s="73">
        <f t="shared" si="935"/>
        <v>1</v>
      </c>
      <c r="EA761" s="19">
        <f t="shared" si="936"/>
        <v>0</v>
      </c>
      <c r="EB761" s="50">
        <f t="shared" si="937"/>
        <v>0</v>
      </c>
      <c r="EC761" s="19">
        <f t="shared" si="938"/>
        <v>1</v>
      </c>
      <c r="ED761" s="19">
        <f t="shared" si="939"/>
        <v>0</v>
      </c>
      <c r="EE761" s="19">
        <f t="shared" si="940"/>
        <v>0</v>
      </c>
      <c r="EF761" s="50">
        <f t="shared" si="941"/>
        <v>0</v>
      </c>
      <c r="EG761" s="19">
        <f t="shared" si="942"/>
        <v>1</v>
      </c>
      <c r="EH761" s="19">
        <f t="shared" si="943"/>
        <v>0</v>
      </c>
      <c r="EI761" s="50">
        <f t="shared" si="944"/>
        <v>0</v>
      </c>
      <c r="EJ761" s="125">
        <f t="shared" si="945"/>
        <v>1</v>
      </c>
      <c r="EK761">
        <f t="shared" si="946"/>
        <v>9.3000000000000007</v>
      </c>
      <c r="EL761">
        <f t="shared" si="947"/>
        <v>1.9</v>
      </c>
      <c r="EM761">
        <f t="shared" si="948"/>
        <v>12.7</v>
      </c>
      <c r="EN761">
        <f t="shared" si="949"/>
        <v>22.4</v>
      </c>
      <c r="EO761">
        <f t="shared" si="950"/>
        <v>7.0000000000000001E-3</v>
      </c>
      <c r="EP761">
        <f t="shared" si="951"/>
        <v>0</v>
      </c>
      <c r="EQ761">
        <f t="shared" si="952"/>
        <v>134</v>
      </c>
      <c r="ER761" t="str">
        <f t="shared" si="953"/>
        <v/>
      </c>
      <c r="ES761">
        <f t="shared" si="954"/>
        <v>2</v>
      </c>
      <c r="ET761">
        <f t="shared" si="955"/>
        <v>10.5</v>
      </c>
      <c r="EU761" s="61">
        <f t="shared" si="956"/>
        <v>6.2</v>
      </c>
      <c r="EV761" s="53" t="e">
        <f>IF(ISNUMBER(EK761),EK761*#REF!,"")</f>
        <v>#REF!</v>
      </c>
      <c r="EW761" s="53" t="e">
        <f>IF(ISNUMBER(EL761),EL761*#REF!,"")</f>
        <v>#REF!</v>
      </c>
      <c r="EX761" s="53" t="e">
        <f>IF(ISNUMBER(EM761),EM761*#REF!,"")</f>
        <v>#REF!</v>
      </c>
      <c r="EY761" s="53" t="e">
        <f>IF(ISNUMBER(EN761),EN761*#REF!,"")</f>
        <v>#REF!</v>
      </c>
      <c r="EZ761" s="53" t="e">
        <f>IF(ISNUMBER(EO761),EO761*#REF!,"")</f>
        <v>#REF!</v>
      </c>
      <c r="FA761" s="53" t="e">
        <f>IF(ISNUMBER(EP761),EP761*#REF!,"")</f>
        <v>#REF!</v>
      </c>
      <c r="FB761" s="53" t="e">
        <f>IF(ISNUMBER(EQ761),EQ761*#REF!,"")</f>
        <v>#REF!</v>
      </c>
      <c r="FC761" s="53" t="str">
        <f>IF(ISNUMBER(ER761),ER761*#REF!,"")</f>
        <v/>
      </c>
      <c r="FD761" s="53" t="e">
        <f>IF(ISNUMBER(ES761),ES761*#REF!,"")</f>
        <v>#REF!</v>
      </c>
      <c r="FE761" s="53" t="e">
        <f>IF(ISNUMBER(ET761),ET761*#REF!,"")</f>
        <v>#REF!</v>
      </c>
      <c r="FF761" s="52" t="e">
        <f>IF(ISNUMBER(EU761),EU761*#REF!,"")</f>
        <v>#REF!</v>
      </c>
      <c r="FG761" s="55" t="str">
        <f t="shared" si="957"/>
        <v/>
      </c>
      <c r="FH761" s="55" t="str">
        <f t="shared" si="958"/>
        <v/>
      </c>
      <c r="FI761" s="55" t="str">
        <f t="shared" si="959"/>
        <v/>
      </c>
      <c r="FJ761" s="55" t="str">
        <f t="shared" si="960"/>
        <v/>
      </c>
      <c r="FK761" s="55" t="str">
        <f t="shared" si="961"/>
        <v/>
      </c>
      <c r="FL761" s="55" t="str">
        <f t="shared" si="962"/>
        <v/>
      </c>
      <c r="FM761" s="55" t="str">
        <f t="shared" si="963"/>
        <v/>
      </c>
      <c r="FN761" s="55" t="str">
        <f t="shared" si="964"/>
        <v/>
      </c>
      <c r="FO761" s="55" t="str">
        <f t="shared" si="965"/>
        <v/>
      </c>
      <c r="FP761" s="55" t="str">
        <f t="shared" si="966"/>
        <v/>
      </c>
      <c r="FQ761" s="59" t="str">
        <f t="shared" si="967"/>
        <v/>
      </c>
      <c r="FR761" s="53" t="str">
        <f t="shared" si="923"/>
        <v/>
      </c>
      <c r="FS761" s="53" t="e">
        <f t="shared" si="968"/>
        <v>#VALUE!</v>
      </c>
      <c r="FT761" s="19" t="e">
        <f t="shared" si="969"/>
        <v>#VALUE!</v>
      </c>
      <c r="FU761" s="19" t="e">
        <f t="shared" si="970"/>
        <v>#VALUE!</v>
      </c>
      <c r="FV761" s="19" t="e">
        <f t="shared" si="971"/>
        <v>#VALUE!</v>
      </c>
      <c r="FW761" s="50" t="e">
        <f t="shared" si="972"/>
        <v>#VALUE!</v>
      </c>
      <c r="FX761" s="120">
        <f t="shared" si="973"/>
        <v>0</v>
      </c>
      <c r="FY761" s="120">
        <f t="shared" si="974"/>
        <v>0</v>
      </c>
      <c r="FZ761" s="120">
        <f t="shared" si="975"/>
        <v>0</v>
      </c>
      <c r="GA761" s="120">
        <f t="shared" si="976"/>
        <v>0</v>
      </c>
      <c r="GB761" s="120">
        <f t="shared" si="977"/>
        <v>0</v>
      </c>
      <c r="GC761" s="120">
        <f t="shared" si="978"/>
        <v>0</v>
      </c>
      <c r="GD761" s="120">
        <f t="shared" si="979"/>
        <v>0</v>
      </c>
      <c r="GE761" s="120">
        <f t="shared" si="980"/>
        <v>0</v>
      </c>
      <c r="GF761" s="120">
        <f t="shared" si="981"/>
        <v>0</v>
      </c>
      <c r="GG761">
        <f t="shared" si="982"/>
        <v>0</v>
      </c>
      <c r="GH761">
        <f t="shared" si="983"/>
        <v>0</v>
      </c>
      <c r="GI761">
        <v>6</v>
      </c>
      <c r="GJ761" t="str">
        <f t="shared" si="984"/>
        <v/>
      </c>
    </row>
    <row r="762" spans="1:192" x14ac:dyDescent="0.2">
      <c r="A762" s="50">
        <f t="shared" si="986"/>
        <v>761</v>
      </c>
      <c r="B762" s="2" t="s">
        <v>1154</v>
      </c>
      <c r="C762" s="2" t="s">
        <v>1150</v>
      </c>
      <c r="D762" s="2"/>
      <c r="E762" s="2"/>
      <c r="F762" s="19">
        <v>3543200</v>
      </c>
      <c r="G762" s="19">
        <v>5668780</v>
      </c>
      <c r="H762" s="77">
        <f t="shared" si="924"/>
        <v>543108.28999999992</v>
      </c>
      <c r="I762" s="77">
        <f t="shared" si="925"/>
        <v>5666952.2779999999</v>
      </c>
      <c r="J762" s="19">
        <v>289.74</v>
      </c>
      <c r="K762" s="19" t="s">
        <v>1333</v>
      </c>
      <c r="L762" s="19">
        <v>110</v>
      </c>
      <c r="M762" s="19">
        <v>38</v>
      </c>
      <c r="N762" s="19">
        <v>106</v>
      </c>
      <c r="Q762" t="s">
        <v>1339</v>
      </c>
      <c r="R762" s="2" t="s">
        <v>2869</v>
      </c>
      <c r="S762" s="2" t="s">
        <v>1324</v>
      </c>
      <c r="T762" s="241" t="str">
        <f t="shared" si="926"/>
        <v>-</v>
      </c>
      <c r="U762" s="241" t="str">
        <f t="shared" si="927"/>
        <v>-</v>
      </c>
      <c r="V762" s="241" t="str">
        <f t="shared" si="928"/>
        <v>-</v>
      </c>
      <c r="W762" s="241" t="str">
        <f t="shared" si="922"/>
        <v>-</v>
      </c>
      <c r="X762" s="260">
        <f t="shared" si="989"/>
        <v>6</v>
      </c>
      <c r="Y762" s="261" t="str">
        <f t="shared" si="985"/>
        <v/>
      </c>
      <c r="Z762" s="56"/>
      <c r="AA762" s="131">
        <v>33842</v>
      </c>
      <c r="AB762" s="73">
        <v>1</v>
      </c>
      <c r="AC762" s="2" t="s">
        <v>1038</v>
      </c>
      <c r="AD762" s="2" t="s">
        <v>1849</v>
      </c>
      <c r="AE762" s="70" t="s">
        <v>2743</v>
      </c>
      <c r="AF762" s="66">
        <v>13.3</v>
      </c>
      <c r="AG762" s="19">
        <v>176</v>
      </c>
      <c r="AH762" s="19">
        <v>6.39</v>
      </c>
      <c r="AS762" s="193">
        <f t="shared" si="987"/>
        <v>136.80699999999999</v>
      </c>
      <c r="AT762" s="248" t="str">
        <f t="shared" si="988"/>
        <v/>
      </c>
      <c r="AU762">
        <v>10.1</v>
      </c>
      <c r="AV762">
        <v>9.9</v>
      </c>
      <c r="AW762">
        <v>11.1</v>
      </c>
      <c r="AX762">
        <v>6.8</v>
      </c>
      <c r="AY762">
        <v>18.600000000000001</v>
      </c>
      <c r="AZ762" s="49">
        <v>73.2</v>
      </c>
      <c r="BB762">
        <v>2.2000000000000002</v>
      </c>
      <c r="BD762">
        <v>0</v>
      </c>
      <c r="BE762">
        <v>0</v>
      </c>
      <c r="BF762" s="2">
        <v>7.0000000000000001E-3</v>
      </c>
      <c r="BJ762">
        <v>4.9000000000000004</v>
      </c>
      <c r="BK762">
        <v>0</v>
      </c>
      <c r="BN762" s="61">
        <v>0</v>
      </c>
      <c r="BP762">
        <v>0</v>
      </c>
      <c r="CM762">
        <v>6</v>
      </c>
      <c r="CN762" s="103">
        <v>14.7</v>
      </c>
      <c r="DB762" s="103"/>
      <c r="DC762" s="90" t="s">
        <v>2332</v>
      </c>
      <c r="DD762" s="103"/>
      <c r="DE762" s="103">
        <v>-19.2</v>
      </c>
      <c r="DF762" s="90" t="s">
        <v>2333</v>
      </c>
      <c r="DG762" s="103">
        <v>-8.9499999999999993</v>
      </c>
      <c r="DH762" s="103"/>
      <c r="DI762" s="103"/>
      <c r="DJ762" s="103"/>
      <c r="DK762" s="103"/>
      <c r="DL762" s="103"/>
      <c r="DM762" s="103"/>
      <c r="DN762" s="103"/>
      <c r="DO762" s="103"/>
      <c r="DP762" s="103"/>
      <c r="DQ762" s="103"/>
      <c r="DR762" s="103"/>
      <c r="DS762" s="104"/>
      <c r="DT762" s="50">
        <f t="shared" si="929"/>
        <v>1</v>
      </c>
      <c r="DU762" s="73">
        <f t="shared" si="930"/>
        <v>0</v>
      </c>
      <c r="DV762" s="73">
        <f t="shared" si="931"/>
        <v>0</v>
      </c>
      <c r="DW762" s="73">
        <f t="shared" si="932"/>
        <v>1</v>
      </c>
      <c r="DX762" s="73">
        <f t="shared" si="933"/>
        <v>0</v>
      </c>
      <c r="DY762" s="125">
        <f t="shared" si="934"/>
        <v>0</v>
      </c>
      <c r="DZ762" s="73">
        <f t="shared" si="935"/>
        <v>1</v>
      </c>
      <c r="EA762" s="19">
        <f t="shared" si="936"/>
        <v>0</v>
      </c>
      <c r="EB762" s="50">
        <f t="shared" si="937"/>
        <v>0</v>
      </c>
      <c r="EC762" s="19">
        <f t="shared" si="938"/>
        <v>1</v>
      </c>
      <c r="ED762" s="19">
        <f t="shared" si="939"/>
        <v>0</v>
      </c>
      <c r="EE762" s="19">
        <f t="shared" si="940"/>
        <v>0</v>
      </c>
      <c r="EF762" s="50">
        <f t="shared" si="941"/>
        <v>0</v>
      </c>
      <c r="EG762" s="19">
        <f t="shared" si="942"/>
        <v>1</v>
      </c>
      <c r="EH762" s="19">
        <f t="shared" si="943"/>
        <v>0</v>
      </c>
      <c r="EI762" s="50">
        <f t="shared" si="944"/>
        <v>0</v>
      </c>
      <c r="EJ762" s="125">
        <f t="shared" si="945"/>
        <v>1</v>
      </c>
      <c r="EK762">
        <f t="shared" si="946"/>
        <v>10.1</v>
      </c>
      <c r="EL762">
        <f t="shared" si="947"/>
        <v>2.2000000000000002</v>
      </c>
      <c r="EM762">
        <f t="shared" si="948"/>
        <v>9.9</v>
      </c>
      <c r="EN762">
        <f t="shared" si="949"/>
        <v>11.1</v>
      </c>
      <c r="EO762">
        <f t="shared" si="950"/>
        <v>7.0000000000000001E-3</v>
      </c>
      <c r="EP762">
        <f t="shared" si="951"/>
        <v>0</v>
      </c>
      <c r="EQ762">
        <f t="shared" si="952"/>
        <v>73.2</v>
      </c>
      <c r="ER762" t="str">
        <f t="shared" si="953"/>
        <v/>
      </c>
      <c r="ES762">
        <f t="shared" si="954"/>
        <v>4.9000000000000004</v>
      </c>
      <c r="ET762">
        <f t="shared" si="955"/>
        <v>18.600000000000001</v>
      </c>
      <c r="EU762" s="61">
        <f t="shared" si="956"/>
        <v>6.8</v>
      </c>
      <c r="EV762" s="53" t="e">
        <f>IF(ISNUMBER(EK762),EK762*#REF!,"")</f>
        <v>#REF!</v>
      </c>
      <c r="EW762" s="53" t="e">
        <f>IF(ISNUMBER(EL762),EL762*#REF!,"")</f>
        <v>#REF!</v>
      </c>
      <c r="EX762" s="53" t="e">
        <f>IF(ISNUMBER(EM762),EM762*#REF!,"")</f>
        <v>#REF!</v>
      </c>
      <c r="EY762" s="53" t="e">
        <f>IF(ISNUMBER(EN762),EN762*#REF!,"")</f>
        <v>#REF!</v>
      </c>
      <c r="EZ762" s="53" t="e">
        <f>IF(ISNUMBER(EO762),EO762*#REF!,"")</f>
        <v>#REF!</v>
      </c>
      <c r="FA762" s="53" t="e">
        <f>IF(ISNUMBER(EP762),EP762*#REF!,"")</f>
        <v>#REF!</v>
      </c>
      <c r="FB762" s="53" t="e">
        <f>IF(ISNUMBER(EQ762),EQ762*#REF!,"")</f>
        <v>#REF!</v>
      </c>
      <c r="FC762" s="53" t="str">
        <f>IF(ISNUMBER(ER762),ER762*#REF!,"")</f>
        <v/>
      </c>
      <c r="FD762" s="53" t="e">
        <f>IF(ISNUMBER(ES762),ES762*#REF!,"")</f>
        <v>#REF!</v>
      </c>
      <c r="FE762" s="53" t="e">
        <f>IF(ISNUMBER(ET762),ET762*#REF!,"")</f>
        <v>#REF!</v>
      </c>
      <c r="FF762" s="52" t="e">
        <f>IF(ISNUMBER(EU762),EU762*#REF!,"")</f>
        <v>#REF!</v>
      </c>
      <c r="FG762" s="55" t="str">
        <f t="shared" si="957"/>
        <v/>
      </c>
      <c r="FH762" s="55" t="str">
        <f t="shared" si="958"/>
        <v/>
      </c>
      <c r="FI762" s="55" t="str">
        <f t="shared" si="959"/>
        <v/>
      </c>
      <c r="FJ762" s="55" t="str">
        <f t="shared" si="960"/>
        <v/>
      </c>
      <c r="FK762" s="55" t="str">
        <f t="shared" si="961"/>
        <v/>
      </c>
      <c r="FL762" s="55" t="str">
        <f t="shared" si="962"/>
        <v/>
      </c>
      <c r="FM762" s="55" t="str">
        <f t="shared" si="963"/>
        <v/>
      </c>
      <c r="FN762" s="55" t="str">
        <f t="shared" si="964"/>
        <v/>
      </c>
      <c r="FO762" s="55" t="str">
        <f t="shared" si="965"/>
        <v/>
      </c>
      <c r="FP762" s="55" t="str">
        <f t="shared" si="966"/>
        <v/>
      </c>
      <c r="FQ762" s="59" t="str">
        <f t="shared" si="967"/>
        <v/>
      </c>
      <c r="FR762" s="53" t="str">
        <f t="shared" si="923"/>
        <v/>
      </c>
      <c r="FS762" s="53" t="e">
        <f t="shared" si="968"/>
        <v>#VALUE!</v>
      </c>
      <c r="FT762" s="19" t="e">
        <f t="shared" si="969"/>
        <v>#VALUE!</v>
      </c>
      <c r="FU762" s="19" t="e">
        <f t="shared" si="970"/>
        <v>#VALUE!</v>
      </c>
      <c r="FV762" s="19" t="e">
        <f t="shared" si="971"/>
        <v>#VALUE!</v>
      </c>
      <c r="FW762" s="50" t="e">
        <f t="shared" si="972"/>
        <v>#VALUE!</v>
      </c>
      <c r="FX762" s="120">
        <f t="shared" si="973"/>
        <v>0</v>
      </c>
      <c r="FY762" s="120">
        <f t="shared" si="974"/>
        <v>0</v>
      </c>
      <c r="FZ762" s="120">
        <f t="shared" si="975"/>
        <v>0</v>
      </c>
      <c r="GA762" s="120">
        <f t="shared" si="976"/>
        <v>0</v>
      </c>
      <c r="GB762" s="120">
        <f t="shared" si="977"/>
        <v>0</v>
      </c>
      <c r="GC762" s="120">
        <f t="shared" si="978"/>
        <v>0</v>
      </c>
      <c r="GD762" s="120">
        <f t="shared" si="979"/>
        <v>0</v>
      </c>
      <c r="GE762" s="120">
        <f t="shared" si="980"/>
        <v>0</v>
      </c>
      <c r="GF762" s="120">
        <f t="shared" si="981"/>
        <v>0</v>
      </c>
      <c r="GG762">
        <f t="shared" si="982"/>
        <v>0</v>
      </c>
      <c r="GH762">
        <f t="shared" si="983"/>
        <v>0</v>
      </c>
      <c r="GI762">
        <v>6</v>
      </c>
      <c r="GJ762" t="str">
        <f t="shared" si="984"/>
        <v/>
      </c>
    </row>
    <row r="763" spans="1:192" ht="15" x14ac:dyDescent="0.25">
      <c r="A763" s="50">
        <f t="shared" si="986"/>
        <v>762</v>
      </c>
      <c r="B763" s="2" t="s">
        <v>498</v>
      </c>
      <c r="C763" t="s">
        <v>197</v>
      </c>
      <c r="F763" s="276">
        <v>3443845</v>
      </c>
      <c r="G763" s="268">
        <v>5602520</v>
      </c>
      <c r="H763" s="209">
        <f t="shared" si="924"/>
        <v>443793.03200000001</v>
      </c>
      <c r="I763" s="209">
        <f t="shared" si="925"/>
        <v>5600718.7820000006</v>
      </c>
      <c r="J763" s="211">
        <v>285</v>
      </c>
      <c r="K763" s="66" t="s">
        <v>1335</v>
      </c>
      <c r="L763" s="266">
        <v>0</v>
      </c>
      <c r="Q763" t="s">
        <v>2821</v>
      </c>
      <c r="R763" s="2" t="s">
        <v>2874</v>
      </c>
      <c r="S763" s="58" t="s">
        <v>2640</v>
      </c>
      <c r="T763" s="241" t="str">
        <f t="shared" si="926"/>
        <v>-</v>
      </c>
      <c r="U763" s="241" t="str">
        <f t="shared" si="927"/>
        <v>M</v>
      </c>
      <c r="V763" s="241" t="str">
        <f t="shared" si="928"/>
        <v>-</v>
      </c>
      <c r="W763" s="241" t="str">
        <f t="shared" si="922"/>
        <v>A</v>
      </c>
      <c r="X763" s="260">
        <f t="shared" si="989"/>
        <v>6</v>
      </c>
      <c r="Y763" s="261" t="str">
        <f t="shared" si="985"/>
        <v/>
      </c>
      <c r="Z763" s="68" t="s">
        <v>1585</v>
      </c>
      <c r="AA763" s="48">
        <v>26676</v>
      </c>
      <c r="AB763" s="73">
        <v>1</v>
      </c>
      <c r="AD763" s="2" t="s">
        <v>1364</v>
      </c>
      <c r="AE763" s="68"/>
      <c r="AF763" s="66">
        <v>8.6</v>
      </c>
      <c r="AI763" s="272"/>
      <c r="AR763">
        <v>1191</v>
      </c>
      <c r="AS763" s="193">
        <f t="shared" si="987"/>
        <v>1186.0999999999999</v>
      </c>
      <c r="AT763" s="248" t="str">
        <f t="shared" si="988"/>
        <v/>
      </c>
      <c r="AU763">
        <v>25.8</v>
      </c>
      <c r="AV763">
        <v>43.2</v>
      </c>
      <c r="AW763">
        <v>196.5</v>
      </c>
      <c r="AX763">
        <v>5.5</v>
      </c>
      <c r="AY763">
        <v>6.7</v>
      </c>
      <c r="AZ763" s="61">
        <v>896.1</v>
      </c>
      <c r="BE763">
        <v>12.3</v>
      </c>
      <c r="BO763" s="90"/>
      <c r="BP763" s="273"/>
      <c r="BQ763" s="90"/>
      <c r="BR763" s="90"/>
      <c r="BS763" s="90"/>
      <c r="BT763" s="90"/>
      <c r="BU763" s="90"/>
      <c r="BV763" s="90"/>
      <c r="BW763" s="90"/>
      <c r="BX763" s="90"/>
      <c r="BY763" s="90"/>
      <c r="BZ763" s="90"/>
      <c r="CA763" s="90"/>
      <c r="CB763" s="90"/>
      <c r="CC763" s="90"/>
      <c r="CD763" s="90"/>
      <c r="CE763" s="90"/>
      <c r="CF763" s="90"/>
      <c r="CG763" s="90"/>
      <c r="CH763" s="90"/>
      <c r="CI763" s="90"/>
      <c r="CJ763" s="90"/>
      <c r="CK763" s="90"/>
      <c r="CL763" s="91"/>
      <c r="CM763" s="90"/>
      <c r="CN763" s="90">
        <v>2107</v>
      </c>
      <c r="CO763" s="90"/>
      <c r="DB763" s="103"/>
      <c r="DC763" s="103"/>
      <c r="DD763" s="103"/>
      <c r="DE763" s="103"/>
      <c r="DF763" s="103"/>
      <c r="DG763" s="103"/>
      <c r="DH763" s="103"/>
      <c r="DI763" s="103"/>
      <c r="DJ763" s="103"/>
      <c r="DK763" s="103"/>
      <c r="DL763" s="103"/>
      <c r="DM763" s="103"/>
      <c r="DN763" s="103"/>
      <c r="DO763" s="103"/>
      <c r="DP763" s="103"/>
      <c r="DQ763" s="103"/>
      <c r="DR763" s="103"/>
      <c r="DS763" s="104"/>
      <c r="DT763" s="50">
        <f t="shared" si="929"/>
        <v>1</v>
      </c>
      <c r="DU763" s="73">
        <f t="shared" si="930"/>
        <v>1</v>
      </c>
      <c r="DV763" s="73">
        <f t="shared" si="931"/>
        <v>0</v>
      </c>
      <c r="DW763" s="73">
        <f t="shared" si="932"/>
        <v>0</v>
      </c>
      <c r="DX763" s="73">
        <f t="shared" si="933"/>
        <v>0</v>
      </c>
      <c r="DY763" s="125">
        <f t="shared" si="934"/>
        <v>0</v>
      </c>
      <c r="DZ763" s="73">
        <f t="shared" si="935"/>
        <v>1</v>
      </c>
      <c r="EA763" s="19">
        <f t="shared" si="936"/>
        <v>0</v>
      </c>
      <c r="EB763" s="50">
        <f t="shared" si="937"/>
        <v>0</v>
      </c>
      <c r="EC763" s="19">
        <f t="shared" si="938"/>
        <v>0</v>
      </c>
      <c r="ED763" s="19">
        <f t="shared" si="939"/>
        <v>1</v>
      </c>
      <c r="EE763" s="19">
        <f t="shared" si="940"/>
        <v>0</v>
      </c>
      <c r="EF763" s="50">
        <f t="shared" si="941"/>
        <v>0</v>
      </c>
      <c r="EG763" s="19">
        <f t="shared" si="942"/>
        <v>0</v>
      </c>
      <c r="EH763" s="19">
        <f t="shared" si="943"/>
        <v>1</v>
      </c>
      <c r="EI763" s="50">
        <f t="shared" si="944"/>
        <v>0</v>
      </c>
      <c r="EJ763" s="125">
        <f t="shared" si="945"/>
        <v>2</v>
      </c>
      <c r="EK763">
        <f t="shared" si="946"/>
        <v>25.8</v>
      </c>
      <c r="EL763" t="str">
        <f t="shared" si="947"/>
        <v/>
      </c>
      <c r="EM763">
        <f t="shared" si="948"/>
        <v>43.2</v>
      </c>
      <c r="EN763">
        <f t="shared" si="949"/>
        <v>196.5</v>
      </c>
      <c r="EO763" t="str">
        <f t="shared" si="950"/>
        <v/>
      </c>
      <c r="EP763">
        <f t="shared" si="951"/>
        <v>12.3</v>
      </c>
      <c r="EQ763">
        <f t="shared" si="952"/>
        <v>896.1</v>
      </c>
      <c r="ER763" t="str">
        <f t="shared" si="953"/>
        <v/>
      </c>
      <c r="ES763" t="str">
        <f t="shared" si="954"/>
        <v/>
      </c>
      <c r="ET763">
        <f t="shared" si="955"/>
        <v>6.7</v>
      </c>
      <c r="EU763" s="61">
        <f t="shared" si="956"/>
        <v>5.5</v>
      </c>
      <c r="EV763" s="53" t="e">
        <f>IF(ISNUMBER(EK763),EK763*#REF!,"")</f>
        <v>#REF!</v>
      </c>
      <c r="EW763" s="53" t="str">
        <f>IF(ISNUMBER(EL763),EL763*#REF!,"")</f>
        <v/>
      </c>
      <c r="EX763" s="53" t="e">
        <f>IF(ISNUMBER(EM763),EM763*#REF!,"")</f>
        <v>#REF!</v>
      </c>
      <c r="EY763" s="53" t="e">
        <f>IF(ISNUMBER(EN763),EN763*#REF!,"")</f>
        <v>#REF!</v>
      </c>
      <c r="EZ763" s="53" t="str">
        <f>IF(ISNUMBER(EO763),EO763*#REF!,"")</f>
        <v/>
      </c>
      <c r="FA763" s="53" t="e">
        <f>IF(ISNUMBER(EP763),EP763*#REF!,"")</f>
        <v>#REF!</v>
      </c>
      <c r="FB763" s="53" t="e">
        <f>IF(ISNUMBER(EQ763),EQ763*#REF!,"")</f>
        <v>#REF!</v>
      </c>
      <c r="FC763" s="53" t="str">
        <f>IF(ISNUMBER(ER763),ER763*#REF!,"")</f>
        <v/>
      </c>
      <c r="FD763" s="53" t="str">
        <f>IF(ISNUMBER(ES763),ES763*#REF!,"")</f>
        <v/>
      </c>
      <c r="FE763" s="53" t="e">
        <f>IF(ISNUMBER(ET763),ET763*#REF!,"")</f>
        <v>#REF!</v>
      </c>
      <c r="FF763" s="52" t="e">
        <f>IF(ISNUMBER(EU763),EU763*#REF!,"")</f>
        <v>#REF!</v>
      </c>
      <c r="FG763" s="55" t="str">
        <f t="shared" si="957"/>
        <v/>
      </c>
      <c r="FH763" s="55" t="str">
        <f t="shared" si="958"/>
        <v/>
      </c>
      <c r="FI763" s="55" t="str">
        <f t="shared" si="959"/>
        <v/>
      </c>
      <c r="FJ763" s="55" t="str">
        <f t="shared" si="960"/>
        <v/>
      </c>
      <c r="FK763" s="55" t="str">
        <f t="shared" si="961"/>
        <v/>
      </c>
      <c r="FL763" s="55" t="str">
        <f t="shared" si="962"/>
        <v/>
      </c>
      <c r="FM763" s="55" t="str">
        <f t="shared" si="963"/>
        <v/>
      </c>
      <c r="FN763" s="55" t="str">
        <f t="shared" si="964"/>
        <v/>
      </c>
      <c r="FO763" s="55" t="str">
        <f t="shared" si="965"/>
        <v/>
      </c>
      <c r="FP763" s="55" t="str">
        <f t="shared" si="966"/>
        <v/>
      </c>
      <c r="FQ763" s="59" t="str">
        <f t="shared" si="967"/>
        <v/>
      </c>
      <c r="FR763" s="53" t="str">
        <f t="shared" si="923"/>
        <v/>
      </c>
      <c r="FS763" s="53" t="e">
        <f t="shared" si="968"/>
        <v>#VALUE!</v>
      </c>
      <c r="FT763" s="19" t="e">
        <f t="shared" si="969"/>
        <v>#VALUE!</v>
      </c>
      <c r="FU763" s="19" t="e">
        <f t="shared" si="970"/>
        <v>#VALUE!</v>
      </c>
      <c r="FV763" s="19" t="e">
        <f t="shared" si="971"/>
        <v>#VALUE!</v>
      </c>
      <c r="FW763" s="50" t="e">
        <f t="shared" si="972"/>
        <v>#VALUE!</v>
      </c>
      <c r="FX763" s="120">
        <f t="shared" si="973"/>
        <v>0</v>
      </c>
      <c r="FY763" s="120">
        <f t="shared" si="974"/>
        <v>0</v>
      </c>
      <c r="FZ763" s="120">
        <f t="shared" si="975"/>
        <v>0</v>
      </c>
      <c r="GA763" s="120">
        <f t="shared" si="976"/>
        <v>0</v>
      </c>
      <c r="GB763" s="120">
        <f t="shared" si="977"/>
        <v>0</v>
      </c>
      <c r="GC763" s="120">
        <f t="shared" si="978"/>
        <v>0</v>
      </c>
      <c r="GD763" s="120">
        <f t="shared" si="979"/>
        <v>0</v>
      </c>
      <c r="GE763" s="120">
        <f t="shared" si="980"/>
        <v>0</v>
      </c>
      <c r="GF763" s="120">
        <f t="shared" si="981"/>
        <v>0</v>
      </c>
      <c r="GG763">
        <f t="shared" si="982"/>
        <v>0</v>
      </c>
      <c r="GH763">
        <f t="shared" si="983"/>
        <v>0</v>
      </c>
      <c r="GI763">
        <v>6</v>
      </c>
      <c r="GJ763" t="str">
        <f t="shared" si="984"/>
        <v/>
      </c>
    </row>
    <row r="764" spans="1:192" x14ac:dyDescent="0.2">
      <c r="A764" s="50">
        <f t="shared" si="986"/>
        <v>763</v>
      </c>
      <c r="B764" s="58" t="s">
        <v>331</v>
      </c>
      <c r="C764" s="58" t="s">
        <v>196</v>
      </c>
      <c r="D764" s="58"/>
      <c r="E764" s="58"/>
      <c r="F764" s="208">
        <v>3444056</v>
      </c>
      <c r="G764" s="208">
        <v>5600927</v>
      </c>
      <c r="H764" s="209">
        <f t="shared" si="924"/>
        <v>444003.94760000001</v>
      </c>
      <c r="I764" s="209">
        <f t="shared" si="925"/>
        <v>5599126.4192000004</v>
      </c>
      <c r="J764" s="208">
        <v>220</v>
      </c>
      <c r="K764" s="83" t="s">
        <v>1332</v>
      </c>
      <c r="L764" s="83">
        <v>4</v>
      </c>
      <c r="M764" s="83"/>
      <c r="O764" s="83"/>
      <c r="P764" s="83"/>
      <c r="Q764" s="58" t="s">
        <v>2828</v>
      </c>
      <c r="R764" s="58" t="s">
        <v>2874</v>
      </c>
      <c r="S764" s="58" t="s">
        <v>2640</v>
      </c>
      <c r="T764" s="241" t="str">
        <f t="shared" si="926"/>
        <v>-</v>
      </c>
      <c r="U764" s="241" t="str">
        <f t="shared" si="927"/>
        <v>M</v>
      </c>
      <c r="V764" s="241" t="str">
        <f t="shared" si="928"/>
        <v>-</v>
      </c>
      <c r="W764" s="241" t="str">
        <f t="shared" si="922"/>
        <v>A</v>
      </c>
      <c r="X764" s="260">
        <f t="shared" si="989"/>
        <v>6</v>
      </c>
      <c r="Y764" s="261" t="str">
        <f t="shared" si="985"/>
        <v/>
      </c>
      <c r="Z764" s="68" t="s">
        <v>2334</v>
      </c>
      <c r="AA764" s="83" t="s">
        <v>2335</v>
      </c>
      <c r="AB764" s="77">
        <v>1</v>
      </c>
      <c r="AC764" s="58" t="s">
        <v>429</v>
      </c>
      <c r="AD764" s="58" t="s">
        <v>2336</v>
      </c>
      <c r="AE764" s="68"/>
      <c r="AF764" s="83">
        <v>12.5</v>
      </c>
      <c r="AG764" s="83"/>
      <c r="AH764" s="83"/>
      <c r="AI764" s="83"/>
      <c r="AJ764" s="83"/>
      <c r="AK764" s="83"/>
      <c r="AL764" s="83"/>
      <c r="AM764" s="83"/>
      <c r="AN764" s="58"/>
      <c r="AO764" s="58"/>
      <c r="AP764" s="83"/>
      <c r="AQ764" s="58"/>
      <c r="AR764" s="58"/>
      <c r="AS764" s="193">
        <f t="shared" si="987"/>
        <v>1227.3580000000002</v>
      </c>
      <c r="AT764" s="248" t="str">
        <f t="shared" si="988"/>
        <v/>
      </c>
      <c r="AU764" s="58">
        <v>28.7</v>
      </c>
      <c r="AV764" s="58">
        <v>22.31</v>
      </c>
      <c r="AW764" s="58">
        <v>221.7</v>
      </c>
      <c r="AX764" s="58">
        <v>6.4279999999999999</v>
      </c>
      <c r="AY764" s="58">
        <v>4.1100000000000003</v>
      </c>
      <c r="AZ764" s="68">
        <v>891.3</v>
      </c>
      <c r="BA764" s="58"/>
      <c r="BB764" s="58">
        <v>1.68</v>
      </c>
      <c r="BC764" s="58"/>
      <c r="BD764" s="58"/>
      <c r="BE764" s="58">
        <v>15.39</v>
      </c>
      <c r="BF764" s="58"/>
      <c r="BG764" s="58"/>
      <c r="BH764" s="58"/>
      <c r="BI764" s="58"/>
      <c r="BJ764" s="58" t="s">
        <v>1322</v>
      </c>
      <c r="BK764" s="58"/>
      <c r="BL764" s="58"/>
      <c r="BM764" s="58">
        <v>34.409999999999997</v>
      </c>
      <c r="BN764" s="68"/>
      <c r="BO764" s="81"/>
      <c r="BP764" s="81">
        <v>1330</v>
      </c>
      <c r="BQ764" s="81"/>
      <c r="BR764" s="81"/>
      <c r="BS764" s="81"/>
      <c r="BT764" s="81"/>
      <c r="BU764" s="81"/>
      <c r="BV764" s="81"/>
      <c r="BW764" s="81"/>
      <c r="BX764" s="81"/>
      <c r="BY764" s="81"/>
      <c r="BZ764" s="81"/>
      <c r="CA764" s="81"/>
      <c r="CB764" s="81"/>
      <c r="CC764" s="81"/>
      <c r="CD764" s="81"/>
      <c r="CE764" s="81"/>
      <c r="CF764" s="81"/>
      <c r="CG764" s="81"/>
      <c r="CH764" s="81"/>
      <c r="CI764" s="81"/>
      <c r="CJ764" s="81"/>
      <c r="CK764" s="81"/>
      <c r="CL764" s="82"/>
      <c r="CM764" s="81"/>
      <c r="CN764" s="81">
        <v>2034</v>
      </c>
      <c r="CO764" s="81"/>
      <c r="CP764" s="58"/>
      <c r="CQ764" s="68"/>
      <c r="CR764" s="58"/>
      <c r="CS764" s="58"/>
      <c r="CT764" s="58"/>
      <c r="CU764" s="58"/>
      <c r="CV764" s="58"/>
      <c r="CW764" s="58"/>
      <c r="CX764" s="58"/>
      <c r="CY764" s="58"/>
      <c r="CZ764" s="58"/>
      <c r="DA764" s="68"/>
      <c r="DB764" s="81"/>
      <c r="DC764" s="81"/>
      <c r="DD764" s="81"/>
      <c r="DE764" s="81"/>
      <c r="DF764" s="81"/>
      <c r="DG764" s="81"/>
      <c r="DH764" s="81"/>
      <c r="DI764" s="81"/>
      <c r="DJ764" s="81"/>
      <c r="DK764" s="103"/>
      <c r="DL764" s="103"/>
      <c r="DM764" s="103"/>
      <c r="DN764" s="81"/>
      <c r="DO764" s="81"/>
      <c r="DP764" s="103"/>
      <c r="DQ764" s="103"/>
      <c r="DR764" s="103"/>
      <c r="DS764" s="104"/>
      <c r="DT764" s="50">
        <f t="shared" si="929"/>
        <v>1</v>
      </c>
      <c r="DU764" s="73">
        <f t="shared" si="930"/>
        <v>1</v>
      </c>
      <c r="DV764" s="73">
        <f t="shared" si="931"/>
        <v>0</v>
      </c>
      <c r="DW764" s="73">
        <f t="shared" si="932"/>
        <v>0</v>
      </c>
      <c r="DX764" s="73">
        <f t="shared" si="933"/>
        <v>0</v>
      </c>
      <c r="DY764" s="125">
        <f t="shared" si="934"/>
        <v>0</v>
      </c>
      <c r="DZ764" s="73">
        <f t="shared" si="935"/>
        <v>1</v>
      </c>
      <c r="EA764" s="19">
        <f t="shared" si="936"/>
        <v>0</v>
      </c>
      <c r="EB764" s="50">
        <f t="shared" si="937"/>
        <v>0</v>
      </c>
      <c r="EC764" s="19">
        <f t="shared" si="938"/>
        <v>0</v>
      </c>
      <c r="ED764" s="19">
        <f t="shared" si="939"/>
        <v>1</v>
      </c>
      <c r="EE764" s="19">
        <f t="shared" si="940"/>
        <v>0</v>
      </c>
      <c r="EF764" s="50">
        <f t="shared" si="941"/>
        <v>0</v>
      </c>
      <c r="EG764" s="19">
        <f t="shared" si="942"/>
        <v>0</v>
      </c>
      <c r="EH764" s="19">
        <f t="shared" si="943"/>
        <v>1</v>
      </c>
      <c r="EI764" s="50">
        <f t="shared" si="944"/>
        <v>0</v>
      </c>
      <c r="EJ764" s="125">
        <f t="shared" si="945"/>
        <v>2</v>
      </c>
      <c r="EK764">
        <f t="shared" si="946"/>
        <v>28.7</v>
      </c>
      <c r="EL764">
        <f t="shared" si="947"/>
        <v>1.68</v>
      </c>
      <c r="EM764">
        <f t="shared" si="948"/>
        <v>22.31</v>
      </c>
      <c r="EN764">
        <f t="shared" si="949"/>
        <v>221.7</v>
      </c>
      <c r="EO764" t="str">
        <f t="shared" si="950"/>
        <v/>
      </c>
      <c r="EP764">
        <f t="shared" si="951"/>
        <v>15.39</v>
      </c>
      <c r="EQ764">
        <f t="shared" si="952"/>
        <v>891.3</v>
      </c>
      <c r="ER764" t="str">
        <f t="shared" si="953"/>
        <v/>
      </c>
      <c r="ES764" t="str">
        <f t="shared" si="954"/>
        <v/>
      </c>
      <c r="ET764">
        <f t="shared" si="955"/>
        <v>4.1100000000000003</v>
      </c>
      <c r="EU764" s="61">
        <f t="shared" si="956"/>
        <v>6.4279999999999999</v>
      </c>
      <c r="EV764" s="53" t="e">
        <f>IF(ISNUMBER(EK764),EK764*#REF!,"")</f>
        <v>#REF!</v>
      </c>
      <c r="EW764" s="53" t="e">
        <f>IF(ISNUMBER(EL764),EL764*#REF!,"")</f>
        <v>#REF!</v>
      </c>
      <c r="EX764" s="53" t="e">
        <f>IF(ISNUMBER(EM764),EM764*#REF!,"")</f>
        <v>#REF!</v>
      </c>
      <c r="EY764" s="53" t="e">
        <f>IF(ISNUMBER(EN764),EN764*#REF!,"")</f>
        <v>#REF!</v>
      </c>
      <c r="EZ764" s="53" t="str">
        <f>IF(ISNUMBER(EO764),EO764*#REF!,"")</f>
        <v/>
      </c>
      <c r="FA764" s="53" t="e">
        <f>IF(ISNUMBER(EP764),EP764*#REF!,"")</f>
        <v>#REF!</v>
      </c>
      <c r="FB764" s="53" t="e">
        <f>IF(ISNUMBER(EQ764),EQ764*#REF!,"")</f>
        <v>#REF!</v>
      </c>
      <c r="FC764" s="53" t="str">
        <f>IF(ISNUMBER(ER764),ER764*#REF!,"")</f>
        <v/>
      </c>
      <c r="FD764" s="53" t="str">
        <f>IF(ISNUMBER(ES764),ES764*#REF!,"")</f>
        <v/>
      </c>
      <c r="FE764" s="53" t="e">
        <f>IF(ISNUMBER(ET764),ET764*#REF!,"")</f>
        <v>#REF!</v>
      </c>
      <c r="FF764" s="52" t="e">
        <f>IF(ISNUMBER(EU764),EU764*#REF!,"")</f>
        <v>#REF!</v>
      </c>
      <c r="FG764" s="55" t="str">
        <f t="shared" si="957"/>
        <v/>
      </c>
      <c r="FH764" s="55" t="str">
        <f t="shared" si="958"/>
        <v/>
      </c>
      <c r="FI764" s="55" t="str">
        <f t="shared" si="959"/>
        <v/>
      </c>
      <c r="FJ764" s="55" t="str">
        <f t="shared" si="960"/>
        <v/>
      </c>
      <c r="FK764" s="55" t="str">
        <f t="shared" si="961"/>
        <v/>
      </c>
      <c r="FL764" s="55" t="str">
        <f t="shared" si="962"/>
        <v/>
      </c>
      <c r="FM764" s="55" t="str">
        <f t="shared" si="963"/>
        <v/>
      </c>
      <c r="FN764" s="55" t="str">
        <f t="shared" si="964"/>
        <v/>
      </c>
      <c r="FO764" s="55" t="str">
        <f t="shared" si="965"/>
        <v/>
      </c>
      <c r="FP764" s="55" t="str">
        <f t="shared" si="966"/>
        <v/>
      </c>
      <c r="FQ764" s="59" t="str">
        <f t="shared" si="967"/>
        <v/>
      </c>
      <c r="FR764" s="53" t="str">
        <f t="shared" si="923"/>
        <v/>
      </c>
      <c r="FS764" s="53" t="e">
        <f t="shared" si="968"/>
        <v>#VALUE!</v>
      </c>
      <c r="FT764" s="19" t="e">
        <f t="shared" si="969"/>
        <v>#VALUE!</v>
      </c>
      <c r="FU764" s="19" t="e">
        <f t="shared" si="970"/>
        <v>#VALUE!</v>
      </c>
      <c r="FV764" s="19" t="e">
        <f t="shared" si="971"/>
        <v>#VALUE!</v>
      </c>
      <c r="FW764" s="50" t="e">
        <f t="shared" si="972"/>
        <v>#VALUE!</v>
      </c>
      <c r="FX764" s="120">
        <f t="shared" si="973"/>
        <v>0</v>
      </c>
      <c r="FY764" s="120">
        <f t="shared" si="974"/>
        <v>0</v>
      </c>
      <c r="FZ764" s="120">
        <f t="shared" si="975"/>
        <v>0</v>
      </c>
      <c r="GA764" s="120">
        <f t="shared" si="976"/>
        <v>0</v>
      </c>
      <c r="GB764" s="120">
        <f t="shared" si="977"/>
        <v>0</v>
      </c>
      <c r="GC764" s="120">
        <f t="shared" si="978"/>
        <v>0</v>
      </c>
      <c r="GD764" s="120">
        <f t="shared" si="979"/>
        <v>0</v>
      </c>
      <c r="GE764" s="120">
        <f t="shared" si="980"/>
        <v>0</v>
      </c>
      <c r="GF764" s="120">
        <f t="shared" si="981"/>
        <v>0</v>
      </c>
      <c r="GG764">
        <f t="shared" si="982"/>
        <v>0</v>
      </c>
      <c r="GH764">
        <f t="shared" si="983"/>
        <v>0</v>
      </c>
      <c r="GI764">
        <v>6</v>
      </c>
      <c r="GJ764" t="str">
        <f t="shared" si="984"/>
        <v/>
      </c>
    </row>
    <row r="765" spans="1:192" ht="15" x14ac:dyDescent="0.25">
      <c r="A765" s="50">
        <f t="shared" si="986"/>
        <v>764</v>
      </c>
      <c r="B765" s="2" t="s">
        <v>331</v>
      </c>
      <c r="C765" t="s">
        <v>196</v>
      </c>
      <c r="F765" s="208">
        <v>3444056</v>
      </c>
      <c r="G765" s="208">
        <v>5600927</v>
      </c>
      <c r="H765" s="209">
        <f t="shared" si="924"/>
        <v>444003.94760000001</v>
      </c>
      <c r="I765" s="209">
        <f t="shared" si="925"/>
        <v>5599126.4192000004</v>
      </c>
      <c r="J765" s="266">
        <v>220</v>
      </c>
      <c r="K765" s="66" t="s">
        <v>1335</v>
      </c>
      <c r="L765" s="66">
        <v>4</v>
      </c>
      <c r="Q765" s="58" t="s">
        <v>2828</v>
      </c>
      <c r="R765" s="58" t="s">
        <v>2874</v>
      </c>
      <c r="S765" s="58" t="s">
        <v>2640</v>
      </c>
      <c r="T765" s="241" t="str">
        <f t="shared" si="926"/>
        <v>-</v>
      </c>
      <c r="U765" s="241" t="str">
        <f t="shared" si="927"/>
        <v>M</v>
      </c>
      <c r="V765" s="241" t="str">
        <f t="shared" si="928"/>
        <v>-</v>
      </c>
      <c r="W765" s="241" t="str">
        <f t="shared" si="922"/>
        <v>A</v>
      </c>
      <c r="X765" s="260">
        <f t="shared" si="989"/>
        <v>6</v>
      </c>
      <c r="Y765" s="261" t="str">
        <f t="shared" ref="Y765:Y770" si="990">GJ765</f>
        <v/>
      </c>
      <c r="Z765" s="68" t="s">
        <v>1585</v>
      </c>
      <c r="AA765" s="48">
        <v>26721</v>
      </c>
      <c r="AB765" s="73">
        <v>2</v>
      </c>
      <c r="AD765" t="s">
        <v>1364</v>
      </c>
      <c r="AE765" s="68"/>
      <c r="AF765" s="66">
        <v>7.1</v>
      </c>
      <c r="AI765" s="272"/>
      <c r="AR765">
        <v>1601</v>
      </c>
      <c r="AS765" s="193">
        <f t="shared" si="987"/>
        <v>1597.2</v>
      </c>
      <c r="AT765" s="248" t="str">
        <f t="shared" si="988"/>
        <v/>
      </c>
      <c r="AU765">
        <v>39.4</v>
      </c>
      <c r="AV765">
        <v>52</v>
      </c>
      <c r="AW765">
        <v>274</v>
      </c>
      <c r="AX765">
        <v>5.0999999999999996</v>
      </c>
      <c r="AY765">
        <v>2.8</v>
      </c>
      <c r="AZ765" s="61">
        <v>1213</v>
      </c>
      <c r="BE765">
        <v>10.9</v>
      </c>
      <c r="BO765" s="90"/>
      <c r="BP765" s="273"/>
      <c r="BQ765" s="90"/>
      <c r="BR765" s="90"/>
      <c r="BS765" s="90"/>
      <c r="BT765" s="90"/>
      <c r="BU765" s="90"/>
      <c r="BV765" s="90"/>
      <c r="BW765" s="90"/>
      <c r="BX765" s="90"/>
      <c r="BY765" s="90"/>
      <c r="BZ765" s="90"/>
      <c r="CA765" s="90"/>
      <c r="CB765" s="90"/>
      <c r="CC765" s="90"/>
      <c r="CD765" s="90"/>
      <c r="CE765" s="90"/>
      <c r="CF765" s="90"/>
      <c r="CG765" s="90"/>
      <c r="CH765" s="90"/>
      <c r="CI765" s="90"/>
      <c r="CJ765" s="90"/>
      <c r="CK765" s="90"/>
      <c r="CL765" s="91"/>
      <c r="CM765" s="90"/>
      <c r="CN765" s="90">
        <v>2296</v>
      </c>
      <c r="CO765" s="90"/>
      <c r="DB765" s="103"/>
      <c r="DC765" s="103"/>
      <c r="DD765" s="103"/>
      <c r="DE765" s="103"/>
      <c r="DF765" s="103"/>
      <c r="DG765" s="103"/>
      <c r="DH765" s="103"/>
      <c r="DI765" s="103"/>
      <c r="DJ765" s="103"/>
      <c r="DK765" s="103"/>
      <c r="DL765" s="103"/>
      <c r="DM765" s="103"/>
      <c r="DN765" s="103"/>
      <c r="DO765" s="103"/>
      <c r="DP765" s="103"/>
      <c r="DQ765" s="103"/>
      <c r="DR765" s="103"/>
      <c r="DS765" s="104"/>
      <c r="DT765" s="50">
        <f t="shared" si="929"/>
        <v>0</v>
      </c>
      <c r="DU765" s="73">
        <f t="shared" si="930"/>
        <v>1</v>
      </c>
      <c r="DV765" s="73">
        <f t="shared" si="931"/>
        <v>0</v>
      </c>
      <c r="DW765" s="73">
        <f t="shared" si="932"/>
        <v>0</v>
      </c>
      <c r="DX765" s="73">
        <f t="shared" si="933"/>
        <v>0</v>
      </c>
      <c r="DY765" s="125">
        <f t="shared" si="934"/>
        <v>0</v>
      </c>
      <c r="DZ765" s="73">
        <f t="shared" si="935"/>
        <v>1</v>
      </c>
      <c r="EA765" s="19">
        <f t="shared" si="936"/>
        <v>0</v>
      </c>
      <c r="EB765" s="50">
        <f t="shared" si="937"/>
        <v>0</v>
      </c>
      <c r="EC765" s="19">
        <f t="shared" si="938"/>
        <v>0</v>
      </c>
      <c r="ED765" s="19">
        <f t="shared" si="939"/>
        <v>1</v>
      </c>
      <c r="EE765" s="19">
        <f t="shared" si="940"/>
        <v>0</v>
      </c>
      <c r="EF765" s="50">
        <f t="shared" si="941"/>
        <v>0</v>
      </c>
      <c r="EG765" s="19">
        <f t="shared" si="942"/>
        <v>0</v>
      </c>
      <c r="EH765" s="19">
        <f t="shared" si="943"/>
        <v>1</v>
      </c>
      <c r="EI765" s="50">
        <f t="shared" si="944"/>
        <v>0</v>
      </c>
      <c r="EJ765" s="125">
        <f t="shared" si="945"/>
        <v>2</v>
      </c>
      <c r="EK765">
        <f t="shared" si="946"/>
        <v>39.4</v>
      </c>
      <c r="EL765" t="str">
        <f t="shared" si="947"/>
        <v/>
      </c>
      <c r="EM765">
        <f t="shared" si="948"/>
        <v>52</v>
      </c>
      <c r="EN765">
        <f t="shared" si="949"/>
        <v>274</v>
      </c>
      <c r="EO765" t="str">
        <f t="shared" si="950"/>
        <v/>
      </c>
      <c r="EP765">
        <f t="shared" si="951"/>
        <v>10.9</v>
      </c>
      <c r="EQ765">
        <f t="shared" si="952"/>
        <v>1213</v>
      </c>
      <c r="ER765" t="str">
        <f t="shared" si="953"/>
        <v/>
      </c>
      <c r="ES765" t="str">
        <f t="shared" si="954"/>
        <v/>
      </c>
      <c r="ET765">
        <f t="shared" si="955"/>
        <v>2.8</v>
      </c>
      <c r="EU765" s="61">
        <f t="shared" si="956"/>
        <v>5.0999999999999996</v>
      </c>
      <c r="EV765" s="53" t="e">
        <f>IF(ISNUMBER(EK765),EK765*#REF!,"")</f>
        <v>#REF!</v>
      </c>
      <c r="EW765" s="53" t="str">
        <f>IF(ISNUMBER(EL765),EL765*#REF!,"")</f>
        <v/>
      </c>
      <c r="EX765" s="53" t="e">
        <f>IF(ISNUMBER(EM765),EM765*#REF!,"")</f>
        <v>#REF!</v>
      </c>
      <c r="EY765" s="53" t="e">
        <f>IF(ISNUMBER(EN765),EN765*#REF!,"")</f>
        <v>#REF!</v>
      </c>
      <c r="EZ765" s="53" t="str">
        <f>IF(ISNUMBER(EO765),EO765*#REF!,"")</f>
        <v/>
      </c>
      <c r="FA765" s="53" t="e">
        <f>IF(ISNUMBER(EP765),EP765*#REF!,"")</f>
        <v>#REF!</v>
      </c>
      <c r="FB765" s="53" t="e">
        <f>IF(ISNUMBER(EQ765),EQ765*#REF!,"")</f>
        <v>#REF!</v>
      </c>
      <c r="FC765" s="53" t="str">
        <f>IF(ISNUMBER(ER765),ER765*#REF!,"")</f>
        <v/>
      </c>
      <c r="FD765" s="53" t="str">
        <f>IF(ISNUMBER(ES765),ES765*#REF!,"")</f>
        <v/>
      </c>
      <c r="FE765" s="53" t="e">
        <f>IF(ISNUMBER(ET765),ET765*#REF!,"")</f>
        <v>#REF!</v>
      </c>
      <c r="FF765" s="52" t="e">
        <f>IF(ISNUMBER(EU765),EU765*#REF!,"")</f>
        <v>#REF!</v>
      </c>
      <c r="FG765" s="55" t="str">
        <f t="shared" si="957"/>
        <v/>
      </c>
      <c r="FH765" s="55" t="str">
        <f t="shared" si="958"/>
        <v/>
      </c>
      <c r="FI765" s="55" t="str">
        <f t="shared" si="959"/>
        <v/>
      </c>
      <c r="FJ765" s="55" t="str">
        <f t="shared" si="960"/>
        <v/>
      </c>
      <c r="FK765" s="55" t="str">
        <f t="shared" si="961"/>
        <v/>
      </c>
      <c r="FL765" s="55" t="str">
        <f t="shared" si="962"/>
        <v/>
      </c>
      <c r="FM765" s="55" t="str">
        <f t="shared" si="963"/>
        <v/>
      </c>
      <c r="FN765" s="55" t="str">
        <f t="shared" si="964"/>
        <v/>
      </c>
      <c r="FO765" s="55" t="str">
        <f t="shared" si="965"/>
        <v/>
      </c>
      <c r="FP765" s="55" t="str">
        <f t="shared" si="966"/>
        <v/>
      </c>
      <c r="FQ765" s="59" t="str">
        <f t="shared" si="967"/>
        <v/>
      </c>
      <c r="FR765" s="53" t="str">
        <f t="shared" si="923"/>
        <v/>
      </c>
      <c r="FS765" s="53" t="e">
        <f t="shared" si="968"/>
        <v>#VALUE!</v>
      </c>
      <c r="FT765" s="19" t="e">
        <f t="shared" si="969"/>
        <v>#VALUE!</v>
      </c>
      <c r="FU765" s="19" t="e">
        <f t="shared" si="970"/>
        <v>#VALUE!</v>
      </c>
      <c r="FV765" s="19" t="e">
        <f t="shared" si="971"/>
        <v>#VALUE!</v>
      </c>
      <c r="FW765" s="50" t="e">
        <f t="shared" si="972"/>
        <v>#VALUE!</v>
      </c>
      <c r="FX765" s="120">
        <f t="shared" si="973"/>
        <v>0</v>
      </c>
      <c r="FY765" s="120">
        <f t="shared" si="974"/>
        <v>0</v>
      </c>
      <c r="FZ765" s="120">
        <f t="shared" si="975"/>
        <v>0</v>
      </c>
      <c r="GA765" s="120">
        <f t="shared" si="976"/>
        <v>0</v>
      </c>
      <c r="GB765" s="120">
        <f t="shared" si="977"/>
        <v>0</v>
      </c>
      <c r="GC765" s="120">
        <f t="shared" si="978"/>
        <v>0</v>
      </c>
      <c r="GD765" s="120">
        <f t="shared" si="979"/>
        <v>0</v>
      </c>
      <c r="GE765" s="120">
        <f t="shared" si="980"/>
        <v>0</v>
      </c>
      <c r="GF765" s="120">
        <f t="shared" si="981"/>
        <v>0</v>
      </c>
      <c r="GG765">
        <f t="shared" si="982"/>
        <v>0</v>
      </c>
      <c r="GH765">
        <f t="shared" si="983"/>
        <v>0</v>
      </c>
      <c r="GI765">
        <v>6</v>
      </c>
      <c r="GJ765" t="str">
        <f t="shared" si="984"/>
        <v/>
      </c>
    </row>
    <row r="766" spans="1:192" x14ac:dyDescent="0.2">
      <c r="A766" s="50">
        <f t="shared" si="986"/>
        <v>765</v>
      </c>
      <c r="B766" t="s">
        <v>912</v>
      </c>
      <c r="C766" t="s">
        <v>910</v>
      </c>
      <c r="D766" s="2" t="s">
        <v>603</v>
      </c>
      <c r="F766" s="19">
        <v>3499392</v>
      </c>
      <c r="G766" s="19">
        <v>5504253</v>
      </c>
      <c r="H766" s="77">
        <f t="shared" si="924"/>
        <v>499317.81320000003</v>
      </c>
      <c r="I766" s="77">
        <f t="shared" si="925"/>
        <v>5502491.0888</v>
      </c>
      <c r="J766" s="19">
        <v>217.54</v>
      </c>
      <c r="K766" s="66" t="s">
        <v>1333</v>
      </c>
      <c r="L766" s="19">
        <v>120</v>
      </c>
      <c r="M766" s="66">
        <v>40</v>
      </c>
      <c r="N766" s="19">
        <v>120</v>
      </c>
      <c r="P766" s="282">
        <v>3.27E-6</v>
      </c>
      <c r="Q766" t="s">
        <v>1339</v>
      </c>
      <c r="R766" t="s">
        <v>1467</v>
      </c>
      <c r="S766" s="2" t="s">
        <v>1324</v>
      </c>
      <c r="T766" s="241" t="str">
        <f t="shared" si="926"/>
        <v>-</v>
      </c>
      <c r="U766" s="241" t="str">
        <f t="shared" si="927"/>
        <v>-</v>
      </c>
      <c r="V766" s="241" t="str">
        <f t="shared" si="928"/>
        <v>-</v>
      </c>
      <c r="W766" s="241" t="str">
        <f t="shared" si="922"/>
        <v>-</v>
      </c>
      <c r="X766" s="260">
        <f t="shared" si="989"/>
        <v>6</v>
      </c>
      <c r="Y766" s="261" t="str">
        <f t="shared" si="990"/>
        <v/>
      </c>
      <c r="AA766" s="131" t="s">
        <v>2775</v>
      </c>
      <c r="AB766" s="73">
        <v>1</v>
      </c>
      <c r="AC766" t="s">
        <v>2776</v>
      </c>
      <c r="AD766" s="2" t="s">
        <v>3001</v>
      </c>
      <c r="AE766" s="70" t="s">
        <v>2781</v>
      </c>
      <c r="AF766" s="19">
        <v>11.2</v>
      </c>
      <c r="AG766" s="19">
        <v>77</v>
      </c>
      <c r="AH766" s="19">
        <v>6.01</v>
      </c>
      <c r="AI766" s="66">
        <v>321</v>
      </c>
      <c r="AS766" s="193">
        <f t="shared" si="987"/>
        <v>71.759100000000004</v>
      </c>
      <c r="AT766" s="248" t="str">
        <f t="shared" si="988"/>
        <v/>
      </c>
      <c r="AU766">
        <v>1.9</v>
      </c>
      <c r="AV766">
        <v>1.6</v>
      </c>
      <c r="AW766">
        <v>9.6</v>
      </c>
      <c r="AX766">
        <v>4.0999999999999996</v>
      </c>
      <c r="AY766">
        <v>1.8</v>
      </c>
      <c r="AZ766" s="61">
        <v>27.5</v>
      </c>
      <c r="BA766">
        <v>3.0000000000000001E-3</v>
      </c>
      <c r="BB766">
        <v>1.6</v>
      </c>
      <c r="BC766">
        <v>5.0999999999999997E-2</v>
      </c>
      <c r="BD766" s="2"/>
      <c r="BE766" s="2" t="s">
        <v>1030</v>
      </c>
      <c r="BF766" s="2"/>
      <c r="BG766">
        <v>2.9000000000000001E-2</v>
      </c>
      <c r="BJ766">
        <v>6.8</v>
      </c>
      <c r="BK766" s="2"/>
      <c r="BM766">
        <v>16.77</v>
      </c>
      <c r="BP766" s="2" t="s">
        <v>459</v>
      </c>
      <c r="BQ766" t="s">
        <v>457</v>
      </c>
      <c r="BT766" t="s">
        <v>287</v>
      </c>
      <c r="BU766" t="s">
        <v>457</v>
      </c>
      <c r="BV766" t="s">
        <v>1133</v>
      </c>
      <c r="CA766" t="s">
        <v>475</v>
      </c>
      <c r="CB766" t="s">
        <v>457</v>
      </c>
      <c r="CC766">
        <v>4.5</v>
      </c>
      <c r="CF766">
        <v>0.5</v>
      </c>
      <c r="CH766">
        <v>1.1000000000000001</v>
      </c>
      <c r="CL766" s="61" t="s">
        <v>464</v>
      </c>
      <c r="CM766">
        <v>9.5</v>
      </c>
      <c r="CN766" s="103">
        <v>24.2</v>
      </c>
      <c r="DB766" s="103"/>
      <c r="DC766" s="103"/>
      <c r="DD766" s="103"/>
      <c r="DE766" s="103"/>
      <c r="DF766" s="103"/>
      <c r="DG766" s="103"/>
      <c r="DH766" s="103"/>
      <c r="DI766" s="103"/>
      <c r="DJ766" s="103"/>
      <c r="DK766" s="103"/>
      <c r="DL766" s="103"/>
      <c r="DM766" s="103"/>
      <c r="DN766" s="103"/>
      <c r="DO766" s="103"/>
      <c r="DP766" s="103"/>
      <c r="DQ766" s="103"/>
      <c r="DR766" s="103"/>
      <c r="DS766" s="104"/>
      <c r="DT766" s="50">
        <f t="shared" si="929"/>
        <v>1</v>
      </c>
      <c r="DU766" s="73">
        <f t="shared" si="930"/>
        <v>0</v>
      </c>
      <c r="DV766" s="73">
        <f t="shared" si="931"/>
        <v>0</v>
      </c>
      <c r="DW766" s="73">
        <f t="shared" si="932"/>
        <v>1</v>
      </c>
      <c r="DX766" s="73">
        <f t="shared" si="933"/>
        <v>0</v>
      </c>
      <c r="DY766" s="125">
        <f t="shared" si="934"/>
        <v>0</v>
      </c>
      <c r="DZ766" s="73">
        <f t="shared" si="935"/>
        <v>1</v>
      </c>
      <c r="EA766" s="19">
        <f t="shared" si="936"/>
        <v>0</v>
      </c>
      <c r="EB766" s="50">
        <f t="shared" si="937"/>
        <v>0</v>
      </c>
      <c r="EC766" s="19">
        <f t="shared" si="938"/>
        <v>1</v>
      </c>
      <c r="ED766" s="19">
        <f t="shared" si="939"/>
        <v>0</v>
      </c>
      <c r="EE766" s="19">
        <f t="shared" si="940"/>
        <v>0</v>
      </c>
      <c r="EF766" s="50">
        <f t="shared" si="941"/>
        <v>0</v>
      </c>
      <c r="EG766" s="19">
        <f t="shared" si="942"/>
        <v>1</v>
      </c>
      <c r="EH766" s="19">
        <f t="shared" si="943"/>
        <v>0</v>
      </c>
      <c r="EI766" s="50">
        <f t="shared" si="944"/>
        <v>0</v>
      </c>
      <c r="EJ766" s="125">
        <f t="shared" si="945"/>
        <v>1</v>
      </c>
      <c r="EK766">
        <f t="shared" si="946"/>
        <v>1.9</v>
      </c>
      <c r="EL766">
        <f t="shared" si="947"/>
        <v>1.6</v>
      </c>
      <c r="EM766">
        <f t="shared" si="948"/>
        <v>1.6</v>
      </c>
      <c r="EN766">
        <f t="shared" si="949"/>
        <v>9.6</v>
      </c>
      <c r="EO766" t="str">
        <f t="shared" si="950"/>
        <v/>
      </c>
      <c r="EP766" t="str">
        <f t="shared" si="951"/>
        <v/>
      </c>
      <c r="EQ766">
        <f t="shared" si="952"/>
        <v>27.5</v>
      </c>
      <c r="ER766" t="str">
        <f t="shared" si="953"/>
        <v/>
      </c>
      <c r="ES766">
        <f t="shared" si="954"/>
        <v>6.8</v>
      </c>
      <c r="ET766">
        <f t="shared" si="955"/>
        <v>1.8</v>
      </c>
      <c r="EU766" s="61">
        <f t="shared" si="956"/>
        <v>4.0999999999999996</v>
      </c>
      <c r="EV766" s="53" t="e">
        <f>IF(ISNUMBER(EK766),EK766*#REF!,"")</f>
        <v>#REF!</v>
      </c>
      <c r="EW766" s="53" t="e">
        <f>IF(ISNUMBER(EL766),EL766*#REF!,"")</f>
        <v>#REF!</v>
      </c>
      <c r="EX766" s="53" t="e">
        <f>IF(ISNUMBER(EM766),EM766*#REF!,"")</f>
        <v>#REF!</v>
      </c>
      <c r="EY766" s="53" t="e">
        <f>IF(ISNUMBER(EN766),EN766*#REF!,"")</f>
        <v>#REF!</v>
      </c>
      <c r="EZ766" s="53" t="str">
        <f>IF(ISNUMBER(EO766),EO766*#REF!,"")</f>
        <v/>
      </c>
      <c r="FA766" s="53" t="str">
        <f>IF(ISNUMBER(EP766),EP766*#REF!,"")</f>
        <v/>
      </c>
      <c r="FB766" s="53" t="e">
        <f>IF(ISNUMBER(EQ766),EQ766*#REF!,"")</f>
        <v>#REF!</v>
      </c>
      <c r="FC766" s="53" t="str">
        <f>IF(ISNUMBER(ER766),ER766*#REF!,"")</f>
        <v/>
      </c>
      <c r="FD766" s="53" t="e">
        <f>IF(ISNUMBER(ES766),ES766*#REF!,"")</f>
        <v>#REF!</v>
      </c>
      <c r="FE766" s="53" t="e">
        <f>IF(ISNUMBER(ET766),ET766*#REF!,"")</f>
        <v>#REF!</v>
      </c>
      <c r="FF766" s="52" t="e">
        <f>IF(ISNUMBER(EU766),EU766*#REF!,"")</f>
        <v>#REF!</v>
      </c>
      <c r="FG766" s="55" t="str">
        <f t="shared" si="957"/>
        <v/>
      </c>
      <c r="FH766" s="55" t="str">
        <f t="shared" si="958"/>
        <v/>
      </c>
      <c r="FI766" s="55" t="str">
        <f t="shared" si="959"/>
        <v/>
      </c>
      <c r="FJ766" s="55" t="str">
        <f t="shared" si="960"/>
        <v/>
      </c>
      <c r="FK766" s="55" t="str">
        <f t="shared" si="961"/>
        <v/>
      </c>
      <c r="FL766" s="55" t="str">
        <f t="shared" si="962"/>
        <v/>
      </c>
      <c r="FM766" s="55" t="str">
        <f t="shared" si="963"/>
        <v/>
      </c>
      <c r="FN766" s="55" t="str">
        <f t="shared" si="964"/>
        <v/>
      </c>
      <c r="FO766" s="55" t="str">
        <f t="shared" si="965"/>
        <v/>
      </c>
      <c r="FP766" s="55" t="str">
        <f t="shared" si="966"/>
        <v/>
      </c>
      <c r="FQ766" s="59" t="str">
        <f t="shared" si="967"/>
        <v/>
      </c>
      <c r="FR766" s="53" t="str">
        <f t="shared" si="923"/>
        <v/>
      </c>
      <c r="FS766" s="53" t="e">
        <f t="shared" si="968"/>
        <v>#VALUE!</v>
      </c>
      <c r="FT766" s="19" t="e">
        <f t="shared" si="969"/>
        <v>#VALUE!</v>
      </c>
      <c r="FU766" s="19" t="e">
        <f t="shared" si="970"/>
        <v>#VALUE!</v>
      </c>
      <c r="FV766" s="19" t="e">
        <f t="shared" si="971"/>
        <v>#VALUE!</v>
      </c>
      <c r="FW766" s="50" t="e">
        <f t="shared" si="972"/>
        <v>#VALUE!</v>
      </c>
      <c r="FX766" s="120">
        <f t="shared" si="973"/>
        <v>0</v>
      </c>
      <c r="FY766" s="120">
        <f t="shared" si="974"/>
        <v>0</v>
      </c>
      <c r="FZ766" s="120">
        <f t="shared" si="975"/>
        <v>0</v>
      </c>
      <c r="GA766" s="120">
        <f t="shared" si="976"/>
        <v>0</v>
      </c>
      <c r="GB766" s="120">
        <f t="shared" si="977"/>
        <v>0</v>
      </c>
      <c r="GC766" s="120">
        <f t="shared" si="978"/>
        <v>0</v>
      </c>
      <c r="GD766" s="120">
        <f t="shared" si="979"/>
        <v>0</v>
      </c>
      <c r="GE766" s="120">
        <f t="shared" si="980"/>
        <v>0</v>
      </c>
      <c r="GF766" s="120">
        <f t="shared" si="981"/>
        <v>0</v>
      </c>
      <c r="GG766">
        <f t="shared" si="982"/>
        <v>0</v>
      </c>
      <c r="GH766">
        <f t="shared" si="983"/>
        <v>0</v>
      </c>
      <c r="GI766">
        <v>6</v>
      </c>
      <c r="GJ766" t="str">
        <f t="shared" si="984"/>
        <v/>
      </c>
    </row>
    <row r="767" spans="1:192" ht="15" x14ac:dyDescent="0.25">
      <c r="A767" s="50">
        <f t="shared" si="986"/>
        <v>766</v>
      </c>
      <c r="B767" t="s">
        <v>912</v>
      </c>
      <c r="C767" t="s">
        <v>911</v>
      </c>
      <c r="D767" s="2" t="s">
        <v>853</v>
      </c>
      <c r="F767" s="19">
        <v>3501247</v>
      </c>
      <c r="G767" s="19">
        <v>5505992</v>
      </c>
      <c r="H767" s="77">
        <f t="shared" si="924"/>
        <v>501172.07120000001</v>
      </c>
      <c r="I767" s="77">
        <f t="shared" si="925"/>
        <v>5504229.3931999998</v>
      </c>
      <c r="J767" s="19">
        <v>258.33</v>
      </c>
      <c r="K767" s="66" t="s">
        <v>1333</v>
      </c>
      <c r="L767" s="19">
        <v>200</v>
      </c>
      <c r="M767" s="66">
        <v>62</v>
      </c>
      <c r="N767" s="19">
        <v>200</v>
      </c>
      <c r="P767" s="282">
        <v>9.2500000000000004E-7</v>
      </c>
      <c r="Q767" t="s">
        <v>1339</v>
      </c>
      <c r="R767" t="s">
        <v>1467</v>
      </c>
      <c r="S767" s="2" t="s">
        <v>1324</v>
      </c>
      <c r="T767" s="241" t="str">
        <f t="shared" si="926"/>
        <v>-</v>
      </c>
      <c r="U767" s="241" t="str">
        <f t="shared" si="927"/>
        <v>-</v>
      </c>
      <c r="V767" s="241" t="str">
        <f t="shared" si="928"/>
        <v>-</v>
      </c>
      <c r="W767" s="241" t="str">
        <f t="shared" si="922"/>
        <v>-</v>
      </c>
      <c r="X767" s="260">
        <f t="shared" si="989"/>
        <v>6</v>
      </c>
      <c r="Y767" s="261" t="str">
        <f t="shared" si="990"/>
        <v/>
      </c>
      <c r="Z767" s="68"/>
      <c r="AA767" s="131" t="s">
        <v>2775</v>
      </c>
      <c r="AB767" s="73">
        <v>1</v>
      </c>
      <c r="AC767" t="s">
        <v>2776</v>
      </c>
      <c r="AD767" s="2" t="s">
        <v>3001</v>
      </c>
      <c r="AE767" s="70" t="s">
        <v>2781</v>
      </c>
      <c r="AF767" s="66">
        <v>11.8</v>
      </c>
      <c r="AG767" s="19">
        <v>73</v>
      </c>
      <c r="AH767" s="19">
        <v>6.17</v>
      </c>
      <c r="AI767" s="134">
        <v>276</v>
      </c>
      <c r="AS767" s="193">
        <f t="shared" si="987"/>
        <v>71.305799999999991</v>
      </c>
      <c r="AT767" s="248" t="str">
        <f t="shared" si="988"/>
        <v/>
      </c>
      <c r="AU767" s="55">
        <v>2</v>
      </c>
      <c r="AV767">
        <v>1.3</v>
      </c>
      <c r="AW767">
        <v>9.8000000000000007</v>
      </c>
      <c r="AX767">
        <v>2.9</v>
      </c>
      <c r="AY767">
        <v>1.3</v>
      </c>
      <c r="AZ767" s="61">
        <v>32.299999999999997</v>
      </c>
      <c r="BA767">
        <v>1.2E-2</v>
      </c>
      <c r="BB767">
        <v>1.4</v>
      </c>
      <c r="BC767">
        <v>3.9E-2</v>
      </c>
      <c r="BE767" s="2" t="s">
        <v>1030</v>
      </c>
      <c r="BG767">
        <v>2.8000000000000001E-2</v>
      </c>
      <c r="BJ767">
        <v>2.8</v>
      </c>
      <c r="BM767">
        <v>17.420000000000002</v>
      </c>
      <c r="BO767" s="90"/>
      <c r="BP767" s="92" t="s">
        <v>459</v>
      </c>
      <c r="BQ767" s="90" t="s">
        <v>457</v>
      </c>
      <c r="BR767" s="90"/>
      <c r="BS767" s="90"/>
      <c r="BT767" s="90" t="s">
        <v>287</v>
      </c>
      <c r="BU767" s="90" t="s">
        <v>457</v>
      </c>
      <c r="BV767" s="90" t="s">
        <v>1133</v>
      </c>
      <c r="BW767" s="90"/>
      <c r="BX767" s="90">
        <v>1.4</v>
      </c>
      <c r="BY767" s="90"/>
      <c r="BZ767" s="90"/>
      <c r="CA767" s="90" t="s">
        <v>475</v>
      </c>
      <c r="CB767" s="90" t="s">
        <v>457</v>
      </c>
      <c r="CC767" s="117">
        <v>4</v>
      </c>
      <c r="CD767" s="90"/>
      <c r="CE767" s="90"/>
      <c r="CF767" s="90"/>
      <c r="CG767" s="90"/>
      <c r="CH767" s="90">
        <v>1.4</v>
      </c>
      <c r="CI767" s="90"/>
      <c r="CJ767" s="90"/>
      <c r="CK767" s="90"/>
      <c r="CL767" s="91" t="s">
        <v>464</v>
      </c>
      <c r="CM767" s="90">
        <v>8.1999999999999993</v>
      </c>
      <c r="CN767" s="90" t="s">
        <v>3088</v>
      </c>
      <c r="CO767" s="90"/>
      <c r="DB767" s="103"/>
      <c r="DC767" s="103"/>
      <c r="DD767" s="103"/>
      <c r="DE767" s="103"/>
      <c r="DF767" s="103"/>
      <c r="DG767" s="103"/>
      <c r="DH767" s="103"/>
      <c r="DI767" s="103"/>
      <c r="DJ767" s="103"/>
      <c r="DK767" s="103"/>
      <c r="DL767" s="103"/>
      <c r="DM767" s="103"/>
      <c r="DN767" s="103"/>
      <c r="DO767" s="103"/>
      <c r="DP767" s="103"/>
      <c r="DQ767" s="103"/>
      <c r="DR767" s="103"/>
      <c r="DS767" s="104"/>
      <c r="DT767" s="50">
        <f t="shared" si="929"/>
        <v>1</v>
      </c>
      <c r="DU767" s="73">
        <f t="shared" si="930"/>
        <v>0</v>
      </c>
      <c r="DV767" s="73">
        <f t="shared" si="931"/>
        <v>0</v>
      </c>
      <c r="DW767" s="73">
        <f t="shared" si="932"/>
        <v>1</v>
      </c>
      <c r="DX767" s="73">
        <f t="shared" si="933"/>
        <v>0</v>
      </c>
      <c r="DY767" s="125">
        <f t="shared" si="934"/>
        <v>0</v>
      </c>
      <c r="DZ767" s="73">
        <f t="shared" si="935"/>
        <v>1</v>
      </c>
      <c r="EA767" s="19">
        <f t="shared" si="936"/>
        <v>0</v>
      </c>
      <c r="EB767" s="50">
        <f t="shared" si="937"/>
        <v>0</v>
      </c>
      <c r="EC767" s="19">
        <f t="shared" si="938"/>
        <v>1</v>
      </c>
      <c r="ED767" s="19">
        <f t="shared" si="939"/>
        <v>0</v>
      </c>
      <c r="EE767" s="19">
        <f t="shared" si="940"/>
        <v>0</v>
      </c>
      <c r="EF767" s="50">
        <f t="shared" si="941"/>
        <v>0</v>
      </c>
      <c r="EG767" s="19">
        <f t="shared" si="942"/>
        <v>0</v>
      </c>
      <c r="EH767" s="19">
        <f t="shared" si="943"/>
        <v>0</v>
      </c>
      <c r="EI767" s="50">
        <f t="shared" si="944"/>
        <v>1</v>
      </c>
      <c r="EJ767" s="125">
        <f t="shared" si="945"/>
        <v>1</v>
      </c>
      <c r="EK767">
        <f t="shared" si="946"/>
        <v>2</v>
      </c>
      <c r="EL767">
        <f t="shared" si="947"/>
        <v>1.4</v>
      </c>
      <c r="EM767">
        <f t="shared" si="948"/>
        <v>1.3</v>
      </c>
      <c r="EN767">
        <f t="shared" si="949"/>
        <v>9.8000000000000007</v>
      </c>
      <c r="EO767" t="str">
        <f t="shared" si="950"/>
        <v/>
      </c>
      <c r="EP767" t="str">
        <f t="shared" si="951"/>
        <v/>
      </c>
      <c r="EQ767">
        <f t="shared" si="952"/>
        <v>32.299999999999997</v>
      </c>
      <c r="ER767" t="str">
        <f t="shared" si="953"/>
        <v/>
      </c>
      <c r="ES767">
        <f t="shared" si="954"/>
        <v>2.8</v>
      </c>
      <c r="ET767">
        <f t="shared" si="955"/>
        <v>1.3</v>
      </c>
      <c r="EU767" s="61">
        <f t="shared" si="956"/>
        <v>2.9</v>
      </c>
      <c r="EV767" s="53" t="e">
        <f>IF(ISNUMBER(EK767),EK767*#REF!,"")</f>
        <v>#REF!</v>
      </c>
      <c r="EW767" s="53" t="e">
        <f>IF(ISNUMBER(EL767),EL767*#REF!,"")</f>
        <v>#REF!</v>
      </c>
      <c r="EX767" s="53" t="e">
        <f>IF(ISNUMBER(EM767),EM767*#REF!,"")</f>
        <v>#REF!</v>
      </c>
      <c r="EY767" s="53" t="e">
        <f>IF(ISNUMBER(EN767),EN767*#REF!,"")</f>
        <v>#REF!</v>
      </c>
      <c r="EZ767" s="53" t="str">
        <f>IF(ISNUMBER(EO767),EO767*#REF!,"")</f>
        <v/>
      </c>
      <c r="FA767" s="53" t="str">
        <f>IF(ISNUMBER(EP767),EP767*#REF!,"")</f>
        <v/>
      </c>
      <c r="FB767" s="53" t="e">
        <f>IF(ISNUMBER(EQ767),EQ767*#REF!,"")</f>
        <v>#REF!</v>
      </c>
      <c r="FC767" s="53" t="str">
        <f>IF(ISNUMBER(ER767),ER767*#REF!,"")</f>
        <v/>
      </c>
      <c r="FD767" s="53" t="e">
        <f>IF(ISNUMBER(ES767),ES767*#REF!,"")</f>
        <v>#REF!</v>
      </c>
      <c r="FE767" s="53" t="e">
        <f>IF(ISNUMBER(ET767),ET767*#REF!,"")</f>
        <v>#REF!</v>
      </c>
      <c r="FF767" s="52" t="e">
        <f>IF(ISNUMBER(EU767),EU767*#REF!,"")</f>
        <v>#REF!</v>
      </c>
      <c r="FG767" s="55" t="str">
        <f t="shared" si="957"/>
        <v/>
      </c>
      <c r="FH767" s="55" t="str">
        <f t="shared" si="958"/>
        <v/>
      </c>
      <c r="FI767" s="55" t="str">
        <f t="shared" si="959"/>
        <v/>
      </c>
      <c r="FJ767" s="55" t="str">
        <f t="shared" si="960"/>
        <v/>
      </c>
      <c r="FK767" s="55" t="str">
        <f t="shared" si="961"/>
        <v/>
      </c>
      <c r="FL767" s="55" t="str">
        <f t="shared" si="962"/>
        <v/>
      </c>
      <c r="FM767" s="55" t="str">
        <f t="shared" si="963"/>
        <v/>
      </c>
      <c r="FN767" s="55" t="str">
        <f t="shared" si="964"/>
        <v/>
      </c>
      <c r="FO767" s="55" t="str">
        <f t="shared" si="965"/>
        <v/>
      </c>
      <c r="FP767" s="55" t="str">
        <f t="shared" si="966"/>
        <v/>
      </c>
      <c r="FQ767" s="59" t="str">
        <f t="shared" si="967"/>
        <v/>
      </c>
      <c r="FR767" s="53" t="str">
        <f t="shared" si="923"/>
        <v/>
      </c>
      <c r="FS767" s="53" t="e">
        <f t="shared" si="968"/>
        <v>#VALUE!</v>
      </c>
      <c r="FT767" s="19" t="e">
        <f t="shared" si="969"/>
        <v>#VALUE!</v>
      </c>
      <c r="FU767" s="19" t="e">
        <f t="shared" si="970"/>
        <v>#VALUE!</v>
      </c>
      <c r="FV767" s="19" t="e">
        <f t="shared" si="971"/>
        <v>#VALUE!</v>
      </c>
      <c r="FW767" s="50" t="e">
        <f t="shared" si="972"/>
        <v>#VALUE!</v>
      </c>
      <c r="FX767" s="120">
        <f t="shared" si="973"/>
        <v>0</v>
      </c>
      <c r="FY767" s="120">
        <f t="shared" si="974"/>
        <v>0</v>
      </c>
      <c r="FZ767" s="120">
        <f t="shared" si="975"/>
        <v>0</v>
      </c>
      <c r="GA767" s="120">
        <f t="shared" si="976"/>
        <v>0</v>
      </c>
      <c r="GB767" s="120">
        <f t="shared" si="977"/>
        <v>0</v>
      </c>
      <c r="GC767" s="120">
        <f t="shared" si="978"/>
        <v>0</v>
      </c>
      <c r="GD767" s="120">
        <f t="shared" si="979"/>
        <v>0</v>
      </c>
      <c r="GE767" s="120">
        <f t="shared" si="980"/>
        <v>0</v>
      </c>
      <c r="GF767" s="120">
        <f t="shared" si="981"/>
        <v>0</v>
      </c>
      <c r="GG767">
        <f t="shared" si="982"/>
        <v>0</v>
      </c>
      <c r="GH767">
        <f t="shared" si="983"/>
        <v>0</v>
      </c>
      <c r="GI767">
        <v>6</v>
      </c>
      <c r="GJ767" t="str">
        <f t="shared" si="984"/>
        <v/>
      </c>
    </row>
    <row r="768" spans="1:192" x14ac:dyDescent="0.2">
      <c r="A768" s="50">
        <f t="shared" si="986"/>
        <v>767</v>
      </c>
      <c r="B768" t="s">
        <v>912</v>
      </c>
      <c r="C768" t="s">
        <v>911</v>
      </c>
      <c r="D768" s="2" t="s">
        <v>853</v>
      </c>
      <c r="F768" s="19">
        <v>3501247</v>
      </c>
      <c r="G768" s="19">
        <v>5505992</v>
      </c>
      <c r="H768" s="77">
        <f t="shared" si="924"/>
        <v>501172.07120000001</v>
      </c>
      <c r="I768" s="77">
        <f t="shared" si="925"/>
        <v>5504229.3931999998</v>
      </c>
      <c r="J768" s="19">
        <v>258.33</v>
      </c>
      <c r="K768" s="19" t="s">
        <v>1333</v>
      </c>
      <c r="L768" s="19">
        <v>200</v>
      </c>
      <c r="M768" s="66">
        <v>62</v>
      </c>
      <c r="N768" s="19">
        <v>200</v>
      </c>
      <c r="Q768" t="s">
        <v>1339</v>
      </c>
      <c r="R768" t="s">
        <v>1467</v>
      </c>
      <c r="S768" s="2" t="s">
        <v>1324</v>
      </c>
      <c r="T768" s="241" t="str">
        <f t="shared" si="926"/>
        <v>-</v>
      </c>
      <c r="U768" s="241" t="str">
        <f t="shared" si="927"/>
        <v>-</v>
      </c>
      <c r="V768" s="241" t="str">
        <f t="shared" si="928"/>
        <v>-</v>
      </c>
      <c r="W768" s="241" t="str">
        <f t="shared" si="922"/>
        <v>-</v>
      </c>
      <c r="X768" s="260">
        <f t="shared" si="989"/>
        <v>6</v>
      </c>
      <c r="Y768" s="261" t="str">
        <f t="shared" si="990"/>
        <v/>
      </c>
      <c r="AA768" s="48">
        <v>42929</v>
      </c>
      <c r="AB768" s="73">
        <v>2</v>
      </c>
      <c r="AC768" t="s">
        <v>2337</v>
      </c>
      <c r="AD768" t="s">
        <v>914</v>
      </c>
      <c r="AF768" s="19">
        <v>12.9</v>
      </c>
      <c r="AG768" s="19">
        <v>82.3</v>
      </c>
      <c r="AH768" s="19">
        <v>6.16</v>
      </c>
      <c r="AN768">
        <v>1.9</v>
      </c>
      <c r="AS768" s="193">
        <f t="shared" si="987"/>
        <v>63.349999999999994</v>
      </c>
      <c r="AT768" s="248" t="str">
        <f t="shared" si="988"/>
        <v/>
      </c>
      <c r="AU768">
        <v>2.2999999999999998</v>
      </c>
      <c r="AV768">
        <v>1.5</v>
      </c>
      <c r="AW768">
        <v>11</v>
      </c>
      <c r="AX768">
        <v>4</v>
      </c>
      <c r="AY768">
        <v>3</v>
      </c>
      <c r="AZ768" s="61">
        <v>35</v>
      </c>
      <c r="BB768">
        <v>1.5</v>
      </c>
      <c r="BD768" s="2" t="s">
        <v>1380</v>
      </c>
      <c r="BE768" s="2" t="s">
        <v>2338</v>
      </c>
      <c r="BF768" s="2" t="s">
        <v>2338</v>
      </c>
      <c r="BJ768">
        <v>5</v>
      </c>
      <c r="BK768" s="2" t="s">
        <v>1369</v>
      </c>
      <c r="BP768">
        <v>50</v>
      </c>
      <c r="CM768">
        <v>9.3000000000000007</v>
      </c>
      <c r="CN768" s="103">
        <v>38</v>
      </c>
      <c r="DB768" s="103"/>
      <c r="DC768" s="103"/>
      <c r="DD768" s="103"/>
      <c r="DE768" s="103"/>
      <c r="DF768" s="103"/>
      <c r="DG768" s="103"/>
      <c r="DH768" s="103"/>
      <c r="DI768" s="103"/>
      <c r="DJ768" s="103"/>
      <c r="DK768" s="103"/>
      <c r="DL768" s="103"/>
      <c r="DM768" s="103"/>
      <c r="DN768" s="103"/>
      <c r="DO768" s="103"/>
      <c r="DP768" s="103"/>
      <c r="DQ768" s="103"/>
      <c r="DR768" s="103"/>
      <c r="DS768" s="104"/>
      <c r="DT768" s="50">
        <f t="shared" si="929"/>
        <v>0</v>
      </c>
      <c r="DU768" s="73">
        <f t="shared" si="930"/>
        <v>0</v>
      </c>
      <c r="DV768" s="73">
        <f t="shared" si="931"/>
        <v>0</v>
      </c>
      <c r="DW768" s="73">
        <f t="shared" si="932"/>
        <v>1</v>
      </c>
      <c r="DX768" s="73">
        <f t="shared" si="933"/>
        <v>0</v>
      </c>
      <c r="DY768" s="125">
        <f t="shared" si="934"/>
        <v>0</v>
      </c>
      <c r="DZ768" s="73">
        <f t="shared" si="935"/>
        <v>1</v>
      </c>
      <c r="EA768" s="19">
        <f t="shared" si="936"/>
        <v>0</v>
      </c>
      <c r="EB768" s="50">
        <f t="shared" si="937"/>
        <v>0</v>
      </c>
      <c r="EC768" s="19">
        <f t="shared" si="938"/>
        <v>1</v>
      </c>
      <c r="ED768" s="19">
        <f t="shared" si="939"/>
        <v>0</v>
      </c>
      <c r="EE768" s="19">
        <f t="shared" si="940"/>
        <v>0</v>
      </c>
      <c r="EF768" s="50">
        <f t="shared" si="941"/>
        <v>0</v>
      </c>
      <c r="EG768" s="19">
        <f t="shared" si="942"/>
        <v>1</v>
      </c>
      <c r="EH768" s="19">
        <f t="shared" si="943"/>
        <v>0</v>
      </c>
      <c r="EI768" s="50">
        <f t="shared" si="944"/>
        <v>0</v>
      </c>
      <c r="EJ768" s="125">
        <f t="shared" si="945"/>
        <v>1</v>
      </c>
      <c r="EK768">
        <f t="shared" si="946"/>
        <v>2.2999999999999998</v>
      </c>
      <c r="EL768">
        <f t="shared" si="947"/>
        <v>1.5</v>
      </c>
      <c r="EM768">
        <f t="shared" si="948"/>
        <v>1.5</v>
      </c>
      <c r="EN768">
        <f t="shared" si="949"/>
        <v>11</v>
      </c>
      <c r="EO768" t="str">
        <f t="shared" si="950"/>
        <v/>
      </c>
      <c r="EP768" t="str">
        <f t="shared" si="951"/>
        <v/>
      </c>
      <c r="EQ768">
        <f t="shared" si="952"/>
        <v>35</v>
      </c>
      <c r="ER768" t="str">
        <f t="shared" si="953"/>
        <v/>
      </c>
      <c r="ES768">
        <f t="shared" si="954"/>
        <v>5</v>
      </c>
      <c r="ET768">
        <f t="shared" si="955"/>
        <v>3</v>
      </c>
      <c r="EU768" s="61">
        <f t="shared" si="956"/>
        <v>4</v>
      </c>
      <c r="EV768" s="53" t="e">
        <f>IF(ISNUMBER(EK768),EK768*#REF!,"")</f>
        <v>#REF!</v>
      </c>
      <c r="EW768" s="53" t="e">
        <f>IF(ISNUMBER(EL768),EL768*#REF!,"")</f>
        <v>#REF!</v>
      </c>
      <c r="EX768" s="53" t="e">
        <f>IF(ISNUMBER(EM768),EM768*#REF!,"")</f>
        <v>#REF!</v>
      </c>
      <c r="EY768" s="53" t="e">
        <f>IF(ISNUMBER(EN768),EN768*#REF!,"")</f>
        <v>#REF!</v>
      </c>
      <c r="EZ768" s="53" t="str">
        <f>IF(ISNUMBER(EO768),EO768*#REF!,"")</f>
        <v/>
      </c>
      <c r="FA768" s="53" t="str">
        <f>IF(ISNUMBER(EP768),EP768*#REF!,"")</f>
        <v/>
      </c>
      <c r="FB768" s="53" t="e">
        <f>IF(ISNUMBER(EQ768),EQ768*#REF!,"")</f>
        <v>#REF!</v>
      </c>
      <c r="FC768" s="53" t="str">
        <f>IF(ISNUMBER(ER768),ER768*#REF!,"")</f>
        <v/>
      </c>
      <c r="FD768" s="53" t="e">
        <f>IF(ISNUMBER(ES768),ES768*#REF!,"")</f>
        <v>#REF!</v>
      </c>
      <c r="FE768" s="53" t="e">
        <f>IF(ISNUMBER(ET768),ET768*#REF!,"")</f>
        <v>#REF!</v>
      </c>
      <c r="FF768" s="52" t="e">
        <f>IF(ISNUMBER(EU768),EU768*#REF!,"")</f>
        <v>#REF!</v>
      </c>
      <c r="FG768" s="55" t="str">
        <f t="shared" si="957"/>
        <v/>
      </c>
      <c r="FH768" s="55" t="str">
        <f t="shared" si="958"/>
        <v/>
      </c>
      <c r="FI768" s="55" t="str">
        <f t="shared" si="959"/>
        <v/>
      </c>
      <c r="FJ768" s="55" t="str">
        <f t="shared" si="960"/>
        <v/>
      </c>
      <c r="FK768" s="55" t="str">
        <f t="shared" si="961"/>
        <v/>
      </c>
      <c r="FL768" s="55" t="str">
        <f t="shared" si="962"/>
        <v/>
      </c>
      <c r="FM768" s="55" t="str">
        <f t="shared" si="963"/>
        <v/>
      </c>
      <c r="FN768" s="55" t="str">
        <f t="shared" si="964"/>
        <v/>
      </c>
      <c r="FO768" s="55" t="str">
        <f t="shared" si="965"/>
        <v/>
      </c>
      <c r="FP768" s="55" t="str">
        <f t="shared" si="966"/>
        <v/>
      </c>
      <c r="FQ768" s="59" t="str">
        <f t="shared" si="967"/>
        <v/>
      </c>
      <c r="FR768" s="53" t="str">
        <f t="shared" si="923"/>
        <v/>
      </c>
      <c r="FS768" s="53" t="e">
        <f t="shared" si="968"/>
        <v>#VALUE!</v>
      </c>
      <c r="FT768" s="19" t="e">
        <f t="shared" si="969"/>
        <v>#VALUE!</v>
      </c>
      <c r="FU768" s="19" t="e">
        <f t="shared" si="970"/>
        <v>#VALUE!</v>
      </c>
      <c r="FV768" s="19" t="e">
        <f t="shared" si="971"/>
        <v>#VALUE!</v>
      </c>
      <c r="FW768" s="50" t="e">
        <f t="shared" si="972"/>
        <v>#VALUE!</v>
      </c>
      <c r="FX768" s="120">
        <f t="shared" si="973"/>
        <v>0</v>
      </c>
      <c r="FY768" s="120">
        <f t="shared" si="974"/>
        <v>0</v>
      </c>
      <c r="FZ768" s="120">
        <f t="shared" si="975"/>
        <v>0</v>
      </c>
      <c r="GA768" s="120">
        <f t="shared" si="976"/>
        <v>0</v>
      </c>
      <c r="GB768" s="120">
        <f t="shared" si="977"/>
        <v>0</v>
      </c>
      <c r="GC768" s="120">
        <f t="shared" si="978"/>
        <v>0</v>
      </c>
      <c r="GD768" s="120">
        <f t="shared" si="979"/>
        <v>0</v>
      </c>
      <c r="GE768" s="120">
        <f t="shared" si="980"/>
        <v>0</v>
      </c>
      <c r="GF768" s="120">
        <f t="shared" si="981"/>
        <v>0</v>
      </c>
      <c r="GG768">
        <f t="shared" si="982"/>
        <v>0</v>
      </c>
      <c r="GH768">
        <f t="shared" si="983"/>
        <v>0</v>
      </c>
      <c r="GI768">
        <v>6</v>
      </c>
      <c r="GJ768" t="str">
        <f t="shared" si="984"/>
        <v/>
      </c>
    </row>
    <row r="769" spans="1:192" x14ac:dyDescent="0.2">
      <c r="A769" s="50">
        <f t="shared" si="986"/>
        <v>768</v>
      </c>
      <c r="B769" t="s">
        <v>909</v>
      </c>
      <c r="C769" t="s">
        <v>910</v>
      </c>
      <c r="D769" s="2" t="s">
        <v>603</v>
      </c>
      <c r="F769" s="19">
        <v>3499392</v>
      </c>
      <c r="G769" s="19">
        <v>5504253</v>
      </c>
      <c r="H769" s="77">
        <f t="shared" si="924"/>
        <v>499317.81320000003</v>
      </c>
      <c r="I769" s="77">
        <f t="shared" si="925"/>
        <v>5502491.0888</v>
      </c>
      <c r="J769" s="19">
        <v>217.54</v>
      </c>
      <c r="K769" s="19" t="s">
        <v>1333</v>
      </c>
      <c r="L769" s="19">
        <v>120</v>
      </c>
      <c r="M769" s="66">
        <v>40</v>
      </c>
      <c r="N769" s="19">
        <v>120</v>
      </c>
      <c r="Q769" t="s">
        <v>1339</v>
      </c>
      <c r="R769" t="s">
        <v>1467</v>
      </c>
      <c r="S769" s="2" t="s">
        <v>1324</v>
      </c>
      <c r="T769" s="241" t="str">
        <f t="shared" si="926"/>
        <v>-</v>
      </c>
      <c r="U769" s="241" t="str">
        <f t="shared" si="927"/>
        <v>-</v>
      </c>
      <c r="V769" s="241" t="str">
        <f t="shared" si="928"/>
        <v>-</v>
      </c>
      <c r="W769" s="241" t="str">
        <f t="shared" si="922"/>
        <v>-</v>
      </c>
      <c r="X769" s="260">
        <f t="shared" si="989"/>
        <v>6</v>
      </c>
      <c r="Y769" s="261" t="str">
        <f t="shared" si="990"/>
        <v/>
      </c>
      <c r="AA769" s="48">
        <v>42929</v>
      </c>
      <c r="AB769" s="73">
        <v>2</v>
      </c>
      <c r="AC769" t="s">
        <v>2337</v>
      </c>
      <c r="AD769" t="s">
        <v>914</v>
      </c>
      <c r="AF769" s="19">
        <v>12.2</v>
      </c>
      <c r="AG769" s="19">
        <v>73.7</v>
      </c>
      <c r="AH769" s="19">
        <v>5.99</v>
      </c>
      <c r="AN769">
        <v>1.6</v>
      </c>
      <c r="AS769" s="193">
        <f t="shared" si="987"/>
        <v>56.2</v>
      </c>
      <c r="AT769" s="248" t="str">
        <f t="shared" si="988"/>
        <v/>
      </c>
      <c r="AU769">
        <v>2</v>
      </c>
      <c r="AV769">
        <v>1.5</v>
      </c>
      <c r="AW769">
        <v>9.1</v>
      </c>
      <c r="AX769">
        <v>4</v>
      </c>
      <c r="AY769">
        <v>2</v>
      </c>
      <c r="AZ769" s="61">
        <v>29</v>
      </c>
      <c r="BB769">
        <v>1.6</v>
      </c>
      <c r="BD769" s="2" t="s">
        <v>1380</v>
      </c>
      <c r="BE769" s="2" t="s">
        <v>2338</v>
      </c>
      <c r="BF769" s="2" t="s">
        <v>2338</v>
      </c>
      <c r="BJ769">
        <v>7</v>
      </c>
      <c r="BK769" s="2" t="s">
        <v>1369</v>
      </c>
      <c r="BP769" s="103" t="s">
        <v>464</v>
      </c>
      <c r="CM769">
        <v>9</v>
      </c>
      <c r="CN769" s="103">
        <v>33</v>
      </c>
      <c r="DB769" s="103"/>
      <c r="DC769" s="103"/>
      <c r="DD769" s="103"/>
      <c r="DE769" s="103"/>
      <c r="DF769" s="103"/>
      <c r="DG769" s="103"/>
      <c r="DH769" s="103"/>
      <c r="DI769" s="103"/>
      <c r="DJ769" s="103"/>
      <c r="DK769" s="103"/>
      <c r="DL769" s="103"/>
      <c r="DM769" s="103"/>
      <c r="DN769" s="103"/>
      <c r="DO769" s="103"/>
      <c r="DP769" s="103"/>
      <c r="DQ769" s="103"/>
      <c r="DR769" s="103"/>
      <c r="DS769" s="104"/>
      <c r="DT769" s="50">
        <f t="shared" si="929"/>
        <v>0</v>
      </c>
      <c r="DU769" s="73">
        <f t="shared" si="930"/>
        <v>0</v>
      </c>
      <c r="DV769" s="73">
        <f t="shared" si="931"/>
        <v>0</v>
      </c>
      <c r="DW769" s="73">
        <f t="shared" si="932"/>
        <v>1</v>
      </c>
      <c r="DX769" s="73">
        <f t="shared" si="933"/>
        <v>0</v>
      </c>
      <c r="DY769" s="125">
        <f t="shared" si="934"/>
        <v>0</v>
      </c>
      <c r="DZ769" s="73">
        <f t="shared" si="935"/>
        <v>1</v>
      </c>
      <c r="EA769" s="19">
        <f t="shared" si="936"/>
        <v>0</v>
      </c>
      <c r="EB769" s="50">
        <f t="shared" si="937"/>
        <v>0</v>
      </c>
      <c r="EC769" s="19">
        <f t="shared" si="938"/>
        <v>1</v>
      </c>
      <c r="ED769" s="19">
        <f t="shared" si="939"/>
        <v>0</v>
      </c>
      <c r="EE769" s="19">
        <f t="shared" si="940"/>
        <v>0</v>
      </c>
      <c r="EF769" s="50">
        <f t="shared" si="941"/>
        <v>0</v>
      </c>
      <c r="EG769" s="19">
        <f t="shared" si="942"/>
        <v>1</v>
      </c>
      <c r="EH769" s="19">
        <f t="shared" si="943"/>
        <v>0</v>
      </c>
      <c r="EI769" s="50">
        <f t="shared" si="944"/>
        <v>0</v>
      </c>
      <c r="EJ769" s="125">
        <f t="shared" si="945"/>
        <v>1</v>
      </c>
      <c r="EK769">
        <f t="shared" si="946"/>
        <v>2</v>
      </c>
      <c r="EL769">
        <f t="shared" si="947"/>
        <v>1.6</v>
      </c>
      <c r="EM769">
        <f t="shared" si="948"/>
        <v>1.5</v>
      </c>
      <c r="EN769">
        <f t="shared" si="949"/>
        <v>9.1</v>
      </c>
      <c r="EO769" t="str">
        <f t="shared" si="950"/>
        <v/>
      </c>
      <c r="EP769" t="str">
        <f t="shared" si="951"/>
        <v/>
      </c>
      <c r="EQ769">
        <f t="shared" si="952"/>
        <v>29</v>
      </c>
      <c r="ER769" t="str">
        <f t="shared" si="953"/>
        <v/>
      </c>
      <c r="ES769">
        <f t="shared" si="954"/>
        <v>7</v>
      </c>
      <c r="ET769">
        <f t="shared" si="955"/>
        <v>2</v>
      </c>
      <c r="EU769" s="61">
        <f t="shared" si="956"/>
        <v>4</v>
      </c>
      <c r="EV769" s="53" t="e">
        <f>IF(ISNUMBER(EK769),EK769*#REF!,"")</f>
        <v>#REF!</v>
      </c>
      <c r="EW769" s="53" t="e">
        <f>IF(ISNUMBER(EL769),EL769*#REF!,"")</f>
        <v>#REF!</v>
      </c>
      <c r="EX769" s="53" t="e">
        <f>IF(ISNUMBER(EM769),EM769*#REF!,"")</f>
        <v>#REF!</v>
      </c>
      <c r="EY769" s="53" t="e">
        <f>IF(ISNUMBER(EN769),EN769*#REF!,"")</f>
        <v>#REF!</v>
      </c>
      <c r="EZ769" s="53" t="str">
        <f>IF(ISNUMBER(EO769),EO769*#REF!,"")</f>
        <v/>
      </c>
      <c r="FA769" s="53" t="str">
        <f>IF(ISNUMBER(EP769),EP769*#REF!,"")</f>
        <v/>
      </c>
      <c r="FB769" s="53" t="e">
        <f>IF(ISNUMBER(EQ769),EQ769*#REF!,"")</f>
        <v>#REF!</v>
      </c>
      <c r="FC769" s="53" t="str">
        <f>IF(ISNUMBER(ER769),ER769*#REF!,"")</f>
        <v/>
      </c>
      <c r="FD769" s="53" t="e">
        <f>IF(ISNUMBER(ES769),ES769*#REF!,"")</f>
        <v>#REF!</v>
      </c>
      <c r="FE769" s="53" t="e">
        <f>IF(ISNUMBER(ET769),ET769*#REF!,"")</f>
        <v>#REF!</v>
      </c>
      <c r="FF769" s="52" t="e">
        <f>IF(ISNUMBER(EU769),EU769*#REF!,"")</f>
        <v>#REF!</v>
      </c>
      <c r="FG769" s="55" t="str">
        <f t="shared" si="957"/>
        <v/>
      </c>
      <c r="FH769" s="55" t="str">
        <f t="shared" si="958"/>
        <v/>
      </c>
      <c r="FI769" s="55" t="str">
        <f t="shared" si="959"/>
        <v/>
      </c>
      <c r="FJ769" s="55" t="str">
        <f t="shared" si="960"/>
        <v/>
      </c>
      <c r="FK769" s="55" t="str">
        <f t="shared" si="961"/>
        <v/>
      </c>
      <c r="FL769" s="55" t="str">
        <f t="shared" si="962"/>
        <v/>
      </c>
      <c r="FM769" s="55" t="str">
        <f t="shared" si="963"/>
        <v/>
      </c>
      <c r="FN769" s="55" t="str">
        <f t="shared" si="964"/>
        <v/>
      </c>
      <c r="FO769" s="55" t="str">
        <f t="shared" si="965"/>
        <v/>
      </c>
      <c r="FP769" s="55" t="str">
        <f t="shared" si="966"/>
        <v/>
      </c>
      <c r="FQ769" s="59" t="str">
        <f t="shared" si="967"/>
        <v/>
      </c>
      <c r="FR769" s="53" t="str">
        <f t="shared" si="923"/>
        <v/>
      </c>
      <c r="FS769" s="53" t="e">
        <f t="shared" si="968"/>
        <v>#VALUE!</v>
      </c>
      <c r="FT769" s="19" t="e">
        <f t="shared" si="969"/>
        <v>#VALUE!</v>
      </c>
      <c r="FU769" s="19" t="e">
        <f t="shared" si="970"/>
        <v>#VALUE!</v>
      </c>
      <c r="FV769" s="19" t="e">
        <f t="shared" si="971"/>
        <v>#VALUE!</v>
      </c>
      <c r="FW769" s="50" t="e">
        <f t="shared" si="972"/>
        <v>#VALUE!</v>
      </c>
      <c r="FX769" s="120">
        <f t="shared" si="973"/>
        <v>0</v>
      </c>
      <c r="FY769" s="120">
        <f t="shared" si="974"/>
        <v>0</v>
      </c>
      <c r="FZ769" s="120">
        <f t="shared" si="975"/>
        <v>0</v>
      </c>
      <c r="GA769" s="120">
        <f t="shared" si="976"/>
        <v>0</v>
      </c>
      <c r="GB769" s="120">
        <f t="shared" si="977"/>
        <v>0</v>
      </c>
      <c r="GC769" s="120">
        <f t="shared" si="978"/>
        <v>0</v>
      </c>
      <c r="GD769" s="120">
        <f t="shared" si="979"/>
        <v>0</v>
      </c>
      <c r="GE769" s="120">
        <f t="shared" si="980"/>
        <v>0</v>
      </c>
      <c r="GF769" s="120">
        <f t="shared" si="981"/>
        <v>0</v>
      </c>
      <c r="GG769">
        <f t="shared" si="982"/>
        <v>0</v>
      </c>
      <c r="GH769">
        <f t="shared" si="983"/>
        <v>0</v>
      </c>
      <c r="GI769">
        <v>6</v>
      </c>
      <c r="GJ769" t="str">
        <f t="shared" si="984"/>
        <v/>
      </c>
    </row>
    <row r="770" spans="1:192" x14ac:dyDescent="0.2">
      <c r="A770" s="50">
        <f t="shared" si="986"/>
        <v>769</v>
      </c>
      <c r="B770" s="2" t="s">
        <v>908</v>
      </c>
      <c r="C770" t="s">
        <v>1190</v>
      </c>
      <c r="D770" s="2"/>
      <c r="F770" s="19">
        <v>3498922</v>
      </c>
      <c r="G770" s="19">
        <v>5505132</v>
      </c>
      <c r="H770" s="77">
        <f t="shared" si="924"/>
        <v>498848.00120000006</v>
      </c>
      <c r="I770" s="77">
        <f t="shared" si="925"/>
        <v>5503369.7372000003</v>
      </c>
      <c r="J770" s="19">
        <v>236</v>
      </c>
      <c r="K770" s="66" t="s">
        <v>1333</v>
      </c>
      <c r="L770" s="47">
        <v>136.5</v>
      </c>
      <c r="M770" s="66">
        <v>55</v>
      </c>
      <c r="N770" s="19">
        <v>132.5</v>
      </c>
      <c r="P770" s="282">
        <v>1.73E-6</v>
      </c>
      <c r="Q770" t="s">
        <v>1339</v>
      </c>
      <c r="R770" t="s">
        <v>1467</v>
      </c>
      <c r="S770" s="2" t="s">
        <v>1324</v>
      </c>
      <c r="T770" s="241" t="str">
        <f t="shared" si="926"/>
        <v>-</v>
      </c>
      <c r="U770" s="241" t="str">
        <f t="shared" si="927"/>
        <v>-</v>
      </c>
      <c r="V770" s="241" t="str">
        <f t="shared" si="928"/>
        <v>-</v>
      </c>
      <c r="W770" s="241" t="str">
        <f t="shared" si="922"/>
        <v>-</v>
      </c>
      <c r="X770" s="260">
        <f t="shared" si="989"/>
        <v>6</v>
      </c>
      <c r="Y770" s="261" t="str">
        <f t="shared" si="990"/>
        <v/>
      </c>
      <c r="AA770" s="131" t="s">
        <v>2775</v>
      </c>
      <c r="AB770" s="73">
        <v>1</v>
      </c>
      <c r="AC770" t="s">
        <v>2776</v>
      </c>
      <c r="AD770" s="2" t="s">
        <v>3001</v>
      </c>
      <c r="AE770" s="70" t="s">
        <v>2781</v>
      </c>
      <c r="AF770" s="19">
        <v>10.9</v>
      </c>
      <c r="AG770" s="19">
        <v>55</v>
      </c>
      <c r="AH770" s="19">
        <v>5.85</v>
      </c>
      <c r="AI770" s="66">
        <v>310</v>
      </c>
      <c r="AS770" s="193">
        <f t="shared" si="987"/>
        <v>49.270399999999995</v>
      </c>
      <c r="AT770" s="248" t="str">
        <f t="shared" si="988"/>
        <v/>
      </c>
      <c r="AU770">
        <v>1.9</v>
      </c>
      <c r="AV770">
        <v>0.9</v>
      </c>
      <c r="AW770">
        <v>5.9</v>
      </c>
      <c r="AX770" s="55">
        <v>4</v>
      </c>
      <c r="AY770">
        <v>1.1000000000000001</v>
      </c>
      <c r="AZ770" s="61">
        <v>15.9</v>
      </c>
      <c r="BA770">
        <v>1.2E-2</v>
      </c>
      <c r="BB770">
        <v>1.6</v>
      </c>
      <c r="BC770">
        <v>2.9000000000000001E-2</v>
      </c>
      <c r="BD770" s="2"/>
      <c r="BE770" s="2" t="s">
        <v>1030</v>
      </c>
      <c r="BF770" s="2"/>
      <c r="BG770">
        <v>2.1999999999999999E-2</v>
      </c>
      <c r="BJ770" s="55">
        <v>6</v>
      </c>
      <c r="BK770" s="2"/>
      <c r="BM770">
        <v>11.9</v>
      </c>
      <c r="BP770" s="90" t="s">
        <v>459</v>
      </c>
      <c r="BQ770" t="s">
        <v>457</v>
      </c>
      <c r="BT770" t="s">
        <v>287</v>
      </c>
      <c r="BU770" t="s">
        <v>457</v>
      </c>
      <c r="BV770" t="s">
        <v>1133</v>
      </c>
      <c r="BX770">
        <v>2.6</v>
      </c>
      <c r="CA770" t="s">
        <v>475</v>
      </c>
      <c r="CB770" t="s">
        <v>457</v>
      </c>
      <c r="CC770">
        <v>3.7</v>
      </c>
      <c r="CH770">
        <v>1.1000000000000001</v>
      </c>
      <c r="CL770" s="61" t="s">
        <v>464</v>
      </c>
      <c r="CM770">
        <v>8.6</v>
      </c>
      <c r="CN770" s="90" t="s">
        <v>3088</v>
      </c>
      <c r="DB770" s="103"/>
      <c r="DC770" s="103"/>
      <c r="DD770" s="103"/>
      <c r="DE770" s="103"/>
      <c r="DF770" s="103"/>
      <c r="DG770" s="103"/>
      <c r="DH770" s="103"/>
      <c r="DI770" s="103"/>
      <c r="DJ770" s="103"/>
      <c r="DK770" s="103"/>
      <c r="DL770" s="103"/>
      <c r="DM770" s="103"/>
      <c r="DN770" s="103"/>
      <c r="DO770" s="103"/>
      <c r="DP770" s="103"/>
      <c r="DQ770" s="103"/>
      <c r="DR770" s="103"/>
      <c r="DS770" s="104"/>
      <c r="DT770" s="50">
        <f t="shared" si="929"/>
        <v>1</v>
      </c>
      <c r="DU770" s="73">
        <f t="shared" si="930"/>
        <v>0</v>
      </c>
      <c r="DV770" s="73">
        <f t="shared" si="931"/>
        <v>0</v>
      </c>
      <c r="DW770" s="73">
        <f t="shared" si="932"/>
        <v>1</v>
      </c>
      <c r="DX770" s="73">
        <f t="shared" si="933"/>
        <v>0</v>
      </c>
      <c r="DY770" s="125">
        <f t="shared" si="934"/>
        <v>0</v>
      </c>
      <c r="DZ770" s="73">
        <f t="shared" si="935"/>
        <v>1</v>
      </c>
      <c r="EA770" s="19">
        <f t="shared" si="936"/>
        <v>0</v>
      </c>
      <c r="EB770" s="50">
        <f t="shared" si="937"/>
        <v>0</v>
      </c>
      <c r="EC770" s="19">
        <f t="shared" si="938"/>
        <v>1</v>
      </c>
      <c r="ED770" s="19">
        <f t="shared" si="939"/>
        <v>0</v>
      </c>
      <c r="EE770" s="19">
        <f t="shared" si="940"/>
        <v>0</v>
      </c>
      <c r="EF770" s="50">
        <f t="shared" si="941"/>
        <v>0</v>
      </c>
      <c r="EG770" s="19">
        <f t="shared" si="942"/>
        <v>0</v>
      </c>
      <c r="EH770" s="19">
        <f t="shared" si="943"/>
        <v>0</v>
      </c>
      <c r="EI770" s="50">
        <f t="shared" si="944"/>
        <v>1</v>
      </c>
      <c r="EJ770" s="125">
        <f t="shared" si="945"/>
        <v>1</v>
      </c>
      <c r="EK770">
        <f t="shared" si="946"/>
        <v>1.9</v>
      </c>
      <c r="EL770">
        <f t="shared" si="947"/>
        <v>1.6</v>
      </c>
      <c r="EM770">
        <f t="shared" si="948"/>
        <v>0.9</v>
      </c>
      <c r="EN770">
        <f t="shared" si="949"/>
        <v>5.9</v>
      </c>
      <c r="EO770" t="str">
        <f t="shared" si="950"/>
        <v/>
      </c>
      <c r="EP770" t="str">
        <f t="shared" si="951"/>
        <v/>
      </c>
      <c r="EQ770">
        <f t="shared" si="952"/>
        <v>15.9</v>
      </c>
      <c r="ER770" t="str">
        <f t="shared" si="953"/>
        <v/>
      </c>
      <c r="ES770">
        <f t="shared" si="954"/>
        <v>6</v>
      </c>
      <c r="ET770">
        <f t="shared" si="955"/>
        <v>1.1000000000000001</v>
      </c>
      <c r="EU770" s="61">
        <f t="shared" si="956"/>
        <v>4</v>
      </c>
      <c r="EV770" s="53" t="e">
        <f>IF(ISNUMBER(EK770),EK770*#REF!,"")</f>
        <v>#REF!</v>
      </c>
      <c r="EW770" s="53" t="e">
        <f>IF(ISNUMBER(EL770),EL770*#REF!,"")</f>
        <v>#REF!</v>
      </c>
      <c r="EX770" s="53" t="e">
        <f>IF(ISNUMBER(EM770),EM770*#REF!,"")</f>
        <v>#REF!</v>
      </c>
      <c r="EY770" s="53" t="e">
        <f>IF(ISNUMBER(EN770),EN770*#REF!,"")</f>
        <v>#REF!</v>
      </c>
      <c r="EZ770" s="53" t="str">
        <f>IF(ISNUMBER(EO770),EO770*#REF!,"")</f>
        <v/>
      </c>
      <c r="FA770" s="53" t="str">
        <f>IF(ISNUMBER(EP770),EP770*#REF!,"")</f>
        <v/>
      </c>
      <c r="FB770" s="53" t="e">
        <f>IF(ISNUMBER(EQ770),EQ770*#REF!,"")</f>
        <v>#REF!</v>
      </c>
      <c r="FC770" s="53" t="str">
        <f>IF(ISNUMBER(ER770),ER770*#REF!,"")</f>
        <v/>
      </c>
      <c r="FD770" s="53" t="e">
        <f>IF(ISNUMBER(ES770),ES770*#REF!,"")</f>
        <v>#REF!</v>
      </c>
      <c r="FE770" s="53" t="e">
        <f>IF(ISNUMBER(ET770),ET770*#REF!,"")</f>
        <v>#REF!</v>
      </c>
      <c r="FF770" s="52" t="e">
        <f>IF(ISNUMBER(EU770),EU770*#REF!,"")</f>
        <v>#REF!</v>
      </c>
      <c r="FG770" s="55" t="str">
        <f t="shared" si="957"/>
        <v/>
      </c>
      <c r="FH770" s="55" t="str">
        <f t="shared" si="958"/>
        <v/>
      </c>
      <c r="FI770" s="55" t="str">
        <f t="shared" si="959"/>
        <v/>
      </c>
      <c r="FJ770" s="55" t="str">
        <f t="shared" si="960"/>
        <v/>
      </c>
      <c r="FK770" s="55" t="str">
        <f t="shared" si="961"/>
        <v/>
      </c>
      <c r="FL770" s="55" t="str">
        <f t="shared" si="962"/>
        <v/>
      </c>
      <c r="FM770" s="55" t="str">
        <f t="shared" si="963"/>
        <v/>
      </c>
      <c r="FN770" s="55" t="str">
        <f t="shared" si="964"/>
        <v/>
      </c>
      <c r="FO770" s="55" t="str">
        <f t="shared" si="965"/>
        <v/>
      </c>
      <c r="FP770" s="55" t="str">
        <f t="shared" si="966"/>
        <v/>
      </c>
      <c r="FQ770" s="59" t="str">
        <f t="shared" si="967"/>
        <v/>
      </c>
      <c r="FR770" s="53" t="str">
        <f t="shared" si="923"/>
        <v/>
      </c>
      <c r="FS770" s="53" t="e">
        <f t="shared" si="968"/>
        <v>#VALUE!</v>
      </c>
      <c r="FT770" s="19" t="e">
        <f t="shared" si="969"/>
        <v>#VALUE!</v>
      </c>
      <c r="FU770" s="19" t="e">
        <f t="shared" si="970"/>
        <v>#VALUE!</v>
      </c>
      <c r="FV770" s="19" t="e">
        <f t="shared" si="971"/>
        <v>#VALUE!</v>
      </c>
      <c r="FW770" s="50" t="e">
        <f t="shared" si="972"/>
        <v>#VALUE!</v>
      </c>
      <c r="FX770" s="120">
        <f t="shared" si="973"/>
        <v>0</v>
      </c>
      <c r="FY770" s="120">
        <f t="shared" si="974"/>
        <v>0</v>
      </c>
      <c r="FZ770" s="120">
        <f t="shared" si="975"/>
        <v>0</v>
      </c>
      <c r="GA770" s="120">
        <f t="shared" si="976"/>
        <v>0</v>
      </c>
      <c r="GB770" s="120">
        <f t="shared" si="977"/>
        <v>0</v>
      </c>
      <c r="GC770" s="120">
        <f t="shared" si="978"/>
        <v>0</v>
      </c>
      <c r="GD770" s="120">
        <f t="shared" si="979"/>
        <v>0</v>
      </c>
      <c r="GE770" s="120">
        <f t="shared" si="980"/>
        <v>0</v>
      </c>
      <c r="GF770" s="120">
        <f t="shared" si="981"/>
        <v>0</v>
      </c>
      <c r="GG770">
        <f t="shared" si="982"/>
        <v>0</v>
      </c>
      <c r="GH770">
        <f t="shared" si="983"/>
        <v>0</v>
      </c>
      <c r="GI770">
        <v>6</v>
      </c>
      <c r="GJ770" t="str">
        <f t="shared" si="984"/>
        <v/>
      </c>
    </row>
    <row r="771" spans="1:192" x14ac:dyDescent="0.2">
      <c r="A771" s="50">
        <f t="shared" si="986"/>
        <v>770</v>
      </c>
      <c r="B771" t="s">
        <v>908</v>
      </c>
      <c r="C771" t="s">
        <v>1190</v>
      </c>
      <c r="F771" s="19">
        <v>3498922</v>
      </c>
      <c r="G771" s="19">
        <v>5505132</v>
      </c>
      <c r="H771" s="77">
        <f t="shared" si="924"/>
        <v>498848.00120000006</v>
      </c>
      <c r="I771" s="77">
        <f t="shared" si="925"/>
        <v>5503369.7372000003</v>
      </c>
      <c r="J771" s="19">
        <v>236</v>
      </c>
      <c r="K771" s="19" t="s">
        <v>1333</v>
      </c>
      <c r="L771" s="47">
        <v>136.5</v>
      </c>
      <c r="M771" s="66">
        <v>55</v>
      </c>
      <c r="N771" s="19">
        <v>132.5</v>
      </c>
      <c r="Q771" t="s">
        <v>1339</v>
      </c>
      <c r="R771" t="s">
        <v>1467</v>
      </c>
      <c r="S771" s="2" t="s">
        <v>1324</v>
      </c>
      <c r="T771" s="241" t="str">
        <f t="shared" si="926"/>
        <v>-</v>
      </c>
      <c r="U771" s="241" t="str">
        <f t="shared" si="927"/>
        <v>-</v>
      </c>
      <c r="V771" s="241" t="str">
        <f t="shared" si="928"/>
        <v>-</v>
      </c>
      <c r="W771" s="241" t="str">
        <f t="shared" ref="W771:W834" si="991">IF(EH771=1,"A","-")</f>
        <v>-</v>
      </c>
      <c r="X771" s="260">
        <f t="shared" si="989"/>
        <v>6</v>
      </c>
      <c r="Y771" s="265" t="s">
        <v>1319</v>
      </c>
      <c r="AA771" s="48">
        <v>42929</v>
      </c>
      <c r="AB771" s="73">
        <v>2</v>
      </c>
      <c r="AC771" t="s">
        <v>2337</v>
      </c>
      <c r="AD771" t="s">
        <v>914</v>
      </c>
      <c r="AF771" s="19">
        <v>12.2</v>
      </c>
      <c r="AG771" s="19">
        <v>50.8</v>
      </c>
      <c r="AH771" s="19">
        <v>5.97</v>
      </c>
      <c r="AN771">
        <v>1</v>
      </c>
      <c r="AS771" s="193">
        <f t="shared" si="987"/>
        <v>34.799999999999997</v>
      </c>
      <c r="AT771" s="248" t="str">
        <f t="shared" si="988"/>
        <v/>
      </c>
      <c r="AU771">
        <v>1.8</v>
      </c>
      <c r="AV771">
        <v>0.8</v>
      </c>
      <c r="AW771">
        <v>5.6</v>
      </c>
      <c r="AX771">
        <v>3</v>
      </c>
      <c r="AY771">
        <v>0</v>
      </c>
      <c r="AZ771" s="61">
        <v>16</v>
      </c>
      <c r="BB771">
        <v>1.6</v>
      </c>
      <c r="BD771" s="2" t="s">
        <v>1380</v>
      </c>
      <c r="BE771" s="2" t="s">
        <v>2338</v>
      </c>
      <c r="BF771" s="2" t="s">
        <v>2338</v>
      </c>
      <c r="BJ771">
        <v>6</v>
      </c>
      <c r="BK771" s="2" t="s">
        <v>1369</v>
      </c>
      <c r="BP771" s="103" t="s">
        <v>464</v>
      </c>
      <c r="CM771">
        <v>9.1</v>
      </c>
      <c r="CN771" s="103">
        <v>29</v>
      </c>
      <c r="DB771" s="103"/>
      <c r="DC771" s="103"/>
      <c r="DD771" s="103"/>
      <c r="DE771" s="103"/>
      <c r="DF771" s="103"/>
      <c r="DG771" s="103"/>
      <c r="DH771" s="103"/>
      <c r="DI771" s="103"/>
      <c r="DJ771" s="103"/>
      <c r="DK771" s="103"/>
      <c r="DL771" s="103"/>
      <c r="DM771" s="103"/>
      <c r="DN771" s="103"/>
      <c r="DO771" s="103"/>
      <c r="DP771" s="103"/>
      <c r="DQ771" s="103"/>
      <c r="DR771" s="103"/>
      <c r="DS771" s="104"/>
      <c r="DT771" s="50">
        <f t="shared" si="929"/>
        <v>0</v>
      </c>
      <c r="DU771" s="73">
        <f t="shared" si="930"/>
        <v>0</v>
      </c>
      <c r="DV771" s="73">
        <f t="shared" si="931"/>
        <v>0</v>
      </c>
      <c r="DW771" s="73">
        <f t="shared" si="932"/>
        <v>1</v>
      </c>
      <c r="DX771" s="73">
        <f t="shared" si="933"/>
        <v>0</v>
      </c>
      <c r="DY771" s="125">
        <f t="shared" si="934"/>
        <v>0</v>
      </c>
      <c r="DZ771" s="73">
        <f t="shared" si="935"/>
        <v>1</v>
      </c>
      <c r="EA771" s="19">
        <f t="shared" si="936"/>
        <v>0</v>
      </c>
      <c r="EB771" s="50">
        <f t="shared" si="937"/>
        <v>0</v>
      </c>
      <c r="EC771" s="19">
        <f t="shared" si="938"/>
        <v>1</v>
      </c>
      <c r="ED771" s="19">
        <f t="shared" si="939"/>
        <v>0</v>
      </c>
      <c r="EE771" s="19">
        <f t="shared" si="940"/>
        <v>0</v>
      </c>
      <c r="EF771" s="50">
        <f t="shared" si="941"/>
        <v>0</v>
      </c>
      <c r="EG771" s="19">
        <f t="shared" si="942"/>
        <v>1</v>
      </c>
      <c r="EH771" s="19">
        <f t="shared" si="943"/>
        <v>0</v>
      </c>
      <c r="EI771" s="50">
        <f t="shared" si="944"/>
        <v>0</v>
      </c>
      <c r="EJ771" s="125">
        <f t="shared" si="945"/>
        <v>1</v>
      </c>
      <c r="EK771">
        <f t="shared" si="946"/>
        <v>1.8</v>
      </c>
      <c r="EL771">
        <f t="shared" si="947"/>
        <v>1.6</v>
      </c>
      <c r="EM771">
        <f t="shared" si="948"/>
        <v>0.8</v>
      </c>
      <c r="EN771">
        <f t="shared" si="949"/>
        <v>5.6</v>
      </c>
      <c r="EO771" t="str">
        <f t="shared" si="950"/>
        <v/>
      </c>
      <c r="EP771" t="str">
        <f t="shared" si="951"/>
        <v/>
      </c>
      <c r="EQ771">
        <f t="shared" si="952"/>
        <v>16</v>
      </c>
      <c r="ER771" t="str">
        <f t="shared" si="953"/>
        <v/>
      </c>
      <c r="ES771">
        <f t="shared" si="954"/>
        <v>6</v>
      </c>
      <c r="ET771">
        <f t="shared" si="955"/>
        <v>0</v>
      </c>
      <c r="EU771" s="61">
        <f t="shared" si="956"/>
        <v>3</v>
      </c>
      <c r="EV771" s="53" t="e">
        <f>IF(ISNUMBER(EK771),EK771*#REF!,"")</f>
        <v>#REF!</v>
      </c>
      <c r="EW771" s="53" t="e">
        <f>IF(ISNUMBER(EL771),EL771*#REF!,"")</f>
        <v>#REF!</v>
      </c>
      <c r="EX771" s="53" t="e">
        <f>IF(ISNUMBER(EM771),EM771*#REF!,"")</f>
        <v>#REF!</v>
      </c>
      <c r="EY771" s="53" t="e">
        <f>IF(ISNUMBER(EN771),EN771*#REF!,"")</f>
        <v>#REF!</v>
      </c>
      <c r="EZ771" s="53" t="str">
        <f>IF(ISNUMBER(EO771),EO771*#REF!,"")</f>
        <v/>
      </c>
      <c r="FA771" s="53" t="str">
        <f>IF(ISNUMBER(EP771),EP771*#REF!,"")</f>
        <v/>
      </c>
      <c r="FB771" s="53" t="e">
        <f>IF(ISNUMBER(EQ771),EQ771*#REF!,"")</f>
        <v>#REF!</v>
      </c>
      <c r="FC771" s="53" t="str">
        <f>IF(ISNUMBER(ER771),ER771*#REF!,"")</f>
        <v/>
      </c>
      <c r="FD771" s="53" t="e">
        <f>IF(ISNUMBER(ES771),ES771*#REF!,"")</f>
        <v>#REF!</v>
      </c>
      <c r="FE771" s="53" t="e">
        <f>IF(ISNUMBER(ET771),ET771*#REF!,"")</f>
        <v>#REF!</v>
      </c>
      <c r="FF771" s="52" t="e">
        <f>IF(ISNUMBER(EU771),EU771*#REF!,"")</f>
        <v>#REF!</v>
      </c>
      <c r="FG771" s="55" t="str">
        <f t="shared" si="957"/>
        <v/>
      </c>
      <c r="FH771" s="55" t="str">
        <f t="shared" si="958"/>
        <v/>
      </c>
      <c r="FI771" s="55" t="str">
        <f t="shared" si="959"/>
        <v/>
      </c>
      <c r="FJ771" s="55" t="str">
        <f t="shared" si="960"/>
        <v/>
      </c>
      <c r="FK771" s="55" t="str">
        <f t="shared" si="961"/>
        <v/>
      </c>
      <c r="FL771" s="55" t="str">
        <f t="shared" si="962"/>
        <v/>
      </c>
      <c r="FM771" s="55" t="str">
        <f t="shared" si="963"/>
        <v/>
      </c>
      <c r="FN771" s="55" t="str">
        <f t="shared" si="964"/>
        <v/>
      </c>
      <c r="FO771" s="55" t="str">
        <f t="shared" si="965"/>
        <v/>
      </c>
      <c r="FP771" s="55" t="str">
        <f t="shared" si="966"/>
        <v/>
      </c>
      <c r="FQ771" s="59" t="str">
        <f t="shared" si="967"/>
        <v/>
      </c>
      <c r="FR771" s="53" t="str">
        <f t="shared" ref="FR771:FR834" si="992">IFERROR((SUM(EV771:FA771)-SUM(FB771:FF771))/SUM(EV771:FF771)*100,"")</f>
        <v/>
      </c>
      <c r="FS771" s="53" t="e">
        <f t="shared" si="968"/>
        <v>#VALUE!</v>
      </c>
      <c r="FT771" s="19" t="e">
        <f t="shared" si="969"/>
        <v>#VALUE!</v>
      </c>
      <c r="FU771" s="19" t="e">
        <f t="shared" si="970"/>
        <v>#VALUE!</v>
      </c>
      <c r="FV771" s="19" t="e">
        <f t="shared" si="971"/>
        <v>#VALUE!</v>
      </c>
      <c r="FW771" s="50" t="e">
        <f t="shared" si="972"/>
        <v>#VALUE!</v>
      </c>
      <c r="FX771" s="120">
        <f t="shared" si="973"/>
        <v>0</v>
      </c>
      <c r="FY771" s="120">
        <f t="shared" si="974"/>
        <v>0</v>
      </c>
      <c r="FZ771" s="120">
        <f t="shared" si="975"/>
        <v>0</v>
      </c>
      <c r="GA771" s="120">
        <f t="shared" si="976"/>
        <v>0</v>
      </c>
      <c r="GB771" s="120">
        <f t="shared" si="977"/>
        <v>0</v>
      </c>
      <c r="GC771" s="120">
        <f t="shared" si="978"/>
        <v>0</v>
      </c>
      <c r="GD771" s="120">
        <f t="shared" si="979"/>
        <v>0</v>
      </c>
      <c r="GE771" s="120">
        <f t="shared" si="980"/>
        <v>0</v>
      </c>
      <c r="GF771" s="120">
        <f t="shared" si="981"/>
        <v>0</v>
      </c>
      <c r="GG771">
        <f t="shared" si="982"/>
        <v>0</v>
      </c>
      <c r="GH771">
        <f t="shared" si="983"/>
        <v>0</v>
      </c>
      <c r="GI771">
        <v>6</v>
      </c>
      <c r="GJ771" t="str">
        <f t="shared" si="984"/>
        <v/>
      </c>
    </row>
    <row r="772" spans="1:192" x14ac:dyDescent="0.2">
      <c r="A772" s="50">
        <f t="shared" si="986"/>
        <v>771</v>
      </c>
      <c r="B772" t="s">
        <v>913</v>
      </c>
      <c r="C772" t="s">
        <v>1189</v>
      </c>
      <c r="F772" s="19">
        <v>3505836</v>
      </c>
      <c r="G772" s="19">
        <v>5507051</v>
      </c>
      <c r="H772" s="77">
        <f t="shared" si="924"/>
        <v>505759.23560000001</v>
      </c>
      <c r="I772" s="77">
        <f t="shared" si="925"/>
        <v>5505287.9696000004</v>
      </c>
      <c r="J772" s="19">
        <v>473.4</v>
      </c>
      <c r="K772" s="19" t="s">
        <v>1333</v>
      </c>
      <c r="L772" s="19">
        <v>278</v>
      </c>
      <c r="Q772" t="s">
        <v>1339</v>
      </c>
      <c r="R772" t="s">
        <v>273</v>
      </c>
      <c r="S772" t="s">
        <v>1324</v>
      </c>
      <c r="T772" s="241" t="str">
        <f t="shared" si="926"/>
        <v>-</v>
      </c>
      <c r="U772" s="241" t="str">
        <f t="shared" si="927"/>
        <v>-</v>
      </c>
      <c r="V772" s="241" t="str">
        <f t="shared" si="928"/>
        <v>-</v>
      </c>
      <c r="W772" s="241" t="str">
        <f t="shared" si="991"/>
        <v>-</v>
      </c>
      <c r="X772" s="260">
        <f t="shared" si="989"/>
        <v>6</v>
      </c>
      <c r="Y772" s="261" t="str">
        <f t="shared" ref="Y772:Y835" si="993">GJ772</f>
        <v/>
      </c>
      <c r="AA772" s="48">
        <v>42929</v>
      </c>
      <c r="AB772" s="73">
        <v>1</v>
      </c>
      <c r="AC772" t="s">
        <v>2337</v>
      </c>
      <c r="AD772" t="s">
        <v>914</v>
      </c>
      <c r="AE772" s="57" t="s">
        <v>2339</v>
      </c>
      <c r="AF772" s="19">
        <v>11.8</v>
      </c>
      <c r="AG772" s="19">
        <v>37.1</v>
      </c>
      <c r="AH772" s="19">
        <v>5.72</v>
      </c>
      <c r="AN772">
        <v>0.8</v>
      </c>
      <c r="AS772" s="193">
        <f t="shared" si="987"/>
        <v>28.09</v>
      </c>
      <c r="AT772" s="248" t="str">
        <f t="shared" si="988"/>
        <v/>
      </c>
      <c r="AU772">
        <v>1.6</v>
      </c>
      <c r="AV772">
        <v>0.4</v>
      </c>
      <c r="AW772">
        <v>5</v>
      </c>
      <c r="AX772">
        <v>2</v>
      </c>
      <c r="AY772" s="51">
        <v>0.75</v>
      </c>
      <c r="AZ772" s="61">
        <v>15</v>
      </c>
      <c r="BB772">
        <v>1.3</v>
      </c>
      <c r="BE772" s="2" t="s">
        <v>2338</v>
      </c>
      <c r="BF772" s="2" t="s">
        <v>2338</v>
      </c>
      <c r="BJ772">
        <v>2</v>
      </c>
      <c r="BK772" s="2" t="s">
        <v>1369</v>
      </c>
      <c r="BP772">
        <v>40</v>
      </c>
      <c r="CM772">
        <v>8.5</v>
      </c>
      <c r="CN772" s="103">
        <v>44</v>
      </c>
      <c r="DB772" s="103"/>
      <c r="DC772" s="103"/>
      <c r="DD772" s="103"/>
      <c r="DE772" s="103"/>
      <c r="DF772" s="103"/>
      <c r="DG772" s="103"/>
      <c r="DH772" s="103"/>
      <c r="DI772" s="103"/>
      <c r="DJ772" s="103"/>
      <c r="DK772" s="103"/>
      <c r="DL772" s="103"/>
      <c r="DM772" s="103"/>
      <c r="DN772" s="103"/>
      <c r="DO772" s="103"/>
      <c r="DP772" s="103"/>
      <c r="DQ772" s="103"/>
      <c r="DR772" s="103"/>
      <c r="DS772" s="104"/>
      <c r="DT772" s="50">
        <f t="shared" si="929"/>
        <v>1</v>
      </c>
      <c r="DU772" s="73">
        <f t="shared" si="930"/>
        <v>0</v>
      </c>
      <c r="DV772" s="73">
        <f t="shared" si="931"/>
        <v>0</v>
      </c>
      <c r="DW772" s="73">
        <f t="shared" si="932"/>
        <v>1</v>
      </c>
      <c r="DX772" s="73">
        <f t="shared" si="933"/>
        <v>0</v>
      </c>
      <c r="DY772" s="125">
        <f t="shared" si="934"/>
        <v>0</v>
      </c>
      <c r="DZ772" s="73">
        <f t="shared" si="935"/>
        <v>1</v>
      </c>
      <c r="EA772" s="19">
        <f t="shared" si="936"/>
        <v>0</v>
      </c>
      <c r="EB772" s="50">
        <f t="shared" si="937"/>
        <v>0</v>
      </c>
      <c r="EC772" s="19">
        <f t="shared" si="938"/>
        <v>1</v>
      </c>
      <c r="ED772" s="19">
        <f t="shared" si="939"/>
        <v>0</v>
      </c>
      <c r="EE772" s="19">
        <f t="shared" si="940"/>
        <v>0</v>
      </c>
      <c r="EF772" s="50">
        <f t="shared" si="941"/>
        <v>0</v>
      </c>
      <c r="EG772" s="19">
        <f t="shared" si="942"/>
        <v>1</v>
      </c>
      <c r="EH772" s="19">
        <f t="shared" si="943"/>
        <v>0</v>
      </c>
      <c r="EI772" s="50">
        <f t="shared" si="944"/>
        <v>0</v>
      </c>
      <c r="EJ772" s="125">
        <f t="shared" si="945"/>
        <v>1</v>
      </c>
      <c r="EK772">
        <f t="shared" si="946"/>
        <v>1.6</v>
      </c>
      <c r="EL772">
        <f t="shared" si="947"/>
        <v>1.3</v>
      </c>
      <c r="EM772">
        <f t="shared" si="948"/>
        <v>0.4</v>
      </c>
      <c r="EN772">
        <f t="shared" si="949"/>
        <v>5</v>
      </c>
      <c r="EO772" t="str">
        <f t="shared" si="950"/>
        <v/>
      </c>
      <c r="EP772" t="str">
        <f t="shared" si="951"/>
        <v/>
      </c>
      <c r="EQ772">
        <f t="shared" si="952"/>
        <v>15</v>
      </c>
      <c r="ER772" t="str">
        <f t="shared" si="953"/>
        <v/>
      </c>
      <c r="ES772">
        <f t="shared" si="954"/>
        <v>2</v>
      </c>
      <c r="ET772">
        <f t="shared" si="955"/>
        <v>0.75</v>
      </c>
      <c r="EU772" s="61">
        <f t="shared" si="956"/>
        <v>2</v>
      </c>
      <c r="EV772" s="53" t="e">
        <f>IF(ISNUMBER(EK772),EK772*#REF!,"")</f>
        <v>#REF!</v>
      </c>
      <c r="EW772" s="53" t="e">
        <f>IF(ISNUMBER(EL772),EL772*#REF!,"")</f>
        <v>#REF!</v>
      </c>
      <c r="EX772" s="53" t="e">
        <f>IF(ISNUMBER(EM772),EM772*#REF!,"")</f>
        <v>#REF!</v>
      </c>
      <c r="EY772" s="53" t="e">
        <f>IF(ISNUMBER(EN772),EN772*#REF!,"")</f>
        <v>#REF!</v>
      </c>
      <c r="EZ772" s="53" t="str">
        <f>IF(ISNUMBER(EO772),EO772*#REF!,"")</f>
        <v/>
      </c>
      <c r="FA772" s="53" t="str">
        <f>IF(ISNUMBER(EP772),EP772*#REF!,"")</f>
        <v/>
      </c>
      <c r="FB772" s="53" t="e">
        <f>IF(ISNUMBER(EQ772),EQ772*#REF!,"")</f>
        <v>#REF!</v>
      </c>
      <c r="FC772" s="53" t="str">
        <f>IF(ISNUMBER(ER772),ER772*#REF!,"")</f>
        <v/>
      </c>
      <c r="FD772" s="53" t="e">
        <f>IF(ISNUMBER(ES772),ES772*#REF!,"")</f>
        <v>#REF!</v>
      </c>
      <c r="FE772" s="53" t="e">
        <f>IF(ISNUMBER(ET772),ET772*#REF!,"")</f>
        <v>#REF!</v>
      </c>
      <c r="FF772" s="52" t="e">
        <f>IF(ISNUMBER(EU772),EU772*#REF!,"")</f>
        <v>#REF!</v>
      </c>
      <c r="FG772" s="55" t="str">
        <f t="shared" si="957"/>
        <v/>
      </c>
      <c r="FH772" s="55" t="str">
        <f t="shared" si="958"/>
        <v/>
      </c>
      <c r="FI772" s="55" t="str">
        <f t="shared" si="959"/>
        <v/>
      </c>
      <c r="FJ772" s="55" t="str">
        <f t="shared" si="960"/>
        <v/>
      </c>
      <c r="FK772" s="55" t="str">
        <f t="shared" si="961"/>
        <v/>
      </c>
      <c r="FL772" s="55" t="str">
        <f t="shared" si="962"/>
        <v/>
      </c>
      <c r="FM772" s="55" t="str">
        <f t="shared" si="963"/>
        <v/>
      </c>
      <c r="FN772" s="55" t="str">
        <f t="shared" si="964"/>
        <v/>
      </c>
      <c r="FO772" s="55" t="str">
        <f t="shared" si="965"/>
        <v/>
      </c>
      <c r="FP772" s="55" t="str">
        <f t="shared" si="966"/>
        <v/>
      </c>
      <c r="FQ772" s="59" t="str">
        <f t="shared" si="967"/>
        <v/>
      </c>
      <c r="FR772" s="53" t="str">
        <f t="shared" si="992"/>
        <v/>
      </c>
      <c r="FS772" s="53" t="e">
        <f t="shared" si="968"/>
        <v>#VALUE!</v>
      </c>
      <c r="FT772" s="19" t="e">
        <f t="shared" si="969"/>
        <v>#VALUE!</v>
      </c>
      <c r="FU772" s="19" t="e">
        <f t="shared" si="970"/>
        <v>#VALUE!</v>
      </c>
      <c r="FV772" s="19" t="e">
        <f t="shared" si="971"/>
        <v>#VALUE!</v>
      </c>
      <c r="FW772" s="50" t="e">
        <f t="shared" si="972"/>
        <v>#VALUE!</v>
      </c>
      <c r="FX772" s="120">
        <f t="shared" si="973"/>
        <v>0</v>
      </c>
      <c r="FY772" s="120">
        <f t="shared" si="974"/>
        <v>0</v>
      </c>
      <c r="FZ772" s="120">
        <f t="shared" si="975"/>
        <v>0</v>
      </c>
      <c r="GA772" s="120">
        <f t="shared" si="976"/>
        <v>0</v>
      </c>
      <c r="GB772" s="120">
        <f t="shared" si="977"/>
        <v>0</v>
      </c>
      <c r="GC772" s="120">
        <f t="shared" si="978"/>
        <v>0</v>
      </c>
      <c r="GD772" s="120">
        <f t="shared" si="979"/>
        <v>0</v>
      </c>
      <c r="GE772" s="120">
        <f t="shared" si="980"/>
        <v>0</v>
      </c>
      <c r="GF772" s="120">
        <f t="shared" si="981"/>
        <v>0</v>
      </c>
      <c r="GG772">
        <f t="shared" si="982"/>
        <v>0</v>
      </c>
      <c r="GH772">
        <f t="shared" si="983"/>
        <v>0</v>
      </c>
      <c r="GI772">
        <v>6</v>
      </c>
      <c r="GJ772" t="str">
        <f t="shared" si="984"/>
        <v/>
      </c>
    </row>
    <row r="773" spans="1:192" x14ac:dyDescent="0.2">
      <c r="A773" s="50">
        <f t="shared" si="986"/>
        <v>772</v>
      </c>
      <c r="B773" s="51" t="s">
        <v>1230</v>
      </c>
      <c r="C773" s="2" t="s">
        <v>1231</v>
      </c>
      <c r="F773" s="19">
        <v>3480590</v>
      </c>
      <c r="G773" s="19">
        <v>5496120</v>
      </c>
      <c r="H773" s="77">
        <f t="shared" si="924"/>
        <v>480523.33400000003</v>
      </c>
      <c r="I773" s="77">
        <f t="shared" si="925"/>
        <v>5494361.3420000002</v>
      </c>
      <c r="J773" s="211">
        <v>172</v>
      </c>
      <c r="K773" s="66" t="s">
        <v>1333</v>
      </c>
      <c r="L773" s="19">
        <v>97</v>
      </c>
      <c r="Q773" s="2" t="s">
        <v>2901</v>
      </c>
      <c r="R773" s="2" t="s">
        <v>2893</v>
      </c>
      <c r="S773" s="2" t="s">
        <v>2633</v>
      </c>
      <c r="T773" s="241" t="str">
        <f t="shared" si="926"/>
        <v>-</v>
      </c>
      <c r="U773" s="241" t="str">
        <f t="shared" si="927"/>
        <v>-</v>
      </c>
      <c r="V773" s="241" t="str">
        <f t="shared" si="928"/>
        <v>-</v>
      </c>
      <c r="W773" s="241" t="str">
        <f t="shared" si="991"/>
        <v>-</v>
      </c>
      <c r="X773" s="260">
        <f t="shared" si="989"/>
        <v>6</v>
      </c>
      <c r="Y773" s="261" t="str">
        <f t="shared" si="993"/>
        <v/>
      </c>
      <c r="AA773" s="48">
        <v>36951</v>
      </c>
      <c r="AB773" s="73">
        <v>1</v>
      </c>
      <c r="AD773" s="2" t="s">
        <v>950</v>
      </c>
      <c r="AE773" s="57" t="s">
        <v>2118</v>
      </c>
      <c r="AF773" s="19">
        <v>10.9</v>
      </c>
      <c r="AG773" s="19">
        <v>748</v>
      </c>
      <c r="AH773" s="19">
        <v>7.1</v>
      </c>
      <c r="AS773" s="193">
        <f t="shared" si="987"/>
        <v>624.6</v>
      </c>
      <c r="AT773" s="248" t="str">
        <f t="shared" si="988"/>
        <v/>
      </c>
      <c r="AU773">
        <v>10.6</v>
      </c>
      <c r="AV773" s="2">
        <v>17.899999999999999</v>
      </c>
      <c r="AW773">
        <v>118</v>
      </c>
      <c r="AX773">
        <v>16</v>
      </c>
      <c r="AY773">
        <v>48</v>
      </c>
      <c r="AZ773" s="61">
        <v>386</v>
      </c>
      <c r="BB773">
        <v>2.1</v>
      </c>
      <c r="BD773" t="s">
        <v>1369</v>
      </c>
      <c r="BE773" s="2" t="s">
        <v>1382</v>
      </c>
      <c r="BF773" s="2" t="s">
        <v>1382</v>
      </c>
      <c r="BJ773">
        <v>26</v>
      </c>
      <c r="BK773" s="2" t="s">
        <v>1369</v>
      </c>
      <c r="BN773" s="56" t="s">
        <v>2340</v>
      </c>
      <c r="BP773" s="2" t="s">
        <v>463</v>
      </c>
      <c r="CM773">
        <v>7.1</v>
      </c>
      <c r="CN773" s="103">
        <v>52.4</v>
      </c>
      <c r="DB773" s="103"/>
      <c r="DC773" s="103"/>
      <c r="DD773" s="103"/>
      <c r="DE773" s="103"/>
      <c r="DF773" s="103"/>
      <c r="DG773" s="103"/>
      <c r="DH773" s="103"/>
      <c r="DI773" s="103"/>
      <c r="DJ773" s="103"/>
      <c r="DK773" s="103"/>
      <c r="DL773" s="103"/>
      <c r="DM773" s="103"/>
      <c r="DN773" s="103"/>
      <c r="DO773" s="103"/>
      <c r="DP773" s="103"/>
      <c r="DQ773" s="103"/>
      <c r="DR773" s="103"/>
      <c r="DS773" s="104"/>
      <c r="DT773" s="50">
        <f t="shared" si="929"/>
        <v>1</v>
      </c>
      <c r="DU773" s="73">
        <f t="shared" si="930"/>
        <v>0</v>
      </c>
      <c r="DV773" s="73">
        <f t="shared" si="931"/>
        <v>1</v>
      </c>
      <c r="DW773" s="73">
        <f t="shared" si="932"/>
        <v>0</v>
      </c>
      <c r="DX773" s="73">
        <f t="shared" si="933"/>
        <v>0</v>
      </c>
      <c r="DY773" s="125">
        <f t="shared" si="934"/>
        <v>0</v>
      </c>
      <c r="DZ773" s="73">
        <f t="shared" si="935"/>
        <v>1</v>
      </c>
      <c r="EA773" s="19">
        <f t="shared" si="936"/>
        <v>0</v>
      </c>
      <c r="EB773" s="50">
        <f t="shared" si="937"/>
        <v>0</v>
      </c>
      <c r="EC773" s="19">
        <f t="shared" si="938"/>
        <v>1</v>
      </c>
      <c r="ED773" s="19">
        <f t="shared" si="939"/>
        <v>0</v>
      </c>
      <c r="EE773" s="19">
        <f t="shared" si="940"/>
        <v>0</v>
      </c>
      <c r="EF773" s="50">
        <f t="shared" si="941"/>
        <v>0</v>
      </c>
      <c r="EG773" s="19">
        <f t="shared" si="942"/>
        <v>1</v>
      </c>
      <c r="EH773" s="19">
        <f t="shared" si="943"/>
        <v>0</v>
      </c>
      <c r="EI773" s="50">
        <f t="shared" si="944"/>
        <v>0</v>
      </c>
      <c r="EJ773" s="125">
        <f t="shared" si="945"/>
        <v>0</v>
      </c>
      <c r="EK773">
        <f t="shared" si="946"/>
        <v>10.6</v>
      </c>
      <c r="EL773">
        <f t="shared" si="947"/>
        <v>2.1</v>
      </c>
      <c r="EM773">
        <f t="shared" si="948"/>
        <v>17.899999999999999</v>
      </c>
      <c r="EN773">
        <f t="shared" si="949"/>
        <v>118</v>
      </c>
      <c r="EO773" t="str">
        <f t="shared" si="950"/>
        <v/>
      </c>
      <c r="EP773" t="str">
        <f t="shared" si="951"/>
        <v/>
      </c>
      <c r="EQ773">
        <f t="shared" si="952"/>
        <v>386</v>
      </c>
      <c r="ER773" t="str">
        <f t="shared" si="953"/>
        <v/>
      </c>
      <c r="ES773">
        <f t="shared" si="954"/>
        <v>26</v>
      </c>
      <c r="ET773">
        <f t="shared" si="955"/>
        <v>48</v>
      </c>
      <c r="EU773" s="61">
        <f t="shared" si="956"/>
        <v>16</v>
      </c>
      <c r="EV773" s="53" t="e">
        <f>IF(ISNUMBER(EK773),EK773*#REF!,"")</f>
        <v>#REF!</v>
      </c>
      <c r="EW773" s="53" t="e">
        <f>IF(ISNUMBER(EL773),EL773*#REF!,"")</f>
        <v>#REF!</v>
      </c>
      <c r="EX773" s="53" t="e">
        <f>IF(ISNUMBER(EM773),EM773*#REF!,"")</f>
        <v>#REF!</v>
      </c>
      <c r="EY773" s="53" t="e">
        <f>IF(ISNUMBER(EN773),EN773*#REF!,"")</f>
        <v>#REF!</v>
      </c>
      <c r="EZ773" s="53" t="str">
        <f>IF(ISNUMBER(EO773),EO773*#REF!,"")</f>
        <v/>
      </c>
      <c r="FA773" s="53" t="str">
        <f>IF(ISNUMBER(EP773),EP773*#REF!,"")</f>
        <v/>
      </c>
      <c r="FB773" s="53" t="e">
        <f>IF(ISNUMBER(EQ773),EQ773*#REF!,"")</f>
        <v>#REF!</v>
      </c>
      <c r="FC773" s="53" t="str">
        <f>IF(ISNUMBER(ER773),ER773*#REF!,"")</f>
        <v/>
      </c>
      <c r="FD773" s="53" t="e">
        <f>IF(ISNUMBER(ES773),ES773*#REF!,"")</f>
        <v>#REF!</v>
      </c>
      <c r="FE773" s="53" t="e">
        <f>IF(ISNUMBER(ET773),ET773*#REF!,"")</f>
        <v>#REF!</v>
      </c>
      <c r="FF773" s="52" t="e">
        <f>IF(ISNUMBER(EU773),EU773*#REF!,"")</f>
        <v>#REF!</v>
      </c>
      <c r="FG773" s="55" t="str">
        <f t="shared" si="957"/>
        <v/>
      </c>
      <c r="FH773" s="55" t="str">
        <f t="shared" si="958"/>
        <v/>
      </c>
      <c r="FI773" s="55" t="str">
        <f t="shared" si="959"/>
        <v/>
      </c>
      <c r="FJ773" s="55" t="str">
        <f t="shared" si="960"/>
        <v/>
      </c>
      <c r="FK773" s="55" t="str">
        <f t="shared" si="961"/>
        <v/>
      </c>
      <c r="FL773" s="55" t="str">
        <f t="shared" si="962"/>
        <v/>
      </c>
      <c r="FM773" s="55" t="str">
        <f t="shared" si="963"/>
        <v/>
      </c>
      <c r="FN773" s="55" t="str">
        <f t="shared" si="964"/>
        <v/>
      </c>
      <c r="FO773" s="55" t="str">
        <f t="shared" si="965"/>
        <v/>
      </c>
      <c r="FP773" s="55" t="str">
        <f t="shared" si="966"/>
        <v/>
      </c>
      <c r="FQ773" s="59" t="str">
        <f t="shared" si="967"/>
        <v/>
      </c>
      <c r="FR773" s="53" t="str">
        <f t="shared" si="992"/>
        <v/>
      </c>
      <c r="FS773" s="53" t="e">
        <f t="shared" si="968"/>
        <v>#VALUE!</v>
      </c>
      <c r="FT773" s="19" t="e">
        <f t="shared" si="969"/>
        <v>#VALUE!</v>
      </c>
      <c r="FU773" s="19" t="e">
        <f t="shared" si="970"/>
        <v>#VALUE!</v>
      </c>
      <c r="FV773" s="19" t="e">
        <f t="shared" si="971"/>
        <v>#VALUE!</v>
      </c>
      <c r="FW773" s="50" t="e">
        <f t="shared" si="972"/>
        <v>#VALUE!</v>
      </c>
      <c r="FX773" s="120">
        <f t="shared" si="973"/>
        <v>0</v>
      </c>
      <c r="FY773" s="120">
        <f t="shared" si="974"/>
        <v>0</v>
      </c>
      <c r="FZ773" s="120">
        <f t="shared" si="975"/>
        <v>0</v>
      </c>
      <c r="GA773" s="120">
        <f t="shared" si="976"/>
        <v>0</v>
      </c>
      <c r="GB773" s="120">
        <f t="shared" si="977"/>
        <v>0</v>
      </c>
      <c r="GC773" s="120">
        <f t="shared" si="978"/>
        <v>0</v>
      </c>
      <c r="GD773" s="120">
        <f t="shared" si="979"/>
        <v>0</v>
      </c>
      <c r="GE773" s="120">
        <f t="shared" si="980"/>
        <v>0</v>
      </c>
      <c r="GF773" s="120">
        <f t="shared" si="981"/>
        <v>0</v>
      </c>
      <c r="GG773">
        <f t="shared" si="982"/>
        <v>0</v>
      </c>
      <c r="GH773">
        <f t="shared" si="983"/>
        <v>0</v>
      </c>
      <c r="GI773">
        <v>6</v>
      </c>
      <c r="GJ773" t="str">
        <f t="shared" si="984"/>
        <v/>
      </c>
    </row>
    <row r="774" spans="1:192" s="2" customFormat="1" x14ac:dyDescent="0.2">
      <c r="A774" s="50">
        <f t="shared" si="986"/>
        <v>773</v>
      </c>
      <c r="B774" s="2" t="s">
        <v>572</v>
      </c>
      <c r="C774" s="2" t="s">
        <v>1188</v>
      </c>
      <c r="F774" s="19">
        <v>3543390</v>
      </c>
      <c r="G774" s="19">
        <v>5661240</v>
      </c>
      <c r="H774" s="77">
        <f t="shared" si="924"/>
        <v>543298.21399999992</v>
      </c>
      <c r="I774" s="77">
        <f t="shared" si="925"/>
        <v>5659415.2940000007</v>
      </c>
      <c r="J774" s="266">
        <v>319</v>
      </c>
      <c r="K774" s="19" t="s">
        <v>1333</v>
      </c>
      <c r="L774" s="19">
        <v>230</v>
      </c>
      <c r="M774" s="19"/>
      <c r="N774" s="66"/>
      <c r="O774" s="66">
        <v>265</v>
      </c>
      <c r="P774" s="66"/>
      <c r="Q774" t="s">
        <v>1346</v>
      </c>
      <c r="R774" s="2" t="s">
        <v>2341</v>
      </c>
      <c r="S774" s="2" t="s">
        <v>1324</v>
      </c>
      <c r="T774" s="241" t="str">
        <f t="shared" si="926"/>
        <v>-</v>
      </c>
      <c r="U774" s="241" t="str">
        <f t="shared" si="927"/>
        <v>-</v>
      </c>
      <c r="V774" s="241" t="str">
        <f t="shared" si="928"/>
        <v>-</v>
      </c>
      <c r="W774" s="241" t="str">
        <f t="shared" si="991"/>
        <v>-</v>
      </c>
      <c r="X774" s="260">
        <f t="shared" si="989"/>
        <v>6</v>
      </c>
      <c r="Y774" s="261" t="str">
        <f t="shared" si="993"/>
        <v/>
      </c>
      <c r="Z774" s="56"/>
      <c r="AA774" s="86">
        <v>35005</v>
      </c>
      <c r="AB774" s="76">
        <v>1</v>
      </c>
      <c r="AC774" s="2" t="s">
        <v>568</v>
      </c>
      <c r="AD774" s="2" t="s">
        <v>2307</v>
      </c>
      <c r="AE774" s="56"/>
      <c r="AF774" s="66">
        <v>10.9</v>
      </c>
      <c r="AG774" s="19">
        <v>391</v>
      </c>
      <c r="AH774" s="19">
        <v>6.65</v>
      </c>
      <c r="AI774" s="66"/>
      <c r="AJ774" s="19"/>
      <c r="AK774" s="19"/>
      <c r="AL774" s="19"/>
      <c r="AM774" s="66">
        <v>0.46</v>
      </c>
      <c r="AN774">
        <v>10.7</v>
      </c>
      <c r="AO774">
        <v>4.5</v>
      </c>
      <c r="AP774" s="19"/>
      <c r="AQ774"/>
      <c r="AR774"/>
      <c r="AS774" s="193">
        <f t="shared" si="987"/>
        <v>277.21200000000005</v>
      </c>
      <c r="AT774" s="248" t="str">
        <f t="shared" si="988"/>
        <v/>
      </c>
      <c r="AU774">
        <v>5.5</v>
      </c>
      <c r="AV774">
        <v>11.1</v>
      </c>
      <c r="AW774">
        <v>57.7</v>
      </c>
      <c r="AX774">
        <v>7.3</v>
      </c>
      <c r="AY774">
        <v>106</v>
      </c>
      <c r="AZ774" s="61">
        <v>84.97</v>
      </c>
      <c r="BA774"/>
      <c r="BB774" s="55">
        <v>2</v>
      </c>
      <c r="BC774"/>
      <c r="BD774"/>
      <c r="BE774">
        <v>0.03</v>
      </c>
      <c r="BF774">
        <v>1.2E-2</v>
      </c>
      <c r="BG774"/>
      <c r="BH774"/>
      <c r="BI774"/>
      <c r="BJ774">
        <v>2.6</v>
      </c>
      <c r="BK774"/>
      <c r="BL774"/>
      <c r="BM774"/>
      <c r="BN774" s="61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  <c r="CJ774"/>
      <c r="CK774"/>
      <c r="CL774" s="61"/>
      <c r="CM774">
        <v>9.1</v>
      </c>
      <c r="CN774" s="103">
        <v>19.600000000000001</v>
      </c>
      <c r="CO774"/>
      <c r="CP774"/>
      <c r="CQ774" s="61"/>
      <c r="CR774"/>
      <c r="CS774"/>
      <c r="CT774"/>
      <c r="CU774"/>
      <c r="CV774"/>
      <c r="CW774"/>
      <c r="CX774"/>
      <c r="CY774"/>
      <c r="CZ774"/>
      <c r="DA774" s="61"/>
      <c r="DB774" s="103"/>
      <c r="DC774" s="103"/>
      <c r="DD774" s="103"/>
      <c r="DE774" s="103"/>
      <c r="DF774" s="103"/>
      <c r="DG774" s="103"/>
      <c r="DH774" s="103"/>
      <c r="DI774" s="103"/>
      <c r="DJ774" s="103"/>
      <c r="DK774" s="103"/>
      <c r="DL774" s="103"/>
      <c r="DM774" s="103"/>
      <c r="DN774" s="103"/>
      <c r="DO774" s="103"/>
      <c r="DP774" s="103"/>
      <c r="DQ774" s="103"/>
      <c r="DR774" s="103"/>
      <c r="DS774" s="104"/>
      <c r="DT774" s="50">
        <f t="shared" si="929"/>
        <v>1</v>
      </c>
      <c r="DU774" s="73">
        <f t="shared" si="930"/>
        <v>0</v>
      </c>
      <c r="DV774" s="73">
        <f t="shared" si="931"/>
        <v>0</v>
      </c>
      <c r="DW774" s="73">
        <f t="shared" si="932"/>
        <v>1</v>
      </c>
      <c r="DX774" s="73">
        <f t="shared" si="933"/>
        <v>0</v>
      </c>
      <c r="DY774" s="125">
        <f t="shared" si="934"/>
        <v>0</v>
      </c>
      <c r="DZ774" s="73">
        <f t="shared" si="935"/>
        <v>1</v>
      </c>
      <c r="EA774" s="19">
        <f t="shared" si="936"/>
        <v>0</v>
      </c>
      <c r="EB774" s="50">
        <f t="shared" si="937"/>
        <v>0</v>
      </c>
      <c r="EC774" s="19">
        <f t="shared" si="938"/>
        <v>1</v>
      </c>
      <c r="ED774" s="19">
        <f t="shared" si="939"/>
        <v>0</v>
      </c>
      <c r="EE774" s="19">
        <f t="shared" si="940"/>
        <v>0</v>
      </c>
      <c r="EF774" s="50">
        <f t="shared" si="941"/>
        <v>0</v>
      </c>
      <c r="EG774" s="19">
        <f t="shared" si="942"/>
        <v>1</v>
      </c>
      <c r="EH774" s="19">
        <f t="shared" si="943"/>
        <v>0</v>
      </c>
      <c r="EI774" s="50">
        <f t="shared" si="944"/>
        <v>0</v>
      </c>
      <c r="EJ774" s="125">
        <f t="shared" si="945"/>
        <v>1</v>
      </c>
      <c r="EK774">
        <f t="shared" si="946"/>
        <v>5.5</v>
      </c>
      <c r="EL774">
        <f t="shared" si="947"/>
        <v>2</v>
      </c>
      <c r="EM774">
        <f t="shared" si="948"/>
        <v>11.1</v>
      </c>
      <c r="EN774">
        <f t="shared" si="949"/>
        <v>57.7</v>
      </c>
      <c r="EO774">
        <f t="shared" si="950"/>
        <v>1.2E-2</v>
      </c>
      <c r="EP774">
        <f t="shared" si="951"/>
        <v>0.03</v>
      </c>
      <c r="EQ774">
        <f t="shared" si="952"/>
        <v>84.97</v>
      </c>
      <c r="ER774" t="str">
        <f t="shared" si="953"/>
        <v/>
      </c>
      <c r="ES774">
        <f t="shared" si="954"/>
        <v>2.6</v>
      </c>
      <c r="ET774">
        <f t="shared" si="955"/>
        <v>106</v>
      </c>
      <c r="EU774" s="61">
        <f t="shared" si="956"/>
        <v>7.3</v>
      </c>
      <c r="EV774" s="53" t="e">
        <f>IF(ISNUMBER(EK774),EK774*#REF!,"")</f>
        <v>#REF!</v>
      </c>
      <c r="EW774" s="53" t="e">
        <f>IF(ISNUMBER(EL774),EL774*#REF!,"")</f>
        <v>#REF!</v>
      </c>
      <c r="EX774" s="53" t="e">
        <f>IF(ISNUMBER(EM774),EM774*#REF!,"")</f>
        <v>#REF!</v>
      </c>
      <c r="EY774" s="53" t="e">
        <f>IF(ISNUMBER(EN774),EN774*#REF!,"")</f>
        <v>#REF!</v>
      </c>
      <c r="EZ774" s="53" t="e">
        <f>IF(ISNUMBER(EO774),EO774*#REF!,"")</f>
        <v>#REF!</v>
      </c>
      <c r="FA774" s="53" t="e">
        <f>IF(ISNUMBER(EP774),EP774*#REF!,"")</f>
        <v>#REF!</v>
      </c>
      <c r="FB774" s="53" t="e">
        <f>IF(ISNUMBER(EQ774),EQ774*#REF!,"")</f>
        <v>#REF!</v>
      </c>
      <c r="FC774" s="53" t="str">
        <f>IF(ISNUMBER(ER774),ER774*#REF!,"")</f>
        <v/>
      </c>
      <c r="FD774" s="53" t="e">
        <f>IF(ISNUMBER(ES774),ES774*#REF!,"")</f>
        <v>#REF!</v>
      </c>
      <c r="FE774" s="53" t="e">
        <f>IF(ISNUMBER(ET774),ET774*#REF!,"")</f>
        <v>#REF!</v>
      </c>
      <c r="FF774" s="52" t="e">
        <f>IF(ISNUMBER(EU774),EU774*#REF!,"")</f>
        <v>#REF!</v>
      </c>
      <c r="FG774" s="55" t="str">
        <f t="shared" si="957"/>
        <v/>
      </c>
      <c r="FH774" s="55" t="str">
        <f t="shared" si="958"/>
        <v/>
      </c>
      <c r="FI774" s="55" t="str">
        <f t="shared" si="959"/>
        <v/>
      </c>
      <c r="FJ774" s="55" t="str">
        <f t="shared" si="960"/>
        <v/>
      </c>
      <c r="FK774" s="55" t="str">
        <f t="shared" si="961"/>
        <v/>
      </c>
      <c r="FL774" s="55" t="str">
        <f t="shared" si="962"/>
        <v/>
      </c>
      <c r="FM774" s="55" t="str">
        <f t="shared" si="963"/>
        <v/>
      </c>
      <c r="FN774" s="55" t="str">
        <f t="shared" si="964"/>
        <v/>
      </c>
      <c r="FO774" s="55" t="str">
        <f t="shared" si="965"/>
        <v/>
      </c>
      <c r="FP774" s="55" t="str">
        <f t="shared" si="966"/>
        <v/>
      </c>
      <c r="FQ774" s="59" t="str">
        <f t="shared" si="967"/>
        <v/>
      </c>
      <c r="FR774" s="53" t="str">
        <f t="shared" si="992"/>
        <v/>
      </c>
      <c r="FS774" s="53" t="e">
        <f t="shared" si="968"/>
        <v>#VALUE!</v>
      </c>
      <c r="FT774" s="19" t="e">
        <f t="shared" si="969"/>
        <v>#VALUE!</v>
      </c>
      <c r="FU774" s="19" t="e">
        <f t="shared" si="970"/>
        <v>#VALUE!</v>
      </c>
      <c r="FV774" s="19" t="e">
        <f t="shared" si="971"/>
        <v>#VALUE!</v>
      </c>
      <c r="FW774" s="50" t="e">
        <f t="shared" si="972"/>
        <v>#VALUE!</v>
      </c>
      <c r="FX774" s="120">
        <f t="shared" si="973"/>
        <v>0</v>
      </c>
      <c r="FY774" s="120">
        <f t="shared" si="974"/>
        <v>0</v>
      </c>
      <c r="FZ774" s="120">
        <f t="shared" si="975"/>
        <v>0</v>
      </c>
      <c r="GA774" s="120">
        <f t="shared" si="976"/>
        <v>0</v>
      </c>
      <c r="GB774" s="120">
        <f t="shared" si="977"/>
        <v>0</v>
      </c>
      <c r="GC774" s="120">
        <f t="shared" si="978"/>
        <v>0</v>
      </c>
      <c r="GD774" s="120">
        <f t="shared" si="979"/>
        <v>0</v>
      </c>
      <c r="GE774" s="120">
        <f t="shared" si="980"/>
        <v>0</v>
      </c>
      <c r="GF774" s="120">
        <f t="shared" si="981"/>
        <v>0</v>
      </c>
      <c r="GG774">
        <f t="shared" si="982"/>
        <v>0</v>
      </c>
      <c r="GH774">
        <f t="shared" si="983"/>
        <v>0</v>
      </c>
      <c r="GI774">
        <v>6</v>
      </c>
      <c r="GJ774" t="str">
        <f t="shared" si="984"/>
        <v/>
      </c>
    </row>
    <row r="775" spans="1:192" s="2" customFormat="1" x14ac:dyDescent="0.2">
      <c r="A775" s="50">
        <f t="shared" si="986"/>
        <v>774</v>
      </c>
      <c r="B775" s="2" t="s">
        <v>573</v>
      </c>
      <c r="C775" s="2" t="s">
        <v>1187</v>
      </c>
      <c r="F775" s="19">
        <v>3544860</v>
      </c>
      <c r="G775" s="19">
        <v>5661070</v>
      </c>
      <c r="H775" s="77">
        <f t="shared" si="924"/>
        <v>544767.62599999993</v>
      </c>
      <c r="I775" s="77">
        <f t="shared" si="925"/>
        <v>5659245.3620000007</v>
      </c>
      <c r="J775" s="19">
        <v>283.8</v>
      </c>
      <c r="K775" s="19" t="s">
        <v>1333</v>
      </c>
      <c r="L775" s="19">
        <v>101.5</v>
      </c>
      <c r="M775" s="19"/>
      <c r="N775" s="66"/>
      <c r="O775" s="66">
        <v>283.8</v>
      </c>
      <c r="P775" s="66"/>
      <c r="Q775" t="s">
        <v>1339</v>
      </c>
      <c r="R775" s="2" t="s">
        <v>1365</v>
      </c>
      <c r="S775" s="2" t="s">
        <v>1324</v>
      </c>
      <c r="T775" s="241" t="str">
        <f t="shared" si="926"/>
        <v>-</v>
      </c>
      <c r="U775" s="241" t="str">
        <f t="shared" si="927"/>
        <v>-</v>
      </c>
      <c r="V775" s="241" t="str">
        <f t="shared" si="928"/>
        <v>-</v>
      </c>
      <c r="W775" s="241" t="str">
        <f t="shared" si="991"/>
        <v>-</v>
      </c>
      <c r="X775" s="260">
        <f t="shared" si="989"/>
        <v>6</v>
      </c>
      <c r="Y775" s="261" t="str">
        <f t="shared" si="993"/>
        <v/>
      </c>
      <c r="Z775" s="56"/>
      <c r="AA775" s="86">
        <v>34548</v>
      </c>
      <c r="AB775" s="76">
        <v>1</v>
      </c>
      <c r="AC775" s="2" t="s">
        <v>568</v>
      </c>
      <c r="AD775" s="2" t="s">
        <v>2307</v>
      </c>
      <c r="AE775" s="56" t="s">
        <v>1330</v>
      </c>
      <c r="AF775" s="66">
        <v>12.1</v>
      </c>
      <c r="AG775" s="19">
        <v>266</v>
      </c>
      <c r="AH775" s="19">
        <v>6.88</v>
      </c>
      <c r="AI775" s="66"/>
      <c r="AJ775" s="19"/>
      <c r="AK775" s="19"/>
      <c r="AL775" s="19"/>
      <c r="AM775" s="66">
        <v>1.74</v>
      </c>
      <c r="AN775">
        <v>6.6</v>
      </c>
      <c r="AO775">
        <v>5.5</v>
      </c>
      <c r="AP775" s="19"/>
      <c r="AQ775"/>
      <c r="AR775"/>
      <c r="AS775" s="193">
        <f t="shared" si="987"/>
        <v>198.49999999999997</v>
      </c>
      <c r="AT775" s="248" t="str">
        <f t="shared" si="988"/>
        <v/>
      </c>
      <c r="AU775">
        <v>5.7</v>
      </c>
      <c r="AV775">
        <v>12.4</v>
      </c>
      <c r="AW775">
        <v>26.7</v>
      </c>
      <c r="AX775">
        <v>7.9</v>
      </c>
      <c r="AY775">
        <v>21.4</v>
      </c>
      <c r="AZ775" s="61">
        <v>119.8</v>
      </c>
      <c r="BA775"/>
      <c r="BB775">
        <v>2.4</v>
      </c>
      <c r="BC775"/>
      <c r="BD775"/>
      <c r="BE775" s="2" t="s">
        <v>1369</v>
      </c>
      <c r="BF775" s="2" t="s">
        <v>1370</v>
      </c>
      <c r="BG775"/>
      <c r="BH775"/>
      <c r="BI775"/>
      <c r="BJ775">
        <v>2.2000000000000002</v>
      </c>
      <c r="BK775"/>
      <c r="BL775"/>
      <c r="BM775"/>
      <c r="BN775" s="61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 s="61"/>
      <c r="CM775">
        <v>5.4</v>
      </c>
      <c r="CN775" s="103">
        <v>22.8</v>
      </c>
      <c r="CO775"/>
      <c r="CP775"/>
      <c r="CQ775" s="61"/>
      <c r="CR775"/>
      <c r="CS775"/>
      <c r="CT775"/>
      <c r="CU775"/>
      <c r="CV775"/>
      <c r="CW775"/>
      <c r="CX775"/>
      <c r="CY775"/>
      <c r="CZ775"/>
      <c r="DA775" s="61"/>
      <c r="DB775" s="103"/>
      <c r="DC775" s="103"/>
      <c r="DD775" s="103"/>
      <c r="DE775" s="103"/>
      <c r="DF775" s="103"/>
      <c r="DG775" s="103"/>
      <c r="DH775" s="103"/>
      <c r="DI775" s="103"/>
      <c r="DJ775" s="103"/>
      <c r="DK775" s="103"/>
      <c r="DL775" s="103"/>
      <c r="DM775" s="103"/>
      <c r="DN775" s="103"/>
      <c r="DO775" s="103"/>
      <c r="DP775" s="103"/>
      <c r="DQ775" s="103"/>
      <c r="DR775" s="103"/>
      <c r="DS775" s="104"/>
      <c r="DT775" s="50">
        <f t="shared" si="929"/>
        <v>1</v>
      </c>
      <c r="DU775" s="73">
        <f t="shared" si="930"/>
        <v>0</v>
      </c>
      <c r="DV775" s="73">
        <f t="shared" si="931"/>
        <v>0</v>
      </c>
      <c r="DW775" s="73">
        <f t="shared" si="932"/>
        <v>1</v>
      </c>
      <c r="DX775" s="73">
        <f t="shared" si="933"/>
        <v>0</v>
      </c>
      <c r="DY775" s="125">
        <f t="shared" si="934"/>
        <v>0</v>
      </c>
      <c r="DZ775" s="73">
        <f t="shared" si="935"/>
        <v>1</v>
      </c>
      <c r="EA775" s="19">
        <f t="shared" si="936"/>
        <v>0</v>
      </c>
      <c r="EB775" s="50">
        <f t="shared" si="937"/>
        <v>0</v>
      </c>
      <c r="EC775" s="19">
        <f t="shared" si="938"/>
        <v>1</v>
      </c>
      <c r="ED775" s="19">
        <f t="shared" si="939"/>
        <v>0</v>
      </c>
      <c r="EE775" s="19">
        <f t="shared" si="940"/>
        <v>0</v>
      </c>
      <c r="EF775" s="50">
        <f t="shared" si="941"/>
        <v>0</v>
      </c>
      <c r="EG775" s="19">
        <f t="shared" si="942"/>
        <v>1</v>
      </c>
      <c r="EH775" s="19">
        <f t="shared" si="943"/>
        <v>0</v>
      </c>
      <c r="EI775" s="50">
        <f t="shared" si="944"/>
        <v>0</v>
      </c>
      <c r="EJ775" s="125">
        <f t="shared" si="945"/>
        <v>1</v>
      </c>
      <c r="EK775">
        <f t="shared" si="946"/>
        <v>5.7</v>
      </c>
      <c r="EL775">
        <f t="shared" si="947"/>
        <v>2.4</v>
      </c>
      <c r="EM775">
        <f t="shared" si="948"/>
        <v>12.4</v>
      </c>
      <c r="EN775">
        <f t="shared" si="949"/>
        <v>26.7</v>
      </c>
      <c r="EO775" t="str">
        <f t="shared" si="950"/>
        <v/>
      </c>
      <c r="EP775" t="str">
        <f t="shared" si="951"/>
        <v/>
      </c>
      <c r="EQ775">
        <f t="shared" si="952"/>
        <v>119.8</v>
      </c>
      <c r="ER775" t="str">
        <f t="shared" si="953"/>
        <v/>
      </c>
      <c r="ES775">
        <f t="shared" si="954"/>
        <v>2.2000000000000002</v>
      </c>
      <c r="ET775">
        <f t="shared" si="955"/>
        <v>21.4</v>
      </c>
      <c r="EU775" s="61">
        <f t="shared" si="956"/>
        <v>7.9</v>
      </c>
      <c r="EV775" s="53" t="e">
        <f>IF(ISNUMBER(EK775),EK775*#REF!,"")</f>
        <v>#REF!</v>
      </c>
      <c r="EW775" s="53" t="e">
        <f>IF(ISNUMBER(EL775),EL775*#REF!,"")</f>
        <v>#REF!</v>
      </c>
      <c r="EX775" s="53" t="e">
        <f>IF(ISNUMBER(EM775),EM775*#REF!,"")</f>
        <v>#REF!</v>
      </c>
      <c r="EY775" s="53" t="e">
        <f>IF(ISNUMBER(EN775),EN775*#REF!,"")</f>
        <v>#REF!</v>
      </c>
      <c r="EZ775" s="53" t="str">
        <f>IF(ISNUMBER(EO775),EO775*#REF!,"")</f>
        <v/>
      </c>
      <c r="FA775" s="53" t="str">
        <f>IF(ISNUMBER(EP775),EP775*#REF!,"")</f>
        <v/>
      </c>
      <c r="FB775" s="53" t="e">
        <f>IF(ISNUMBER(EQ775),EQ775*#REF!,"")</f>
        <v>#REF!</v>
      </c>
      <c r="FC775" s="53" t="str">
        <f>IF(ISNUMBER(ER775),ER775*#REF!,"")</f>
        <v/>
      </c>
      <c r="FD775" s="53" t="e">
        <f>IF(ISNUMBER(ES775),ES775*#REF!,"")</f>
        <v>#REF!</v>
      </c>
      <c r="FE775" s="53" t="e">
        <f>IF(ISNUMBER(ET775),ET775*#REF!,"")</f>
        <v>#REF!</v>
      </c>
      <c r="FF775" s="52" t="e">
        <f>IF(ISNUMBER(EU775),EU775*#REF!,"")</f>
        <v>#REF!</v>
      </c>
      <c r="FG775" s="55" t="str">
        <f t="shared" si="957"/>
        <v/>
      </c>
      <c r="FH775" s="55" t="str">
        <f t="shared" si="958"/>
        <v/>
      </c>
      <c r="FI775" s="55" t="str">
        <f t="shared" si="959"/>
        <v/>
      </c>
      <c r="FJ775" s="55" t="str">
        <f t="shared" si="960"/>
        <v/>
      </c>
      <c r="FK775" s="55" t="str">
        <f t="shared" si="961"/>
        <v/>
      </c>
      <c r="FL775" s="55" t="str">
        <f t="shared" si="962"/>
        <v/>
      </c>
      <c r="FM775" s="55" t="str">
        <f t="shared" si="963"/>
        <v/>
      </c>
      <c r="FN775" s="55" t="str">
        <f t="shared" si="964"/>
        <v/>
      </c>
      <c r="FO775" s="55" t="str">
        <f t="shared" si="965"/>
        <v/>
      </c>
      <c r="FP775" s="55" t="str">
        <f t="shared" si="966"/>
        <v/>
      </c>
      <c r="FQ775" s="59" t="str">
        <f t="shared" si="967"/>
        <v/>
      </c>
      <c r="FR775" s="53" t="str">
        <f t="shared" si="992"/>
        <v/>
      </c>
      <c r="FS775" s="53" t="e">
        <f t="shared" si="968"/>
        <v>#VALUE!</v>
      </c>
      <c r="FT775" s="19" t="e">
        <f t="shared" si="969"/>
        <v>#VALUE!</v>
      </c>
      <c r="FU775" s="19" t="e">
        <f t="shared" si="970"/>
        <v>#VALUE!</v>
      </c>
      <c r="FV775" s="19" t="e">
        <f t="shared" si="971"/>
        <v>#VALUE!</v>
      </c>
      <c r="FW775" s="50" t="e">
        <f t="shared" si="972"/>
        <v>#VALUE!</v>
      </c>
      <c r="FX775" s="120">
        <f t="shared" si="973"/>
        <v>0</v>
      </c>
      <c r="FY775" s="120">
        <f t="shared" si="974"/>
        <v>0</v>
      </c>
      <c r="FZ775" s="120">
        <f t="shared" si="975"/>
        <v>0</v>
      </c>
      <c r="GA775" s="120">
        <f t="shared" si="976"/>
        <v>0</v>
      </c>
      <c r="GB775" s="120">
        <f t="shared" si="977"/>
        <v>0</v>
      </c>
      <c r="GC775" s="120">
        <f t="shared" si="978"/>
        <v>0</v>
      </c>
      <c r="GD775" s="120">
        <f t="shared" si="979"/>
        <v>0</v>
      </c>
      <c r="GE775" s="120">
        <f t="shared" si="980"/>
        <v>0</v>
      </c>
      <c r="GF775" s="120">
        <f t="shared" si="981"/>
        <v>0</v>
      </c>
      <c r="GG775">
        <f t="shared" si="982"/>
        <v>0</v>
      </c>
      <c r="GH775">
        <f t="shared" si="983"/>
        <v>0</v>
      </c>
      <c r="GI775">
        <v>6</v>
      </c>
      <c r="GJ775" t="str">
        <f t="shared" si="984"/>
        <v/>
      </c>
    </row>
    <row r="776" spans="1:192" x14ac:dyDescent="0.2">
      <c r="A776" s="50">
        <f t="shared" si="986"/>
        <v>775</v>
      </c>
      <c r="B776" s="2" t="s">
        <v>574</v>
      </c>
      <c r="C776" s="2" t="s">
        <v>1186</v>
      </c>
      <c r="D776" s="2"/>
      <c r="E776" s="2"/>
      <c r="F776" s="19">
        <v>3541100</v>
      </c>
      <c r="G776" s="19">
        <v>5656730</v>
      </c>
      <c r="H776" s="77">
        <f t="shared" si="924"/>
        <v>541009.13</v>
      </c>
      <c r="I776" s="77">
        <f t="shared" si="925"/>
        <v>5654907.0980000002</v>
      </c>
      <c r="J776" s="19">
        <v>230.4</v>
      </c>
      <c r="K776" s="19" t="s">
        <v>1333</v>
      </c>
      <c r="L776" s="19">
        <v>160</v>
      </c>
      <c r="O776" s="66">
        <v>167.8</v>
      </c>
      <c r="P776" s="66"/>
      <c r="Q776" s="2" t="s">
        <v>1343</v>
      </c>
      <c r="R776" s="2" t="s">
        <v>420</v>
      </c>
      <c r="S776" s="2" t="s">
        <v>1324</v>
      </c>
      <c r="T776" s="241" t="str">
        <f t="shared" si="926"/>
        <v>-</v>
      </c>
      <c r="U776" s="241" t="str">
        <f t="shared" si="927"/>
        <v>-</v>
      </c>
      <c r="V776" s="241" t="str">
        <f t="shared" si="928"/>
        <v>-</v>
      </c>
      <c r="W776" s="241" t="str">
        <f t="shared" si="991"/>
        <v>-</v>
      </c>
      <c r="X776" s="260">
        <f t="shared" si="989"/>
        <v>6</v>
      </c>
      <c r="Y776" s="261" t="str">
        <f t="shared" si="993"/>
        <v/>
      </c>
      <c r="Z776" s="56"/>
      <c r="AA776" s="86">
        <v>34548</v>
      </c>
      <c r="AB776" s="76">
        <v>1</v>
      </c>
      <c r="AC776" s="2" t="s">
        <v>568</v>
      </c>
      <c r="AD776" s="2" t="s">
        <v>2307</v>
      </c>
      <c r="AE776" s="56"/>
      <c r="AF776" s="66">
        <v>13.2</v>
      </c>
      <c r="AG776" s="19">
        <v>826</v>
      </c>
      <c r="AH776" s="19">
        <v>7.2</v>
      </c>
      <c r="AM776" s="66">
        <v>1.1599999999999999</v>
      </c>
      <c r="AN776">
        <v>23.9</v>
      </c>
      <c r="AO776">
        <v>17.399999999999999</v>
      </c>
      <c r="AS776" s="193">
        <f t="shared" si="987"/>
        <v>669.54</v>
      </c>
      <c r="AT776" s="248" t="str">
        <f t="shared" si="988"/>
        <v/>
      </c>
      <c r="AU776">
        <v>9.3000000000000007</v>
      </c>
      <c r="AV776">
        <v>33.1</v>
      </c>
      <c r="AW776">
        <v>116</v>
      </c>
      <c r="AX776">
        <v>30.2</v>
      </c>
      <c r="AY776">
        <v>73.599999999999994</v>
      </c>
      <c r="AZ776" s="61">
        <v>379.1</v>
      </c>
      <c r="BB776">
        <v>3.1</v>
      </c>
      <c r="BE776">
        <v>0.04</v>
      </c>
      <c r="BF776" s="2" t="s">
        <v>1370</v>
      </c>
      <c r="BJ776">
        <v>25.1</v>
      </c>
      <c r="CM776">
        <v>8.1</v>
      </c>
      <c r="CN776" s="103">
        <v>29.4</v>
      </c>
      <c r="DB776" s="103"/>
      <c r="DC776" s="103"/>
      <c r="DD776" s="103"/>
      <c r="DE776" s="103"/>
      <c r="DF776" s="103"/>
      <c r="DG776" s="103"/>
      <c r="DH776" s="103"/>
      <c r="DI776" s="103"/>
      <c r="DJ776" s="103"/>
      <c r="DK776" s="103"/>
      <c r="DL776" s="103"/>
      <c r="DM776" s="103"/>
      <c r="DN776" s="103"/>
      <c r="DO776" s="103"/>
      <c r="DP776" s="103"/>
      <c r="DQ776" s="103"/>
      <c r="DR776" s="103"/>
      <c r="DS776" s="104"/>
      <c r="DT776" s="50">
        <f t="shared" si="929"/>
        <v>1</v>
      </c>
      <c r="DU776" s="73">
        <f t="shared" si="930"/>
        <v>0</v>
      </c>
      <c r="DV776" s="73">
        <f t="shared" si="931"/>
        <v>0</v>
      </c>
      <c r="DW776" s="73">
        <f t="shared" si="932"/>
        <v>1</v>
      </c>
      <c r="DX776" s="73">
        <f t="shared" si="933"/>
        <v>0</v>
      </c>
      <c r="DY776" s="125">
        <f t="shared" si="934"/>
        <v>0</v>
      </c>
      <c r="DZ776" s="73">
        <f t="shared" si="935"/>
        <v>1</v>
      </c>
      <c r="EA776" s="19">
        <f t="shared" si="936"/>
        <v>0</v>
      </c>
      <c r="EB776" s="50">
        <f t="shared" si="937"/>
        <v>0</v>
      </c>
      <c r="EC776" s="19">
        <f t="shared" si="938"/>
        <v>1</v>
      </c>
      <c r="ED776" s="19">
        <f t="shared" si="939"/>
        <v>0</v>
      </c>
      <c r="EE776" s="19">
        <f t="shared" si="940"/>
        <v>0</v>
      </c>
      <c r="EF776" s="50">
        <f t="shared" si="941"/>
        <v>0</v>
      </c>
      <c r="EG776" s="19">
        <f t="shared" si="942"/>
        <v>1</v>
      </c>
      <c r="EH776" s="19">
        <f t="shared" si="943"/>
        <v>0</v>
      </c>
      <c r="EI776" s="50">
        <f t="shared" si="944"/>
        <v>0</v>
      </c>
      <c r="EJ776" s="125">
        <f t="shared" si="945"/>
        <v>1</v>
      </c>
      <c r="EK776">
        <f t="shared" si="946"/>
        <v>9.3000000000000007</v>
      </c>
      <c r="EL776">
        <f t="shared" si="947"/>
        <v>3.1</v>
      </c>
      <c r="EM776">
        <f t="shared" si="948"/>
        <v>33.1</v>
      </c>
      <c r="EN776">
        <f t="shared" si="949"/>
        <v>116</v>
      </c>
      <c r="EO776" t="str">
        <f t="shared" si="950"/>
        <v/>
      </c>
      <c r="EP776">
        <f t="shared" si="951"/>
        <v>0.04</v>
      </c>
      <c r="EQ776">
        <f t="shared" si="952"/>
        <v>379.1</v>
      </c>
      <c r="ER776" t="str">
        <f t="shared" si="953"/>
        <v/>
      </c>
      <c r="ES776">
        <f t="shared" si="954"/>
        <v>25.1</v>
      </c>
      <c r="ET776">
        <f t="shared" si="955"/>
        <v>73.599999999999994</v>
      </c>
      <c r="EU776" s="61">
        <f t="shared" si="956"/>
        <v>30.2</v>
      </c>
      <c r="EV776" s="53" t="e">
        <f>IF(ISNUMBER(EK776),EK776*#REF!,"")</f>
        <v>#REF!</v>
      </c>
      <c r="EW776" s="53" t="e">
        <f>IF(ISNUMBER(EL776),EL776*#REF!,"")</f>
        <v>#REF!</v>
      </c>
      <c r="EX776" s="53" t="e">
        <f>IF(ISNUMBER(EM776),EM776*#REF!,"")</f>
        <v>#REF!</v>
      </c>
      <c r="EY776" s="53" t="e">
        <f>IF(ISNUMBER(EN776),EN776*#REF!,"")</f>
        <v>#REF!</v>
      </c>
      <c r="EZ776" s="53" t="str">
        <f>IF(ISNUMBER(EO776),EO776*#REF!,"")</f>
        <v/>
      </c>
      <c r="FA776" s="53" t="e">
        <f>IF(ISNUMBER(EP776),EP776*#REF!,"")</f>
        <v>#REF!</v>
      </c>
      <c r="FB776" s="53" t="e">
        <f>IF(ISNUMBER(EQ776),EQ776*#REF!,"")</f>
        <v>#REF!</v>
      </c>
      <c r="FC776" s="53" t="str">
        <f>IF(ISNUMBER(ER776),ER776*#REF!,"")</f>
        <v/>
      </c>
      <c r="FD776" s="53" t="e">
        <f>IF(ISNUMBER(ES776),ES776*#REF!,"")</f>
        <v>#REF!</v>
      </c>
      <c r="FE776" s="53" t="e">
        <f>IF(ISNUMBER(ET776),ET776*#REF!,"")</f>
        <v>#REF!</v>
      </c>
      <c r="FF776" s="52" t="e">
        <f>IF(ISNUMBER(EU776),EU776*#REF!,"")</f>
        <v>#REF!</v>
      </c>
      <c r="FG776" s="55" t="str">
        <f t="shared" si="957"/>
        <v/>
      </c>
      <c r="FH776" s="55" t="str">
        <f t="shared" si="958"/>
        <v/>
      </c>
      <c r="FI776" s="55" t="str">
        <f t="shared" si="959"/>
        <v/>
      </c>
      <c r="FJ776" s="55" t="str">
        <f t="shared" si="960"/>
        <v/>
      </c>
      <c r="FK776" s="55" t="str">
        <f t="shared" si="961"/>
        <v/>
      </c>
      <c r="FL776" s="55" t="str">
        <f t="shared" si="962"/>
        <v/>
      </c>
      <c r="FM776" s="55" t="str">
        <f t="shared" si="963"/>
        <v/>
      </c>
      <c r="FN776" s="55" t="str">
        <f t="shared" si="964"/>
        <v/>
      </c>
      <c r="FO776" s="55" t="str">
        <f t="shared" si="965"/>
        <v/>
      </c>
      <c r="FP776" s="55" t="str">
        <f t="shared" si="966"/>
        <v/>
      </c>
      <c r="FQ776" s="59" t="str">
        <f t="shared" si="967"/>
        <v/>
      </c>
      <c r="FR776" s="53" t="str">
        <f t="shared" si="992"/>
        <v/>
      </c>
      <c r="FS776" s="53" t="e">
        <f t="shared" si="968"/>
        <v>#VALUE!</v>
      </c>
      <c r="FT776" s="19" t="e">
        <f t="shared" si="969"/>
        <v>#VALUE!</v>
      </c>
      <c r="FU776" s="19" t="e">
        <f t="shared" si="970"/>
        <v>#VALUE!</v>
      </c>
      <c r="FV776" s="19" t="e">
        <f t="shared" si="971"/>
        <v>#VALUE!</v>
      </c>
      <c r="FW776" s="50" t="e">
        <f t="shared" si="972"/>
        <v>#VALUE!</v>
      </c>
      <c r="FX776" s="120">
        <f t="shared" si="973"/>
        <v>0</v>
      </c>
      <c r="FY776" s="120">
        <f t="shared" si="974"/>
        <v>0</v>
      </c>
      <c r="FZ776" s="120">
        <f t="shared" si="975"/>
        <v>0</v>
      </c>
      <c r="GA776" s="120">
        <f t="shared" si="976"/>
        <v>0</v>
      </c>
      <c r="GB776" s="120">
        <f t="shared" si="977"/>
        <v>0</v>
      </c>
      <c r="GC776" s="120">
        <f t="shared" si="978"/>
        <v>0</v>
      </c>
      <c r="GD776" s="120">
        <f t="shared" si="979"/>
        <v>0</v>
      </c>
      <c r="GE776" s="120">
        <f t="shared" si="980"/>
        <v>0</v>
      </c>
      <c r="GF776" s="120">
        <f t="shared" si="981"/>
        <v>0</v>
      </c>
      <c r="GG776">
        <f t="shared" si="982"/>
        <v>0</v>
      </c>
      <c r="GH776">
        <f t="shared" si="983"/>
        <v>0</v>
      </c>
      <c r="GI776">
        <v>6</v>
      </c>
      <c r="GJ776" t="str">
        <f t="shared" si="984"/>
        <v/>
      </c>
    </row>
    <row r="777" spans="1:192" x14ac:dyDescent="0.2">
      <c r="A777" s="50">
        <f t="shared" si="986"/>
        <v>776</v>
      </c>
      <c r="B777" s="2" t="s">
        <v>507</v>
      </c>
      <c r="C777" s="2" t="s">
        <v>508</v>
      </c>
      <c r="D777" s="2"/>
      <c r="E777" s="2"/>
      <c r="F777" s="19">
        <v>3502430</v>
      </c>
      <c r="G777" s="19">
        <v>5609560</v>
      </c>
      <c r="H777" s="77">
        <f t="shared" si="924"/>
        <v>502354.59800000006</v>
      </c>
      <c r="I777" s="77">
        <f t="shared" si="925"/>
        <v>5607755.966</v>
      </c>
      <c r="J777" s="19">
        <v>264.47000000000003</v>
      </c>
      <c r="K777" s="19" t="s">
        <v>1334</v>
      </c>
      <c r="L777" s="19">
        <v>200</v>
      </c>
      <c r="Q777" s="2" t="s">
        <v>362</v>
      </c>
      <c r="R777" s="58" t="s">
        <v>1926</v>
      </c>
      <c r="S777" s="2" t="s">
        <v>2811</v>
      </c>
      <c r="T777" s="241" t="str">
        <f t="shared" si="926"/>
        <v>-</v>
      </c>
      <c r="U777" s="241" t="str">
        <f t="shared" si="927"/>
        <v>-</v>
      </c>
      <c r="V777" s="241" t="str">
        <f t="shared" si="928"/>
        <v>-</v>
      </c>
      <c r="W777" s="241" t="str">
        <f t="shared" si="991"/>
        <v>-</v>
      </c>
      <c r="X777" s="260">
        <f t="shared" si="989"/>
        <v>6</v>
      </c>
      <c r="Y777" s="261" t="str">
        <f t="shared" si="993"/>
        <v/>
      </c>
      <c r="Z777" s="56"/>
      <c r="AA777" s="48">
        <v>27724</v>
      </c>
      <c r="AB777" s="73">
        <v>1</v>
      </c>
      <c r="AC777" s="2" t="s">
        <v>509</v>
      </c>
      <c r="AD777" t="s">
        <v>2342</v>
      </c>
      <c r="AE777" s="56"/>
      <c r="AF777" s="66" t="s">
        <v>3088</v>
      </c>
      <c r="AH777" s="19">
        <v>7.71</v>
      </c>
      <c r="AN777" s="103">
        <v>6.6</v>
      </c>
      <c r="AO777" s="103">
        <v>6.6</v>
      </c>
      <c r="AP777" s="19">
        <v>5.6</v>
      </c>
      <c r="AS777" s="193">
        <f t="shared" si="987"/>
        <v>252.48000000000002</v>
      </c>
      <c r="AT777" s="248" t="str">
        <f t="shared" si="988"/>
        <v/>
      </c>
      <c r="AU777" s="103">
        <v>6.4</v>
      </c>
      <c r="AV777" s="129">
        <v>16</v>
      </c>
      <c r="AW777" s="103">
        <v>20.8</v>
      </c>
      <c r="AX777" s="103">
        <v>7.6</v>
      </c>
      <c r="AY777" s="103">
        <v>10.3</v>
      </c>
      <c r="AZ777" s="226">
        <v>143</v>
      </c>
      <c r="BB777" s="103">
        <v>1.7</v>
      </c>
      <c r="BD777">
        <v>0</v>
      </c>
      <c r="BE777" s="103">
        <v>0.03</v>
      </c>
      <c r="BF777" s="103">
        <v>0</v>
      </c>
      <c r="BG777" s="103"/>
      <c r="BH777" s="103"/>
      <c r="BJ777" s="103">
        <v>11.5</v>
      </c>
      <c r="BK777" s="103"/>
      <c r="BM777" s="103">
        <v>35.15</v>
      </c>
      <c r="BN777" s="104"/>
      <c r="BU777" s="103"/>
      <c r="BZ777" s="103"/>
      <c r="CA777" s="103"/>
      <c r="CN777" s="90" t="s">
        <v>3088</v>
      </c>
      <c r="DB777" s="103"/>
      <c r="DC777" s="103"/>
      <c r="DD777" s="103"/>
      <c r="DE777" s="103"/>
      <c r="DF777" s="103"/>
      <c r="DG777" s="103"/>
      <c r="DH777" s="103"/>
      <c r="DI777" s="103"/>
      <c r="DJ777" s="103"/>
      <c r="DK777" s="103"/>
      <c r="DL777" s="103"/>
      <c r="DM777" s="103"/>
      <c r="DN777" s="103"/>
      <c r="DO777" s="103"/>
      <c r="DP777" s="103"/>
      <c r="DQ777" s="103"/>
      <c r="DR777" s="103"/>
      <c r="DS777" s="104"/>
      <c r="DT777" s="50">
        <f t="shared" si="929"/>
        <v>1</v>
      </c>
      <c r="DU777" s="73">
        <f t="shared" si="930"/>
        <v>0</v>
      </c>
      <c r="DV777" s="73">
        <f t="shared" si="931"/>
        <v>0</v>
      </c>
      <c r="DW777" s="73">
        <f t="shared" si="932"/>
        <v>1</v>
      </c>
      <c r="DX777" s="73">
        <f t="shared" si="933"/>
        <v>0</v>
      </c>
      <c r="DY777" s="125">
        <f t="shared" si="934"/>
        <v>0</v>
      </c>
      <c r="DZ777" s="73">
        <f t="shared" si="935"/>
        <v>0</v>
      </c>
      <c r="EA777" s="19">
        <f t="shared" si="936"/>
        <v>0</v>
      </c>
      <c r="EB777" s="50">
        <f t="shared" si="937"/>
        <v>1</v>
      </c>
      <c r="EC777" s="19">
        <f t="shared" si="938"/>
        <v>1</v>
      </c>
      <c r="ED777" s="19">
        <f t="shared" si="939"/>
        <v>0</v>
      </c>
      <c r="EE777" s="19">
        <f t="shared" si="940"/>
        <v>0</v>
      </c>
      <c r="EF777" s="50">
        <f t="shared" si="941"/>
        <v>0</v>
      </c>
      <c r="EG777" s="19">
        <f t="shared" si="942"/>
        <v>0</v>
      </c>
      <c r="EH777" s="19">
        <f t="shared" si="943"/>
        <v>0</v>
      </c>
      <c r="EI777" s="50">
        <f t="shared" si="944"/>
        <v>1</v>
      </c>
      <c r="EJ777" s="125">
        <f t="shared" si="945"/>
        <v>1</v>
      </c>
      <c r="EK777">
        <f t="shared" si="946"/>
        <v>6.4</v>
      </c>
      <c r="EL777">
        <f t="shared" si="947"/>
        <v>1.7</v>
      </c>
      <c r="EM777">
        <f t="shared" si="948"/>
        <v>16</v>
      </c>
      <c r="EN777">
        <f t="shared" si="949"/>
        <v>20.8</v>
      </c>
      <c r="EO777">
        <f t="shared" si="950"/>
        <v>0</v>
      </c>
      <c r="EP777">
        <f t="shared" si="951"/>
        <v>0.03</v>
      </c>
      <c r="EQ777">
        <f t="shared" si="952"/>
        <v>143</v>
      </c>
      <c r="ER777" t="str">
        <f t="shared" si="953"/>
        <v/>
      </c>
      <c r="ES777">
        <f t="shared" si="954"/>
        <v>11.5</v>
      </c>
      <c r="ET777">
        <f t="shared" si="955"/>
        <v>10.3</v>
      </c>
      <c r="EU777" s="61">
        <f t="shared" si="956"/>
        <v>7.6</v>
      </c>
      <c r="EV777" s="53" t="e">
        <f>IF(ISNUMBER(EK777),EK777*#REF!,"")</f>
        <v>#REF!</v>
      </c>
      <c r="EW777" s="53" t="e">
        <f>IF(ISNUMBER(EL777),EL777*#REF!,"")</f>
        <v>#REF!</v>
      </c>
      <c r="EX777" s="53" t="e">
        <f>IF(ISNUMBER(EM777),EM777*#REF!,"")</f>
        <v>#REF!</v>
      </c>
      <c r="EY777" s="53" t="e">
        <f>IF(ISNUMBER(EN777),EN777*#REF!,"")</f>
        <v>#REF!</v>
      </c>
      <c r="EZ777" s="53" t="e">
        <f>IF(ISNUMBER(EO777),EO777*#REF!,"")</f>
        <v>#REF!</v>
      </c>
      <c r="FA777" s="53" t="e">
        <f>IF(ISNUMBER(EP777),EP777*#REF!,"")</f>
        <v>#REF!</v>
      </c>
      <c r="FB777" s="53" t="e">
        <f>IF(ISNUMBER(EQ777),EQ777*#REF!,"")</f>
        <v>#REF!</v>
      </c>
      <c r="FC777" s="53" t="str">
        <f>IF(ISNUMBER(ER777),ER777*#REF!,"")</f>
        <v/>
      </c>
      <c r="FD777" s="53" t="e">
        <f>IF(ISNUMBER(ES777),ES777*#REF!,"")</f>
        <v>#REF!</v>
      </c>
      <c r="FE777" s="53" t="e">
        <f>IF(ISNUMBER(ET777),ET777*#REF!,"")</f>
        <v>#REF!</v>
      </c>
      <c r="FF777" s="52" t="e">
        <f>IF(ISNUMBER(EU777),EU777*#REF!,"")</f>
        <v>#REF!</v>
      </c>
      <c r="FG777" s="55" t="str">
        <f t="shared" si="957"/>
        <v/>
      </c>
      <c r="FH777" s="55" t="str">
        <f t="shared" si="958"/>
        <v/>
      </c>
      <c r="FI777" s="55" t="str">
        <f t="shared" si="959"/>
        <v/>
      </c>
      <c r="FJ777" s="55" t="str">
        <f t="shared" si="960"/>
        <v/>
      </c>
      <c r="FK777" s="55" t="str">
        <f t="shared" si="961"/>
        <v/>
      </c>
      <c r="FL777" s="55" t="str">
        <f t="shared" si="962"/>
        <v/>
      </c>
      <c r="FM777" s="55" t="str">
        <f t="shared" si="963"/>
        <v/>
      </c>
      <c r="FN777" s="55" t="str">
        <f t="shared" si="964"/>
        <v/>
      </c>
      <c r="FO777" s="55" t="str">
        <f t="shared" si="965"/>
        <v/>
      </c>
      <c r="FP777" s="55" t="str">
        <f t="shared" si="966"/>
        <v/>
      </c>
      <c r="FQ777" s="59" t="str">
        <f t="shared" si="967"/>
        <v/>
      </c>
      <c r="FR777" s="53" t="str">
        <f t="shared" si="992"/>
        <v/>
      </c>
      <c r="FS777" s="53" t="e">
        <f t="shared" si="968"/>
        <v>#VALUE!</v>
      </c>
      <c r="FT777" s="19" t="e">
        <f t="shared" si="969"/>
        <v>#VALUE!</v>
      </c>
      <c r="FU777" s="19" t="e">
        <f t="shared" si="970"/>
        <v>#VALUE!</v>
      </c>
      <c r="FV777" s="19" t="e">
        <f t="shared" si="971"/>
        <v>#VALUE!</v>
      </c>
      <c r="FW777" s="50" t="e">
        <f t="shared" si="972"/>
        <v>#VALUE!</v>
      </c>
      <c r="FX777" s="120">
        <f t="shared" si="973"/>
        <v>0</v>
      </c>
      <c r="FY777" s="120">
        <f t="shared" si="974"/>
        <v>0</v>
      </c>
      <c r="FZ777" s="120">
        <f t="shared" si="975"/>
        <v>0</v>
      </c>
      <c r="GA777" s="120">
        <f t="shared" si="976"/>
        <v>0</v>
      </c>
      <c r="GB777" s="120">
        <f t="shared" si="977"/>
        <v>0</v>
      </c>
      <c r="GC777" s="120">
        <f t="shared" si="978"/>
        <v>0</v>
      </c>
      <c r="GD777" s="120">
        <f t="shared" si="979"/>
        <v>0</v>
      </c>
      <c r="GE777" s="120">
        <f t="shared" si="980"/>
        <v>0</v>
      </c>
      <c r="GF777" s="120">
        <f t="shared" si="981"/>
        <v>0</v>
      </c>
      <c r="GG777">
        <f t="shared" si="982"/>
        <v>0</v>
      </c>
      <c r="GH777">
        <f t="shared" si="983"/>
        <v>0</v>
      </c>
      <c r="GI777">
        <v>6</v>
      </c>
      <c r="GJ777" t="str">
        <f t="shared" si="984"/>
        <v/>
      </c>
    </row>
    <row r="778" spans="1:192" x14ac:dyDescent="0.2">
      <c r="A778" s="50">
        <f t="shared" si="986"/>
        <v>777</v>
      </c>
      <c r="B778" s="2" t="s">
        <v>510</v>
      </c>
      <c r="C778" s="2" t="s">
        <v>511</v>
      </c>
      <c r="D778" s="2"/>
      <c r="E778" s="2"/>
      <c r="F778" s="19">
        <v>3500260</v>
      </c>
      <c r="G778" s="19">
        <v>5612075</v>
      </c>
      <c r="H778" s="77">
        <f t="shared" si="924"/>
        <v>500185.46600000001</v>
      </c>
      <c r="I778" s="77">
        <f t="shared" si="925"/>
        <v>5610269.96</v>
      </c>
      <c r="J778" s="19">
        <v>329</v>
      </c>
      <c r="K778" s="19" t="s">
        <v>1334</v>
      </c>
      <c r="L778" s="19">
        <v>145</v>
      </c>
      <c r="Q778" s="2" t="s">
        <v>362</v>
      </c>
      <c r="R778" s="58" t="s">
        <v>1926</v>
      </c>
      <c r="S778" s="2" t="s">
        <v>2811</v>
      </c>
      <c r="T778" s="241" t="str">
        <f t="shared" si="926"/>
        <v>-</v>
      </c>
      <c r="U778" s="241" t="str">
        <f t="shared" si="927"/>
        <v>-</v>
      </c>
      <c r="V778" s="241" t="str">
        <f t="shared" si="928"/>
        <v>-</v>
      </c>
      <c r="W778" s="241" t="str">
        <f t="shared" si="991"/>
        <v>-</v>
      </c>
      <c r="X778" s="260">
        <f t="shared" si="989"/>
        <v>6</v>
      </c>
      <c r="Y778" s="261" t="str">
        <f t="shared" si="993"/>
        <v/>
      </c>
      <c r="Z778" s="56"/>
      <c r="AA778" s="48">
        <v>26835</v>
      </c>
      <c r="AB778" s="73">
        <v>1</v>
      </c>
      <c r="AC778" s="2" t="s">
        <v>512</v>
      </c>
      <c r="AD778" s="2" t="s">
        <v>2343</v>
      </c>
      <c r="AE778" s="56"/>
      <c r="AF778" s="66">
        <v>12.5</v>
      </c>
      <c r="AH778" s="19">
        <v>8.0299999999999994</v>
      </c>
      <c r="AN778" s="103">
        <v>5.7</v>
      </c>
      <c r="AO778" s="103">
        <v>5.7</v>
      </c>
      <c r="AP778" s="19">
        <v>0.9</v>
      </c>
      <c r="AS778" s="193">
        <f t="shared" si="987"/>
        <v>211.732</v>
      </c>
      <c r="AT778" s="248" t="str">
        <f t="shared" si="988"/>
        <v/>
      </c>
      <c r="AU778" s="103">
        <v>6.8</v>
      </c>
      <c r="AV778" s="103">
        <v>12.1</v>
      </c>
      <c r="AW778" s="103">
        <v>20.7</v>
      </c>
      <c r="AX778" s="103">
        <v>5.5</v>
      </c>
      <c r="AY778" s="90" t="s">
        <v>2344</v>
      </c>
      <c r="AZ778" s="224">
        <f>AO778*21.76</f>
        <v>124.03200000000001</v>
      </c>
      <c r="BB778" s="103">
        <v>0.9</v>
      </c>
      <c r="BD778">
        <v>0</v>
      </c>
      <c r="BE778" s="90" t="s">
        <v>1380</v>
      </c>
      <c r="BF778" s="103">
        <v>0</v>
      </c>
      <c r="BG778" s="103"/>
      <c r="BH778" s="103"/>
      <c r="BJ778" s="103">
        <v>2.7</v>
      </c>
      <c r="BK778" s="103"/>
      <c r="BM778" s="281">
        <v>39</v>
      </c>
      <c r="BN778" s="104"/>
      <c r="BU778" s="103"/>
      <c r="BZ778" s="103"/>
      <c r="CA778" s="103"/>
      <c r="CN778" s="90" t="s">
        <v>3088</v>
      </c>
      <c r="DB778" s="103"/>
      <c r="DC778" s="103"/>
      <c r="DD778" s="103"/>
      <c r="DE778" s="103"/>
      <c r="DF778" s="103"/>
      <c r="DG778" s="103"/>
      <c r="DH778" s="103"/>
      <c r="DI778" s="103"/>
      <c r="DJ778" s="103"/>
      <c r="DK778" s="103"/>
      <c r="DL778" s="103"/>
      <c r="DM778" s="103"/>
      <c r="DN778" s="103"/>
      <c r="DO778" s="103"/>
      <c r="DP778" s="103"/>
      <c r="DQ778" s="103"/>
      <c r="DR778" s="103"/>
      <c r="DS778" s="104"/>
      <c r="DT778" s="50">
        <f t="shared" si="929"/>
        <v>1</v>
      </c>
      <c r="DU778" s="73">
        <f t="shared" si="930"/>
        <v>0</v>
      </c>
      <c r="DV778" s="73">
        <f t="shared" si="931"/>
        <v>0</v>
      </c>
      <c r="DW778" s="73">
        <f t="shared" si="932"/>
        <v>1</v>
      </c>
      <c r="DX778" s="73">
        <f t="shared" si="933"/>
        <v>0</v>
      </c>
      <c r="DY778" s="125">
        <f t="shared" si="934"/>
        <v>0</v>
      </c>
      <c r="DZ778" s="73">
        <f t="shared" si="935"/>
        <v>1</v>
      </c>
      <c r="EA778" s="19">
        <f t="shared" si="936"/>
        <v>0</v>
      </c>
      <c r="EB778" s="50">
        <f t="shared" si="937"/>
        <v>0</v>
      </c>
      <c r="EC778" s="19">
        <f t="shared" si="938"/>
        <v>1</v>
      </c>
      <c r="ED778" s="19">
        <f t="shared" si="939"/>
        <v>0</v>
      </c>
      <c r="EE778" s="19">
        <f t="shared" si="940"/>
        <v>0</v>
      </c>
      <c r="EF778" s="50">
        <f t="shared" si="941"/>
        <v>0</v>
      </c>
      <c r="EG778" s="19">
        <f t="shared" si="942"/>
        <v>0</v>
      </c>
      <c r="EH778" s="19">
        <f t="shared" si="943"/>
        <v>0</v>
      </c>
      <c r="EI778" s="50">
        <f t="shared" si="944"/>
        <v>1</v>
      </c>
      <c r="EJ778" s="125">
        <f t="shared" si="945"/>
        <v>1</v>
      </c>
      <c r="EK778">
        <f t="shared" si="946"/>
        <v>6.8</v>
      </c>
      <c r="EL778">
        <f t="shared" si="947"/>
        <v>0.9</v>
      </c>
      <c r="EM778">
        <f t="shared" si="948"/>
        <v>12.1</v>
      </c>
      <c r="EN778">
        <f t="shared" si="949"/>
        <v>20.7</v>
      </c>
      <c r="EO778">
        <f t="shared" si="950"/>
        <v>0</v>
      </c>
      <c r="EP778" t="str">
        <f t="shared" si="951"/>
        <v/>
      </c>
      <c r="EQ778">
        <f t="shared" si="952"/>
        <v>124.03200000000001</v>
      </c>
      <c r="ER778" t="str">
        <f t="shared" si="953"/>
        <v/>
      </c>
      <c r="ES778">
        <f t="shared" si="954"/>
        <v>2.7</v>
      </c>
      <c r="ET778" t="str">
        <f t="shared" si="955"/>
        <v/>
      </c>
      <c r="EU778" s="61">
        <f t="shared" si="956"/>
        <v>5.5</v>
      </c>
      <c r="EV778" s="53" t="e">
        <f>IF(ISNUMBER(EK778),EK778*#REF!,"")</f>
        <v>#REF!</v>
      </c>
      <c r="EW778" s="53" t="e">
        <f>IF(ISNUMBER(EL778),EL778*#REF!,"")</f>
        <v>#REF!</v>
      </c>
      <c r="EX778" s="53" t="e">
        <f>IF(ISNUMBER(EM778),EM778*#REF!,"")</f>
        <v>#REF!</v>
      </c>
      <c r="EY778" s="53" t="e">
        <f>IF(ISNUMBER(EN778),EN778*#REF!,"")</f>
        <v>#REF!</v>
      </c>
      <c r="EZ778" s="53" t="e">
        <f>IF(ISNUMBER(EO778),EO778*#REF!,"")</f>
        <v>#REF!</v>
      </c>
      <c r="FA778" s="53" t="str">
        <f>IF(ISNUMBER(EP778),EP778*#REF!,"")</f>
        <v/>
      </c>
      <c r="FB778" s="53" t="e">
        <f>IF(ISNUMBER(EQ778),EQ778*#REF!,"")</f>
        <v>#REF!</v>
      </c>
      <c r="FC778" s="53" t="str">
        <f>IF(ISNUMBER(ER778),ER778*#REF!,"")</f>
        <v/>
      </c>
      <c r="FD778" s="53" t="e">
        <f>IF(ISNUMBER(ES778),ES778*#REF!,"")</f>
        <v>#REF!</v>
      </c>
      <c r="FE778" s="53" t="str">
        <f>IF(ISNUMBER(ET778),ET778*#REF!,"")</f>
        <v/>
      </c>
      <c r="FF778" s="52" t="e">
        <f>IF(ISNUMBER(EU778),EU778*#REF!,"")</f>
        <v>#REF!</v>
      </c>
      <c r="FG778" s="55" t="str">
        <f t="shared" si="957"/>
        <v/>
      </c>
      <c r="FH778" s="55" t="str">
        <f t="shared" si="958"/>
        <v/>
      </c>
      <c r="FI778" s="55" t="str">
        <f t="shared" si="959"/>
        <v/>
      </c>
      <c r="FJ778" s="55" t="str">
        <f t="shared" si="960"/>
        <v/>
      </c>
      <c r="FK778" s="55" t="str">
        <f t="shared" si="961"/>
        <v/>
      </c>
      <c r="FL778" s="55" t="str">
        <f t="shared" si="962"/>
        <v/>
      </c>
      <c r="FM778" s="55" t="str">
        <f t="shared" si="963"/>
        <v/>
      </c>
      <c r="FN778" s="55" t="str">
        <f t="shared" si="964"/>
        <v/>
      </c>
      <c r="FO778" s="55" t="str">
        <f t="shared" si="965"/>
        <v/>
      </c>
      <c r="FP778" s="55" t="str">
        <f t="shared" si="966"/>
        <v/>
      </c>
      <c r="FQ778" s="59" t="str">
        <f t="shared" si="967"/>
        <v/>
      </c>
      <c r="FR778" s="53" t="str">
        <f t="shared" si="992"/>
        <v/>
      </c>
      <c r="FS778" s="53" t="e">
        <f t="shared" si="968"/>
        <v>#VALUE!</v>
      </c>
      <c r="FT778" s="19" t="e">
        <f t="shared" si="969"/>
        <v>#VALUE!</v>
      </c>
      <c r="FU778" s="19" t="e">
        <f t="shared" si="970"/>
        <v>#VALUE!</v>
      </c>
      <c r="FV778" s="19" t="e">
        <f t="shared" si="971"/>
        <v>#VALUE!</v>
      </c>
      <c r="FW778" s="50" t="e">
        <f t="shared" si="972"/>
        <v>#VALUE!</v>
      </c>
      <c r="FX778" s="120">
        <f t="shared" si="973"/>
        <v>0</v>
      </c>
      <c r="FY778" s="120">
        <f t="shared" si="974"/>
        <v>0</v>
      </c>
      <c r="FZ778" s="120">
        <f t="shared" si="975"/>
        <v>0</v>
      </c>
      <c r="GA778" s="120">
        <f t="shared" si="976"/>
        <v>0</v>
      </c>
      <c r="GB778" s="120">
        <f t="shared" si="977"/>
        <v>0</v>
      </c>
      <c r="GC778" s="120">
        <f t="shared" si="978"/>
        <v>0</v>
      </c>
      <c r="GD778" s="120">
        <f t="shared" si="979"/>
        <v>0</v>
      </c>
      <c r="GE778" s="120">
        <f t="shared" si="980"/>
        <v>0</v>
      </c>
      <c r="GF778" s="120">
        <f t="shared" si="981"/>
        <v>0</v>
      </c>
      <c r="GG778">
        <f t="shared" si="982"/>
        <v>0</v>
      </c>
      <c r="GH778">
        <f t="shared" si="983"/>
        <v>0</v>
      </c>
      <c r="GI778">
        <v>6</v>
      </c>
      <c r="GJ778" t="str">
        <f t="shared" si="984"/>
        <v/>
      </c>
    </row>
    <row r="779" spans="1:192" x14ac:dyDescent="0.2">
      <c r="A779" s="50">
        <f t="shared" si="986"/>
        <v>778</v>
      </c>
      <c r="B779" s="2" t="s">
        <v>739</v>
      </c>
      <c r="C779" s="2" t="s">
        <v>743</v>
      </c>
      <c r="D779" s="2"/>
      <c r="E779" s="2"/>
      <c r="F779" s="19">
        <v>3483780</v>
      </c>
      <c r="G779" s="19">
        <v>5591870</v>
      </c>
      <c r="H779" s="77">
        <f t="shared" si="924"/>
        <v>483712.05800000002</v>
      </c>
      <c r="I779" s="77">
        <f t="shared" si="925"/>
        <v>5590073.0420000004</v>
      </c>
      <c r="J779" s="19">
        <v>151</v>
      </c>
      <c r="K779" s="66" t="s">
        <v>1335</v>
      </c>
      <c r="L779" s="19">
        <v>0</v>
      </c>
      <c r="O779" s="19">
        <v>151</v>
      </c>
      <c r="Q779" t="s">
        <v>2822</v>
      </c>
      <c r="R779" s="2" t="s">
        <v>1484</v>
      </c>
      <c r="S779" s="2" t="s">
        <v>1323</v>
      </c>
      <c r="T779" s="241" t="str">
        <f t="shared" si="926"/>
        <v>-</v>
      </c>
      <c r="U779" s="241" t="str">
        <f t="shared" si="927"/>
        <v>M</v>
      </c>
      <c r="V779" s="241" t="str">
        <f t="shared" si="928"/>
        <v>-</v>
      </c>
      <c r="W779" s="241" t="str">
        <f t="shared" si="991"/>
        <v>-</v>
      </c>
      <c r="X779" s="260">
        <f t="shared" si="989"/>
        <v>6</v>
      </c>
      <c r="Y779" s="261" t="str">
        <f t="shared" si="993"/>
        <v/>
      </c>
      <c r="Z779" s="56" t="s">
        <v>1472</v>
      </c>
      <c r="AA779" s="48">
        <v>25365</v>
      </c>
      <c r="AB779" s="73">
        <v>1</v>
      </c>
      <c r="AC779" s="2" t="s">
        <v>404</v>
      </c>
      <c r="AD779" s="2" t="s">
        <v>1542</v>
      </c>
      <c r="AF779" s="19">
        <v>10.6</v>
      </c>
      <c r="AH779" s="47">
        <v>6.4</v>
      </c>
      <c r="AM779" s="66">
        <v>0.05</v>
      </c>
      <c r="AR779">
        <v>11261.02</v>
      </c>
      <c r="AS779" s="193">
        <f t="shared" si="987"/>
        <v>11261.019999999999</v>
      </c>
      <c r="AT779" s="248" t="str">
        <f t="shared" si="988"/>
        <v/>
      </c>
      <c r="AU779">
        <v>3500.69</v>
      </c>
      <c r="AV779">
        <v>154.68</v>
      </c>
      <c r="AW779">
        <v>483.68</v>
      </c>
      <c r="AX779">
        <v>6344.64</v>
      </c>
      <c r="AY779">
        <v>16.670000000000002</v>
      </c>
      <c r="AZ779" s="61">
        <v>647.21</v>
      </c>
      <c r="BB779" s="53">
        <v>97</v>
      </c>
      <c r="BE779">
        <v>6.82</v>
      </c>
      <c r="BJ779">
        <v>9.6300000000000008</v>
      </c>
      <c r="CN779" s="103">
        <v>536</v>
      </c>
      <c r="DB779" s="103"/>
      <c r="DC779" s="103"/>
      <c r="DD779" s="103"/>
      <c r="DE779" s="103"/>
      <c r="DF779" s="103"/>
      <c r="DG779" s="103"/>
      <c r="DH779" s="103"/>
      <c r="DI779" s="103"/>
      <c r="DJ779" s="103"/>
      <c r="DK779" s="103"/>
      <c r="DL779" s="103"/>
      <c r="DM779" s="103"/>
      <c r="DN779" s="103"/>
      <c r="DO779" s="103"/>
      <c r="DP779" s="103"/>
      <c r="DQ779" s="103"/>
      <c r="DR779" s="103"/>
      <c r="DS779" s="104"/>
      <c r="DT779" s="50">
        <f t="shared" si="929"/>
        <v>1</v>
      </c>
      <c r="DU779" s="73">
        <f t="shared" si="930"/>
        <v>1</v>
      </c>
      <c r="DV779" s="73">
        <f t="shared" si="931"/>
        <v>0</v>
      </c>
      <c r="DW779" s="73">
        <f t="shared" si="932"/>
        <v>0</v>
      </c>
      <c r="DX779" s="73">
        <f t="shared" si="933"/>
        <v>0</v>
      </c>
      <c r="DY779" s="125">
        <f t="shared" si="934"/>
        <v>0</v>
      </c>
      <c r="DZ779" s="73">
        <f t="shared" si="935"/>
        <v>1</v>
      </c>
      <c r="EA779" s="19">
        <f t="shared" si="936"/>
        <v>0</v>
      </c>
      <c r="EB779" s="50">
        <f t="shared" si="937"/>
        <v>0</v>
      </c>
      <c r="EC779" s="19">
        <f t="shared" si="938"/>
        <v>0</v>
      </c>
      <c r="ED779" s="19">
        <f t="shared" si="939"/>
        <v>1</v>
      </c>
      <c r="EE779" s="19">
        <f t="shared" si="940"/>
        <v>0</v>
      </c>
      <c r="EF779" s="50">
        <f t="shared" si="941"/>
        <v>0</v>
      </c>
      <c r="EG779" s="19">
        <f t="shared" si="942"/>
        <v>1</v>
      </c>
      <c r="EH779" s="19">
        <f t="shared" si="943"/>
        <v>0</v>
      </c>
      <c r="EI779" s="50">
        <f t="shared" si="944"/>
        <v>0</v>
      </c>
      <c r="EJ779" s="125">
        <f t="shared" si="945"/>
        <v>1</v>
      </c>
      <c r="EK779">
        <f t="shared" si="946"/>
        <v>3500.69</v>
      </c>
      <c r="EL779">
        <f t="shared" si="947"/>
        <v>97</v>
      </c>
      <c r="EM779">
        <f t="shared" si="948"/>
        <v>154.68</v>
      </c>
      <c r="EN779">
        <f t="shared" si="949"/>
        <v>483.68</v>
      </c>
      <c r="EO779" t="str">
        <f t="shared" si="950"/>
        <v/>
      </c>
      <c r="EP779">
        <f t="shared" si="951"/>
        <v>6.82</v>
      </c>
      <c r="EQ779">
        <f t="shared" si="952"/>
        <v>647.21</v>
      </c>
      <c r="ER779" t="str">
        <f t="shared" si="953"/>
        <v/>
      </c>
      <c r="ES779">
        <f t="shared" si="954"/>
        <v>9.6300000000000008</v>
      </c>
      <c r="ET779">
        <f t="shared" si="955"/>
        <v>16.670000000000002</v>
      </c>
      <c r="EU779" s="61">
        <f t="shared" si="956"/>
        <v>6344.64</v>
      </c>
      <c r="EV779" s="53" t="e">
        <f>IF(ISNUMBER(EK779),EK779*#REF!,"")</f>
        <v>#REF!</v>
      </c>
      <c r="EW779" s="53" t="e">
        <f>IF(ISNUMBER(EL779),EL779*#REF!,"")</f>
        <v>#REF!</v>
      </c>
      <c r="EX779" s="53" t="e">
        <f>IF(ISNUMBER(EM779),EM779*#REF!,"")</f>
        <v>#REF!</v>
      </c>
      <c r="EY779" s="53" t="e">
        <f>IF(ISNUMBER(EN779),EN779*#REF!,"")</f>
        <v>#REF!</v>
      </c>
      <c r="EZ779" s="53" t="str">
        <f>IF(ISNUMBER(EO779),EO779*#REF!,"")</f>
        <v/>
      </c>
      <c r="FA779" s="53" t="e">
        <f>IF(ISNUMBER(EP779),EP779*#REF!,"")</f>
        <v>#REF!</v>
      </c>
      <c r="FB779" s="53" t="e">
        <f>IF(ISNUMBER(EQ779),EQ779*#REF!,"")</f>
        <v>#REF!</v>
      </c>
      <c r="FC779" s="53" t="str">
        <f>IF(ISNUMBER(ER779),ER779*#REF!,"")</f>
        <v/>
      </c>
      <c r="FD779" s="53" t="e">
        <f>IF(ISNUMBER(ES779),ES779*#REF!,"")</f>
        <v>#REF!</v>
      </c>
      <c r="FE779" s="53" t="e">
        <f>IF(ISNUMBER(ET779),ET779*#REF!,"")</f>
        <v>#REF!</v>
      </c>
      <c r="FF779" s="52" t="e">
        <f>IF(ISNUMBER(EU779),EU779*#REF!,"")</f>
        <v>#REF!</v>
      </c>
      <c r="FG779" s="55" t="str">
        <f t="shared" si="957"/>
        <v/>
      </c>
      <c r="FH779" s="55" t="str">
        <f t="shared" si="958"/>
        <v/>
      </c>
      <c r="FI779" s="55" t="str">
        <f t="shared" si="959"/>
        <v/>
      </c>
      <c r="FJ779" s="55" t="str">
        <f t="shared" si="960"/>
        <v/>
      </c>
      <c r="FK779" s="55" t="str">
        <f t="shared" si="961"/>
        <v/>
      </c>
      <c r="FL779" s="55" t="str">
        <f t="shared" si="962"/>
        <v/>
      </c>
      <c r="FM779" s="55" t="str">
        <f t="shared" si="963"/>
        <v/>
      </c>
      <c r="FN779" s="55" t="str">
        <f t="shared" si="964"/>
        <v/>
      </c>
      <c r="FO779" s="55" t="str">
        <f t="shared" si="965"/>
        <v/>
      </c>
      <c r="FP779" s="55" t="str">
        <f t="shared" si="966"/>
        <v/>
      </c>
      <c r="FQ779" s="59" t="str">
        <f t="shared" si="967"/>
        <v/>
      </c>
      <c r="FR779" s="53" t="str">
        <f t="shared" si="992"/>
        <v/>
      </c>
      <c r="FS779" s="53" t="e">
        <f t="shared" si="968"/>
        <v>#VALUE!</v>
      </c>
      <c r="FT779" s="19" t="e">
        <f t="shared" si="969"/>
        <v>#VALUE!</v>
      </c>
      <c r="FU779" s="19" t="e">
        <f t="shared" si="970"/>
        <v>#VALUE!</v>
      </c>
      <c r="FV779" s="19" t="e">
        <f t="shared" si="971"/>
        <v>#VALUE!</v>
      </c>
      <c r="FW779" s="50" t="e">
        <f t="shared" si="972"/>
        <v>#VALUE!</v>
      </c>
      <c r="FX779" s="120">
        <f t="shared" si="973"/>
        <v>0</v>
      </c>
      <c r="FY779" s="120">
        <f t="shared" si="974"/>
        <v>0</v>
      </c>
      <c r="FZ779" s="120">
        <f t="shared" si="975"/>
        <v>0</v>
      </c>
      <c r="GA779" s="120">
        <f t="shared" si="976"/>
        <v>0</v>
      </c>
      <c r="GB779" s="120">
        <f t="shared" si="977"/>
        <v>0</v>
      </c>
      <c r="GC779" s="120">
        <f t="shared" si="978"/>
        <v>0</v>
      </c>
      <c r="GD779" s="120">
        <f t="shared" si="979"/>
        <v>0</v>
      </c>
      <c r="GE779" s="120">
        <f t="shared" si="980"/>
        <v>0</v>
      </c>
      <c r="GF779" s="120">
        <f t="shared" si="981"/>
        <v>0</v>
      </c>
      <c r="GG779">
        <f t="shared" si="982"/>
        <v>0</v>
      </c>
      <c r="GH779">
        <f t="shared" si="983"/>
        <v>0</v>
      </c>
      <c r="GI779">
        <v>6</v>
      </c>
      <c r="GJ779" t="str">
        <f t="shared" si="984"/>
        <v/>
      </c>
    </row>
    <row r="780" spans="1:192" x14ac:dyDescent="0.2">
      <c r="A780" s="50">
        <f t="shared" si="986"/>
        <v>779</v>
      </c>
      <c r="B780" s="2" t="s">
        <v>344</v>
      </c>
      <c r="C780" s="2" t="s">
        <v>773</v>
      </c>
      <c r="D780" s="2" t="s">
        <v>992</v>
      </c>
      <c r="E780" s="2"/>
      <c r="F780" s="19">
        <v>3483200</v>
      </c>
      <c r="G780" s="19">
        <v>5592150</v>
      </c>
      <c r="H780" s="77">
        <f t="shared" si="924"/>
        <v>483132.29000000004</v>
      </c>
      <c r="I780" s="77">
        <f t="shared" si="925"/>
        <v>5590352.9300000006</v>
      </c>
      <c r="J780" s="19">
        <v>150</v>
      </c>
      <c r="K780" s="66" t="s">
        <v>1332</v>
      </c>
      <c r="L780" s="19">
        <v>1.4</v>
      </c>
      <c r="O780" s="19">
        <v>149.4</v>
      </c>
      <c r="Q780" t="s">
        <v>2822</v>
      </c>
      <c r="R780" s="2" t="s">
        <v>1484</v>
      </c>
      <c r="S780" s="2" t="s">
        <v>1323</v>
      </c>
      <c r="T780" s="241" t="str">
        <f t="shared" si="926"/>
        <v>-</v>
      </c>
      <c r="U780" s="241" t="str">
        <f t="shared" si="927"/>
        <v>M</v>
      </c>
      <c r="V780" s="241" t="str">
        <f t="shared" si="928"/>
        <v>-</v>
      </c>
      <c r="W780" s="241" t="str">
        <f t="shared" si="991"/>
        <v>-</v>
      </c>
      <c r="X780" s="260">
        <f t="shared" si="989"/>
        <v>6</v>
      </c>
      <c r="Y780" s="261" t="str">
        <f t="shared" si="993"/>
        <v/>
      </c>
      <c r="Z780" s="56" t="s">
        <v>1472</v>
      </c>
      <c r="AA780" s="48">
        <v>20872</v>
      </c>
      <c r="AB780" s="73">
        <v>1</v>
      </c>
      <c r="AC780" s="2" t="s">
        <v>404</v>
      </c>
      <c r="AD780" s="2" t="s">
        <v>2345</v>
      </c>
      <c r="AE780" s="56"/>
      <c r="AF780" s="19">
        <v>10.8</v>
      </c>
      <c r="AH780" s="19">
        <v>6.2</v>
      </c>
      <c r="AM780" s="66">
        <v>0.23</v>
      </c>
      <c r="AR780">
        <v>8395.4</v>
      </c>
      <c r="AS780" s="193">
        <f t="shared" si="987"/>
        <v>8395.4</v>
      </c>
      <c r="AT780" s="248" t="str">
        <f t="shared" si="988"/>
        <v/>
      </c>
      <c r="AU780" s="120">
        <v>2600</v>
      </c>
      <c r="AV780">
        <v>96.5</v>
      </c>
      <c r="AW780" s="140">
        <v>365</v>
      </c>
      <c r="AX780" s="55">
        <v>4548</v>
      </c>
      <c r="AY780" s="55">
        <v>13.9</v>
      </c>
      <c r="AZ780" s="59">
        <v>704</v>
      </c>
      <c r="BB780">
        <v>68</v>
      </c>
      <c r="CN780" s="103">
        <v>406</v>
      </c>
      <c r="DB780" s="103"/>
      <c r="DC780" s="103"/>
      <c r="DD780" s="103"/>
      <c r="DE780" s="103"/>
      <c r="DF780" s="103"/>
      <c r="DG780" s="103"/>
      <c r="DH780" s="103"/>
      <c r="DI780" s="103"/>
      <c r="DJ780" s="103"/>
      <c r="DK780" s="103"/>
      <c r="DL780" s="103"/>
      <c r="DM780" s="103"/>
      <c r="DN780" s="103"/>
      <c r="DO780" s="103"/>
      <c r="DP780" s="103"/>
      <c r="DQ780" s="103"/>
      <c r="DR780" s="103"/>
      <c r="DS780" s="104"/>
      <c r="DT780" s="50">
        <f t="shared" si="929"/>
        <v>1</v>
      </c>
      <c r="DU780" s="73">
        <f t="shared" si="930"/>
        <v>1</v>
      </c>
      <c r="DV780" s="73">
        <f t="shared" si="931"/>
        <v>0</v>
      </c>
      <c r="DW780" s="73">
        <f t="shared" si="932"/>
        <v>0</v>
      </c>
      <c r="DX780" s="73">
        <f t="shared" si="933"/>
        <v>0</v>
      </c>
      <c r="DY780" s="125">
        <f t="shared" si="934"/>
        <v>0</v>
      </c>
      <c r="DZ780" s="73">
        <f t="shared" si="935"/>
        <v>1</v>
      </c>
      <c r="EA780" s="19">
        <f t="shared" si="936"/>
        <v>0</v>
      </c>
      <c r="EB780" s="50">
        <f t="shared" si="937"/>
        <v>0</v>
      </c>
      <c r="EC780" s="19">
        <f t="shared" si="938"/>
        <v>0</v>
      </c>
      <c r="ED780" s="19">
        <f t="shared" si="939"/>
        <v>1</v>
      </c>
      <c r="EE780" s="19">
        <f t="shared" si="940"/>
        <v>0</v>
      </c>
      <c r="EF780" s="50">
        <f t="shared" si="941"/>
        <v>0</v>
      </c>
      <c r="EG780" s="19">
        <f t="shared" si="942"/>
        <v>1</v>
      </c>
      <c r="EH780" s="19">
        <f t="shared" si="943"/>
        <v>0</v>
      </c>
      <c r="EI780" s="50">
        <f t="shared" si="944"/>
        <v>0</v>
      </c>
      <c r="EJ780" s="125">
        <f t="shared" si="945"/>
        <v>1</v>
      </c>
      <c r="EK780">
        <f t="shared" si="946"/>
        <v>2600</v>
      </c>
      <c r="EL780">
        <f t="shared" si="947"/>
        <v>68</v>
      </c>
      <c r="EM780">
        <f t="shared" si="948"/>
        <v>96.5</v>
      </c>
      <c r="EN780">
        <f t="shared" si="949"/>
        <v>365</v>
      </c>
      <c r="EO780" t="str">
        <f t="shared" si="950"/>
        <v/>
      </c>
      <c r="EP780" t="str">
        <f t="shared" si="951"/>
        <v/>
      </c>
      <c r="EQ780">
        <f t="shared" si="952"/>
        <v>704</v>
      </c>
      <c r="ER780" t="str">
        <f t="shared" si="953"/>
        <v/>
      </c>
      <c r="ES780" t="str">
        <f t="shared" si="954"/>
        <v/>
      </c>
      <c r="ET780">
        <f t="shared" si="955"/>
        <v>13.9</v>
      </c>
      <c r="EU780" s="61">
        <f t="shared" si="956"/>
        <v>4548</v>
      </c>
      <c r="EV780" s="53" t="e">
        <f>IF(ISNUMBER(EK780),EK780*#REF!,"")</f>
        <v>#REF!</v>
      </c>
      <c r="EW780" s="53" t="e">
        <f>IF(ISNUMBER(EL780),EL780*#REF!,"")</f>
        <v>#REF!</v>
      </c>
      <c r="EX780" s="53" t="e">
        <f>IF(ISNUMBER(EM780),EM780*#REF!,"")</f>
        <v>#REF!</v>
      </c>
      <c r="EY780" s="53" t="e">
        <f>IF(ISNUMBER(EN780),EN780*#REF!,"")</f>
        <v>#REF!</v>
      </c>
      <c r="EZ780" s="53" t="str">
        <f>IF(ISNUMBER(EO780),EO780*#REF!,"")</f>
        <v/>
      </c>
      <c r="FA780" s="53" t="str">
        <f>IF(ISNUMBER(EP780),EP780*#REF!,"")</f>
        <v/>
      </c>
      <c r="FB780" s="53" t="e">
        <f>IF(ISNUMBER(EQ780),EQ780*#REF!,"")</f>
        <v>#REF!</v>
      </c>
      <c r="FC780" s="53" t="str">
        <f>IF(ISNUMBER(ER780),ER780*#REF!,"")</f>
        <v/>
      </c>
      <c r="FD780" s="53" t="str">
        <f>IF(ISNUMBER(ES780),ES780*#REF!,"")</f>
        <v/>
      </c>
      <c r="FE780" s="53" t="e">
        <f>IF(ISNUMBER(ET780),ET780*#REF!,"")</f>
        <v>#REF!</v>
      </c>
      <c r="FF780" s="52" t="e">
        <f>IF(ISNUMBER(EU780),EU780*#REF!,"")</f>
        <v>#REF!</v>
      </c>
      <c r="FG780" s="55" t="str">
        <f t="shared" si="957"/>
        <v/>
      </c>
      <c r="FH780" s="55" t="str">
        <f t="shared" si="958"/>
        <v/>
      </c>
      <c r="FI780" s="55" t="str">
        <f t="shared" si="959"/>
        <v/>
      </c>
      <c r="FJ780" s="55" t="str">
        <f t="shared" si="960"/>
        <v/>
      </c>
      <c r="FK780" s="55" t="str">
        <f t="shared" si="961"/>
        <v/>
      </c>
      <c r="FL780" s="55" t="str">
        <f t="shared" si="962"/>
        <v/>
      </c>
      <c r="FM780" s="55" t="str">
        <f t="shared" si="963"/>
        <v/>
      </c>
      <c r="FN780" s="55" t="str">
        <f t="shared" si="964"/>
        <v/>
      </c>
      <c r="FO780" s="55" t="str">
        <f t="shared" si="965"/>
        <v/>
      </c>
      <c r="FP780" s="55" t="str">
        <f t="shared" si="966"/>
        <v/>
      </c>
      <c r="FQ780" s="59" t="str">
        <f t="shared" si="967"/>
        <v/>
      </c>
      <c r="FR780" s="53" t="str">
        <f t="shared" si="992"/>
        <v/>
      </c>
      <c r="FS780" s="53" t="e">
        <f t="shared" si="968"/>
        <v>#VALUE!</v>
      </c>
      <c r="FT780" s="19" t="e">
        <f t="shared" si="969"/>
        <v>#VALUE!</v>
      </c>
      <c r="FU780" s="19" t="e">
        <f t="shared" si="970"/>
        <v>#VALUE!</v>
      </c>
      <c r="FV780" s="19" t="e">
        <f t="shared" si="971"/>
        <v>#VALUE!</v>
      </c>
      <c r="FW780" s="50" t="e">
        <f t="shared" si="972"/>
        <v>#VALUE!</v>
      </c>
      <c r="FX780" s="120">
        <f t="shared" si="973"/>
        <v>0</v>
      </c>
      <c r="FY780" s="120">
        <f t="shared" si="974"/>
        <v>0</v>
      </c>
      <c r="FZ780" s="120">
        <f t="shared" si="975"/>
        <v>0</v>
      </c>
      <c r="GA780" s="120">
        <f t="shared" si="976"/>
        <v>0</v>
      </c>
      <c r="GB780" s="120">
        <f t="shared" si="977"/>
        <v>0</v>
      </c>
      <c r="GC780" s="120">
        <f t="shared" si="978"/>
        <v>0</v>
      </c>
      <c r="GD780" s="120">
        <f t="shared" si="979"/>
        <v>0</v>
      </c>
      <c r="GE780" s="120">
        <f t="shared" si="980"/>
        <v>0</v>
      </c>
      <c r="GF780" s="120">
        <f t="shared" si="981"/>
        <v>0</v>
      </c>
      <c r="GG780">
        <f t="shared" si="982"/>
        <v>0</v>
      </c>
      <c r="GH780">
        <f t="shared" si="983"/>
        <v>0</v>
      </c>
      <c r="GI780">
        <v>6</v>
      </c>
      <c r="GJ780" t="str">
        <f t="shared" si="984"/>
        <v/>
      </c>
    </row>
    <row r="781" spans="1:192" x14ac:dyDescent="0.2">
      <c r="A781" s="50">
        <f t="shared" si="986"/>
        <v>780</v>
      </c>
      <c r="B781" s="2" t="s">
        <v>744</v>
      </c>
      <c r="C781" s="2" t="s">
        <v>741</v>
      </c>
      <c r="D781" s="2"/>
      <c r="E781" s="2"/>
      <c r="F781" s="19">
        <v>3485430</v>
      </c>
      <c r="G781" s="19">
        <v>5593040</v>
      </c>
      <c r="H781" s="77">
        <f t="shared" si="924"/>
        <v>485361.39800000004</v>
      </c>
      <c r="I781" s="77">
        <f t="shared" si="925"/>
        <v>5591242.574</v>
      </c>
      <c r="J781" s="211">
        <v>152</v>
      </c>
      <c r="K781" s="66" t="s">
        <v>2275</v>
      </c>
      <c r="L781" s="211">
        <v>2</v>
      </c>
      <c r="Q781" t="s">
        <v>2822</v>
      </c>
      <c r="R781" s="2" t="s">
        <v>1484</v>
      </c>
      <c r="S781" s="2" t="s">
        <v>1323</v>
      </c>
      <c r="T781" s="241" t="str">
        <f t="shared" si="926"/>
        <v>-</v>
      </c>
      <c r="U781" s="241" t="str">
        <f t="shared" si="927"/>
        <v>M</v>
      </c>
      <c r="V781" s="241" t="str">
        <f t="shared" si="928"/>
        <v>-</v>
      </c>
      <c r="W781" s="241" t="str">
        <f t="shared" si="991"/>
        <v>-</v>
      </c>
      <c r="X781" s="260">
        <f t="shared" si="989"/>
        <v>6</v>
      </c>
      <c r="Y781" s="261" t="str">
        <f t="shared" si="993"/>
        <v/>
      </c>
      <c r="Z781" s="56"/>
      <c r="AA781" s="48">
        <v>25365</v>
      </c>
      <c r="AB781" s="73">
        <v>1</v>
      </c>
      <c r="AC781" s="2" t="s">
        <v>404</v>
      </c>
      <c r="AD781" s="2" t="s">
        <v>1542</v>
      </c>
      <c r="AE781" s="56"/>
      <c r="AF781" s="66" t="s">
        <v>3088</v>
      </c>
      <c r="AR781">
        <v>2062.15</v>
      </c>
      <c r="AS781" s="193">
        <f t="shared" si="987"/>
        <v>2061.8799999999997</v>
      </c>
      <c r="AT781" s="248" t="str">
        <f t="shared" si="988"/>
        <v/>
      </c>
      <c r="AU781" s="55">
        <v>352</v>
      </c>
      <c r="AV781">
        <v>72.959999999999994</v>
      </c>
      <c r="AW781">
        <v>198.6</v>
      </c>
      <c r="AX781">
        <v>660.3</v>
      </c>
      <c r="AY781">
        <v>36.36</v>
      </c>
      <c r="AZ781" s="61">
        <v>740.54</v>
      </c>
      <c r="BB781">
        <v>1.1200000000000001</v>
      </c>
      <c r="BJ781">
        <v>0</v>
      </c>
      <c r="CN781" s="90" t="s">
        <v>3088</v>
      </c>
      <c r="DB781" s="103"/>
      <c r="DC781" s="103"/>
      <c r="DD781" s="103"/>
      <c r="DE781" s="103"/>
      <c r="DF781" s="103"/>
      <c r="DG781" s="103"/>
      <c r="DH781" s="103"/>
      <c r="DI781" s="103"/>
      <c r="DJ781" s="103"/>
      <c r="DK781" s="103"/>
      <c r="DL781" s="103"/>
      <c r="DM781" s="103"/>
      <c r="DN781" s="103"/>
      <c r="DO781" s="103"/>
      <c r="DP781" s="103"/>
      <c r="DQ781" s="103"/>
      <c r="DR781" s="103"/>
      <c r="DS781" s="104"/>
      <c r="DT781" s="50">
        <f t="shared" si="929"/>
        <v>1</v>
      </c>
      <c r="DU781" s="73">
        <f t="shared" si="930"/>
        <v>1</v>
      </c>
      <c r="DV781" s="73">
        <f t="shared" si="931"/>
        <v>0</v>
      </c>
      <c r="DW781" s="73">
        <f t="shared" si="932"/>
        <v>0</v>
      </c>
      <c r="DX781" s="73">
        <f t="shared" si="933"/>
        <v>0</v>
      </c>
      <c r="DY781" s="125">
        <f t="shared" si="934"/>
        <v>0</v>
      </c>
      <c r="DZ781" s="73">
        <f t="shared" si="935"/>
        <v>0</v>
      </c>
      <c r="EA781" s="19">
        <f t="shared" si="936"/>
        <v>0</v>
      </c>
      <c r="EB781" s="50">
        <f t="shared" si="937"/>
        <v>1</v>
      </c>
      <c r="EC781" s="19">
        <f t="shared" si="938"/>
        <v>0</v>
      </c>
      <c r="ED781" s="19">
        <f t="shared" si="939"/>
        <v>1</v>
      </c>
      <c r="EE781" s="19">
        <f t="shared" si="940"/>
        <v>0</v>
      </c>
      <c r="EF781" s="50">
        <f t="shared" si="941"/>
        <v>0</v>
      </c>
      <c r="EG781" s="19">
        <f t="shared" si="942"/>
        <v>0</v>
      </c>
      <c r="EH781" s="19">
        <f t="shared" si="943"/>
        <v>0</v>
      </c>
      <c r="EI781" s="50">
        <f t="shared" si="944"/>
        <v>1</v>
      </c>
      <c r="EJ781" s="125">
        <f t="shared" si="945"/>
        <v>1</v>
      </c>
      <c r="EK781">
        <f t="shared" si="946"/>
        <v>352</v>
      </c>
      <c r="EL781">
        <f t="shared" si="947"/>
        <v>1.1200000000000001</v>
      </c>
      <c r="EM781">
        <f t="shared" si="948"/>
        <v>72.959999999999994</v>
      </c>
      <c r="EN781">
        <f t="shared" si="949"/>
        <v>198.6</v>
      </c>
      <c r="EO781" t="str">
        <f t="shared" si="950"/>
        <v/>
      </c>
      <c r="EP781" t="str">
        <f t="shared" si="951"/>
        <v/>
      </c>
      <c r="EQ781">
        <f t="shared" si="952"/>
        <v>740.54</v>
      </c>
      <c r="ER781" t="str">
        <f t="shared" si="953"/>
        <v/>
      </c>
      <c r="ES781">
        <f t="shared" si="954"/>
        <v>0</v>
      </c>
      <c r="ET781">
        <f t="shared" si="955"/>
        <v>36.36</v>
      </c>
      <c r="EU781" s="61">
        <f t="shared" si="956"/>
        <v>660.3</v>
      </c>
      <c r="EV781" s="53" t="e">
        <f>IF(ISNUMBER(EK781),EK781*#REF!,"")</f>
        <v>#REF!</v>
      </c>
      <c r="EW781" s="53" t="e">
        <f>IF(ISNUMBER(EL781),EL781*#REF!,"")</f>
        <v>#REF!</v>
      </c>
      <c r="EX781" s="53" t="e">
        <f>IF(ISNUMBER(EM781),EM781*#REF!,"")</f>
        <v>#REF!</v>
      </c>
      <c r="EY781" s="53" t="e">
        <f>IF(ISNUMBER(EN781),EN781*#REF!,"")</f>
        <v>#REF!</v>
      </c>
      <c r="EZ781" s="53" t="str">
        <f>IF(ISNUMBER(EO781),EO781*#REF!,"")</f>
        <v/>
      </c>
      <c r="FA781" s="53" t="str">
        <f>IF(ISNUMBER(EP781),EP781*#REF!,"")</f>
        <v/>
      </c>
      <c r="FB781" s="53" t="e">
        <f>IF(ISNUMBER(EQ781),EQ781*#REF!,"")</f>
        <v>#REF!</v>
      </c>
      <c r="FC781" s="53" t="str">
        <f>IF(ISNUMBER(ER781),ER781*#REF!,"")</f>
        <v/>
      </c>
      <c r="FD781" s="53" t="e">
        <f>IF(ISNUMBER(ES781),ES781*#REF!,"")</f>
        <v>#REF!</v>
      </c>
      <c r="FE781" s="53" t="e">
        <f>IF(ISNUMBER(ET781),ET781*#REF!,"")</f>
        <v>#REF!</v>
      </c>
      <c r="FF781" s="52" t="e">
        <f>IF(ISNUMBER(EU781),EU781*#REF!,"")</f>
        <v>#REF!</v>
      </c>
      <c r="FG781" s="55" t="str">
        <f t="shared" si="957"/>
        <v/>
      </c>
      <c r="FH781" s="55" t="str">
        <f t="shared" si="958"/>
        <v/>
      </c>
      <c r="FI781" s="55" t="str">
        <f t="shared" si="959"/>
        <v/>
      </c>
      <c r="FJ781" s="55" t="str">
        <f t="shared" si="960"/>
        <v/>
      </c>
      <c r="FK781" s="55" t="str">
        <f t="shared" si="961"/>
        <v/>
      </c>
      <c r="FL781" s="55" t="str">
        <f t="shared" si="962"/>
        <v/>
      </c>
      <c r="FM781" s="55" t="str">
        <f t="shared" si="963"/>
        <v/>
      </c>
      <c r="FN781" s="55" t="str">
        <f t="shared" si="964"/>
        <v/>
      </c>
      <c r="FO781" s="55" t="str">
        <f t="shared" si="965"/>
        <v/>
      </c>
      <c r="FP781" s="55" t="str">
        <f t="shared" si="966"/>
        <v/>
      </c>
      <c r="FQ781" s="59" t="str">
        <f t="shared" si="967"/>
        <v/>
      </c>
      <c r="FR781" s="53" t="str">
        <f t="shared" si="992"/>
        <v/>
      </c>
      <c r="FS781" s="53" t="e">
        <f t="shared" si="968"/>
        <v>#VALUE!</v>
      </c>
      <c r="FT781" s="19" t="e">
        <f t="shared" si="969"/>
        <v>#VALUE!</v>
      </c>
      <c r="FU781" s="19" t="e">
        <f t="shared" si="970"/>
        <v>#VALUE!</v>
      </c>
      <c r="FV781" s="19" t="e">
        <f t="shared" si="971"/>
        <v>#VALUE!</v>
      </c>
      <c r="FW781" s="50" t="e">
        <f t="shared" si="972"/>
        <v>#VALUE!</v>
      </c>
      <c r="FX781" s="120">
        <f t="shared" si="973"/>
        <v>0</v>
      </c>
      <c r="FY781" s="120">
        <f t="shared" si="974"/>
        <v>0</v>
      </c>
      <c r="FZ781" s="120">
        <f t="shared" si="975"/>
        <v>0</v>
      </c>
      <c r="GA781" s="120">
        <f t="shared" si="976"/>
        <v>0</v>
      </c>
      <c r="GB781" s="120">
        <f t="shared" si="977"/>
        <v>0</v>
      </c>
      <c r="GC781" s="120">
        <f t="shared" si="978"/>
        <v>0</v>
      </c>
      <c r="GD781" s="120">
        <f t="shared" si="979"/>
        <v>0</v>
      </c>
      <c r="GE781" s="120">
        <f t="shared" si="980"/>
        <v>0</v>
      </c>
      <c r="GF781" s="120">
        <f t="shared" si="981"/>
        <v>0</v>
      </c>
      <c r="GG781">
        <f t="shared" si="982"/>
        <v>0</v>
      </c>
      <c r="GH781">
        <f t="shared" si="983"/>
        <v>0</v>
      </c>
      <c r="GI781">
        <v>6</v>
      </c>
      <c r="GJ781" t="str">
        <f t="shared" si="984"/>
        <v/>
      </c>
    </row>
    <row r="782" spans="1:192" x14ac:dyDescent="0.2">
      <c r="A782" s="50">
        <f t="shared" si="986"/>
        <v>781</v>
      </c>
      <c r="B782" s="44" t="s">
        <v>521</v>
      </c>
      <c r="C782" t="s">
        <v>522</v>
      </c>
      <c r="D782" s="2" t="s">
        <v>2926</v>
      </c>
      <c r="F782" s="19">
        <v>3419350</v>
      </c>
      <c r="G782" s="19">
        <v>5561360</v>
      </c>
      <c r="H782" s="77">
        <f t="shared" si="924"/>
        <v>419307.83</v>
      </c>
      <c r="I782" s="77">
        <f t="shared" si="925"/>
        <v>5559575.2460000003</v>
      </c>
      <c r="J782" s="19">
        <v>265</v>
      </c>
      <c r="K782" s="19" t="s">
        <v>1333</v>
      </c>
      <c r="L782" s="266">
        <v>0</v>
      </c>
      <c r="Q782" t="s">
        <v>2821</v>
      </c>
      <c r="R782" s="58" t="s">
        <v>2875</v>
      </c>
      <c r="S782" s="2" t="s">
        <v>2640</v>
      </c>
      <c r="T782" s="241" t="str">
        <f t="shared" si="926"/>
        <v>-</v>
      </c>
      <c r="U782" s="241" t="str">
        <f t="shared" si="927"/>
        <v>M</v>
      </c>
      <c r="V782" s="241" t="str">
        <f t="shared" si="928"/>
        <v>-</v>
      </c>
      <c r="W782" s="241" t="str">
        <f t="shared" si="991"/>
        <v>A</v>
      </c>
      <c r="X782" s="260">
        <f t="shared" si="989"/>
        <v>6</v>
      </c>
      <c r="Y782" s="261" t="str">
        <f t="shared" si="993"/>
        <v/>
      </c>
      <c r="Z782" s="56"/>
      <c r="AA782" s="86" t="s">
        <v>2346</v>
      </c>
      <c r="AB782" s="76">
        <v>1</v>
      </c>
      <c r="AC782" t="s">
        <v>523</v>
      </c>
      <c r="AD782" s="2" t="s">
        <v>2347</v>
      </c>
      <c r="AE782" s="57" t="s">
        <v>2927</v>
      </c>
      <c r="AF782" s="66" t="s">
        <v>3088</v>
      </c>
      <c r="AR782">
        <v>5271</v>
      </c>
      <c r="AS782" s="193">
        <f t="shared" si="987"/>
        <v>2703.3300000000004</v>
      </c>
      <c r="AT782" s="248" t="str">
        <f t="shared" si="988"/>
        <v/>
      </c>
      <c r="AU782">
        <v>196.2</v>
      </c>
      <c r="AV782">
        <v>82.03</v>
      </c>
      <c r="AW782">
        <v>326.5</v>
      </c>
      <c r="AX782">
        <v>5.33</v>
      </c>
      <c r="AY782">
        <v>2.71</v>
      </c>
      <c r="AZ782" s="61">
        <v>1995</v>
      </c>
      <c r="BB782">
        <v>5.26</v>
      </c>
      <c r="BD782">
        <v>0.4</v>
      </c>
      <c r="BE782">
        <v>29.44</v>
      </c>
      <c r="BF782">
        <v>3.1</v>
      </c>
      <c r="BM782">
        <v>57.36</v>
      </c>
      <c r="CN782" s="107">
        <v>2581</v>
      </c>
      <c r="DB782" s="103"/>
      <c r="DC782" s="103"/>
      <c r="DD782" s="103"/>
      <c r="DE782" s="103"/>
      <c r="DF782" s="103"/>
      <c r="DG782" s="103"/>
      <c r="DH782" s="103"/>
      <c r="DI782" s="103"/>
      <c r="DJ782" s="103"/>
      <c r="DK782" s="103"/>
      <c r="DL782" s="103"/>
      <c r="DM782" s="103"/>
      <c r="DN782" s="103"/>
      <c r="DO782" s="103"/>
      <c r="DP782" s="103"/>
      <c r="DQ782" s="103"/>
      <c r="DR782" s="103"/>
      <c r="DS782" s="104"/>
      <c r="DT782" s="50">
        <f t="shared" si="929"/>
        <v>1</v>
      </c>
      <c r="DU782" s="73">
        <f t="shared" si="930"/>
        <v>1</v>
      </c>
      <c r="DV782" s="73">
        <f t="shared" si="931"/>
        <v>0</v>
      </c>
      <c r="DW782" s="73">
        <f t="shared" si="932"/>
        <v>0</v>
      </c>
      <c r="DX782" s="73">
        <f t="shared" si="933"/>
        <v>0</v>
      </c>
      <c r="DY782" s="125">
        <f t="shared" si="934"/>
        <v>0</v>
      </c>
      <c r="DZ782" s="73">
        <f t="shared" si="935"/>
        <v>0</v>
      </c>
      <c r="EA782" s="19">
        <f t="shared" si="936"/>
        <v>0</v>
      </c>
      <c r="EB782" s="50">
        <f t="shared" si="937"/>
        <v>1</v>
      </c>
      <c r="EC782" s="19">
        <f t="shared" si="938"/>
        <v>0</v>
      </c>
      <c r="ED782" s="19">
        <f t="shared" si="939"/>
        <v>1</v>
      </c>
      <c r="EE782" s="19">
        <f t="shared" si="940"/>
        <v>0</v>
      </c>
      <c r="EF782" s="50">
        <f t="shared" si="941"/>
        <v>0</v>
      </c>
      <c r="EG782" s="19">
        <f t="shared" si="942"/>
        <v>0</v>
      </c>
      <c r="EH782" s="19">
        <f t="shared" si="943"/>
        <v>1</v>
      </c>
      <c r="EI782" s="50">
        <f t="shared" si="944"/>
        <v>0</v>
      </c>
      <c r="EJ782" s="125">
        <f t="shared" si="945"/>
        <v>2</v>
      </c>
      <c r="EK782">
        <f t="shared" si="946"/>
        <v>196.2</v>
      </c>
      <c r="EL782">
        <f t="shared" si="947"/>
        <v>5.26</v>
      </c>
      <c r="EM782">
        <f t="shared" si="948"/>
        <v>82.03</v>
      </c>
      <c r="EN782">
        <f t="shared" si="949"/>
        <v>326.5</v>
      </c>
      <c r="EO782">
        <f t="shared" si="950"/>
        <v>3.1</v>
      </c>
      <c r="EP782">
        <f t="shared" si="951"/>
        <v>29.44</v>
      </c>
      <c r="EQ782">
        <f t="shared" si="952"/>
        <v>1995</v>
      </c>
      <c r="ER782" t="str">
        <f t="shared" si="953"/>
        <v/>
      </c>
      <c r="ES782" t="str">
        <f t="shared" si="954"/>
        <v/>
      </c>
      <c r="ET782">
        <f t="shared" si="955"/>
        <v>2.71</v>
      </c>
      <c r="EU782" s="61">
        <f t="shared" si="956"/>
        <v>5.33</v>
      </c>
      <c r="EV782" s="53" t="e">
        <f>IF(ISNUMBER(EK782),EK782*#REF!,"")</f>
        <v>#REF!</v>
      </c>
      <c r="EW782" s="53" t="e">
        <f>IF(ISNUMBER(EL782),EL782*#REF!,"")</f>
        <v>#REF!</v>
      </c>
      <c r="EX782" s="53" t="e">
        <f>IF(ISNUMBER(EM782),EM782*#REF!,"")</f>
        <v>#REF!</v>
      </c>
      <c r="EY782" s="53" t="e">
        <f>IF(ISNUMBER(EN782),EN782*#REF!,"")</f>
        <v>#REF!</v>
      </c>
      <c r="EZ782" s="53" t="e">
        <f>IF(ISNUMBER(EO782),EO782*#REF!,"")</f>
        <v>#REF!</v>
      </c>
      <c r="FA782" s="53" t="e">
        <f>IF(ISNUMBER(EP782),EP782*#REF!,"")</f>
        <v>#REF!</v>
      </c>
      <c r="FB782" s="53" t="e">
        <f>IF(ISNUMBER(EQ782),EQ782*#REF!,"")</f>
        <v>#REF!</v>
      </c>
      <c r="FC782" s="53" t="str">
        <f>IF(ISNUMBER(ER782),ER782*#REF!,"")</f>
        <v/>
      </c>
      <c r="FD782" s="53" t="str">
        <f>IF(ISNUMBER(ES782),ES782*#REF!,"")</f>
        <v/>
      </c>
      <c r="FE782" s="53" t="e">
        <f>IF(ISNUMBER(ET782),ET782*#REF!,"")</f>
        <v>#REF!</v>
      </c>
      <c r="FF782" s="52" t="e">
        <f>IF(ISNUMBER(EU782),EU782*#REF!,"")</f>
        <v>#REF!</v>
      </c>
      <c r="FG782" s="55" t="str">
        <f t="shared" si="957"/>
        <v/>
      </c>
      <c r="FH782" s="55" t="str">
        <f t="shared" si="958"/>
        <v/>
      </c>
      <c r="FI782" s="55" t="str">
        <f t="shared" si="959"/>
        <v/>
      </c>
      <c r="FJ782" s="55" t="str">
        <f t="shared" si="960"/>
        <v/>
      </c>
      <c r="FK782" s="55" t="str">
        <f t="shared" si="961"/>
        <v/>
      </c>
      <c r="FL782" s="55" t="str">
        <f t="shared" si="962"/>
        <v/>
      </c>
      <c r="FM782" s="55" t="str">
        <f t="shared" si="963"/>
        <v/>
      </c>
      <c r="FN782" s="55" t="str">
        <f t="shared" si="964"/>
        <v/>
      </c>
      <c r="FO782" s="55" t="str">
        <f t="shared" si="965"/>
        <v/>
      </c>
      <c r="FP782" s="55" t="str">
        <f t="shared" si="966"/>
        <v/>
      </c>
      <c r="FQ782" s="59" t="str">
        <f t="shared" si="967"/>
        <v/>
      </c>
      <c r="FR782" s="53" t="str">
        <f t="shared" si="992"/>
        <v/>
      </c>
      <c r="FS782" s="53" t="e">
        <f t="shared" si="968"/>
        <v>#VALUE!</v>
      </c>
      <c r="FT782" s="19" t="e">
        <f t="shared" si="969"/>
        <v>#VALUE!</v>
      </c>
      <c r="FU782" s="19" t="e">
        <f t="shared" si="970"/>
        <v>#VALUE!</v>
      </c>
      <c r="FV782" s="19" t="e">
        <f t="shared" si="971"/>
        <v>#VALUE!</v>
      </c>
      <c r="FW782" s="50" t="e">
        <f t="shared" si="972"/>
        <v>#VALUE!</v>
      </c>
      <c r="FX782" s="120">
        <f t="shared" si="973"/>
        <v>0</v>
      </c>
      <c r="FY782" s="120">
        <f t="shared" si="974"/>
        <v>0</v>
      </c>
      <c r="FZ782" s="120">
        <f t="shared" si="975"/>
        <v>0</v>
      </c>
      <c r="GA782" s="120">
        <f t="shared" si="976"/>
        <v>0</v>
      </c>
      <c r="GB782" s="120">
        <f t="shared" si="977"/>
        <v>0</v>
      </c>
      <c r="GC782" s="120">
        <f t="shared" si="978"/>
        <v>0</v>
      </c>
      <c r="GD782" s="120">
        <f t="shared" si="979"/>
        <v>0</v>
      </c>
      <c r="GE782" s="120">
        <f t="shared" si="980"/>
        <v>0</v>
      </c>
      <c r="GF782" s="120">
        <f t="shared" si="981"/>
        <v>0</v>
      </c>
      <c r="GG782">
        <f t="shared" si="982"/>
        <v>0</v>
      </c>
      <c r="GH782">
        <f t="shared" si="983"/>
        <v>0</v>
      </c>
      <c r="GI782">
        <v>6</v>
      </c>
      <c r="GJ782" t="str">
        <f t="shared" si="984"/>
        <v/>
      </c>
    </row>
    <row r="783" spans="1:192" x14ac:dyDescent="0.2">
      <c r="A783" s="50">
        <f t="shared" si="986"/>
        <v>782</v>
      </c>
      <c r="B783" s="2" t="s">
        <v>1142</v>
      </c>
      <c r="C783" s="2" t="s">
        <v>1144</v>
      </c>
      <c r="D783" s="2"/>
      <c r="E783" s="2"/>
      <c r="F783" s="19">
        <v>3517310</v>
      </c>
      <c r="G783" s="19">
        <v>5650660</v>
      </c>
      <c r="H783" s="77">
        <f t="shared" si="924"/>
        <v>517228.64600000001</v>
      </c>
      <c r="I783" s="77">
        <f t="shared" si="925"/>
        <v>5648839.5260000005</v>
      </c>
      <c r="J783" s="19">
        <v>200</v>
      </c>
      <c r="K783" s="66" t="s">
        <v>1333</v>
      </c>
      <c r="L783" s="108">
        <v>170</v>
      </c>
      <c r="M783" s="66"/>
      <c r="Q783" s="58" t="s">
        <v>1339</v>
      </c>
      <c r="R783" t="s">
        <v>2867</v>
      </c>
      <c r="S783" s="2" t="s">
        <v>1324</v>
      </c>
      <c r="T783" s="241" t="str">
        <f t="shared" si="926"/>
        <v>-</v>
      </c>
      <c r="U783" s="241" t="str">
        <f t="shared" si="927"/>
        <v>-</v>
      </c>
      <c r="V783" s="241" t="str">
        <f t="shared" si="928"/>
        <v>-</v>
      </c>
      <c r="W783" s="241" t="str">
        <f t="shared" si="991"/>
        <v>-</v>
      </c>
      <c r="X783" s="260">
        <f t="shared" si="989"/>
        <v>6</v>
      </c>
      <c r="Y783" s="261" t="str">
        <f t="shared" si="993"/>
        <v/>
      </c>
      <c r="Z783" s="56"/>
      <c r="AA783" s="48" t="s">
        <v>2348</v>
      </c>
      <c r="AB783" s="73">
        <v>1</v>
      </c>
      <c r="AC783" s="2" t="s">
        <v>1038</v>
      </c>
      <c r="AD783" s="2" t="s">
        <v>1854</v>
      </c>
      <c r="AE783" s="57" t="s">
        <v>1431</v>
      </c>
      <c r="AF783" s="66">
        <v>10.8</v>
      </c>
      <c r="AG783" s="19">
        <v>450</v>
      </c>
      <c r="AH783" s="19">
        <v>7.5</v>
      </c>
      <c r="AS783" s="204"/>
      <c r="AT783" s="249"/>
      <c r="AU783" s="51"/>
      <c r="AV783" s="51"/>
      <c r="AW783" s="51"/>
      <c r="AX783" s="51"/>
      <c r="AY783" s="51"/>
      <c r="AZ783" s="49">
        <v>104</v>
      </c>
      <c r="BA783" s="2"/>
      <c r="BJ783" s="2"/>
      <c r="CN783" s="90">
        <v>9</v>
      </c>
      <c r="DB783" s="103"/>
      <c r="DC783" s="90" t="s">
        <v>2349</v>
      </c>
      <c r="DD783" s="103"/>
      <c r="DE783" s="129">
        <v>-19</v>
      </c>
      <c r="DF783" s="90" t="s">
        <v>2350</v>
      </c>
      <c r="DG783" s="103">
        <v>-8.65</v>
      </c>
      <c r="DH783" s="103"/>
      <c r="DI783" s="103"/>
      <c r="DJ783" s="103"/>
      <c r="DK783" s="103"/>
      <c r="DL783" s="103"/>
      <c r="DM783" s="103"/>
      <c r="DN783" s="103"/>
      <c r="DO783" s="103"/>
      <c r="DP783" s="103"/>
      <c r="DQ783" s="103"/>
      <c r="DR783" s="103"/>
      <c r="DS783" s="104"/>
      <c r="DT783" s="50">
        <f t="shared" si="929"/>
        <v>1</v>
      </c>
      <c r="DU783" s="73">
        <f t="shared" si="930"/>
        <v>0</v>
      </c>
      <c r="DV783" s="73">
        <f t="shared" si="931"/>
        <v>0</v>
      </c>
      <c r="DW783" s="73">
        <f t="shared" si="932"/>
        <v>1</v>
      </c>
      <c r="DX783" s="73">
        <f t="shared" si="933"/>
        <v>0</v>
      </c>
      <c r="DY783" s="125">
        <f t="shared" si="934"/>
        <v>0</v>
      </c>
      <c r="DZ783" s="73">
        <f t="shared" si="935"/>
        <v>1</v>
      </c>
      <c r="EA783" s="19">
        <f t="shared" si="936"/>
        <v>0</v>
      </c>
      <c r="EB783" s="50">
        <f t="shared" si="937"/>
        <v>0</v>
      </c>
      <c r="EC783" s="19">
        <f t="shared" si="938"/>
        <v>0</v>
      </c>
      <c r="ED783" s="19">
        <f t="shared" si="939"/>
        <v>0</v>
      </c>
      <c r="EE783" s="19">
        <f t="shared" si="940"/>
        <v>0</v>
      </c>
      <c r="EF783" s="50">
        <f t="shared" si="941"/>
        <v>1</v>
      </c>
      <c r="EG783" s="19">
        <f t="shared" si="942"/>
        <v>1</v>
      </c>
      <c r="EH783" s="19">
        <f t="shared" si="943"/>
        <v>0</v>
      </c>
      <c r="EI783" s="50">
        <f t="shared" si="944"/>
        <v>0</v>
      </c>
      <c r="EJ783" s="125">
        <f t="shared" si="945"/>
        <v>1</v>
      </c>
      <c r="EK783" t="str">
        <f t="shared" si="946"/>
        <v/>
      </c>
      <c r="EL783" t="str">
        <f t="shared" si="947"/>
        <v/>
      </c>
      <c r="EM783" t="str">
        <f t="shared" si="948"/>
        <v/>
      </c>
      <c r="EN783" t="str">
        <f t="shared" si="949"/>
        <v/>
      </c>
      <c r="EO783" t="str">
        <f t="shared" si="950"/>
        <v/>
      </c>
      <c r="EP783" t="str">
        <f t="shared" si="951"/>
        <v/>
      </c>
      <c r="EQ783">
        <f t="shared" si="952"/>
        <v>104</v>
      </c>
      <c r="ER783" t="str">
        <f t="shared" si="953"/>
        <v/>
      </c>
      <c r="ES783" t="str">
        <f t="shared" si="954"/>
        <v/>
      </c>
      <c r="ET783" t="str">
        <f t="shared" si="955"/>
        <v/>
      </c>
      <c r="EU783" s="61" t="str">
        <f t="shared" si="956"/>
        <v/>
      </c>
      <c r="EV783" s="53" t="str">
        <f>IF(ISNUMBER(EK783),EK783*#REF!,"")</f>
        <v/>
      </c>
      <c r="EW783" s="53" t="str">
        <f>IF(ISNUMBER(EL783),EL783*#REF!,"")</f>
        <v/>
      </c>
      <c r="EX783" s="53" t="str">
        <f>IF(ISNUMBER(EM783),EM783*#REF!,"")</f>
        <v/>
      </c>
      <c r="EY783" s="53" t="str">
        <f>IF(ISNUMBER(EN783),EN783*#REF!,"")</f>
        <v/>
      </c>
      <c r="EZ783" s="53" t="str">
        <f>IF(ISNUMBER(EO783),EO783*#REF!,"")</f>
        <v/>
      </c>
      <c r="FA783" s="53" t="str">
        <f>IF(ISNUMBER(EP783),EP783*#REF!,"")</f>
        <v/>
      </c>
      <c r="FB783" s="53" t="e">
        <f>IF(ISNUMBER(EQ783),EQ783*#REF!,"")</f>
        <v>#REF!</v>
      </c>
      <c r="FC783" s="53" t="str">
        <f>IF(ISNUMBER(ER783),ER783*#REF!,"")</f>
        <v/>
      </c>
      <c r="FD783" s="53" t="str">
        <f>IF(ISNUMBER(ES783),ES783*#REF!,"")</f>
        <v/>
      </c>
      <c r="FE783" s="53" t="str">
        <f>IF(ISNUMBER(ET783),ET783*#REF!,"")</f>
        <v/>
      </c>
      <c r="FF783" s="52" t="str">
        <f>IF(ISNUMBER(EU783),EU783*#REF!,"")</f>
        <v/>
      </c>
      <c r="FG783" s="55" t="str">
        <f t="shared" si="957"/>
        <v/>
      </c>
      <c r="FH783" s="55" t="str">
        <f t="shared" si="958"/>
        <v/>
      </c>
      <c r="FI783" s="55" t="str">
        <f t="shared" si="959"/>
        <v/>
      </c>
      <c r="FJ783" s="55" t="str">
        <f t="shared" si="960"/>
        <v/>
      </c>
      <c r="FK783" s="55" t="str">
        <f t="shared" si="961"/>
        <v/>
      </c>
      <c r="FL783" s="55" t="str">
        <f t="shared" si="962"/>
        <v/>
      </c>
      <c r="FM783" s="55" t="str">
        <f t="shared" si="963"/>
        <v/>
      </c>
      <c r="FN783" s="55" t="str">
        <f t="shared" si="964"/>
        <v/>
      </c>
      <c r="FO783" s="55" t="str">
        <f t="shared" si="965"/>
        <v/>
      </c>
      <c r="FP783" s="55" t="str">
        <f t="shared" si="966"/>
        <v/>
      </c>
      <c r="FQ783" s="59" t="str">
        <f t="shared" si="967"/>
        <v/>
      </c>
      <c r="FR783" s="53" t="str">
        <f t="shared" si="992"/>
        <v/>
      </c>
      <c r="FS783" s="53">
        <f t="shared" si="968"/>
        <v>0</v>
      </c>
      <c r="FT783" s="19">
        <f t="shared" si="969"/>
        <v>1</v>
      </c>
      <c r="FU783" s="19">
        <f t="shared" si="970"/>
        <v>0</v>
      </c>
      <c r="FV783" s="19">
        <f t="shared" si="971"/>
        <v>0</v>
      </c>
      <c r="FW783" s="50">
        <f t="shared" si="972"/>
        <v>0</v>
      </c>
      <c r="FX783" s="120">
        <f t="shared" si="973"/>
        <v>0</v>
      </c>
      <c r="FY783" s="120">
        <f t="shared" si="974"/>
        <v>0</v>
      </c>
      <c r="FZ783" s="120">
        <f t="shared" si="975"/>
        <v>0</v>
      </c>
      <c r="GA783" s="120">
        <f t="shared" si="976"/>
        <v>0</v>
      </c>
      <c r="GB783" s="120">
        <f t="shared" si="977"/>
        <v>0</v>
      </c>
      <c r="GC783" s="120">
        <f t="shared" si="978"/>
        <v>0</v>
      </c>
      <c r="GD783" s="120">
        <f t="shared" si="979"/>
        <v>0</v>
      </c>
      <c r="GE783" s="120">
        <f t="shared" si="980"/>
        <v>0</v>
      </c>
      <c r="GF783" s="120">
        <f t="shared" si="981"/>
        <v>0</v>
      </c>
      <c r="GG783">
        <f t="shared" si="982"/>
        <v>0</v>
      </c>
      <c r="GH783">
        <f t="shared" si="983"/>
        <v>0</v>
      </c>
      <c r="GI783">
        <v>6</v>
      </c>
      <c r="GJ783" t="str">
        <f t="shared" si="984"/>
        <v/>
      </c>
    </row>
    <row r="784" spans="1:192" x14ac:dyDescent="0.2">
      <c r="A784" s="50">
        <f t="shared" si="986"/>
        <v>783</v>
      </c>
      <c r="B784" s="2" t="s">
        <v>1142</v>
      </c>
      <c r="C784" s="2" t="s">
        <v>1144</v>
      </c>
      <c r="D784" s="2"/>
      <c r="E784" s="2"/>
      <c r="F784" s="19">
        <v>3517310</v>
      </c>
      <c r="G784" s="19">
        <v>5650660</v>
      </c>
      <c r="H784" s="77">
        <f t="shared" si="924"/>
        <v>517228.64600000001</v>
      </c>
      <c r="I784" s="77">
        <f t="shared" si="925"/>
        <v>5648839.5260000005</v>
      </c>
      <c r="J784" s="19">
        <v>200</v>
      </c>
      <c r="K784" s="66" t="s">
        <v>1333</v>
      </c>
      <c r="L784" s="108">
        <v>170</v>
      </c>
      <c r="M784" s="66"/>
      <c r="Q784" s="58" t="s">
        <v>1339</v>
      </c>
      <c r="R784" t="s">
        <v>2867</v>
      </c>
      <c r="S784" s="2" t="s">
        <v>1324</v>
      </c>
      <c r="T784" s="241" t="str">
        <f t="shared" si="926"/>
        <v>-</v>
      </c>
      <c r="U784" s="241" t="str">
        <f t="shared" si="927"/>
        <v>-</v>
      </c>
      <c r="V784" s="241" t="str">
        <f t="shared" si="928"/>
        <v>-</v>
      </c>
      <c r="W784" s="241" t="str">
        <f t="shared" si="991"/>
        <v>-</v>
      </c>
      <c r="X784" s="260">
        <f t="shared" si="989"/>
        <v>6</v>
      </c>
      <c r="Y784" s="261" t="str">
        <f t="shared" si="993"/>
        <v/>
      </c>
      <c r="Z784" s="56"/>
      <c r="AA784" s="48" t="s">
        <v>1214</v>
      </c>
      <c r="AB784" s="73">
        <v>2</v>
      </c>
      <c r="AC784" s="2"/>
      <c r="AD784" s="2" t="s">
        <v>950</v>
      </c>
      <c r="AE784" s="56"/>
      <c r="AF784" s="66">
        <v>12.3</v>
      </c>
      <c r="AG784" s="19">
        <v>374</v>
      </c>
      <c r="AH784" s="19">
        <v>6.79</v>
      </c>
      <c r="AS784" s="193">
        <f t="shared" ref="AS784:AS815" si="994">SUM(AU784:BN784)+SUM(BO784:CL784)/1000</f>
        <v>254.70000000000002</v>
      </c>
      <c r="AT784" s="248" t="str">
        <f t="shared" ref="AT784:AT815" si="995">FR784</f>
        <v/>
      </c>
      <c r="AU784">
        <v>7</v>
      </c>
      <c r="AV784">
        <v>13.5</v>
      </c>
      <c r="AW784">
        <v>41.7</v>
      </c>
      <c r="AX784">
        <v>16.2</v>
      </c>
      <c r="AY784">
        <v>22.4</v>
      </c>
      <c r="AZ784" s="61">
        <v>119.6</v>
      </c>
      <c r="BA784" s="2"/>
      <c r="BB784" s="2">
        <v>4</v>
      </c>
      <c r="BD784" t="s">
        <v>1380</v>
      </c>
      <c r="BE784" t="s">
        <v>1369</v>
      </c>
      <c r="BF784" t="s">
        <v>2351</v>
      </c>
      <c r="BJ784" s="2">
        <v>30.3</v>
      </c>
      <c r="BK784" t="s">
        <v>1380</v>
      </c>
      <c r="BN784" s="61" t="s">
        <v>2340</v>
      </c>
      <c r="CM784">
        <v>5.0999999999999996</v>
      </c>
      <c r="CN784" s="90">
        <v>34.299999999999997</v>
      </c>
      <c r="DB784" s="103"/>
      <c r="DC784" s="90"/>
      <c r="DD784" s="103"/>
      <c r="DE784" s="129"/>
      <c r="DF784" s="90"/>
      <c r="DG784" s="103"/>
      <c r="DH784" s="103"/>
      <c r="DI784" s="103"/>
      <c r="DJ784" s="103"/>
      <c r="DK784" s="103"/>
      <c r="DL784" s="103"/>
      <c r="DM784" s="103"/>
      <c r="DN784" s="103"/>
      <c r="DO784" s="103"/>
      <c r="DP784" s="103"/>
      <c r="DQ784" s="103"/>
      <c r="DR784" s="103"/>
      <c r="DS784" s="104"/>
      <c r="DT784" s="50">
        <f t="shared" si="929"/>
        <v>0</v>
      </c>
      <c r="DU784" s="73">
        <f t="shared" si="930"/>
        <v>0</v>
      </c>
      <c r="DV784" s="73">
        <f t="shared" si="931"/>
        <v>0</v>
      </c>
      <c r="DW784" s="73">
        <f t="shared" si="932"/>
        <v>1</v>
      </c>
      <c r="DX784" s="73">
        <f t="shared" si="933"/>
        <v>0</v>
      </c>
      <c r="DY784" s="125">
        <f t="shared" si="934"/>
        <v>0</v>
      </c>
      <c r="DZ784" s="73">
        <f t="shared" si="935"/>
        <v>1</v>
      </c>
      <c r="EA784" s="19">
        <f t="shared" si="936"/>
        <v>0</v>
      </c>
      <c r="EB784" s="50">
        <f t="shared" si="937"/>
        <v>0</v>
      </c>
      <c r="EC784" s="19">
        <f t="shared" si="938"/>
        <v>1</v>
      </c>
      <c r="ED784" s="19">
        <f t="shared" si="939"/>
        <v>0</v>
      </c>
      <c r="EE784" s="19">
        <f t="shared" si="940"/>
        <v>0</v>
      </c>
      <c r="EF784" s="50">
        <f t="shared" si="941"/>
        <v>0</v>
      </c>
      <c r="EG784" s="19">
        <f t="shared" si="942"/>
        <v>1</v>
      </c>
      <c r="EH784" s="19">
        <f t="shared" si="943"/>
        <v>0</v>
      </c>
      <c r="EI784" s="50">
        <f t="shared" si="944"/>
        <v>0</v>
      </c>
      <c r="EJ784" s="125">
        <f t="shared" si="945"/>
        <v>1</v>
      </c>
      <c r="EK784">
        <f t="shared" si="946"/>
        <v>7</v>
      </c>
      <c r="EL784">
        <f t="shared" si="947"/>
        <v>4</v>
      </c>
      <c r="EM784">
        <f t="shared" si="948"/>
        <v>13.5</v>
      </c>
      <c r="EN784">
        <f t="shared" si="949"/>
        <v>41.7</v>
      </c>
      <c r="EO784" t="str">
        <f t="shared" si="950"/>
        <v/>
      </c>
      <c r="EP784" t="str">
        <f t="shared" si="951"/>
        <v/>
      </c>
      <c r="EQ784">
        <f t="shared" si="952"/>
        <v>119.6</v>
      </c>
      <c r="ER784" t="str">
        <f t="shared" si="953"/>
        <v/>
      </c>
      <c r="ES784">
        <f t="shared" si="954"/>
        <v>30.3</v>
      </c>
      <c r="ET784">
        <f t="shared" si="955"/>
        <v>22.4</v>
      </c>
      <c r="EU784" s="61">
        <f t="shared" si="956"/>
        <v>16.2</v>
      </c>
      <c r="EV784" s="53" t="e">
        <f>IF(ISNUMBER(EK784),EK784*#REF!,"")</f>
        <v>#REF!</v>
      </c>
      <c r="EW784" s="53" t="e">
        <f>IF(ISNUMBER(EL784),EL784*#REF!,"")</f>
        <v>#REF!</v>
      </c>
      <c r="EX784" s="53" t="e">
        <f>IF(ISNUMBER(EM784),EM784*#REF!,"")</f>
        <v>#REF!</v>
      </c>
      <c r="EY784" s="53" t="e">
        <f>IF(ISNUMBER(EN784),EN784*#REF!,"")</f>
        <v>#REF!</v>
      </c>
      <c r="EZ784" s="53" t="str">
        <f>IF(ISNUMBER(EO784),EO784*#REF!,"")</f>
        <v/>
      </c>
      <c r="FA784" s="53" t="str">
        <f>IF(ISNUMBER(EP784),EP784*#REF!,"")</f>
        <v/>
      </c>
      <c r="FB784" s="53" t="e">
        <f>IF(ISNUMBER(EQ784),EQ784*#REF!,"")</f>
        <v>#REF!</v>
      </c>
      <c r="FC784" s="53" t="str">
        <f>IF(ISNUMBER(ER784),ER784*#REF!,"")</f>
        <v/>
      </c>
      <c r="FD784" s="53" t="e">
        <f>IF(ISNUMBER(ES784),ES784*#REF!,"")</f>
        <v>#REF!</v>
      </c>
      <c r="FE784" s="53" t="e">
        <f>IF(ISNUMBER(ET784),ET784*#REF!,"")</f>
        <v>#REF!</v>
      </c>
      <c r="FF784" s="52" t="e">
        <f>IF(ISNUMBER(EU784),EU784*#REF!,"")</f>
        <v>#REF!</v>
      </c>
      <c r="FG784" s="55" t="str">
        <f t="shared" si="957"/>
        <v/>
      </c>
      <c r="FH784" s="55" t="str">
        <f t="shared" si="958"/>
        <v/>
      </c>
      <c r="FI784" s="55" t="str">
        <f t="shared" si="959"/>
        <v/>
      </c>
      <c r="FJ784" s="55" t="str">
        <f t="shared" si="960"/>
        <v/>
      </c>
      <c r="FK784" s="55" t="str">
        <f t="shared" si="961"/>
        <v/>
      </c>
      <c r="FL784" s="55" t="str">
        <f t="shared" si="962"/>
        <v/>
      </c>
      <c r="FM784" s="55" t="str">
        <f t="shared" si="963"/>
        <v/>
      </c>
      <c r="FN784" s="55" t="str">
        <f t="shared" si="964"/>
        <v/>
      </c>
      <c r="FO784" s="55" t="str">
        <f t="shared" si="965"/>
        <v/>
      </c>
      <c r="FP784" s="55" t="str">
        <f t="shared" si="966"/>
        <v/>
      </c>
      <c r="FQ784" s="59" t="str">
        <f t="shared" si="967"/>
        <v/>
      </c>
      <c r="FR784" s="53" t="str">
        <f t="shared" si="992"/>
        <v/>
      </c>
      <c r="FS784" s="53" t="e">
        <f t="shared" si="968"/>
        <v>#VALUE!</v>
      </c>
      <c r="FT784" s="19" t="e">
        <f t="shared" si="969"/>
        <v>#VALUE!</v>
      </c>
      <c r="FU784" s="19" t="e">
        <f t="shared" si="970"/>
        <v>#VALUE!</v>
      </c>
      <c r="FV784" s="19" t="e">
        <f t="shared" si="971"/>
        <v>#VALUE!</v>
      </c>
      <c r="FW784" s="50" t="e">
        <f t="shared" si="972"/>
        <v>#VALUE!</v>
      </c>
      <c r="FX784" s="120">
        <f t="shared" si="973"/>
        <v>0</v>
      </c>
      <c r="FY784" s="120">
        <f t="shared" si="974"/>
        <v>0</v>
      </c>
      <c r="FZ784" s="120">
        <f t="shared" si="975"/>
        <v>0</v>
      </c>
      <c r="GA784" s="120">
        <f t="shared" si="976"/>
        <v>0</v>
      </c>
      <c r="GB784" s="120">
        <f t="shared" si="977"/>
        <v>0</v>
      </c>
      <c r="GC784" s="120">
        <f t="shared" si="978"/>
        <v>0</v>
      </c>
      <c r="GD784" s="120">
        <f t="shared" si="979"/>
        <v>0</v>
      </c>
      <c r="GE784" s="120">
        <f t="shared" si="980"/>
        <v>0</v>
      </c>
      <c r="GF784" s="120">
        <f t="shared" si="981"/>
        <v>0</v>
      </c>
      <c r="GG784">
        <f t="shared" si="982"/>
        <v>0</v>
      </c>
      <c r="GH784">
        <f t="shared" si="983"/>
        <v>0</v>
      </c>
      <c r="GI784">
        <v>6</v>
      </c>
      <c r="GJ784" t="str">
        <f t="shared" si="984"/>
        <v/>
      </c>
    </row>
    <row r="785" spans="1:192" x14ac:dyDescent="0.2">
      <c r="A785" s="50">
        <f t="shared" si="986"/>
        <v>784</v>
      </c>
      <c r="B785" s="2" t="s">
        <v>1142</v>
      </c>
      <c r="C785" s="2" t="s">
        <v>1143</v>
      </c>
      <c r="D785" s="2"/>
      <c r="E785" s="2"/>
      <c r="F785" s="19">
        <v>3516910</v>
      </c>
      <c r="G785" s="19">
        <v>5653440</v>
      </c>
      <c r="H785" s="77">
        <f t="shared" si="924"/>
        <v>516828.80600000004</v>
      </c>
      <c r="I785" s="77">
        <f t="shared" si="925"/>
        <v>5651618.4139999999</v>
      </c>
      <c r="J785" s="19">
        <v>195.58</v>
      </c>
      <c r="K785" s="66" t="s">
        <v>1333</v>
      </c>
      <c r="L785" s="108">
        <v>165</v>
      </c>
      <c r="M785" s="66">
        <v>30</v>
      </c>
      <c r="N785" s="19">
        <v>163</v>
      </c>
      <c r="Q785" s="58" t="s">
        <v>1339</v>
      </c>
      <c r="R785" t="s">
        <v>2882</v>
      </c>
      <c r="S785" s="2" t="s">
        <v>1324</v>
      </c>
      <c r="T785" s="241" t="str">
        <f t="shared" si="926"/>
        <v>-</v>
      </c>
      <c r="U785" s="241" t="str">
        <f t="shared" si="927"/>
        <v>-</v>
      </c>
      <c r="V785" s="241" t="str">
        <f t="shared" si="928"/>
        <v>-</v>
      </c>
      <c r="W785" s="241" t="str">
        <f t="shared" si="991"/>
        <v>-</v>
      </c>
      <c r="X785" s="260">
        <f t="shared" si="989"/>
        <v>6</v>
      </c>
      <c r="Y785" s="261" t="str">
        <f t="shared" si="993"/>
        <v/>
      </c>
      <c r="Z785" s="56"/>
      <c r="AA785" s="131">
        <v>32798</v>
      </c>
      <c r="AB785" s="73">
        <v>1</v>
      </c>
      <c r="AC785" s="2" t="s">
        <v>1038</v>
      </c>
      <c r="AD785" s="2" t="s">
        <v>1849</v>
      </c>
      <c r="AE785" s="70" t="s">
        <v>1858</v>
      </c>
      <c r="AF785" s="66">
        <v>10.4</v>
      </c>
      <c r="AG785" s="19">
        <v>386</v>
      </c>
      <c r="AH785" s="19">
        <v>7.04</v>
      </c>
      <c r="AL785" s="19">
        <v>0.1</v>
      </c>
      <c r="AN785">
        <v>7.5</v>
      </c>
      <c r="AO785">
        <v>5</v>
      </c>
      <c r="AS785" s="193">
        <f t="shared" si="994"/>
        <v>248.93300000000002</v>
      </c>
      <c r="AT785" s="248" t="str">
        <f t="shared" si="995"/>
        <v/>
      </c>
      <c r="AU785">
        <v>7.5</v>
      </c>
      <c r="AV785">
        <v>10.6</v>
      </c>
      <c r="AW785" s="103">
        <v>35.9</v>
      </c>
      <c r="AX785">
        <v>14.6</v>
      </c>
      <c r="AY785">
        <v>25</v>
      </c>
      <c r="AZ785" s="61">
        <v>128</v>
      </c>
      <c r="BA785" s="2"/>
      <c r="BB785" s="2">
        <v>3.8</v>
      </c>
      <c r="BD785">
        <v>0</v>
      </c>
      <c r="BE785">
        <v>0.02</v>
      </c>
      <c r="BF785">
        <v>0</v>
      </c>
      <c r="BJ785" s="2">
        <v>23.5</v>
      </c>
      <c r="BK785">
        <v>0</v>
      </c>
      <c r="BO785">
        <v>2</v>
      </c>
      <c r="BP785">
        <v>11</v>
      </c>
      <c r="CM785">
        <v>5.0999999999999996</v>
      </c>
      <c r="CN785" s="90">
        <v>44.1</v>
      </c>
      <c r="DB785" s="103"/>
      <c r="DC785" s="90" t="s">
        <v>2352</v>
      </c>
      <c r="DD785" s="103"/>
      <c r="DE785" s="103">
        <v>-18.899999999999999</v>
      </c>
      <c r="DF785" s="90" t="s">
        <v>2353</v>
      </c>
      <c r="DG785" s="103">
        <v>-8.77</v>
      </c>
      <c r="DH785" s="103"/>
      <c r="DI785" s="103"/>
      <c r="DJ785" s="103"/>
      <c r="DK785" s="103"/>
      <c r="DL785" s="103"/>
      <c r="DM785" s="103"/>
      <c r="DN785" s="103"/>
      <c r="DO785" s="103"/>
      <c r="DP785" s="103"/>
      <c r="DQ785" s="103"/>
      <c r="DR785" s="103"/>
      <c r="DS785" s="104"/>
      <c r="DT785" s="50">
        <f t="shared" si="929"/>
        <v>1</v>
      </c>
      <c r="DU785" s="73">
        <f t="shared" si="930"/>
        <v>0</v>
      </c>
      <c r="DV785" s="73">
        <f t="shared" si="931"/>
        <v>0</v>
      </c>
      <c r="DW785" s="73">
        <f t="shared" si="932"/>
        <v>1</v>
      </c>
      <c r="DX785" s="73">
        <f t="shared" si="933"/>
        <v>0</v>
      </c>
      <c r="DY785" s="125">
        <f t="shared" si="934"/>
        <v>0</v>
      </c>
      <c r="DZ785" s="73">
        <f t="shared" si="935"/>
        <v>1</v>
      </c>
      <c r="EA785" s="19">
        <f t="shared" si="936"/>
        <v>0</v>
      </c>
      <c r="EB785" s="50">
        <f t="shared" si="937"/>
        <v>0</v>
      </c>
      <c r="EC785" s="19">
        <f t="shared" si="938"/>
        <v>1</v>
      </c>
      <c r="ED785" s="19">
        <f t="shared" si="939"/>
        <v>0</v>
      </c>
      <c r="EE785" s="19">
        <f t="shared" si="940"/>
        <v>0</v>
      </c>
      <c r="EF785" s="50">
        <f t="shared" si="941"/>
        <v>0</v>
      </c>
      <c r="EG785" s="19">
        <f t="shared" si="942"/>
        <v>1</v>
      </c>
      <c r="EH785" s="19">
        <f t="shared" si="943"/>
        <v>0</v>
      </c>
      <c r="EI785" s="50">
        <f t="shared" si="944"/>
        <v>0</v>
      </c>
      <c r="EJ785" s="125">
        <f t="shared" si="945"/>
        <v>1</v>
      </c>
      <c r="EK785">
        <f t="shared" si="946"/>
        <v>7.5</v>
      </c>
      <c r="EL785">
        <f t="shared" si="947"/>
        <v>3.8</v>
      </c>
      <c r="EM785">
        <f t="shared" si="948"/>
        <v>10.6</v>
      </c>
      <c r="EN785">
        <f t="shared" si="949"/>
        <v>35.9</v>
      </c>
      <c r="EO785">
        <f t="shared" si="950"/>
        <v>0</v>
      </c>
      <c r="EP785">
        <f t="shared" si="951"/>
        <v>0.02</v>
      </c>
      <c r="EQ785">
        <f t="shared" si="952"/>
        <v>128</v>
      </c>
      <c r="ER785" t="str">
        <f t="shared" si="953"/>
        <v/>
      </c>
      <c r="ES785">
        <f t="shared" si="954"/>
        <v>23.5</v>
      </c>
      <c r="ET785">
        <f t="shared" si="955"/>
        <v>25</v>
      </c>
      <c r="EU785" s="61">
        <f t="shared" si="956"/>
        <v>14.6</v>
      </c>
      <c r="EV785" s="53" t="e">
        <f>IF(ISNUMBER(EK785),EK785*#REF!,"")</f>
        <v>#REF!</v>
      </c>
      <c r="EW785" s="53" t="e">
        <f>IF(ISNUMBER(EL785),EL785*#REF!,"")</f>
        <v>#REF!</v>
      </c>
      <c r="EX785" s="53" t="e">
        <f>IF(ISNUMBER(EM785),EM785*#REF!,"")</f>
        <v>#REF!</v>
      </c>
      <c r="EY785" s="53" t="e">
        <f>IF(ISNUMBER(EN785),EN785*#REF!,"")</f>
        <v>#REF!</v>
      </c>
      <c r="EZ785" s="53" t="e">
        <f>IF(ISNUMBER(EO785),EO785*#REF!,"")</f>
        <v>#REF!</v>
      </c>
      <c r="FA785" s="53" t="e">
        <f>IF(ISNUMBER(EP785),EP785*#REF!,"")</f>
        <v>#REF!</v>
      </c>
      <c r="FB785" s="53" t="e">
        <f>IF(ISNUMBER(EQ785),EQ785*#REF!,"")</f>
        <v>#REF!</v>
      </c>
      <c r="FC785" s="53" t="str">
        <f>IF(ISNUMBER(ER785),ER785*#REF!,"")</f>
        <v/>
      </c>
      <c r="FD785" s="53" t="e">
        <f>IF(ISNUMBER(ES785),ES785*#REF!,"")</f>
        <v>#REF!</v>
      </c>
      <c r="FE785" s="53" t="e">
        <f>IF(ISNUMBER(ET785),ET785*#REF!,"")</f>
        <v>#REF!</v>
      </c>
      <c r="FF785" s="52" t="e">
        <f>IF(ISNUMBER(EU785),EU785*#REF!,"")</f>
        <v>#REF!</v>
      </c>
      <c r="FG785" s="55" t="str">
        <f t="shared" si="957"/>
        <v/>
      </c>
      <c r="FH785" s="55" t="str">
        <f t="shared" si="958"/>
        <v/>
      </c>
      <c r="FI785" s="55" t="str">
        <f t="shared" si="959"/>
        <v/>
      </c>
      <c r="FJ785" s="55" t="str">
        <f t="shared" si="960"/>
        <v/>
      </c>
      <c r="FK785" s="55" t="str">
        <f t="shared" si="961"/>
        <v/>
      </c>
      <c r="FL785" s="55" t="str">
        <f t="shared" si="962"/>
        <v/>
      </c>
      <c r="FM785" s="55" t="str">
        <f t="shared" si="963"/>
        <v/>
      </c>
      <c r="FN785" s="55" t="str">
        <f t="shared" si="964"/>
        <v/>
      </c>
      <c r="FO785" s="55" t="str">
        <f t="shared" si="965"/>
        <v/>
      </c>
      <c r="FP785" s="55" t="str">
        <f t="shared" si="966"/>
        <v/>
      </c>
      <c r="FQ785" s="59" t="str">
        <f t="shared" si="967"/>
        <v/>
      </c>
      <c r="FR785" s="53" t="str">
        <f t="shared" si="992"/>
        <v/>
      </c>
      <c r="FS785" s="53" t="e">
        <f t="shared" si="968"/>
        <v>#VALUE!</v>
      </c>
      <c r="FT785" s="19" t="e">
        <f t="shared" si="969"/>
        <v>#VALUE!</v>
      </c>
      <c r="FU785" s="19" t="e">
        <f t="shared" si="970"/>
        <v>#VALUE!</v>
      </c>
      <c r="FV785" s="19" t="e">
        <f t="shared" si="971"/>
        <v>#VALUE!</v>
      </c>
      <c r="FW785" s="50" t="e">
        <f t="shared" si="972"/>
        <v>#VALUE!</v>
      </c>
      <c r="FX785" s="120">
        <f t="shared" si="973"/>
        <v>0</v>
      </c>
      <c r="FY785" s="120">
        <f t="shared" si="974"/>
        <v>0</v>
      </c>
      <c r="FZ785" s="120">
        <f t="shared" si="975"/>
        <v>0</v>
      </c>
      <c r="GA785" s="120">
        <f t="shared" si="976"/>
        <v>0</v>
      </c>
      <c r="GB785" s="120">
        <f t="shared" si="977"/>
        <v>0</v>
      </c>
      <c r="GC785" s="120">
        <f t="shared" si="978"/>
        <v>0</v>
      </c>
      <c r="GD785" s="120">
        <f t="shared" si="979"/>
        <v>0</v>
      </c>
      <c r="GE785" s="120">
        <f t="shared" si="980"/>
        <v>0</v>
      </c>
      <c r="GF785" s="120">
        <f t="shared" si="981"/>
        <v>0</v>
      </c>
      <c r="GG785">
        <f t="shared" si="982"/>
        <v>0</v>
      </c>
      <c r="GH785">
        <f t="shared" si="983"/>
        <v>0</v>
      </c>
      <c r="GI785">
        <v>6</v>
      </c>
      <c r="GJ785" t="str">
        <f t="shared" si="984"/>
        <v/>
      </c>
    </row>
    <row r="786" spans="1:192" x14ac:dyDescent="0.2">
      <c r="A786" s="50">
        <f t="shared" si="986"/>
        <v>785</v>
      </c>
      <c r="B786" s="2" t="s">
        <v>586</v>
      </c>
      <c r="C786" t="s">
        <v>587</v>
      </c>
      <c r="F786" s="19">
        <v>3476439</v>
      </c>
      <c r="G786" s="19">
        <v>5544636</v>
      </c>
      <c r="H786" s="77">
        <f t="shared" si="924"/>
        <v>476373.99440000003</v>
      </c>
      <c r="I786" s="77">
        <f t="shared" si="925"/>
        <v>5542857.9356000004</v>
      </c>
      <c r="J786" s="211">
        <v>128</v>
      </c>
      <c r="K786" s="66" t="s">
        <v>1334</v>
      </c>
      <c r="L786" s="19">
        <v>100.6</v>
      </c>
      <c r="M786" s="66">
        <v>27</v>
      </c>
      <c r="N786" s="19">
        <v>97.5</v>
      </c>
      <c r="Q786" t="s">
        <v>2822</v>
      </c>
      <c r="R786" s="2" t="s">
        <v>1371</v>
      </c>
      <c r="S786" s="2" t="s">
        <v>2811</v>
      </c>
      <c r="T786" s="241" t="str">
        <f t="shared" si="926"/>
        <v>-</v>
      </c>
      <c r="U786" s="241" t="str">
        <f t="shared" si="927"/>
        <v>-</v>
      </c>
      <c r="V786" s="241" t="str">
        <f t="shared" si="928"/>
        <v>-</v>
      </c>
      <c r="W786" s="241" t="str">
        <f t="shared" si="991"/>
        <v>-</v>
      </c>
      <c r="X786" s="260">
        <f t="shared" si="989"/>
        <v>6</v>
      </c>
      <c r="Y786" s="261" t="str">
        <f t="shared" si="993"/>
        <v/>
      </c>
      <c r="Z786" s="56"/>
      <c r="AA786" s="48">
        <v>35389</v>
      </c>
      <c r="AB786" s="73">
        <v>1</v>
      </c>
      <c r="AC786" t="s">
        <v>588</v>
      </c>
      <c r="AD786" s="2" t="s">
        <v>2354</v>
      </c>
      <c r="AE786" s="56"/>
      <c r="AF786" s="66">
        <v>9.9</v>
      </c>
      <c r="AG786" s="19">
        <v>276</v>
      </c>
      <c r="AH786" s="19">
        <v>6.46</v>
      </c>
      <c r="AS786" s="193">
        <f t="shared" si="994"/>
        <v>166.39</v>
      </c>
      <c r="AT786" s="248" t="str">
        <f t="shared" si="995"/>
        <v/>
      </c>
      <c r="AU786">
        <v>10.199999999999999</v>
      </c>
      <c r="AV786">
        <v>4.8</v>
      </c>
      <c r="AW786">
        <v>30.2</v>
      </c>
      <c r="AX786">
        <v>24</v>
      </c>
      <c r="AY786">
        <v>60</v>
      </c>
      <c r="AZ786" s="61">
        <v>34</v>
      </c>
      <c r="BA786" s="2"/>
      <c r="BB786">
        <v>2.7</v>
      </c>
      <c r="BE786">
        <v>0.47</v>
      </c>
      <c r="BF786">
        <v>0.02</v>
      </c>
      <c r="BJ786" s="2" t="s">
        <v>456</v>
      </c>
      <c r="CM786">
        <v>1.3</v>
      </c>
      <c r="CN786" s="103">
        <v>35.6</v>
      </c>
      <c r="DB786" s="103"/>
      <c r="DC786" s="103"/>
      <c r="DD786" s="103"/>
      <c r="DE786" s="103"/>
      <c r="DF786" s="103"/>
      <c r="DG786" s="103"/>
      <c r="DH786" s="103"/>
      <c r="DI786" s="103"/>
      <c r="DJ786" s="103"/>
      <c r="DK786" s="103"/>
      <c r="DL786" s="103"/>
      <c r="DM786" s="103"/>
      <c r="DN786" s="103"/>
      <c r="DO786" s="103"/>
      <c r="DP786" s="103"/>
      <c r="DQ786" s="103"/>
      <c r="DR786" s="103"/>
      <c r="DS786" s="104"/>
      <c r="DT786" s="50">
        <f t="shared" si="929"/>
        <v>1</v>
      </c>
      <c r="DU786" s="73">
        <f t="shared" si="930"/>
        <v>0</v>
      </c>
      <c r="DV786" s="73">
        <f t="shared" si="931"/>
        <v>0</v>
      </c>
      <c r="DW786" s="73">
        <f t="shared" si="932"/>
        <v>1</v>
      </c>
      <c r="DX786" s="73">
        <f t="shared" si="933"/>
        <v>0</v>
      </c>
      <c r="DY786" s="125">
        <f t="shared" si="934"/>
        <v>0</v>
      </c>
      <c r="DZ786" s="73">
        <f t="shared" si="935"/>
        <v>1</v>
      </c>
      <c r="EA786" s="19">
        <f t="shared" si="936"/>
        <v>0</v>
      </c>
      <c r="EB786" s="50">
        <f t="shared" si="937"/>
        <v>0</v>
      </c>
      <c r="EC786" s="19">
        <f t="shared" si="938"/>
        <v>1</v>
      </c>
      <c r="ED786" s="19">
        <f t="shared" si="939"/>
        <v>0</v>
      </c>
      <c r="EE786" s="19">
        <f t="shared" si="940"/>
        <v>0</v>
      </c>
      <c r="EF786" s="50">
        <f t="shared" si="941"/>
        <v>0</v>
      </c>
      <c r="EG786" s="19">
        <f t="shared" si="942"/>
        <v>1</v>
      </c>
      <c r="EH786" s="19">
        <f t="shared" si="943"/>
        <v>0</v>
      </c>
      <c r="EI786" s="50">
        <f t="shared" si="944"/>
        <v>0</v>
      </c>
      <c r="EJ786" s="125">
        <f t="shared" si="945"/>
        <v>1</v>
      </c>
      <c r="EK786">
        <f t="shared" si="946"/>
        <v>10.199999999999999</v>
      </c>
      <c r="EL786">
        <f t="shared" si="947"/>
        <v>2.7</v>
      </c>
      <c r="EM786">
        <f t="shared" si="948"/>
        <v>4.8</v>
      </c>
      <c r="EN786">
        <f t="shared" si="949"/>
        <v>30.2</v>
      </c>
      <c r="EO786">
        <f t="shared" si="950"/>
        <v>0.02</v>
      </c>
      <c r="EP786">
        <f t="shared" si="951"/>
        <v>0.47</v>
      </c>
      <c r="EQ786">
        <f t="shared" si="952"/>
        <v>34</v>
      </c>
      <c r="ER786" t="str">
        <f t="shared" si="953"/>
        <v/>
      </c>
      <c r="ES786" t="str">
        <f t="shared" si="954"/>
        <v/>
      </c>
      <c r="ET786">
        <f t="shared" si="955"/>
        <v>60</v>
      </c>
      <c r="EU786" s="61">
        <f t="shared" si="956"/>
        <v>24</v>
      </c>
      <c r="EV786" s="53" t="e">
        <f>IF(ISNUMBER(EK786),EK786*#REF!,"")</f>
        <v>#REF!</v>
      </c>
      <c r="EW786" s="53" t="e">
        <f>IF(ISNUMBER(EL786),EL786*#REF!,"")</f>
        <v>#REF!</v>
      </c>
      <c r="EX786" s="53" t="e">
        <f>IF(ISNUMBER(EM786),EM786*#REF!,"")</f>
        <v>#REF!</v>
      </c>
      <c r="EY786" s="53" t="e">
        <f>IF(ISNUMBER(EN786),EN786*#REF!,"")</f>
        <v>#REF!</v>
      </c>
      <c r="EZ786" s="53" t="e">
        <f>IF(ISNUMBER(EO786),EO786*#REF!,"")</f>
        <v>#REF!</v>
      </c>
      <c r="FA786" s="53" t="e">
        <f>IF(ISNUMBER(EP786),EP786*#REF!,"")</f>
        <v>#REF!</v>
      </c>
      <c r="FB786" s="53" t="e">
        <f>IF(ISNUMBER(EQ786),EQ786*#REF!,"")</f>
        <v>#REF!</v>
      </c>
      <c r="FC786" s="53" t="str">
        <f>IF(ISNUMBER(ER786),ER786*#REF!,"")</f>
        <v/>
      </c>
      <c r="FD786" s="53" t="str">
        <f>IF(ISNUMBER(ES786),ES786*#REF!,"")</f>
        <v/>
      </c>
      <c r="FE786" s="53" t="e">
        <f>IF(ISNUMBER(ET786),ET786*#REF!,"")</f>
        <v>#REF!</v>
      </c>
      <c r="FF786" s="52" t="e">
        <f>IF(ISNUMBER(EU786),EU786*#REF!,"")</f>
        <v>#REF!</v>
      </c>
      <c r="FG786" s="55" t="str">
        <f t="shared" si="957"/>
        <v/>
      </c>
      <c r="FH786" s="55" t="str">
        <f t="shared" si="958"/>
        <v/>
      </c>
      <c r="FI786" s="55" t="str">
        <f t="shared" si="959"/>
        <v/>
      </c>
      <c r="FJ786" s="55" t="str">
        <f t="shared" si="960"/>
        <v/>
      </c>
      <c r="FK786" s="55" t="str">
        <f t="shared" si="961"/>
        <v/>
      </c>
      <c r="FL786" s="55" t="str">
        <f t="shared" si="962"/>
        <v/>
      </c>
      <c r="FM786" s="55" t="str">
        <f t="shared" si="963"/>
        <v/>
      </c>
      <c r="FN786" s="55" t="str">
        <f t="shared" si="964"/>
        <v/>
      </c>
      <c r="FO786" s="55" t="str">
        <f t="shared" si="965"/>
        <v/>
      </c>
      <c r="FP786" s="55" t="str">
        <f t="shared" si="966"/>
        <v/>
      </c>
      <c r="FQ786" s="59" t="str">
        <f t="shared" si="967"/>
        <v/>
      </c>
      <c r="FR786" s="53" t="str">
        <f t="shared" si="992"/>
        <v/>
      </c>
      <c r="FS786" s="53" t="e">
        <f t="shared" si="968"/>
        <v>#VALUE!</v>
      </c>
      <c r="FT786" s="19" t="e">
        <f t="shared" si="969"/>
        <v>#VALUE!</v>
      </c>
      <c r="FU786" s="19" t="e">
        <f t="shared" si="970"/>
        <v>#VALUE!</v>
      </c>
      <c r="FV786" s="19" t="e">
        <f t="shared" si="971"/>
        <v>#VALUE!</v>
      </c>
      <c r="FW786" s="50" t="e">
        <f t="shared" si="972"/>
        <v>#VALUE!</v>
      </c>
      <c r="FX786" s="120">
        <f t="shared" si="973"/>
        <v>0</v>
      </c>
      <c r="FY786" s="120">
        <f t="shared" si="974"/>
        <v>0</v>
      </c>
      <c r="FZ786" s="120">
        <f t="shared" si="975"/>
        <v>0</v>
      </c>
      <c r="GA786" s="120">
        <f t="shared" si="976"/>
        <v>0</v>
      </c>
      <c r="GB786" s="120">
        <f t="shared" si="977"/>
        <v>0</v>
      </c>
      <c r="GC786" s="120">
        <f t="shared" si="978"/>
        <v>0</v>
      </c>
      <c r="GD786" s="120">
        <f t="shared" si="979"/>
        <v>0</v>
      </c>
      <c r="GE786" s="120">
        <f t="shared" si="980"/>
        <v>0</v>
      </c>
      <c r="GF786" s="120">
        <f t="shared" si="981"/>
        <v>0</v>
      </c>
      <c r="GG786">
        <f t="shared" si="982"/>
        <v>0</v>
      </c>
      <c r="GH786">
        <f t="shared" si="983"/>
        <v>0</v>
      </c>
      <c r="GI786">
        <v>6</v>
      </c>
      <c r="GJ786" t="str">
        <f t="shared" si="984"/>
        <v/>
      </c>
    </row>
    <row r="787" spans="1:192" x14ac:dyDescent="0.2">
      <c r="A787" s="50">
        <f t="shared" si="986"/>
        <v>786</v>
      </c>
      <c r="B787" s="2" t="s">
        <v>586</v>
      </c>
      <c r="C787" t="s">
        <v>589</v>
      </c>
      <c r="F787" s="19">
        <v>3476241</v>
      </c>
      <c r="G787" s="19">
        <v>5544500</v>
      </c>
      <c r="H787" s="77">
        <f t="shared" si="924"/>
        <v>476176.0736</v>
      </c>
      <c r="I787" s="77">
        <f t="shared" si="925"/>
        <v>5542721.9900000002</v>
      </c>
      <c r="J787" s="211">
        <v>139</v>
      </c>
      <c r="K787" s="66" t="s">
        <v>1334</v>
      </c>
      <c r="L787" s="108">
        <v>101</v>
      </c>
      <c r="M787" s="66">
        <v>27</v>
      </c>
      <c r="N787" s="19">
        <v>97.5</v>
      </c>
      <c r="Q787" t="s">
        <v>2822</v>
      </c>
      <c r="R787" s="2" t="s">
        <v>1371</v>
      </c>
      <c r="S787" s="2" t="s">
        <v>2811</v>
      </c>
      <c r="T787" s="241" t="str">
        <f t="shared" si="926"/>
        <v>-</v>
      </c>
      <c r="U787" s="241" t="str">
        <f t="shared" si="927"/>
        <v>-</v>
      </c>
      <c r="V787" s="241" t="str">
        <f t="shared" si="928"/>
        <v>-</v>
      </c>
      <c r="W787" s="241" t="str">
        <f t="shared" si="991"/>
        <v>-</v>
      </c>
      <c r="X787" s="260">
        <f t="shared" si="989"/>
        <v>6</v>
      </c>
      <c r="Y787" s="261" t="str">
        <f t="shared" si="993"/>
        <v/>
      </c>
      <c r="Z787" s="56"/>
      <c r="AA787" s="48">
        <v>35389</v>
      </c>
      <c r="AB787" s="73">
        <v>1</v>
      </c>
      <c r="AC787" t="s">
        <v>588</v>
      </c>
      <c r="AD787" s="2" t="s">
        <v>2354</v>
      </c>
      <c r="AE787" s="56"/>
      <c r="AF787" s="66">
        <v>9.9</v>
      </c>
      <c r="AG787" s="19">
        <v>479</v>
      </c>
      <c r="AH787" s="19">
        <v>6.62</v>
      </c>
      <c r="AN787">
        <v>5.3</v>
      </c>
      <c r="AO787">
        <v>1.6</v>
      </c>
      <c r="AS787" s="193">
        <f t="shared" si="994"/>
        <v>326.47999999999996</v>
      </c>
      <c r="AT787" s="248" t="str">
        <f t="shared" si="995"/>
        <v/>
      </c>
      <c r="AU787">
        <v>14</v>
      </c>
      <c r="AV787">
        <v>10.3</v>
      </c>
      <c r="AW787">
        <v>59.2</v>
      </c>
      <c r="AX787">
        <v>27</v>
      </c>
      <c r="AY787">
        <v>91</v>
      </c>
      <c r="AZ787" s="61">
        <v>71</v>
      </c>
      <c r="BA787" s="2"/>
      <c r="BB787">
        <v>2.9</v>
      </c>
      <c r="BE787">
        <v>0.08</v>
      </c>
      <c r="BF787" s="2" t="s">
        <v>1382</v>
      </c>
      <c r="BJ787">
        <v>51</v>
      </c>
      <c r="CM787">
        <v>9.1</v>
      </c>
      <c r="CN787" s="103">
        <v>36.6</v>
      </c>
      <c r="DB787" s="103"/>
      <c r="DC787" s="103"/>
      <c r="DD787" s="103"/>
      <c r="DE787" s="103"/>
      <c r="DF787" s="103"/>
      <c r="DG787" s="103"/>
      <c r="DH787" s="103"/>
      <c r="DI787" s="103"/>
      <c r="DJ787" s="103"/>
      <c r="DK787" s="103"/>
      <c r="DL787" s="103"/>
      <c r="DM787" s="103"/>
      <c r="DN787" s="103"/>
      <c r="DO787" s="103"/>
      <c r="DP787" s="103"/>
      <c r="DQ787" s="103"/>
      <c r="DR787" s="103"/>
      <c r="DS787" s="104"/>
      <c r="DT787" s="50">
        <f t="shared" si="929"/>
        <v>1</v>
      </c>
      <c r="DU787" s="73">
        <f t="shared" si="930"/>
        <v>0</v>
      </c>
      <c r="DV787" s="73">
        <f t="shared" si="931"/>
        <v>0</v>
      </c>
      <c r="DW787" s="73">
        <f t="shared" si="932"/>
        <v>1</v>
      </c>
      <c r="DX787" s="73">
        <f t="shared" si="933"/>
        <v>0</v>
      </c>
      <c r="DY787" s="125">
        <f t="shared" si="934"/>
        <v>0</v>
      </c>
      <c r="DZ787" s="73">
        <f t="shared" si="935"/>
        <v>1</v>
      </c>
      <c r="EA787" s="19">
        <f t="shared" si="936"/>
        <v>0</v>
      </c>
      <c r="EB787" s="50">
        <f t="shared" si="937"/>
        <v>0</v>
      </c>
      <c r="EC787" s="19">
        <f t="shared" si="938"/>
        <v>1</v>
      </c>
      <c r="ED787" s="19">
        <f t="shared" si="939"/>
        <v>0</v>
      </c>
      <c r="EE787" s="19">
        <f t="shared" si="940"/>
        <v>0</v>
      </c>
      <c r="EF787" s="50">
        <f t="shared" si="941"/>
        <v>0</v>
      </c>
      <c r="EG787" s="19">
        <f t="shared" si="942"/>
        <v>1</v>
      </c>
      <c r="EH787" s="19">
        <f t="shared" si="943"/>
        <v>0</v>
      </c>
      <c r="EI787" s="50">
        <f t="shared" si="944"/>
        <v>0</v>
      </c>
      <c r="EJ787" s="125">
        <f t="shared" si="945"/>
        <v>1</v>
      </c>
      <c r="EK787">
        <f t="shared" si="946"/>
        <v>14</v>
      </c>
      <c r="EL787">
        <f t="shared" si="947"/>
        <v>2.9</v>
      </c>
      <c r="EM787">
        <f t="shared" si="948"/>
        <v>10.3</v>
      </c>
      <c r="EN787">
        <f t="shared" si="949"/>
        <v>59.2</v>
      </c>
      <c r="EO787" t="str">
        <f t="shared" si="950"/>
        <v/>
      </c>
      <c r="EP787">
        <f t="shared" si="951"/>
        <v>0.08</v>
      </c>
      <c r="EQ787">
        <f t="shared" si="952"/>
        <v>71</v>
      </c>
      <c r="ER787" t="str">
        <f t="shared" si="953"/>
        <v/>
      </c>
      <c r="ES787">
        <f t="shared" si="954"/>
        <v>51</v>
      </c>
      <c r="ET787">
        <f t="shared" si="955"/>
        <v>91</v>
      </c>
      <c r="EU787" s="61">
        <f t="shared" si="956"/>
        <v>27</v>
      </c>
      <c r="EV787" s="53" t="e">
        <f>IF(ISNUMBER(EK787),EK787*#REF!,"")</f>
        <v>#REF!</v>
      </c>
      <c r="EW787" s="53" t="e">
        <f>IF(ISNUMBER(EL787),EL787*#REF!,"")</f>
        <v>#REF!</v>
      </c>
      <c r="EX787" s="53" t="e">
        <f>IF(ISNUMBER(EM787),EM787*#REF!,"")</f>
        <v>#REF!</v>
      </c>
      <c r="EY787" s="53" t="e">
        <f>IF(ISNUMBER(EN787),EN787*#REF!,"")</f>
        <v>#REF!</v>
      </c>
      <c r="EZ787" s="53" t="str">
        <f>IF(ISNUMBER(EO787),EO787*#REF!,"")</f>
        <v/>
      </c>
      <c r="FA787" s="53" t="e">
        <f>IF(ISNUMBER(EP787),EP787*#REF!,"")</f>
        <v>#REF!</v>
      </c>
      <c r="FB787" s="53" t="e">
        <f>IF(ISNUMBER(EQ787),EQ787*#REF!,"")</f>
        <v>#REF!</v>
      </c>
      <c r="FC787" s="53" t="str">
        <f>IF(ISNUMBER(ER787),ER787*#REF!,"")</f>
        <v/>
      </c>
      <c r="FD787" s="53" t="e">
        <f>IF(ISNUMBER(ES787),ES787*#REF!,"")</f>
        <v>#REF!</v>
      </c>
      <c r="FE787" s="53" t="e">
        <f>IF(ISNUMBER(ET787),ET787*#REF!,"")</f>
        <v>#REF!</v>
      </c>
      <c r="FF787" s="52" t="e">
        <f>IF(ISNUMBER(EU787),EU787*#REF!,"")</f>
        <v>#REF!</v>
      </c>
      <c r="FG787" s="55" t="str">
        <f t="shared" si="957"/>
        <v/>
      </c>
      <c r="FH787" s="55" t="str">
        <f t="shared" si="958"/>
        <v/>
      </c>
      <c r="FI787" s="55" t="str">
        <f t="shared" si="959"/>
        <v/>
      </c>
      <c r="FJ787" s="55" t="str">
        <f t="shared" si="960"/>
        <v/>
      </c>
      <c r="FK787" s="55" t="str">
        <f t="shared" si="961"/>
        <v/>
      </c>
      <c r="FL787" s="55" t="str">
        <f t="shared" si="962"/>
        <v/>
      </c>
      <c r="FM787" s="55" t="str">
        <f t="shared" si="963"/>
        <v/>
      </c>
      <c r="FN787" s="55" t="str">
        <f t="shared" si="964"/>
        <v/>
      </c>
      <c r="FO787" s="55" t="str">
        <f t="shared" si="965"/>
        <v/>
      </c>
      <c r="FP787" s="55" t="str">
        <f t="shared" si="966"/>
        <v/>
      </c>
      <c r="FQ787" s="59" t="str">
        <f t="shared" si="967"/>
        <v/>
      </c>
      <c r="FR787" s="53" t="str">
        <f t="shared" si="992"/>
        <v/>
      </c>
      <c r="FS787" s="53" t="e">
        <f t="shared" si="968"/>
        <v>#VALUE!</v>
      </c>
      <c r="FT787" s="19" t="e">
        <f t="shared" si="969"/>
        <v>#VALUE!</v>
      </c>
      <c r="FU787" s="19" t="e">
        <f t="shared" si="970"/>
        <v>#VALUE!</v>
      </c>
      <c r="FV787" s="19" t="e">
        <f t="shared" si="971"/>
        <v>#VALUE!</v>
      </c>
      <c r="FW787" s="50" t="e">
        <f t="shared" si="972"/>
        <v>#VALUE!</v>
      </c>
      <c r="FX787" s="120">
        <f t="shared" si="973"/>
        <v>0</v>
      </c>
      <c r="FY787" s="120">
        <f t="shared" si="974"/>
        <v>0</v>
      </c>
      <c r="FZ787" s="120">
        <f t="shared" si="975"/>
        <v>0</v>
      </c>
      <c r="GA787" s="120">
        <f t="shared" si="976"/>
        <v>0</v>
      </c>
      <c r="GB787" s="120">
        <f t="shared" si="977"/>
        <v>0</v>
      </c>
      <c r="GC787" s="120">
        <f t="shared" si="978"/>
        <v>0</v>
      </c>
      <c r="GD787" s="120">
        <f t="shared" si="979"/>
        <v>0</v>
      </c>
      <c r="GE787" s="120">
        <f t="shared" si="980"/>
        <v>0</v>
      </c>
      <c r="GF787" s="120">
        <f t="shared" si="981"/>
        <v>0</v>
      </c>
      <c r="GG787">
        <f t="shared" si="982"/>
        <v>0</v>
      </c>
      <c r="GH787">
        <f t="shared" si="983"/>
        <v>0</v>
      </c>
      <c r="GI787">
        <v>6</v>
      </c>
      <c r="GJ787" t="str">
        <f t="shared" si="984"/>
        <v/>
      </c>
    </row>
    <row r="788" spans="1:192" x14ac:dyDescent="0.2">
      <c r="A788" s="50">
        <f t="shared" si="986"/>
        <v>787</v>
      </c>
      <c r="B788" s="2" t="s">
        <v>586</v>
      </c>
      <c r="C788" s="2" t="s">
        <v>590</v>
      </c>
      <c r="D788" s="2"/>
      <c r="E788" s="2"/>
      <c r="F788" s="19">
        <v>3478430</v>
      </c>
      <c r="G788" s="19">
        <v>5551180</v>
      </c>
      <c r="H788" s="77">
        <f t="shared" si="924"/>
        <v>478364.19800000003</v>
      </c>
      <c r="I788" s="77">
        <f t="shared" si="925"/>
        <v>5549399.318</v>
      </c>
      <c r="J788" s="211">
        <v>132</v>
      </c>
      <c r="K788" s="66" t="s">
        <v>1334</v>
      </c>
      <c r="L788" s="108">
        <v>247</v>
      </c>
      <c r="M788" s="66">
        <v>210</v>
      </c>
      <c r="N788" s="19">
        <v>247</v>
      </c>
      <c r="Q788" s="58" t="s">
        <v>774</v>
      </c>
      <c r="R788" s="2" t="s">
        <v>275</v>
      </c>
      <c r="S788" s="2" t="s">
        <v>1325</v>
      </c>
      <c r="T788" s="241" t="str">
        <f t="shared" si="926"/>
        <v>-</v>
      </c>
      <c r="U788" s="241" t="str">
        <f t="shared" si="927"/>
        <v>M</v>
      </c>
      <c r="V788" s="241" t="str">
        <f t="shared" si="928"/>
        <v>-</v>
      </c>
      <c r="W788" s="241" t="str">
        <f t="shared" si="991"/>
        <v>-</v>
      </c>
      <c r="X788" s="260">
        <f t="shared" si="989"/>
        <v>6</v>
      </c>
      <c r="Y788" s="261" t="str">
        <f t="shared" si="993"/>
        <v/>
      </c>
      <c r="Z788" s="56"/>
      <c r="AA788" s="48">
        <v>32251</v>
      </c>
      <c r="AB788" s="73">
        <v>1</v>
      </c>
      <c r="AC788" s="2" t="s">
        <v>591</v>
      </c>
      <c r="AD788" s="2" t="s">
        <v>2355</v>
      </c>
      <c r="AE788" s="56"/>
      <c r="AF788" s="66" t="s">
        <v>3088</v>
      </c>
      <c r="AG788" s="19">
        <v>1200</v>
      </c>
      <c r="AH788" s="19">
        <v>7.8</v>
      </c>
      <c r="AQ788">
        <v>568</v>
      </c>
      <c r="AR788">
        <v>2506.34</v>
      </c>
      <c r="AS788" s="193">
        <f t="shared" si="994"/>
        <v>2503.34</v>
      </c>
      <c r="AT788" s="248" t="str">
        <f t="shared" si="995"/>
        <v/>
      </c>
      <c r="AU788">
        <v>623</v>
      </c>
      <c r="AV788">
        <v>38.9</v>
      </c>
      <c r="AW788">
        <v>36.1</v>
      </c>
      <c r="AX788">
        <v>170</v>
      </c>
      <c r="AY788">
        <v>148</v>
      </c>
      <c r="AZ788" s="61">
        <v>1482.3</v>
      </c>
      <c r="BA788" s="2"/>
      <c r="BD788">
        <v>5</v>
      </c>
      <c r="BE788">
        <v>0.04</v>
      </c>
      <c r="BJ788" s="2" t="s">
        <v>459</v>
      </c>
      <c r="CN788" s="90" t="s">
        <v>3088</v>
      </c>
      <c r="DB788" s="103"/>
      <c r="DC788" s="103"/>
      <c r="DD788" s="103"/>
      <c r="DE788" s="103"/>
      <c r="DF788" s="103"/>
      <c r="DG788" s="103"/>
      <c r="DH788" s="103"/>
      <c r="DI788" s="103"/>
      <c r="DJ788" s="103"/>
      <c r="DK788" s="103"/>
      <c r="DL788" s="103"/>
      <c r="DM788" s="103"/>
      <c r="DN788" s="103"/>
      <c r="DO788" s="103"/>
      <c r="DP788" s="103"/>
      <c r="DQ788" s="103"/>
      <c r="DR788" s="103"/>
      <c r="DS788" s="104"/>
      <c r="DT788" s="50">
        <f t="shared" si="929"/>
        <v>1</v>
      </c>
      <c r="DU788" s="73">
        <f t="shared" si="930"/>
        <v>0</v>
      </c>
      <c r="DV788" s="73">
        <f t="shared" si="931"/>
        <v>0</v>
      </c>
      <c r="DW788" s="73">
        <f t="shared" si="932"/>
        <v>1</v>
      </c>
      <c r="DX788" s="73">
        <f t="shared" si="933"/>
        <v>0</v>
      </c>
      <c r="DY788" s="125">
        <f t="shared" si="934"/>
        <v>0</v>
      </c>
      <c r="DZ788" s="73">
        <f t="shared" si="935"/>
        <v>0</v>
      </c>
      <c r="EA788" s="19">
        <f t="shared" si="936"/>
        <v>0</v>
      </c>
      <c r="EB788" s="50">
        <f t="shared" si="937"/>
        <v>1</v>
      </c>
      <c r="EC788" s="19">
        <f t="shared" si="938"/>
        <v>0</v>
      </c>
      <c r="ED788" s="19">
        <f t="shared" si="939"/>
        <v>1</v>
      </c>
      <c r="EE788" s="19">
        <f t="shared" si="940"/>
        <v>0</v>
      </c>
      <c r="EF788" s="50">
        <f t="shared" si="941"/>
        <v>0</v>
      </c>
      <c r="EG788" s="19">
        <f t="shared" si="942"/>
        <v>0</v>
      </c>
      <c r="EH788" s="19">
        <f t="shared" si="943"/>
        <v>0</v>
      </c>
      <c r="EI788" s="50">
        <f t="shared" si="944"/>
        <v>1</v>
      </c>
      <c r="EJ788" s="125">
        <f t="shared" si="945"/>
        <v>2</v>
      </c>
      <c r="EK788">
        <f t="shared" si="946"/>
        <v>623</v>
      </c>
      <c r="EL788" t="str">
        <f t="shared" si="947"/>
        <v/>
      </c>
      <c r="EM788">
        <f t="shared" si="948"/>
        <v>38.9</v>
      </c>
      <c r="EN788">
        <f t="shared" si="949"/>
        <v>36.1</v>
      </c>
      <c r="EO788" t="str">
        <f t="shared" si="950"/>
        <v/>
      </c>
      <c r="EP788">
        <f t="shared" si="951"/>
        <v>0.04</v>
      </c>
      <c r="EQ788">
        <f t="shared" si="952"/>
        <v>1482.3</v>
      </c>
      <c r="ER788" t="str">
        <f t="shared" si="953"/>
        <v/>
      </c>
      <c r="ES788" t="str">
        <f t="shared" si="954"/>
        <v/>
      </c>
      <c r="ET788">
        <f t="shared" si="955"/>
        <v>148</v>
      </c>
      <c r="EU788" s="61">
        <f t="shared" si="956"/>
        <v>170</v>
      </c>
      <c r="EV788" s="53" t="e">
        <f>IF(ISNUMBER(EK788),EK788*#REF!,"")</f>
        <v>#REF!</v>
      </c>
      <c r="EW788" s="53" t="str">
        <f>IF(ISNUMBER(EL788),EL788*#REF!,"")</f>
        <v/>
      </c>
      <c r="EX788" s="53" t="e">
        <f>IF(ISNUMBER(EM788),EM788*#REF!,"")</f>
        <v>#REF!</v>
      </c>
      <c r="EY788" s="53" t="e">
        <f>IF(ISNUMBER(EN788),EN788*#REF!,"")</f>
        <v>#REF!</v>
      </c>
      <c r="EZ788" s="53" t="str">
        <f>IF(ISNUMBER(EO788),EO788*#REF!,"")</f>
        <v/>
      </c>
      <c r="FA788" s="53" t="e">
        <f>IF(ISNUMBER(EP788),EP788*#REF!,"")</f>
        <v>#REF!</v>
      </c>
      <c r="FB788" s="53" t="e">
        <f>IF(ISNUMBER(EQ788),EQ788*#REF!,"")</f>
        <v>#REF!</v>
      </c>
      <c r="FC788" s="53" t="str">
        <f>IF(ISNUMBER(ER788),ER788*#REF!,"")</f>
        <v/>
      </c>
      <c r="FD788" s="53" t="str">
        <f>IF(ISNUMBER(ES788),ES788*#REF!,"")</f>
        <v/>
      </c>
      <c r="FE788" s="53" t="e">
        <f>IF(ISNUMBER(ET788),ET788*#REF!,"")</f>
        <v>#REF!</v>
      </c>
      <c r="FF788" s="52" t="e">
        <f>IF(ISNUMBER(EU788),EU788*#REF!,"")</f>
        <v>#REF!</v>
      </c>
      <c r="FG788" s="55" t="str">
        <f t="shared" si="957"/>
        <v/>
      </c>
      <c r="FH788" s="55" t="str">
        <f t="shared" si="958"/>
        <v/>
      </c>
      <c r="FI788" s="55" t="str">
        <f t="shared" si="959"/>
        <v/>
      </c>
      <c r="FJ788" s="55" t="str">
        <f t="shared" si="960"/>
        <v/>
      </c>
      <c r="FK788" s="55" t="str">
        <f t="shared" si="961"/>
        <v/>
      </c>
      <c r="FL788" s="55" t="str">
        <f t="shared" si="962"/>
        <v/>
      </c>
      <c r="FM788" s="55" t="str">
        <f t="shared" si="963"/>
        <v/>
      </c>
      <c r="FN788" s="55" t="str">
        <f t="shared" si="964"/>
        <v/>
      </c>
      <c r="FO788" s="55" t="str">
        <f t="shared" si="965"/>
        <v/>
      </c>
      <c r="FP788" s="55" t="str">
        <f t="shared" si="966"/>
        <v/>
      </c>
      <c r="FQ788" s="59" t="str">
        <f t="shared" si="967"/>
        <v/>
      </c>
      <c r="FR788" s="53" t="str">
        <f t="shared" si="992"/>
        <v/>
      </c>
      <c r="FS788" s="53" t="e">
        <f t="shared" si="968"/>
        <v>#VALUE!</v>
      </c>
      <c r="FT788" s="19" t="e">
        <f t="shared" si="969"/>
        <v>#VALUE!</v>
      </c>
      <c r="FU788" s="19" t="e">
        <f t="shared" si="970"/>
        <v>#VALUE!</v>
      </c>
      <c r="FV788" s="19" t="e">
        <f t="shared" si="971"/>
        <v>#VALUE!</v>
      </c>
      <c r="FW788" s="50" t="e">
        <f t="shared" si="972"/>
        <v>#VALUE!</v>
      </c>
      <c r="FX788" s="120">
        <f t="shared" si="973"/>
        <v>0</v>
      </c>
      <c r="FY788" s="120">
        <f t="shared" si="974"/>
        <v>0</v>
      </c>
      <c r="FZ788" s="120">
        <f t="shared" si="975"/>
        <v>0</v>
      </c>
      <c r="GA788" s="120">
        <f t="shared" si="976"/>
        <v>0</v>
      </c>
      <c r="GB788" s="120">
        <f t="shared" si="977"/>
        <v>0</v>
      </c>
      <c r="GC788" s="120">
        <f t="shared" si="978"/>
        <v>0</v>
      </c>
      <c r="GD788" s="120">
        <f t="shared" si="979"/>
        <v>0</v>
      </c>
      <c r="GE788" s="120">
        <f t="shared" si="980"/>
        <v>0</v>
      </c>
      <c r="GF788" s="120">
        <f t="shared" si="981"/>
        <v>0</v>
      </c>
      <c r="GG788">
        <f t="shared" si="982"/>
        <v>0</v>
      </c>
      <c r="GH788">
        <f t="shared" si="983"/>
        <v>0</v>
      </c>
      <c r="GI788">
        <v>6</v>
      </c>
      <c r="GJ788" t="str">
        <f t="shared" si="984"/>
        <v/>
      </c>
    </row>
    <row r="789" spans="1:192" x14ac:dyDescent="0.2">
      <c r="A789" s="50">
        <f t="shared" si="986"/>
        <v>788</v>
      </c>
      <c r="B789" s="2" t="s">
        <v>155</v>
      </c>
      <c r="C789" s="2" t="s">
        <v>1168</v>
      </c>
      <c r="D789" s="2"/>
      <c r="E789" s="2"/>
      <c r="F789" s="19">
        <v>3525260</v>
      </c>
      <c r="G789" s="19">
        <v>5638290</v>
      </c>
      <c r="H789" s="77">
        <f t="shared" si="924"/>
        <v>525175.46600000001</v>
      </c>
      <c r="I789" s="77">
        <f t="shared" si="925"/>
        <v>5636474.4740000004</v>
      </c>
      <c r="J789" s="19">
        <v>310</v>
      </c>
      <c r="K789" s="66" t="s">
        <v>1333</v>
      </c>
      <c r="L789" s="108">
        <v>70</v>
      </c>
      <c r="M789" s="66">
        <v>29</v>
      </c>
      <c r="N789" s="19">
        <v>68</v>
      </c>
      <c r="Q789" s="58" t="s">
        <v>1339</v>
      </c>
      <c r="R789" s="2" t="s">
        <v>1467</v>
      </c>
      <c r="S789" s="2" t="s">
        <v>1324</v>
      </c>
      <c r="T789" s="241" t="str">
        <f t="shared" si="926"/>
        <v>-</v>
      </c>
      <c r="U789" s="241" t="str">
        <f t="shared" si="927"/>
        <v>-</v>
      </c>
      <c r="V789" s="241" t="str">
        <f t="shared" si="928"/>
        <v>-</v>
      </c>
      <c r="W789" s="241" t="str">
        <f t="shared" si="991"/>
        <v>-</v>
      </c>
      <c r="X789" s="260">
        <f t="shared" si="989"/>
        <v>6</v>
      </c>
      <c r="Y789" s="261" t="str">
        <f t="shared" si="993"/>
        <v/>
      </c>
      <c r="Z789" s="56"/>
      <c r="AA789" s="48">
        <v>34128</v>
      </c>
      <c r="AB789" s="73">
        <v>1</v>
      </c>
      <c r="AC789" s="2" t="s">
        <v>1038</v>
      </c>
      <c r="AD789" s="2" t="s">
        <v>2032</v>
      </c>
      <c r="AE789" s="56"/>
      <c r="AF789" s="66">
        <v>11.9</v>
      </c>
      <c r="AG789" s="19">
        <v>225</v>
      </c>
      <c r="AH789" s="19">
        <v>7.41</v>
      </c>
      <c r="AL789" s="19">
        <v>0.14000000000000001</v>
      </c>
      <c r="AS789" s="193">
        <f t="shared" si="994"/>
        <v>181.64999999999998</v>
      </c>
      <c r="AT789" s="248" t="str">
        <f t="shared" si="995"/>
        <v/>
      </c>
      <c r="AU789">
        <v>5.6</v>
      </c>
      <c r="AV789">
        <v>11.6</v>
      </c>
      <c r="AW789" s="103">
        <v>24</v>
      </c>
      <c r="AX789">
        <v>10</v>
      </c>
      <c r="AY789">
        <v>9.9</v>
      </c>
      <c r="AZ789" s="61">
        <v>112.8</v>
      </c>
      <c r="BA789" s="2"/>
      <c r="BB789" s="2">
        <v>1.7</v>
      </c>
      <c r="BD789">
        <v>0</v>
      </c>
      <c r="BE789">
        <v>0</v>
      </c>
      <c r="BF789">
        <v>0</v>
      </c>
      <c r="BJ789" s="2">
        <v>6</v>
      </c>
      <c r="BK789">
        <v>0</v>
      </c>
      <c r="BN789" s="61">
        <v>0.04</v>
      </c>
      <c r="BP789">
        <v>10</v>
      </c>
      <c r="CM789">
        <v>6.2</v>
      </c>
      <c r="CN789" s="90">
        <v>67.099999999999994</v>
      </c>
      <c r="DB789" s="103"/>
      <c r="DC789" s="90" t="s">
        <v>2356</v>
      </c>
      <c r="DD789" s="103"/>
      <c r="DE789" s="103">
        <v>-18.7</v>
      </c>
      <c r="DF789" s="90" t="s">
        <v>2357</v>
      </c>
      <c r="DG789" s="103">
        <v>-9.0500000000000007</v>
      </c>
      <c r="DH789" s="103"/>
      <c r="DI789" s="103"/>
      <c r="DJ789" s="103"/>
      <c r="DK789" s="103"/>
      <c r="DL789" s="103"/>
      <c r="DM789" s="103"/>
      <c r="DN789" s="103"/>
      <c r="DO789" s="103"/>
      <c r="DP789" s="103"/>
      <c r="DQ789" s="103"/>
      <c r="DR789" s="103"/>
      <c r="DS789" s="104"/>
      <c r="DT789" s="50">
        <f t="shared" si="929"/>
        <v>1</v>
      </c>
      <c r="DU789" s="73">
        <f t="shared" si="930"/>
        <v>0</v>
      </c>
      <c r="DV789" s="73">
        <f t="shared" si="931"/>
        <v>1</v>
      </c>
      <c r="DW789" s="73">
        <f t="shared" si="932"/>
        <v>0</v>
      </c>
      <c r="DX789" s="73">
        <f t="shared" si="933"/>
        <v>0</v>
      </c>
      <c r="DY789" s="125">
        <f t="shared" si="934"/>
        <v>0</v>
      </c>
      <c r="DZ789" s="73">
        <f t="shared" si="935"/>
        <v>1</v>
      </c>
      <c r="EA789" s="19">
        <f t="shared" si="936"/>
        <v>0</v>
      </c>
      <c r="EB789" s="50">
        <f t="shared" si="937"/>
        <v>0</v>
      </c>
      <c r="EC789" s="19">
        <f t="shared" si="938"/>
        <v>1</v>
      </c>
      <c r="ED789" s="19">
        <f t="shared" si="939"/>
        <v>0</v>
      </c>
      <c r="EE789" s="19">
        <f t="shared" si="940"/>
        <v>0</v>
      </c>
      <c r="EF789" s="50">
        <f t="shared" si="941"/>
        <v>0</v>
      </c>
      <c r="EG789" s="19">
        <f t="shared" si="942"/>
        <v>1</v>
      </c>
      <c r="EH789" s="19">
        <f t="shared" si="943"/>
        <v>0</v>
      </c>
      <c r="EI789" s="50">
        <f t="shared" si="944"/>
        <v>0</v>
      </c>
      <c r="EJ789" s="125">
        <f t="shared" si="945"/>
        <v>0</v>
      </c>
      <c r="EK789">
        <f t="shared" si="946"/>
        <v>5.6</v>
      </c>
      <c r="EL789">
        <f t="shared" si="947"/>
        <v>1.7</v>
      </c>
      <c r="EM789">
        <f t="shared" si="948"/>
        <v>11.6</v>
      </c>
      <c r="EN789">
        <f t="shared" si="949"/>
        <v>24</v>
      </c>
      <c r="EO789">
        <f t="shared" si="950"/>
        <v>0</v>
      </c>
      <c r="EP789">
        <f t="shared" si="951"/>
        <v>0</v>
      </c>
      <c r="EQ789">
        <f t="shared" si="952"/>
        <v>112.8</v>
      </c>
      <c r="ER789" t="str">
        <f t="shared" si="953"/>
        <v/>
      </c>
      <c r="ES789">
        <f t="shared" si="954"/>
        <v>6</v>
      </c>
      <c r="ET789">
        <f t="shared" si="955"/>
        <v>9.9</v>
      </c>
      <c r="EU789" s="61">
        <f t="shared" si="956"/>
        <v>10</v>
      </c>
      <c r="EV789" s="53" t="e">
        <f>IF(ISNUMBER(EK789),EK789*#REF!,"")</f>
        <v>#REF!</v>
      </c>
      <c r="EW789" s="53" t="e">
        <f>IF(ISNUMBER(EL789),EL789*#REF!,"")</f>
        <v>#REF!</v>
      </c>
      <c r="EX789" s="53" t="e">
        <f>IF(ISNUMBER(EM789),EM789*#REF!,"")</f>
        <v>#REF!</v>
      </c>
      <c r="EY789" s="53" t="e">
        <f>IF(ISNUMBER(EN789),EN789*#REF!,"")</f>
        <v>#REF!</v>
      </c>
      <c r="EZ789" s="53" t="e">
        <f>IF(ISNUMBER(EO789),EO789*#REF!,"")</f>
        <v>#REF!</v>
      </c>
      <c r="FA789" s="53" t="e">
        <f>IF(ISNUMBER(EP789),EP789*#REF!,"")</f>
        <v>#REF!</v>
      </c>
      <c r="FB789" s="53" t="e">
        <f>IF(ISNUMBER(EQ789),EQ789*#REF!,"")</f>
        <v>#REF!</v>
      </c>
      <c r="FC789" s="53" t="str">
        <f>IF(ISNUMBER(ER789),ER789*#REF!,"")</f>
        <v/>
      </c>
      <c r="FD789" s="53" t="e">
        <f>IF(ISNUMBER(ES789),ES789*#REF!,"")</f>
        <v>#REF!</v>
      </c>
      <c r="FE789" s="53" t="e">
        <f>IF(ISNUMBER(ET789),ET789*#REF!,"")</f>
        <v>#REF!</v>
      </c>
      <c r="FF789" s="52" t="e">
        <f>IF(ISNUMBER(EU789),EU789*#REF!,"")</f>
        <v>#REF!</v>
      </c>
      <c r="FG789" s="55" t="str">
        <f t="shared" si="957"/>
        <v/>
      </c>
      <c r="FH789" s="55" t="str">
        <f t="shared" si="958"/>
        <v/>
      </c>
      <c r="FI789" s="55" t="str">
        <f t="shared" si="959"/>
        <v/>
      </c>
      <c r="FJ789" s="55" t="str">
        <f t="shared" si="960"/>
        <v/>
      </c>
      <c r="FK789" s="55" t="str">
        <f t="shared" si="961"/>
        <v/>
      </c>
      <c r="FL789" s="55" t="str">
        <f t="shared" si="962"/>
        <v/>
      </c>
      <c r="FM789" s="55" t="str">
        <f t="shared" si="963"/>
        <v/>
      </c>
      <c r="FN789" s="55" t="str">
        <f t="shared" si="964"/>
        <v/>
      </c>
      <c r="FO789" s="55" t="str">
        <f t="shared" si="965"/>
        <v/>
      </c>
      <c r="FP789" s="55" t="str">
        <f t="shared" si="966"/>
        <v/>
      </c>
      <c r="FQ789" s="59" t="str">
        <f t="shared" si="967"/>
        <v/>
      </c>
      <c r="FR789" s="53" t="str">
        <f t="shared" si="992"/>
        <v/>
      </c>
      <c r="FS789" s="53" t="e">
        <f t="shared" si="968"/>
        <v>#VALUE!</v>
      </c>
      <c r="FT789" s="19" t="e">
        <f t="shared" si="969"/>
        <v>#VALUE!</v>
      </c>
      <c r="FU789" s="19" t="e">
        <f t="shared" si="970"/>
        <v>#VALUE!</v>
      </c>
      <c r="FV789" s="19" t="e">
        <f t="shared" si="971"/>
        <v>#VALUE!</v>
      </c>
      <c r="FW789" s="50" t="e">
        <f t="shared" si="972"/>
        <v>#VALUE!</v>
      </c>
      <c r="FX789" s="120">
        <f t="shared" si="973"/>
        <v>0</v>
      </c>
      <c r="FY789" s="120">
        <f t="shared" si="974"/>
        <v>0</v>
      </c>
      <c r="FZ789" s="120">
        <f t="shared" si="975"/>
        <v>0</v>
      </c>
      <c r="GA789" s="120">
        <f t="shared" si="976"/>
        <v>0</v>
      </c>
      <c r="GB789" s="120">
        <f t="shared" si="977"/>
        <v>0</v>
      </c>
      <c r="GC789" s="120">
        <f t="shared" si="978"/>
        <v>0</v>
      </c>
      <c r="GD789" s="120">
        <f t="shared" si="979"/>
        <v>0</v>
      </c>
      <c r="GE789" s="120">
        <f t="shared" si="980"/>
        <v>0</v>
      </c>
      <c r="GF789" s="120">
        <f t="shared" si="981"/>
        <v>0</v>
      </c>
      <c r="GG789">
        <f t="shared" si="982"/>
        <v>0</v>
      </c>
      <c r="GH789">
        <f t="shared" si="983"/>
        <v>0</v>
      </c>
      <c r="GI789">
        <v>6</v>
      </c>
      <c r="GJ789" t="str">
        <f t="shared" si="984"/>
        <v/>
      </c>
    </row>
    <row r="790" spans="1:192" x14ac:dyDescent="0.2">
      <c r="A790" s="50">
        <f t="shared" si="986"/>
        <v>789</v>
      </c>
      <c r="B790" t="s">
        <v>156</v>
      </c>
      <c r="C790" t="s">
        <v>1185</v>
      </c>
      <c r="F790" s="19">
        <v>3528620</v>
      </c>
      <c r="G790" s="19">
        <v>5637480</v>
      </c>
      <c r="H790" s="77">
        <f t="shared" si="924"/>
        <v>528534.12199999997</v>
      </c>
      <c r="I790" s="77">
        <f t="shared" si="925"/>
        <v>5635664.7980000004</v>
      </c>
      <c r="J790" s="19">
        <v>472</v>
      </c>
      <c r="K790" s="19" t="s">
        <v>1333</v>
      </c>
      <c r="L790" s="19">
        <v>120</v>
      </c>
      <c r="Q790" t="s">
        <v>1339</v>
      </c>
      <c r="R790" s="2" t="s">
        <v>2869</v>
      </c>
      <c r="S790" t="s">
        <v>1324</v>
      </c>
      <c r="T790" s="241" t="str">
        <f t="shared" si="926"/>
        <v>-</v>
      </c>
      <c r="U790" s="241" t="str">
        <f t="shared" si="927"/>
        <v>-</v>
      </c>
      <c r="V790" s="241" t="str">
        <f t="shared" si="928"/>
        <v>-</v>
      </c>
      <c r="W790" s="241" t="str">
        <f t="shared" si="991"/>
        <v>-</v>
      </c>
      <c r="X790" s="260">
        <f t="shared" si="989"/>
        <v>6</v>
      </c>
      <c r="Y790" s="261" t="str">
        <f t="shared" si="993"/>
        <v/>
      </c>
      <c r="AA790" s="48">
        <v>25898</v>
      </c>
      <c r="AB790" s="73">
        <v>1</v>
      </c>
      <c r="AC790" t="s">
        <v>284</v>
      </c>
      <c r="AD790" t="s">
        <v>2358</v>
      </c>
      <c r="AF790" s="66">
        <v>9.5</v>
      </c>
      <c r="AH790" s="19">
        <v>6.1</v>
      </c>
      <c r="AN790">
        <v>4</v>
      </c>
      <c r="AO790">
        <v>3.8</v>
      </c>
      <c r="AP790" s="19">
        <v>3.8</v>
      </c>
      <c r="AR790">
        <v>129.80000000000001</v>
      </c>
      <c r="AS790" s="193">
        <f t="shared" si="994"/>
        <v>127.30000000000001</v>
      </c>
      <c r="AT790" s="250" t="str">
        <f t="shared" si="995"/>
        <v/>
      </c>
      <c r="AU790">
        <v>6.7</v>
      </c>
      <c r="AV790">
        <v>18.8</v>
      </c>
      <c r="AW790" s="37">
        <v>0</v>
      </c>
      <c r="AX790">
        <v>6.4</v>
      </c>
      <c r="AY790">
        <v>2.1</v>
      </c>
      <c r="AZ790" s="61">
        <v>82.9</v>
      </c>
      <c r="BE790">
        <v>0</v>
      </c>
      <c r="BF790">
        <v>0</v>
      </c>
      <c r="BJ790">
        <v>10.4</v>
      </c>
      <c r="BO790" s="90"/>
      <c r="BP790" s="90"/>
      <c r="BQ790" s="90"/>
      <c r="BR790" s="90"/>
      <c r="BS790" s="90"/>
      <c r="BT790" s="90"/>
      <c r="BU790" s="90"/>
      <c r="BV790" s="90"/>
      <c r="BW790" s="90"/>
      <c r="BX790" s="90"/>
      <c r="BY790" s="90"/>
      <c r="BZ790" s="90"/>
      <c r="CA790" s="90"/>
      <c r="CB790" s="90"/>
      <c r="CC790" s="90"/>
      <c r="CD790" s="90"/>
      <c r="CE790" s="90"/>
      <c r="CF790" s="90"/>
      <c r="CG790" s="90"/>
      <c r="CH790" s="90"/>
      <c r="CI790" s="90"/>
      <c r="CJ790" s="90"/>
      <c r="CK790" s="90"/>
      <c r="CL790" s="91"/>
      <c r="CM790" s="90">
        <v>7.6</v>
      </c>
      <c r="CN790" s="90">
        <v>46.2</v>
      </c>
      <c r="CO790" s="90"/>
      <c r="DB790" s="103"/>
      <c r="DC790" s="103"/>
      <c r="DD790" s="103"/>
      <c r="DE790" s="103"/>
      <c r="DF790" s="103"/>
      <c r="DG790" s="103"/>
      <c r="DH790" s="103"/>
      <c r="DI790" s="103"/>
      <c r="DJ790" s="103"/>
      <c r="DK790" s="103"/>
      <c r="DL790" s="103"/>
      <c r="DM790" s="103"/>
      <c r="DN790" s="103"/>
      <c r="DO790" s="103"/>
      <c r="DP790" s="103"/>
      <c r="DQ790" s="103"/>
      <c r="DR790" s="103"/>
      <c r="DS790" s="104"/>
      <c r="DT790" s="50">
        <f t="shared" si="929"/>
        <v>1</v>
      </c>
      <c r="DU790" s="73">
        <f t="shared" si="930"/>
        <v>0</v>
      </c>
      <c r="DV790" s="73">
        <f t="shared" si="931"/>
        <v>0</v>
      </c>
      <c r="DW790" s="73">
        <f t="shared" si="932"/>
        <v>1</v>
      </c>
      <c r="DX790" s="73">
        <f t="shared" si="933"/>
        <v>0</v>
      </c>
      <c r="DY790" s="125">
        <f t="shared" si="934"/>
        <v>0</v>
      </c>
      <c r="DZ790" s="73">
        <f t="shared" si="935"/>
        <v>1</v>
      </c>
      <c r="EA790" s="19">
        <f t="shared" si="936"/>
        <v>0</v>
      </c>
      <c r="EB790" s="50">
        <f t="shared" si="937"/>
        <v>0</v>
      </c>
      <c r="EC790" s="19">
        <f t="shared" si="938"/>
        <v>1</v>
      </c>
      <c r="ED790" s="19">
        <f t="shared" si="939"/>
        <v>0</v>
      </c>
      <c r="EE790" s="19">
        <f t="shared" si="940"/>
        <v>0</v>
      </c>
      <c r="EF790" s="50">
        <f t="shared" si="941"/>
        <v>0</v>
      </c>
      <c r="EG790" s="19">
        <f t="shared" si="942"/>
        <v>1</v>
      </c>
      <c r="EH790" s="19">
        <f t="shared" si="943"/>
        <v>0</v>
      </c>
      <c r="EI790" s="50">
        <f t="shared" si="944"/>
        <v>0</v>
      </c>
      <c r="EJ790" s="125">
        <f t="shared" si="945"/>
        <v>1</v>
      </c>
      <c r="EK790">
        <f t="shared" si="946"/>
        <v>6.7</v>
      </c>
      <c r="EL790" t="str">
        <f t="shared" si="947"/>
        <v/>
      </c>
      <c r="EM790">
        <f t="shared" si="948"/>
        <v>18.8</v>
      </c>
      <c r="EN790">
        <f t="shared" si="949"/>
        <v>0</v>
      </c>
      <c r="EO790">
        <f t="shared" si="950"/>
        <v>0</v>
      </c>
      <c r="EP790">
        <f t="shared" si="951"/>
        <v>0</v>
      </c>
      <c r="EQ790">
        <f t="shared" si="952"/>
        <v>82.9</v>
      </c>
      <c r="ER790" t="str">
        <f t="shared" si="953"/>
        <v/>
      </c>
      <c r="ES790">
        <f t="shared" si="954"/>
        <v>10.4</v>
      </c>
      <c r="ET790">
        <f t="shared" si="955"/>
        <v>2.1</v>
      </c>
      <c r="EU790" s="61">
        <f t="shared" si="956"/>
        <v>6.4</v>
      </c>
      <c r="EV790" s="53" t="e">
        <f>IF(ISNUMBER(EK790),EK790*#REF!,"")</f>
        <v>#REF!</v>
      </c>
      <c r="EW790" s="53" t="str">
        <f>IF(ISNUMBER(EL790),EL790*#REF!,"")</f>
        <v/>
      </c>
      <c r="EX790" s="53" t="e">
        <f>IF(ISNUMBER(EM790),EM790*#REF!,"")</f>
        <v>#REF!</v>
      </c>
      <c r="EY790" s="53" t="e">
        <f>IF(ISNUMBER(EN790),EN790*#REF!,"")</f>
        <v>#REF!</v>
      </c>
      <c r="EZ790" s="53" t="e">
        <f>IF(ISNUMBER(EO790),EO790*#REF!,"")</f>
        <v>#REF!</v>
      </c>
      <c r="FA790" s="53" t="e">
        <f>IF(ISNUMBER(EP790),EP790*#REF!,"")</f>
        <v>#REF!</v>
      </c>
      <c r="FB790" s="53" t="e">
        <f>IF(ISNUMBER(EQ790),EQ790*#REF!,"")</f>
        <v>#REF!</v>
      </c>
      <c r="FC790" s="53" t="str">
        <f>IF(ISNUMBER(ER790),ER790*#REF!,"")</f>
        <v/>
      </c>
      <c r="FD790" s="53" t="e">
        <f>IF(ISNUMBER(ES790),ES790*#REF!,"")</f>
        <v>#REF!</v>
      </c>
      <c r="FE790" s="53" t="e">
        <f>IF(ISNUMBER(ET790),ET790*#REF!,"")</f>
        <v>#REF!</v>
      </c>
      <c r="FF790" s="52" t="e">
        <f>IF(ISNUMBER(EU790),EU790*#REF!,"")</f>
        <v>#REF!</v>
      </c>
      <c r="FG790" s="55" t="str">
        <f t="shared" si="957"/>
        <v/>
      </c>
      <c r="FH790" s="55" t="str">
        <f t="shared" si="958"/>
        <v/>
      </c>
      <c r="FI790" s="55" t="str">
        <f t="shared" si="959"/>
        <v/>
      </c>
      <c r="FJ790" s="55" t="str">
        <f t="shared" si="960"/>
        <v/>
      </c>
      <c r="FK790" s="55" t="str">
        <f t="shared" si="961"/>
        <v/>
      </c>
      <c r="FL790" s="55" t="str">
        <f t="shared" si="962"/>
        <v/>
      </c>
      <c r="FM790" s="55" t="str">
        <f t="shared" si="963"/>
        <v/>
      </c>
      <c r="FN790" s="55" t="str">
        <f t="shared" si="964"/>
        <v/>
      </c>
      <c r="FO790" s="55" t="str">
        <f t="shared" si="965"/>
        <v/>
      </c>
      <c r="FP790" s="55" t="str">
        <f t="shared" si="966"/>
        <v/>
      </c>
      <c r="FQ790" s="59" t="str">
        <f t="shared" si="967"/>
        <v/>
      </c>
      <c r="FR790" s="53" t="str">
        <f t="shared" si="992"/>
        <v/>
      </c>
      <c r="FS790" s="53" t="e">
        <f t="shared" si="968"/>
        <v>#VALUE!</v>
      </c>
      <c r="FT790" s="19" t="e">
        <f t="shared" si="969"/>
        <v>#VALUE!</v>
      </c>
      <c r="FU790" s="19" t="e">
        <f t="shared" si="970"/>
        <v>#VALUE!</v>
      </c>
      <c r="FV790" s="19" t="e">
        <f t="shared" si="971"/>
        <v>#VALUE!</v>
      </c>
      <c r="FW790" s="50" t="e">
        <f t="shared" si="972"/>
        <v>#VALUE!</v>
      </c>
      <c r="FX790" s="120">
        <f t="shared" si="973"/>
        <v>0</v>
      </c>
      <c r="FY790" s="120">
        <f t="shared" si="974"/>
        <v>0</v>
      </c>
      <c r="FZ790" s="120">
        <f t="shared" si="975"/>
        <v>0</v>
      </c>
      <c r="GA790" s="120">
        <f t="shared" si="976"/>
        <v>0</v>
      </c>
      <c r="GB790" s="120">
        <f t="shared" si="977"/>
        <v>0</v>
      </c>
      <c r="GC790" s="120">
        <f t="shared" si="978"/>
        <v>0</v>
      </c>
      <c r="GD790" s="120">
        <f t="shared" si="979"/>
        <v>0</v>
      </c>
      <c r="GE790" s="120">
        <f t="shared" si="980"/>
        <v>0</v>
      </c>
      <c r="GF790" s="120">
        <f t="shared" si="981"/>
        <v>0</v>
      </c>
      <c r="GG790">
        <f t="shared" si="982"/>
        <v>0</v>
      </c>
      <c r="GH790">
        <f t="shared" si="983"/>
        <v>0</v>
      </c>
      <c r="GI790">
        <v>6</v>
      </c>
      <c r="GJ790" t="str">
        <f t="shared" si="984"/>
        <v/>
      </c>
    </row>
    <row r="791" spans="1:192" x14ac:dyDescent="0.2">
      <c r="A791" s="50">
        <f t="shared" si="986"/>
        <v>790</v>
      </c>
      <c r="B791" t="s">
        <v>1164</v>
      </c>
      <c r="C791" t="s">
        <v>1165</v>
      </c>
      <c r="F791" s="19">
        <v>3526620</v>
      </c>
      <c r="G791" s="19">
        <v>5639530</v>
      </c>
      <c r="H791" s="77">
        <f t="shared" si="924"/>
        <v>526534.92200000002</v>
      </c>
      <c r="I791" s="77">
        <f t="shared" si="925"/>
        <v>5637713.9780000001</v>
      </c>
      <c r="J791" s="19">
        <v>438</v>
      </c>
      <c r="K791" s="19" t="s">
        <v>1333</v>
      </c>
      <c r="L791" s="19">
        <v>222</v>
      </c>
      <c r="Q791" t="s">
        <v>1339</v>
      </c>
      <c r="R791" s="2" t="s">
        <v>2869</v>
      </c>
      <c r="S791" t="s">
        <v>1324</v>
      </c>
      <c r="T791" s="241" t="str">
        <f t="shared" si="926"/>
        <v>-</v>
      </c>
      <c r="U791" s="241" t="str">
        <f t="shared" si="927"/>
        <v>-</v>
      </c>
      <c r="V791" s="241" t="str">
        <f t="shared" si="928"/>
        <v>-</v>
      </c>
      <c r="W791" s="241" t="str">
        <f t="shared" si="991"/>
        <v>-</v>
      </c>
      <c r="X791" s="260">
        <f t="shared" si="989"/>
        <v>6</v>
      </c>
      <c r="Y791" s="261" t="str">
        <f t="shared" si="993"/>
        <v/>
      </c>
      <c r="AA791" s="48">
        <v>26233</v>
      </c>
      <c r="AB791" s="73">
        <v>1</v>
      </c>
      <c r="AC791" t="s">
        <v>284</v>
      </c>
      <c r="AD791" t="s">
        <v>2359</v>
      </c>
      <c r="AE791" s="56"/>
      <c r="AF791" s="66">
        <v>11</v>
      </c>
      <c r="AH791" s="19">
        <v>6</v>
      </c>
      <c r="AN791">
        <v>5.5</v>
      </c>
      <c r="AO791">
        <v>4.5999999999999996</v>
      </c>
      <c r="AP791" s="19">
        <v>4.0999999999999996</v>
      </c>
      <c r="AR791">
        <v>191</v>
      </c>
      <c r="AS791" s="193">
        <f t="shared" si="994"/>
        <v>184.4</v>
      </c>
      <c r="AT791" s="250" t="str">
        <f t="shared" si="995"/>
        <v/>
      </c>
      <c r="AU791">
        <v>2.5</v>
      </c>
      <c r="AV791">
        <v>24.6</v>
      </c>
      <c r="AW791" s="37">
        <v>8.5</v>
      </c>
      <c r="AX791">
        <v>9.9</v>
      </c>
      <c r="AY791">
        <v>2.9</v>
      </c>
      <c r="AZ791" s="61">
        <v>134.80000000000001</v>
      </c>
      <c r="BE791" s="2" t="s">
        <v>1322</v>
      </c>
      <c r="BF791">
        <v>0</v>
      </c>
      <c r="BJ791">
        <v>1.2</v>
      </c>
      <c r="BO791" s="90"/>
      <c r="BP791" s="90"/>
      <c r="BQ791" s="90"/>
      <c r="BR791" s="90"/>
      <c r="BS791" s="90"/>
      <c r="BT791" s="90"/>
      <c r="BU791" s="90"/>
      <c r="BV791" s="90"/>
      <c r="BW791" s="90"/>
      <c r="BX791" s="90"/>
      <c r="BY791" s="90"/>
      <c r="BZ791" s="90"/>
      <c r="CA791" s="90"/>
      <c r="CB791" s="90"/>
      <c r="CC791" s="90"/>
      <c r="CD791" s="90"/>
      <c r="CE791" s="90"/>
      <c r="CF791" s="90"/>
      <c r="CG791" s="90"/>
      <c r="CH791" s="90"/>
      <c r="CI791" s="90"/>
      <c r="CJ791" s="90"/>
      <c r="CK791" s="90"/>
      <c r="CL791" s="91"/>
      <c r="CM791" s="90">
        <v>6.7</v>
      </c>
      <c r="CN791" s="90">
        <v>37.4</v>
      </c>
      <c r="CO791" s="90"/>
      <c r="DB791" s="103"/>
      <c r="DC791" s="103"/>
      <c r="DD791" s="103"/>
      <c r="DE791" s="103"/>
      <c r="DF791" s="103"/>
      <c r="DG791" s="103"/>
      <c r="DH791" s="103"/>
      <c r="DI791" s="103"/>
      <c r="DJ791" s="103"/>
      <c r="DK791" s="103"/>
      <c r="DL791" s="103"/>
      <c r="DM791" s="103"/>
      <c r="DN791" s="103"/>
      <c r="DO791" s="103"/>
      <c r="DP791" s="103"/>
      <c r="DQ791" s="103"/>
      <c r="DR791" s="103"/>
      <c r="DS791" s="104"/>
      <c r="DT791" s="50">
        <f t="shared" si="929"/>
        <v>1</v>
      </c>
      <c r="DU791" s="73">
        <f t="shared" si="930"/>
        <v>0</v>
      </c>
      <c r="DV791" s="73">
        <f t="shared" si="931"/>
        <v>0</v>
      </c>
      <c r="DW791" s="73">
        <f t="shared" si="932"/>
        <v>1</v>
      </c>
      <c r="DX791" s="73">
        <f t="shared" si="933"/>
        <v>0</v>
      </c>
      <c r="DY791" s="125">
        <f t="shared" si="934"/>
        <v>0</v>
      </c>
      <c r="DZ791" s="73">
        <f t="shared" si="935"/>
        <v>1</v>
      </c>
      <c r="EA791" s="19">
        <f t="shared" si="936"/>
        <v>0</v>
      </c>
      <c r="EB791" s="50">
        <f t="shared" si="937"/>
        <v>0</v>
      </c>
      <c r="EC791" s="19">
        <f t="shared" si="938"/>
        <v>1</v>
      </c>
      <c r="ED791" s="19">
        <f t="shared" si="939"/>
        <v>0</v>
      </c>
      <c r="EE791" s="19">
        <f t="shared" si="940"/>
        <v>0</v>
      </c>
      <c r="EF791" s="50">
        <f t="shared" si="941"/>
        <v>0</v>
      </c>
      <c r="EG791" s="19">
        <f t="shared" si="942"/>
        <v>1</v>
      </c>
      <c r="EH791" s="19">
        <f t="shared" si="943"/>
        <v>0</v>
      </c>
      <c r="EI791" s="50">
        <f t="shared" si="944"/>
        <v>0</v>
      </c>
      <c r="EJ791" s="125">
        <f t="shared" si="945"/>
        <v>1</v>
      </c>
      <c r="EK791">
        <f t="shared" si="946"/>
        <v>2.5</v>
      </c>
      <c r="EL791" t="str">
        <f t="shared" si="947"/>
        <v/>
      </c>
      <c r="EM791">
        <f t="shared" si="948"/>
        <v>24.6</v>
      </c>
      <c r="EN791">
        <f t="shared" si="949"/>
        <v>8.5</v>
      </c>
      <c r="EO791">
        <f t="shared" si="950"/>
        <v>0</v>
      </c>
      <c r="EP791" t="str">
        <f t="shared" si="951"/>
        <v/>
      </c>
      <c r="EQ791">
        <f t="shared" si="952"/>
        <v>134.80000000000001</v>
      </c>
      <c r="ER791" t="str">
        <f t="shared" si="953"/>
        <v/>
      </c>
      <c r="ES791">
        <f t="shared" si="954"/>
        <v>1.2</v>
      </c>
      <c r="ET791">
        <f t="shared" si="955"/>
        <v>2.9</v>
      </c>
      <c r="EU791" s="61">
        <f t="shared" si="956"/>
        <v>9.9</v>
      </c>
      <c r="EV791" s="53" t="e">
        <f>IF(ISNUMBER(EK791),EK791*#REF!,"")</f>
        <v>#REF!</v>
      </c>
      <c r="EW791" s="53" t="str">
        <f>IF(ISNUMBER(EL791),EL791*#REF!,"")</f>
        <v/>
      </c>
      <c r="EX791" s="53" t="e">
        <f>IF(ISNUMBER(EM791),EM791*#REF!,"")</f>
        <v>#REF!</v>
      </c>
      <c r="EY791" s="53" t="e">
        <f>IF(ISNUMBER(EN791),EN791*#REF!,"")</f>
        <v>#REF!</v>
      </c>
      <c r="EZ791" s="53" t="e">
        <f>IF(ISNUMBER(EO791),EO791*#REF!,"")</f>
        <v>#REF!</v>
      </c>
      <c r="FA791" s="53" t="str">
        <f>IF(ISNUMBER(EP791),EP791*#REF!,"")</f>
        <v/>
      </c>
      <c r="FB791" s="53" t="e">
        <f>IF(ISNUMBER(EQ791),EQ791*#REF!,"")</f>
        <v>#REF!</v>
      </c>
      <c r="FC791" s="53" t="str">
        <f>IF(ISNUMBER(ER791),ER791*#REF!,"")</f>
        <v/>
      </c>
      <c r="FD791" s="53" t="e">
        <f>IF(ISNUMBER(ES791),ES791*#REF!,"")</f>
        <v>#REF!</v>
      </c>
      <c r="FE791" s="53" t="e">
        <f>IF(ISNUMBER(ET791),ET791*#REF!,"")</f>
        <v>#REF!</v>
      </c>
      <c r="FF791" s="52" t="e">
        <f>IF(ISNUMBER(EU791),EU791*#REF!,"")</f>
        <v>#REF!</v>
      </c>
      <c r="FG791" s="55" t="str">
        <f t="shared" si="957"/>
        <v/>
      </c>
      <c r="FH791" s="55" t="str">
        <f t="shared" si="958"/>
        <v/>
      </c>
      <c r="FI791" s="55" t="str">
        <f t="shared" si="959"/>
        <v/>
      </c>
      <c r="FJ791" s="55" t="str">
        <f t="shared" si="960"/>
        <v/>
      </c>
      <c r="FK791" s="55" t="str">
        <f t="shared" si="961"/>
        <v/>
      </c>
      <c r="FL791" s="55" t="str">
        <f t="shared" si="962"/>
        <v/>
      </c>
      <c r="FM791" s="55" t="str">
        <f t="shared" si="963"/>
        <v/>
      </c>
      <c r="FN791" s="55" t="str">
        <f t="shared" si="964"/>
        <v/>
      </c>
      <c r="FO791" s="55" t="str">
        <f t="shared" si="965"/>
        <v/>
      </c>
      <c r="FP791" s="55" t="str">
        <f t="shared" si="966"/>
        <v/>
      </c>
      <c r="FQ791" s="59" t="str">
        <f t="shared" si="967"/>
        <v/>
      </c>
      <c r="FR791" s="53" t="str">
        <f t="shared" si="992"/>
        <v/>
      </c>
      <c r="FS791" s="53" t="e">
        <f t="shared" si="968"/>
        <v>#VALUE!</v>
      </c>
      <c r="FT791" s="19" t="e">
        <f t="shared" si="969"/>
        <v>#VALUE!</v>
      </c>
      <c r="FU791" s="19" t="e">
        <f t="shared" si="970"/>
        <v>#VALUE!</v>
      </c>
      <c r="FV791" s="19" t="e">
        <f t="shared" si="971"/>
        <v>#VALUE!</v>
      </c>
      <c r="FW791" s="50" t="e">
        <f t="shared" si="972"/>
        <v>#VALUE!</v>
      </c>
      <c r="FX791" s="120">
        <f t="shared" si="973"/>
        <v>0</v>
      </c>
      <c r="FY791" s="120">
        <f t="shared" si="974"/>
        <v>0</v>
      </c>
      <c r="FZ791" s="120">
        <f t="shared" si="975"/>
        <v>0</v>
      </c>
      <c r="GA791" s="120">
        <f t="shared" si="976"/>
        <v>0</v>
      </c>
      <c r="GB791" s="120">
        <f t="shared" si="977"/>
        <v>0</v>
      </c>
      <c r="GC791" s="120">
        <f t="shared" si="978"/>
        <v>0</v>
      </c>
      <c r="GD791" s="120">
        <f t="shared" si="979"/>
        <v>0</v>
      </c>
      <c r="GE791" s="120">
        <f t="shared" si="980"/>
        <v>0</v>
      </c>
      <c r="GF791" s="120">
        <f t="shared" si="981"/>
        <v>0</v>
      </c>
      <c r="GG791">
        <f t="shared" si="982"/>
        <v>0</v>
      </c>
      <c r="GH791">
        <f t="shared" si="983"/>
        <v>0</v>
      </c>
      <c r="GI791">
        <v>6</v>
      </c>
      <c r="GJ791" t="str">
        <f t="shared" si="984"/>
        <v/>
      </c>
    </row>
    <row r="792" spans="1:192" x14ac:dyDescent="0.2">
      <c r="A792" s="50">
        <f t="shared" si="986"/>
        <v>791</v>
      </c>
      <c r="B792" t="s">
        <v>1164</v>
      </c>
      <c r="C792" t="s">
        <v>1165</v>
      </c>
      <c r="F792" s="19">
        <v>3526620</v>
      </c>
      <c r="G792" s="19">
        <v>5639530</v>
      </c>
      <c r="H792" s="77">
        <f t="shared" si="924"/>
        <v>526534.92200000002</v>
      </c>
      <c r="I792" s="77">
        <f t="shared" si="925"/>
        <v>5637713.9780000001</v>
      </c>
      <c r="J792" s="19">
        <v>438</v>
      </c>
      <c r="K792" s="19" t="s">
        <v>1333</v>
      </c>
      <c r="L792" s="19">
        <v>222</v>
      </c>
      <c r="M792" s="19">
        <v>56</v>
      </c>
      <c r="N792" s="19">
        <v>220</v>
      </c>
      <c r="Q792" t="s">
        <v>1339</v>
      </c>
      <c r="R792" s="2" t="s">
        <v>2869</v>
      </c>
      <c r="S792" t="s">
        <v>1324</v>
      </c>
      <c r="T792" s="241" t="str">
        <f t="shared" si="926"/>
        <v>-</v>
      </c>
      <c r="U792" s="241" t="str">
        <f t="shared" si="927"/>
        <v>-</v>
      </c>
      <c r="V792" s="241" t="str">
        <f t="shared" si="928"/>
        <v>-</v>
      </c>
      <c r="W792" s="241" t="str">
        <f t="shared" si="991"/>
        <v>-</v>
      </c>
      <c r="X792" s="260">
        <f t="shared" si="989"/>
        <v>6</v>
      </c>
      <c r="Y792" s="261" t="str">
        <f t="shared" si="993"/>
        <v/>
      </c>
      <c r="AA792" s="48">
        <v>34128</v>
      </c>
      <c r="AB792" s="73">
        <v>2</v>
      </c>
      <c r="AC792" t="s">
        <v>1038</v>
      </c>
      <c r="AD792" s="2" t="s">
        <v>2032</v>
      </c>
      <c r="AF792" s="66">
        <v>11.9</v>
      </c>
      <c r="AG792" s="19">
        <v>272</v>
      </c>
      <c r="AH792" s="19">
        <v>7.53</v>
      </c>
      <c r="AL792" s="19">
        <v>0.17</v>
      </c>
      <c r="AS792" s="193">
        <f t="shared" si="994"/>
        <v>261.73</v>
      </c>
      <c r="AT792" s="248" t="str">
        <f t="shared" si="995"/>
        <v/>
      </c>
      <c r="AU792">
        <v>5.7</v>
      </c>
      <c r="AV792">
        <v>21.3</v>
      </c>
      <c r="AW792" s="103">
        <v>28</v>
      </c>
      <c r="AX792">
        <v>3</v>
      </c>
      <c r="AY792">
        <v>3</v>
      </c>
      <c r="AZ792" s="61">
        <v>198.3</v>
      </c>
      <c r="BB792">
        <v>1.6</v>
      </c>
      <c r="BD792">
        <v>0</v>
      </c>
      <c r="BE792">
        <v>0.02</v>
      </c>
      <c r="BF792">
        <v>0</v>
      </c>
      <c r="BJ792">
        <v>0.8</v>
      </c>
      <c r="BK792">
        <v>0</v>
      </c>
      <c r="BN792" s="61">
        <v>0</v>
      </c>
      <c r="BO792" s="90"/>
      <c r="BP792" s="90">
        <v>10</v>
      </c>
      <c r="BQ792" s="90"/>
      <c r="BR792" s="90"/>
      <c r="BS792" s="90"/>
      <c r="BT792" s="90"/>
      <c r="BU792" s="90"/>
      <c r="BV792" s="90"/>
      <c r="BW792" s="90"/>
      <c r="BX792" s="90"/>
      <c r="BY792" s="90"/>
      <c r="BZ792" s="90"/>
      <c r="CA792" s="90"/>
      <c r="CB792" s="90"/>
      <c r="CC792" s="90"/>
      <c r="CD792" s="90"/>
      <c r="CE792" s="90"/>
      <c r="CF792" s="90"/>
      <c r="CG792" s="90"/>
      <c r="CH792" s="90"/>
      <c r="CI792" s="90"/>
      <c r="CJ792" s="90"/>
      <c r="CK792" s="90"/>
      <c r="CL792" s="91"/>
      <c r="CM792" s="90">
        <v>8.4</v>
      </c>
      <c r="CN792" s="90">
        <v>14.3</v>
      </c>
      <c r="CO792" s="90"/>
      <c r="DB792" s="103"/>
      <c r="DC792" s="103" t="s">
        <v>1790</v>
      </c>
      <c r="DD792" s="103"/>
      <c r="DE792" s="103">
        <v>-15.6</v>
      </c>
      <c r="DF792" s="90" t="s">
        <v>2360</v>
      </c>
      <c r="DG792" s="231">
        <v>-8.9</v>
      </c>
      <c r="DH792" s="103"/>
      <c r="DI792" s="103"/>
      <c r="DJ792" s="103"/>
      <c r="DK792" s="103"/>
      <c r="DL792" s="103"/>
      <c r="DM792" s="103"/>
      <c r="DN792" s="103"/>
      <c r="DO792" s="103"/>
      <c r="DP792" s="103"/>
      <c r="DQ792" s="103"/>
      <c r="DR792" s="103"/>
      <c r="DS792" s="104"/>
      <c r="DT792" s="50">
        <f t="shared" si="929"/>
        <v>0</v>
      </c>
      <c r="DU792" s="73">
        <f t="shared" si="930"/>
        <v>0</v>
      </c>
      <c r="DV792" s="73">
        <f t="shared" si="931"/>
        <v>0</v>
      </c>
      <c r="DW792" s="73">
        <f t="shared" si="932"/>
        <v>1</v>
      </c>
      <c r="DX792" s="73">
        <f t="shared" si="933"/>
        <v>0</v>
      </c>
      <c r="DY792" s="125">
        <f t="shared" si="934"/>
        <v>0</v>
      </c>
      <c r="DZ792" s="73">
        <f t="shared" si="935"/>
        <v>1</v>
      </c>
      <c r="EA792" s="19">
        <f t="shared" si="936"/>
        <v>0</v>
      </c>
      <c r="EB792" s="50">
        <f t="shared" si="937"/>
        <v>0</v>
      </c>
      <c r="EC792" s="19">
        <f t="shared" si="938"/>
        <v>1</v>
      </c>
      <c r="ED792" s="19">
        <f t="shared" si="939"/>
        <v>0</v>
      </c>
      <c r="EE792" s="19">
        <f t="shared" si="940"/>
        <v>0</v>
      </c>
      <c r="EF792" s="50">
        <f t="shared" si="941"/>
        <v>0</v>
      </c>
      <c r="EG792" s="19">
        <f t="shared" si="942"/>
        <v>1</v>
      </c>
      <c r="EH792" s="19">
        <f t="shared" si="943"/>
        <v>0</v>
      </c>
      <c r="EI792" s="50">
        <f t="shared" si="944"/>
        <v>0</v>
      </c>
      <c r="EJ792" s="125">
        <f t="shared" si="945"/>
        <v>1</v>
      </c>
      <c r="EK792">
        <f t="shared" si="946"/>
        <v>5.7</v>
      </c>
      <c r="EL792">
        <f t="shared" si="947"/>
        <v>1.6</v>
      </c>
      <c r="EM792">
        <f t="shared" si="948"/>
        <v>21.3</v>
      </c>
      <c r="EN792">
        <f t="shared" si="949"/>
        <v>28</v>
      </c>
      <c r="EO792">
        <f t="shared" si="950"/>
        <v>0</v>
      </c>
      <c r="EP792">
        <f t="shared" si="951"/>
        <v>0.02</v>
      </c>
      <c r="EQ792">
        <f t="shared" si="952"/>
        <v>198.3</v>
      </c>
      <c r="ER792" t="str">
        <f t="shared" si="953"/>
        <v/>
      </c>
      <c r="ES792">
        <f t="shared" si="954"/>
        <v>0.8</v>
      </c>
      <c r="ET792">
        <f t="shared" si="955"/>
        <v>3</v>
      </c>
      <c r="EU792" s="61">
        <f t="shared" si="956"/>
        <v>3</v>
      </c>
      <c r="EV792" s="53" t="e">
        <f>IF(ISNUMBER(EK792),EK792*#REF!,"")</f>
        <v>#REF!</v>
      </c>
      <c r="EW792" s="53" t="e">
        <f>IF(ISNUMBER(EL792),EL792*#REF!,"")</f>
        <v>#REF!</v>
      </c>
      <c r="EX792" s="53" t="e">
        <f>IF(ISNUMBER(EM792),EM792*#REF!,"")</f>
        <v>#REF!</v>
      </c>
      <c r="EY792" s="53" t="e">
        <f>IF(ISNUMBER(EN792),EN792*#REF!,"")</f>
        <v>#REF!</v>
      </c>
      <c r="EZ792" s="53" t="e">
        <f>IF(ISNUMBER(EO792),EO792*#REF!,"")</f>
        <v>#REF!</v>
      </c>
      <c r="FA792" s="53" t="e">
        <f>IF(ISNUMBER(EP792),EP792*#REF!,"")</f>
        <v>#REF!</v>
      </c>
      <c r="FB792" s="53" t="e">
        <f>IF(ISNUMBER(EQ792),EQ792*#REF!,"")</f>
        <v>#REF!</v>
      </c>
      <c r="FC792" s="53" t="str">
        <f>IF(ISNUMBER(ER792),ER792*#REF!,"")</f>
        <v/>
      </c>
      <c r="FD792" s="53" t="e">
        <f>IF(ISNUMBER(ES792),ES792*#REF!,"")</f>
        <v>#REF!</v>
      </c>
      <c r="FE792" s="53" t="e">
        <f>IF(ISNUMBER(ET792),ET792*#REF!,"")</f>
        <v>#REF!</v>
      </c>
      <c r="FF792" s="52" t="e">
        <f>IF(ISNUMBER(EU792),EU792*#REF!,"")</f>
        <v>#REF!</v>
      </c>
      <c r="FG792" s="55" t="str">
        <f t="shared" si="957"/>
        <v/>
      </c>
      <c r="FH792" s="55" t="str">
        <f t="shared" si="958"/>
        <v/>
      </c>
      <c r="FI792" s="55" t="str">
        <f t="shared" si="959"/>
        <v/>
      </c>
      <c r="FJ792" s="55" t="str">
        <f t="shared" si="960"/>
        <v/>
      </c>
      <c r="FK792" s="55" t="str">
        <f t="shared" si="961"/>
        <v/>
      </c>
      <c r="FL792" s="55" t="str">
        <f t="shared" si="962"/>
        <v/>
      </c>
      <c r="FM792" s="55" t="str">
        <f t="shared" si="963"/>
        <v/>
      </c>
      <c r="FN792" s="55" t="str">
        <f t="shared" si="964"/>
        <v/>
      </c>
      <c r="FO792" s="55" t="str">
        <f t="shared" si="965"/>
        <v/>
      </c>
      <c r="FP792" s="55" t="str">
        <f t="shared" si="966"/>
        <v/>
      </c>
      <c r="FQ792" s="59" t="str">
        <f t="shared" si="967"/>
        <v/>
      </c>
      <c r="FR792" s="53" t="str">
        <f t="shared" si="992"/>
        <v/>
      </c>
      <c r="FS792" s="53" t="e">
        <f t="shared" si="968"/>
        <v>#VALUE!</v>
      </c>
      <c r="FT792" s="19" t="e">
        <f t="shared" si="969"/>
        <v>#VALUE!</v>
      </c>
      <c r="FU792" s="19" t="e">
        <f t="shared" si="970"/>
        <v>#VALUE!</v>
      </c>
      <c r="FV792" s="19" t="e">
        <f t="shared" si="971"/>
        <v>#VALUE!</v>
      </c>
      <c r="FW792" s="50" t="e">
        <f t="shared" si="972"/>
        <v>#VALUE!</v>
      </c>
      <c r="FX792" s="120">
        <f t="shared" si="973"/>
        <v>0</v>
      </c>
      <c r="FY792" s="120">
        <f t="shared" si="974"/>
        <v>0</v>
      </c>
      <c r="FZ792" s="120">
        <f t="shared" si="975"/>
        <v>0</v>
      </c>
      <c r="GA792" s="120">
        <f t="shared" si="976"/>
        <v>0</v>
      </c>
      <c r="GB792" s="120">
        <f t="shared" si="977"/>
        <v>0</v>
      </c>
      <c r="GC792" s="120">
        <f t="shared" si="978"/>
        <v>0</v>
      </c>
      <c r="GD792" s="120">
        <f t="shared" si="979"/>
        <v>0</v>
      </c>
      <c r="GE792" s="120">
        <f t="shared" si="980"/>
        <v>0</v>
      </c>
      <c r="GF792" s="120">
        <f t="shared" si="981"/>
        <v>0</v>
      </c>
      <c r="GG792">
        <f t="shared" si="982"/>
        <v>0</v>
      </c>
      <c r="GH792">
        <f t="shared" si="983"/>
        <v>0</v>
      </c>
      <c r="GI792">
        <v>6</v>
      </c>
      <c r="GJ792" t="str">
        <f t="shared" si="984"/>
        <v/>
      </c>
    </row>
    <row r="793" spans="1:192" x14ac:dyDescent="0.2">
      <c r="A793" s="50">
        <f t="shared" si="986"/>
        <v>792</v>
      </c>
      <c r="B793" t="s">
        <v>1166</v>
      </c>
      <c r="C793" t="s">
        <v>1167</v>
      </c>
      <c r="F793" s="19">
        <v>3523600</v>
      </c>
      <c r="G793" s="19">
        <v>5638650</v>
      </c>
      <c r="H793" s="77">
        <f t="shared" si="924"/>
        <v>523516.13</v>
      </c>
      <c r="I793" s="77">
        <f t="shared" si="925"/>
        <v>5636834.3300000001</v>
      </c>
      <c r="J793" s="19">
        <v>301.39</v>
      </c>
      <c r="K793" s="19" t="s">
        <v>1333</v>
      </c>
      <c r="L793" s="19">
        <v>269</v>
      </c>
      <c r="M793" s="19">
        <v>69.55</v>
      </c>
      <c r="N793" s="19">
        <v>264.55</v>
      </c>
      <c r="Q793" t="s">
        <v>1339</v>
      </c>
      <c r="R793" s="2" t="s">
        <v>2888</v>
      </c>
      <c r="S793" s="230" t="s">
        <v>1324</v>
      </c>
      <c r="T793" s="241" t="str">
        <f t="shared" si="926"/>
        <v>-</v>
      </c>
      <c r="U793" s="241" t="str">
        <f t="shared" si="927"/>
        <v>-</v>
      </c>
      <c r="V793" s="241" t="str">
        <f t="shared" si="928"/>
        <v>-</v>
      </c>
      <c r="W793" s="241" t="str">
        <f t="shared" si="991"/>
        <v>-</v>
      </c>
      <c r="X793" s="260">
        <f t="shared" si="989"/>
        <v>6</v>
      </c>
      <c r="Y793" s="261" t="str">
        <f t="shared" si="993"/>
        <v/>
      </c>
      <c r="AA793" s="48">
        <v>33333</v>
      </c>
      <c r="AB793" s="73">
        <v>1</v>
      </c>
      <c r="AC793" t="s">
        <v>1038</v>
      </c>
      <c r="AD793" s="2" t="s">
        <v>1849</v>
      </c>
      <c r="AF793" s="66">
        <v>11.6</v>
      </c>
      <c r="AG793" s="19">
        <v>141</v>
      </c>
      <c r="AH793" s="19">
        <v>6.26</v>
      </c>
      <c r="AN793">
        <v>3.4</v>
      </c>
      <c r="AO793">
        <v>2.7</v>
      </c>
      <c r="AS793" s="193">
        <f t="shared" si="994"/>
        <v>108.18299999999999</v>
      </c>
      <c r="AT793" s="248" t="str">
        <f t="shared" si="995"/>
        <v/>
      </c>
      <c r="AU793">
        <v>6.3</v>
      </c>
      <c r="AV793">
        <v>5.7</v>
      </c>
      <c r="AW793">
        <v>14.7</v>
      </c>
      <c r="AX793">
        <v>9.9</v>
      </c>
      <c r="AY793">
        <v>11.5</v>
      </c>
      <c r="AZ793" s="61">
        <v>55</v>
      </c>
      <c r="BB793">
        <v>2.4</v>
      </c>
      <c r="BE793">
        <v>0.32100000000000001</v>
      </c>
      <c r="BF793">
        <v>6.2E-2</v>
      </c>
      <c r="BJ793">
        <v>2.2999999999999998</v>
      </c>
      <c r="BO793" s="90"/>
      <c r="BP793" s="90"/>
      <c r="BQ793" s="90"/>
      <c r="BR793" s="90"/>
      <c r="BS793" s="90"/>
      <c r="BT793" s="90"/>
      <c r="BU793" s="90"/>
      <c r="BV793" s="90"/>
      <c r="BW793" s="90"/>
      <c r="BX793" s="90"/>
      <c r="BY793" s="90"/>
      <c r="BZ793" s="90"/>
      <c r="CA793" s="90"/>
      <c r="CB793" s="90"/>
      <c r="CC793" s="90"/>
      <c r="CD793" s="90"/>
      <c r="CE793" s="90"/>
      <c r="CF793" s="90"/>
      <c r="CG793" s="90"/>
      <c r="CH793" s="90"/>
      <c r="CI793" s="90"/>
      <c r="CJ793" s="90"/>
      <c r="CK793" s="90"/>
      <c r="CL793" s="91"/>
      <c r="CM793" s="90">
        <v>5.3</v>
      </c>
      <c r="CN793" s="90">
        <v>25</v>
      </c>
      <c r="CO793" s="90"/>
      <c r="DB793" s="103"/>
      <c r="DC793" s="103" t="s">
        <v>1799</v>
      </c>
      <c r="DD793" s="103"/>
      <c r="DE793" s="103">
        <v>-18.100000000000001</v>
      </c>
      <c r="DF793" s="90" t="s">
        <v>2361</v>
      </c>
      <c r="DG793" s="231">
        <v>-9.1</v>
      </c>
      <c r="DH793" s="103"/>
      <c r="DI793" s="103"/>
      <c r="DJ793" s="103"/>
      <c r="DK793" s="103"/>
      <c r="DL793" s="103"/>
      <c r="DM793" s="103"/>
      <c r="DN793" s="103"/>
      <c r="DO793" s="103"/>
      <c r="DP793" s="103"/>
      <c r="DQ793" s="103"/>
      <c r="DR793" s="103"/>
      <c r="DS793" s="104"/>
      <c r="DT793" s="50">
        <f t="shared" si="929"/>
        <v>1</v>
      </c>
      <c r="DU793" s="73">
        <f t="shared" si="930"/>
        <v>0</v>
      </c>
      <c r="DV793" s="73">
        <f t="shared" si="931"/>
        <v>0</v>
      </c>
      <c r="DW793" s="73">
        <f t="shared" si="932"/>
        <v>1</v>
      </c>
      <c r="DX793" s="73">
        <f t="shared" si="933"/>
        <v>0</v>
      </c>
      <c r="DY793" s="125">
        <f t="shared" si="934"/>
        <v>0</v>
      </c>
      <c r="DZ793" s="73">
        <f t="shared" si="935"/>
        <v>1</v>
      </c>
      <c r="EA793" s="19">
        <f t="shared" si="936"/>
        <v>0</v>
      </c>
      <c r="EB793" s="50">
        <f t="shared" si="937"/>
        <v>0</v>
      </c>
      <c r="EC793" s="19">
        <f t="shared" si="938"/>
        <v>1</v>
      </c>
      <c r="ED793" s="19">
        <f t="shared" si="939"/>
        <v>0</v>
      </c>
      <c r="EE793" s="19">
        <f t="shared" si="940"/>
        <v>0</v>
      </c>
      <c r="EF793" s="50">
        <f t="shared" si="941"/>
        <v>0</v>
      </c>
      <c r="EG793" s="19">
        <f t="shared" si="942"/>
        <v>1</v>
      </c>
      <c r="EH793" s="19">
        <f t="shared" si="943"/>
        <v>0</v>
      </c>
      <c r="EI793" s="50">
        <f t="shared" si="944"/>
        <v>0</v>
      </c>
      <c r="EJ793" s="125">
        <f t="shared" si="945"/>
        <v>1</v>
      </c>
      <c r="EK793">
        <f t="shared" si="946"/>
        <v>6.3</v>
      </c>
      <c r="EL793">
        <f t="shared" si="947"/>
        <v>2.4</v>
      </c>
      <c r="EM793">
        <f t="shared" si="948"/>
        <v>5.7</v>
      </c>
      <c r="EN793">
        <f t="shared" si="949"/>
        <v>14.7</v>
      </c>
      <c r="EO793">
        <f t="shared" si="950"/>
        <v>6.2E-2</v>
      </c>
      <c r="EP793">
        <f t="shared" si="951"/>
        <v>0.32100000000000001</v>
      </c>
      <c r="EQ793">
        <f t="shared" si="952"/>
        <v>55</v>
      </c>
      <c r="ER793" t="str">
        <f t="shared" si="953"/>
        <v/>
      </c>
      <c r="ES793">
        <f t="shared" si="954"/>
        <v>2.2999999999999998</v>
      </c>
      <c r="ET793">
        <f t="shared" si="955"/>
        <v>11.5</v>
      </c>
      <c r="EU793" s="61">
        <f t="shared" si="956"/>
        <v>9.9</v>
      </c>
      <c r="EV793" s="53" t="e">
        <f>IF(ISNUMBER(EK793),EK793*#REF!,"")</f>
        <v>#REF!</v>
      </c>
      <c r="EW793" s="53" t="e">
        <f>IF(ISNUMBER(EL793),EL793*#REF!,"")</f>
        <v>#REF!</v>
      </c>
      <c r="EX793" s="53" t="e">
        <f>IF(ISNUMBER(EM793),EM793*#REF!,"")</f>
        <v>#REF!</v>
      </c>
      <c r="EY793" s="53" t="e">
        <f>IF(ISNUMBER(EN793),EN793*#REF!,"")</f>
        <v>#REF!</v>
      </c>
      <c r="EZ793" s="53" t="e">
        <f>IF(ISNUMBER(EO793),EO793*#REF!,"")</f>
        <v>#REF!</v>
      </c>
      <c r="FA793" s="53" t="e">
        <f>IF(ISNUMBER(EP793),EP793*#REF!,"")</f>
        <v>#REF!</v>
      </c>
      <c r="FB793" s="53" t="e">
        <f>IF(ISNUMBER(EQ793),EQ793*#REF!,"")</f>
        <v>#REF!</v>
      </c>
      <c r="FC793" s="53" t="str">
        <f>IF(ISNUMBER(ER793),ER793*#REF!,"")</f>
        <v/>
      </c>
      <c r="FD793" s="53" t="e">
        <f>IF(ISNUMBER(ES793),ES793*#REF!,"")</f>
        <v>#REF!</v>
      </c>
      <c r="FE793" s="53" t="e">
        <f>IF(ISNUMBER(ET793),ET793*#REF!,"")</f>
        <v>#REF!</v>
      </c>
      <c r="FF793" s="52" t="e">
        <f>IF(ISNUMBER(EU793),EU793*#REF!,"")</f>
        <v>#REF!</v>
      </c>
      <c r="FG793" s="55" t="str">
        <f t="shared" si="957"/>
        <v/>
      </c>
      <c r="FH793" s="55" t="str">
        <f t="shared" si="958"/>
        <v/>
      </c>
      <c r="FI793" s="55" t="str">
        <f t="shared" si="959"/>
        <v/>
      </c>
      <c r="FJ793" s="55" t="str">
        <f t="shared" si="960"/>
        <v/>
      </c>
      <c r="FK793" s="55" t="str">
        <f t="shared" si="961"/>
        <v/>
      </c>
      <c r="FL793" s="55" t="str">
        <f t="shared" si="962"/>
        <v/>
      </c>
      <c r="FM793" s="55" t="str">
        <f t="shared" si="963"/>
        <v/>
      </c>
      <c r="FN793" s="55" t="str">
        <f t="shared" si="964"/>
        <v/>
      </c>
      <c r="FO793" s="55" t="str">
        <f t="shared" si="965"/>
        <v/>
      </c>
      <c r="FP793" s="55" t="str">
        <f t="shared" si="966"/>
        <v/>
      </c>
      <c r="FQ793" s="59" t="str">
        <f t="shared" si="967"/>
        <v/>
      </c>
      <c r="FR793" s="53" t="str">
        <f t="shared" si="992"/>
        <v/>
      </c>
      <c r="FS793" s="53" t="e">
        <f t="shared" si="968"/>
        <v>#VALUE!</v>
      </c>
      <c r="FT793" s="19" t="e">
        <f t="shared" si="969"/>
        <v>#VALUE!</v>
      </c>
      <c r="FU793" s="19" t="e">
        <f t="shared" si="970"/>
        <v>#VALUE!</v>
      </c>
      <c r="FV793" s="19" t="e">
        <f t="shared" si="971"/>
        <v>#VALUE!</v>
      </c>
      <c r="FW793" s="50" t="e">
        <f t="shared" si="972"/>
        <v>#VALUE!</v>
      </c>
      <c r="FX793" s="120">
        <f t="shared" si="973"/>
        <v>0</v>
      </c>
      <c r="FY793" s="120">
        <f t="shared" si="974"/>
        <v>0</v>
      </c>
      <c r="FZ793" s="120">
        <f t="shared" si="975"/>
        <v>0</v>
      </c>
      <c r="GA793" s="120">
        <f t="shared" si="976"/>
        <v>0</v>
      </c>
      <c r="GB793" s="120">
        <f t="shared" si="977"/>
        <v>0</v>
      </c>
      <c r="GC793" s="120">
        <f t="shared" si="978"/>
        <v>0</v>
      </c>
      <c r="GD793" s="120">
        <f t="shared" si="979"/>
        <v>0</v>
      </c>
      <c r="GE793" s="120">
        <f t="shared" si="980"/>
        <v>0</v>
      </c>
      <c r="GF793" s="120">
        <f t="shared" si="981"/>
        <v>0</v>
      </c>
      <c r="GG793">
        <f t="shared" si="982"/>
        <v>0</v>
      </c>
      <c r="GH793">
        <f t="shared" si="983"/>
        <v>0</v>
      </c>
      <c r="GI793">
        <v>6</v>
      </c>
      <c r="GJ793" t="str">
        <f t="shared" si="984"/>
        <v/>
      </c>
    </row>
    <row r="794" spans="1:192" x14ac:dyDescent="0.2">
      <c r="A794" s="50">
        <f t="shared" si="986"/>
        <v>793</v>
      </c>
      <c r="B794" s="2" t="s">
        <v>664</v>
      </c>
      <c r="C794" t="s">
        <v>223</v>
      </c>
      <c r="D794" t="s">
        <v>1017</v>
      </c>
      <c r="F794" s="19">
        <v>3498780</v>
      </c>
      <c r="G794" s="19">
        <v>5686420</v>
      </c>
      <c r="H794" s="77">
        <f t="shared" ref="H794:H857" si="996">(MOD(F794,1000000)*0.9996)+125.57</f>
        <v>498706.05800000002</v>
      </c>
      <c r="I794" s="77">
        <f t="shared" ref="I794:I857" si="997">G794*0.9996+439.79</f>
        <v>5684585.2220000001</v>
      </c>
      <c r="J794" s="19">
        <v>140.9</v>
      </c>
      <c r="K794" s="19" t="s">
        <v>1334</v>
      </c>
      <c r="L794" s="19">
        <v>8.4499999999999993</v>
      </c>
      <c r="Q794" s="58" t="s">
        <v>2822</v>
      </c>
      <c r="R794" s="2" t="s">
        <v>1484</v>
      </c>
      <c r="S794" s="2" t="s">
        <v>1323</v>
      </c>
      <c r="T794" s="241" t="str">
        <f t="shared" ref="T794:T857" si="998">IF(EA794=1,"T","-")</f>
        <v>-</v>
      </c>
      <c r="U794" s="241" t="str">
        <f t="shared" ref="U794:U857" si="999">IF(ED794=1,"M","-")</f>
        <v>M</v>
      </c>
      <c r="V794" s="241" t="str">
        <f t="shared" ref="V794:V857" si="1000">IF(EE794=1,"B","-")</f>
        <v>-</v>
      </c>
      <c r="W794" s="241" t="str">
        <f t="shared" si="991"/>
        <v>-</v>
      </c>
      <c r="X794" s="260">
        <f t="shared" si="989"/>
        <v>6</v>
      </c>
      <c r="Y794" s="261" t="str">
        <f t="shared" si="993"/>
        <v/>
      </c>
      <c r="AA794" s="86" t="s">
        <v>2362</v>
      </c>
      <c r="AB794" s="73">
        <v>1</v>
      </c>
      <c r="AC794" t="s">
        <v>882</v>
      </c>
      <c r="AD794" s="58" t="s">
        <v>2989</v>
      </c>
      <c r="AE794" s="56"/>
      <c r="AF794" s="128">
        <v>16</v>
      </c>
      <c r="AJ794" s="19">
        <v>1.00491</v>
      </c>
      <c r="AK794" s="19">
        <v>17</v>
      </c>
      <c r="AM794" s="66">
        <v>0.14000000000000001</v>
      </c>
      <c r="AS794" s="193">
        <f t="shared" si="994"/>
        <v>8287.83</v>
      </c>
      <c r="AT794" s="248" t="str">
        <f t="shared" si="995"/>
        <v/>
      </c>
      <c r="AU794">
        <v>2545</v>
      </c>
      <c r="AV794" s="129">
        <v>109</v>
      </c>
      <c r="AW794" s="55">
        <v>258</v>
      </c>
      <c r="AX794">
        <v>4307</v>
      </c>
      <c r="AY794" s="55">
        <v>357</v>
      </c>
      <c r="AZ794" s="59">
        <v>510</v>
      </c>
      <c r="BA794">
        <v>2.4300000000000002</v>
      </c>
      <c r="BB794">
        <v>177.6</v>
      </c>
      <c r="BE794">
        <v>5.4</v>
      </c>
      <c r="BH794">
        <v>1.6</v>
      </c>
      <c r="BI794" s="2" t="s">
        <v>1322</v>
      </c>
      <c r="BM794">
        <v>14.8</v>
      </c>
      <c r="BO794" s="90"/>
      <c r="BP794" s="90"/>
      <c r="BQ794" s="90"/>
      <c r="BR794" s="90"/>
      <c r="BS794" s="90"/>
      <c r="BT794" s="90"/>
      <c r="BU794" s="90"/>
      <c r="BV794" s="90"/>
      <c r="BW794" s="90"/>
      <c r="BX794" s="90"/>
      <c r="BY794" s="90"/>
      <c r="BZ794" s="90"/>
      <c r="CA794" s="90"/>
      <c r="CB794" s="90"/>
      <c r="CC794" s="90"/>
      <c r="CD794" s="90"/>
      <c r="CE794" s="90"/>
      <c r="CF794" s="90"/>
      <c r="CG794" s="90"/>
      <c r="CH794" s="90"/>
      <c r="CI794" s="90"/>
      <c r="CJ794" s="90"/>
      <c r="CK794" s="90"/>
      <c r="CL794" s="91"/>
      <c r="CM794" s="90"/>
      <c r="CN794" s="90">
        <v>402</v>
      </c>
      <c r="CO794" s="90"/>
      <c r="DB794" s="103"/>
      <c r="DC794" s="103"/>
      <c r="DD794" s="103"/>
      <c r="DE794" s="103"/>
      <c r="DF794" s="103"/>
      <c r="DG794" s="103"/>
      <c r="DH794" s="103"/>
      <c r="DI794" s="103"/>
      <c r="DJ794" s="103"/>
      <c r="DK794" s="103"/>
      <c r="DL794" s="103"/>
      <c r="DM794" s="103"/>
      <c r="DN794" s="103"/>
      <c r="DO794" s="103"/>
      <c r="DP794" s="103"/>
      <c r="DQ794" s="103"/>
      <c r="DR794" s="103"/>
      <c r="DS794" s="104"/>
      <c r="DT794" s="50">
        <f t="shared" ref="DT794:DT857" si="1001">IF(AB794=1,1,0)</f>
        <v>1</v>
      </c>
      <c r="DU794" s="73">
        <f t="shared" ref="DU794:DU857" si="1002">IF(L794&lt;10,1,IF(L794=10,1,0))</f>
        <v>1</v>
      </c>
      <c r="DV794" s="73">
        <f t="shared" ref="DV794:DV857" si="1003">IF(DU794=1,0,IF(L794&lt;100,1,IF(L794=100,1,0)))</f>
        <v>0</v>
      </c>
      <c r="DW794" s="73">
        <f t="shared" ref="DW794:DW857" si="1004">IF(DU794+DV794=1,0,IF(L794&lt;400,1,IF(L794=400,1,0)))</f>
        <v>0</v>
      </c>
      <c r="DX794" s="73">
        <f t="shared" ref="DX794:DX857" si="1005">IF(DU794+DV794+DW794=1,0,IF(L794&lt;10000,1,0))</f>
        <v>0</v>
      </c>
      <c r="DY794" s="125">
        <f t="shared" ref="DY794:DY857" si="1006">IF(DU794+DV794+DW794+DX794=1,0,1)</f>
        <v>0</v>
      </c>
      <c r="DZ794" s="73">
        <f t="shared" ref="DZ794:DZ857" si="1007">IF(AF794&lt;20,1,IF(AF794=20,1,0))</f>
        <v>1</v>
      </c>
      <c r="EA794" s="19">
        <f t="shared" ref="EA794:EA857" si="1008">IF(DZ794=1,0,IF(AF794&lt;100,1,0))</f>
        <v>0</v>
      </c>
      <c r="EB794" s="50">
        <f t="shared" ref="EB794:EB857" si="1009">IF(DZ794+EA794=1,0,1)</f>
        <v>0</v>
      </c>
      <c r="EC794" s="19">
        <f t="shared" ref="EC794:EC857" si="1010">IF(EE794+ED794=1,0,IF(AS794&gt;0,1,0))</f>
        <v>0</v>
      </c>
      <c r="ED794" s="19">
        <f t="shared" ref="ED794:ED857" si="1011">IF(EE794=1,0,IF(AS794&gt;1000,1,IF(AS794=1000,1,0)))</f>
        <v>1</v>
      </c>
      <c r="EE794" s="19">
        <f t="shared" ref="EE794:EE857" si="1012">IF(AU794+AX794&gt;14000,1,IF(AU794+AX794=14000,1,0))</f>
        <v>0</v>
      </c>
      <c r="EF794" s="50">
        <f t="shared" ref="EF794:EF857" si="1013">IF(EE794+ED794+EC794=1,0,1)</f>
        <v>0</v>
      </c>
      <c r="EG794" s="19">
        <f t="shared" ref="EG794:EG857" si="1014">IF(CN794&lt;1000,1,0)</f>
        <v>1</v>
      </c>
      <c r="EH794" s="19">
        <f t="shared" ref="EH794:EH857" si="1015">IF(EG794=1,0,IF(CN794&lt;100000,1,0))</f>
        <v>0</v>
      </c>
      <c r="EI794" s="50">
        <f t="shared" ref="EI794:EI857" si="1016">IF(EG794+EH794=1,0,1)</f>
        <v>0</v>
      </c>
      <c r="EJ794" s="125">
        <f t="shared" ref="EJ794:EJ857" si="1017">SUM(DW794:DX794,EA794,EE794,ED794,EH794)</f>
        <v>1</v>
      </c>
      <c r="EK794">
        <f t="shared" ref="EK794:EK857" si="1018">IF(ISNUMBER(AU794),AU794,"")</f>
        <v>2545</v>
      </c>
      <c r="EL794">
        <f t="shared" ref="EL794:EL857" si="1019">IF(ISNUMBER(BB794),BB794,"")</f>
        <v>177.6</v>
      </c>
      <c r="EM794">
        <f t="shared" ref="EM794:EM857" si="1020">IF(ISNUMBER(AV794),AV794,"")</f>
        <v>109</v>
      </c>
      <c r="EN794">
        <f t="shared" ref="EN794:EN857" si="1021">IF(ISNUMBER(AW794),AW794,"")</f>
        <v>258</v>
      </c>
      <c r="EO794" t="str">
        <f t="shared" ref="EO794:EO857" si="1022">IF(ISNUMBER(BF794),BF794,"")</f>
        <v/>
      </c>
      <c r="EP794">
        <f t="shared" ref="EP794:EP857" si="1023">IF(ISNUMBER(BE794),BE794,"")</f>
        <v>5.4</v>
      </c>
      <c r="EQ794">
        <f t="shared" ref="EQ794:EQ857" si="1024">IF(ISNUMBER(AZ794),AZ794,"")</f>
        <v>510</v>
      </c>
      <c r="ER794" t="str">
        <f t="shared" ref="ER794:ER857" si="1025">IF(ISNUMBER(BL794),BL794,"")</f>
        <v/>
      </c>
      <c r="ES794" t="str">
        <f t="shared" ref="ES794:ES857" si="1026">IF(ISNUMBER(BJ794),BJ794,"")</f>
        <v/>
      </c>
      <c r="ET794">
        <f t="shared" ref="ET794:ET857" si="1027">IF(ISNUMBER(AY794),AY794,"")</f>
        <v>357</v>
      </c>
      <c r="EU794" s="61">
        <f t="shared" ref="EU794:EU857" si="1028">IF(ISNUMBER(AX794),AX794,"")</f>
        <v>4307</v>
      </c>
      <c r="EV794" s="53" t="e">
        <f>IF(ISNUMBER(EK794),EK794*#REF!,"")</f>
        <v>#REF!</v>
      </c>
      <c r="EW794" s="53" t="e">
        <f>IF(ISNUMBER(EL794),EL794*#REF!,"")</f>
        <v>#REF!</v>
      </c>
      <c r="EX794" s="53" t="e">
        <f>IF(ISNUMBER(EM794),EM794*#REF!,"")</f>
        <v>#REF!</v>
      </c>
      <c r="EY794" s="53" t="e">
        <f>IF(ISNUMBER(EN794),EN794*#REF!,"")</f>
        <v>#REF!</v>
      </c>
      <c r="EZ794" s="53" t="str">
        <f>IF(ISNUMBER(EO794),EO794*#REF!,"")</f>
        <v/>
      </c>
      <c r="FA794" s="53" t="e">
        <f>IF(ISNUMBER(EP794),EP794*#REF!,"")</f>
        <v>#REF!</v>
      </c>
      <c r="FB794" s="53" t="e">
        <f>IF(ISNUMBER(EQ794),EQ794*#REF!,"")</f>
        <v>#REF!</v>
      </c>
      <c r="FC794" s="53" t="str">
        <f>IF(ISNUMBER(ER794),ER794*#REF!,"")</f>
        <v/>
      </c>
      <c r="FD794" s="53" t="str">
        <f>IF(ISNUMBER(ES794),ES794*#REF!,"")</f>
        <v/>
      </c>
      <c r="FE794" s="53" t="e">
        <f>IF(ISNUMBER(ET794),ET794*#REF!,"")</f>
        <v>#REF!</v>
      </c>
      <c r="FF794" s="52" t="e">
        <f>IF(ISNUMBER(EU794),EU794*#REF!,"")</f>
        <v>#REF!</v>
      </c>
      <c r="FG794" s="55" t="str">
        <f t="shared" ref="FG794:FG857" si="1029">IF(ISNUMBER(EV794),EV794/SUM($EV794:$FA794)*100,"")</f>
        <v/>
      </c>
      <c r="FH794" s="55" t="str">
        <f t="shared" ref="FH794:FH857" si="1030">IF(ISNUMBER(EW794),EW794/SUM($EV794:$FA794)*100,"")</f>
        <v/>
      </c>
      <c r="FI794" s="55" t="str">
        <f t="shared" ref="FI794:FI857" si="1031">IF(ISNUMBER(EX794),EX794/SUM($EV794:$FA794)*100,"")</f>
        <v/>
      </c>
      <c r="FJ794" s="55" t="str">
        <f t="shared" ref="FJ794:FJ857" si="1032">IF(ISNUMBER(EY794),EY794/SUM($EV794:$FA794)*100,"")</f>
        <v/>
      </c>
      <c r="FK794" s="55" t="str">
        <f t="shared" ref="FK794:FK857" si="1033">IF(ISNUMBER(EZ794),EZ794/SUM($EV794:$FA794)*100,"")</f>
        <v/>
      </c>
      <c r="FL794" s="55" t="str">
        <f t="shared" ref="FL794:FL857" si="1034">IF(ISNUMBER(FA794),FA794/SUM($EV794:$FA794)*100,"")</f>
        <v/>
      </c>
      <c r="FM794" s="55" t="str">
        <f t="shared" ref="FM794:FM857" si="1035">IF(ISNUMBER(FB794),FB794/SUM($FB794:$FF794)*100,"")</f>
        <v/>
      </c>
      <c r="FN794" s="55" t="str">
        <f t="shared" ref="FN794:FN857" si="1036">IF(ISNUMBER(FC794),FC794/SUM($FB794:$FF794)*100,"")</f>
        <v/>
      </c>
      <c r="FO794" s="55" t="str">
        <f t="shared" ref="FO794:FO857" si="1037">IF(ISNUMBER(FD794),FD794/SUM($FB794:$FF794)*100,"")</f>
        <v/>
      </c>
      <c r="FP794" s="55" t="str">
        <f t="shared" ref="FP794:FP857" si="1038">IF(ISNUMBER(FE794),FE794/SUM($FB794:$FF794)*100,"")</f>
        <v/>
      </c>
      <c r="FQ794" s="59" t="str">
        <f t="shared" ref="FQ794:FQ857" si="1039">IF(ISNUMBER(FF794),FF794/SUM($FB794:$FF794)*100,"")</f>
        <v/>
      </c>
      <c r="FR794" s="53" t="str">
        <f t="shared" si="992"/>
        <v/>
      </c>
      <c r="FS794" s="53" t="e">
        <f t="shared" ref="FS794:FS857" si="1040">ABS(AT794)</f>
        <v>#VALUE!</v>
      </c>
      <c r="FT794" s="19" t="e">
        <f t="shared" ref="FT794:FT857" si="1041">IF(FS794=0,1,0)</f>
        <v>#VALUE!</v>
      </c>
      <c r="FU794" s="19" t="e">
        <f t="shared" ref="FU794:FU857" si="1042">IF(FT794=1,0,IF(FS794&lt;5,1,0))</f>
        <v>#VALUE!</v>
      </c>
      <c r="FV794" s="19" t="e">
        <f t="shared" ref="FV794:FV857" si="1043">IF(FT794+FU794=1,0,IF(FS794&lt;10,1,0))</f>
        <v>#VALUE!</v>
      </c>
      <c r="FW794" s="50" t="e">
        <f t="shared" ref="FW794:FW857" si="1044">IF(FT794+FU794+FV794=1,0,1)</f>
        <v>#VALUE!</v>
      </c>
      <c r="FX794" s="120">
        <f t="shared" ref="FX794:FX857" si="1045">IF(ISNUMBER(FG794),IF(FG794&gt;20,FG794,0),0)</f>
        <v>0</v>
      </c>
      <c r="FY794" s="120">
        <f t="shared" ref="FY794:FY857" si="1046">IF(ISNUMBER(FJ794),IF(FJ794&gt;20,FJ794,0),0)</f>
        <v>0</v>
      </c>
      <c r="FZ794" s="120">
        <f t="shared" ref="FZ794:FZ857" si="1047">IF(ISNUMBER(FI794),IF(FI794&gt;20,FI794,0),0)</f>
        <v>0</v>
      </c>
      <c r="GA794" s="120">
        <f t="shared" ref="GA794:GA857" si="1048">IF(ISNUMBER(FQ794),IF(FQ794&gt;20,FQ794,0),0)</f>
        <v>0</v>
      </c>
      <c r="GB794" s="120">
        <f t="shared" ref="GB794:GB857" si="1049">IF(ISNUMBER(FM794),IF(FM794&gt;20,FM794,0),0)</f>
        <v>0</v>
      </c>
      <c r="GC794" s="120">
        <f t="shared" ref="GC794:GC857" si="1050">IF(ISNUMBER(FP794),IF(FP794&gt;20,FP794,0),0)</f>
        <v>0</v>
      </c>
      <c r="GD794" s="120">
        <f t="shared" ref="GD794:GD857" si="1051">IF(ISNUMBER(FH794),IF(FH794&gt;20,FH794,0),0)</f>
        <v>0</v>
      </c>
      <c r="GE794" s="120">
        <f t="shared" ref="GE794:GE857" si="1052">IF(ISNUMBER(FL794),IF(FL794&gt;20,FL794,0),0)</f>
        <v>0</v>
      </c>
      <c r="GF794" s="120">
        <f t="shared" ref="GF794:GF857" si="1053">IF(ISNUMBER(FK794),IF(FK794&gt;20,FK794,0),0)</f>
        <v>0</v>
      </c>
      <c r="GG794">
        <f t="shared" ref="GG794:GG857" si="1054">IF(GD794&gt;20,GD794,IF(GE794&gt;20,GE794,IF(GF794&gt;20,GF794,0)))</f>
        <v>0</v>
      </c>
      <c r="GH794">
        <f t="shared" ref="GH794:GH857" si="1055">IF(ISNUMBER(FO794),IF(FO794&gt;20,FO794,0),0)</f>
        <v>0</v>
      </c>
      <c r="GI794">
        <v>6</v>
      </c>
      <c r="GJ794" t="str">
        <f t="shared" ref="GJ794:GJ857" si="1056">IF(ISNUMBER(FR794),IF(GH794&gt;0,"NO3",IF(GB794+GC794=0,"Cl",IF(GA794+GC794=0,"HCO3",IF(GA794+GB794=0,"SO4",IF(GC794=0,IF(GA794&gt;GB794,"Cl-HCO3","HCO3-Cl"),IF(GB794=0,IF(GA794&gt;GC794,"Cl-SO4","SO4-Cl"),IF(GA794=0,IF(GB794&gt;GC794,"HCO3-SO4","SO4-HCO3"),IF(GA794&gt;GB794,IF(GA794&gt;GC794,IF(GB794&gt;GC794,"Cl-HCO3-SO4","Cl-SO4-HCO3"),"SO4-Cl-HCO3"),IF(GB794&gt;GA794,IF(GB794&gt;GC794,IF(GA794&gt;GC794,"HCO3-Cl-SO4","HCO3-SO4-Cl"),"SO4-HCO3-Cl"),"x"))))))))),"")</f>
        <v/>
      </c>
    </row>
    <row r="795" spans="1:192" ht="15" x14ac:dyDescent="0.25">
      <c r="A795" s="50">
        <f t="shared" si="986"/>
        <v>794</v>
      </c>
      <c r="B795" s="2" t="s">
        <v>664</v>
      </c>
      <c r="C795" t="s">
        <v>223</v>
      </c>
      <c r="D795" t="s">
        <v>1017</v>
      </c>
      <c r="F795" s="19">
        <v>3498780</v>
      </c>
      <c r="G795" s="19">
        <v>5686420</v>
      </c>
      <c r="H795" s="77">
        <f t="shared" si="996"/>
        <v>498706.05800000002</v>
      </c>
      <c r="I795" s="77">
        <f t="shared" si="997"/>
        <v>5684585.2220000001</v>
      </c>
      <c r="J795" s="19">
        <v>140.9</v>
      </c>
      <c r="K795" s="19" t="s">
        <v>1334</v>
      </c>
      <c r="L795" s="19">
        <v>8.4499999999999993</v>
      </c>
      <c r="Q795" s="58" t="s">
        <v>2822</v>
      </c>
      <c r="R795" s="2" t="s">
        <v>1484</v>
      </c>
      <c r="S795" s="2" t="s">
        <v>1323</v>
      </c>
      <c r="T795" s="241" t="str">
        <f t="shared" si="998"/>
        <v>-</v>
      </c>
      <c r="U795" s="241" t="str">
        <f t="shared" si="999"/>
        <v>M</v>
      </c>
      <c r="V795" s="241" t="str">
        <f t="shared" si="1000"/>
        <v>-</v>
      </c>
      <c r="W795" s="241" t="str">
        <f t="shared" si="991"/>
        <v>-</v>
      </c>
      <c r="X795" s="260">
        <f t="shared" si="989"/>
        <v>6</v>
      </c>
      <c r="Y795" s="261" t="str">
        <f t="shared" si="993"/>
        <v/>
      </c>
      <c r="Z795" s="56" t="s">
        <v>1572</v>
      </c>
      <c r="AA795" s="66" t="s">
        <v>2363</v>
      </c>
      <c r="AB795" s="76">
        <v>2</v>
      </c>
      <c r="AC795" s="58" t="s">
        <v>750</v>
      </c>
      <c r="AD795" s="2" t="s">
        <v>2364</v>
      </c>
      <c r="AE795" s="57" t="s">
        <v>2365</v>
      </c>
      <c r="AF795" s="66">
        <v>16.5</v>
      </c>
      <c r="AI795" s="272"/>
      <c r="AM795" s="72">
        <v>0.26666666666666666</v>
      </c>
      <c r="AR795">
        <v>8365.2000000000007</v>
      </c>
      <c r="AS795" s="193">
        <f t="shared" si="994"/>
        <v>8355.6</v>
      </c>
      <c r="AT795" s="248" t="str">
        <f t="shared" si="995"/>
        <v/>
      </c>
      <c r="AU795">
        <v>2562</v>
      </c>
      <c r="AV795">
        <v>105.1</v>
      </c>
      <c r="AW795">
        <v>266</v>
      </c>
      <c r="AX795">
        <v>4345</v>
      </c>
      <c r="AY795">
        <v>353.2</v>
      </c>
      <c r="AZ795" s="61">
        <v>537.1</v>
      </c>
      <c r="BB795" s="58">
        <v>168.7</v>
      </c>
      <c r="BC795" s="58"/>
      <c r="BD795" s="58">
        <v>1.1000000000000001</v>
      </c>
      <c r="BE795" s="58">
        <v>4.4000000000000004</v>
      </c>
      <c r="BF795" s="2" t="s">
        <v>1322</v>
      </c>
      <c r="BM795" s="55">
        <v>13</v>
      </c>
      <c r="BO795" s="90"/>
      <c r="BP795" s="273"/>
      <c r="BQ795" s="90"/>
      <c r="BR795" s="90"/>
      <c r="BS795" s="90"/>
      <c r="BT795" s="90"/>
      <c r="BU795" s="90"/>
      <c r="BV795" s="90"/>
      <c r="BW795" s="90"/>
      <c r="BX795" s="90"/>
      <c r="BY795" s="90"/>
      <c r="BZ795" s="90"/>
      <c r="CA795" s="90"/>
      <c r="CB795" s="90"/>
      <c r="CC795" s="90"/>
      <c r="CD795" s="90"/>
      <c r="CE795" s="90"/>
      <c r="CF795" s="90"/>
      <c r="CG795" s="90"/>
      <c r="CH795" s="90"/>
      <c r="CI795" s="90"/>
      <c r="CJ795" s="90"/>
      <c r="CK795" s="90"/>
      <c r="CL795" s="91"/>
      <c r="CM795" s="90"/>
      <c r="CN795" s="90">
        <v>426</v>
      </c>
      <c r="CO795" s="90"/>
      <c r="DB795" s="103"/>
      <c r="DC795" s="103"/>
      <c r="DD795" s="103"/>
      <c r="DE795" s="103"/>
      <c r="DF795" s="103"/>
      <c r="DG795" s="103"/>
      <c r="DH795" s="107" t="s">
        <v>2366</v>
      </c>
      <c r="DI795" s="103"/>
      <c r="DJ795" s="103"/>
      <c r="DK795" s="103"/>
      <c r="DL795" s="103"/>
      <c r="DM795" s="103"/>
      <c r="DN795" s="103"/>
      <c r="DO795" s="103"/>
      <c r="DP795" s="103"/>
      <c r="DQ795" s="103"/>
      <c r="DR795" s="103"/>
      <c r="DS795" s="104"/>
      <c r="DT795" s="50">
        <f t="shared" si="1001"/>
        <v>0</v>
      </c>
      <c r="DU795" s="73">
        <f t="shared" si="1002"/>
        <v>1</v>
      </c>
      <c r="DV795" s="73">
        <f t="shared" si="1003"/>
        <v>0</v>
      </c>
      <c r="DW795" s="73">
        <f t="shared" si="1004"/>
        <v>0</v>
      </c>
      <c r="DX795" s="73">
        <f t="shared" si="1005"/>
        <v>0</v>
      </c>
      <c r="DY795" s="125">
        <f t="shared" si="1006"/>
        <v>0</v>
      </c>
      <c r="DZ795" s="73">
        <f t="shared" si="1007"/>
        <v>1</v>
      </c>
      <c r="EA795" s="19">
        <f t="shared" si="1008"/>
        <v>0</v>
      </c>
      <c r="EB795" s="50">
        <f t="shared" si="1009"/>
        <v>0</v>
      </c>
      <c r="EC795" s="19">
        <f t="shared" si="1010"/>
        <v>0</v>
      </c>
      <c r="ED795" s="19">
        <f t="shared" si="1011"/>
        <v>1</v>
      </c>
      <c r="EE795" s="19">
        <f t="shared" si="1012"/>
        <v>0</v>
      </c>
      <c r="EF795" s="50">
        <f t="shared" si="1013"/>
        <v>0</v>
      </c>
      <c r="EG795" s="19">
        <f t="shared" si="1014"/>
        <v>1</v>
      </c>
      <c r="EH795" s="19">
        <f t="shared" si="1015"/>
        <v>0</v>
      </c>
      <c r="EI795" s="50">
        <f t="shared" si="1016"/>
        <v>0</v>
      </c>
      <c r="EJ795" s="125">
        <f t="shared" si="1017"/>
        <v>1</v>
      </c>
      <c r="EK795">
        <f t="shared" si="1018"/>
        <v>2562</v>
      </c>
      <c r="EL795">
        <f t="shared" si="1019"/>
        <v>168.7</v>
      </c>
      <c r="EM795">
        <f t="shared" si="1020"/>
        <v>105.1</v>
      </c>
      <c r="EN795">
        <f t="shared" si="1021"/>
        <v>266</v>
      </c>
      <c r="EO795" t="str">
        <f t="shared" si="1022"/>
        <v/>
      </c>
      <c r="EP795">
        <f t="shared" si="1023"/>
        <v>4.4000000000000004</v>
      </c>
      <c r="EQ795">
        <f t="shared" si="1024"/>
        <v>537.1</v>
      </c>
      <c r="ER795" t="str">
        <f t="shared" si="1025"/>
        <v/>
      </c>
      <c r="ES795" t="str">
        <f t="shared" si="1026"/>
        <v/>
      </c>
      <c r="ET795">
        <f t="shared" si="1027"/>
        <v>353.2</v>
      </c>
      <c r="EU795" s="61">
        <f t="shared" si="1028"/>
        <v>4345</v>
      </c>
      <c r="EV795" s="53" t="e">
        <f>IF(ISNUMBER(EK795),EK795*#REF!,"")</f>
        <v>#REF!</v>
      </c>
      <c r="EW795" s="53" t="e">
        <f>IF(ISNUMBER(EL795),EL795*#REF!,"")</f>
        <v>#REF!</v>
      </c>
      <c r="EX795" s="53" t="e">
        <f>IF(ISNUMBER(EM795),EM795*#REF!,"")</f>
        <v>#REF!</v>
      </c>
      <c r="EY795" s="53" t="e">
        <f>IF(ISNUMBER(EN795),EN795*#REF!,"")</f>
        <v>#REF!</v>
      </c>
      <c r="EZ795" s="53" t="str">
        <f>IF(ISNUMBER(EO795),EO795*#REF!,"")</f>
        <v/>
      </c>
      <c r="FA795" s="53" t="e">
        <f>IF(ISNUMBER(EP795),EP795*#REF!,"")</f>
        <v>#REF!</v>
      </c>
      <c r="FB795" s="53" t="e">
        <f>IF(ISNUMBER(EQ795),EQ795*#REF!,"")</f>
        <v>#REF!</v>
      </c>
      <c r="FC795" s="53" t="str">
        <f>IF(ISNUMBER(ER795),ER795*#REF!,"")</f>
        <v/>
      </c>
      <c r="FD795" s="53" t="str">
        <f>IF(ISNUMBER(ES795),ES795*#REF!,"")</f>
        <v/>
      </c>
      <c r="FE795" s="53" t="e">
        <f>IF(ISNUMBER(ET795),ET795*#REF!,"")</f>
        <v>#REF!</v>
      </c>
      <c r="FF795" s="52" t="e">
        <f>IF(ISNUMBER(EU795),EU795*#REF!,"")</f>
        <v>#REF!</v>
      </c>
      <c r="FG795" s="55" t="str">
        <f t="shared" si="1029"/>
        <v/>
      </c>
      <c r="FH795" s="55" t="str">
        <f t="shared" si="1030"/>
        <v/>
      </c>
      <c r="FI795" s="55" t="str">
        <f t="shared" si="1031"/>
        <v/>
      </c>
      <c r="FJ795" s="55" t="str">
        <f t="shared" si="1032"/>
        <v/>
      </c>
      <c r="FK795" s="55" t="str">
        <f t="shared" si="1033"/>
        <v/>
      </c>
      <c r="FL795" s="55" t="str">
        <f t="shared" si="1034"/>
        <v/>
      </c>
      <c r="FM795" s="55" t="str">
        <f t="shared" si="1035"/>
        <v/>
      </c>
      <c r="FN795" s="55" t="str">
        <f t="shared" si="1036"/>
        <v/>
      </c>
      <c r="FO795" s="55" t="str">
        <f t="shared" si="1037"/>
        <v/>
      </c>
      <c r="FP795" s="55" t="str">
        <f t="shared" si="1038"/>
        <v/>
      </c>
      <c r="FQ795" s="59" t="str">
        <f t="shared" si="1039"/>
        <v/>
      </c>
      <c r="FR795" s="53" t="str">
        <f t="shared" si="992"/>
        <v/>
      </c>
      <c r="FS795" s="53" t="e">
        <f t="shared" si="1040"/>
        <v>#VALUE!</v>
      </c>
      <c r="FT795" s="19" t="e">
        <f t="shared" si="1041"/>
        <v>#VALUE!</v>
      </c>
      <c r="FU795" s="19" t="e">
        <f t="shared" si="1042"/>
        <v>#VALUE!</v>
      </c>
      <c r="FV795" s="19" t="e">
        <f t="shared" si="1043"/>
        <v>#VALUE!</v>
      </c>
      <c r="FW795" s="50" t="e">
        <f t="shared" si="1044"/>
        <v>#VALUE!</v>
      </c>
      <c r="FX795" s="120">
        <f t="shared" si="1045"/>
        <v>0</v>
      </c>
      <c r="FY795" s="120">
        <f t="shared" si="1046"/>
        <v>0</v>
      </c>
      <c r="FZ795" s="120">
        <f t="shared" si="1047"/>
        <v>0</v>
      </c>
      <c r="GA795" s="120">
        <f t="shared" si="1048"/>
        <v>0</v>
      </c>
      <c r="GB795" s="120">
        <f t="shared" si="1049"/>
        <v>0</v>
      </c>
      <c r="GC795" s="120">
        <f t="shared" si="1050"/>
        <v>0</v>
      </c>
      <c r="GD795" s="120">
        <f t="shared" si="1051"/>
        <v>0</v>
      </c>
      <c r="GE795" s="120">
        <f t="shared" si="1052"/>
        <v>0</v>
      </c>
      <c r="GF795" s="120">
        <f t="shared" si="1053"/>
        <v>0</v>
      </c>
      <c r="GG795">
        <f t="shared" si="1054"/>
        <v>0</v>
      </c>
      <c r="GH795">
        <f t="shared" si="1055"/>
        <v>0</v>
      </c>
      <c r="GI795">
        <v>6</v>
      </c>
      <c r="GJ795" t="str">
        <f t="shared" si="1056"/>
        <v/>
      </c>
    </row>
    <row r="796" spans="1:192" x14ac:dyDescent="0.2">
      <c r="A796" s="50">
        <f t="shared" si="986"/>
        <v>795</v>
      </c>
      <c r="B796" s="2" t="s">
        <v>664</v>
      </c>
      <c r="C796" t="s">
        <v>223</v>
      </c>
      <c r="D796" t="s">
        <v>1017</v>
      </c>
      <c r="F796" s="19">
        <v>3498780</v>
      </c>
      <c r="G796" s="19">
        <v>5686420</v>
      </c>
      <c r="H796" s="77">
        <f t="shared" si="996"/>
        <v>498706.05800000002</v>
      </c>
      <c r="I796" s="77">
        <f t="shared" si="997"/>
        <v>5684585.2220000001</v>
      </c>
      <c r="J796" s="19">
        <v>140.9</v>
      </c>
      <c r="K796" s="66" t="s">
        <v>1334</v>
      </c>
      <c r="L796" s="19">
        <v>8.4499999999999993</v>
      </c>
      <c r="Q796" s="58" t="s">
        <v>2822</v>
      </c>
      <c r="R796" s="2" t="s">
        <v>1484</v>
      </c>
      <c r="S796" t="s">
        <v>1323</v>
      </c>
      <c r="T796" s="241" t="str">
        <f t="shared" si="998"/>
        <v>-</v>
      </c>
      <c r="U796" s="241" t="str">
        <f t="shared" si="999"/>
        <v>M</v>
      </c>
      <c r="V796" s="241" t="str">
        <f t="shared" si="1000"/>
        <v>-</v>
      </c>
      <c r="W796" s="241" t="str">
        <f t="shared" si="991"/>
        <v>-</v>
      </c>
      <c r="X796" s="260">
        <f t="shared" si="989"/>
        <v>6</v>
      </c>
      <c r="Y796" s="261" t="str">
        <f t="shared" si="993"/>
        <v/>
      </c>
      <c r="Z796" s="61" t="s">
        <v>1472</v>
      </c>
      <c r="AA796" s="48">
        <v>38992</v>
      </c>
      <c r="AB796" s="73">
        <v>3</v>
      </c>
      <c r="AC796" t="s">
        <v>455</v>
      </c>
      <c r="AD796" s="2" t="s">
        <v>2367</v>
      </c>
      <c r="AF796" s="66">
        <v>15.6</v>
      </c>
      <c r="AG796" s="19">
        <v>13200</v>
      </c>
      <c r="AH796" s="19">
        <v>6.27</v>
      </c>
      <c r="AI796" s="66">
        <v>120</v>
      </c>
      <c r="AJ796" s="19">
        <v>1.0042</v>
      </c>
      <c r="AK796" s="19">
        <v>20</v>
      </c>
      <c r="AL796" s="66"/>
      <c r="AM796" s="66">
        <v>0.03</v>
      </c>
      <c r="AR796">
        <v>7842.2290000000003</v>
      </c>
      <c r="AS796" s="193">
        <f t="shared" si="994"/>
        <v>7842.2199999999993</v>
      </c>
      <c r="AT796" s="248" t="str">
        <f t="shared" si="995"/>
        <v/>
      </c>
      <c r="AU796">
        <v>2450</v>
      </c>
      <c r="AV796">
        <v>96.8</v>
      </c>
      <c r="AW796">
        <v>242</v>
      </c>
      <c r="AX796">
        <v>4010</v>
      </c>
      <c r="AY796">
        <v>355</v>
      </c>
      <c r="AZ796" s="61">
        <v>582</v>
      </c>
      <c r="BA796">
        <v>2.2000000000000002</v>
      </c>
      <c r="BB796">
        <v>76.900000000000006</v>
      </c>
      <c r="BC796">
        <v>6</v>
      </c>
      <c r="BD796">
        <v>0.67</v>
      </c>
      <c r="BE796">
        <v>2.2000000000000002</v>
      </c>
      <c r="BF796">
        <v>9.6000000000000002E-2</v>
      </c>
      <c r="BG796">
        <v>0.23</v>
      </c>
      <c r="BH796">
        <v>2.5</v>
      </c>
      <c r="BI796">
        <v>2.5000000000000001E-2</v>
      </c>
      <c r="BJ796">
        <v>1.3</v>
      </c>
      <c r="BK796">
        <v>5.0999999999999997E-2</v>
      </c>
      <c r="BM796">
        <v>13.1</v>
      </c>
      <c r="BN796" s="61">
        <v>1.0900000000000001</v>
      </c>
      <c r="BO796" s="90"/>
      <c r="BP796" s="90" t="s">
        <v>286</v>
      </c>
      <c r="BQ796" s="90" t="s">
        <v>456</v>
      </c>
      <c r="BR796" s="90">
        <v>56</v>
      </c>
      <c r="BS796" s="90"/>
      <c r="BT796" s="90" t="s">
        <v>1502</v>
      </c>
      <c r="BU796" s="90"/>
      <c r="BV796" s="90">
        <v>1</v>
      </c>
      <c r="BW796" s="90"/>
      <c r="BX796" s="90"/>
      <c r="BY796" s="90" t="s">
        <v>1384</v>
      </c>
      <c r="BZ796" s="90"/>
      <c r="CA796" s="90"/>
      <c r="CB796" s="90" t="s">
        <v>1383</v>
      </c>
      <c r="CC796" s="90"/>
      <c r="CD796" s="90" t="s">
        <v>456</v>
      </c>
      <c r="CE796" s="90">
        <v>1</v>
      </c>
      <c r="CF796" s="90"/>
      <c r="CG796" s="90"/>
      <c r="CH796" s="90"/>
      <c r="CI796" s="90"/>
      <c r="CJ796" s="90"/>
      <c r="CK796" s="90"/>
      <c r="CL796" s="91"/>
      <c r="CM796" s="90"/>
      <c r="CN796" s="90">
        <v>411</v>
      </c>
      <c r="CO796" s="90" t="s">
        <v>1370</v>
      </c>
      <c r="DB796" s="103"/>
      <c r="DC796" s="103"/>
      <c r="DD796" s="103"/>
      <c r="DE796" s="103"/>
      <c r="DF796" s="103"/>
      <c r="DG796" s="103"/>
      <c r="DH796" s="103"/>
      <c r="DI796" s="103">
        <v>23</v>
      </c>
      <c r="DJ796" s="103"/>
      <c r="DK796" s="103"/>
      <c r="DL796" s="103"/>
      <c r="DM796" s="103"/>
      <c r="DN796" s="103"/>
      <c r="DO796" s="103"/>
      <c r="DP796" s="103"/>
      <c r="DQ796" s="103"/>
      <c r="DR796" s="103"/>
      <c r="DS796" s="104"/>
      <c r="DT796" s="50">
        <f t="shared" si="1001"/>
        <v>0</v>
      </c>
      <c r="DU796" s="73">
        <f t="shared" si="1002"/>
        <v>1</v>
      </c>
      <c r="DV796" s="73">
        <f t="shared" si="1003"/>
        <v>0</v>
      </c>
      <c r="DW796" s="73">
        <f t="shared" si="1004"/>
        <v>0</v>
      </c>
      <c r="DX796" s="73">
        <f t="shared" si="1005"/>
        <v>0</v>
      </c>
      <c r="DY796" s="125">
        <f t="shared" si="1006"/>
        <v>0</v>
      </c>
      <c r="DZ796" s="73">
        <f t="shared" si="1007"/>
        <v>1</v>
      </c>
      <c r="EA796" s="19">
        <f t="shared" si="1008"/>
        <v>0</v>
      </c>
      <c r="EB796" s="50">
        <f t="shared" si="1009"/>
        <v>0</v>
      </c>
      <c r="EC796" s="19">
        <f t="shared" si="1010"/>
        <v>0</v>
      </c>
      <c r="ED796" s="19">
        <f t="shared" si="1011"/>
        <v>1</v>
      </c>
      <c r="EE796" s="19">
        <f t="shared" si="1012"/>
        <v>0</v>
      </c>
      <c r="EF796" s="50">
        <f t="shared" si="1013"/>
        <v>0</v>
      </c>
      <c r="EG796" s="19">
        <f t="shared" si="1014"/>
        <v>1</v>
      </c>
      <c r="EH796" s="19">
        <f t="shared" si="1015"/>
        <v>0</v>
      </c>
      <c r="EI796" s="50">
        <f t="shared" si="1016"/>
        <v>0</v>
      </c>
      <c r="EJ796" s="125">
        <f t="shared" si="1017"/>
        <v>1</v>
      </c>
      <c r="EK796">
        <f t="shared" si="1018"/>
        <v>2450</v>
      </c>
      <c r="EL796">
        <f t="shared" si="1019"/>
        <v>76.900000000000006</v>
      </c>
      <c r="EM796">
        <f t="shared" si="1020"/>
        <v>96.8</v>
      </c>
      <c r="EN796">
        <f t="shared" si="1021"/>
        <v>242</v>
      </c>
      <c r="EO796">
        <f t="shared" si="1022"/>
        <v>9.6000000000000002E-2</v>
      </c>
      <c r="EP796">
        <f t="shared" si="1023"/>
        <v>2.2000000000000002</v>
      </c>
      <c r="EQ796">
        <f t="shared" si="1024"/>
        <v>582</v>
      </c>
      <c r="ER796" t="str">
        <f t="shared" si="1025"/>
        <v/>
      </c>
      <c r="ES796">
        <f t="shared" si="1026"/>
        <v>1.3</v>
      </c>
      <c r="ET796">
        <f t="shared" si="1027"/>
        <v>355</v>
      </c>
      <c r="EU796" s="61">
        <f t="shared" si="1028"/>
        <v>4010</v>
      </c>
      <c r="EV796" s="53" t="e">
        <f>IF(ISNUMBER(EK796),EK796*#REF!,"")</f>
        <v>#REF!</v>
      </c>
      <c r="EW796" s="53" t="e">
        <f>IF(ISNUMBER(EL796),EL796*#REF!,"")</f>
        <v>#REF!</v>
      </c>
      <c r="EX796" s="53" t="e">
        <f>IF(ISNUMBER(EM796),EM796*#REF!,"")</f>
        <v>#REF!</v>
      </c>
      <c r="EY796" s="53" t="e">
        <f>IF(ISNUMBER(EN796),EN796*#REF!,"")</f>
        <v>#REF!</v>
      </c>
      <c r="EZ796" s="53" t="e">
        <f>IF(ISNUMBER(EO796),EO796*#REF!,"")</f>
        <v>#REF!</v>
      </c>
      <c r="FA796" s="53" t="e">
        <f>IF(ISNUMBER(EP796),EP796*#REF!,"")</f>
        <v>#REF!</v>
      </c>
      <c r="FB796" s="53" t="e">
        <f>IF(ISNUMBER(EQ796),EQ796*#REF!,"")</f>
        <v>#REF!</v>
      </c>
      <c r="FC796" s="53" t="str">
        <f>IF(ISNUMBER(ER796),ER796*#REF!,"")</f>
        <v/>
      </c>
      <c r="FD796" s="53" t="e">
        <f>IF(ISNUMBER(ES796),ES796*#REF!,"")</f>
        <v>#REF!</v>
      </c>
      <c r="FE796" s="53" t="e">
        <f>IF(ISNUMBER(ET796),ET796*#REF!,"")</f>
        <v>#REF!</v>
      </c>
      <c r="FF796" s="52" t="e">
        <f>IF(ISNUMBER(EU796),EU796*#REF!,"")</f>
        <v>#REF!</v>
      </c>
      <c r="FG796" s="55" t="str">
        <f t="shared" si="1029"/>
        <v/>
      </c>
      <c r="FH796" s="55" t="str">
        <f t="shared" si="1030"/>
        <v/>
      </c>
      <c r="FI796" s="55" t="str">
        <f t="shared" si="1031"/>
        <v/>
      </c>
      <c r="FJ796" s="55" t="str">
        <f t="shared" si="1032"/>
        <v/>
      </c>
      <c r="FK796" s="55" t="str">
        <f t="shared" si="1033"/>
        <v/>
      </c>
      <c r="FL796" s="55" t="str">
        <f t="shared" si="1034"/>
        <v/>
      </c>
      <c r="FM796" s="55" t="str">
        <f t="shared" si="1035"/>
        <v/>
      </c>
      <c r="FN796" s="55" t="str">
        <f t="shared" si="1036"/>
        <v/>
      </c>
      <c r="FO796" s="55" t="str">
        <f t="shared" si="1037"/>
        <v/>
      </c>
      <c r="FP796" s="55" t="str">
        <f t="shared" si="1038"/>
        <v/>
      </c>
      <c r="FQ796" s="59" t="str">
        <f t="shared" si="1039"/>
        <v/>
      </c>
      <c r="FR796" s="53" t="str">
        <f t="shared" si="992"/>
        <v/>
      </c>
      <c r="FS796" s="53" t="e">
        <f t="shared" si="1040"/>
        <v>#VALUE!</v>
      </c>
      <c r="FT796" s="19" t="e">
        <f t="shared" si="1041"/>
        <v>#VALUE!</v>
      </c>
      <c r="FU796" s="19" t="e">
        <f t="shared" si="1042"/>
        <v>#VALUE!</v>
      </c>
      <c r="FV796" s="19" t="e">
        <f t="shared" si="1043"/>
        <v>#VALUE!</v>
      </c>
      <c r="FW796" s="50" t="e">
        <f t="shared" si="1044"/>
        <v>#VALUE!</v>
      </c>
      <c r="FX796" s="120">
        <f t="shared" si="1045"/>
        <v>0</v>
      </c>
      <c r="FY796" s="120">
        <f t="shared" si="1046"/>
        <v>0</v>
      </c>
      <c r="FZ796" s="120">
        <f t="shared" si="1047"/>
        <v>0</v>
      </c>
      <c r="GA796" s="120">
        <f t="shared" si="1048"/>
        <v>0</v>
      </c>
      <c r="GB796" s="120">
        <f t="shared" si="1049"/>
        <v>0</v>
      </c>
      <c r="GC796" s="120">
        <f t="shared" si="1050"/>
        <v>0</v>
      </c>
      <c r="GD796" s="120">
        <f t="shared" si="1051"/>
        <v>0</v>
      </c>
      <c r="GE796" s="120">
        <f t="shared" si="1052"/>
        <v>0</v>
      </c>
      <c r="GF796" s="120">
        <f t="shared" si="1053"/>
        <v>0</v>
      </c>
      <c r="GG796">
        <f t="shared" si="1054"/>
        <v>0</v>
      </c>
      <c r="GH796">
        <f t="shared" si="1055"/>
        <v>0</v>
      </c>
      <c r="GI796">
        <v>6</v>
      </c>
      <c r="GJ796" t="str">
        <f t="shared" si="1056"/>
        <v/>
      </c>
    </row>
    <row r="797" spans="1:192" ht="15" x14ac:dyDescent="0.25">
      <c r="A797" s="50">
        <f t="shared" si="986"/>
        <v>796</v>
      </c>
      <c r="B797" s="2" t="s">
        <v>664</v>
      </c>
      <c r="C797" t="s">
        <v>225</v>
      </c>
      <c r="F797" s="19">
        <v>3599000</v>
      </c>
      <c r="G797" s="19">
        <v>5686420</v>
      </c>
      <c r="H797" s="77">
        <f t="shared" si="996"/>
        <v>598885.97</v>
      </c>
      <c r="I797" s="77">
        <f t="shared" si="997"/>
        <v>5684585.2220000001</v>
      </c>
      <c r="J797" s="19">
        <v>140.02000000000001</v>
      </c>
      <c r="K797" s="19" t="s">
        <v>1334</v>
      </c>
      <c r="L797" s="19">
        <v>204</v>
      </c>
      <c r="Q797" s="58" t="s">
        <v>2832</v>
      </c>
      <c r="R797" s="58" t="s">
        <v>774</v>
      </c>
      <c r="S797" s="2" t="s">
        <v>2813</v>
      </c>
      <c r="T797" s="241" t="str">
        <f t="shared" si="998"/>
        <v>-</v>
      </c>
      <c r="U797" s="241" t="str">
        <f t="shared" si="999"/>
        <v>-</v>
      </c>
      <c r="V797" s="241" t="str">
        <f t="shared" si="1000"/>
        <v>B</v>
      </c>
      <c r="W797" s="241" t="str">
        <f t="shared" si="991"/>
        <v>-</v>
      </c>
      <c r="X797" s="260">
        <f t="shared" si="989"/>
        <v>6</v>
      </c>
      <c r="Y797" s="261" t="str">
        <f t="shared" si="993"/>
        <v/>
      </c>
      <c r="Z797" s="61" t="s">
        <v>1453</v>
      </c>
      <c r="AA797" s="48">
        <v>26833</v>
      </c>
      <c r="AB797" s="73">
        <v>1</v>
      </c>
      <c r="AD797" s="2" t="s">
        <v>2368</v>
      </c>
      <c r="AE797" s="56"/>
      <c r="AF797" s="66">
        <v>18.399999999999999</v>
      </c>
      <c r="AI797" s="272"/>
      <c r="AM797" s="66">
        <v>0.75</v>
      </c>
      <c r="AR797">
        <v>28013.8</v>
      </c>
      <c r="AS797" s="193">
        <f t="shared" si="994"/>
        <v>27744.85</v>
      </c>
      <c r="AT797" s="248" t="str">
        <f t="shared" si="995"/>
        <v/>
      </c>
      <c r="AU797">
        <v>8641</v>
      </c>
      <c r="AV797">
        <v>473.4</v>
      </c>
      <c r="AW797">
        <v>988.8</v>
      </c>
      <c r="AX797">
        <v>15100</v>
      </c>
      <c r="AY797">
        <v>1186</v>
      </c>
      <c r="AZ797" s="61">
        <v>1342</v>
      </c>
      <c r="BE797" s="278">
        <v>13.65</v>
      </c>
      <c r="BO797" s="90"/>
      <c r="BP797" s="273"/>
      <c r="BQ797" s="90"/>
      <c r="BR797" s="90"/>
      <c r="BS797" s="90"/>
      <c r="BT797" s="90"/>
      <c r="BU797" s="90"/>
      <c r="BV797" s="90"/>
      <c r="BW797" s="90"/>
      <c r="BX797" s="90"/>
      <c r="BY797" s="90"/>
      <c r="BZ797" s="90"/>
      <c r="CA797" s="90"/>
      <c r="CB797" s="90"/>
      <c r="CC797" s="90"/>
      <c r="CD797" s="90"/>
      <c r="CE797" s="90"/>
      <c r="CF797" s="90"/>
      <c r="CG797" s="90"/>
      <c r="CH797" s="90"/>
      <c r="CI797" s="90"/>
      <c r="CJ797" s="90"/>
      <c r="CK797" s="90"/>
      <c r="CL797" s="91"/>
      <c r="CM797" s="90"/>
      <c r="CN797" s="90">
        <v>924</v>
      </c>
      <c r="CO797" s="90"/>
      <c r="DB797" s="103"/>
      <c r="DC797" s="103"/>
      <c r="DD797" s="103"/>
      <c r="DE797" s="103"/>
      <c r="DF797" s="103"/>
      <c r="DG797" s="103"/>
      <c r="DH797" s="103"/>
      <c r="DI797" s="103"/>
      <c r="DJ797" s="103"/>
      <c r="DK797" s="103"/>
      <c r="DL797" s="103"/>
      <c r="DM797" s="103"/>
      <c r="DN797" s="103"/>
      <c r="DO797" s="103"/>
      <c r="DP797" s="103"/>
      <c r="DQ797" s="103"/>
      <c r="DR797" s="103"/>
      <c r="DS797" s="104"/>
      <c r="DT797" s="50">
        <f t="shared" si="1001"/>
        <v>1</v>
      </c>
      <c r="DU797" s="73">
        <f t="shared" si="1002"/>
        <v>0</v>
      </c>
      <c r="DV797" s="73">
        <f t="shared" si="1003"/>
        <v>0</v>
      </c>
      <c r="DW797" s="73">
        <f t="shared" si="1004"/>
        <v>1</v>
      </c>
      <c r="DX797" s="73">
        <f t="shared" si="1005"/>
        <v>0</v>
      </c>
      <c r="DY797" s="125">
        <f t="shared" si="1006"/>
        <v>0</v>
      </c>
      <c r="DZ797" s="73">
        <f t="shared" si="1007"/>
        <v>1</v>
      </c>
      <c r="EA797" s="19">
        <f t="shared" si="1008"/>
        <v>0</v>
      </c>
      <c r="EB797" s="50">
        <f t="shared" si="1009"/>
        <v>0</v>
      </c>
      <c r="EC797" s="19">
        <f t="shared" si="1010"/>
        <v>0</v>
      </c>
      <c r="ED797" s="19">
        <f t="shared" si="1011"/>
        <v>0</v>
      </c>
      <c r="EE797" s="19">
        <f t="shared" si="1012"/>
        <v>1</v>
      </c>
      <c r="EF797" s="50">
        <f t="shared" si="1013"/>
        <v>0</v>
      </c>
      <c r="EG797" s="19">
        <f t="shared" si="1014"/>
        <v>1</v>
      </c>
      <c r="EH797" s="19">
        <f t="shared" si="1015"/>
        <v>0</v>
      </c>
      <c r="EI797" s="50">
        <f t="shared" si="1016"/>
        <v>0</v>
      </c>
      <c r="EJ797" s="125">
        <f t="shared" si="1017"/>
        <v>2</v>
      </c>
      <c r="EK797">
        <f t="shared" si="1018"/>
        <v>8641</v>
      </c>
      <c r="EL797" t="str">
        <f t="shared" si="1019"/>
        <v/>
      </c>
      <c r="EM797">
        <f t="shared" si="1020"/>
        <v>473.4</v>
      </c>
      <c r="EN797">
        <f t="shared" si="1021"/>
        <v>988.8</v>
      </c>
      <c r="EO797" t="str">
        <f t="shared" si="1022"/>
        <v/>
      </c>
      <c r="EP797">
        <f t="shared" si="1023"/>
        <v>13.65</v>
      </c>
      <c r="EQ797">
        <f t="shared" si="1024"/>
        <v>1342</v>
      </c>
      <c r="ER797" t="str">
        <f t="shared" si="1025"/>
        <v/>
      </c>
      <c r="ES797" t="str">
        <f t="shared" si="1026"/>
        <v/>
      </c>
      <c r="ET797">
        <f t="shared" si="1027"/>
        <v>1186</v>
      </c>
      <c r="EU797" s="61">
        <f t="shared" si="1028"/>
        <v>15100</v>
      </c>
      <c r="EV797" s="53" t="e">
        <f>IF(ISNUMBER(EK797),EK797*#REF!,"")</f>
        <v>#REF!</v>
      </c>
      <c r="EW797" s="53" t="str">
        <f>IF(ISNUMBER(EL797),EL797*#REF!,"")</f>
        <v/>
      </c>
      <c r="EX797" s="53" t="e">
        <f>IF(ISNUMBER(EM797),EM797*#REF!,"")</f>
        <v>#REF!</v>
      </c>
      <c r="EY797" s="53" t="e">
        <f>IF(ISNUMBER(EN797),EN797*#REF!,"")</f>
        <v>#REF!</v>
      </c>
      <c r="EZ797" s="53" t="str">
        <f>IF(ISNUMBER(EO797),EO797*#REF!,"")</f>
        <v/>
      </c>
      <c r="FA797" s="53" t="e">
        <f>IF(ISNUMBER(EP797),EP797*#REF!,"")</f>
        <v>#REF!</v>
      </c>
      <c r="FB797" s="53" t="e">
        <f>IF(ISNUMBER(EQ797),EQ797*#REF!,"")</f>
        <v>#REF!</v>
      </c>
      <c r="FC797" s="53" t="str">
        <f>IF(ISNUMBER(ER797),ER797*#REF!,"")</f>
        <v/>
      </c>
      <c r="FD797" s="53" t="str">
        <f>IF(ISNUMBER(ES797),ES797*#REF!,"")</f>
        <v/>
      </c>
      <c r="FE797" s="53" t="e">
        <f>IF(ISNUMBER(ET797),ET797*#REF!,"")</f>
        <v>#REF!</v>
      </c>
      <c r="FF797" s="52" t="e">
        <f>IF(ISNUMBER(EU797),EU797*#REF!,"")</f>
        <v>#REF!</v>
      </c>
      <c r="FG797" s="55" t="str">
        <f t="shared" si="1029"/>
        <v/>
      </c>
      <c r="FH797" s="55" t="str">
        <f t="shared" si="1030"/>
        <v/>
      </c>
      <c r="FI797" s="55" t="str">
        <f t="shared" si="1031"/>
        <v/>
      </c>
      <c r="FJ797" s="55" t="str">
        <f t="shared" si="1032"/>
        <v/>
      </c>
      <c r="FK797" s="55" t="str">
        <f t="shared" si="1033"/>
        <v/>
      </c>
      <c r="FL797" s="55" t="str">
        <f t="shared" si="1034"/>
        <v/>
      </c>
      <c r="FM797" s="55" t="str">
        <f t="shared" si="1035"/>
        <v/>
      </c>
      <c r="FN797" s="55" t="str">
        <f t="shared" si="1036"/>
        <v/>
      </c>
      <c r="FO797" s="55" t="str">
        <f t="shared" si="1037"/>
        <v/>
      </c>
      <c r="FP797" s="55" t="str">
        <f t="shared" si="1038"/>
        <v/>
      </c>
      <c r="FQ797" s="59" t="str">
        <f t="shared" si="1039"/>
        <v/>
      </c>
      <c r="FR797" s="53" t="str">
        <f t="shared" si="992"/>
        <v/>
      </c>
      <c r="FS797" s="53" t="e">
        <f t="shared" si="1040"/>
        <v>#VALUE!</v>
      </c>
      <c r="FT797" s="19" t="e">
        <f t="shared" si="1041"/>
        <v>#VALUE!</v>
      </c>
      <c r="FU797" s="19" t="e">
        <f t="shared" si="1042"/>
        <v>#VALUE!</v>
      </c>
      <c r="FV797" s="19" t="e">
        <f t="shared" si="1043"/>
        <v>#VALUE!</v>
      </c>
      <c r="FW797" s="50" t="e">
        <f t="shared" si="1044"/>
        <v>#VALUE!</v>
      </c>
      <c r="FX797" s="120">
        <f t="shared" si="1045"/>
        <v>0</v>
      </c>
      <c r="FY797" s="120">
        <f t="shared" si="1046"/>
        <v>0</v>
      </c>
      <c r="FZ797" s="120">
        <f t="shared" si="1047"/>
        <v>0</v>
      </c>
      <c r="GA797" s="120">
        <f t="shared" si="1048"/>
        <v>0</v>
      </c>
      <c r="GB797" s="120">
        <f t="shared" si="1049"/>
        <v>0</v>
      </c>
      <c r="GC797" s="120">
        <f t="shared" si="1050"/>
        <v>0</v>
      </c>
      <c r="GD797" s="120">
        <f t="shared" si="1051"/>
        <v>0</v>
      </c>
      <c r="GE797" s="120">
        <f t="shared" si="1052"/>
        <v>0</v>
      </c>
      <c r="GF797" s="120">
        <f t="shared" si="1053"/>
        <v>0</v>
      </c>
      <c r="GG797">
        <f t="shared" si="1054"/>
        <v>0</v>
      </c>
      <c r="GH797">
        <f t="shared" si="1055"/>
        <v>0</v>
      </c>
      <c r="GI797">
        <v>6</v>
      </c>
      <c r="GJ797" t="str">
        <f t="shared" si="1056"/>
        <v/>
      </c>
    </row>
    <row r="798" spans="1:192" x14ac:dyDescent="0.2">
      <c r="A798" s="50">
        <f t="shared" ref="A798:A861" si="1057">A797+1</f>
        <v>797</v>
      </c>
      <c r="B798" s="2" t="s">
        <v>664</v>
      </c>
      <c r="C798" t="s">
        <v>466</v>
      </c>
      <c r="F798" s="19">
        <v>3599240</v>
      </c>
      <c r="G798" s="19">
        <v>5686640</v>
      </c>
      <c r="H798" s="77">
        <f t="shared" si="996"/>
        <v>599125.87399999995</v>
      </c>
      <c r="I798" s="77">
        <f t="shared" si="997"/>
        <v>5684805.1340000005</v>
      </c>
      <c r="J798" s="19">
        <v>142.83000000000001</v>
      </c>
      <c r="K798" s="66" t="s">
        <v>1334</v>
      </c>
      <c r="L798" s="19">
        <v>197.3</v>
      </c>
      <c r="Q798" s="2" t="s">
        <v>2832</v>
      </c>
      <c r="R798" s="58" t="s">
        <v>774</v>
      </c>
      <c r="S798" s="2" t="s">
        <v>2813</v>
      </c>
      <c r="T798" s="241" t="str">
        <f t="shared" si="998"/>
        <v>-</v>
      </c>
      <c r="U798" s="241" t="str">
        <f t="shared" si="999"/>
        <v>-</v>
      </c>
      <c r="V798" s="241" t="str">
        <f t="shared" si="1000"/>
        <v>B</v>
      </c>
      <c r="W798" s="241" t="str">
        <f t="shared" si="991"/>
        <v>A</v>
      </c>
      <c r="X798" s="260">
        <f t="shared" si="989"/>
        <v>6</v>
      </c>
      <c r="Y798" s="261" t="str">
        <f t="shared" si="993"/>
        <v/>
      </c>
      <c r="Z798" s="56" t="s">
        <v>1453</v>
      </c>
      <c r="AA798" s="48">
        <v>38992</v>
      </c>
      <c r="AB798" s="73">
        <v>1</v>
      </c>
      <c r="AC798" t="s">
        <v>455</v>
      </c>
      <c r="AD798" s="2" t="s">
        <v>2367</v>
      </c>
      <c r="AE798" s="56"/>
      <c r="AF798" s="66">
        <v>16.8</v>
      </c>
      <c r="AG798" s="19">
        <v>36900</v>
      </c>
      <c r="AH798" s="19">
        <v>6.09</v>
      </c>
      <c r="AI798" s="66">
        <v>50</v>
      </c>
      <c r="AJ798" s="19">
        <v>1.0159</v>
      </c>
      <c r="AK798" s="19">
        <v>20</v>
      </c>
      <c r="AL798" s="66"/>
      <c r="AM798" s="66">
        <v>1</v>
      </c>
      <c r="AR798">
        <v>14912.873</v>
      </c>
      <c r="AS798" s="193">
        <f t="shared" si="994"/>
        <v>23719.125</v>
      </c>
      <c r="AT798" s="248" t="str">
        <f t="shared" si="995"/>
        <v/>
      </c>
      <c r="AU798">
        <v>7350</v>
      </c>
      <c r="AV798">
        <v>408</v>
      </c>
      <c r="AW798">
        <v>810</v>
      </c>
      <c r="AX798">
        <v>12700</v>
      </c>
      <c r="AY798">
        <v>965</v>
      </c>
      <c r="AZ798" s="61">
        <v>1240</v>
      </c>
      <c r="BA798">
        <v>6.3</v>
      </c>
      <c r="BB798">
        <v>180</v>
      </c>
      <c r="BC798">
        <v>23.6</v>
      </c>
      <c r="BD798">
        <v>3.6</v>
      </c>
      <c r="BE798">
        <v>12</v>
      </c>
      <c r="BF798">
        <v>0.4</v>
      </c>
      <c r="BG798">
        <v>0.25</v>
      </c>
      <c r="BH798">
        <v>7.5</v>
      </c>
      <c r="BI798">
        <v>0.05</v>
      </c>
      <c r="BJ798" s="2" t="s">
        <v>1463</v>
      </c>
      <c r="BK798">
        <v>7.0000000000000001E-3</v>
      </c>
      <c r="BM798">
        <v>10</v>
      </c>
      <c r="BN798" s="61">
        <v>2.31</v>
      </c>
      <c r="BO798" s="90"/>
      <c r="BP798" s="90" t="s">
        <v>286</v>
      </c>
      <c r="BQ798" s="90">
        <v>3</v>
      </c>
      <c r="BR798" s="90">
        <v>82</v>
      </c>
      <c r="BS798" s="90"/>
      <c r="BT798" s="90" t="s">
        <v>1502</v>
      </c>
      <c r="BU798" s="90"/>
      <c r="BV798" s="90">
        <v>1</v>
      </c>
      <c r="BW798" s="90"/>
      <c r="BX798" s="90"/>
      <c r="BY798" s="90" t="s">
        <v>1384</v>
      </c>
      <c r="BZ798" s="90"/>
      <c r="CA798" s="90">
        <v>22</v>
      </c>
      <c r="CB798" s="90" t="s">
        <v>1383</v>
      </c>
      <c r="CC798" s="90"/>
      <c r="CD798" s="90" t="s">
        <v>456</v>
      </c>
      <c r="CE798" s="90" t="s">
        <v>456</v>
      </c>
      <c r="CF798" s="90"/>
      <c r="CG798" s="90"/>
      <c r="CH798" s="90"/>
      <c r="CI798" s="90"/>
      <c r="CJ798" s="90"/>
      <c r="CK798" s="90"/>
      <c r="CL798" s="91"/>
      <c r="CM798" s="90">
        <v>0.8</v>
      </c>
      <c r="CN798" s="90">
        <v>1320</v>
      </c>
      <c r="CO798" s="90" t="s">
        <v>1370</v>
      </c>
      <c r="DB798" s="103"/>
      <c r="DC798" s="103"/>
      <c r="DD798" s="103"/>
      <c r="DE798" s="103"/>
      <c r="DF798" s="103"/>
      <c r="DG798" s="103"/>
      <c r="DH798" s="103"/>
      <c r="DI798" s="103">
        <v>5.5</v>
      </c>
      <c r="DJ798" s="103"/>
      <c r="DK798" s="103"/>
      <c r="DL798" s="103"/>
      <c r="DM798" s="103"/>
      <c r="DN798" s="103"/>
      <c r="DO798" s="103"/>
      <c r="DP798" s="103"/>
      <c r="DQ798" s="103"/>
      <c r="DR798" s="103"/>
      <c r="DS798" s="104"/>
      <c r="DT798" s="50">
        <f t="shared" si="1001"/>
        <v>1</v>
      </c>
      <c r="DU798" s="73">
        <f t="shared" si="1002"/>
        <v>0</v>
      </c>
      <c r="DV798" s="73">
        <f t="shared" si="1003"/>
        <v>0</v>
      </c>
      <c r="DW798" s="73">
        <f t="shared" si="1004"/>
        <v>1</v>
      </c>
      <c r="DX798" s="73">
        <f t="shared" si="1005"/>
        <v>0</v>
      </c>
      <c r="DY798" s="125">
        <f t="shared" si="1006"/>
        <v>0</v>
      </c>
      <c r="DZ798" s="73">
        <f t="shared" si="1007"/>
        <v>1</v>
      </c>
      <c r="EA798" s="19">
        <f t="shared" si="1008"/>
        <v>0</v>
      </c>
      <c r="EB798" s="50">
        <f t="shared" si="1009"/>
        <v>0</v>
      </c>
      <c r="EC798" s="19">
        <f t="shared" si="1010"/>
        <v>0</v>
      </c>
      <c r="ED798" s="19">
        <f t="shared" si="1011"/>
        <v>0</v>
      </c>
      <c r="EE798" s="19">
        <f t="shared" si="1012"/>
        <v>1</v>
      </c>
      <c r="EF798" s="50">
        <f t="shared" si="1013"/>
        <v>0</v>
      </c>
      <c r="EG798" s="19">
        <f t="shared" si="1014"/>
        <v>0</v>
      </c>
      <c r="EH798" s="19">
        <f t="shared" si="1015"/>
        <v>1</v>
      </c>
      <c r="EI798" s="50">
        <f t="shared" si="1016"/>
        <v>0</v>
      </c>
      <c r="EJ798" s="125">
        <f t="shared" si="1017"/>
        <v>3</v>
      </c>
      <c r="EK798">
        <f t="shared" si="1018"/>
        <v>7350</v>
      </c>
      <c r="EL798">
        <f t="shared" si="1019"/>
        <v>180</v>
      </c>
      <c r="EM798">
        <f t="shared" si="1020"/>
        <v>408</v>
      </c>
      <c r="EN798">
        <f t="shared" si="1021"/>
        <v>810</v>
      </c>
      <c r="EO798">
        <f t="shared" si="1022"/>
        <v>0.4</v>
      </c>
      <c r="EP798">
        <f t="shared" si="1023"/>
        <v>12</v>
      </c>
      <c r="EQ798">
        <f t="shared" si="1024"/>
        <v>1240</v>
      </c>
      <c r="ER798" t="str">
        <f t="shared" si="1025"/>
        <v/>
      </c>
      <c r="ES798" t="str">
        <f t="shared" si="1026"/>
        <v/>
      </c>
      <c r="ET798">
        <f t="shared" si="1027"/>
        <v>965</v>
      </c>
      <c r="EU798" s="61">
        <f t="shared" si="1028"/>
        <v>12700</v>
      </c>
      <c r="EV798" s="53" t="e">
        <f>IF(ISNUMBER(EK798),EK798*#REF!,"")</f>
        <v>#REF!</v>
      </c>
      <c r="EW798" s="53" t="e">
        <f>IF(ISNUMBER(EL798),EL798*#REF!,"")</f>
        <v>#REF!</v>
      </c>
      <c r="EX798" s="53" t="e">
        <f>IF(ISNUMBER(EM798),EM798*#REF!,"")</f>
        <v>#REF!</v>
      </c>
      <c r="EY798" s="53" t="e">
        <f>IF(ISNUMBER(EN798),EN798*#REF!,"")</f>
        <v>#REF!</v>
      </c>
      <c r="EZ798" s="53" t="e">
        <f>IF(ISNUMBER(EO798),EO798*#REF!,"")</f>
        <v>#REF!</v>
      </c>
      <c r="FA798" s="53" t="e">
        <f>IF(ISNUMBER(EP798),EP798*#REF!,"")</f>
        <v>#REF!</v>
      </c>
      <c r="FB798" s="53" t="e">
        <f>IF(ISNUMBER(EQ798),EQ798*#REF!,"")</f>
        <v>#REF!</v>
      </c>
      <c r="FC798" s="53" t="str">
        <f>IF(ISNUMBER(ER798),ER798*#REF!,"")</f>
        <v/>
      </c>
      <c r="FD798" s="53" t="str">
        <f>IF(ISNUMBER(ES798),ES798*#REF!,"")</f>
        <v/>
      </c>
      <c r="FE798" s="53" t="e">
        <f>IF(ISNUMBER(ET798),ET798*#REF!,"")</f>
        <v>#REF!</v>
      </c>
      <c r="FF798" s="52" t="e">
        <f>IF(ISNUMBER(EU798),EU798*#REF!,"")</f>
        <v>#REF!</v>
      </c>
      <c r="FG798" s="55" t="str">
        <f t="shared" si="1029"/>
        <v/>
      </c>
      <c r="FH798" s="55" t="str">
        <f t="shared" si="1030"/>
        <v/>
      </c>
      <c r="FI798" s="55" t="str">
        <f t="shared" si="1031"/>
        <v/>
      </c>
      <c r="FJ798" s="55" t="str">
        <f t="shared" si="1032"/>
        <v/>
      </c>
      <c r="FK798" s="55" t="str">
        <f t="shared" si="1033"/>
        <v/>
      </c>
      <c r="FL798" s="55" t="str">
        <f t="shared" si="1034"/>
        <v/>
      </c>
      <c r="FM798" s="55" t="str">
        <f t="shared" si="1035"/>
        <v/>
      </c>
      <c r="FN798" s="55" t="str">
        <f t="shared" si="1036"/>
        <v/>
      </c>
      <c r="FO798" s="55" t="str">
        <f t="shared" si="1037"/>
        <v/>
      </c>
      <c r="FP798" s="55" t="str">
        <f t="shared" si="1038"/>
        <v/>
      </c>
      <c r="FQ798" s="59" t="str">
        <f t="shared" si="1039"/>
        <v/>
      </c>
      <c r="FR798" s="53" t="str">
        <f t="shared" si="992"/>
        <v/>
      </c>
      <c r="FS798" s="53" t="e">
        <f t="shared" si="1040"/>
        <v>#VALUE!</v>
      </c>
      <c r="FT798" s="19" t="e">
        <f t="shared" si="1041"/>
        <v>#VALUE!</v>
      </c>
      <c r="FU798" s="19" t="e">
        <f t="shared" si="1042"/>
        <v>#VALUE!</v>
      </c>
      <c r="FV798" s="19" t="e">
        <f t="shared" si="1043"/>
        <v>#VALUE!</v>
      </c>
      <c r="FW798" s="50" t="e">
        <f t="shared" si="1044"/>
        <v>#VALUE!</v>
      </c>
      <c r="FX798" s="120">
        <f t="shared" si="1045"/>
        <v>0</v>
      </c>
      <c r="FY798" s="120">
        <f t="shared" si="1046"/>
        <v>0</v>
      </c>
      <c r="FZ798" s="120">
        <f t="shared" si="1047"/>
        <v>0</v>
      </c>
      <c r="GA798" s="120">
        <f t="shared" si="1048"/>
        <v>0</v>
      </c>
      <c r="GB798" s="120">
        <f t="shared" si="1049"/>
        <v>0</v>
      </c>
      <c r="GC798" s="120">
        <f t="shared" si="1050"/>
        <v>0</v>
      </c>
      <c r="GD798" s="120">
        <f t="shared" si="1051"/>
        <v>0</v>
      </c>
      <c r="GE798" s="120">
        <f t="shared" si="1052"/>
        <v>0</v>
      </c>
      <c r="GF798" s="120">
        <f t="shared" si="1053"/>
        <v>0</v>
      </c>
      <c r="GG798">
        <f t="shared" si="1054"/>
        <v>0</v>
      </c>
      <c r="GH798">
        <f t="shared" si="1055"/>
        <v>0</v>
      </c>
      <c r="GI798">
        <v>6</v>
      </c>
      <c r="GJ798" t="str">
        <f t="shared" si="1056"/>
        <v/>
      </c>
    </row>
    <row r="799" spans="1:192" x14ac:dyDescent="0.2">
      <c r="A799" s="50">
        <f t="shared" si="1057"/>
        <v>798</v>
      </c>
      <c r="B799" s="2" t="s">
        <v>664</v>
      </c>
      <c r="C799" s="58" t="s">
        <v>236</v>
      </c>
      <c r="D799" s="58"/>
      <c r="E799" s="58"/>
      <c r="F799" s="19">
        <v>3499080</v>
      </c>
      <c r="G799" s="19">
        <v>5686580</v>
      </c>
      <c r="H799" s="77">
        <f t="shared" si="996"/>
        <v>499005.93800000002</v>
      </c>
      <c r="I799" s="77">
        <f t="shared" si="997"/>
        <v>5684745.1580000008</v>
      </c>
      <c r="J799" s="19">
        <v>140.91</v>
      </c>
      <c r="K799" s="83" t="s">
        <v>1333</v>
      </c>
      <c r="L799" s="83">
        <v>7</v>
      </c>
      <c r="M799" s="83"/>
      <c r="O799" s="83"/>
      <c r="P799" s="83"/>
      <c r="Q799" s="58" t="s">
        <v>2822</v>
      </c>
      <c r="R799" s="2" t="s">
        <v>1484</v>
      </c>
      <c r="S799" s="58" t="s">
        <v>1323</v>
      </c>
      <c r="T799" s="241" t="str">
        <f t="shared" si="998"/>
        <v>-</v>
      </c>
      <c r="U799" s="241" t="str">
        <f t="shared" si="999"/>
        <v>M</v>
      </c>
      <c r="V799" s="241" t="str">
        <f t="shared" si="1000"/>
        <v>-</v>
      </c>
      <c r="W799" s="241" t="str">
        <f t="shared" si="991"/>
        <v>-</v>
      </c>
      <c r="X799" s="260">
        <f t="shared" si="989"/>
        <v>6</v>
      </c>
      <c r="Y799" s="261" t="str">
        <f t="shared" si="993"/>
        <v/>
      </c>
      <c r="Z799" s="56"/>
      <c r="AA799" s="86" t="s">
        <v>2197</v>
      </c>
      <c r="AB799" s="73">
        <v>1</v>
      </c>
      <c r="AC799" s="2" t="s">
        <v>871</v>
      </c>
      <c r="AD799" s="58" t="s">
        <v>2989</v>
      </c>
      <c r="AE799" s="56"/>
      <c r="AF799" s="66">
        <v>13.5</v>
      </c>
      <c r="AJ799" s="114">
        <v>1.004</v>
      </c>
      <c r="AK799" s="73">
        <v>15</v>
      </c>
      <c r="AL799" s="66"/>
      <c r="AM799" s="66">
        <v>1.2999999999999999E-2</v>
      </c>
      <c r="AS799" s="193">
        <f t="shared" si="994"/>
        <v>6189.4000000000015</v>
      </c>
      <c r="AT799" s="248" t="str">
        <f t="shared" si="995"/>
        <v/>
      </c>
      <c r="AU799" s="103">
        <v>1804</v>
      </c>
      <c r="AV799" s="103">
        <v>133.69999999999999</v>
      </c>
      <c r="AW799" s="103">
        <v>274.39999999999998</v>
      </c>
      <c r="AX799" s="103">
        <v>3175</v>
      </c>
      <c r="AY799" s="103">
        <v>196.1</v>
      </c>
      <c r="AZ799" s="104">
        <v>574.79999999999995</v>
      </c>
      <c r="BB799">
        <v>8.8000000000000007</v>
      </c>
      <c r="BE799">
        <v>1.8</v>
      </c>
      <c r="BJ799" s="133"/>
      <c r="BM799">
        <v>20.5</v>
      </c>
      <c r="BO799" s="90"/>
      <c r="BP799" s="90">
        <v>300</v>
      </c>
      <c r="BQ799" s="90"/>
      <c r="BR799" s="90"/>
      <c r="BS799" s="90"/>
      <c r="BT799" s="90"/>
      <c r="BU799" s="90"/>
      <c r="BV799" s="90"/>
      <c r="BW799" s="90"/>
      <c r="BX799" s="90"/>
      <c r="BY799" s="90"/>
      <c r="BZ799" s="90"/>
      <c r="CA799" s="90"/>
      <c r="CB799" s="90"/>
      <c r="CC799" s="90"/>
      <c r="CD799" s="90"/>
      <c r="CE799" s="90"/>
      <c r="CF799" s="90"/>
      <c r="CG799" s="90"/>
      <c r="CH799" s="90"/>
      <c r="CI799" s="90"/>
      <c r="CJ799" s="90"/>
      <c r="CK799" s="90"/>
      <c r="CL799" s="91"/>
      <c r="CM799" s="90"/>
      <c r="CN799" s="90">
        <v>378.1</v>
      </c>
      <c r="CO799" s="90">
        <v>21.7</v>
      </c>
      <c r="DB799" s="103"/>
      <c r="DC799" s="103"/>
      <c r="DD799" s="103"/>
      <c r="DE799" s="103"/>
      <c r="DF799" s="103"/>
      <c r="DG799" s="103"/>
      <c r="DH799" s="103"/>
      <c r="DI799" s="103"/>
      <c r="DJ799" s="103"/>
      <c r="DK799" s="103"/>
      <c r="DL799" s="103"/>
      <c r="DM799" s="103"/>
      <c r="DN799" s="103"/>
      <c r="DO799" s="103"/>
      <c r="DP799" s="103"/>
      <c r="DQ799" s="103"/>
      <c r="DR799" s="103"/>
      <c r="DS799" s="104"/>
      <c r="DT799" s="50">
        <f t="shared" si="1001"/>
        <v>1</v>
      </c>
      <c r="DU799" s="73">
        <f t="shared" si="1002"/>
        <v>1</v>
      </c>
      <c r="DV799" s="73">
        <f t="shared" si="1003"/>
        <v>0</v>
      </c>
      <c r="DW799" s="73">
        <f t="shared" si="1004"/>
        <v>0</v>
      </c>
      <c r="DX799" s="73">
        <f t="shared" si="1005"/>
        <v>0</v>
      </c>
      <c r="DY799" s="125">
        <f t="shared" si="1006"/>
        <v>0</v>
      </c>
      <c r="DZ799" s="73">
        <f t="shared" si="1007"/>
        <v>1</v>
      </c>
      <c r="EA799" s="19">
        <f t="shared" si="1008"/>
        <v>0</v>
      </c>
      <c r="EB799" s="50">
        <f t="shared" si="1009"/>
        <v>0</v>
      </c>
      <c r="EC799" s="19">
        <f t="shared" si="1010"/>
        <v>0</v>
      </c>
      <c r="ED799" s="19">
        <f t="shared" si="1011"/>
        <v>1</v>
      </c>
      <c r="EE799" s="19">
        <f t="shared" si="1012"/>
        <v>0</v>
      </c>
      <c r="EF799" s="50">
        <f t="shared" si="1013"/>
        <v>0</v>
      </c>
      <c r="EG799" s="19">
        <f t="shared" si="1014"/>
        <v>1</v>
      </c>
      <c r="EH799" s="19">
        <f t="shared" si="1015"/>
        <v>0</v>
      </c>
      <c r="EI799" s="50">
        <f t="shared" si="1016"/>
        <v>0</v>
      </c>
      <c r="EJ799" s="125">
        <f t="shared" si="1017"/>
        <v>1</v>
      </c>
      <c r="EK799">
        <f t="shared" si="1018"/>
        <v>1804</v>
      </c>
      <c r="EL799">
        <f t="shared" si="1019"/>
        <v>8.8000000000000007</v>
      </c>
      <c r="EM799">
        <f t="shared" si="1020"/>
        <v>133.69999999999999</v>
      </c>
      <c r="EN799">
        <f t="shared" si="1021"/>
        <v>274.39999999999998</v>
      </c>
      <c r="EO799" t="str">
        <f t="shared" si="1022"/>
        <v/>
      </c>
      <c r="EP799">
        <f t="shared" si="1023"/>
        <v>1.8</v>
      </c>
      <c r="EQ799">
        <f t="shared" si="1024"/>
        <v>574.79999999999995</v>
      </c>
      <c r="ER799" t="str">
        <f t="shared" si="1025"/>
        <v/>
      </c>
      <c r="ES799" t="str">
        <f t="shared" si="1026"/>
        <v/>
      </c>
      <c r="ET799">
        <f t="shared" si="1027"/>
        <v>196.1</v>
      </c>
      <c r="EU799" s="61">
        <f t="shared" si="1028"/>
        <v>3175</v>
      </c>
      <c r="EV799" s="53" t="e">
        <f>IF(ISNUMBER(EK799),EK799*#REF!,"")</f>
        <v>#REF!</v>
      </c>
      <c r="EW799" s="53" t="e">
        <f>IF(ISNUMBER(EL799),EL799*#REF!,"")</f>
        <v>#REF!</v>
      </c>
      <c r="EX799" s="53" t="e">
        <f>IF(ISNUMBER(EM799),EM799*#REF!,"")</f>
        <v>#REF!</v>
      </c>
      <c r="EY799" s="53" t="e">
        <f>IF(ISNUMBER(EN799),EN799*#REF!,"")</f>
        <v>#REF!</v>
      </c>
      <c r="EZ799" s="53" t="str">
        <f>IF(ISNUMBER(EO799),EO799*#REF!,"")</f>
        <v/>
      </c>
      <c r="FA799" s="53" t="e">
        <f>IF(ISNUMBER(EP799),EP799*#REF!,"")</f>
        <v>#REF!</v>
      </c>
      <c r="FB799" s="53" t="e">
        <f>IF(ISNUMBER(EQ799),EQ799*#REF!,"")</f>
        <v>#REF!</v>
      </c>
      <c r="FC799" s="53" t="str">
        <f>IF(ISNUMBER(ER799),ER799*#REF!,"")</f>
        <v/>
      </c>
      <c r="FD799" s="53" t="str">
        <f>IF(ISNUMBER(ES799),ES799*#REF!,"")</f>
        <v/>
      </c>
      <c r="FE799" s="53" t="e">
        <f>IF(ISNUMBER(ET799),ET799*#REF!,"")</f>
        <v>#REF!</v>
      </c>
      <c r="FF799" s="52" t="e">
        <f>IF(ISNUMBER(EU799),EU799*#REF!,"")</f>
        <v>#REF!</v>
      </c>
      <c r="FG799" s="55" t="str">
        <f t="shared" si="1029"/>
        <v/>
      </c>
      <c r="FH799" s="55" t="str">
        <f t="shared" si="1030"/>
        <v/>
      </c>
      <c r="FI799" s="55" t="str">
        <f t="shared" si="1031"/>
        <v/>
      </c>
      <c r="FJ799" s="55" t="str">
        <f t="shared" si="1032"/>
        <v/>
      </c>
      <c r="FK799" s="55" t="str">
        <f t="shared" si="1033"/>
        <v/>
      </c>
      <c r="FL799" s="55" t="str">
        <f t="shared" si="1034"/>
        <v/>
      </c>
      <c r="FM799" s="55" t="str">
        <f t="shared" si="1035"/>
        <v/>
      </c>
      <c r="FN799" s="55" t="str">
        <f t="shared" si="1036"/>
        <v/>
      </c>
      <c r="FO799" s="55" t="str">
        <f t="shared" si="1037"/>
        <v/>
      </c>
      <c r="FP799" s="55" t="str">
        <f t="shared" si="1038"/>
        <v/>
      </c>
      <c r="FQ799" s="59" t="str">
        <f t="shared" si="1039"/>
        <v/>
      </c>
      <c r="FR799" s="53" t="str">
        <f t="shared" si="992"/>
        <v/>
      </c>
      <c r="FS799" s="53" t="e">
        <f t="shared" si="1040"/>
        <v>#VALUE!</v>
      </c>
      <c r="FT799" s="19" t="e">
        <f t="shared" si="1041"/>
        <v>#VALUE!</v>
      </c>
      <c r="FU799" s="19" t="e">
        <f t="shared" si="1042"/>
        <v>#VALUE!</v>
      </c>
      <c r="FV799" s="19" t="e">
        <f t="shared" si="1043"/>
        <v>#VALUE!</v>
      </c>
      <c r="FW799" s="50" t="e">
        <f t="shared" si="1044"/>
        <v>#VALUE!</v>
      </c>
      <c r="FX799" s="120">
        <f t="shared" si="1045"/>
        <v>0</v>
      </c>
      <c r="FY799" s="120">
        <f t="shared" si="1046"/>
        <v>0</v>
      </c>
      <c r="FZ799" s="120">
        <f t="shared" si="1047"/>
        <v>0</v>
      </c>
      <c r="GA799" s="120">
        <f t="shared" si="1048"/>
        <v>0</v>
      </c>
      <c r="GB799" s="120">
        <f t="shared" si="1049"/>
        <v>0</v>
      </c>
      <c r="GC799" s="120">
        <f t="shared" si="1050"/>
        <v>0</v>
      </c>
      <c r="GD799" s="120">
        <f t="shared" si="1051"/>
        <v>0</v>
      </c>
      <c r="GE799" s="120">
        <f t="shared" si="1052"/>
        <v>0</v>
      </c>
      <c r="GF799" s="120">
        <f t="shared" si="1053"/>
        <v>0</v>
      </c>
      <c r="GG799">
        <f t="shared" si="1054"/>
        <v>0</v>
      </c>
      <c r="GH799">
        <f t="shared" si="1055"/>
        <v>0</v>
      </c>
      <c r="GI799">
        <v>6</v>
      </c>
      <c r="GJ799" t="str">
        <f t="shared" si="1056"/>
        <v/>
      </c>
    </row>
    <row r="800" spans="1:192" x14ac:dyDescent="0.2">
      <c r="A800" s="50">
        <f t="shared" si="1057"/>
        <v>799</v>
      </c>
      <c r="B800" s="2" t="s">
        <v>664</v>
      </c>
      <c r="C800" s="58" t="s">
        <v>236</v>
      </c>
      <c r="D800" s="58"/>
      <c r="E800" s="58"/>
      <c r="F800" s="19">
        <v>3499080</v>
      </c>
      <c r="G800" s="19">
        <v>5686580</v>
      </c>
      <c r="H800" s="77">
        <f t="shared" si="996"/>
        <v>499005.93800000002</v>
      </c>
      <c r="I800" s="77">
        <f t="shared" si="997"/>
        <v>5684745.1580000008</v>
      </c>
      <c r="J800" s="19">
        <v>140.91</v>
      </c>
      <c r="K800" s="83" t="s">
        <v>1333</v>
      </c>
      <c r="L800" s="83">
        <v>7</v>
      </c>
      <c r="M800" s="83"/>
      <c r="O800" s="83"/>
      <c r="P800" s="83"/>
      <c r="Q800" s="58" t="s">
        <v>2822</v>
      </c>
      <c r="R800" s="2" t="s">
        <v>1484</v>
      </c>
      <c r="S800" s="58" t="s">
        <v>1323</v>
      </c>
      <c r="T800" s="241" t="str">
        <f t="shared" si="998"/>
        <v>-</v>
      </c>
      <c r="U800" s="241" t="str">
        <f t="shared" si="999"/>
        <v>M</v>
      </c>
      <c r="V800" s="241" t="str">
        <f t="shared" si="1000"/>
        <v>-</v>
      </c>
      <c r="W800" s="241" t="str">
        <f t="shared" si="991"/>
        <v>-</v>
      </c>
      <c r="X800" s="260">
        <f t="shared" si="989"/>
        <v>6</v>
      </c>
      <c r="Y800" s="261" t="str">
        <f t="shared" si="993"/>
        <v/>
      </c>
      <c r="Z800" s="68" t="s">
        <v>1572</v>
      </c>
      <c r="AA800" s="69">
        <v>19261</v>
      </c>
      <c r="AB800" s="77">
        <v>2</v>
      </c>
      <c r="AC800" s="58" t="s">
        <v>411</v>
      </c>
      <c r="AD800" s="58" t="s">
        <v>2369</v>
      </c>
      <c r="AE800" s="68"/>
      <c r="AF800" s="83">
        <v>11.6</v>
      </c>
      <c r="AG800" s="83"/>
      <c r="AH800" s="83">
        <v>6.7</v>
      </c>
      <c r="AI800" s="83"/>
      <c r="AJ800" s="83"/>
      <c r="AK800" s="83"/>
      <c r="AL800" s="83"/>
      <c r="AM800" s="72">
        <v>4.3333333333333335E-2</v>
      </c>
      <c r="AN800" s="58"/>
      <c r="AO800" s="58"/>
      <c r="AP800" s="83"/>
      <c r="AQ800" s="58"/>
      <c r="AR800" s="58">
        <v>9517</v>
      </c>
      <c r="AS800" s="193">
        <f t="shared" si="994"/>
        <v>9517.2500000000018</v>
      </c>
      <c r="AT800" s="248" t="str">
        <f t="shared" si="995"/>
        <v/>
      </c>
      <c r="AU800" s="58">
        <v>2771</v>
      </c>
      <c r="AV800" s="58">
        <v>202.8</v>
      </c>
      <c r="AW800" s="58">
        <v>410.9</v>
      </c>
      <c r="AX800" s="58">
        <v>4973</v>
      </c>
      <c r="AY800" s="58">
        <v>443.2</v>
      </c>
      <c r="AZ800" s="68">
        <v>623.6</v>
      </c>
      <c r="BA800" s="58"/>
      <c r="BB800" s="58">
        <v>69.34</v>
      </c>
      <c r="BC800" s="58"/>
      <c r="BD800" s="60">
        <v>2</v>
      </c>
      <c r="BE800" s="58">
        <v>4.99</v>
      </c>
      <c r="BF800" s="58">
        <v>0.28999999999999998</v>
      </c>
      <c r="BG800" s="58"/>
      <c r="BH800" s="58"/>
      <c r="BI800" s="58"/>
      <c r="BJ800" s="58"/>
      <c r="BK800" s="58"/>
      <c r="BL800" s="58"/>
      <c r="BM800" s="58">
        <v>16.13</v>
      </c>
      <c r="BN800" s="68"/>
      <c r="BO800" s="81"/>
      <c r="BP800" s="81"/>
      <c r="BQ800" s="81"/>
      <c r="BR800" s="81"/>
      <c r="BS800" s="81"/>
      <c r="BT800" s="81"/>
      <c r="BU800" s="81"/>
      <c r="BV800" s="81"/>
      <c r="BW800" s="81"/>
      <c r="BX800" s="81"/>
      <c r="BY800" s="81"/>
      <c r="BZ800" s="81"/>
      <c r="CA800" s="81"/>
      <c r="CB800" s="81"/>
      <c r="CC800" s="81"/>
      <c r="CD800" s="81"/>
      <c r="CE800" s="81"/>
      <c r="CF800" s="81"/>
      <c r="CG800" s="81"/>
      <c r="CH800" s="81"/>
      <c r="CI800" s="81"/>
      <c r="CJ800" s="81"/>
      <c r="CK800" s="81"/>
      <c r="CL800" s="82"/>
      <c r="CM800" s="81"/>
      <c r="CN800" s="81">
        <v>202</v>
      </c>
      <c r="CO800" s="81">
        <v>0.1</v>
      </c>
      <c r="CP800" s="58"/>
      <c r="CQ800" s="68"/>
      <c r="CR800" s="58"/>
      <c r="CS800" s="58"/>
      <c r="CT800" s="58"/>
      <c r="CU800" s="58"/>
      <c r="CV800" s="58"/>
      <c r="CW800" s="58"/>
      <c r="CX800" s="58"/>
      <c r="CY800" s="58"/>
      <c r="CZ800" s="58"/>
      <c r="DA800" s="68"/>
      <c r="DB800" s="81"/>
      <c r="DC800" s="81"/>
      <c r="DD800" s="81"/>
      <c r="DE800" s="81"/>
      <c r="DF800" s="81"/>
      <c r="DG800" s="81"/>
      <c r="DH800" s="81">
        <v>15.2</v>
      </c>
      <c r="DI800" s="81"/>
      <c r="DJ800" s="81"/>
      <c r="DK800" s="103"/>
      <c r="DL800" s="103"/>
      <c r="DM800" s="103"/>
      <c r="DN800" s="81"/>
      <c r="DO800" s="81"/>
      <c r="DP800" s="103"/>
      <c r="DQ800" s="103"/>
      <c r="DR800" s="103"/>
      <c r="DS800" s="104"/>
      <c r="DT800" s="50">
        <f t="shared" si="1001"/>
        <v>0</v>
      </c>
      <c r="DU800" s="73">
        <f t="shared" si="1002"/>
        <v>1</v>
      </c>
      <c r="DV800" s="73">
        <f t="shared" si="1003"/>
        <v>0</v>
      </c>
      <c r="DW800" s="73">
        <f t="shared" si="1004"/>
        <v>0</v>
      </c>
      <c r="DX800" s="73">
        <f t="shared" si="1005"/>
        <v>0</v>
      </c>
      <c r="DY800" s="125">
        <f t="shared" si="1006"/>
        <v>0</v>
      </c>
      <c r="DZ800" s="73">
        <f t="shared" si="1007"/>
        <v>1</v>
      </c>
      <c r="EA800" s="19">
        <f t="shared" si="1008"/>
        <v>0</v>
      </c>
      <c r="EB800" s="50">
        <f t="shared" si="1009"/>
        <v>0</v>
      </c>
      <c r="EC800" s="19">
        <f t="shared" si="1010"/>
        <v>0</v>
      </c>
      <c r="ED800" s="19">
        <f t="shared" si="1011"/>
        <v>1</v>
      </c>
      <c r="EE800" s="19">
        <f t="shared" si="1012"/>
        <v>0</v>
      </c>
      <c r="EF800" s="50">
        <f t="shared" si="1013"/>
        <v>0</v>
      </c>
      <c r="EG800" s="19">
        <f t="shared" si="1014"/>
        <v>1</v>
      </c>
      <c r="EH800" s="19">
        <f t="shared" si="1015"/>
        <v>0</v>
      </c>
      <c r="EI800" s="50">
        <f t="shared" si="1016"/>
        <v>0</v>
      </c>
      <c r="EJ800" s="125">
        <f t="shared" si="1017"/>
        <v>1</v>
      </c>
      <c r="EK800">
        <f t="shared" si="1018"/>
        <v>2771</v>
      </c>
      <c r="EL800">
        <f t="shared" si="1019"/>
        <v>69.34</v>
      </c>
      <c r="EM800">
        <f t="shared" si="1020"/>
        <v>202.8</v>
      </c>
      <c r="EN800">
        <f t="shared" si="1021"/>
        <v>410.9</v>
      </c>
      <c r="EO800">
        <f t="shared" si="1022"/>
        <v>0.28999999999999998</v>
      </c>
      <c r="EP800">
        <f t="shared" si="1023"/>
        <v>4.99</v>
      </c>
      <c r="EQ800">
        <f t="shared" si="1024"/>
        <v>623.6</v>
      </c>
      <c r="ER800" t="str">
        <f t="shared" si="1025"/>
        <v/>
      </c>
      <c r="ES800" t="str">
        <f t="shared" si="1026"/>
        <v/>
      </c>
      <c r="ET800">
        <f t="shared" si="1027"/>
        <v>443.2</v>
      </c>
      <c r="EU800" s="61">
        <f t="shared" si="1028"/>
        <v>4973</v>
      </c>
      <c r="EV800" s="53" t="e">
        <f>IF(ISNUMBER(EK800),EK800*#REF!,"")</f>
        <v>#REF!</v>
      </c>
      <c r="EW800" s="53" t="e">
        <f>IF(ISNUMBER(EL800),EL800*#REF!,"")</f>
        <v>#REF!</v>
      </c>
      <c r="EX800" s="53" t="e">
        <f>IF(ISNUMBER(EM800),EM800*#REF!,"")</f>
        <v>#REF!</v>
      </c>
      <c r="EY800" s="53" t="e">
        <f>IF(ISNUMBER(EN800),EN800*#REF!,"")</f>
        <v>#REF!</v>
      </c>
      <c r="EZ800" s="53" t="e">
        <f>IF(ISNUMBER(EO800),EO800*#REF!,"")</f>
        <v>#REF!</v>
      </c>
      <c r="FA800" s="53" t="e">
        <f>IF(ISNUMBER(EP800),EP800*#REF!,"")</f>
        <v>#REF!</v>
      </c>
      <c r="FB800" s="53" t="e">
        <f>IF(ISNUMBER(EQ800),EQ800*#REF!,"")</f>
        <v>#REF!</v>
      </c>
      <c r="FC800" s="53" t="str">
        <f>IF(ISNUMBER(ER800),ER800*#REF!,"")</f>
        <v/>
      </c>
      <c r="FD800" s="53" t="str">
        <f>IF(ISNUMBER(ES800),ES800*#REF!,"")</f>
        <v/>
      </c>
      <c r="FE800" s="53" t="e">
        <f>IF(ISNUMBER(ET800),ET800*#REF!,"")</f>
        <v>#REF!</v>
      </c>
      <c r="FF800" s="52" t="e">
        <f>IF(ISNUMBER(EU800),EU800*#REF!,"")</f>
        <v>#REF!</v>
      </c>
      <c r="FG800" s="55" t="str">
        <f t="shared" si="1029"/>
        <v/>
      </c>
      <c r="FH800" s="55" t="str">
        <f t="shared" si="1030"/>
        <v/>
      </c>
      <c r="FI800" s="55" t="str">
        <f t="shared" si="1031"/>
        <v/>
      </c>
      <c r="FJ800" s="55" t="str">
        <f t="shared" si="1032"/>
        <v/>
      </c>
      <c r="FK800" s="55" t="str">
        <f t="shared" si="1033"/>
        <v/>
      </c>
      <c r="FL800" s="55" t="str">
        <f t="shared" si="1034"/>
        <v/>
      </c>
      <c r="FM800" s="55" t="str">
        <f t="shared" si="1035"/>
        <v/>
      </c>
      <c r="FN800" s="55" t="str">
        <f t="shared" si="1036"/>
        <v/>
      </c>
      <c r="FO800" s="55" t="str">
        <f t="shared" si="1037"/>
        <v/>
      </c>
      <c r="FP800" s="55" t="str">
        <f t="shared" si="1038"/>
        <v/>
      </c>
      <c r="FQ800" s="59" t="str">
        <f t="shared" si="1039"/>
        <v/>
      </c>
      <c r="FR800" s="53" t="str">
        <f t="shared" si="992"/>
        <v/>
      </c>
      <c r="FS800" s="53" t="e">
        <f t="shared" si="1040"/>
        <v>#VALUE!</v>
      </c>
      <c r="FT800" s="19" t="e">
        <f t="shared" si="1041"/>
        <v>#VALUE!</v>
      </c>
      <c r="FU800" s="19" t="e">
        <f t="shared" si="1042"/>
        <v>#VALUE!</v>
      </c>
      <c r="FV800" s="19" t="e">
        <f t="shared" si="1043"/>
        <v>#VALUE!</v>
      </c>
      <c r="FW800" s="50" t="e">
        <f t="shared" si="1044"/>
        <v>#VALUE!</v>
      </c>
      <c r="FX800" s="120">
        <f t="shared" si="1045"/>
        <v>0</v>
      </c>
      <c r="FY800" s="120">
        <f t="shared" si="1046"/>
        <v>0</v>
      </c>
      <c r="FZ800" s="120">
        <f t="shared" si="1047"/>
        <v>0</v>
      </c>
      <c r="GA800" s="120">
        <f t="shared" si="1048"/>
        <v>0</v>
      </c>
      <c r="GB800" s="120">
        <f t="shared" si="1049"/>
        <v>0</v>
      </c>
      <c r="GC800" s="120">
        <f t="shared" si="1050"/>
        <v>0</v>
      </c>
      <c r="GD800" s="120">
        <f t="shared" si="1051"/>
        <v>0</v>
      </c>
      <c r="GE800" s="120">
        <f t="shared" si="1052"/>
        <v>0</v>
      </c>
      <c r="GF800" s="120">
        <f t="shared" si="1053"/>
        <v>0</v>
      </c>
      <c r="GG800">
        <f t="shared" si="1054"/>
        <v>0</v>
      </c>
      <c r="GH800">
        <f t="shared" si="1055"/>
        <v>0</v>
      </c>
      <c r="GI800">
        <v>6</v>
      </c>
      <c r="GJ800" t="str">
        <f t="shared" si="1056"/>
        <v/>
      </c>
    </row>
    <row r="801" spans="1:192" x14ac:dyDescent="0.2">
      <c r="A801" s="50">
        <f t="shared" si="1057"/>
        <v>800</v>
      </c>
      <c r="B801" s="2" t="s">
        <v>664</v>
      </c>
      <c r="C801" t="s">
        <v>236</v>
      </c>
      <c r="F801" s="19">
        <v>3499080</v>
      </c>
      <c r="G801" s="19">
        <v>5686580</v>
      </c>
      <c r="H801" s="77">
        <f t="shared" si="996"/>
        <v>499005.93800000002</v>
      </c>
      <c r="I801" s="77">
        <f t="shared" si="997"/>
        <v>5684745.1580000008</v>
      </c>
      <c r="J801" s="19">
        <v>140.91</v>
      </c>
      <c r="K801" s="66" t="s">
        <v>1334</v>
      </c>
      <c r="L801" s="19">
        <v>7</v>
      </c>
      <c r="Q801" s="2" t="s">
        <v>2822</v>
      </c>
      <c r="R801" s="2" t="s">
        <v>1484</v>
      </c>
      <c r="S801" t="s">
        <v>1323</v>
      </c>
      <c r="T801" s="241" t="str">
        <f t="shared" si="998"/>
        <v>-</v>
      </c>
      <c r="U801" s="241" t="str">
        <f t="shared" si="999"/>
        <v>M</v>
      </c>
      <c r="V801" s="241" t="str">
        <f t="shared" si="1000"/>
        <v>-</v>
      </c>
      <c r="W801" s="241" t="str">
        <f t="shared" si="991"/>
        <v>-</v>
      </c>
      <c r="X801" s="260">
        <f t="shared" si="989"/>
        <v>6</v>
      </c>
      <c r="Y801" s="261" t="str">
        <f t="shared" si="993"/>
        <v/>
      </c>
      <c r="Z801" s="61" t="s">
        <v>1472</v>
      </c>
      <c r="AA801" s="48">
        <v>38992</v>
      </c>
      <c r="AB801" s="73">
        <v>3</v>
      </c>
      <c r="AC801" t="s">
        <v>455</v>
      </c>
      <c r="AD801" s="2" t="s">
        <v>2367</v>
      </c>
      <c r="AE801" s="56"/>
      <c r="AF801" s="66">
        <v>12.5</v>
      </c>
      <c r="AG801" s="19">
        <v>16300</v>
      </c>
      <c r="AH801" s="19">
        <v>6.61</v>
      </c>
      <c r="AI801" s="66">
        <v>-60</v>
      </c>
      <c r="AJ801" s="19">
        <v>1.0056</v>
      </c>
      <c r="AK801" s="19">
        <v>20</v>
      </c>
      <c r="AL801" s="66"/>
      <c r="AM801" s="66">
        <v>1.7000000000000001E-2</v>
      </c>
      <c r="AR801">
        <v>6236.9070000000002</v>
      </c>
      <c r="AS801" s="193">
        <f t="shared" si="994"/>
        <v>9878.6537000000008</v>
      </c>
      <c r="AT801" s="248" t="str">
        <f t="shared" si="995"/>
        <v/>
      </c>
      <c r="AU801">
        <v>2920</v>
      </c>
      <c r="AV801">
        <v>202</v>
      </c>
      <c r="AW801">
        <v>411</v>
      </c>
      <c r="AX801">
        <v>5150</v>
      </c>
      <c r="AY801">
        <v>460</v>
      </c>
      <c r="AZ801" s="61">
        <v>623</v>
      </c>
      <c r="BA801">
        <v>2</v>
      </c>
      <c r="BB801">
        <v>76.3</v>
      </c>
      <c r="BC801">
        <v>10.7</v>
      </c>
      <c r="BD801">
        <v>1.7</v>
      </c>
      <c r="BE801">
        <v>3</v>
      </c>
      <c r="BF801">
        <v>0.26</v>
      </c>
      <c r="BG801">
        <v>0.39</v>
      </c>
      <c r="BH801">
        <v>3.3</v>
      </c>
      <c r="BI801">
        <v>3.9E-2</v>
      </c>
      <c r="BJ801" s="2" t="s">
        <v>1463</v>
      </c>
      <c r="BK801">
        <v>0.01</v>
      </c>
      <c r="BM801">
        <v>13.6</v>
      </c>
      <c r="BN801" s="61">
        <v>1.26</v>
      </c>
      <c r="BO801" s="90"/>
      <c r="BP801" s="90" t="s">
        <v>286</v>
      </c>
      <c r="BQ801" s="90" t="s">
        <v>456</v>
      </c>
      <c r="BR801" s="90">
        <v>81</v>
      </c>
      <c r="BS801" s="90"/>
      <c r="BT801" s="90" t="s">
        <v>1502</v>
      </c>
      <c r="BU801" s="90"/>
      <c r="BV801" s="90">
        <v>1</v>
      </c>
      <c r="BW801" s="90"/>
      <c r="BX801" s="90"/>
      <c r="BY801" s="90" t="s">
        <v>1384</v>
      </c>
      <c r="BZ801" s="90"/>
      <c r="CA801" s="90">
        <v>12</v>
      </c>
      <c r="CB801" s="90">
        <v>0.7</v>
      </c>
      <c r="CC801" s="90"/>
      <c r="CD801" s="90" t="s">
        <v>456</v>
      </c>
      <c r="CE801" s="90" t="s">
        <v>456</v>
      </c>
      <c r="CF801" s="90"/>
      <c r="CG801" s="90"/>
      <c r="CH801" s="90"/>
      <c r="CI801" s="90"/>
      <c r="CJ801" s="90"/>
      <c r="CK801" s="90"/>
      <c r="CL801" s="91"/>
      <c r="CM801" s="90"/>
      <c r="CN801" s="90">
        <v>325</v>
      </c>
      <c r="CO801" s="90">
        <v>0.01</v>
      </c>
      <c r="DB801" s="103"/>
      <c r="DC801" s="103"/>
      <c r="DD801" s="103"/>
      <c r="DE801" s="103"/>
      <c r="DF801" s="103"/>
      <c r="DG801" s="103"/>
      <c r="DH801" s="103"/>
      <c r="DI801" s="103">
        <v>80</v>
      </c>
      <c r="DJ801" s="103"/>
      <c r="DK801" s="103"/>
      <c r="DL801" s="103"/>
      <c r="DM801" s="103"/>
      <c r="DN801" s="103"/>
      <c r="DO801" s="103"/>
      <c r="DP801" s="103"/>
      <c r="DQ801" s="103"/>
      <c r="DR801" s="103"/>
      <c r="DS801" s="104"/>
      <c r="DT801" s="50">
        <f t="shared" si="1001"/>
        <v>0</v>
      </c>
      <c r="DU801" s="73">
        <f t="shared" si="1002"/>
        <v>1</v>
      </c>
      <c r="DV801" s="73">
        <f t="shared" si="1003"/>
        <v>0</v>
      </c>
      <c r="DW801" s="73">
        <f t="shared" si="1004"/>
        <v>0</v>
      </c>
      <c r="DX801" s="73">
        <f t="shared" si="1005"/>
        <v>0</v>
      </c>
      <c r="DY801" s="125">
        <f t="shared" si="1006"/>
        <v>0</v>
      </c>
      <c r="DZ801" s="73">
        <f t="shared" si="1007"/>
        <v>1</v>
      </c>
      <c r="EA801" s="19">
        <f t="shared" si="1008"/>
        <v>0</v>
      </c>
      <c r="EB801" s="50">
        <f t="shared" si="1009"/>
        <v>0</v>
      </c>
      <c r="EC801" s="19">
        <f t="shared" si="1010"/>
        <v>0</v>
      </c>
      <c r="ED801" s="19">
        <f t="shared" si="1011"/>
        <v>1</v>
      </c>
      <c r="EE801" s="19">
        <f t="shared" si="1012"/>
        <v>0</v>
      </c>
      <c r="EF801" s="50">
        <f t="shared" si="1013"/>
        <v>0</v>
      </c>
      <c r="EG801" s="19">
        <f t="shared" si="1014"/>
        <v>1</v>
      </c>
      <c r="EH801" s="19">
        <f t="shared" si="1015"/>
        <v>0</v>
      </c>
      <c r="EI801" s="50">
        <f t="shared" si="1016"/>
        <v>0</v>
      </c>
      <c r="EJ801" s="125">
        <f t="shared" si="1017"/>
        <v>1</v>
      </c>
      <c r="EK801">
        <f t="shared" si="1018"/>
        <v>2920</v>
      </c>
      <c r="EL801">
        <f t="shared" si="1019"/>
        <v>76.3</v>
      </c>
      <c r="EM801">
        <f t="shared" si="1020"/>
        <v>202</v>
      </c>
      <c r="EN801">
        <f t="shared" si="1021"/>
        <v>411</v>
      </c>
      <c r="EO801">
        <f t="shared" si="1022"/>
        <v>0.26</v>
      </c>
      <c r="EP801">
        <f t="shared" si="1023"/>
        <v>3</v>
      </c>
      <c r="EQ801">
        <f t="shared" si="1024"/>
        <v>623</v>
      </c>
      <c r="ER801" t="str">
        <f t="shared" si="1025"/>
        <v/>
      </c>
      <c r="ES801" t="str">
        <f t="shared" si="1026"/>
        <v/>
      </c>
      <c r="ET801">
        <f t="shared" si="1027"/>
        <v>460</v>
      </c>
      <c r="EU801" s="61">
        <f t="shared" si="1028"/>
        <v>5150</v>
      </c>
      <c r="EV801" s="53" t="e">
        <f>IF(ISNUMBER(EK801),EK801*#REF!,"")</f>
        <v>#REF!</v>
      </c>
      <c r="EW801" s="53" t="e">
        <f>IF(ISNUMBER(EL801),EL801*#REF!,"")</f>
        <v>#REF!</v>
      </c>
      <c r="EX801" s="53" t="e">
        <f>IF(ISNUMBER(EM801),EM801*#REF!,"")</f>
        <v>#REF!</v>
      </c>
      <c r="EY801" s="53" t="e">
        <f>IF(ISNUMBER(EN801),EN801*#REF!,"")</f>
        <v>#REF!</v>
      </c>
      <c r="EZ801" s="53" t="e">
        <f>IF(ISNUMBER(EO801),EO801*#REF!,"")</f>
        <v>#REF!</v>
      </c>
      <c r="FA801" s="53" t="e">
        <f>IF(ISNUMBER(EP801),EP801*#REF!,"")</f>
        <v>#REF!</v>
      </c>
      <c r="FB801" s="53" t="e">
        <f>IF(ISNUMBER(EQ801),EQ801*#REF!,"")</f>
        <v>#REF!</v>
      </c>
      <c r="FC801" s="53" t="str">
        <f>IF(ISNUMBER(ER801),ER801*#REF!,"")</f>
        <v/>
      </c>
      <c r="FD801" s="53" t="str">
        <f>IF(ISNUMBER(ES801),ES801*#REF!,"")</f>
        <v/>
      </c>
      <c r="FE801" s="53" t="e">
        <f>IF(ISNUMBER(ET801),ET801*#REF!,"")</f>
        <v>#REF!</v>
      </c>
      <c r="FF801" s="52" t="e">
        <f>IF(ISNUMBER(EU801),EU801*#REF!,"")</f>
        <v>#REF!</v>
      </c>
      <c r="FG801" s="55" t="str">
        <f t="shared" si="1029"/>
        <v/>
      </c>
      <c r="FH801" s="55" t="str">
        <f t="shared" si="1030"/>
        <v/>
      </c>
      <c r="FI801" s="55" t="str">
        <f t="shared" si="1031"/>
        <v/>
      </c>
      <c r="FJ801" s="55" t="str">
        <f t="shared" si="1032"/>
        <v/>
      </c>
      <c r="FK801" s="55" t="str">
        <f t="shared" si="1033"/>
        <v/>
      </c>
      <c r="FL801" s="55" t="str">
        <f t="shared" si="1034"/>
        <v/>
      </c>
      <c r="FM801" s="55" t="str">
        <f t="shared" si="1035"/>
        <v/>
      </c>
      <c r="FN801" s="55" t="str">
        <f t="shared" si="1036"/>
        <v/>
      </c>
      <c r="FO801" s="55" t="str">
        <f t="shared" si="1037"/>
        <v/>
      </c>
      <c r="FP801" s="55" t="str">
        <f t="shared" si="1038"/>
        <v/>
      </c>
      <c r="FQ801" s="59" t="str">
        <f t="shared" si="1039"/>
        <v/>
      </c>
      <c r="FR801" s="53" t="str">
        <f t="shared" si="992"/>
        <v/>
      </c>
      <c r="FS801" s="53" t="e">
        <f t="shared" si="1040"/>
        <v>#VALUE!</v>
      </c>
      <c r="FT801" s="19" t="e">
        <f t="shared" si="1041"/>
        <v>#VALUE!</v>
      </c>
      <c r="FU801" s="19" t="e">
        <f t="shared" si="1042"/>
        <v>#VALUE!</v>
      </c>
      <c r="FV801" s="19" t="e">
        <f t="shared" si="1043"/>
        <v>#VALUE!</v>
      </c>
      <c r="FW801" s="50" t="e">
        <f t="shared" si="1044"/>
        <v>#VALUE!</v>
      </c>
      <c r="FX801" s="120">
        <f t="shared" si="1045"/>
        <v>0</v>
      </c>
      <c r="FY801" s="120">
        <f t="shared" si="1046"/>
        <v>0</v>
      </c>
      <c r="FZ801" s="120">
        <f t="shared" si="1047"/>
        <v>0</v>
      </c>
      <c r="GA801" s="120">
        <f t="shared" si="1048"/>
        <v>0</v>
      </c>
      <c r="GB801" s="120">
        <f t="shared" si="1049"/>
        <v>0</v>
      </c>
      <c r="GC801" s="120">
        <f t="shared" si="1050"/>
        <v>0</v>
      </c>
      <c r="GD801" s="120">
        <f t="shared" si="1051"/>
        <v>0</v>
      </c>
      <c r="GE801" s="120">
        <f t="shared" si="1052"/>
        <v>0</v>
      </c>
      <c r="GF801" s="120">
        <f t="shared" si="1053"/>
        <v>0</v>
      </c>
      <c r="GG801">
        <f t="shared" si="1054"/>
        <v>0</v>
      </c>
      <c r="GH801">
        <f t="shared" si="1055"/>
        <v>0</v>
      </c>
      <c r="GI801">
        <v>6</v>
      </c>
      <c r="GJ801" t="str">
        <f t="shared" si="1056"/>
        <v/>
      </c>
    </row>
    <row r="802" spans="1:192" ht="15" x14ac:dyDescent="0.25">
      <c r="A802" s="50">
        <f t="shared" si="1057"/>
        <v>801</v>
      </c>
      <c r="B802" s="2" t="s">
        <v>664</v>
      </c>
      <c r="C802" t="s">
        <v>224</v>
      </c>
      <c r="D802" s="2" t="s">
        <v>1018</v>
      </c>
      <c r="E802" s="2" t="s">
        <v>2370</v>
      </c>
      <c r="F802" s="274">
        <v>3499120</v>
      </c>
      <c r="G802" s="274">
        <v>5586510</v>
      </c>
      <c r="H802" s="77">
        <f t="shared" si="996"/>
        <v>499045.92200000002</v>
      </c>
      <c r="I802" s="77">
        <f t="shared" si="997"/>
        <v>5584715.1860000007</v>
      </c>
      <c r="J802" s="19">
        <v>141.33000000000001</v>
      </c>
      <c r="K802" s="19" t="s">
        <v>1334</v>
      </c>
      <c r="L802" s="19">
        <v>56.5</v>
      </c>
      <c r="Q802" s="58" t="s">
        <v>2822</v>
      </c>
      <c r="R802" s="58" t="s">
        <v>774</v>
      </c>
      <c r="S802" s="2" t="s">
        <v>2813</v>
      </c>
      <c r="T802" s="241" t="str">
        <f t="shared" si="998"/>
        <v>-</v>
      </c>
      <c r="U802" s="241" t="str">
        <f t="shared" si="999"/>
        <v>M</v>
      </c>
      <c r="V802" s="241" t="str">
        <f t="shared" si="1000"/>
        <v>-</v>
      </c>
      <c r="W802" s="241" t="str">
        <f t="shared" si="991"/>
        <v>-</v>
      </c>
      <c r="X802" s="260">
        <f t="shared" si="989"/>
        <v>6</v>
      </c>
      <c r="Y802" s="261" t="str">
        <f t="shared" si="993"/>
        <v/>
      </c>
      <c r="Z802" s="61" t="s">
        <v>1572</v>
      </c>
      <c r="AA802" s="66" t="s">
        <v>1565</v>
      </c>
      <c r="AB802" s="76">
        <v>1</v>
      </c>
      <c r="AD802" s="2" t="s">
        <v>2371</v>
      </c>
      <c r="AE802" s="56"/>
      <c r="AF802" s="66">
        <v>13</v>
      </c>
      <c r="AI802" s="272"/>
      <c r="AM802" s="66">
        <v>0.23</v>
      </c>
      <c r="AR802">
        <v>14237</v>
      </c>
      <c r="AS802" s="193">
        <f t="shared" si="994"/>
        <v>14255.6</v>
      </c>
      <c r="AT802" s="248" t="str">
        <f t="shared" si="995"/>
        <v/>
      </c>
      <c r="AU802">
        <v>4531</v>
      </c>
      <c r="AV802">
        <v>194</v>
      </c>
      <c r="AW802">
        <v>515</v>
      </c>
      <c r="AX802">
        <v>7600</v>
      </c>
      <c r="AY802">
        <v>641</v>
      </c>
      <c r="AZ802" s="61">
        <v>756</v>
      </c>
      <c r="BE802" s="278">
        <v>18.600000000000001</v>
      </c>
      <c r="BO802" s="90"/>
      <c r="BP802" s="273"/>
      <c r="BQ802" s="90"/>
      <c r="BR802" s="90"/>
      <c r="BS802" s="90"/>
      <c r="BT802" s="90"/>
      <c r="BU802" s="90"/>
      <c r="BV802" s="90"/>
      <c r="BW802" s="90"/>
      <c r="BX802" s="90"/>
      <c r="BY802" s="90"/>
      <c r="BZ802" s="90"/>
      <c r="CA802" s="90"/>
      <c r="CB802" s="90"/>
      <c r="CC802" s="90"/>
      <c r="CD802" s="90"/>
      <c r="CE802" s="90"/>
      <c r="CF802" s="90"/>
      <c r="CG802" s="90"/>
      <c r="CH802" s="90"/>
      <c r="CI802" s="90"/>
      <c r="CJ802" s="90"/>
      <c r="CK802" s="90"/>
      <c r="CL802" s="91"/>
      <c r="CM802" s="90"/>
      <c r="CN802" s="90">
        <v>361</v>
      </c>
      <c r="CO802" s="90"/>
      <c r="DB802" s="103"/>
      <c r="DC802" s="103"/>
      <c r="DD802" s="103"/>
      <c r="DE802" s="103"/>
      <c r="DF802" s="103"/>
      <c r="DG802" s="103"/>
      <c r="DH802" s="103"/>
      <c r="DI802" s="103"/>
      <c r="DJ802" s="103"/>
      <c r="DK802" s="103"/>
      <c r="DL802" s="103"/>
      <c r="DM802" s="103"/>
      <c r="DN802" s="103"/>
      <c r="DO802" s="103"/>
      <c r="DP802" s="103"/>
      <c r="DQ802" s="103"/>
      <c r="DR802" s="103"/>
      <c r="DS802" s="104"/>
      <c r="DT802" s="50">
        <f t="shared" si="1001"/>
        <v>1</v>
      </c>
      <c r="DU802" s="73">
        <f t="shared" si="1002"/>
        <v>0</v>
      </c>
      <c r="DV802" s="73">
        <f t="shared" si="1003"/>
        <v>1</v>
      </c>
      <c r="DW802" s="73">
        <f t="shared" si="1004"/>
        <v>0</v>
      </c>
      <c r="DX802" s="73">
        <f t="shared" si="1005"/>
        <v>0</v>
      </c>
      <c r="DY802" s="125">
        <f t="shared" si="1006"/>
        <v>0</v>
      </c>
      <c r="DZ802" s="73">
        <f t="shared" si="1007"/>
        <v>1</v>
      </c>
      <c r="EA802" s="19">
        <f t="shared" si="1008"/>
        <v>0</v>
      </c>
      <c r="EB802" s="50">
        <f t="shared" si="1009"/>
        <v>0</v>
      </c>
      <c r="EC802" s="19">
        <f t="shared" si="1010"/>
        <v>0</v>
      </c>
      <c r="ED802" s="19">
        <f t="shared" si="1011"/>
        <v>1</v>
      </c>
      <c r="EE802" s="19">
        <f t="shared" si="1012"/>
        <v>0</v>
      </c>
      <c r="EF802" s="50">
        <f t="shared" si="1013"/>
        <v>0</v>
      </c>
      <c r="EG802" s="19">
        <f t="shared" si="1014"/>
        <v>1</v>
      </c>
      <c r="EH802" s="19">
        <f t="shared" si="1015"/>
        <v>0</v>
      </c>
      <c r="EI802" s="50">
        <f t="shared" si="1016"/>
        <v>0</v>
      </c>
      <c r="EJ802" s="125">
        <f t="shared" si="1017"/>
        <v>1</v>
      </c>
      <c r="EK802">
        <f t="shared" si="1018"/>
        <v>4531</v>
      </c>
      <c r="EL802" t="str">
        <f t="shared" si="1019"/>
        <v/>
      </c>
      <c r="EM802">
        <f t="shared" si="1020"/>
        <v>194</v>
      </c>
      <c r="EN802">
        <f t="shared" si="1021"/>
        <v>515</v>
      </c>
      <c r="EO802" t="str">
        <f t="shared" si="1022"/>
        <v/>
      </c>
      <c r="EP802">
        <f t="shared" si="1023"/>
        <v>18.600000000000001</v>
      </c>
      <c r="EQ802">
        <f t="shared" si="1024"/>
        <v>756</v>
      </c>
      <c r="ER802" t="str">
        <f t="shared" si="1025"/>
        <v/>
      </c>
      <c r="ES802" t="str">
        <f t="shared" si="1026"/>
        <v/>
      </c>
      <c r="ET802">
        <f t="shared" si="1027"/>
        <v>641</v>
      </c>
      <c r="EU802" s="61">
        <f t="shared" si="1028"/>
        <v>7600</v>
      </c>
      <c r="EV802" s="53" t="e">
        <f>IF(ISNUMBER(EK802),EK802*#REF!,"")</f>
        <v>#REF!</v>
      </c>
      <c r="EW802" s="53" t="str">
        <f>IF(ISNUMBER(EL802),EL802*#REF!,"")</f>
        <v/>
      </c>
      <c r="EX802" s="53" t="e">
        <f>IF(ISNUMBER(EM802),EM802*#REF!,"")</f>
        <v>#REF!</v>
      </c>
      <c r="EY802" s="53" t="e">
        <f>IF(ISNUMBER(EN802),EN802*#REF!,"")</f>
        <v>#REF!</v>
      </c>
      <c r="EZ802" s="53" t="str">
        <f>IF(ISNUMBER(EO802),EO802*#REF!,"")</f>
        <v/>
      </c>
      <c r="FA802" s="53" t="e">
        <f>IF(ISNUMBER(EP802),EP802*#REF!,"")</f>
        <v>#REF!</v>
      </c>
      <c r="FB802" s="53" t="e">
        <f>IF(ISNUMBER(EQ802),EQ802*#REF!,"")</f>
        <v>#REF!</v>
      </c>
      <c r="FC802" s="53" t="str">
        <f>IF(ISNUMBER(ER802),ER802*#REF!,"")</f>
        <v/>
      </c>
      <c r="FD802" s="53" t="str">
        <f>IF(ISNUMBER(ES802),ES802*#REF!,"")</f>
        <v/>
      </c>
      <c r="FE802" s="53" t="e">
        <f>IF(ISNUMBER(ET802),ET802*#REF!,"")</f>
        <v>#REF!</v>
      </c>
      <c r="FF802" s="52" t="e">
        <f>IF(ISNUMBER(EU802),EU802*#REF!,"")</f>
        <v>#REF!</v>
      </c>
      <c r="FG802" s="55" t="str">
        <f t="shared" si="1029"/>
        <v/>
      </c>
      <c r="FH802" s="55" t="str">
        <f t="shared" si="1030"/>
        <v/>
      </c>
      <c r="FI802" s="55" t="str">
        <f t="shared" si="1031"/>
        <v/>
      </c>
      <c r="FJ802" s="55" t="str">
        <f t="shared" si="1032"/>
        <v/>
      </c>
      <c r="FK802" s="55" t="str">
        <f t="shared" si="1033"/>
        <v/>
      </c>
      <c r="FL802" s="55" t="str">
        <f t="shared" si="1034"/>
        <v/>
      </c>
      <c r="FM802" s="55" t="str">
        <f t="shared" si="1035"/>
        <v/>
      </c>
      <c r="FN802" s="55" t="str">
        <f t="shared" si="1036"/>
        <v/>
      </c>
      <c r="FO802" s="55" t="str">
        <f t="shared" si="1037"/>
        <v/>
      </c>
      <c r="FP802" s="55" t="str">
        <f t="shared" si="1038"/>
        <v/>
      </c>
      <c r="FQ802" s="59" t="str">
        <f t="shared" si="1039"/>
        <v/>
      </c>
      <c r="FR802" s="53" t="str">
        <f t="shared" si="992"/>
        <v/>
      </c>
      <c r="FS802" s="53" t="e">
        <f t="shared" si="1040"/>
        <v>#VALUE!</v>
      </c>
      <c r="FT802" s="19" t="e">
        <f t="shared" si="1041"/>
        <v>#VALUE!</v>
      </c>
      <c r="FU802" s="19" t="e">
        <f t="shared" si="1042"/>
        <v>#VALUE!</v>
      </c>
      <c r="FV802" s="19" t="e">
        <f t="shared" si="1043"/>
        <v>#VALUE!</v>
      </c>
      <c r="FW802" s="50" t="e">
        <f t="shared" si="1044"/>
        <v>#VALUE!</v>
      </c>
      <c r="FX802" s="120">
        <f t="shared" si="1045"/>
        <v>0</v>
      </c>
      <c r="FY802" s="120">
        <f t="shared" si="1046"/>
        <v>0</v>
      </c>
      <c r="FZ802" s="120">
        <f t="shared" si="1047"/>
        <v>0</v>
      </c>
      <c r="GA802" s="120">
        <f t="shared" si="1048"/>
        <v>0</v>
      </c>
      <c r="GB802" s="120">
        <f t="shared" si="1049"/>
        <v>0</v>
      </c>
      <c r="GC802" s="120">
        <f t="shared" si="1050"/>
        <v>0</v>
      </c>
      <c r="GD802" s="120">
        <f t="shared" si="1051"/>
        <v>0</v>
      </c>
      <c r="GE802" s="120">
        <f t="shared" si="1052"/>
        <v>0</v>
      </c>
      <c r="GF802" s="120">
        <f t="shared" si="1053"/>
        <v>0</v>
      </c>
      <c r="GG802">
        <f t="shared" si="1054"/>
        <v>0</v>
      </c>
      <c r="GH802">
        <f t="shared" si="1055"/>
        <v>0</v>
      </c>
      <c r="GI802">
        <v>6</v>
      </c>
      <c r="GJ802" t="str">
        <f t="shared" si="1056"/>
        <v/>
      </c>
    </row>
    <row r="803" spans="1:192" x14ac:dyDescent="0.2">
      <c r="A803" s="50">
        <f t="shared" si="1057"/>
        <v>802</v>
      </c>
      <c r="B803" s="2" t="s">
        <v>664</v>
      </c>
      <c r="C803" s="58" t="s">
        <v>224</v>
      </c>
      <c r="D803" s="58" t="s">
        <v>1018</v>
      </c>
      <c r="E803" s="58"/>
      <c r="F803" s="83">
        <v>3499120</v>
      </c>
      <c r="G803" s="83">
        <v>5586510</v>
      </c>
      <c r="H803" s="77">
        <f t="shared" si="996"/>
        <v>499045.92200000002</v>
      </c>
      <c r="I803" s="77">
        <f t="shared" si="997"/>
        <v>5584715.1860000007</v>
      </c>
      <c r="J803" s="83">
        <v>141.33000000000001</v>
      </c>
      <c r="K803" s="83" t="s">
        <v>1334</v>
      </c>
      <c r="L803" s="83">
        <v>56.5</v>
      </c>
      <c r="M803" s="83"/>
      <c r="O803" s="83"/>
      <c r="P803" s="83"/>
      <c r="Q803" s="58" t="s">
        <v>2822</v>
      </c>
      <c r="R803" s="58" t="s">
        <v>774</v>
      </c>
      <c r="S803" s="2" t="s">
        <v>2813</v>
      </c>
      <c r="T803" s="241" t="str">
        <f t="shared" si="998"/>
        <v>-</v>
      </c>
      <c r="U803" s="241" t="str">
        <f t="shared" si="999"/>
        <v>M</v>
      </c>
      <c r="V803" s="241" t="str">
        <f t="shared" si="1000"/>
        <v>-</v>
      </c>
      <c r="W803" s="241" t="str">
        <f t="shared" si="991"/>
        <v>-</v>
      </c>
      <c r="X803" s="260">
        <f t="shared" si="989"/>
        <v>6</v>
      </c>
      <c r="Y803" s="261" t="str">
        <f t="shared" si="993"/>
        <v/>
      </c>
      <c r="Z803" s="68"/>
      <c r="AA803" s="69">
        <v>24120</v>
      </c>
      <c r="AB803" s="77">
        <v>2</v>
      </c>
      <c r="AC803" s="58" t="s">
        <v>750</v>
      </c>
      <c r="AD803" s="58" t="s">
        <v>2372</v>
      </c>
      <c r="AE803" s="70" t="s">
        <v>2365</v>
      </c>
      <c r="AF803" s="83">
        <v>13.2</v>
      </c>
      <c r="AG803" s="83"/>
      <c r="AH803" s="83">
        <v>6.51</v>
      </c>
      <c r="AI803" s="83"/>
      <c r="AJ803" s="83"/>
      <c r="AK803" s="83"/>
      <c r="AL803" s="83"/>
      <c r="AM803" s="72"/>
      <c r="AN803" s="58"/>
      <c r="AO803" s="58"/>
      <c r="AP803" s="83"/>
      <c r="AQ803" s="58"/>
      <c r="AR803" s="58">
        <v>12249.4</v>
      </c>
      <c r="AS803" s="193">
        <f t="shared" si="994"/>
        <v>12238.764000000001</v>
      </c>
      <c r="AT803" s="248" t="str">
        <f t="shared" si="995"/>
        <v/>
      </c>
      <c r="AU803" s="58">
        <v>3670</v>
      </c>
      <c r="AV803" s="64">
        <v>233</v>
      </c>
      <c r="AW803" s="58">
        <v>472.2</v>
      </c>
      <c r="AX803" s="58">
        <v>6460</v>
      </c>
      <c r="AY803" s="58">
        <v>548.20000000000005</v>
      </c>
      <c r="AZ803" s="219">
        <v>738</v>
      </c>
      <c r="BA803" s="58"/>
      <c r="BB803" s="60">
        <v>93.4</v>
      </c>
      <c r="BC803" s="58"/>
      <c r="BD803" s="182">
        <v>1.47</v>
      </c>
      <c r="BE803" s="182">
        <v>8.32</v>
      </c>
      <c r="BF803" s="58">
        <v>0.154</v>
      </c>
      <c r="BG803" s="58"/>
      <c r="BH803" s="58"/>
      <c r="BI803" s="58"/>
      <c r="BJ803" s="58"/>
      <c r="BK803" s="58"/>
      <c r="BL803" s="58"/>
      <c r="BM803" s="58">
        <v>14.02</v>
      </c>
      <c r="BN803" s="68"/>
      <c r="BO803" s="81"/>
      <c r="BP803" s="81"/>
      <c r="BQ803" s="81"/>
      <c r="BR803" s="81"/>
      <c r="BS803" s="81"/>
      <c r="BT803" s="81"/>
      <c r="BU803" s="81"/>
      <c r="BV803" s="81"/>
      <c r="BW803" s="81"/>
      <c r="BX803" s="81"/>
      <c r="BY803" s="81"/>
      <c r="BZ803" s="81"/>
      <c r="CA803" s="81"/>
      <c r="CB803" s="81"/>
      <c r="CC803" s="81"/>
      <c r="CD803" s="81"/>
      <c r="CE803" s="81"/>
      <c r="CF803" s="81"/>
      <c r="CG803" s="81"/>
      <c r="CH803" s="81"/>
      <c r="CI803" s="81"/>
      <c r="CJ803" s="81"/>
      <c r="CK803" s="81"/>
      <c r="CL803" s="82"/>
      <c r="CM803" s="81"/>
      <c r="CN803" s="95">
        <v>376</v>
      </c>
      <c r="CO803" s="81"/>
      <c r="CP803" s="58"/>
      <c r="CQ803" s="68"/>
      <c r="CR803" s="58"/>
      <c r="CS803" s="58"/>
      <c r="CT803" s="58"/>
      <c r="CU803" s="58"/>
      <c r="CV803" s="58"/>
      <c r="CW803" s="58"/>
      <c r="CX803" s="58"/>
      <c r="CY803" s="58"/>
      <c r="CZ803" s="58"/>
      <c r="DA803" s="68"/>
      <c r="DB803" s="81"/>
      <c r="DC803" s="81"/>
      <c r="DD803" s="81"/>
      <c r="DE803" s="81"/>
      <c r="DF803" s="81"/>
      <c r="DG803" s="81"/>
      <c r="DH803" s="130" t="s">
        <v>2366</v>
      </c>
      <c r="DI803" s="81"/>
      <c r="DJ803" s="81"/>
      <c r="DK803" s="103"/>
      <c r="DL803" s="103"/>
      <c r="DM803" s="103"/>
      <c r="DN803" s="81"/>
      <c r="DO803" s="81"/>
      <c r="DP803" s="103"/>
      <c r="DQ803" s="103"/>
      <c r="DR803" s="103"/>
      <c r="DS803" s="104"/>
      <c r="DT803" s="50">
        <f t="shared" si="1001"/>
        <v>0</v>
      </c>
      <c r="DU803" s="73">
        <f t="shared" si="1002"/>
        <v>0</v>
      </c>
      <c r="DV803" s="73">
        <f t="shared" si="1003"/>
        <v>1</v>
      </c>
      <c r="DW803" s="73">
        <f t="shared" si="1004"/>
        <v>0</v>
      </c>
      <c r="DX803" s="73">
        <f t="shared" si="1005"/>
        <v>0</v>
      </c>
      <c r="DY803" s="125">
        <f t="shared" si="1006"/>
        <v>0</v>
      </c>
      <c r="DZ803" s="73">
        <f t="shared" si="1007"/>
        <v>1</v>
      </c>
      <c r="EA803" s="19">
        <f t="shared" si="1008"/>
        <v>0</v>
      </c>
      <c r="EB803" s="50">
        <f t="shared" si="1009"/>
        <v>0</v>
      </c>
      <c r="EC803" s="19">
        <f t="shared" si="1010"/>
        <v>0</v>
      </c>
      <c r="ED803" s="19">
        <f t="shared" si="1011"/>
        <v>1</v>
      </c>
      <c r="EE803" s="19">
        <f t="shared" si="1012"/>
        <v>0</v>
      </c>
      <c r="EF803" s="50">
        <f t="shared" si="1013"/>
        <v>0</v>
      </c>
      <c r="EG803" s="19">
        <f t="shared" si="1014"/>
        <v>1</v>
      </c>
      <c r="EH803" s="19">
        <f t="shared" si="1015"/>
        <v>0</v>
      </c>
      <c r="EI803" s="50">
        <f t="shared" si="1016"/>
        <v>0</v>
      </c>
      <c r="EJ803" s="125">
        <f t="shared" si="1017"/>
        <v>1</v>
      </c>
      <c r="EK803">
        <f t="shared" si="1018"/>
        <v>3670</v>
      </c>
      <c r="EL803">
        <f t="shared" si="1019"/>
        <v>93.4</v>
      </c>
      <c r="EM803">
        <f t="shared" si="1020"/>
        <v>233</v>
      </c>
      <c r="EN803">
        <f t="shared" si="1021"/>
        <v>472.2</v>
      </c>
      <c r="EO803">
        <f t="shared" si="1022"/>
        <v>0.154</v>
      </c>
      <c r="EP803">
        <f t="shared" si="1023"/>
        <v>8.32</v>
      </c>
      <c r="EQ803">
        <f t="shared" si="1024"/>
        <v>738</v>
      </c>
      <c r="ER803" t="str">
        <f t="shared" si="1025"/>
        <v/>
      </c>
      <c r="ES803" t="str">
        <f t="shared" si="1026"/>
        <v/>
      </c>
      <c r="ET803">
        <f t="shared" si="1027"/>
        <v>548.20000000000005</v>
      </c>
      <c r="EU803" s="61">
        <f t="shared" si="1028"/>
        <v>6460</v>
      </c>
      <c r="EV803" s="53" t="e">
        <f>IF(ISNUMBER(EK803),EK803*#REF!,"")</f>
        <v>#REF!</v>
      </c>
      <c r="EW803" s="53" t="e">
        <f>IF(ISNUMBER(EL803),EL803*#REF!,"")</f>
        <v>#REF!</v>
      </c>
      <c r="EX803" s="53" t="e">
        <f>IF(ISNUMBER(EM803),EM803*#REF!,"")</f>
        <v>#REF!</v>
      </c>
      <c r="EY803" s="53" t="e">
        <f>IF(ISNUMBER(EN803),EN803*#REF!,"")</f>
        <v>#REF!</v>
      </c>
      <c r="EZ803" s="53" t="e">
        <f>IF(ISNUMBER(EO803),EO803*#REF!,"")</f>
        <v>#REF!</v>
      </c>
      <c r="FA803" s="53" t="e">
        <f>IF(ISNUMBER(EP803),EP803*#REF!,"")</f>
        <v>#REF!</v>
      </c>
      <c r="FB803" s="53" t="e">
        <f>IF(ISNUMBER(EQ803),EQ803*#REF!,"")</f>
        <v>#REF!</v>
      </c>
      <c r="FC803" s="53" t="str">
        <f>IF(ISNUMBER(ER803),ER803*#REF!,"")</f>
        <v/>
      </c>
      <c r="FD803" s="53" t="str">
        <f>IF(ISNUMBER(ES803),ES803*#REF!,"")</f>
        <v/>
      </c>
      <c r="FE803" s="53" t="e">
        <f>IF(ISNUMBER(ET803),ET803*#REF!,"")</f>
        <v>#REF!</v>
      </c>
      <c r="FF803" s="52" t="e">
        <f>IF(ISNUMBER(EU803),EU803*#REF!,"")</f>
        <v>#REF!</v>
      </c>
      <c r="FG803" s="55" t="str">
        <f t="shared" si="1029"/>
        <v/>
      </c>
      <c r="FH803" s="55" t="str">
        <f t="shared" si="1030"/>
        <v/>
      </c>
      <c r="FI803" s="55" t="str">
        <f t="shared" si="1031"/>
        <v/>
      </c>
      <c r="FJ803" s="55" t="str">
        <f t="shared" si="1032"/>
        <v/>
      </c>
      <c r="FK803" s="55" t="str">
        <f t="shared" si="1033"/>
        <v/>
      </c>
      <c r="FL803" s="55" t="str">
        <f t="shared" si="1034"/>
        <v/>
      </c>
      <c r="FM803" s="55" t="str">
        <f t="shared" si="1035"/>
        <v/>
      </c>
      <c r="FN803" s="55" t="str">
        <f t="shared" si="1036"/>
        <v/>
      </c>
      <c r="FO803" s="55" t="str">
        <f t="shared" si="1037"/>
        <v/>
      </c>
      <c r="FP803" s="55" t="str">
        <f t="shared" si="1038"/>
        <v/>
      </c>
      <c r="FQ803" s="59" t="str">
        <f t="shared" si="1039"/>
        <v/>
      </c>
      <c r="FR803" s="53" t="str">
        <f t="shared" si="992"/>
        <v/>
      </c>
      <c r="FS803" s="53" t="e">
        <f t="shared" si="1040"/>
        <v>#VALUE!</v>
      </c>
      <c r="FT803" s="19" t="e">
        <f t="shared" si="1041"/>
        <v>#VALUE!</v>
      </c>
      <c r="FU803" s="19" t="e">
        <f t="shared" si="1042"/>
        <v>#VALUE!</v>
      </c>
      <c r="FV803" s="19" t="e">
        <f t="shared" si="1043"/>
        <v>#VALUE!</v>
      </c>
      <c r="FW803" s="50" t="e">
        <f t="shared" si="1044"/>
        <v>#VALUE!</v>
      </c>
      <c r="FX803" s="120">
        <f t="shared" si="1045"/>
        <v>0</v>
      </c>
      <c r="FY803" s="120">
        <f t="shared" si="1046"/>
        <v>0</v>
      </c>
      <c r="FZ803" s="120">
        <f t="shared" si="1047"/>
        <v>0</v>
      </c>
      <c r="GA803" s="120">
        <f t="shared" si="1048"/>
        <v>0</v>
      </c>
      <c r="GB803" s="120">
        <f t="shared" si="1049"/>
        <v>0</v>
      </c>
      <c r="GC803" s="120">
        <f t="shared" si="1050"/>
        <v>0</v>
      </c>
      <c r="GD803" s="120">
        <f t="shared" si="1051"/>
        <v>0</v>
      </c>
      <c r="GE803" s="120">
        <f t="shared" si="1052"/>
        <v>0</v>
      </c>
      <c r="GF803" s="120">
        <f t="shared" si="1053"/>
        <v>0</v>
      </c>
      <c r="GG803">
        <f t="shared" si="1054"/>
        <v>0</v>
      </c>
      <c r="GH803">
        <f t="shared" si="1055"/>
        <v>0</v>
      </c>
      <c r="GI803">
        <v>6</v>
      </c>
      <c r="GJ803" t="str">
        <f t="shared" si="1056"/>
        <v/>
      </c>
    </row>
    <row r="804" spans="1:192" ht="15" x14ac:dyDescent="0.25">
      <c r="A804" s="50">
        <f t="shared" si="1057"/>
        <v>803</v>
      </c>
      <c r="B804" s="2" t="s">
        <v>664</v>
      </c>
      <c r="C804" s="58" t="s">
        <v>442</v>
      </c>
      <c r="D804" s="58" t="s">
        <v>1019</v>
      </c>
      <c r="E804" s="58"/>
      <c r="F804" s="83">
        <v>3498930</v>
      </c>
      <c r="G804" s="83">
        <v>5586490</v>
      </c>
      <c r="H804" s="77">
        <f t="shared" si="996"/>
        <v>498855.99800000002</v>
      </c>
      <c r="I804" s="77">
        <f t="shared" si="997"/>
        <v>5584695.1940000001</v>
      </c>
      <c r="J804" s="208">
        <v>142</v>
      </c>
      <c r="K804" s="83" t="s">
        <v>1333</v>
      </c>
      <c r="L804" s="83">
        <v>10</v>
      </c>
      <c r="M804" s="83"/>
      <c r="O804" s="83"/>
      <c r="P804" s="83"/>
      <c r="Q804" s="58" t="s">
        <v>2822</v>
      </c>
      <c r="R804" s="58" t="s">
        <v>774</v>
      </c>
      <c r="S804" s="2" t="s">
        <v>2813</v>
      </c>
      <c r="T804" s="241" t="str">
        <f t="shared" si="998"/>
        <v>-</v>
      </c>
      <c r="U804" s="241" t="str">
        <f t="shared" si="999"/>
        <v>M</v>
      </c>
      <c r="V804" s="241" t="str">
        <f t="shared" si="1000"/>
        <v>-</v>
      </c>
      <c r="W804" s="241" t="str">
        <f t="shared" si="991"/>
        <v>-</v>
      </c>
      <c r="X804" s="260">
        <f t="shared" si="989"/>
        <v>6</v>
      </c>
      <c r="Y804" s="261" t="str">
        <f t="shared" si="993"/>
        <v/>
      </c>
      <c r="AA804" s="66" t="s">
        <v>1533</v>
      </c>
      <c r="AB804" s="76">
        <v>1</v>
      </c>
      <c r="AC804" t="s">
        <v>883</v>
      </c>
      <c r="AD804" s="58" t="s">
        <v>2988</v>
      </c>
      <c r="AE804" s="56"/>
      <c r="AF804" s="66">
        <v>10.8</v>
      </c>
      <c r="AI804" s="272"/>
      <c r="AJ804" s="19">
        <v>1.0095000000000001</v>
      </c>
      <c r="AK804" s="19">
        <v>15</v>
      </c>
      <c r="AS804" s="193">
        <f t="shared" si="994"/>
        <v>14273.831</v>
      </c>
      <c r="AT804" s="248" t="str">
        <f t="shared" si="995"/>
        <v/>
      </c>
      <c r="AU804">
        <v>4347</v>
      </c>
      <c r="AV804">
        <v>245.3</v>
      </c>
      <c r="AW804">
        <v>498.4</v>
      </c>
      <c r="AX804">
        <v>7734</v>
      </c>
      <c r="AY804">
        <v>615.70000000000005</v>
      </c>
      <c r="AZ804" s="61">
        <v>566</v>
      </c>
      <c r="BA804">
        <v>3.6309999999999998</v>
      </c>
      <c r="BB804">
        <v>233.2</v>
      </c>
      <c r="BE804" s="278">
        <v>2.9</v>
      </c>
      <c r="BH804">
        <v>3.5</v>
      </c>
      <c r="BM804">
        <v>22.9</v>
      </c>
      <c r="BO804" s="90"/>
      <c r="BP804" s="273">
        <v>1300</v>
      </c>
      <c r="BQ804" s="90"/>
      <c r="BR804" s="90"/>
      <c r="BS804" s="90"/>
      <c r="BT804" s="90"/>
      <c r="BU804" s="90"/>
      <c r="BV804" s="90"/>
      <c r="BW804" s="90"/>
      <c r="BX804" s="90"/>
      <c r="BY804" s="90"/>
      <c r="BZ804" s="90"/>
      <c r="CA804" s="90"/>
      <c r="CB804" s="90"/>
      <c r="CC804" s="90"/>
      <c r="CD804" s="90"/>
      <c r="CE804" s="90"/>
      <c r="CF804" s="90"/>
      <c r="CG804" s="90"/>
      <c r="CH804" s="90"/>
      <c r="CI804" s="90"/>
      <c r="CJ804" s="90"/>
      <c r="CK804" s="90"/>
      <c r="CL804" s="91"/>
      <c r="CM804" s="90"/>
      <c r="CN804" s="90">
        <v>447.5</v>
      </c>
      <c r="CO804" s="90"/>
      <c r="DB804" s="103"/>
      <c r="DC804" s="103"/>
      <c r="DD804" s="103"/>
      <c r="DE804" s="103"/>
      <c r="DF804" s="103"/>
      <c r="DG804" s="103"/>
      <c r="DH804" s="103"/>
      <c r="DI804" s="103"/>
      <c r="DJ804" s="103"/>
      <c r="DK804" s="103"/>
      <c r="DL804" s="103"/>
      <c r="DM804" s="103"/>
      <c r="DN804" s="103"/>
      <c r="DO804" s="103"/>
      <c r="DP804" s="103"/>
      <c r="DQ804" s="103"/>
      <c r="DR804" s="103"/>
      <c r="DS804" s="104"/>
      <c r="DT804" s="50">
        <f t="shared" si="1001"/>
        <v>1</v>
      </c>
      <c r="DU804" s="73">
        <f t="shared" si="1002"/>
        <v>1</v>
      </c>
      <c r="DV804" s="73">
        <f t="shared" si="1003"/>
        <v>0</v>
      </c>
      <c r="DW804" s="73">
        <f t="shared" si="1004"/>
        <v>0</v>
      </c>
      <c r="DX804" s="73">
        <f t="shared" si="1005"/>
        <v>0</v>
      </c>
      <c r="DY804" s="125">
        <f t="shared" si="1006"/>
        <v>0</v>
      </c>
      <c r="DZ804" s="73">
        <f t="shared" si="1007"/>
        <v>1</v>
      </c>
      <c r="EA804" s="19">
        <f t="shared" si="1008"/>
        <v>0</v>
      </c>
      <c r="EB804" s="50">
        <f t="shared" si="1009"/>
        <v>0</v>
      </c>
      <c r="EC804" s="19">
        <f t="shared" si="1010"/>
        <v>0</v>
      </c>
      <c r="ED804" s="19">
        <f t="shared" si="1011"/>
        <v>1</v>
      </c>
      <c r="EE804" s="19">
        <f t="shared" si="1012"/>
        <v>0</v>
      </c>
      <c r="EF804" s="50">
        <f t="shared" si="1013"/>
        <v>0</v>
      </c>
      <c r="EG804" s="19">
        <f t="shared" si="1014"/>
        <v>1</v>
      </c>
      <c r="EH804" s="19">
        <f t="shared" si="1015"/>
        <v>0</v>
      </c>
      <c r="EI804" s="50">
        <f t="shared" si="1016"/>
        <v>0</v>
      </c>
      <c r="EJ804" s="125">
        <f t="shared" si="1017"/>
        <v>1</v>
      </c>
      <c r="EK804">
        <f t="shared" si="1018"/>
        <v>4347</v>
      </c>
      <c r="EL804">
        <f t="shared" si="1019"/>
        <v>233.2</v>
      </c>
      <c r="EM804">
        <f t="shared" si="1020"/>
        <v>245.3</v>
      </c>
      <c r="EN804">
        <f t="shared" si="1021"/>
        <v>498.4</v>
      </c>
      <c r="EO804" t="str">
        <f t="shared" si="1022"/>
        <v/>
      </c>
      <c r="EP804">
        <f t="shared" si="1023"/>
        <v>2.9</v>
      </c>
      <c r="EQ804">
        <f t="shared" si="1024"/>
        <v>566</v>
      </c>
      <c r="ER804" t="str">
        <f t="shared" si="1025"/>
        <v/>
      </c>
      <c r="ES804" t="str">
        <f t="shared" si="1026"/>
        <v/>
      </c>
      <c r="ET804">
        <f t="shared" si="1027"/>
        <v>615.70000000000005</v>
      </c>
      <c r="EU804" s="61">
        <f t="shared" si="1028"/>
        <v>7734</v>
      </c>
      <c r="EV804" s="53" t="e">
        <f>IF(ISNUMBER(EK804),EK804*#REF!,"")</f>
        <v>#REF!</v>
      </c>
      <c r="EW804" s="53" t="e">
        <f>IF(ISNUMBER(EL804),EL804*#REF!,"")</f>
        <v>#REF!</v>
      </c>
      <c r="EX804" s="53" t="e">
        <f>IF(ISNUMBER(EM804),EM804*#REF!,"")</f>
        <v>#REF!</v>
      </c>
      <c r="EY804" s="53" t="e">
        <f>IF(ISNUMBER(EN804),EN804*#REF!,"")</f>
        <v>#REF!</v>
      </c>
      <c r="EZ804" s="53" t="str">
        <f>IF(ISNUMBER(EO804),EO804*#REF!,"")</f>
        <v/>
      </c>
      <c r="FA804" s="53" t="e">
        <f>IF(ISNUMBER(EP804),EP804*#REF!,"")</f>
        <v>#REF!</v>
      </c>
      <c r="FB804" s="53" t="e">
        <f>IF(ISNUMBER(EQ804),EQ804*#REF!,"")</f>
        <v>#REF!</v>
      </c>
      <c r="FC804" s="53" t="str">
        <f>IF(ISNUMBER(ER804),ER804*#REF!,"")</f>
        <v/>
      </c>
      <c r="FD804" s="53" t="str">
        <f>IF(ISNUMBER(ES804),ES804*#REF!,"")</f>
        <v/>
      </c>
      <c r="FE804" s="53" t="e">
        <f>IF(ISNUMBER(ET804),ET804*#REF!,"")</f>
        <v>#REF!</v>
      </c>
      <c r="FF804" s="52" t="e">
        <f>IF(ISNUMBER(EU804),EU804*#REF!,"")</f>
        <v>#REF!</v>
      </c>
      <c r="FG804" s="55" t="str">
        <f t="shared" si="1029"/>
        <v/>
      </c>
      <c r="FH804" s="55" t="str">
        <f t="shared" si="1030"/>
        <v/>
      </c>
      <c r="FI804" s="55" t="str">
        <f t="shared" si="1031"/>
        <v/>
      </c>
      <c r="FJ804" s="55" t="str">
        <f t="shared" si="1032"/>
        <v/>
      </c>
      <c r="FK804" s="55" t="str">
        <f t="shared" si="1033"/>
        <v/>
      </c>
      <c r="FL804" s="55" t="str">
        <f t="shared" si="1034"/>
        <v/>
      </c>
      <c r="FM804" s="55" t="str">
        <f t="shared" si="1035"/>
        <v/>
      </c>
      <c r="FN804" s="55" t="str">
        <f t="shared" si="1036"/>
        <v/>
      </c>
      <c r="FO804" s="55" t="str">
        <f t="shared" si="1037"/>
        <v/>
      </c>
      <c r="FP804" s="55" t="str">
        <f t="shared" si="1038"/>
        <v/>
      </c>
      <c r="FQ804" s="59" t="str">
        <f t="shared" si="1039"/>
        <v/>
      </c>
      <c r="FR804" s="53" t="str">
        <f t="shared" si="992"/>
        <v/>
      </c>
      <c r="FS804" s="53" t="e">
        <f t="shared" si="1040"/>
        <v>#VALUE!</v>
      </c>
      <c r="FT804" s="19" t="e">
        <f t="shared" si="1041"/>
        <v>#VALUE!</v>
      </c>
      <c r="FU804" s="19" t="e">
        <f t="shared" si="1042"/>
        <v>#VALUE!</v>
      </c>
      <c r="FV804" s="19" t="e">
        <f t="shared" si="1043"/>
        <v>#VALUE!</v>
      </c>
      <c r="FW804" s="50" t="e">
        <f t="shared" si="1044"/>
        <v>#VALUE!</v>
      </c>
      <c r="FX804" s="120">
        <f t="shared" si="1045"/>
        <v>0</v>
      </c>
      <c r="FY804" s="120">
        <f t="shared" si="1046"/>
        <v>0</v>
      </c>
      <c r="FZ804" s="120">
        <f t="shared" si="1047"/>
        <v>0</v>
      </c>
      <c r="GA804" s="120">
        <f t="shared" si="1048"/>
        <v>0</v>
      </c>
      <c r="GB804" s="120">
        <f t="shared" si="1049"/>
        <v>0</v>
      </c>
      <c r="GC804" s="120">
        <f t="shared" si="1050"/>
        <v>0</v>
      </c>
      <c r="GD804" s="120">
        <f t="shared" si="1051"/>
        <v>0</v>
      </c>
      <c r="GE804" s="120">
        <f t="shared" si="1052"/>
        <v>0</v>
      </c>
      <c r="GF804" s="120">
        <f t="shared" si="1053"/>
        <v>0</v>
      </c>
      <c r="GG804">
        <f t="shared" si="1054"/>
        <v>0</v>
      </c>
      <c r="GH804">
        <f t="shared" si="1055"/>
        <v>0</v>
      </c>
      <c r="GI804">
        <v>6</v>
      </c>
      <c r="GJ804" t="str">
        <f t="shared" si="1056"/>
        <v/>
      </c>
    </row>
    <row r="805" spans="1:192" x14ac:dyDescent="0.2">
      <c r="A805" s="50">
        <f t="shared" si="1057"/>
        <v>804</v>
      </c>
      <c r="B805" s="2" t="s">
        <v>664</v>
      </c>
      <c r="C805" s="58" t="s">
        <v>442</v>
      </c>
      <c r="D805" s="58" t="s">
        <v>1019</v>
      </c>
      <c r="E805" s="58"/>
      <c r="F805" s="83">
        <v>3498930</v>
      </c>
      <c r="G805" s="83">
        <v>5586490</v>
      </c>
      <c r="H805" s="77">
        <f t="shared" si="996"/>
        <v>498855.99800000002</v>
      </c>
      <c r="I805" s="77">
        <f t="shared" si="997"/>
        <v>5584695.1940000001</v>
      </c>
      <c r="J805" s="208">
        <v>142</v>
      </c>
      <c r="K805" s="83" t="s">
        <v>1333</v>
      </c>
      <c r="L805" s="83">
        <v>10</v>
      </c>
      <c r="M805" s="83"/>
      <c r="O805" s="83"/>
      <c r="P805" s="83"/>
      <c r="Q805" s="58" t="s">
        <v>2822</v>
      </c>
      <c r="R805" s="58" t="s">
        <v>774</v>
      </c>
      <c r="S805" s="2" t="s">
        <v>2813</v>
      </c>
      <c r="T805" s="241" t="str">
        <f t="shared" si="998"/>
        <v>-</v>
      </c>
      <c r="U805" s="241" t="str">
        <f t="shared" si="999"/>
        <v>M</v>
      </c>
      <c r="V805" s="241" t="str">
        <f t="shared" si="1000"/>
        <v>-</v>
      </c>
      <c r="W805" s="241" t="str">
        <f t="shared" si="991"/>
        <v>-</v>
      </c>
      <c r="X805" s="260">
        <f t="shared" si="989"/>
        <v>6</v>
      </c>
      <c r="Y805" s="261" t="str">
        <f t="shared" si="993"/>
        <v/>
      </c>
      <c r="Z805" s="68" t="s">
        <v>1572</v>
      </c>
      <c r="AA805" s="69">
        <v>19261</v>
      </c>
      <c r="AB805" s="77">
        <v>2</v>
      </c>
      <c r="AC805" s="58" t="s">
        <v>560</v>
      </c>
      <c r="AD805" s="58" t="s">
        <v>2373</v>
      </c>
      <c r="AE805" s="68"/>
      <c r="AF805" s="83">
        <v>13.6</v>
      </c>
      <c r="AG805" s="83"/>
      <c r="AH805" s="83">
        <v>6.5</v>
      </c>
      <c r="AI805" s="83"/>
      <c r="AJ805" s="83"/>
      <c r="AK805" s="83"/>
      <c r="AL805" s="83"/>
      <c r="AM805" s="83">
        <v>0.15</v>
      </c>
      <c r="AN805" s="58"/>
      <c r="AO805" s="58"/>
      <c r="AP805" s="83"/>
      <c r="AQ805" s="58"/>
      <c r="AR805" s="58">
        <v>13323</v>
      </c>
      <c r="AS805" s="193">
        <f t="shared" si="994"/>
        <v>13322.83</v>
      </c>
      <c r="AT805" s="248" t="str">
        <f t="shared" si="995"/>
        <v/>
      </c>
      <c r="AU805" s="58">
        <v>4039</v>
      </c>
      <c r="AV805" s="58">
        <v>232.7</v>
      </c>
      <c r="AW805" s="58">
        <v>502.7</v>
      </c>
      <c r="AX805" s="58">
        <v>7044</v>
      </c>
      <c r="AY805" s="58">
        <v>581.70000000000005</v>
      </c>
      <c r="AZ805" s="219">
        <v>753</v>
      </c>
      <c r="BA805" s="58"/>
      <c r="BB805" s="58">
        <v>124.2</v>
      </c>
      <c r="BC805" s="58"/>
      <c r="BD805" s="64">
        <v>1</v>
      </c>
      <c r="BE805" s="58">
        <v>2.73</v>
      </c>
      <c r="BF805" s="58">
        <v>0.14000000000000001</v>
      </c>
      <c r="BG805" s="58"/>
      <c r="BH805" s="58"/>
      <c r="BI805" s="58"/>
      <c r="BJ805" s="58">
        <v>2.5</v>
      </c>
      <c r="BK805" s="58">
        <v>0.1</v>
      </c>
      <c r="BL805" s="58"/>
      <c r="BM805" s="58">
        <v>39.06</v>
      </c>
      <c r="BN805" s="68"/>
      <c r="BO805" s="81"/>
      <c r="BP805" s="81"/>
      <c r="BQ805" s="81"/>
      <c r="BR805" s="81"/>
      <c r="BS805" s="81"/>
      <c r="BT805" s="81"/>
      <c r="BU805" s="81"/>
      <c r="BV805" s="81"/>
      <c r="BW805" s="81"/>
      <c r="BX805" s="81"/>
      <c r="BY805" s="81"/>
      <c r="BZ805" s="81"/>
      <c r="CA805" s="81"/>
      <c r="CB805" s="81"/>
      <c r="CC805" s="81"/>
      <c r="CD805" s="81"/>
      <c r="CE805" s="81"/>
      <c r="CF805" s="81"/>
      <c r="CG805" s="81"/>
      <c r="CH805" s="81"/>
      <c r="CI805" s="81"/>
      <c r="CJ805" s="81"/>
      <c r="CK805" s="81"/>
      <c r="CL805" s="82"/>
      <c r="CM805" s="81"/>
      <c r="CN805" s="81">
        <v>279</v>
      </c>
      <c r="CO805" s="81"/>
      <c r="CP805" s="58"/>
      <c r="CQ805" s="68"/>
      <c r="CR805" s="58"/>
      <c r="CS805" s="58"/>
      <c r="CT805" s="58"/>
      <c r="CU805" s="58"/>
      <c r="CV805" s="58"/>
      <c r="CW805" s="58"/>
      <c r="CX805" s="58"/>
      <c r="CY805" s="58"/>
      <c r="CZ805" s="58"/>
      <c r="DA805" s="68"/>
      <c r="DB805" s="81"/>
      <c r="DC805" s="81"/>
      <c r="DD805" s="81"/>
      <c r="DE805" s="81"/>
      <c r="DF805" s="81"/>
      <c r="DG805" s="81"/>
      <c r="DH805" s="81"/>
      <c r="DI805" s="81"/>
      <c r="DJ805" s="81"/>
      <c r="DK805" s="103"/>
      <c r="DL805" s="103"/>
      <c r="DM805" s="103"/>
      <c r="DN805" s="81"/>
      <c r="DO805" s="81"/>
      <c r="DP805" s="103"/>
      <c r="DQ805" s="103"/>
      <c r="DR805" s="103"/>
      <c r="DS805" s="104"/>
      <c r="DT805" s="50">
        <f t="shared" si="1001"/>
        <v>0</v>
      </c>
      <c r="DU805" s="73">
        <f t="shared" si="1002"/>
        <v>1</v>
      </c>
      <c r="DV805" s="73">
        <f t="shared" si="1003"/>
        <v>0</v>
      </c>
      <c r="DW805" s="73">
        <f t="shared" si="1004"/>
        <v>0</v>
      </c>
      <c r="DX805" s="73">
        <f t="shared" si="1005"/>
        <v>0</v>
      </c>
      <c r="DY805" s="125">
        <f t="shared" si="1006"/>
        <v>0</v>
      </c>
      <c r="DZ805" s="73">
        <f t="shared" si="1007"/>
        <v>1</v>
      </c>
      <c r="EA805" s="19">
        <f t="shared" si="1008"/>
        <v>0</v>
      </c>
      <c r="EB805" s="50">
        <f t="shared" si="1009"/>
        <v>0</v>
      </c>
      <c r="EC805" s="19">
        <f t="shared" si="1010"/>
        <v>0</v>
      </c>
      <c r="ED805" s="19">
        <f t="shared" si="1011"/>
        <v>1</v>
      </c>
      <c r="EE805" s="19">
        <f t="shared" si="1012"/>
        <v>0</v>
      </c>
      <c r="EF805" s="50">
        <f t="shared" si="1013"/>
        <v>0</v>
      </c>
      <c r="EG805" s="19">
        <f t="shared" si="1014"/>
        <v>1</v>
      </c>
      <c r="EH805" s="19">
        <f t="shared" si="1015"/>
        <v>0</v>
      </c>
      <c r="EI805" s="50">
        <f t="shared" si="1016"/>
        <v>0</v>
      </c>
      <c r="EJ805" s="125">
        <f t="shared" si="1017"/>
        <v>1</v>
      </c>
      <c r="EK805">
        <f t="shared" si="1018"/>
        <v>4039</v>
      </c>
      <c r="EL805">
        <f t="shared" si="1019"/>
        <v>124.2</v>
      </c>
      <c r="EM805">
        <f t="shared" si="1020"/>
        <v>232.7</v>
      </c>
      <c r="EN805">
        <f t="shared" si="1021"/>
        <v>502.7</v>
      </c>
      <c r="EO805">
        <f t="shared" si="1022"/>
        <v>0.14000000000000001</v>
      </c>
      <c r="EP805">
        <f t="shared" si="1023"/>
        <v>2.73</v>
      </c>
      <c r="EQ805">
        <f t="shared" si="1024"/>
        <v>753</v>
      </c>
      <c r="ER805" t="str">
        <f t="shared" si="1025"/>
        <v/>
      </c>
      <c r="ES805">
        <f t="shared" si="1026"/>
        <v>2.5</v>
      </c>
      <c r="ET805">
        <f t="shared" si="1027"/>
        <v>581.70000000000005</v>
      </c>
      <c r="EU805" s="61">
        <f t="shared" si="1028"/>
        <v>7044</v>
      </c>
      <c r="EV805" s="53" t="e">
        <f>IF(ISNUMBER(EK805),EK805*#REF!,"")</f>
        <v>#REF!</v>
      </c>
      <c r="EW805" s="53" t="e">
        <f>IF(ISNUMBER(EL805),EL805*#REF!,"")</f>
        <v>#REF!</v>
      </c>
      <c r="EX805" s="53" t="e">
        <f>IF(ISNUMBER(EM805),EM805*#REF!,"")</f>
        <v>#REF!</v>
      </c>
      <c r="EY805" s="53" t="e">
        <f>IF(ISNUMBER(EN805),EN805*#REF!,"")</f>
        <v>#REF!</v>
      </c>
      <c r="EZ805" s="53" t="e">
        <f>IF(ISNUMBER(EO805),EO805*#REF!,"")</f>
        <v>#REF!</v>
      </c>
      <c r="FA805" s="53" t="e">
        <f>IF(ISNUMBER(EP805),EP805*#REF!,"")</f>
        <v>#REF!</v>
      </c>
      <c r="FB805" s="53" t="e">
        <f>IF(ISNUMBER(EQ805),EQ805*#REF!,"")</f>
        <v>#REF!</v>
      </c>
      <c r="FC805" s="53" t="str">
        <f>IF(ISNUMBER(ER805),ER805*#REF!,"")</f>
        <v/>
      </c>
      <c r="FD805" s="53" t="e">
        <f>IF(ISNUMBER(ES805),ES805*#REF!,"")</f>
        <v>#REF!</v>
      </c>
      <c r="FE805" s="53" t="e">
        <f>IF(ISNUMBER(ET805),ET805*#REF!,"")</f>
        <v>#REF!</v>
      </c>
      <c r="FF805" s="52" t="e">
        <f>IF(ISNUMBER(EU805),EU805*#REF!,"")</f>
        <v>#REF!</v>
      </c>
      <c r="FG805" s="55" t="str">
        <f t="shared" si="1029"/>
        <v/>
      </c>
      <c r="FH805" s="55" t="str">
        <f t="shared" si="1030"/>
        <v/>
      </c>
      <c r="FI805" s="55" t="str">
        <f t="shared" si="1031"/>
        <v/>
      </c>
      <c r="FJ805" s="55" t="str">
        <f t="shared" si="1032"/>
        <v/>
      </c>
      <c r="FK805" s="55" t="str">
        <f t="shared" si="1033"/>
        <v/>
      </c>
      <c r="FL805" s="55" t="str">
        <f t="shared" si="1034"/>
        <v/>
      </c>
      <c r="FM805" s="55" t="str">
        <f t="shared" si="1035"/>
        <v/>
      </c>
      <c r="FN805" s="55" t="str">
        <f t="shared" si="1036"/>
        <v/>
      </c>
      <c r="FO805" s="55" t="str">
        <f t="shared" si="1037"/>
        <v/>
      </c>
      <c r="FP805" s="55" t="str">
        <f t="shared" si="1038"/>
        <v/>
      </c>
      <c r="FQ805" s="59" t="str">
        <f t="shared" si="1039"/>
        <v/>
      </c>
      <c r="FR805" s="53" t="str">
        <f t="shared" si="992"/>
        <v/>
      </c>
      <c r="FS805" s="53" t="e">
        <f t="shared" si="1040"/>
        <v>#VALUE!</v>
      </c>
      <c r="FT805" s="19" t="e">
        <f t="shared" si="1041"/>
        <v>#VALUE!</v>
      </c>
      <c r="FU805" s="19" t="e">
        <f t="shared" si="1042"/>
        <v>#VALUE!</v>
      </c>
      <c r="FV805" s="19" t="e">
        <f t="shared" si="1043"/>
        <v>#VALUE!</v>
      </c>
      <c r="FW805" s="50" t="e">
        <f t="shared" si="1044"/>
        <v>#VALUE!</v>
      </c>
      <c r="FX805" s="120">
        <f t="shared" si="1045"/>
        <v>0</v>
      </c>
      <c r="FY805" s="120">
        <f t="shared" si="1046"/>
        <v>0</v>
      </c>
      <c r="FZ805" s="120">
        <f t="shared" si="1047"/>
        <v>0</v>
      </c>
      <c r="GA805" s="120">
        <f t="shared" si="1048"/>
        <v>0</v>
      </c>
      <c r="GB805" s="120">
        <f t="shared" si="1049"/>
        <v>0</v>
      </c>
      <c r="GC805" s="120">
        <f t="shared" si="1050"/>
        <v>0</v>
      </c>
      <c r="GD805" s="120">
        <f t="shared" si="1051"/>
        <v>0</v>
      </c>
      <c r="GE805" s="120">
        <f t="shared" si="1052"/>
        <v>0</v>
      </c>
      <c r="GF805" s="120">
        <f t="shared" si="1053"/>
        <v>0</v>
      </c>
      <c r="GG805">
        <f t="shared" si="1054"/>
        <v>0</v>
      </c>
      <c r="GH805">
        <f t="shared" si="1055"/>
        <v>0</v>
      </c>
      <c r="GI805">
        <v>6</v>
      </c>
      <c r="GJ805" t="str">
        <f t="shared" si="1056"/>
        <v/>
      </c>
    </row>
    <row r="806" spans="1:192" x14ac:dyDescent="0.2">
      <c r="A806" s="50">
        <f t="shared" si="1057"/>
        <v>805</v>
      </c>
      <c r="B806" s="2" t="s">
        <v>664</v>
      </c>
      <c r="C806" s="58" t="s">
        <v>443</v>
      </c>
      <c r="D806" s="58" t="s">
        <v>1020</v>
      </c>
      <c r="E806" s="58"/>
      <c r="F806" s="83">
        <v>3498860</v>
      </c>
      <c r="G806" s="83">
        <v>5586480</v>
      </c>
      <c r="H806" s="77">
        <f t="shared" si="996"/>
        <v>498786.02600000001</v>
      </c>
      <c r="I806" s="77">
        <f t="shared" si="997"/>
        <v>5584685.1979999999</v>
      </c>
      <c r="J806" s="208">
        <v>141</v>
      </c>
      <c r="K806" s="83" t="s">
        <v>1333</v>
      </c>
      <c r="L806" s="83">
        <v>10</v>
      </c>
      <c r="M806" s="83"/>
      <c r="O806" s="83"/>
      <c r="P806" s="83"/>
      <c r="Q806" s="58" t="s">
        <v>2822</v>
      </c>
      <c r="R806" s="58" t="s">
        <v>774</v>
      </c>
      <c r="S806" s="2" t="s">
        <v>2813</v>
      </c>
      <c r="T806" s="241" t="str">
        <f t="shared" si="998"/>
        <v>-</v>
      </c>
      <c r="U806" s="241" t="str">
        <f t="shared" si="999"/>
        <v>M</v>
      </c>
      <c r="V806" s="241" t="str">
        <f t="shared" si="1000"/>
        <v>-</v>
      </c>
      <c r="W806" s="241" t="str">
        <f t="shared" si="991"/>
        <v>-</v>
      </c>
      <c r="X806" s="260">
        <f t="shared" si="989"/>
        <v>6</v>
      </c>
      <c r="Y806" s="261" t="str">
        <f t="shared" si="993"/>
        <v/>
      </c>
      <c r="Z806" s="68"/>
      <c r="AA806" s="69" t="s">
        <v>1533</v>
      </c>
      <c r="AB806" s="77">
        <v>1</v>
      </c>
      <c r="AC806" t="s">
        <v>883</v>
      </c>
      <c r="AD806" s="58" t="s">
        <v>2987</v>
      </c>
      <c r="AE806" s="56"/>
      <c r="AF806" s="83">
        <v>8.1999999999999993</v>
      </c>
      <c r="AG806" s="83"/>
      <c r="AH806" s="83"/>
      <c r="AI806" s="83"/>
      <c r="AJ806" s="83">
        <v>1.0103</v>
      </c>
      <c r="AK806" s="83">
        <v>15</v>
      </c>
      <c r="AL806" s="83"/>
      <c r="AM806" s="83"/>
      <c r="AN806" s="58"/>
      <c r="AO806" s="58"/>
      <c r="AP806" s="83"/>
      <c r="AQ806" s="58"/>
      <c r="AR806" s="58"/>
      <c r="AS806" s="193">
        <f t="shared" si="994"/>
        <v>14114.2</v>
      </c>
      <c r="AT806" s="248" t="str">
        <f t="shared" si="995"/>
        <v/>
      </c>
      <c r="AU806" s="58">
        <v>4114</v>
      </c>
      <c r="AV806" s="58">
        <v>227.7</v>
      </c>
      <c r="AW806" s="58">
        <v>490.3</v>
      </c>
      <c r="AX806" s="58">
        <v>7440</v>
      </c>
      <c r="AY806" s="64">
        <v>594</v>
      </c>
      <c r="AZ806" s="219">
        <v>744.3</v>
      </c>
      <c r="BA806" s="58">
        <v>3.2</v>
      </c>
      <c r="BB806" s="58">
        <v>474.1</v>
      </c>
      <c r="BC806" s="58"/>
      <c r="BD806" s="64"/>
      <c r="BE806" s="58"/>
      <c r="BF806" s="58"/>
      <c r="BG806" s="58"/>
      <c r="BH806" s="58">
        <v>2.6</v>
      </c>
      <c r="BI806" s="58"/>
      <c r="BJ806" s="58"/>
      <c r="BK806" s="58"/>
      <c r="BL806" s="58"/>
      <c r="BM806" s="58">
        <v>21.1</v>
      </c>
      <c r="BN806" s="68"/>
      <c r="BO806" s="81"/>
      <c r="BP806" s="81">
        <v>2900</v>
      </c>
      <c r="BQ806" s="81"/>
      <c r="BR806" s="81"/>
      <c r="BS806" s="81"/>
      <c r="BT806" s="81"/>
      <c r="BU806" s="81"/>
      <c r="BV806" s="81"/>
      <c r="BW806" s="81"/>
      <c r="BX806" s="81"/>
      <c r="BY806" s="81"/>
      <c r="BZ806" s="81"/>
      <c r="CA806" s="81"/>
      <c r="CB806" s="81"/>
      <c r="CC806" s="81"/>
      <c r="CD806" s="81"/>
      <c r="CE806" s="81"/>
      <c r="CF806" s="81"/>
      <c r="CG806" s="81"/>
      <c r="CH806" s="81"/>
      <c r="CI806" s="81"/>
      <c r="CJ806" s="81"/>
      <c r="CK806" s="81"/>
      <c r="CL806" s="82"/>
      <c r="CM806" s="81"/>
      <c r="CN806" s="81">
        <v>115</v>
      </c>
      <c r="CO806" s="81"/>
      <c r="CP806" s="58"/>
      <c r="CQ806" s="68"/>
      <c r="CR806" s="58"/>
      <c r="CS806" s="58"/>
      <c r="CT806" s="58"/>
      <c r="CU806" s="58"/>
      <c r="CV806" s="58"/>
      <c r="CW806" s="58"/>
      <c r="CX806" s="58"/>
      <c r="CY806" s="58"/>
      <c r="CZ806" s="58"/>
      <c r="DA806" s="68"/>
      <c r="DB806" s="81"/>
      <c r="DC806" s="81"/>
      <c r="DD806" s="81"/>
      <c r="DE806" s="81"/>
      <c r="DF806" s="81"/>
      <c r="DG806" s="81"/>
      <c r="DH806" s="81"/>
      <c r="DI806" s="81"/>
      <c r="DJ806" s="81"/>
      <c r="DK806" s="103"/>
      <c r="DL806" s="103"/>
      <c r="DM806" s="103"/>
      <c r="DN806" s="81"/>
      <c r="DO806" s="81"/>
      <c r="DP806" s="103"/>
      <c r="DQ806" s="103"/>
      <c r="DR806" s="103"/>
      <c r="DS806" s="104"/>
      <c r="DT806" s="50">
        <f t="shared" si="1001"/>
        <v>1</v>
      </c>
      <c r="DU806" s="73">
        <f t="shared" si="1002"/>
        <v>1</v>
      </c>
      <c r="DV806" s="73">
        <f t="shared" si="1003"/>
        <v>0</v>
      </c>
      <c r="DW806" s="73">
        <f t="shared" si="1004"/>
        <v>0</v>
      </c>
      <c r="DX806" s="73">
        <f t="shared" si="1005"/>
        <v>0</v>
      </c>
      <c r="DY806" s="125">
        <f t="shared" si="1006"/>
        <v>0</v>
      </c>
      <c r="DZ806" s="73">
        <f t="shared" si="1007"/>
        <v>1</v>
      </c>
      <c r="EA806" s="19">
        <f t="shared" si="1008"/>
        <v>0</v>
      </c>
      <c r="EB806" s="50">
        <f t="shared" si="1009"/>
        <v>0</v>
      </c>
      <c r="EC806" s="19">
        <f t="shared" si="1010"/>
        <v>0</v>
      </c>
      <c r="ED806" s="19">
        <f t="shared" si="1011"/>
        <v>1</v>
      </c>
      <c r="EE806" s="19">
        <f t="shared" si="1012"/>
        <v>0</v>
      </c>
      <c r="EF806" s="50">
        <f t="shared" si="1013"/>
        <v>0</v>
      </c>
      <c r="EG806" s="19">
        <f t="shared" si="1014"/>
        <v>1</v>
      </c>
      <c r="EH806" s="19">
        <f t="shared" si="1015"/>
        <v>0</v>
      </c>
      <c r="EI806" s="50">
        <f t="shared" si="1016"/>
        <v>0</v>
      </c>
      <c r="EJ806" s="125">
        <f t="shared" si="1017"/>
        <v>1</v>
      </c>
      <c r="EK806">
        <f t="shared" si="1018"/>
        <v>4114</v>
      </c>
      <c r="EL806">
        <f t="shared" si="1019"/>
        <v>474.1</v>
      </c>
      <c r="EM806">
        <f t="shared" si="1020"/>
        <v>227.7</v>
      </c>
      <c r="EN806">
        <f t="shared" si="1021"/>
        <v>490.3</v>
      </c>
      <c r="EO806" t="str">
        <f t="shared" si="1022"/>
        <v/>
      </c>
      <c r="EP806" t="str">
        <f t="shared" si="1023"/>
        <v/>
      </c>
      <c r="EQ806">
        <f t="shared" si="1024"/>
        <v>744.3</v>
      </c>
      <c r="ER806" t="str">
        <f t="shared" si="1025"/>
        <v/>
      </c>
      <c r="ES806" t="str">
        <f t="shared" si="1026"/>
        <v/>
      </c>
      <c r="ET806">
        <f t="shared" si="1027"/>
        <v>594</v>
      </c>
      <c r="EU806" s="61">
        <f t="shared" si="1028"/>
        <v>7440</v>
      </c>
      <c r="EV806" s="53" t="e">
        <f>IF(ISNUMBER(EK806),EK806*#REF!,"")</f>
        <v>#REF!</v>
      </c>
      <c r="EW806" s="53" t="e">
        <f>IF(ISNUMBER(EL806),EL806*#REF!,"")</f>
        <v>#REF!</v>
      </c>
      <c r="EX806" s="53" t="e">
        <f>IF(ISNUMBER(EM806),EM806*#REF!,"")</f>
        <v>#REF!</v>
      </c>
      <c r="EY806" s="53" t="e">
        <f>IF(ISNUMBER(EN806),EN806*#REF!,"")</f>
        <v>#REF!</v>
      </c>
      <c r="EZ806" s="53" t="str">
        <f>IF(ISNUMBER(EO806),EO806*#REF!,"")</f>
        <v/>
      </c>
      <c r="FA806" s="53" t="str">
        <f>IF(ISNUMBER(EP806),EP806*#REF!,"")</f>
        <v/>
      </c>
      <c r="FB806" s="53" t="e">
        <f>IF(ISNUMBER(EQ806),EQ806*#REF!,"")</f>
        <v>#REF!</v>
      </c>
      <c r="FC806" s="53" t="str">
        <f>IF(ISNUMBER(ER806),ER806*#REF!,"")</f>
        <v/>
      </c>
      <c r="FD806" s="53" t="str">
        <f>IF(ISNUMBER(ES806),ES806*#REF!,"")</f>
        <v/>
      </c>
      <c r="FE806" s="53" t="e">
        <f>IF(ISNUMBER(ET806),ET806*#REF!,"")</f>
        <v>#REF!</v>
      </c>
      <c r="FF806" s="52" t="e">
        <f>IF(ISNUMBER(EU806),EU806*#REF!,"")</f>
        <v>#REF!</v>
      </c>
      <c r="FG806" s="55" t="str">
        <f t="shared" si="1029"/>
        <v/>
      </c>
      <c r="FH806" s="55" t="str">
        <f t="shared" si="1030"/>
        <v/>
      </c>
      <c r="FI806" s="55" t="str">
        <f t="shared" si="1031"/>
        <v/>
      </c>
      <c r="FJ806" s="55" t="str">
        <f t="shared" si="1032"/>
        <v/>
      </c>
      <c r="FK806" s="55" t="str">
        <f t="shared" si="1033"/>
        <v/>
      </c>
      <c r="FL806" s="55" t="str">
        <f t="shared" si="1034"/>
        <v/>
      </c>
      <c r="FM806" s="55" t="str">
        <f t="shared" si="1035"/>
        <v/>
      </c>
      <c r="FN806" s="55" t="str">
        <f t="shared" si="1036"/>
        <v/>
      </c>
      <c r="FO806" s="55" t="str">
        <f t="shared" si="1037"/>
        <v/>
      </c>
      <c r="FP806" s="55" t="str">
        <f t="shared" si="1038"/>
        <v/>
      </c>
      <c r="FQ806" s="59" t="str">
        <f t="shared" si="1039"/>
        <v/>
      </c>
      <c r="FR806" s="53" t="str">
        <f t="shared" si="992"/>
        <v/>
      </c>
      <c r="FS806" s="53" t="e">
        <f t="shared" si="1040"/>
        <v>#VALUE!</v>
      </c>
      <c r="FT806" s="19" t="e">
        <f t="shared" si="1041"/>
        <v>#VALUE!</v>
      </c>
      <c r="FU806" s="19" t="e">
        <f t="shared" si="1042"/>
        <v>#VALUE!</v>
      </c>
      <c r="FV806" s="19" t="e">
        <f t="shared" si="1043"/>
        <v>#VALUE!</v>
      </c>
      <c r="FW806" s="50" t="e">
        <f t="shared" si="1044"/>
        <v>#VALUE!</v>
      </c>
      <c r="FX806" s="120">
        <f t="shared" si="1045"/>
        <v>0</v>
      </c>
      <c r="FY806" s="120">
        <f t="shared" si="1046"/>
        <v>0</v>
      </c>
      <c r="FZ806" s="120">
        <f t="shared" si="1047"/>
        <v>0</v>
      </c>
      <c r="GA806" s="120">
        <f t="shared" si="1048"/>
        <v>0</v>
      </c>
      <c r="GB806" s="120">
        <f t="shared" si="1049"/>
        <v>0</v>
      </c>
      <c r="GC806" s="120">
        <f t="shared" si="1050"/>
        <v>0</v>
      </c>
      <c r="GD806" s="120">
        <f t="shared" si="1051"/>
        <v>0</v>
      </c>
      <c r="GE806" s="120">
        <f t="shared" si="1052"/>
        <v>0</v>
      </c>
      <c r="GF806" s="120">
        <f t="shared" si="1053"/>
        <v>0</v>
      </c>
      <c r="GG806">
        <f t="shared" si="1054"/>
        <v>0</v>
      </c>
      <c r="GH806">
        <f t="shared" si="1055"/>
        <v>0</v>
      </c>
      <c r="GI806">
        <v>6</v>
      </c>
      <c r="GJ806" t="str">
        <f t="shared" si="1056"/>
        <v/>
      </c>
    </row>
    <row r="807" spans="1:192" x14ac:dyDescent="0.2">
      <c r="A807" s="50">
        <f t="shared" si="1057"/>
        <v>806</v>
      </c>
      <c r="B807" s="2" t="s">
        <v>664</v>
      </c>
      <c r="C807" s="58" t="s">
        <v>443</v>
      </c>
      <c r="D807" s="58" t="s">
        <v>1020</v>
      </c>
      <c r="E807" s="58"/>
      <c r="F807" s="83">
        <v>3498860</v>
      </c>
      <c r="G807" s="83">
        <v>5586480</v>
      </c>
      <c r="H807" s="77">
        <f t="shared" si="996"/>
        <v>498786.02600000001</v>
      </c>
      <c r="I807" s="77">
        <f t="shared" si="997"/>
        <v>5584685.1979999999</v>
      </c>
      <c r="J807" s="208">
        <v>141</v>
      </c>
      <c r="K807" s="83" t="s">
        <v>1333</v>
      </c>
      <c r="L807" s="83">
        <v>10</v>
      </c>
      <c r="M807" s="83"/>
      <c r="O807" s="83"/>
      <c r="P807" s="83"/>
      <c r="Q807" s="58" t="s">
        <v>2822</v>
      </c>
      <c r="R807" s="58" t="s">
        <v>774</v>
      </c>
      <c r="S807" s="2" t="s">
        <v>2813</v>
      </c>
      <c r="T807" s="241" t="str">
        <f t="shared" si="998"/>
        <v>-</v>
      </c>
      <c r="U807" s="241" t="str">
        <f t="shared" si="999"/>
        <v>-</v>
      </c>
      <c r="V807" s="241" t="str">
        <f t="shared" si="1000"/>
        <v>B</v>
      </c>
      <c r="W807" s="241" t="str">
        <f t="shared" si="991"/>
        <v>-</v>
      </c>
      <c r="X807" s="260">
        <f t="shared" si="989"/>
        <v>6</v>
      </c>
      <c r="Y807" s="261" t="str">
        <f t="shared" si="993"/>
        <v/>
      </c>
      <c r="Z807" s="68" t="s">
        <v>1572</v>
      </c>
      <c r="AA807" s="69">
        <v>19262</v>
      </c>
      <c r="AB807" s="77">
        <v>2</v>
      </c>
      <c r="AC807" s="58" t="s">
        <v>560</v>
      </c>
      <c r="AD807" s="58" t="s">
        <v>2373</v>
      </c>
      <c r="AE807" s="68"/>
      <c r="AF807" s="83">
        <v>14.1</v>
      </c>
      <c r="AG807" s="83"/>
      <c r="AH807" s="83">
        <v>6.3</v>
      </c>
      <c r="AI807" s="83"/>
      <c r="AJ807" s="83"/>
      <c r="AK807" s="83"/>
      <c r="AL807" s="83"/>
      <c r="AM807" s="83">
        <v>0.05</v>
      </c>
      <c r="AN807" s="58"/>
      <c r="AO807" s="58"/>
      <c r="AP807" s="83"/>
      <c r="AQ807" s="58"/>
      <c r="AR807" s="58">
        <v>17118</v>
      </c>
      <c r="AS807" s="193">
        <f t="shared" si="994"/>
        <v>17117.809999999998</v>
      </c>
      <c r="AT807" s="248" t="str">
        <f t="shared" si="995"/>
        <v/>
      </c>
      <c r="AU807" s="58">
        <v>5326</v>
      </c>
      <c r="AV807" s="58">
        <v>269.10000000000002</v>
      </c>
      <c r="AW807" s="58">
        <v>589.9</v>
      </c>
      <c r="AX807" s="58">
        <v>9188</v>
      </c>
      <c r="AY807" s="58">
        <v>713.7</v>
      </c>
      <c r="AZ807" s="68">
        <v>829.1</v>
      </c>
      <c r="BA807" s="58"/>
      <c r="BB807" s="58">
        <v>158.1</v>
      </c>
      <c r="BC807" s="58"/>
      <c r="BD807" s="58">
        <v>1.6</v>
      </c>
      <c r="BE807" s="58">
        <v>6.57</v>
      </c>
      <c r="BF807" s="60">
        <v>0.2</v>
      </c>
      <c r="BG807" s="58"/>
      <c r="BH807" s="58"/>
      <c r="BI807" s="58"/>
      <c r="BJ807" s="58"/>
      <c r="BK807" s="58"/>
      <c r="BL807" s="58"/>
      <c r="BM807" s="58">
        <v>35.54</v>
      </c>
      <c r="BN807" s="68"/>
      <c r="BO807" s="81"/>
      <c r="BP807" s="81"/>
      <c r="BQ807" s="81"/>
      <c r="BR807" s="81"/>
      <c r="BS807" s="81"/>
      <c r="BT807" s="81"/>
      <c r="BU807" s="81"/>
      <c r="BV807" s="81"/>
      <c r="BW807" s="81"/>
      <c r="BX807" s="81"/>
      <c r="BY807" s="81"/>
      <c r="BZ807" s="81"/>
      <c r="CA807" s="81"/>
      <c r="CB807" s="81"/>
      <c r="CC807" s="81"/>
      <c r="CD807" s="81"/>
      <c r="CE807" s="81"/>
      <c r="CF807" s="81"/>
      <c r="CG807" s="81"/>
      <c r="CH807" s="81"/>
      <c r="CI807" s="81"/>
      <c r="CJ807" s="81"/>
      <c r="CK807" s="81"/>
      <c r="CL807" s="82"/>
      <c r="CM807" s="81"/>
      <c r="CN807" s="81">
        <v>569</v>
      </c>
      <c r="CO807" s="81"/>
      <c r="CP807" s="58"/>
      <c r="CQ807" s="68"/>
      <c r="CR807" s="58"/>
      <c r="CS807" s="58"/>
      <c r="CT807" s="58"/>
      <c r="CU807" s="58"/>
      <c r="CV807" s="58"/>
      <c r="CW807" s="58"/>
      <c r="CX807" s="58"/>
      <c r="CY807" s="58"/>
      <c r="CZ807" s="58"/>
      <c r="DA807" s="68"/>
      <c r="DB807" s="81"/>
      <c r="DC807" s="81"/>
      <c r="DD807" s="81"/>
      <c r="DE807" s="81"/>
      <c r="DF807" s="81"/>
      <c r="DG807" s="81"/>
      <c r="DH807" s="81"/>
      <c r="DI807" s="81"/>
      <c r="DJ807" s="81"/>
      <c r="DK807" s="103"/>
      <c r="DL807" s="103"/>
      <c r="DM807" s="103"/>
      <c r="DN807" s="81"/>
      <c r="DO807" s="81"/>
      <c r="DP807" s="103"/>
      <c r="DQ807" s="103"/>
      <c r="DR807" s="103"/>
      <c r="DS807" s="104"/>
      <c r="DT807" s="50">
        <f t="shared" si="1001"/>
        <v>0</v>
      </c>
      <c r="DU807" s="73">
        <f t="shared" si="1002"/>
        <v>1</v>
      </c>
      <c r="DV807" s="73">
        <f t="shared" si="1003"/>
        <v>0</v>
      </c>
      <c r="DW807" s="73">
        <f t="shared" si="1004"/>
        <v>0</v>
      </c>
      <c r="DX807" s="73">
        <f t="shared" si="1005"/>
        <v>0</v>
      </c>
      <c r="DY807" s="125">
        <f t="shared" si="1006"/>
        <v>0</v>
      </c>
      <c r="DZ807" s="73">
        <f t="shared" si="1007"/>
        <v>1</v>
      </c>
      <c r="EA807" s="19">
        <f t="shared" si="1008"/>
        <v>0</v>
      </c>
      <c r="EB807" s="50">
        <f t="shared" si="1009"/>
        <v>0</v>
      </c>
      <c r="EC807" s="19">
        <f t="shared" si="1010"/>
        <v>0</v>
      </c>
      <c r="ED807" s="19">
        <f t="shared" si="1011"/>
        <v>0</v>
      </c>
      <c r="EE807" s="19">
        <f t="shared" si="1012"/>
        <v>1</v>
      </c>
      <c r="EF807" s="50">
        <f t="shared" si="1013"/>
        <v>0</v>
      </c>
      <c r="EG807" s="19">
        <f t="shared" si="1014"/>
        <v>1</v>
      </c>
      <c r="EH807" s="19">
        <f t="shared" si="1015"/>
        <v>0</v>
      </c>
      <c r="EI807" s="50">
        <f t="shared" si="1016"/>
        <v>0</v>
      </c>
      <c r="EJ807" s="125">
        <f t="shared" si="1017"/>
        <v>1</v>
      </c>
      <c r="EK807">
        <f t="shared" si="1018"/>
        <v>5326</v>
      </c>
      <c r="EL807">
        <f t="shared" si="1019"/>
        <v>158.1</v>
      </c>
      <c r="EM807">
        <f t="shared" si="1020"/>
        <v>269.10000000000002</v>
      </c>
      <c r="EN807">
        <f t="shared" si="1021"/>
        <v>589.9</v>
      </c>
      <c r="EO807">
        <f t="shared" si="1022"/>
        <v>0.2</v>
      </c>
      <c r="EP807">
        <f t="shared" si="1023"/>
        <v>6.57</v>
      </c>
      <c r="EQ807">
        <f t="shared" si="1024"/>
        <v>829.1</v>
      </c>
      <c r="ER807" t="str">
        <f t="shared" si="1025"/>
        <v/>
      </c>
      <c r="ES807" t="str">
        <f t="shared" si="1026"/>
        <v/>
      </c>
      <c r="ET807">
        <f t="shared" si="1027"/>
        <v>713.7</v>
      </c>
      <c r="EU807" s="61">
        <f t="shared" si="1028"/>
        <v>9188</v>
      </c>
      <c r="EV807" s="53" t="e">
        <f>IF(ISNUMBER(EK807),EK807*#REF!,"")</f>
        <v>#REF!</v>
      </c>
      <c r="EW807" s="53" t="e">
        <f>IF(ISNUMBER(EL807),EL807*#REF!,"")</f>
        <v>#REF!</v>
      </c>
      <c r="EX807" s="53" t="e">
        <f>IF(ISNUMBER(EM807),EM807*#REF!,"")</f>
        <v>#REF!</v>
      </c>
      <c r="EY807" s="53" t="e">
        <f>IF(ISNUMBER(EN807),EN807*#REF!,"")</f>
        <v>#REF!</v>
      </c>
      <c r="EZ807" s="53" t="e">
        <f>IF(ISNUMBER(EO807),EO807*#REF!,"")</f>
        <v>#REF!</v>
      </c>
      <c r="FA807" s="53" t="e">
        <f>IF(ISNUMBER(EP807),EP807*#REF!,"")</f>
        <v>#REF!</v>
      </c>
      <c r="FB807" s="53" t="e">
        <f>IF(ISNUMBER(EQ807),EQ807*#REF!,"")</f>
        <v>#REF!</v>
      </c>
      <c r="FC807" s="53" t="str">
        <f>IF(ISNUMBER(ER807),ER807*#REF!,"")</f>
        <v/>
      </c>
      <c r="FD807" s="53" t="str">
        <f>IF(ISNUMBER(ES807),ES807*#REF!,"")</f>
        <v/>
      </c>
      <c r="FE807" s="53" t="e">
        <f>IF(ISNUMBER(ET807),ET807*#REF!,"")</f>
        <v>#REF!</v>
      </c>
      <c r="FF807" s="52" t="e">
        <f>IF(ISNUMBER(EU807),EU807*#REF!,"")</f>
        <v>#REF!</v>
      </c>
      <c r="FG807" s="55" t="str">
        <f t="shared" si="1029"/>
        <v/>
      </c>
      <c r="FH807" s="55" t="str">
        <f t="shared" si="1030"/>
        <v/>
      </c>
      <c r="FI807" s="55" t="str">
        <f t="shared" si="1031"/>
        <v/>
      </c>
      <c r="FJ807" s="55" t="str">
        <f t="shared" si="1032"/>
        <v/>
      </c>
      <c r="FK807" s="55" t="str">
        <f t="shared" si="1033"/>
        <v/>
      </c>
      <c r="FL807" s="55" t="str">
        <f t="shared" si="1034"/>
        <v/>
      </c>
      <c r="FM807" s="55" t="str">
        <f t="shared" si="1035"/>
        <v/>
      </c>
      <c r="FN807" s="55" t="str">
        <f t="shared" si="1036"/>
        <v/>
      </c>
      <c r="FO807" s="55" t="str">
        <f t="shared" si="1037"/>
        <v/>
      </c>
      <c r="FP807" s="55" t="str">
        <f t="shared" si="1038"/>
        <v/>
      </c>
      <c r="FQ807" s="59" t="str">
        <f t="shared" si="1039"/>
        <v/>
      </c>
      <c r="FR807" s="53" t="str">
        <f t="shared" si="992"/>
        <v/>
      </c>
      <c r="FS807" s="53" t="e">
        <f t="shared" si="1040"/>
        <v>#VALUE!</v>
      </c>
      <c r="FT807" s="19" t="e">
        <f t="shared" si="1041"/>
        <v>#VALUE!</v>
      </c>
      <c r="FU807" s="19" t="e">
        <f t="shared" si="1042"/>
        <v>#VALUE!</v>
      </c>
      <c r="FV807" s="19" t="e">
        <f t="shared" si="1043"/>
        <v>#VALUE!</v>
      </c>
      <c r="FW807" s="50" t="e">
        <f t="shared" si="1044"/>
        <v>#VALUE!</v>
      </c>
      <c r="FX807" s="120">
        <f t="shared" si="1045"/>
        <v>0</v>
      </c>
      <c r="FY807" s="120">
        <f t="shared" si="1046"/>
        <v>0</v>
      </c>
      <c r="FZ807" s="120">
        <f t="shared" si="1047"/>
        <v>0</v>
      </c>
      <c r="GA807" s="120">
        <f t="shared" si="1048"/>
        <v>0</v>
      </c>
      <c r="GB807" s="120">
        <f t="shared" si="1049"/>
        <v>0</v>
      </c>
      <c r="GC807" s="120">
        <f t="shared" si="1050"/>
        <v>0</v>
      </c>
      <c r="GD807" s="120">
        <f t="shared" si="1051"/>
        <v>0</v>
      </c>
      <c r="GE807" s="120">
        <f t="shared" si="1052"/>
        <v>0</v>
      </c>
      <c r="GF807" s="120">
        <f t="shared" si="1053"/>
        <v>0</v>
      </c>
      <c r="GG807">
        <f t="shared" si="1054"/>
        <v>0</v>
      </c>
      <c r="GH807">
        <f t="shared" si="1055"/>
        <v>0</v>
      </c>
      <c r="GI807">
        <v>6</v>
      </c>
      <c r="GJ807" t="str">
        <f t="shared" si="1056"/>
        <v/>
      </c>
    </row>
    <row r="808" spans="1:192" x14ac:dyDescent="0.2">
      <c r="A808" s="50">
        <f t="shared" si="1057"/>
        <v>807</v>
      </c>
      <c r="B808" s="2" t="s">
        <v>664</v>
      </c>
      <c r="C808" s="58" t="s">
        <v>444</v>
      </c>
      <c r="D808" s="58" t="s">
        <v>1021</v>
      </c>
      <c r="E808" s="58"/>
      <c r="F808" s="83">
        <v>3498910</v>
      </c>
      <c r="G808" s="83">
        <v>5586470</v>
      </c>
      <c r="H808" s="77">
        <f t="shared" si="996"/>
        <v>498836.00600000005</v>
      </c>
      <c r="I808" s="77">
        <f t="shared" si="997"/>
        <v>5584675.2020000005</v>
      </c>
      <c r="J808" s="208">
        <v>141</v>
      </c>
      <c r="K808" s="83" t="s">
        <v>1333</v>
      </c>
      <c r="L808" s="83">
        <v>10</v>
      </c>
      <c r="M808" s="83"/>
      <c r="O808" s="83"/>
      <c r="P808" s="83"/>
      <c r="Q808" s="58" t="s">
        <v>2822</v>
      </c>
      <c r="R808" s="58" t="s">
        <v>774</v>
      </c>
      <c r="S808" s="2" t="s">
        <v>2813</v>
      </c>
      <c r="T808" s="241" t="str">
        <f t="shared" si="998"/>
        <v>-</v>
      </c>
      <c r="U808" s="241" t="str">
        <f t="shared" si="999"/>
        <v>M</v>
      </c>
      <c r="V808" s="241" t="str">
        <f t="shared" si="1000"/>
        <v>-</v>
      </c>
      <c r="W808" s="241" t="str">
        <f t="shared" si="991"/>
        <v>-</v>
      </c>
      <c r="X808" s="260">
        <f t="shared" ref="X808:X871" si="1058">GI808</f>
        <v>6</v>
      </c>
      <c r="Y808" s="261" t="str">
        <f t="shared" si="993"/>
        <v/>
      </c>
      <c r="Z808" s="68"/>
      <c r="AA808" s="69" t="s">
        <v>2197</v>
      </c>
      <c r="AB808" s="77">
        <v>1</v>
      </c>
      <c r="AC808" s="58" t="s">
        <v>871</v>
      </c>
      <c r="AD808" s="58" t="s">
        <v>2987</v>
      </c>
      <c r="AE808" s="56"/>
      <c r="AF808" s="63">
        <v>15</v>
      </c>
      <c r="AG808" s="83"/>
      <c r="AH808" s="83"/>
      <c r="AI808" s="83"/>
      <c r="AJ808" s="83">
        <v>1.0086999999999999</v>
      </c>
      <c r="AK808" s="83">
        <v>15</v>
      </c>
      <c r="AL808" s="83"/>
      <c r="AM808" s="83"/>
      <c r="AN808" s="58"/>
      <c r="AO808" s="58"/>
      <c r="AP808" s="83"/>
      <c r="AQ808" s="58"/>
      <c r="AR808" s="58"/>
      <c r="AS808" s="193">
        <f t="shared" si="994"/>
        <v>12626.300000000001</v>
      </c>
      <c r="AT808" s="248" t="str">
        <f t="shared" si="995"/>
        <v/>
      </c>
      <c r="AU808" s="58">
        <v>3737</v>
      </c>
      <c r="AV808" s="58">
        <v>231.2</v>
      </c>
      <c r="AW808" s="58">
        <v>463.8</v>
      </c>
      <c r="AX808" s="58">
        <v>6604</v>
      </c>
      <c r="AY808" s="58">
        <v>567.20000000000005</v>
      </c>
      <c r="AZ808" s="68">
        <v>757.7</v>
      </c>
      <c r="BA808" s="58"/>
      <c r="BB808" s="58">
        <v>236.5</v>
      </c>
      <c r="BC808" s="58"/>
      <c r="BD808" s="58"/>
      <c r="BE808" s="58">
        <v>6.5</v>
      </c>
      <c r="BF808" s="60"/>
      <c r="BG808" s="58"/>
      <c r="BH808" s="58"/>
      <c r="BI808" s="58"/>
      <c r="BJ808" s="58"/>
      <c r="BK808" s="58"/>
      <c r="BL808" s="58"/>
      <c r="BM808" s="58">
        <v>22.3</v>
      </c>
      <c r="BN808" s="68"/>
      <c r="BO808" s="81"/>
      <c r="BP808" s="81">
        <v>100</v>
      </c>
      <c r="BQ808" s="81"/>
      <c r="BR808" s="81"/>
      <c r="BS808" s="81"/>
      <c r="BT808" s="81"/>
      <c r="BU808" s="81"/>
      <c r="BV808" s="81"/>
      <c r="BW808" s="81"/>
      <c r="BX808" s="81"/>
      <c r="BY808" s="81"/>
      <c r="BZ808" s="81"/>
      <c r="CA808" s="81"/>
      <c r="CB808" s="81"/>
      <c r="CC808" s="81"/>
      <c r="CD808" s="81"/>
      <c r="CE808" s="81"/>
      <c r="CF808" s="81"/>
      <c r="CG808" s="81"/>
      <c r="CH808" s="81"/>
      <c r="CI808" s="81"/>
      <c r="CJ808" s="81"/>
      <c r="CK808" s="81"/>
      <c r="CL808" s="82"/>
      <c r="CM808" s="81"/>
      <c r="CN808" s="81">
        <v>253</v>
      </c>
      <c r="CO808" s="81"/>
      <c r="CP808" s="58"/>
      <c r="CQ808" s="68"/>
      <c r="CR808" s="58"/>
      <c r="CS808" s="58"/>
      <c r="CT808" s="58"/>
      <c r="CU808" s="58"/>
      <c r="CV808" s="58"/>
      <c r="CW808" s="58"/>
      <c r="CX808" s="58"/>
      <c r="CY808" s="58"/>
      <c r="CZ808" s="58"/>
      <c r="DA808" s="68"/>
      <c r="DB808" s="81"/>
      <c r="DC808" s="81"/>
      <c r="DD808" s="81"/>
      <c r="DE808" s="81"/>
      <c r="DF808" s="81"/>
      <c r="DG808" s="81"/>
      <c r="DH808" s="81"/>
      <c r="DI808" s="81"/>
      <c r="DJ808" s="81"/>
      <c r="DK808" s="103"/>
      <c r="DL808" s="103"/>
      <c r="DM808" s="103"/>
      <c r="DN808" s="81"/>
      <c r="DO808" s="81"/>
      <c r="DP808" s="103"/>
      <c r="DQ808" s="103"/>
      <c r="DR808" s="103"/>
      <c r="DS808" s="104"/>
      <c r="DT808" s="50">
        <f t="shared" si="1001"/>
        <v>1</v>
      </c>
      <c r="DU808" s="73">
        <f t="shared" si="1002"/>
        <v>1</v>
      </c>
      <c r="DV808" s="73">
        <f t="shared" si="1003"/>
        <v>0</v>
      </c>
      <c r="DW808" s="73">
        <f t="shared" si="1004"/>
        <v>0</v>
      </c>
      <c r="DX808" s="73">
        <f t="shared" si="1005"/>
        <v>0</v>
      </c>
      <c r="DY808" s="125">
        <f t="shared" si="1006"/>
        <v>0</v>
      </c>
      <c r="DZ808" s="73">
        <f t="shared" si="1007"/>
        <v>1</v>
      </c>
      <c r="EA808" s="19">
        <f t="shared" si="1008"/>
        <v>0</v>
      </c>
      <c r="EB808" s="50">
        <f t="shared" si="1009"/>
        <v>0</v>
      </c>
      <c r="EC808" s="19">
        <f t="shared" si="1010"/>
        <v>0</v>
      </c>
      <c r="ED808" s="19">
        <f t="shared" si="1011"/>
        <v>1</v>
      </c>
      <c r="EE808" s="19">
        <f t="shared" si="1012"/>
        <v>0</v>
      </c>
      <c r="EF808" s="50">
        <f t="shared" si="1013"/>
        <v>0</v>
      </c>
      <c r="EG808" s="19">
        <f t="shared" si="1014"/>
        <v>1</v>
      </c>
      <c r="EH808" s="19">
        <f t="shared" si="1015"/>
        <v>0</v>
      </c>
      <c r="EI808" s="50">
        <f t="shared" si="1016"/>
        <v>0</v>
      </c>
      <c r="EJ808" s="125">
        <f t="shared" si="1017"/>
        <v>1</v>
      </c>
      <c r="EK808">
        <f t="shared" si="1018"/>
        <v>3737</v>
      </c>
      <c r="EL808">
        <f t="shared" si="1019"/>
        <v>236.5</v>
      </c>
      <c r="EM808">
        <f t="shared" si="1020"/>
        <v>231.2</v>
      </c>
      <c r="EN808">
        <f t="shared" si="1021"/>
        <v>463.8</v>
      </c>
      <c r="EO808" t="str">
        <f t="shared" si="1022"/>
        <v/>
      </c>
      <c r="EP808">
        <f t="shared" si="1023"/>
        <v>6.5</v>
      </c>
      <c r="EQ808">
        <f t="shared" si="1024"/>
        <v>757.7</v>
      </c>
      <c r="ER808" t="str">
        <f t="shared" si="1025"/>
        <v/>
      </c>
      <c r="ES808" t="str">
        <f t="shared" si="1026"/>
        <v/>
      </c>
      <c r="ET808">
        <f t="shared" si="1027"/>
        <v>567.20000000000005</v>
      </c>
      <c r="EU808" s="61">
        <f t="shared" si="1028"/>
        <v>6604</v>
      </c>
      <c r="EV808" s="53" t="e">
        <f>IF(ISNUMBER(EK808),EK808*#REF!,"")</f>
        <v>#REF!</v>
      </c>
      <c r="EW808" s="53" t="e">
        <f>IF(ISNUMBER(EL808),EL808*#REF!,"")</f>
        <v>#REF!</v>
      </c>
      <c r="EX808" s="53" t="e">
        <f>IF(ISNUMBER(EM808),EM808*#REF!,"")</f>
        <v>#REF!</v>
      </c>
      <c r="EY808" s="53" t="e">
        <f>IF(ISNUMBER(EN808),EN808*#REF!,"")</f>
        <v>#REF!</v>
      </c>
      <c r="EZ808" s="53" t="str">
        <f>IF(ISNUMBER(EO808),EO808*#REF!,"")</f>
        <v/>
      </c>
      <c r="FA808" s="53" t="e">
        <f>IF(ISNUMBER(EP808),EP808*#REF!,"")</f>
        <v>#REF!</v>
      </c>
      <c r="FB808" s="53" t="e">
        <f>IF(ISNUMBER(EQ808),EQ808*#REF!,"")</f>
        <v>#REF!</v>
      </c>
      <c r="FC808" s="53" t="str">
        <f>IF(ISNUMBER(ER808),ER808*#REF!,"")</f>
        <v/>
      </c>
      <c r="FD808" s="53" t="str">
        <f>IF(ISNUMBER(ES808),ES808*#REF!,"")</f>
        <v/>
      </c>
      <c r="FE808" s="53" t="e">
        <f>IF(ISNUMBER(ET808),ET808*#REF!,"")</f>
        <v>#REF!</v>
      </c>
      <c r="FF808" s="52" t="e">
        <f>IF(ISNUMBER(EU808),EU808*#REF!,"")</f>
        <v>#REF!</v>
      </c>
      <c r="FG808" s="55" t="str">
        <f t="shared" si="1029"/>
        <v/>
      </c>
      <c r="FH808" s="55" t="str">
        <f t="shared" si="1030"/>
        <v/>
      </c>
      <c r="FI808" s="55" t="str">
        <f t="shared" si="1031"/>
        <v/>
      </c>
      <c r="FJ808" s="55" t="str">
        <f t="shared" si="1032"/>
        <v/>
      </c>
      <c r="FK808" s="55" t="str">
        <f t="shared" si="1033"/>
        <v/>
      </c>
      <c r="FL808" s="55" t="str">
        <f t="shared" si="1034"/>
        <v/>
      </c>
      <c r="FM808" s="55" t="str">
        <f t="shared" si="1035"/>
        <v/>
      </c>
      <c r="FN808" s="55" t="str">
        <f t="shared" si="1036"/>
        <v/>
      </c>
      <c r="FO808" s="55" t="str">
        <f t="shared" si="1037"/>
        <v/>
      </c>
      <c r="FP808" s="55" t="str">
        <f t="shared" si="1038"/>
        <v/>
      </c>
      <c r="FQ808" s="59" t="str">
        <f t="shared" si="1039"/>
        <v/>
      </c>
      <c r="FR808" s="53" t="str">
        <f t="shared" si="992"/>
        <v/>
      </c>
      <c r="FS808" s="53" t="e">
        <f t="shared" si="1040"/>
        <v>#VALUE!</v>
      </c>
      <c r="FT808" s="19" t="e">
        <f t="shared" si="1041"/>
        <v>#VALUE!</v>
      </c>
      <c r="FU808" s="19" t="e">
        <f t="shared" si="1042"/>
        <v>#VALUE!</v>
      </c>
      <c r="FV808" s="19" t="e">
        <f t="shared" si="1043"/>
        <v>#VALUE!</v>
      </c>
      <c r="FW808" s="50" t="e">
        <f t="shared" si="1044"/>
        <v>#VALUE!</v>
      </c>
      <c r="FX808" s="120">
        <f t="shared" si="1045"/>
        <v>0</v>
      </c>
      <c r="FY808" s="120">
        <f t="shared" si="1046"/>
        <v>0</v>
      </c>
      <c r="FZ808" s="120">
        <f t="shared" si="1047"/>
        <v>0</v>
      </c>
      <c r="GA808" s="120">
        <f t="shared" si="1048"/>
        <v>0</v>
      </c>
      <c r="GB808" s="120">
        <f t="shared" si="1049"/>
        <v>0</v>
      </c>
      <c r="GC808" s="120">
        <f t="shared" si="1050"/>
        <v>0</v>
      </c>
      <c r="GD808" s="120">
        <f t="shared" si="1051"/>
        <v>0</v>
      </c>
      <c r="GE808" s="120">
        <f t="shared" si="1052"/>
        <v>0</v>
      </c>
      <c r="GF808" s="120">
        <f t="shared" si="1053"/>
        <v>0</v>
      </c>
      <c r="GG808">
        <f t="shared" si="1054"/>
        <v>0</v>
      </c>
      <c r="GH808">
        <f t="shared" si="1055"/>
        <v>0</v>
      </c>
      <c r="GI808">
        <v>6</v>
      </c>
      <c r="GJ808" t="str">
        <f t="shared" si="1056"/>
        <v/>
      </c>
    </row>
    <row r="809" spans="1:192" x14ac:dyDescent="0.2">
      <c r="A809" s="50">
        <f t="shared" si="1057"/>
        <v>808</v>
      </c>
      <c r="B809" s="2" t="s">
        <v>664</v>
      </c>
      <c r="C809" s="58" t="s">
        <v>444</v>
      </c>
      <c r="D809" s="58" t="s">
        <v>1021</v>
      </c>
      <c r="E809" s="58"/>
      <c r="F809" s="83">
        <v>3498910</v>
      </c>
      <c r="G809" s="83">
        <v>5586470</v>
      </c>
      <c r="H809" s="77">
        <f t="shared" si="996"/>
        <v>498836.00600000005</v>
      </c>
      <c r="I809" s="77">
        <f t="shared" si="997"/>
        <v>5584675.2020000005</v>
      </c>
      <c r="J809" s="208">
        <v>141</v>
      </c>
      <c r="K809" s="83" t="s">
        <v>1333</v>
      </c>
      <c r="L809" s="83">
        <v>10</v>
      </c>
      <c r="M809" s="83"/>
      <c r="O809" s="83"/>
      <c r="P809" s="83"/>
      <c r="Q809" s="58" t="s">
        <v>2822</v>
      </c>
      <c r="R809" s="58" t="s">
        <v>774</v>
      </c>
      <c r="S809" s="2" t="s">
        <v>2813</v>
      </c>
      <c r="T809" s="241" t="str">
        <f t="shared" si="998"/>
        <v>-</v>
      </c>
      <c r="U809" s="241" t="str">
        <f t="shared" si="999"/>
        <v>M</v>
      </c>
      <c r="V809" s="241" t="str">
        <f t="shared" si="1000"/>
        <v>-</v>
      </c>
      <c r="W809" s="241" t="str">
        <f t="shared" si="991"/>
        <v>-</v>
      </c>
      <c r="X809" s="260">
        <f t="shared" si="1058"/>
        <v>6</v>
      </c>
      <c r="Y809" s="261" t="str">
        <f t="shared" si="993"/>
        <v/>
      </c>
      <c r="Z809" s="68" t="s">
        <v>1572</v>
      </c>
      <c r="AA809" s="69" t="s">
        <v>2374</v>
      </c>
      <c r="AB809" s="77">
        <v>2</v>
      </c>
      <c r="AC809" s="58" t="s">
        <v>750</v>
      </c>
      <c r="AD809" s="58" t="s">
        <v>2373</v>
      </c>
      <c r="AE809" s="68"/>
      <c r="AF809" s="83">
        <v>13</v>
      </c>
      <c r="AG809" s="83"/>
      <c r="AH809" s="83">
        <v>6.5</v>
      </c>
      <c r="AI809" s="83"/>
      <c r="AJ809" s="83"/>
      <c r="AK809" s="83"/>
      <c r="AL809" s="83"/>
      <c r="AM809" s="83">
        <v>0.11</v>
      </c>
      <c r="AN809" s="58"/>
      <c r="AO809" s="58"/>
      <c r="AP809" s="83"/>
      <c r="AQ809" s="58"/>
      <c r="AR809" s="58">
        <v>12135</v>
      </c>
      <c r="AS809" s="193">
        <f t="shared" si="994"/>
        <v>12135.25</v>
      </c>
      <c r="AT809" s="248" t="str">
        <f t="shared" si="995"/>
        <v/>
      </c>
      <c r="AU809" s="58">
        <v>3716</v>
      </c>
      <c r="AV809" s="64">
        <v>219</v>
      </c>
      <c r="AW809" s="58">
        <v>427.7</v>
      </c>
      <c r="AX809" s="58">
        <v>6457</v>
      </c>
      <c r="AY809" s="64">
        <v>507</v>
      </c>
      <c r="AZ809" s="219">
        <v>683</v>
      </c>
      <c r="BA809" s="58"/>
      <c r="BB809" s="58">
        <v>105.3</v>
      </c>
      <c r="BC809" s="58"/>
      <c r="BD809" s="58"/>
      <c r="BE809" s="58">
        <v>5.6</v>
      </c>
      <c r="BF809" s="58">
        <v>0.25</v>
      </c>
      <c r="BG809" s="58"/>
      <c r="BH809" s="58"/>
      <c r="BI809" s="58"/>
      <c r="BJ809" s="58"/>
      <c r="BK809" s="58"/>
      <c r="BL809" s="58"/>
      <c r="BM809" s="58">
        <v>14.4</v>
      </c>
      <c r="BN809" s="68"/>
      <c r="BO809" s="81"/>
      <c r="BP809" s="81"/>
      <c r="BQ809" s="81"/>
      <c r="BR809" s="81"/>
      <c r="BS809" s="81"/>
      <c r="BT809" s="81"/>
      <c r="BU809" s="81"/>
      <c r="BV809" s="81"/>
      <c r="BW809" s="81"/>
      <c r="BX809" s="81"/>
      <c r="BY809" s="81"/>
      <c r="BZ809" s="81"/>
      <c r="CA809" s="81"/>
      <c r="CB809" s="81"/>
      <c r="CC809" s="81"/>
      <c r="CD809" s="81"/>
      <c r="CE809" s="81"/>
      <c r="CF809" s="81"/>
      <c r="CG809" s="81"/>
      <c r="CH809" s="81"/>
      <c r="CI809" s="81"/>
      <c r="CJ809" s="81"/>
      <c r="CK809" s="81"/>
      <c r="CL809" s="82"/>
      <c r="CM809" s="81"/>
      <c r="CN809" s="81">
        <v>209</v>
      </c>
      <c r="CO809" s="81"/>
      <c r="CP809" s="58"/>
      <c r="CQ809" s="68"/>
      <c r="CR809" s="58"/>
      <c r="CS809" s="58"/>
      <c r="CT809" s="58"/>
      <c r="CU809" s="58"/>
      <c r="CV809" s="58"/>
      <c r="CW809" s="58"/>
      <c r="CX809" s="58"/>
      <c r="CY809" s="58"/>
      <c r="CZ809" s="58"/>
      <c r="DA809" s="68"/>
      <c r="DB809" s="81"/>
      <c r="DC809" s="81"/>
      <c r="DD809" s="81"/>
      <c r="DE809" s="81"/>
      <c r="DF809" s="81"/>
      <c r="DG809" s="81"/>
      <c r="DH809" s="81"/>
      <c r="DI809" s="81"/>
      <c r="DJ809" s="81"/>
      <c r="DK809" s="103"/>
      <c r="DL809" s="103"/>
      <c r="DM809" s="103"/>
      <c r="DN809" s="81"/>
      <c r="DO809" s="81"/>
      <c r="DP809" s="103"/>
      <c r="DQ809" s="103"/>
      <c r="DR809" s="103"/>
      <c r="DS809" s="104"/>
      <c r="DT809" s="50">
        <f t="shared" si="1001"/>
        <v>0</v>
      </c>
      <c r="DU809" s="73">
        <f t="shared" si="1002"/>
        <v>1</v>
      </c>
      <c r="DV809" s="73">
        <f t="shared" si="1003"/>
        <v>0</v>
      </c>
      <c r="DW809" s="73">
        <f t="shared" si="1004"/>
        <v>0</v>
      </c>
      <c r="DX809" s="73">
        <f t="shared" si="1005"/>
        <v>0</v>
      </c>
      <c r="DY809" s="125">
        <f t="shared" si="1006"/>
        <v>0</v>
      </c>
      <c r="DZ809" s="73">
        <f t="shared" si="1007"/>
        <v>1</v>
      </c>
      <c r="EA809" s="19">
        <f t="shared" si="1008"/>
        <v>0</v>
      </c>
      <c r="EB809" s="50">
        <f t="shared" si="1009"/>
        <v>0</v>
      </c>
      <c r="EC809" s="19">
        <f t="shared" si="1010"/>
        <v>0</v>
      </c>
      <c r="ED809" s="19">
        <f t="shared" si="1011"/>
        <v>1</v>
      </c>
      <c r="EE809" s="19">
        <f t="shared" si="1012"/>
        <v>0</v>
      </c>
      <c r="EF809" s="50">
        <f t="shared" si="1013"/>
        <v>0</v>
      </c>
      <c r="EG809" s="19">
        <f t="shared" si="1014"/>
        <v>1</v>
      </c>
      <c r="EH809" s="19">
        <f t="shared" si="1015"/>
        <v>0</v>
      </c>
      <c r="EI809" s="50">
        <f t="shared" si="1016"/>
        <v>0</v>
      </c>
      <c r="EJ809" s="125">
        <f t="shared" si="1017"/>
        <v>1</v>
      </c>
      <c r="EK809">
        <f t="shared" si="1018"/>
        <v>3716</v>
      </c>
      <c r="EL809">
        <f t="shared" si="1019"/>
        <v>105.3</v>
      </c>
      <c r="EM809">
        <f t="shared" si="1020"/>
        <v>219</v>
      </c>
      <c r="EN809">
        <f t="shared" si="1021"/>
        <v>427.7</v>
      </c>
      <c r="EO809">
        <f t="shared" si="1022"/>
        <v>0.25</v>
      </c>
      <c r="EP809">
        <f t="shared" si="1023"/>
        <v>5.6</v>
      </c>
      <c r="EQ809">
        <f t="shared" si="1024"/>
        <v>683</v>
      </c>
      <c r="ER809" t="str">
        <f t="shared" si="1025"/>
        <v/>
      </c>
      <c r="ES809" t="str">
        <f t="shared" si="1026"/>
        <v/>
      </c>
      <c r="ET809">
        <f t="shared" si="1027"/>
        <v>507</v>
      </c>
      <c r="EU809" s="61">
        <f t="shared" si="1028"/>
        <v>6457</v>
      </c>
      <c r="EV809" s="53" t="e">
        <f>IF(ISNUMBER(EK809),EK809*#REF!,"")</f>
        <v>#REF!</v>
      </c>
      <c r="EW809" s="53" t="e">
        <f>IF(ISNUMBER(EL809),EL809*#REF!,"")</f>
        <v>#REF!</v>
      </c>
      <c r="EX809" s="53" t="e">
        <f>IF(ISNUMBER(EM809),EM809*#REF!,"")</f>
        <v>#REF!</v>
      </c>
      <c r="EY809" s="53" t="e">
        <f>IF(ISNUMBER(EN809),EN809*#REF!,"")</f>
        <v>#REF!</v>
      </c>
      <c r="EZ809" s="53" t="e">
        <f>IF(ISNUMBER(EO809),EO809*#REF!,"")</f>
        <v>#REF!</v>
      </c>
      <c r="FA809" s="53" t="e">
        <f>IF(ISNUMBER(EP809),EP809*#REF!,"")</f>
        <v>#REF!</v>
      </c>
      <c r="FB809" s="53" t="e">
        <f>IF(ISNUMBER(EQ809),EQ809*#REF!,"")</f>
        <v>#REF!</v>
      </c>
      <c r="FC809" s="53" t="str">
        <f>IF(ISNUMBER(ER809),ER809*#REF!,"")</f>
        <v/>
      </c>
      <c r="FD809" s="53" t="str">
        <f>IF(ISNUMBER(ES809),ES809*#REF!,"")</f>
        <v/>
      </c>
      <c r="FE809" s="53" t="e">
        <f>IF(ISNUMBER(ET809),ET809*#REF!,"")</f>
        <v>#REF!</v>
      </c>
      <c r="FF809" s="52" t="e">
        <f>IF(ISNUMBER(EU809),EU809*#REF!,"")</f>
        <v>#REF!</v>
      </c>
      <c r="FG809" s="55" t="str">
        <f t="shared" si="1029"/>
        <v/>
      </c>
      <c r="FH809" s="55" t="str">
        <f t="shared" si="1030"/>
        <v/>
      </c>
      <c r="FI809" s="55" t="str">
        <f t="shared" si="1031"/>
        <v/>
      </c>
      <c r="FJ809" s="55" t="str">
        <f t="shared" si="1032"/>
        <v/>
      </c>
      <c r="FK809" s="55" t="str">
        <f t="shared" si="1033"/>
        <v/>
      </c>
      <c r="FL809" s="55" t="str">
        <f t="shared" si="1034"/>
        <v/>
      </c>
      <c r="FM809" s="55" t="str">
        <f t="shared" si="1035"/>
        <v/>
      </c>
      <c r="FN809" s="55" t="str">
        <f t="shared" si="1036"/>
        <v/>
      </c>
      <c r="FO809" s="55" t="str">
        <f t="shared" si="1037"/>
        <v/>
      </c>
      <c r="FP809" s="55" t="str">
        <f t="shared" si="1038"/>
        <v/>
      </c>
      <c r="FQ809" s="59" t="str">
        <f t="shared" si="1039"/>
        <v/>
      </c>
      <c r="FR809" s="53" t="str">
        <f t="shared" si="992"/>
        <v/>
      </c>
      <c r="FS809" s="53" t="e">
        <f t="shared" si="1040"/>
        <v>#VALUE!</v>
      </c>
      <c r="FT809" s="19" t="e">
        <f t="shared" si="1041"/>
        <v>#VALUE!</v>
      </c>
      <c r="FU809" s="19" t="e">
        <f t="shared" si="1042"/>
        <v>#VALUE!</v>
      </c>
      <c r="FV809" s="19" t="e">
        <f t="shared" si="1043"/>
        <v>#VALUE!</v>
      </c>
      <c r="FW809" s="50" t="e">
        <f t="shared" si="1044"/>
        <v>#VALUE!</v>
      </c>
      <c r="FX809" s="120">
        <f t="shared" si="1045"/>
        <v>0</v>
      </c>
      <c r="FY809" s="120">
        <f t="shared" si="1046"/>
        <v>0</v>
      </c>
      <c r="FZ809" s="120">
        <f t="shared" si="1047"/>
        <v>0</v>
      </c>
      <c r="GA809" s="120">
        <f t="shared" si="1048"/>
        <v>0</v>
      </c>
      <c r="GB809" s="120">
        <f t="shared" si="1049"/>
        <v>0</v>
      </c>
      <c r="GC809" s="120">
        <f t="shared" si="1050"/>
        <v>0</v>
      </c>
      <c r="GD809" s="120">
        <f t="shared" si="1051"/>
        <v>0</v>
      </c>
      <c r="GE809" s="120">
        <f t="shared" si="1052"/>
        <v>0</v>
      </c>
      <c r="GF809" s="120">
        <f t="shared" si="1053"/>
        <v>0</v>
      </c>
      <c r="GG809">
        <f t="shared" si="1054"/>
        <v>0</v>
      </c>
      <c r="GH809">
        <f t="shared" si="1055"/>
        <v>0</v>
      </c>
      <c r="GI809">
        <v>6</v>
      </c>
      <c r="GJ809" t="str">
        <f t="shared" si="1056"/>
        <v/>
      </c>
    </row>
    <row r="810" spans="1:192" x14ac:dyDescent="0.2">
      <c r="A810" s="50">
        <f t="shared" si="1057"/>
        <v>809</v>
      </c>
      <c r="B810" s="2" t="s">
        <v>664</v>
      </c>
      <c r="C810" s="58" t="s">
        <v>445</v>
      </c>
      <c r="D810" s="58"/>
      <c r="E810" s="58"/>
      <c r="F810" s="83">
        <v>3499000</v>
      </c>
      <c r="G810" s="83">
        <v>5586480</v>
      </c>
      <c r="H810" s="77">
        <f t="shared" si="996"/>
        <v>498925.97000000003</v>
      </c>
      <c r="I810" s="77">
        <f t="shared" si="997"/>
        <v>5584685.1979999999</v>
      </c>
      <c r="J810" s="208">
        <v>141</v>
      </c>
      <c r="K810" s="83" t="s">
        <v>1333</v>
      </c>
      <c r="L810" s="83">
        <v>10</v>
      </c>
      <c r="M810" s="83"/>
      <c r="O810" s="83"/>
      <c r="P810" s="83"/>
      <c r="Q810" s="58" t="s">
        <v>2822</v>
      </c>
      <c r="R810" s="58" t="s">
        <v>774</v>
      </c>
      <c r="S810" s="2" t="s">
        <v>2813</v>
      </c>
      <c r="T810" s="241" t="str">
        <f t="shared" si="998"/>
        <v>-</v>
      </c>
      <c r="U810" s="241" t="str">
        <f t="shared" si="999"/>
        <v>M</v>
      </c>
      <c r="V810" s="241" t="str">
        <f t="shared" si="1000"/>
        <v>-</v>
      </c>
      <c r="W810" s="241" t="str">
        <f t="shared" si="991"/>
        <v>-</v>
      </c>
      <c r="X810" s="260">
        <f t="shared" si="1058"/>
        <v>6</v>
      </c>
      <c r="Y810" s="261" t="str">
        <f t="shared" si="993"/>
        <v/>
      </c>
      <c r="Z810" s="68" t="s">
        <v>1572</v>
      </c>
      <c r="AA810" s="69">
        <v>21229</v>
      </c>
      <c r="AB810" s="77">
        <v>1</v>
      </c>
      <c r="AC810" s="58" t="s">
        <v>750</v>
      </c>
      <c r="AD810" s="58" t="s">
        <v>2373</v>
      </c>
      <c r="AE810" s="68"/>
      <c r="AF810" s="83">
        <v>11.6</v>
      </c>
      <c r="AG810" s="83"/>
      <c r="AH810" s="83">
        <v>6.6</v>
      </c>
      <c r="AI810" s="83"/>
      <c r="AJ810" s="83"/>
      <c r="AK810" s="83"/>
      <c r="AL810" s="83"/>
      <c r="AM810" s="72">
        <v>0.115</v>
      </c>
      <c r="AN810" s="58"/>
      <c r="AO810" s="58"/>
      <c r="AP810" s="83"/>
      <c r="AQ810" s="58"/>
      <c r="AR810" s="58">
        <v>10959</v>
      </c>
      <c r="AS810" s="193">
        <f t="shared" si="994"/>
        <v>10959.380000000001</v>
      </c>
      <c r="AT810" s="248" t="str">
        <f t="shared" si="995"/>
        <v/>
      </c>
      <c r="AU810" s="58">
        <v>3341</v>
      </c>
      <c r="AV810" s="58">
        <v>198.7</v>
      </c>
      <c r="AW810" s="58">
        <v>396.3</v>
      </c>
      <c r="AX810" s="58">
        <v>5768</v>
      </c>
      <c r="AY810" s="58">
        <v>527.5</v>
      </c>
      <c r="AZ810" s="68">
        <v>622.20000000000005</v>
      </c>
      <c r="BA810" s="58"/>
      <c r="BB810" s="58">
        <v>89.04</v>
      </c>
      <c r="BC810" s="58"/>
      <c r="BD810" s="58">
        <v>1.31</v>
      </c>
      <c r="BE810" s="58">
        <v>3.09</v>
      </c>
      <c r="BF810" s="58">
        <v>0.28000000000000003</v>
      </c>
      <c r="BG810" s="58"/>
      <c r="BH810" s="58"/>
      <c r="BI810" s="58"/>
      <c r="BJ810" s="58"/>
      <c r="BK810" s="58"/>
      <c r="BL810" s="58"/>
      <c r="BM810" s="58">
        <v>11.96</v>
      </c>
      <c r="BN810" s="68"/>
      <c r="BO810" s="81"/>
      <c r="BP810" s="81"/>
      <c r="BQ810" s="81"/>
      <c r="BR810" s="81"/>
      <c r="BS810" s="81"/>
      <c r="BT810" s="81"/>
      <c r="BU810" s="81"/>
      <c r="BV810" s="81"/>
      <c r="BW810" s="81"/>
      <c r="BX810" s="81"/>
      <c r="BY810" s="81"/>
      <c r="BZ810" s="81"/>
      <c r="CA810" s="81"/>
      <c r="CB810" s="81"/>
      <c r="CC810" s="81"/>
      <c r="CD810" s="81"/>
      <c r="CE810" s="81"/>
      <c r="CF810" s="81"/>
      <c r="CG810" s="81"/>
      <c r="CH810" s="81"/>
      <c r="CI810" s="81"/>
      <c r="CJ810" s="81"/>
      <c r="CK810" s="81"/>
      <c r="CL810" s="82"/>
      <c r="CM810" s="81"/>
      <c r="CN810" s="81">
        <v>167.2</v>
      </c>
      <c r="CO810" s="81"/>
      <c r="CP810" s="58"/>
      <c r="CQ810" s="68"/>
      <c r="CR810" s="58"/>
      <c r="CS810" s="58"/>
      <c r="CT810" s="58"/>
      <c r="CU810" s="58"/>
      <c r="CV810" s="58"/>
      <c r="CW810" s="58"/>
      <c r="CX810" s="58"/>
      <c r="CY810" s="58"/>
      <c r="CZ810" s="58"/>
      <c r="DA810" s="68"/>
      <c r="DB810" s="81"/>
      <c r="DC810" s="81"/>
      <c r="DD810" s="81"/>
      <c r="DE810" s="81"/>
      <c r="DF810" s="81"/>
      <c r="DG810" s="81"/>
      <c r="DH810" s="81"/>
      <c r="DI810" s="81"/>
      <c r="DJ810" s="81"/>
      <c r="DK810" s="103"/>
      <c r="DL810" s="103"/>
      <c r="DM810" s="103"/>
      <c r="DN810" s="81"/>
      <c r="DO810" s="81"/>
      <c r="DP810" s="103"/>
      <c r="DQ810" s="103"/>
      <c r="DR810" s="103"/>
      <c r="DS810" s="104"/>
      <c r="DT810" s="50">
        <f t="shared" si="1001"/>
        <v>1</v>
      </c>
      <c r="DU810" s="73">
        <f t="shared" si="1002"/>
        <v>1</v>
      </c>
      <c r="DV810" s="73">
        <f t="shared" si="1003"/>
        <v>0</v>
      </c>
      <c r="DW810" s="73">
        <f t="shared" si="1004"/>
        <v>0</v>
      </c>
      <c r="DX810" s="73">
        <f t="shared" si="1005"/>
        <v>0</v>
      </c>
      <c r="DY810" s="125">
        <f t="shared" si="1006"/>
        <v>0</v>
      </c>
      <c r="DZ810" s="73">
        <f t="shared" si="1007"/>
        <v>1</v>
      </c>
      <c r="EA810" s="19">
        <f t="shared" si="1008"/>
        <v>0</v>
      </c>
      <c r="EB810" s="50">
        <f t="shared" si="1009"/>
        <v>0</v>
      </c>
      <c r="EC810" s="19">
        <f t="shared" si="1010"/>
        <v>0</v>
      </c>
      <c r="ED810" s="19">
        <f t="shared" si="1011"/>
        <v>1</v>
      </c>
      <c r="EE810" s="19">
        <f t="shared" si="1012"/>
        <v>0</v>
      </c>
      <c r="EF810" s="50">
        <f t="shared" si="1013"/>
        <v>0</v>
      </c>
      <c r="EG810" s="19">
        <f t="shared" si="1014"/>
        <v>1</v>
      </c>
      <c r="EH810" s="19">
        <f t="shared" si="1015"/>
        <v>0</v>
      </c>
      <c r="EI810" s="50">
        <f t="shared" si="1016"/>
        <v>0</v>
      </c>
      <c r="EJ810" s="125">
        <f t="shared" si="1017"/>
        <v>1</v>
      </c>
      <c r="EK810">
        <f t="shared" si="1018"/>
        <v>3341</v>
      </c>
      <c r="EL810">
        <f t="shared" si="1019"/>
        <v>89.04</v>
      </c>
      <c r="EM810">
        <f t="shared" si="1020"/>
        <v>198.7</v>
      </c>
      <c r="EN810">
        <f t="shared" si="1021"/>
        <v>396.3</v>
      </c>
      <c r="EO810">
        <f t="shared" si="1022"/>
        <v>0.28000000000000003</v>
      </c>
      <c r="EP810">
        <f t="shared" si="1023"/>
        <v>3.09</v>
      </c>
      <c r="EQ810">
        <f t="shared" si="1024"/>
        <v>622.20000000000005</v>
      </c>
      <c r="ER810" t="str">
        <f t="shared" si="1025"/>
        <v/>
      </c>
      <c r="ES810" t="str">
        <f t="shared" si="1026"/>
        <v/>
      </c>
      <c r="ET810">
        <f t="shared" si="1027"/>
        <v>527.5</v>
      </c>
      <c r="EU810" s="61">
        <f t="shared" si="1028"/>
        <v>5768</v>
      </c>
      <c r="EV810" s="53" t="e">
        <f>IF(ISNUMBER(EK810),EK810*#REF!,"")</f>
        <v>#REF!</v>
      </c>
      <c r="EW810" s="53" t="e">
        <f>IF(ISNUMBER(EL810),EL810*#REF!,"")</f>
        <v>#REF!</v>
      </c>
      <c r="EX810" s="53" t="e">
        <f>IF(ISNUMBER(EM810),EM810*#REF!,"")</f>
        <v>#REF!</v>
      </c>
      <c r="EY810" s="53" t="e">
        <f>IF(ISNUMBER(EN810),EN810*#REF!,"")</f>
        <v>#REF!</v>
      </c>
      <c r="EZ810" s="53" t="e">
        <f>IF(ISNUMBER(EO810),EO810*#REF!,"")</f>
        <v>#REF!</v>
      </c>
      <c r="FA810" s="53" t="e">
        <f>IF(ISNUMBER(EP810),EP810*#REF!,"")</f>
        <v>#REF!</v>
      </c>
      <c r="FB810" s="53" t="e">
        <f>IF(ISNUMBER(EQ810),EQ810*#REF!,"")</f>
        <v>#REF!</v>
      </c>
      <c r="FC810" s="53" t="str">
        <f>IF(ISNUMBER(ER810),ER810*#REF!,"")</f>
        <v/>
      </c>
      <c r="FD810" s="53" t="str">
        <f>IF(ISNUMBER(ES810),ES810*#REF!,"")</f>
        <v/>
      </c>
      <c r="FE810" s="53" t="e">
        <f>IF(ISNUMBER(ET810),ET810*#REF!,"")</f>
        <v>#REF!</v>
      </c>
      <c r="FF810" s="52" t="e">
        <f>IF(ISNUMBER(EU810),EU810*#REF!,"")</f>
        <v>#REF!</v>
      </c>
      <c r="FG810" s="55" t="str">
        <f t="shared" si="1029"/>
        <v/>
      </c>
      <c r="FH810" s="55" t="str">
        <f t="shared" si="1030"/>
        <v/>
      </c>
      <c r="FI810" s="55" t="str">
        <f t="shared" si="1031"/>
        <v/>
      </c>
      <c r="FJ810" s="55" t="str">
        <f t="shared" si="1032"/>
        <v/>
      </c>
      <c r="FK810" s="55" t="str">
        <f t="shared" si="1033"/>
        <v/>
      </c>
      <c r="FL810" s="55" t="str">
        <f t="shared" si="1034"/>
        <v/>
      </c>
      <c r="FM810" s="55" t="str">
        <f t="shared" si="1035"/>
        <v/>
      </c>
      <c r="FN810" s="55" t="str">
        <f t="shared" si="1036"/>
        <v/>
      </c>
      <c r="FO810" s="55" t="str">
        <f t="shared" si="1037"/>
        <v/>
      </c>
      <c r="FP810" s="55" t="str">
        <f t="shared" si="1038"/>
        <v/>
      </c>
      <c r="FQ810" s="59" t="str">
        <f t="shared" si="1039"/>
        <v/>
      </c>
      <c r="FR810" s="53" t="str">
        <f t="shared" si="992"/>
        <v/>
      </c>
      <c r="FS810" s="53" t="e">
        <f t="shared" si="1040"/>
        <v>#VALUE!</v>
      </c>
      <c r="FT810" s="19" t="e">
        <f t="shared" si="1041"/>
        <v>#VALUE!</v>
      </c>
      <c r="FU810" s="19" t="e">
        <f t="shared" si="1042"/>
        <v>#VALUE!</v>
      </c>
      <c r="FV810" s="19" t="e">
        <f t="shared" si="1043"/>
        <v>#VALUE!</v>
      </c>
      <c r="FW810" s="50" t="e">
        <f t="shared" si="1044"/>
        <v>#VALUE!</v>
      </c>
      <c r="FX810" s="120">
        <f t="shared" si="1045"/>
        <v>0</v>
      </c>
      <c r="FY810" s="120">
        <f t="shared" si="1046"/>
        <v>0</v>
      </c>
      <c r="FZ810" s="120">
        <f t="shared" si="1047"/>
        <v>0</v>
      </c>
      <c r="GA810" s="120">
        <f t="shared" si="1048"/>
        <v>0</v>
      </c>
      <c r="GB810" s="120">
        <f t="shared" si="1049"/>
        <v>0</v>
      </c>
      <c r="GC810" s="120">
        <f t="shared" si="1050"/>
        <v>0</v>
      </c>
      <c r="GD810" s="120">
        <f t="shared" si="1051"/>
        <v>0</v>
      </c>
      <c r="GE810" s="120">
        <f t="shared" si="1052"/>
        <v>0</v>
      </c>
      <c r="GF810" s="120">
        <f t="shared" si="1053"/>
        <v>0</v>
      </c>
      <c r="GG810">
        <f t="shared" si="1054"/>
        <v>0</v>
      </c>
      <c r="GH810">
        <f t="shared" si="1055"/>
        <v>0</v>
      </c>
      <c r="GI810">
        <v>6</v>
      </c>
      <c r="GJ810" t="str">
        <f t="shared" si="1056"/>
        <v/>
      </c>
    </row>
    <row r="811" spans="1:192" x14ac:dyDescent="0.2">
      <c r="A811" s="50">
        <f t="shared" si="1057"/>
        <v>810</v>
      </c>
      <c r="B811" s="2" t="s">
        <v>664</v>
      </c>
      <c r="C811" s="58" t="s">
        <v>262</v>
      </c>
      <c r="D811" s="58"/>
      <c r="E811" s="58"/>
      <c r="F811" s="19">
        <v>3499180</v>
      </c>
      <c r="G811" s="19">
        <v>5686770</v>
      </c>
      <c r="H811" s="77">
        <f t="shared" si="996"/>
        <v>499105.89800000004</v>
      </c>
      <c r="I811" s="77">
        <f t="shared" si="997"/>
        <v>5684935.0820000004</v>
      </c>
      <c r="J811" s="19">
        <v>143.29</v>
      </c>
      <c r="K811" s="83" t="s">
        <v>1333</v>
      </c>
      <c r="L811" s="83">
        <v>19.8</v>
      </c>
      <c r="M811" s="83"/>
      <c r="O811" s="83"/>
      <c r="P811" s="83"/>
      <c r="Q811" s="58" t="s">
        <v>2822</v>
      </c>
      <c r="R811" s="58" t="s">
        <v>774</v>
      </c>
      <c r="S811" s="2" t="s">
        <v>2813</v>
      </c>
      <c r="T811" s="241" t="str">
        <f t="shared" si="998"/>
        <v>-</v>
      </c>
      <c r="U811" s="241" t="str">
        <f t="shared" si="999"/>
        <v>M</v>
      </c>
      <c r="V811" s="241" t="str">
        <f t="shared" si="1000"/>
        <v>-</v>
      </c>
      <c r="W811" s="241" t="str">
        <f t="shared" si="991"/>
        <v>-</v>
      </c>
      <c r="X811" s="260">
        <f t="shared" si="1058"/>
        <v>6</v>
      </c>
      <c r="Y811" s="261" t="str">
        <f t="shared" si="993"/>
        <v/>
      </c>
      <c r="Z811" s="68"/>
      <c r="AA811" s="69" t="s">
        <v>1533</v>
      </c>
      <c r="AB811" s="77">
        <v>1</v>
      </c>
      <c r="AC811" t="s">
        <v>883</v>
      </c>
      <c r="AD811" s="58" t="s">
        <v>2986</v>
      </c>
      <c r="AE811" s="70" t="s">
        <v>884</v>
      </c>
      <c r="AF811" s="63">
        <v>11.8</v>
      </c>
      <c r="AG811" s="83"/>
      <c r="AH811" s="83"/>
      <c r="AI811" s="83"/>
      <c r="AJ811" s="83"/>
      <c r="AK811" s="83"/>
      <c r="AL811" s="83"/>
      <c r="AM811" s="112">
        <v>7.0000000000000001E-3</v>
      </c>
      <c r="AN811" s="58"/>
      <c r="AO811" s="58"/>
      <c r="AP811" s="83"/>
      <c r="AQ811" s="58"/>
      <c r="AR811" s="58"/>
      <c r="AS811" s="193">
        <f t="shared" si="994"/>
        <v>2690.2999999999997</v>
      </c>
      <c r="AT811" s="248" t="str">
        <f t="shared" si="995"/>
        <v/>
      </c>
      <c r="AU811" s="64">
        <v>611</v>
      </c>
      <c r="AV811" s="64">
        <v>70.5</v>
      </c>
      <c r="AW811" s="58">
        <v>211.4</v>
      </c>
      <c r="AX811" s="58">
        <v>1292</v>
      </c>
      <c r="AY811" s="58">
        <v>37.9</v>
      </c>
      <c r="AZ811" s="221">
        <v>411.7</v>
      </c>
      <c r="BA811" s="58"/>
      <c r="BB811" s="60"/>
      <c r="BC811" s="58"/>
      <c r="BD811" s="182"/>
      <c r="BE811" s="64">
        <v>31.7</v>
      </c>
      <c r="BF811" s="58"/>
      <c r="BG811" s="58"/>
      <c r="BH811" s="58"/>
      <c r="BI811" s="58"/>
      <c r="BJ811" s="58"/>
      <c r="BK811" s="58"/>
      <c r="BL811" s="58"/>
      <c r="BM811" s="58">
        <v>24.1</v>
      </c>
      <c r="BN811" s="68"/>
      <c r="BO811" s="81"/>
      <c r="BP811" s="81"/>
      <c r="BQ811" s="81"/>
      <c r="BR811" s="81"/>
      <c r="BS811" s="81"/>
      <c r="BT811" s="81"/>
      <c r="BU811" s="81"/>
      <c r="BV811" s="81"/>
      <c r="BW811" s="81"/>
      <c r="BX811" s="81"/>
      <c r="BY811" s="81"/>
      <c r="BZ811" s="81"/>
      <c r="CA811" s="81"/>
      <c r="CB811" s="81"/>
      <c r="CC811" s="81"/>
      <c r="CD811" s="81"/>
      <c r="CE811" s="81"/>
      <c r="CF811" s="81"/>
      <c r="CG811" s="81"/>
      <c r="CH811" s="81"/>
      <c r="CI811" s="81"/>
      <c r="CJ811" s="81"/>
      <c r="CK811" s="81"/>
      <c r="CL811" s="82"/>
      <c r="CM811" s="81"/>
      <c r="CN811" s="95" t="s">
        <v>3088</v>
      </c>
      <c r="CO811" s="130"/>
      <c r="CP811" s="58"/>
      <c r="CQ811" s="68"/>
      <c r="CR811" s="58"/>
      <c r="CS811" s="58"/>
      <c r="CT811" s="58"/>
      <c r="CU811" s="58"/>
      <c r="CV811" s="58"/>
      <c r="CW811" s="58"/>
      <c r="CX811" s="58"/>
      <c r="CY811" s="58"/>
      <c r="CZ811" s="58"/>
      <c r="DA811" s="68"/>
      <c r="DB811" s="81"/>
      <c r="DC811" s="81"/>
      <c r="DD811" s="81"/>
      <c r="DE811" s="81"/>
      <c r="DF811" s="81"/>
      <c r="DG811" s="81"/>
      <c r="DH811" s="81"/>
      <c r="DI811" s="81"/>
      <c r="DJ811" s="81"/>
      <c r="DK811" s="103"/>
      <c r="DL811" s="103"/>
      <c r="DM811" s="103"/>
      <c r="DN811" s="81"/>
      <c r="DO811" s="81"/>
      <c r="DP811" s="103"/>
      <c r="DQ811" s="103"/>
      <c r="DR811" s="103"/>
      <c r="DS811" s="104"/>
      <c r="DT811" s="50">
        <f t="shared" si="1001"/>
        <v>1</v>
      </c>
      <c r="DU811" s="73">
        <f t="shared" si="1002"/>
        <v>0</v>
      </c>
      <c r="DV811" s="73">
        <f t="shared" si="1003"/>
        <v>1</v>
      </c>
      <c r="DW811" s="73">
        <f t="shared" si="1004"/>
        <v>0</v>
      </c>
      <c r="DX811" s="73">
        <f t="shared" si="1005"/>
        <v>0</v>
      </c>
      <c r="DY811" s="125">
        <f t="shared" si="1006"/>
        <v>0</v>
      </c>
      <c r="DZ811" s="73">
        <f t="shared" si="1007"/>
        <v>1</v>
      </c>
      <c r="EA811" s="19">
        <f t="shared" si="1008"/>
        <v>0</v>
      </c>
      <c r="EB811" s="50">
        <f t="shared" si="1009"/>
        <v>0</v>
      </c>
      <c r="EC811" s="19">
        <f t="shared" si="1010"/>
        <v>0</v>
      </c>
      <c r="ED811" s="19">
        <f t="shared" si="1011"/>
        <v>1</v>
      </c>
      <c r="EE811" s="19">
        <f t="shared" si="1012"/>
        <v>0</v>
      </c>
      <c r="EF811" s="50">
        <f t="shared" si="1013"/>
        <v>0</v>
      </c>
      <c r="EG811" s="19">
        <f t="shared" si="1014"/>
        <v>0</v>
      </c>
      <c r="EH811" s="19">
        <f t="shared" si="1015"/>
        <v>0</v>
      </c>
      <c r="EI811" s="50">
        <f t="shared" si="1016"/>
        <v>1</v>
      </c>
      <c r="EJ811" s="125">
        <f t="shared" si="1017"/>
        <v>1</v>
      </c>
      <c r="EK811">
        <f t="shared" si="1018"/>
        <v>611</v>
      </c>
      <c r="EL811" t="str">
        <f t="shared" si="1019"/>
        <v/>
      </c>
      <c r="EM811">
        <f t="shared" si="1020"/>
        <v>70.5</v>
      </c>
      <c r="EN811">
        <f t="shared" si="1021"/>
        <v>211.4</v>
      </c>
      <c r="EO811" t="str">
        <f t="shared" si="1022"/>
        <v/>
      </c>
      <c r="EP811">
        <f t="shared" si="1023"/>
        <v>31.7</v>
      </c>
      <c r="EQ811">
        <f t="shared" si="1024"/>
        <v>411.7</v>
      </c>
      <c r="ER811" t="str">
        <f t="shared" si="1025"/>
        <v/>
      </c>
      <c r="ES811" t="str">
        <f t="shared" si="1026"/>
        <v/>
      </c>
      <c r="ET811">
        <f t="shared" si="1027"/>
        <v>37.9</v>
      </c>
      <c r="EU811" s="61">
        <f t="shared" si="1028"/>
        <v>1292</v>
      </c>
      <c r="EV811" s="53" t="e">
        <f>IF(ISNUMBER(EK811),EK811*#REF!,"")</f>
        <v>#REF!</v>
      </c>
      <c r="EW811" s="53" t="str">
        <f>IF(ISNUMBER(EL811),EL811*#REF!,"")</f>
        <v/>
      </c>
      <c r="EX811" s="53" t="e">
        <f>IF(ISNUMBER(EM811),EM811*#REF!,"")</f>
        <v>#REF!</v>
      </c>
      <c r="EY811" s="53" t="e">
        <f>IF(ISNUMBER(EN811),EN811*#REF!,"")</f>
        <v>#REF!</v>
      </c>
      <c r="EZ811" s="53" t="str">
        <f>IF(ISNUMBER(EO811),EO811*#REF!,"")</f>
        <v/>
      </c>
      <c r="FA811" s="53" t="e">
        <f>IF(ISNUMBER(EP811),EP811*#REF!,"")</f>
        <v>#REF!</v>
      </c>
      <c r="FB811" s="53" t="e">
        <f>IF(ISNUMBER(EQ811),EQ811*#REF!,"")</f>
        <v>#REF!</v>
      </c>
      <c r="FC811" s="53" t="str">
        <f>IF(ISNUMBER(ER811),ER811*#REF!,"")</f>
        <v/>
      </c>
      <c r="FD811" s="53" t="str">
        <f>IF(ISNUMBER(ES811),ES811*#REF!,"")</f>
        <v/>
      </c>
      <c r="FE811" s="53" t="e">
        <f>IF(ISNUMBER(ET811),ET811*#REF!,"")</f>
        <v>#REF!</v>
      </c>
      <c r="FF811" s="52" t="e">
        <f>IF(ISNUMBER(EU811),EU811*#REF!,"")</f>
        <v>#REF!</v>
      </c>
      <c r="FG811" s="55" t="str">
        <f t="shared" si="1029"/>
        <v/>
      </c>
      <c r="FH811" s="55" t="str">
        <f t="shared" si="1030"/>
        <v/>
      </c>
      <c r="FI811" s="55" t="str">
        <f t="shared" si="1031"/>
        <v/>
      </c>
      <c r="FJ811" s="55" t="str">
        <f t="shared" si="1032"/>
        <v/>
      </c>
      <c r="FK811" s="55" t="str">
        <f t="shared" si="1033"/>
        <v/>
      </c>
      <c r="FL811" s="55" t="str">
        <f t="shared" si="1034"/>
        <v/>
      </c>
      <c r="FM811" s="55" t="str">
        <f t="shared" si="1035"/>
        <v/>
      </c>
      <c r="FN811" s="55" t="str">
        <f t="shared" si="1036"/>
        <v/>
      </c>
      <c r="FO811" s="55" t="str">
        <f t="shared" si="1037"/>
        <v/>
      </c>
      <c r="FP811" s="55" t="str">
        <f t="shared" si="1038"/>
        <v/>
      </c>
      <c r="FQ811" s="59" t="str">
        <f t="shared" si="1039"/>
        <v/>
      </c>
      <c r="FR811" s="53" t="str">
        <f t="shared" si="992"/>
        <v/>
      </c>
      <c r="FS811" s="53" t="e">
        <f t="shared" si="1040"/>
        <v>#VALUE!</v>
      </c>
      <c r="FT811" s="19" t="e">
        <f t="shared" si="1041"/>
        <v>#VALUE!</v>
      </c>
      <c r="FU811" s="19" t="e">
        <f t="shared" si="1042"/>
        <v>#VALUE!</v>
      </c>
      <c r="FV811" s="19" t="e">
        <f t="shared" si="1043"/>
        <v>#VALUE!</v>
      </c>
      <c r="FW811" s="50" t="e">
        <f t="shared" si="1044"/>
        <v>#VALUE!</v>
      </c>
      <c r="FX811" s="120">
        <f t="shared" si="1045"/>
        <v>0</v>
      </c>
      <c r="FY811" s="120">
        <f t="shared" si="1046"/>
        <v>0</v>
      </c>
      <c r="FZ811" s="120">
        <f t="shared" si="1047"/>
        <v>0</v>
      </c>
      <c r="GA811" s="120">
        <f t="shared" si="1048"/>
        <v>0</v>
      </c>
      <c r="GB811" s="120">
        <f t="shared" si="1049"/>
        <v>0</v>
      </c>
      <c r="GC811" s="120">
        <f t="shared" si="1050"/>
        <v>0</v>
      </c>
      <c r="GD811" s="120">
        <f t="shared" si="1051"/>
        <v>0</v>
      </c>
      <c r="GE811" s="120">
        <f t="shared" si="1052"/>
        <v>0</v>
      </c>
      <c r="GF811" s="120">
        <f t="shared" si="1053"/>
        <v>0</v>
      </c>
      <c r="GG811">
        <f t="shared" si="1054"/>
        <v>0</v>
      </c>
      <c r="GH811">
        <f t="shared" si="1055"/>
        <v>0</v>
      </c>
      <c r="GI811">
        <v>6</v>
      </c>
      <c r="GJ811" t="str">
        <f t="shared" si="1056"/>
        <v/>
      </c>
    </row>
    <row r="812" spans="1:192" x14ac:dyDescent="0.2">
      <c r="A812" s="50">
        <f t="shared" si="1057"/>
        <v>811</v>
      </c>
      <c r="B812" s="2" t="s">
        <v>664</v>
      </c>
      <c r="C812" s="58" t="s">
        <v>262</v>
      </c>
      <c r="D812" s="58"/>
      <c r="E812" s="58"/>
      <c r="F812" s="19">
        <v>3499180</v>
      </c>
      <c r="G812" s="19">
        <v>5686770</v>
      </c>
      <c r="H812" s="77">
        <f t="shared" si="996"/>
        <v>499105.89800000004</v>
      </c>
      <c r="I812" s="77">
        <f t="shared" si="997"/>
        <v>5684935.0820000004</v>
      </c>
      <c r="J812" s="19">
        <v>143.29</v>
      </c>
      <c r="K812" s="83" t="s">
        <v>1333</v>
      </c>
      <c r="L812" s="87">
        <v>19.8</v>
      </c>
      <c r="M812" s="83"/>
      <c r="O812" s="83"/>
      <c r="P812" s="83"/>
      <c r="Q812" s="58" t="s">
        <v>2822</v>
      </c>
      <c r="R812" s="58" t="s">
        <v>774</v>
      </c>
      <c r="S812" s="2" t="s">
        <v>2813</v>
      </c>
      <c r="T812" s="241" t="str">
        <f t="shared" si="998"/>
        <v>-</v>
      </c>
      <c r="U812" s="241" t="str">
        <f t="shared" si="999"/>
        <v>M</v>
      </c>
      <c r="V812" s="241" t="str">
        <f t="shared" si="1000"/>
        <v>-</v>
      </c>
      <c r="W812" s="241" t="str">
        <f t="shared" si="991"/>
        <v>-</v>
      </c>
      <c r="X812" s="260">
        <f t="shared" si="1058"/>
        <v>6</v>
      </c>
      <c r="Y812" s="261" t="str">
        <f t="shared" si="993"/>
        <v/>
      </c>
      <c r="Z812" s="68" t="s">
        <v>1837</v>
      </c>
      <c r="AA812" s="69">
        <v>20906</v>
      </c>
      <c r="AB812" s="77">
        <v>2</v>
      </c>
      <c r="AC812" s="58" t="s">
        <v>750</v>
      </c>
      <c r="AD812" s="58" t="s">
        <v>2369</v>
      </c>
      <c r="AE812" s="70" t="s">
        <v>2744</v>
      </c>
      <c r="AF812" s="66">
        <v>11.3</v>
      </c>
      <c r="AG812" s="83"/>
      <c r="AH812" s="83">
        <v>6.92</v>
      </c>
      <c r="AI812" s="83"/>
      <c r="AJ812" s="83"/>
      <c r="AK812" s="83"/>
      <c r="AL812" s="83"/>
      <c r="AM812" s="83">
        <v>0.02</v>
      </c>
      <c r="AN812" s="58"/>
      <c r="AO812" s="58"/>
      <c r="AP812" s="83"/>
      <c r="AQ812" s="58"/>
      <c r="AR812" s="58">
        <v>1391.43</v>
      </c>
      <c r="AS812" s="193">
        <f t="shared" si="994"/>
        <v>1391.4299999999998</v>
      </c>
      <c r="AT812" s="248" t="str">
        <f t="shared" si="995"/>
        <v/>
      </c>
      <c r="AU812" s="64">
        <v>326</v>
      </c>
      <c r="AV812" s="58">
        <v>32.1</v>
      </c>
      <c r="AW812" s="58">
        <v>80.099999999999994</v>
      </c>
      <c r="AX812" s="58">
        <v>540.9</v>
      </c>
      <c r="AY812" s="58">
        <v>16.8</v>
      </c>
      <c r="AZ812" s="68">
        <v>359.9</v>
      </c>
      <c r="BA812" s="58"/>
      <c r="BB812" s="58">
        <v>12.4</v>
      </c>
      <c r="BC812" s="58"/>
      <c r="BD812" s="58">
        <v>1.35</v>
      </c>
      <c r="BE812" s="58">
        <v>8.35</v>
      </c>
      <c r="BF812" s="58">
        <v>0.08</v>
      </c>
      <c r="BG812" s="58"/>
      <c r="BH812" s="58"/>
      <c r="BI812" s="58"/>
      <c r="BJ812" s="58"/>
      <c r="BK812" s="58"/>
      <c r="BL812" s="58"/>
      <c r="BM812" s="58">
        <v>13.45</v>
      </c>
      <c r="BN812" s="68"/>
      <c r="BO812" s="81"/>
      <c r="BP812" s="81"/>
      <c r="BQ812" s="81"/>
      <c r="BR812" s="81"/>
      <c r="BS812" s="81"/>
      <c r="BT812" s="81"/>
      <c r="BU812" s="81"/>
      <c r="BV812" s="81"/>
      <c r="BW812" s="81"/>
      <c r="BX812" s="81"/>
      <c r="BY812" s="81"/>
      <c r="BZ812" s="81"/>
      <c r="CA812" s="81"/>
      <c r="CB812" s="81"/>
      <c r="CC812" s="81"/>
      <c r="CD812" s="81"/>
      <c r="CE812" s="81"/>
      <c r="CF812" s="81"/>
      <c r="CG812" s="81"/>
      <c r="CH812" s="81"/>
      <c r="CI812" s="81"/>
      <c r="CJ812" s="81"/>
      <c r="CK812" s="81"/>
      <c r="CL812" s="82"/>
      <c r="CM812" s="81"/>
      <c r="CN812" s="81">
        <v>71.5</v>
      </c>
      <c r="CO812" s="81"/>
      <c r="CP812" s="58"/>
      <c r="CQ812" s="68"/>
      <c r="CR812" s="58"/>
      <c r="CS812" s="58"/>
      <c r="CT812" s="58"/>
      <c r="CU812" s="58"/>
      <c r="CV812" s="58"/>
      <c r="CW812" s="58"/>
      <c r="CX812" s="58"/>
      <c r="CY812" s="58"/>
      <c r="CZ812" s="58"/>
      <c r="DA812" s="68"/>
      <c r="DB812" s="81"/>
      <c r="DC812" s="81"/>
      <c r="DD812" s="81"/>
      <c r="DE812" s="81"/>
      <c r="DF812" s="81"/>
      <c r="DG812" s="81"/>
      <c r="DH812" s="130" t="s">
        <v>2366</v>
      </c>
      <c r="DI812" s="81"/>
      <c r="DJ812" s="81"/>
      <c r="DK812" s="103"/>
      <c r="DL812" s="103"/>
      <c r="DM812" s="103"/>
      <c r="DN812" s="81"/>
      <c r="DO812" s="81"/>
      <c r="DP812" s="103"/>
      <c r="DQ812" s="103"/>
      <c r="DR812" s="103"/>
      <c r="DS812" s="104"/>
      <c r="DT812" s="50">
        <f t="shared" si="1001"/>
        <v>0</v>
      </c>
      <c r="DU812" s="73">
        <f t="shared" si="1002"/>
        <v>0</v>
      </c>
      <c r="DV812" s="73">
        <f t="shared" si="1003"/>
        <v>1</v>
      </c>
      <c r="DW812" s="73">
        <f t="shared" si="1004"/>
        <v>0</v>
      </c>
      <c r="DX812" s="73">
        <f t="shared" si="1005"/>
        <v>0</v>
      </c>
      <c r="DY812" s="125">
        <f t="shared" si="1006"/>
        <v>0</v>
      </c>
      <c r="DZ812" s="73">
        <f t="shared" si="1007"/>
        <v>1</v>
      </c>
      <c r="EA812" s="19">
        <f t="shared" si="1008"/>
        <v>0</v>
      </c>
      <c r="EB812" s="50">
        <f t="shared" si="1009"/>
        <v>0</v>
      </c>
      <c r="EC812" s="19">
        <f t="shared" si="1010"/>
        <v>0</v>
      </c>
      <c r="ED812" s="19">
        <f t="shared" si="1011"/>
        <v>1</v>
      </c>
      <c r="EE812" s="19">
        <f t="shared" si="1012"/>
        <v>0</v>
      </c>
      <c r="EF812" s="50">
        <f t="shared" si="1013"/>
        <v>0</v>
      </c>
      <c r="EG812" s="19">
        <f t="shared" si="1014"/>
        <v>1</v>
      </c>
      <c r="EH812" s="19">
        <f t="shared" si="1015"/>
        <v>0</v>
      </c>
      <c r="EI812" s="50">
        <f t="shared" si="1016"/>
        <v>0</v>
      </c>
      <c r="EJ812" s="125">
        <f t="shared" si="1017"/>
        <v>1</v>
      </c>
      <c r="EK812">
        <f t="shared" si="1018"/>
        <v>326</v>
      </c>
      <c r="EL812">
        <f t="shared" si="1019"/>
        <v>12.4</v>
      </c>
      <c r="EM812">
        <f t="shared" si="1020"/>
        <v>32.1</v>
      </c>
      <c r="EN812">
        <f t="shared" si="1021"/>
        <v>80.099999999999994</v>
      </c>
      <c r="EO812">
        <f t="shared" si="1022"/>
        <v>0.08</v>
      </c>
      <c r="EP812">
        <f t="shared" si="1023"/>
        <v>8.35</v>
      </c>
      <c r="EQ812">
        <f t="shared" si="1024"/>
        <v>359.9</v>
      </c>
      <c r="ER812" t="str">
        <f t="shared" si="1025"/>
        <v/>
      </c>
      <c r="ES812" t="str">
        <f t="shared" si="1026"/>
        <v/>
      </c>
      <c r="ET812">
        <f t="shared" si="1027"/>
        <v>16.8</v>
      </c>
      <c r="EU812" s="61">
        <f t="shared" si="1028"/>
        <v>540.9</v>
      </c>
      <c r="EV812" s="53" t="e">
        <f>IF(ISNUMBER(EK812),EK812*#REF!,"")</f>
        <v>#REF!</v>
      </c>
      <c r="EW812" s="53" t="e">
        <f>IF(ISNUMBER(EL812),EL812*#REF!,"")</f>
        <v>#REF!</v>
      </c>
      <c r="EX812" s="53" t="e">
        <f>IF(ISNUMBER(EM812),EM812*#REF!,"")</f>
        <v>#REF!</v>
      </c>
      <c r="EY812" s="53" t="e">
        <f>IF(ISNUMBER(EN812),EN812*#REF!,"")</f>
        <v>#REF!</v>
      </c>
      <c r="EZ812" s="53" t="e">
        <f>IF(ISNUMBER(EO812),EO812*#REF!,"")</f>
        <v>#REF!</v>
      </c>
      <c r="FA812" s="53" t="e">
        <f>IF(ISNUMBER(EP812),EP812*#REF!,"")</f>
        <v>#REF!</v>
      </c>
      <c r="FB812" s="53" t="e">
        <f>IF(ISNUMBER(EQ812),EQ812*#REF!,"")</f>
        <v>#REF!</v>
      </c>
      <c r="FC812" s="53" t="str">
        <f>IF(ISNUMBER(ER812),ER812*#REF!,"")</f>
        <v/>
      </c>
      <c r="FD812" s="53" t="str">
        <f>IF(ISNUMBER(ES812),ES812*#REF!,"")</f>
        <v/>
      </c>
      <c r="FE812" s="53" t="e">
        <f>IF(ISNUMBER(ET812),ET812*#REF!,"")</f>
        <v>#REF!</v>
      </c>
      <c r="FF812" s="52" t="e">
        <f>IF(ISNUMBER(EU812),EU812*#REF!,"")</f>
        <v>#REF!</v>
      </c>
      <c r="FG812" s="55" t="str">
        <f t="shared" si="1029"/>
        <v/>
      </c>
      <c r="FH812" s="55" t="str">
        <f t="shared" si="1030"/>
        <v/>
      </c>
      <c r="FI812" s="55" t="str">
        <f t="shared" si="1031"/>
        <v/>
      </c>
      <c r="FJ812" s="55" t="str">
        <f t="shared" si="1032"/>
        <v/>
      </c>
      <c r="FK812" s="55" t="str">
        <f t="shared" si="1033"/>
        <v/>
      </c>
      <c r="FL812" s="55" t="str">
        <f t="shared" si="1034"/>
        <v/>
      </c>
      <c r="FM812" s="55" t="str">
        <f t="shared" si="1035"/>
        <v/>
      </c>
      <c r="FN812" s="55" t="str">
        <f t="shared" si="1036"/>
        <v/>
      </c>
      <c r="FO812" s="55" t="str">
        <f t="shared" si="1037"/>
        <v/>
      </c>
      <c r="FP812" s="55" t="str">
        <f t="shared" si="1038"/>
        <v/>
      </c>
      <c r="FQ812" s="59" t="str">
        <f t="shared" si="1039"/>
        <v/>
      </c>
      <c r="FR812" s="53" t="str">
        <f t="shared" si="992"/>
        <v/>
      </c>
      <c r="FS812" s="53" t="e">
        <f t="shared" si="1040"/>
        <v>#VALUE!</v>
      </c>
      <c r="FT812" s="19" t="e">
        <f t="shared" si="1041"/>
        <v>#VALUE!</v>
      </c>
      <c r="FU812" s="19" t="e">
        <f t="shared" si="1042"/>
        <v>#VALUE!</v>
      </c>
      <c r="FV812" s="19" t="e">
        <f t="shared" si="1043"/>
        <v>#VALUE!</v>
      </c>
      <c r="FW812" s="50" t="e">
        <f t="shared" si="1044"/>
        <v>#VALUE!</v>
      </c>
      <c r="FX812" s="120">
        <f t="shared" si="1045"/>
        <v>0</v>
      </c>
      <c r="FY812" s="120">
        <f t="shared" si="1046"/>
        <v>0</v>
      </c>
      <c r="FZ812" s="120">
        <f t="shared" si="1047"/>
        <v>0</v>
      </c>
      <c r="GA812" s="120">
        <f t="shared" si="1048"/>
        <v>0</v>
      </c>
      <c r="GB812" s="120">
        <f t="shared" si="1049"/>
        <v>0</v>
      </c>
      <c r="GC812" s="120">
        <f t="shared" si="1050"/>
        <v>0</v>
      </c>
      <c r="GD812" s="120">
        <f t="shared" si="1051"/>
        <v>0</v>
      </c>
      <c r="GE812" s="120">
        <f t="shared" si="1052"/>
        <v>0</v>
      </c>
      <c r="GF812" s="120">
        <f t="shared" si="1053"/>
        <v>0</v>
      </c>
      <c r="GG812">
        <f t="shared" si="1054"/>
        <v>0</v>
      </c>
      <c r="GH812">
        <f t="shared" si="1055"/>
        <v>0</v>
      </c>
      <c r="GI812">
        <v>6</v>
      </c>
      <c r="GJ812" t="str">
        <f t="shared" si="1056"/>
        <v/>
      </c>
    </row>
    <row r="813" spans="1:192" x14ac:dyDescent="0.2">
      <c r="A813" s="50">
        <f t="shared" si="1057"/>
        <v>812</v>
      </c>
      <c r="B813" s="2" t="s">
        <v>664</v>
      </c>
      <c r="C813" t="s">
        <v>262</v>
      </c>
      <c r="F813" s="19">
        <v>3499180</v>
      </c>
      <c r="G813" s="19">
        <v>5686770</v>
      </c>
      <c r="H813" s="77">
        <f t="shared" si="996"/>
        <v>499105.89800000004</v>
      </c>
      <c r="I813" s="77">
        <f t="shared" si="997"/>
        <v>5684935.0820000004</v>
      </c>
      <c r="J813" s="19">
        <v>143.29</v>
      </c>
      <c r="K813" s="66" t="s">
        <v>1334</v>
      </c>
      <c r="L813" s="19">
        <v>19.8</v>
      </c>
      <c r="Q813" s="58" t="s">
        <v>2822</v>
      </c>
      <c r="R813" s="58" t="s">
        <v>774</v>
      </c>
      <c r="S813" s="2" t="s">
        <v>2813</v>
      </c>
      <c r="T813" s="241" t="str">
        <f t="shared" si="998"/>
        <v>-</v>
      </c>
      <c r="U813" s="241" t="str">
        <f t="shared" si="999"/>
        <v>M</v>
      </c>
      <c r="V813" s="241" t="str">
        <f t="shared" si="1000"/>
        <v>-</v>
      </c>
      <c r="W813" s="241" t="str">
        <f t="shared" si="991"/>
        <v>-</v>
      </c>
      <c r="X813" s="260">
        <f t="shared" si="1058"/>
        <v>6</v>
      </c>
      <c r="Y813" s="261" t="str">
        <f t="shared" si="993"/>
        <v/>
      </c>
      <c r="Z813" s="56" t="s">
        <v>1772</v>
      </c>
      <c r="AA813" s="48">
        <v>38992</v>
      </c>
      <c r="AB813" s="73">
        <v>3</v>
      </c>
      <c r="AC813" t="s">
        <v>455</v>
      </c>
      <c r="AD813" s="2" t="s">
        <v>2367</v>
      </c>
      <c r="AE813" s="56"/>
      <c r="AF813" s="66">
        <v>14.6</v>
      </c>
      <c r="AG813" s="19">
        <v>2090</v>
      </c>
      <c r="AH813" s="19">
        <v>7.19</v>
      </c>
      <c r="AI813" s="66">
        <v>-100</v>
      </c>
      <c r="AJ813" s="19">
        <v>0.99939999999999996</v>
      </c>
      <c r="AK813" s="19">
        <v>20</v>
      </c>
      <c r="AL813" s="66"/>
      <c r="AM813" s="66">
        <v>0.02</v>
      </c>
      <c r="AR813">
        <v>1322.124</v>
      </c>
      <c r="AS813" s="193">
        <f t="shared" si="994"/>
        <v>1321.4520000000002</v>
      </c>
      <c r="AT813" s="248" t="str">
        <f t="shared" si="995"/>
        <v/>
      </c>
      <c r="AU813">
        <v>298</v>
      </c>
      <c r="AV813">
        <v>30.1</v>
      </c>
      <c r="AW813">
        <v>80.5</v>
      </c>
      <c r="AX813">
        <v>475</v>
      </c>
      <c r="AY813">
        <v>19</v>
      </c>
      <c r="AZ813" s="61">
        <v>380</v>
      </c>
      <c r="BA813">
        <v>0.22</v>
      </c>
      <c r="BB813">
        <v>12</v>
      </c>
      <c r="BC813">
        <v>1.4</v>
      </c>
      <c r="BD813">
        <v>1</v>
      </c>
      <c r="BE813">
        <v>6.5</v>
      </c>
      <c r="BF813">
        <v>0.18</v>
      </c>
      <c r="BG813">
        <v>0.72</v>
      </c>
      <c r="BH813">
        <v>0.24</v>
      </c>
      <c r="BI813">
        <v>1.4999999999999999E-2</v>
      </c>
      <c r="BJ813" s="2" t="s">
        <v>1463</v>
      </c>
      <c r="BK813" s="2" t="s">
        <v>2375</v>
      </c>
      <c r="BM813">
        <v>15.8</v>
      </c>
      <c r="BN813" s="61">
        <v>0.45</v>
      </c>
      <c r="BO813" s="90"/>
      <c r="BP813" s="90" t="s">
        <v>286</v>
      </c>
      <c r="BQ813" s="90">
        <v>4</v>
      </c>
      <c r="BR813" s="90">
        <v>320</v>
      </c>
      <c r="BS813" s="90"/>
      <c r="BT813" s="90" t="s">
        <v>1502</v>
      </c>
      <c r="BU813" s="90"/>
      <c r="BV813" s="90" t="s">
        <v>456</v>
      </c>
      <c r="BW813" s="90"/>
      <c r="BX813" s="90"/>
      <c r="BY813" s="90" t="s">
        <v>1384</v>
      </c>
      <c r="BZ813" s="90"/>
      <c r="CA813" s="90">
        <v>3</v>
      </c>
      <c r="CB813" s="90" t="s">
        <v>1383</v>
      </c>
      <c r="CC813" s="90"/>
      <c r="CD813" s="90" t="s">
        <v>456</v>
      </c>
      <c r="CE813" s="90" t="s">
        <v>456</v>
      </c>
      <c r="CF813" s="90"/>
      <c r="CG813" s="90"/>
      <c r="CH813" s="90"/>
      <c r="CI813" s="90"/>
      <c r="CJ813" s="90"/>
      <c r="CK813" s="90"/>
      <c r="CL813" s="91"/>
      <c r="CM813" s="90"/>
      <c r="CN813" s="90">
        <v>120</v>
      </c>
      <c r="CO813" s="90">
        <v>7.0000000000000001E-3</v>
      </c>
      <c r="DB813" s="103"/>
      <c r="DC813" s="103"/>
      <c r="DD813" s="103"/>
      <c r="DE813" s="103"/>
      <c r="DF813" s="103"/>
      <c r="DG813" s="103"/>
      <c r="DH813" s="103"/>
      <c r="DI813" s="103">
        <v>7.6</v>
      </c>
      <c r="DJ813" s="103"/>
      <c r="DK813" s="103"/>
      <c r="DL813" s="103"/>
      <c r="DM813" s="103"/>
      <c r="DN813" s="103"/>
      <c r="DO813" s="103"/>
      <c r="DP813" s="103"/>
      <c r="DQ813" s="103"/>
      <c r="DR813" s="103"/>
      <c r="DS813" s="104"/>
      <c r="DT813" s="50">
        <f t="shared" si="1001"/>
        <v>0</v>
      </c>
      <c r="DU813" s="73">
        <f t="shared" si="1002"/>
        <v>0</v>
      </c>
      <c r="DV813" s="73">
        <f t="shared" si="1003"/>
        <v>1</v>
      </c>
      <c r="DW813" s="73">
        <f t="shared" si="1004"/>
        <v>0</v>
      </c>
      <c r="DX813" s="73">
        <f t="shared" si="1005"/>
        <v>0</v>
      </c>
      <c r="DY813" s="125">
        <f t="shared" si="1006"/>
        <v>0</v>
      </c>
      <c r="DZ813" s="73">
        <f t="shared" si="1007"/>
        <v>1</v>
      </c>
      <c r="EA813" s="19">
        <f t="shared" si="1008"/>
        <v>0</v>
      </c>
      <c r="EB813" s="50">
        <f t="shared" si="1009"/>
        <v>0</v>
      </c>
      <c r="EC813" s="19">
        <f t="shared" si="1010"/>
        <v>0</v>
      </c>
      <c r="ED813" s="19">
        <f t="shared" si="1011"/>
        <v>1</v>
      </c>
      <c r="EE813" s="19">
        <f t="shared" si="1012"/>
        <v>0</v>
      </c>
      <c r="EF813" s="50">
        <f t="shared" si="1013"/>
        <v>0</v>
      </c>
      <c r="EG813" s="19">
        <f t="shared" si="1014"/>
        <v>1</v>
      </c>
      <c r="EH813" s="19">
        <f t="shared" si="1015"/>
        <v>0</v>
      </c>
      <c r="EI813" s="50">
        <f t="shared" si="1016"/>
        <v>0</v>
      </c>
      <c r="EJ813" s="125">
        <f t="shared" si="1017"/>
        <v>1</v>
      </c>
      <c r="EK813">
        <f t="shared" si="1018"/>
        <v>298</v>
      </c>
      <c r="EL813">
        <f t="shared" si="1019"/>
        <v>12</v>
      </c>
      <c r="EM813">
        <f t="shared" si="1020"/>
        <v>30.1</v>
      </c>
      <c r="EN813">
        <f t="shared" si="1021"/>
        <v>80.5</v>
      </c>
      <c r="EO813">
        <f t="shared" si="1022"/>
        <v>0.18</v>
      </c>
      <c r="EP813">
        <f t="shared" si="1023"/>
        <v>6.5</v>
      </c>
      <c r="EQ813">
        <f t="shared" si="1024"/>
        <v>380</v>
      </c>
      <c r="ER813" t="str">
        <f t="shared" si="1025"/>
        <v/>
      </c>
      <c r="ES813" t="str">
        <f t="shared" si="1026"/>
        <v/>
      </c>
      <c r="ET813">
        <f t="shared" si="1027"/>
        <v>19</v>
      </c>
      <c r="EU813" s="61">
        <f t="shared" si="1028"/>
        <v>475</v>
      </c>
      <c r="EV813" s="53" t="e">
        <f>IF(ISNUMBER(EK813),EK813*#REF!,"")</f>
        <v>#REF!</v>
      </c>
      <c r="EW813" s="53" t="e">
        <f>IF(ISNUMBER(EL813),EL813*#REF!,"")</f>
        <v>#REF!</v>
      </c>
      <c r="EX813" s="53" t="e">
        <f>IF(ISNUMBER(EM813),EM813*#REF!,"")</f>
        <v>#REF!</v>
      </c>
      <c r="EY813" s="53" t="e">
        <f>IF(ISNUMBER(EN813),EN813*#REF!,"")</f>
        <v>#REF!</v>
      </c>
      <c r="EZ813" s="53" t="e">
        <f>IF(ISNUMBER(EO813),EO813*#REF!,"")</f>
        <v>#REF!</v>
      </c>
      <c r="FA813" s="53" t="e">
        <f>IF(ISNUMBER(EP813),EP813*#REF!,"")</f>
        <v>#REF!</v>
      </c>
      <c r="FB813" s="53" t="e">
        <f>IF(ISNUMBER(EQ813),EQ813*#REF!,"")</f>
        <v>#REF!</v>
      </c>
      <c r="FC813" s="53" t="str">
        <f>IF(ISNUMBER(ER813),ER813*#REF!,"")</f>
        <v/>
      </c>
      <c r="FD813" s="53" t="str">
        <f>IF(ISNUMBER(ES813),ES813*#REF!,"")</f>
        <v/>
      </c>
      <c r="FE813" s="53" t="e">
        <f>IF(ISNUMBER(ET813),ET813*#REF!,"")</f>
        <v>#REF!</v>
      </c>
      <c r="FF813" s="52" t="e">
        <f>IF(ISNUMBER(EU813),EU813*#REF!,"")</f>
        <v>#REF!</v>
      </c>
      <c r="FG813" s="55" t="str">
        <f t="shared" si="1029"/>
        <v/>
      </c>
      <c r="FH813" s="55" t="str">
        <f t="shared" si="1030"/>
        <v/>
      </c>
      <c r="FI813" s="55" t="str">
        <f t="shared" si="1031"/>
        <v/>
      </c>
      <c r="FJ813" s="55" t="str">
        <f t="shared" si="1032"/>
        <v/>
      </c>
      <c r="FK813" s="55" t="str">
        <f t="shared" si="1033"/>
        <v/>
      </c>
      <c r="FL813" s="55" t="str">
        <f t="shared" si="1034"/>
        <v/>
      </c>
      <c r="FM813" s="55" t="str">
        <f t="shared" si="1035"/>
        <v/>
      </c>
      <c r="FN813" s="55" t="str">
        <f t="shared" si="1036"/>
        <v/>
      </c>
      <c r="FO813" s="55" t="str">
        <f t="shared" si="1037"/>
        <v/>
      </c>
      <c r="FP813" s="55" t="str">
        <f t="shared" si="1038"/>
        <v/>
      </c>
      <c r="FQ813" s="59" t="str">
        <f t="shared" si="1039"/>
        <v/>
      </c>
      <c r="FR813" s="53" t="str">
        <f t="shared" si="992"/>
        <v/>
      </c>
      <c r="FS813" s="53" t="e">
        <f t="shared" si="1040"/>
        <v>#VALUE!</v>
      </c>
      <c r="FT813" s="19" t="e">
        <f t="shared" si="1041"/>
        <v>#VALUE!</v>
      </c>
      <c r="FU813" s="19" t="e">
        <f t="shared" si="1042"/>
        <v>#VALUE!</v>
      </c>
      <c r="FV813" s="19" t="e">
        <f t="shared" si="1043"/>
        <v>#VALUE!</v>
      </c>
      <c r="FW813" s="50" t="e">
        <f t="shared" si="1044"/>
        <v>#VALUE!</v>
      </c>
      <c r="FX813" s="120">
        <f t="shared" si="1045"/>
        <v>0</v>
      </c>
      <c r="FY813" s="120">
        <f t="shared" si="1046"/>
        <v>0</v>
      </c>
      <c r="FZ813" s="120">
        <f t="shared" si="1047"/>
        <v>0</v>
      </c>
      <c r="GA813" s="120">
        <f t="shared" si="1048"/>
        <v>0</v>
      </c>
      <c r="GB813" s="120">
        <f t="shared" si="1049"/>
        <v>0</v>
      </c>
      <c r="GC813" s="120">
        <f t="shared" si="1050"/>
        <v>0</v>
      </c>
      <c r="GD813" s="120">
        <f t="shared" si="1051"/>
        <v>0</v>
      </c>
      <c r="GE813" s="120">
        <f t="shared" si="1052"/>
        <v>0</v>
      </c>
      <c r="GF813" s="120">
        <f t="shared" si="1053"/>
        <v>0</v>
      </c>
      <c r="GG813">
        <f t="shared" si="1054"/>
        <v>0</v>
      </c>
      <c r="GH813">
        <f t="shared" si="1055"/>
        <v>0</v>
      </c>
      <c r="GI813">
        <v>6</v>
      </c>
      <c r="GJ813" t="str">
        <f t="shared" si="1056"/>
        <v/>
      </c>
    </row>
    <row r="814" spans="1:192" ht="15" x14ac:dyDescent="0.25">
      <c r="A814" s="50">
        <f t="shared" si="1057"/>
        <v>813</v>
      </c>
      <c r="B814" s="2" t="s">
        <v>664</v>
      </c>
      <c r="C814" t="s">
        <v>242</v>
      </c>
      <c r="E814" t="s">
        <v>1777</v>
      </c>
      <c r="F814" s="83">
        <v>3498980</v>
      </c>
      <c r="G814" s="83">
        <v>5586350</v>
      </c>
      <c r="H814" s="77">
        <f t="shared" si="996"/>
        <v>498905.978</v>
      </c>
      <c r="I814" s="77">
        <f t="shared" si="997"/>
        <v>5584555.25</v>
      </c>
      <c r="J814" s="211">
        <v>138</v>
      </c>
      <c r="K814" s="19" t="s">
        <v>1334</v>
      </c>
      <c r="L814" s="19">
        <v>1000</v>
      </c>
      <c r="Q814" s="58" t="s">
        <v>2833</v>
      </c>
      <c r="R814" t="s">
        <v>275</v>
      </c>
      <c r="S814" t="s">
        <v>1325</v>
      </c>
      <c r="T814" s="241" t="str">
        <f t="shared" si="998"/>
        <v>T</v>
      </c>
      <c r="U814" s="241" t="str">
        <f t="shared" si="999"/>
        <v>-</v>
      </c>
      <c r="V814" s="241" t="str">
        <f t="shared" si="1000"/>
        <v>B</v>
      </c>
      <c r="W814" s="241" t="str">
        <f t="shared" si="991"/>
        <v>-</v>
      </c>
      <c r="X814" s="260">
        <f t="shared" si="1058"/>
        <v>6</v>
      </c>
      <c r="Y814" s="261" t="str">
        <f t="shared" si="993"/>
        <v/>
      </c>
      <c r="Z814" s="61" t="s">
        <v>2213</v>
      </c>
      <c r="AA814" s="48">
        <v>27946</v>
      </c>
      <c r="AB814" s="73">
        <v>1</v>
      </c>
      <c r="AC814" t="s">
        <v>778</v>
      </c>
      <c r="AD814" s="2" t="s">
        <v>2376</v>
      </c>
      <c r="AE814" s="56"/>
      <c r="AF814" s="66">
        <v>27.3</v>
      </c>
      <c r="AI814" s="272"/>
      <c r="AR814">
        <v>33779</v>
      </c>
      <c r="AS814" s="193">
        <f t="shared" si="994"/>
        <v>33680.5</v>
      </c>
      <c r="AT814" s="248" t="str">
        <f t="shared" si="995"/>
        <v/>
      </c>
      <c r="AU814">
        <v>10323</v>
      </c>
      <c r="AV814">
        <v>556</v>
      </c>
      <c r="AW814">
        <v>1262</v>
      </c>
      <c r="AX814">
        <v>19400</v>
      </c>
      <c r="AY814">
        <v>1520</v>
      </c>
      <c r="AZ814" s="61">
        <v>598</v>
      </c>
      <c r="BE814" s="278">
        <v>21.5</v>
      </c>
      <c r="BO814" s="90"/>
      <c r="BP814" s="273"/>
      <c r="BQ814" s="90"/>
      <c r="BR814" s="90"/>
      <c r="BS814" s="90"/>
      <c r="BT814" s="90"/>
      <c r="BU814" s="90"/>
      <c r="BV814" s="90"/>
      <c r="BW814" s="90"/>
      <c r="BX814" s="90"/>
      <c r="BY814" s="90"/>
      <c r="BZ814" s="90"/>
      <c r="CA814" s="90"/>
      <c r="CB814" s="90"/>
      <c r="CC814" s="90"/>
      <c r="CD814" s="90"/>
      <c r="CE814" s="90"/>
      <c r="CF814" s="90"/>
      <c r="CG814" s="90"/>
      <c r="CH814" s="90"/>
      <c r="CI814" s="90"/>
      <c r="CJ814" s="90"/>
      <c r="CK814" s="90"/>
      <c r="CL814" s="91"/>
      <c r="CM814" s="90"/>
      <c r="CN814" s="90">
        <v>210</v>
      </c>
      <c r="CO814" s="90"/>
      <c r="DB814" s="103"/>
      <c r="DC814" s="103"/>
      <c r="DD814" s="103"/>
      <c r="DE814" s="103"/>
      <c r="DF814" s="103"/>
      <c r="DG814" s="103"/>
      <c r="DH814" s="103"/>
      <c r="DI814" s="103"/>
      <c r="DJ814" s="103"/>
      <c r="DK814" s="103"/>
      <c r="DL814" s="103"/>
      <c r="DM814" s="103"/>
      <c r="DN814" s="103"/>
      <c r="DO814" s="103"/>
      <c r="DP814" s="103"/>
      <c r="DQ814" s="103"/>
      <c r="DR814" s="103"/>
      <c r="DS814" s="104"/>
      <c r="DT814" s="50">
        <f t="shared" si="1001"/>
        <v>1</v>
      </c>
      <c r="DU814" s="73">
        <f t="shared" si="1002"/>
        <v>0</v>
      </c>
      <c r="DV814" s="73">
        <f t="shared" si="1003"/>
        <v>0</v>
      </c>
      <c r="DW814" s="73">
        <f t="shared" si="1004"/>
        <v>0</v>
      </c>
      <c r="DX814" s="73">
        <f t="shared" si="1005"/>
        <v>1</v>
      </c>
      <c r="DY814" s="125">
        <f t="shared" si="1006"/>
        <v>0</v>
      </c>
      <c r="DZ814" s="73">
        <f t="shared" si="1007"/>
        <v>0</v>
      </c>
      <c r="EA814" s="19">
        <f t="shared" si="1008"/>
        <v>1</v>
      </c>
      <c r="EB814" s="50">
        <f t="shared" si="1009"/>
        <v>0</v>
      </c>
      <c r="EC814" s="19">
        <f t="shared" si="1010"/>
        <v>0</v>
      </c>
      <c r="ED814" s="19">
        <f t="shared" si="1011"/>
        <v>0</v>
      </c>
      <c r="EE814" s="19">
        <f t="shared" si="1012"/>
        <v>1</v>
      </c>
      <c r="EF814" s="50">
        <f t="shared" si="1013"/>
        <v>0</v>
      </c>
      <c r="EG814" s="19">
        <f t="shared" si="1014"/>
        <v>1</v>
      </c>
      <c r="EH814" s="19">
        <f t="shared" si="1015"/>
        <v>0</v>
      </c>
      <c r="EI814" s="50">
        <f t="shared" si="1016"/>
        <v>0</v>
      </c>
      <c r="EJ814" s="125">
        <f t="shared" si="1017"/>
        <v>3</v>
      </c>
      <c r="EK814">
        <f t="shared" si="1018"/>
        <v>10323</v>
      </c>
      <c r="EL814" t="str">
        <f t="shared" si="1019"/>
        <v/>
      </c>
      <c r="EM814">
        <f t="shared" si="1020"/>
        <v>556</v>
      </c>
      <c r="EN814">
        <f t="shared" si="1021"/>
        <v>1262</v>
      </c>
      <c r="EO814" t="str">
        <f t="shared" si="1022"/>
        <v/>
      </c>
      <c r="EP814">
        <f t="shared" si="1023"/>
        <v>21.5</v>
      </c>
      <c r="EQ814">
        <f t="shared" si="1024"/>
        <v>598</v>
      </c>
      <c r="ER814" t="str">
        <f t="shared" si="1025"/>
        <v/>
      </c>
      <c r="ES814" t="str">
        <f t="shared" si="1026"/>
        <v/>
      </c>
      <c r="ET814">
        <f t="shared" si="1027"/>
        <v>1520</v>
      </c>
      <c r="EU814" s="61">
        <f t="shared" si="1028"/>
        <v>19400</v>
      </c>
      <c r="EV814" s="53" t="e">
        <f>IF(ISNUMBER(EK814),EK814*#REF!,"")</f>
        <v>#REF!</v>
      </c>
      <c r="EW814" s="53" t="str">
        <f>IF(ISNUMBER(EL814),EL814*#REF!,"")</f>
        <v/>
      </c>
      <c r="EX814" s="53" t="e">
        <f>IF(ISNUMBER(EM814),EM814*#REF!,"")</f>
        <v>#REF!</v>
      </c>
      <c r="EY814" s="53" t="e">
        <f>IF(ISNUMBER(EN814),EN814*#REF!,"")</f>
        <v>#REF!</v>
      </c>
      <c r="EZ814" s="53" t="str">
        <f>IF(ISNUMBER(EO814),EO814*#REF!,"")</f>
        <v/>
      </c>
      <c r="FA814" s="53" t="e">
        <f>IF(ISNUMBER(EP814),EP814*#REF!,"")</f>
        <v>#REF!</v>
      </c>
      <c r="FB814" s="53" t="e">
        <f>IF(ISNUMBER(EQ814),EQ814*#REF!,"")</f>
        <v>#REF!</v>
      </c>
      <c r="FC814" s="53" t="str">
        <f>IF(ISNUMBER(ER814),ER814*#REF!,"")</f>
        <v/>
      </c>
      <c r="FD814" s="53" t="str">
        <f>IF(ISNUMBER(ES814),ES814*#REF!,"")</f>
        <v/>
      </c>
      <c r="FE814" s="53" t="e">
        <f>IF(ISNUMBER(ET814),ET814*#REF!,"")</f>
        <v>#REF!</v>
      </c>
      <c r="FF814" s="52" t="e">
        <f>IF(ISNUMBER(EU814),EU814*#REF!,"")</f>
        <v>#REF!</v>
      </c>
      <c r="FG814" s="55" t="str">
        <f t="shared" si="1029"/>
        <v/>
      </c>
      <c r="FH814" s="55" t="str">
        <f t="shared" si="1030"/>
        <v/>
      </c>
      <c r="FI814" s="55" t="str">
        <f t="shared" si="1031"/>
        <v/>
      </c>
      <c r="FJ814" s="55" t="str">
        <f t="shared" si="1032"/>
        <v/>
      </c>
      <c r="FK814" s="55" t="str">
        <f t="shared" si="1033"/>
        <v/>
      </c>
      <c r="FL814" s="55" t="str">
        <f t="shared" si="1034"/>
        <v/>
      </c>
      <c r="FM814" s="55" t="str">
        <f t="shared" si="1035"/>
        <v/>
      </c>
      <c r="FN814" s="55" t="str">
        <f t="shared" si="1036"/>
        <v/>
      </c>
      <c r="FO814" s="55" t="str">
        <f t="shared" si="1037"/>
        <v/>
      </c>
      <c r="FP814" s="55" t="str">
        <f t="shared" si="1038"/>
        <v/>
      </c>
      <c r="FQ814" s="59" t="str">
        <f t="shared" si="1039"/>
        <v/>
      </c>
      <c r="FR814" s="53" t="str">
        <f t="shared" si="992"/>
        <v/>
      </c>
      <c r="FS814" s="53" t="e">
        <f t="shared" si="1040"/>
        <v>#VALUE!</v>
      </c>
      <c r="FT814" s="19" t="e">
        <f t="shared" si="1041"/>
        <v>#VALUE!</v>
      </c>
      <c r="FU814" s="19" t="e">
        <f t="shared" si="1042"/>
        <v>#VALUE!</v>
      </c>
      <c r="FV814" s="19" t="e">
        <f t="shared" si="1043"/>
        <v>#VALUE!</v>
      </c>
      <c r="FW814" s="50" t="e">
        <f t="shared" si="1044"/>
        <v>#VALUE!</v>
      </c>
      <c r="FX814" s="120">
        <f t="shared" si="1045"/>
        <v>0</v>
      </c>
      <c r="FY814" s="120">
        <f t="shared" si="1046"/>
        <v>0</v>
      </c>
      <c r="FZ814" s="120">
        <f t="shared" si="1047"/>
        <v>0</v>
      </c>
      <c r="GA814" s="120">
        <f t="shared" si="1048"/>
        <v>0</v>
      </c>
      <c r="GB814" s="120">
        <f t="shared" si="1049"/>
        <v>0</v>
      </c>
      <c r="GC814" s="120">
        <f t="shared" si="1050"/>
        <v>0</v>
      </c>
      <c r="GD814" s="120">
        <f t="shared" si="1051"/>
        <v>0</v>
      </c>
      <c r="GE814" s="120">
        <f t="shared" si="1052"/>
        <v>0</v>
      </c>
      <c r="GF814" s="120">
        <f t="shared" si="1053"/>
        <v>0</v>
      </c>
      <c r="GG814">
        <f t="shared" si="1054"/>
        <v>0</v>
      </c>
      <c r="GH814">
        <f t="shared" si="1055"/>
        <v>0</v>
      </c>
      <c r="GI814">
        <v>6</v>
      </c>
      <c r="GJ814" t="str">
        <f t="shared" si="1056"/>
        <v/>
      </c>
    </row>
    <row r="815" spans="1:192" x14ac:dyDescent="0.2">
      <c r="A815" s="50">
        <f t="shared" si="1057"/>
        <v>814</v>
      </c>
      <c r="B815" s="2" t="s">
        <v>766</v>
      </c>
      <c r="C815" s="2" t="s">
        <v>741</v>
      </c>
      <c r="D815" s="2"/>
      <c r="E815" s="2"/>
      <c r="F815" s="19">
        <v>3488250</v>
      </c>
      <c r="G815" s="19">
        <v>5573210</v>
      </c>
      <c r="H815" s="77">
        <f t="shared" si="996"/>
        <v>488180.27</v>
      </c>
      <c r="I815" s="77">
        <f t="shared" si="997"/>
        <v>5571420.5060000001</v>
      </c>
      <c r="J815" s="211">
        <v>118</v>
      </c>
      <c r="K815" s="66" t="s">
        <v>1334</v>
      </c>
      <c r="L815" s="211">
        <v>2</v>
      </c>
      <c r="Q815" t="s">
        <v>2822</v>
      </c>
      <c r="R815" s="2" t="s">
        <v>1484</v>
      </c>
      <c r="S815" s="2" t="s">
        <v>1323</v>
      </c>
      <c r="T815" s="241" t="str">
        <f t="shared" si="998"/>
        <v>-</v>
      </c>
      <c r="U815" s="241" t="str">
        <f t="shared" si="999"/>
        <v>M</v>
      </c>
      <c r="V815" s="241" t="str">
        <f t="shared" si="1000"/>
        <v>-</v>
      </c>
      <c r="W815" s="241" t="str">
        <f t="shared" si="991"/>
        <v>-</v>
      </c>
      <c r="X815" s="260">
        <f t="shared" si="1058"/>
        <v>6</v>
      </c>
      <c r="Y815" s="261" t="str">
        <f t="shared" si="993"/>
        <v/>
      </c>
      <c r="Z815" s="56"/>
      <c r="AA815" s="48">
        <v>25365</v>
      </c>
      <c r="AB815" s="73">
        <v>1</v>
      </c>
      <c r="AC815" s="58" t="s">
        <v>404</v>
      </c>
      <c r="AD815" s="2" t="s">
        <v>2377</v>
      </c>
      <c r="AE815" s="56"/>
      <c r="AF815" s="66" t="s">
        <v>3088</v>
      </c>
      <c r="AH815" s="47">
        <v>7.4</v>
      </c>
      <c r="AR815">
        <v>1492</v>
      </c>
      <c r="AS815" s="193">
        <f t="shared" si="994"/>
        <v>1492.0300000000002</v>
      </c>
      <c r="AT815" s="248" t="str">
        <f t="shared" si="995"/>
        <v/>
      </c>
      <c r="AU815">
        <v>260.60000000000002</v>
      </c>
      <c r="AV815" s="55">
        <v>25.05</v>
      </c>
      <c r="AW815" s="55">
        <v>128.93</v>
      </c>
      <c r="AX815" s="55">
        <v>231.82</v>
      </c>
      <c r="AY815" s="55">
        <v>125.54</v>
      </c>
      <c r="AZ815" s="59">
        <v>710.65</v>
      </c>
      <c r="BB815" s="55">
        <v>9.44</v>
      </c>
      <c r="BJ815">
        <v>0</v>
      </c>
      <c r="CN815" s="90" t="s">
        <v>3088</v>
      </c>
      <c r="DB815" s="103"/>
      <c r="DC815" s="103"/>
      <c r="DD815" s="103"/>
      <c r="DE815" s="103"/>
      <c r="DF815" s="103"/>
      <c r="DG815" s="103"/>
      <c r="DH815" s="103"/>
      <c r="DI815" s="103"/>
      <c r="DJ815" s="103"/>
      <c r="DK815" s="103"/>
      <c r="DL815" s="103"/>
      <c r="DM815" s="103"/>
      <c r="DN815" s="103"/>
      <c r="DO815" s="103"/>
      <c r="DP815" s="103"/>
      <c r="DQ815" s="103"/>
      <c r="DR815" s="103"/>
      <c r="DS815" s="104"/>
      <c r="DT815" s="50">
        <f t="shared" si="1001"/>
        <v>1</v>
      </c>
      <c r="DU815" s="73">
        <f t="shared" si="1002"/>
        <v>1</v>
      </c>
      <c r="DV815" s="73">
        <f t="shared" si="1003"/>
        <v>0</v>
      </c>
      <c r="DW815" s="73">
        <f t="shared" si="1004"/>
        <v>0</v>
      </c>
      <c r="DX815" s="73">
        <f t="shared" si="1005"/>
        <v>0</v>
      </c>
      <c r="DY815" s="125">
        <f t="shared" si="1006"/>
        <v>0</v>
      </c>
      <c r="DZ815" s="73">
        <f t="shared" si="1007"/>
        <v>0</v>
      </c>
      <c r="EA815" s="19">
        <f t="shared" si="1008"/>
        <v>0</v>
      </c>
      <c r="EB815" s="50">
        <f t="shared" si="1009"/>
        <v>1</v>
      </c>
      <c r="EC815" s="19">
        <f t="shared" si="1010"/>
        <v>0</v>
      </c>
      <c r="ED815" s="19">
        <f t="shared" si="1011"/>
        <v>1</v>
      </c>
      <c r="EE815" s="19">
        <f t="shared" si="1012"/>
        <v>0</v>
      </c>
      <c r="EF815" s="50">
        <f t="shared" si="1013"/>
        <v>0</v>
      </c>
      <c r="EG815" s="19">
        <f t="shared" si="1014"/>
        <v>0</v>
      </c>
      <c r="EH815" s="19">
        <f t="shared" si="1015"/>
        <v>0</v>
      </c>
      <c r="EI815" s="50">
        <f t="shared" si="1016"/>
        <v>1</v>
      </c>
      <c r="EJ815" s="125">
        <f t="shared" si="1017"/>
        <v>1</v>
      </c>
      <c r="EK815">
        <f t="shared" si="1018"/>
        <v>260.60000000000002</v>
      </c>
      <c r="EL815">
        <f t="shared" si="1019"/>
        <v>9.44</v>
      </c>
      <c r="EM815">
        <f t="shared" si="1020"/>
        <v>25.05</v>
      </c>
      <c r="EN815">
        <f t="shared" si="1021"/>
        <v>128.93</v>
      </c>
      <c r="EO815" t="str">
        <f t="shared" si="1022"/>
        <v/>
      </c>
      <c r="EP815" t="str">
        <f t="shared" si="1023"/>
        <v/>
      </c>
      <c r="EQ815">
        <f t="shared" si="1024"/>
        <v>710.65</v>
      </c>
      <c r="ER815" t="str">
        <f t="shared" si="1025"/>
        <v/>
      </c>
      <c r="ES815">
        <f t="shared" si="1026"/>
        <v>0</v>
      </c>
      <c r="ET815">
        <f t="shared" si="1027"/>
        <v>125.54</v>
      </c>
      <c r="EU815" s="61">
        <f t="shared" si="1028"/>
        <v>231.82</v>
      </c>
      <c r="EV815" s="53" t="e">
        <f>IF(ISNUMBER(EK815),EK815*#REF!,"")</f>
        <v>#REF!</v>
      </c>
      <c r="EW815" s="53" t="e">
        <f>IF(ISNUMBER(EL815),EL815*#REF!,"")</f>
        <v>#REF!</v>
      </c>
      <c r="EX815" s="53" t="e">
        <f>IF(ISNUMBER(EM815),EM815*#REF!,"")</f>
        <v>#REF!</v>
      </c>
      <c r="EY815" s="53" t="e">
        <f>IF(ISNUMBER(EN815),EN815*#REF!,"")</f>
        <v>#REF!</v>
      </c>
      <c r="EZ815" s="53" t="str">
        <f>IF(ISNUMBER(EO815),EO815*#REF!,"")</f>
        <v/>
      </c>
      <c r="FA815" s="53" t="str">
        <f>IF(ISNUMBER(EP815),EP815*#REF!,"")</f>
        <v/>
      </c>
      <c r="FB815" s="53" t="e">
        <f>IF(ISNUMBER(EQ815),EQ815*#REF!,"")</f>
        <v>#REF!</v>
      </c>
      <c r="FC815" s="53" t="str">
        <f>IF(ISNUMBER(ER815),ER815*#REF!,"")</f>
        <v/>
      </c>
      <c r="FD815" s="53" t="e">
        <f>IF(ISNUMBER(ES815),ES815*#REF!,"")</f>
        <v>#REF!</v>
      </c>
      <c r="FE815" s="53" t="e">
        <f>IF(ISNUMBER(ET815),ET815*#REF!,"")</f>
        <v>#REF!</v>
      </c>
      <c r="FF815" s="52" t="e">
        <f>IF(ISNUMBER(EU815),EU815*#REF!,"")</f>
        <v>#REF!</v>
      </c>
      <c r="FG815" s="55" t="str">
        <f t="shared" si="1029"/>
        <v/>
      </c>
      <c r="FH815" s="55" t="str">
        <f t="shared" si="1030"/>
        <v/>
      </c>
      <c r="FI815" s="55" t="str">
        <f t="shared" si="1031"/>
        <v/>
      </c>
      <c r="FJ815" s="55" t="str">
        <f t="shared" si="1032"/>
        <v/>
      </c>
      <c r="FK815" s="55" t="str">
        <f t="shared" si="1033"/>
        <v/>
      </c>
      <c r="FL815" s="55" t="str">
        <f t="shared" si="1034"/>
        <v/>
      </c>
      <c r="FM815" s="55" t="str">
        <f t="shared" si="1035"/>
        <v/>
      </c>
      <c r="FN815" s="55" t="str">
        <f t="shared" si="1036"/>
        <v/>
      </c>
      <c r="FO815" s="55" t="str">
        <f t="shared" si="1037"/>
        <v/>
      </c>
      <c r="FP815" s="55" t="str">
        <f t="shared" si="1038"/>
        <v/>
      </c>
      <c r="FQ815" s="59" t="str">
        <f t="shared" si="1039"/>
        <v/>
      </c>
      <c r="FR815" s="53" t="str">
        <f t="shared" si="992"/>
        <v/>
      </c>
      <c r="FS815" s="53" t="e">
        <f t="shared" si="1040"/>
        <v>#VALUE!</v>
      </c>
      <c r="FT815" s="19" t="e">
        <f t="shared" si="1041"/>
        <v>#VALUE!</v>
      </c>
      <c r="FU815" s="19" t="e">
        <f t="shared" si="1042"/>
        <v>#VALUE!</v>
      </c>
      <c r="FV815" s="19" t="e">
        <f t="shared" si="1043"/>
        <v>#VALUE!</v>
      </c>
      <c r="FW815" s="50" t="e">
        <f t="shared" si="1044"/>
        <v>#VALUE!</v>
      </c>
      <c r="FX815" s="120">
        <f t="shared" si="1045"/>
        <v>0</v>
      </c>
      <c r="FY815" s="120">
        <f t="shared" si="1046"/>
        <v>0</v>
      </c>
      <c r="FZ815" s="120">
        <f t="shared" si="1047"/>
        <v>0</v>
      </c>
      <c r="GA815" s="120">
        <f t="shared" si="1048"/>
        <v>0</v>
      </c>
      <c r="GB815" s="120">
        <f t="shared" si="1049"/>
        <v>0</v>
      </c>
      <c r="GC815" s="120">
        <f t="shared" si="1050"/>
        <v>0</v>
      </c>
      <c r="GD815" s="120">
        <f t="shared" si="1051"/>
        <v>0</v>
      </c>
      <c r="GE815" s="120">
        <f t="shared" si="1052"/>
        <v>0</v>
      </c>
      <c r="GF815" s="120">
        <f t="shared" si="1053"/>
        <v>0</v>
      </c>
      <c r="GG815">
        <f t="shared" si="1054"/>
        <v>0</v>
      </c>
      <c r="GH815">
        <f t="shared" si="1055"/>
        <v>0</v>
      </c>
      <c r="GI815">
        <v>6</v>
      </c>
      <c r="GJ815" t="str">
        <f t="shared" si="1056"/>
        <v/>
      </c>
    </row>
    <row r="816" spans="1:192" x14ac:dyDescent="0.2">
      <c r="A816" s="50">
        <f t="shared" si="1057"/>
        <v>815</v>
      </c>
      <c r="B816" s="2" t="s">
        <v>1115</v>
      </c>
      <c r="C816" s="2" t="s">
        <v>1116</v>
      </c>
      <c r="D816" s="2"/>
      <c r="E816" s="2"/>
      <c r="F816" s="19">
        <v>3519380</v>
      </c>
      <c r="G816" s="19">
        <v>5674560</v>
      </c>
      <c r="H816" s="77">
        <f t="shared" si="996"/>
        <v>519297.81800000003</v>
      </c>
      <c r="I816" s="77">
        <f t="shared" si="997"/>
        <v>5672729.966</v>
      </c>
      <c r="J816" s="19">
        <v>211.3</v>
      </c>
      <c r="K816" s="66" t="s">
        <v>1333</v>
      </c>
      <c r="L816" s="19">
        <v>165</v>
      </c>
      <c r="M816" s="19">
        <v>26</v>
      </c>
      <c r="N816" s="19">
        <v>163</v>
      </c>
      <c r="Q816" t="s">
        <v>1339</v>
      </c>
      <c r="R816" t="s">
        <v>2882</v>
      </c>
      <c r="S816" s="2" t="s">
        <v>1324</v>
      </c>
      <c r="T816" s="241" t="str">
        <f t="shared" si="998"/>
        <v>-</v>
      </c>
      <c r="U816" s="241" t="str">
        <f t="shared" si="999"/>
        <v>-</v>
      </c>
      <c r="V816" s="241" t="str">
        <f t="shared" si="1000"/>
        <v>-</v>
      </c>
      <c r="W816" s="241" t="str">
        <f t="shared" si="991"/>
        <v>-</v>
      </c>
      <c r="X816" s="260">
        <f t="shared" si="1058"/>
        <v>6</v>
      </c>
      <c r="Y816" s="261" t="str">
        <f t="shared" si="993"/>
        <v/>
      </c>
      <c r="Z816" s="56"/>
      <c r="AA816" s="48" t="s">
        <v>1783</v>
      </c>
      <c r="AB816" s="73">
        <v>1</v>
      </c>
      <c r="AC816" s="2" t="s">
        <v>1038</v>
      </c>
      <c r="AD816" s="2" t="s">
        <v>2283</v>
      </c>
      <c r="AE816" s="57" t="s">
        <v>1431</v>
      </c>
      <c r="AF816" s="66">
        <v>11.4</v>
      </c>
      <c r="AH816" s="108">
        <v>7.1</v>
      </c>
      <c r="AS816" s="204"/>
      <c r="AT816" s="249"/>
      <c r="AU816" s="51"/>
      <c r="AV816" s="139"/>
      <c r="AW816" s="139"/>
      <c r="AX816" s="139"/>
      <c r="AY816" s="139"/>
      <c r="AZ816" s="229">
        <v>189</v>
      </c>
      <c r="BB816" s="55"/>
      <c r="CN816" s="90">
        <v>16</v>
      </c>
      <c r="DB816" s="103"/>
      <c r="DC816" s="103" t="s">
        <v>1790</v>
      </c>
      <c r="DD816" s="103"/>
      <c r="DE816" s="129">
        <v>-16</v>
      </c>
      <c r="DF816" s="90" t="s">
        <v>2378</v>
      </c>
      <c r="DG816" s="231">
        <v>-8.8000000000000007</v>
      </c>
      <c r="DH816" s="103"/>
      <c r="DI816" s="103"/>
      <c r="DJ816" s="103"/>
      <c r="DK816" s="103"/>
      <c r="DL816" s="103"/>
      <c r="DM816" s="103"/>
      <c r="DN816" s="103"/>
      <c r="DO816" s="103"/>
      <c r="DP816" s="103"/>
      <c r="DQ816" s="103"/>
      <c r="DR816" s="103"/>
      <c r="DS816" s="104"/>
      <c r="DT816" s="50">
        <f t="shared" si="1001"/>
        <v>1</v>
      </c>
      <c r="DU816" s="73">
        <f t="shared" si="1002"/>
        <v>0</v>
      </c>
      <c r="DV816" s="73">
        <f t="shared" si="1003"/>
        <v>0</v>
      </c>
      <c r="DW816" s="73">
        <f t="shared" si="1004"/>
        <v>1</v>
      </c>
      <c r="DX816" s="73">
        <f t="shared" si="1005"/>
        <v>0</v>
      </c>
      <c r="DY816" s="125">
        <f t="shared" si="1006"/>
        <v>0</v>
      </c>
      <c r="DZ816" s="73">
        <f t="shared" si="1007"/>
        <v>1</v>
      </c>
      <c r="EA816" s="19">
        <f t="shared" si="1008"/>
        <v>0</v>
      </c>
      <c r="EB816" s="50">
        <f t="shared" si="1009"/>
        <v>0</v>
      </c>
      <c r="EC816" s="19">
        <f t="shared" si="1010"/>
        <v>0</v>
      </c>
      <c r="ED816" s="19">
        <f t="shared" si="1011"/>
        <v>0</v>
      </c>
      <c r="EE816" s="19">
        <f t="shared" si="1012"/>
        <v>0</v>
      </c>
      <c r="EF816" s="50">
        <f t="shared" si="1013"/>
        <v>1</v>
      </c>
      <c r="EG816" s="19">
        <f t="shared" si="1014"/>
        <v>1</v>
      </c>
      <c r="EH816" s="19">
        <f t="shared" si="1015"/>
        <v>0</v>
      </c>
      <c r="EI816" s="50">
        <f t="shared" si="1016"/>
        <v>0</v>
      </c>
      <c r="EJ816" s="125">
        <f t="shared" si="1017"/>
        <v>1</v>
      </c>
      <c r="EK816" t="str">
        <f t="shared" si="1018"/>
        <v/>
      </c>
      <c r="EL816" t="str">
        <f t="shared" si="1019"/>
        <v/>
      </c>
      <c r="EM816" t="str">
        <f t="shared" si="1020"/>
        <v/>
      </c>
      <c r="EN816" t="str">
        <f t="shared" si="1021"/>
        <v/>
      </c>
      <c r="EO816" t="str">
        <f t="shared" si="1022"/>
        <v/>
      </c>
      <c r="EP816" t="str">
        <f t="shared" si="1023"/>
        <v/>
      </c>
      <c r="EQ816">
        <f t="shared" si="1024"/>
        <v>189</v>
      </c>
      <c r="ER816" t="str">
        <f t="shared" si="1025"/>
        <v/>
      </c>
      <c r="ES816" t="str">
        <f t="shared" si="1026"/>
        <v/>
      </c>
      <c r="ET816" t="str">
        <f t="shared" si="1027"/>
        <v/>
      </c>
      <c r="EU816" s="61" t="str">
        <f t="shared" si="1028"/>
        <v/>
      </c>
      <c r="EV816" s="53" t="str">
        <f>IF(ISNUMBER(EK816),EK816*#REF!,"")</f>
        <v/>
      </c>
      <c r="EW816" s="53" t="str">
        <f>IF(ISNUMBER(EL816),EL816*#REF!,"")</f>
        <v/>
      </c>
      <c r="EX816" s="53" t="str">
        <f>IF(ISNUMBER(EM816),EM816*#REF!,"")</f>
        <v/>
      </c>
      <c r="EY816" s="53" t="str">
        <f>IF(ISNUMBER(EN816),EN816*#REF!,"")</f>
        <v/>
      </c>
      <c r="EZ816" s="53" t="str">
        <f>IF(ISNUMBER(EO816),EO816*#REF!,"")</f>
        <v/>
      </c>
      <c r="FA816" s="53" t="str">
        <f>IF(ISNUMBER(EP816),EP816*#REF!,"")</f>
        <v/>
      </c>
      <c r="FB816" s="53" t="e">
        <f>IF(ISNUMBER(EQ816),EQ816*#REF!,"")</f>
        <v>#REF!</v>
      </c>
      <c r="FC816" s="53" t="str">
        <f>IF(ISNUMBER(ER816),ER816*#REF!,"")</f>
        <v/>
      </c>
      <c r="FD816" s="53" t="str">
        <f>IF(ISNUMBER(ES816),ES816*#REF!,"")</f>
        <v/>
      </c>
      <c r="FE816" s="53" t="str">
        <f>IF(ISNUMBER(ET816),ET816*#REF!,"")</f>
        <v/>
      </c>
      <c r="FF816" s="52" t="str">
        <f>IF(ISNUMBER(EU816),EU816*#REF!,"")</f>
        <v/>
      </c>
      <c r="FG816" s="55" t="str">
        <f t="shared" si="1029"/>
        <v/>
      </c>
      <c r="FH816" s="55" t="str">
        <f t="shared" si="1030"/>
        <v/>
      </c>
      <c r="FI816" s="55" t="str">
        <f t="shared" si="1031"/>
        <v/>
      </c>
      <c r="FJ816" s="55" t="str">
        <f t="shared" si="1032"/>
        <v/>
      </c>
      <c r="FK816" s="55" t="str">
        <f t="shared" si="1033"/>
        <v/>
      </c>
      <c r="FL816" s="55" t="str">
        <f t="shared" si="1034"/>
        <v/>
      </c>
      <c r="FM816" s="55" t="str">
        <f t="shared" si="1035"/>
        <v/>
      </c>
      <c r="FN816" s="55" t="str">
        <f t="shared" si="1036"/>
        <v/>
      </c>
      <c r="FO816" s="55" t="str">
        <f t="shared" si="1037"/>
        <v/>
      </c>
      <c r="FP816" s="55" t="str">
        <f t="shared" si="1038"/>
        <v/>
      </c>
      <c r="FQ816" s="59" t="str">
        <f t="shared" si="1039"/>
        <v/>
      </c>
      <c r="FR816" s="53" t="str">
        <f t="shared" si="992"/>
        <v/>
      </c>
      <c r="FS816" s="53">
        <f t="shared" si="1040"/>
        <v>0</v>
      </c>
      <c r="FT816" s="19">
        <f t="shared" si="1041"/>
        <v>1</v>
      </c>
      <c r="FU816" s="19">
        <f t="shared" si="1042"/>
        <v>0</v>
      </c>
      <c r="FV816" s="19">
        <f t="shared" si="1043"/>
        <v>0</v>
      </c>
      <c r="FW816" s="50">
        <f t="shared" si="1044"/>
        <v>0</v>
      </c>
      <c r="FX816" s="120">
        <f t="shared" si="1045"/>
        <v>0</v>
      </c>
      <c r="FY816" s="120">
        <f t="shared" si="1046"/>
        <v>0</v>
      </c>
      <c r="FZ816" s="120">
        <f t="shared" si="1047"/>
        <v>0</v>
      </c>
      <c r="GA816" s="120">
        <f t="shared" si="1048"/>
        <v>0</v>
      </c>
      <c r="GB816" s="120">
        <f t="shared" si="1049"/>
        <v>0</v>
      </c>
      <c r="GC816" s="120">
        <f t="shared" si="1050"/>
        <v>0</v>
      </c>
      <c r="GD816" s="120">
        <f t="shared" si="1051"/>
        <v>0</v>
      </c>
      <c r="GE816" s="120">
        <f t="shared" si="1052"/>
        <v>0</v>
      </c>
      <c r="GF816" s="120">
        <f t="shared" si="1053"/>
        <v>0</v>
      </c>
      <c r="GG816">
        <f t="shared" si="1054"/>
        <v>0</v>
      </c>
      <c r="GH816">
        <f t="shared" si="1055"/>
        <v>0</v>
      </c>
      <c r="GI816">
        <v>6</v>
      </c>
      <c r="GJ816" t="str">
        <f t="shared" si="1056"/>
        <v/>
      </c>
    </row>
    <row r="817" spans="1:192" x14ac:dyDescent="0.2">
      <c r="A817" s="50">
        <f t="shared" si="1057"/>
        <v>816</v>
      </c>
      <c r="B817" s="2" t="s">
        <v>1115</v>
      </c>
      <c r="C817" s="2" t="s">
        <v>1116</v>
      </c>
      <c r="D817" s="2"/>
      <c r="E817" s="2"/>
      <c r="F817" s="19">
        <v>3519380</v>
      </c>
      <c r="G817" s="19">
        <v>5674560</v>
      </c>
      <c r="H817" s="77">
        <f t="shared" si="996"/>
        <v>519297.81800000003</v>
      </c>
      <c r="I817" s="77">
        <f t="shared" si="997"/>
        <v>5672729.966</v>
      </c>
      <c r="J817" s="19">
        <v>211.3</v>
      </c>
      <c r="K817" s="66" t="s">
        <v>1333</v>
      </c>
      <c r="L817" s="19">
        <v>165</v>
      </c>
      <c r="M817" s="19">
        <v>26</v>
      </c>
      <c r="N817" s="19">
        <v>163</v>
      </c>
      <c r="Q817" t="s">
        <v>1339</v>
      </c>
      <c r="R817" t="s">
        <v>2882</v>
      </c>
      <c r="S817" s="2" t="s">
        <v>1324</v>
      </c>
      <c r="T817" s="241" t="str">
        <f t="shared" si="998"/>
        <v>-</v>
      </c>
      <c r="U817" s="241" t="str">
        <f t="shared" si="999"/>
        <v>-</v>
      </c>
      <c r="V817" s="241" t="str">
        <f t="shared" si="1000"/>
        <v>-</v>
      </c>
      <c r="W817" s="241" t="str">
        <f t="shared" si="991"/>
        <v>-</v>
      </c>
      <c r="X817" s="260">
        <f t="shared" si="1058"/>
        <v>6</v>
      </c>
      <c r="Y817" s="261" t="str">
        <f t="shared" si="993"/>
        <v/>
      </c>
      <c r="Z817" s="56"/>
      <c r="AA817" s="131">
        <v>33456</v>
      </c>
      <c r="AB817" s="73">
        <v>2</v>
      </c>
      <c r="AC817" s="2" t="s">
        <v>1038</v>
      </c>
      <c r="AD817" s="2" t="s">
        <v>2286</v>
      </c>
      <c r="AE817" s="70" t="s">
        <v>1787</v>
      </c>
      <c r="AF817" s="66">
        <v>13.4</v>
      </c>
      <c r="AG817" s="19">
        <v>400</v>
      </c>
      <c r="AH817" s="108">
        <v>6.94</v>
      </c>
      <c r="AL817" s="19">
        <v>0</v>
      </c>
      <c r="AN817">
        <v>10.9</v>
      </c>
      <c r="AO817">
        <v>7.9</v>
      </c>
      <c r="AS817" s="193">
        <f>SUM(AU817:BN817)+SUM(BO817:CL817)/1000</f>
        <v>302.93</v>
      </c>
      <c r="AT817" s="248" t="str">
        <f>FR817</f>
        <v/>
      </c>
      <c r="AU817">
        <v>5.8</v>
      </c>
      <c r="AV817" s="55">
        <v>16.2</v>
      </c>
      <c r="AW817" s="55">
        <v>51.2</v>
      </c>
      <c r="AX817" s="55">
        <v>16.3</v>
      </c>
      <c r="AY817" s="55">
        <v>28.1</v>
      </c>
      <c r="AZ817" s="217">
        <v>165</v>
      </c>
      <c r="BB817" s="55">
        <v>1.3</v>
      </c>
      <c r="BD817">
        <v>0</v>
      </c>
      <c r="BE817">
        <v>0.03</v>
      </c>
      <c r="BF817">
        <v>0</v>
      </c>
      <c r="BJ817">
        <v>19</v>
      </c>
      <c r="BK817">
        <v>0</v>
      </c>
      <c r="BN817" s="61">
        <v>0</v>
      </c>
      <c r="BO817">
        <v>0</v>
      </c>
      <c r="BP817">
        <v>0</v>
      </c>
      <c r="CM817">
        <v>8</v>
      </c>
      <c r="CN817" s="90">
        <v>29.7</v>
      </c>
      <c r="DB817" s="103"/>
      <c r="DC817" s="103" t="s">
        <v>1801</v>
      </c>
      <c r="DD817" s="103"/>
      <c r="DE817" s="103">
        <v>-15.5</v>
      </c>
      <c r="DF817" s="90" t="s">
        <v>2379</v>
      </c>
      <c r="DG817" s="103">
        <v>-9.06</v>
      </c>
      <c r="DH817" s="103"/>
      <c r="DI817" s="103"/>
      <c r="DJ817" s="103"/>
      <c r="DK817" s="103"/>
      <c r="DL817" s="103"/>
      <c r="DM817" s="103"/>
      <c r="DN817" s="103"/>
      <c r="DO817" s="103"/>
      <c r="DP817" s="103"/>
      <c r="DQ817" s="103"/>
      <c r="DR817" s="103"/>
      <c r="DS817" s="104"/>
      <c r="DT817" s="50">
        <f t="shared" si="1001"/>
        <v>0</v>
      </c>
      <c r="DU817" s="73">
        <f t="shared" si="1002"/>
        <v>0</v>
      </c>
      <c r="DV817" s="73">
        <f t="shared" si="1003"/>
        <v>0</v>
      </c>
      <c r="DW817" s="73">
        <f t="shared" si="1004"/>
        <v>1</v>
      </c>
      <c r="DX817" s="73">
        <f t="shared" si="1005"/>
        <v>0</v>
      </c>
      <c r="DY817" s="125">
        <f t="shared" si="1006"/>
        <v>0</v>
      </c>
      <c r="DZ817" s="73">
        <f t="shared" si="1007"/>
        <v>1</v>
      </c>
      <c r="EA817" s="19">
        <f t="shared" si="1008"/>
        <v>0</v>
      </c>
      <c r="EB817" s="50">
        <f t="shared" si="1009"/>
        <v>0</v>
      </c>
      <c r="EC817" s="19">
        <f t="shared" si="1010"/>
        <v>1</v>
      </c>
      <c r="ED817" s="19">
        <f t="shared" si="1011"/>
        <v>0</v>
      </c>
      <c r="EE817" s="19">
        <f t="shared" si="1012"/>
        <v>0</v>
      </c>
      <c r="EF817" s="50">
        <f t="shared" si="1013"/>
        <v>0</v>
      </c>
      <c r="EG817" s="19">
        <f t="shared" si="1014"/>
        <v>1</v>
      </c>
      <c r="EH817" s="19">
        <f t="shared" si="1015"/>
        <v>0</v>
      </c>
      <c r="EI817" s="50">
        <f t="shared" si="1016"/>
        <v>0</v>
      </c>
      <c r="EJ817" s="125">
        <f t="shared" si="1017"/>
        <v>1</v>
      </c>
      <c r="EK817">
        <f t="shared" si="1018"/>
        <v>5.8</v>
      </c>
      <c r="EL817">
        <f t="shared" si="1019"/>
        <v>1.3</v>
      </c>
      <c r="EM817">
        <f t="shared" si="1020"/>
        <v>16.2</v>
      </c>
      <c r="EN817">
        <f t="shared" si="1021"/>
        <v>51.2</v>
      </c>
      <c r="EO817">
        <f t="shared" si="1022"/>
        <v>0</v>
      </c>
      <c r="EP817">
        <f t="shared" si="1023"/>
        <v>0.03</v>
      </c>
      <c r="EQ817">
        <f t="shared" si="1024"/>
        <v>165</v>
      </c>
      <c r="ER817" t="str">
        <f t="shared" si="1025"/>
        <v/>
      </c>
      <c r="ES817">
        <f t="shared" si="1026"/>
        <v>19</v>
      </c>
      <c r="ET817">
        <f t="shared" si="1027"/>
        <v>28.1</v>
      </c>
      <c r="EU817" s="61">
        <f t="shared" si="1028"/>
        <v>16.3</v>
      </c>
      <c r="EV817" s="53" t="e">
        <f>IF(ISNUMBER(EK817),EK817*#REF!,"")</f>
        <v>#REF!</v>
      </c>
      <c r="EW817" s="53" t="e">
        <f>IF(ISNUMBER(EL817),EL817*#REF!,"")</f>
        <v>#REF!</v>
      </c>
      <c r="EX817" s="53" t="e">
        <f>IF(ISNUMBER(EM817),EM817*#REF!,"")</f>
        <v>#REF!</v>
      </c>
      <c r="EY817" s="53" t="e">
        <f>IF(ISNUMBER(EN817),EN817*#REF!,"")</f>
        <v>#REF!</v>
      </c>
      <c r="EZ817" s="53" t="e">
        <f>IF(ISNUMBER(EO817),EO817*#REF!,"")</f>
        <v>#REF!</v>
      </c>
      <c r="FA817" s="53" t="e">
        <f>IF(ISNUMBER(EP817),EP817*#REF!,"")</f>
        <v>#REF!</v>
      </c>
      <c r="FB817" s="53" t="e">
        <f>IF(ISNUMBER(EQ817),EQ817*#REF!,"")</f>
        <v>#REF!</v>
      </c>
      <c r="FC817" s="53" t="str">
        <f>IF(ISNUMBER(ER817),ER817*#REF!,"")</f>
        <v/>
      </c>
      <c r="FD817" s="53" t="e">
        <f>IF(ISNUMBER(ES817),ES817*#REF!,"")</f>
        <v>#REF!</v>
      </c>
      <c r="FE817" s="53" t="e">
        <f>IF(ISNUMBER(ET817),ET817*#REF!,"")</f>
        <v>#REF!</v>
      </c>
      <c r="FF817" s="52" t="e">
        <f>IF(ISNUMBER(EU817),EU817*#REF!,"")</f>
        <v>#REF!</v>
      </c>
      <c r="FG817" s="55" t="str">
        <f t="shared" si="1029"/>
        <v/>
      </c>
      <c r="FH817" s="55" t="str">
        <f t="shared" si="1030"/>
        <v/>
      </c>
      <c r="FI817" s="55" t="str">
        <f t="shared" si="1031"/>
        <v/>
      </c>
      <c r="FJ817" s="55" t="str">
        <f t="shared" si="1032"/>
        <v/>
      </c>
      <c r="FK817" s="55" t="str">
        <f t="shared" si="1033"/>
        <v/>
      </c>
      <c r="FL817" s="55" t="str">
        <f t="shared" si="1034"/>
        <v/>
      </c>
      <c r="FM817" s="55" t="str">
        <f t="shared" si="1035"/>
        <v/>
      </c>
      <c r="FN817" s="55" t="str">
        <f t="shared" si="1036"/>
        <v/>
      </c>
      <c r="FO817" s="55" t="str">
        <f t="shared" si="1037"/>
        <v/>
      </c>
      <c r="FP817" s="55" t="str">
        <f t="shared" si="1038"/>
        <v/>
      </c>
      <c r="FQ817" s="59" t="str">
        <f t="shared" si="1039"/>
        <v/>
      </c>
      <c r="FR817" s="53" t="str">
        <f t="shared" si="992"/>
        <v/>
      </c>
      <c r="FS817" s="53" t="e">
        <f t="shared" si="1040"/>
        <v>#VALUE!</v>
      </c>
      <c r="FT817" s="19" t="e">
        <f t="shared" si="1041"/>
        <v>#VALUE!</v>
      </c>
      <c r="FU817" s="19" t="e">
        <f t="shared" si="1042"/>
        <v>#VALUE!</v>
      </c>
      <c r="FV817" s="19" t="e">
        <f t="shared" si="1043"/>
        <v>#VALUE!</v>
      </c>
      <c r="FW817" s="50" t="e">
        <f t="shared" si="1044"/>
        <v>#VALUE!</v>
      </c>
      <c r="FX817" s="120">
        <f t="shared" si="1045"/>
        <v>0</v>
      </c>
      <c r="FY817" s="120">
        <f t="shared" si="1046"/>
        <v>0</v>
      </c>
      <c r="FZ817" s="120">
        <f t="shared" si="1047"/>
        <v>0</v>
      </c>
      <c r="GA817" s="120">
        <f t="shared" si="1048"/>
        <v>0</v>
      </c>
      <c r="GB817" s="120">
        <f t="shared" si="1049"/>
        <v>0</v>
      </c>
      <c r="GC817" s="120">
        <f t="shared" si="1050"/>
        <v>0</v>
      </c>
      <c r="GD817" s="120">
        <f t="shared" si="1051"/>
        <v>0</v>
      </c>
      <c r="GE817" s="120">
        <f t="shared" si="1052"/>
        <v>0</v>
      </c>
      <c r="GF817" s="120">
        <f t="shared" si="1053"/>
        <v>0</v>
      </c>
      <c r="GG817">
        <f t="shared" si="1054"/>
        <v>0</v>
      </c>
      <c r="GH817">
        <f t="shared" si="1055"/>
        <v>0</v>
      </c>
      <c r="GI817">
        <v>6</v>
      </c>
      <c r="GJ817" t="str">
        <f t="shared" si="1056"/>
        <v/>
      </c>
    </row>
    <row r="818" spans="1:192" x14ac:dyDescent="0.2">
      <c r="A818" s="50">
        <f t="shared" si="1057"/>
        <v>817</v>
      </c>
      <c r="B818" s="2" t="s">
        <v>1115</v>
      </c>
      <c r="C818" s="2" t="s">
        <v>1117</v>
      </c>
      <c r="D818" s="2"/>
      <c r="E818" s="2"/>
      <c r="F818" s="19">
        <v>3519600</v>
      </c>
      <c r="G818" s="19">
        <v>5674720</v>
      </c>
      <c r="H818" s="77">
        <f t="shared" si="996"/>
        <v>519517.73000000004</v>
      </c>
      <c r="I818" s="77">
        <f t="shared" si="997"/>
        <v>5672889.9020000007</v>
      </c>
      <c r="J818" s="19">
        <v>215.59</v>
      </c>
      <c r="K818" s="66" t="s">
        <v>1333</v>
      </c>
      <c r="L818" s="110">
        <v>189.5</v>
      </c>
      <c r="M818" s="19">
        <v>28.8</v>
      </c>
      <c r="N818" s="19">
        <v>187</v>
      </c>
      <c r="Q818" t="s">
        <v>1339</v>
      </c>
      <c r="R818" s="2" t="s">
        <v>2867</v>
      </c>
      <c r="S818" s="2" t="s">
        <v>1324</v>
      </c>
      <c r="T818" s="241" t="str">
        <f t="shared" si="998"/>
        <v>-</v>
      </c>
      <c r="U818" s="241" t="str">
        <f t="shared" si="999"/>
        <v>-</v>
      </c>
      <c r="V818" s="241" t="str">
        <f t="shared" si="1000"/>
        <v>-</v>
      </c>
      <c r="W818" s="241" t="str">
        <f t="shared" si="991"/>
        <v>-</v>
      </c>
      <c r="X818" s="260">
        <f t="shared" si="1058"/>
        <v>6</v>
      </c>
      <c r="Y818" s="261" t="str">
        <f t="shared" si="993"/>
        <v/>
      </c>
      <c r="Z818" s="56"/>
      <c r="AA818" s="48" t="s">
        <v>1783</v>
      </c>
      <c r="AB818" s="73">
        <v>1</v>
      </c>
      <c r="AC818" s="2" t="s">
        <v>1038</v>
      </c>
      <c r="AD818" s="2" t="s">
        <v>2283</v>
      </c>
      <c r="AE818" s="57" t="s">
        <v>2745</v>
      </c>
      <c r="AF818" s="128">
        <v>11.2</v>
      </c>
      <c r="AH818" s="108">
        <v>7.2</v>
      </c>
      <c r="AS818" s="204"/>
      <c r="AT818" s="249"/>
      <c r="AU818" s="51"/>
      <c r="AV818" s="139"/>
      <c r="AW818" s="139"/>
      <c r="AX818" s="139"/>
      <c r="AY818" s="139"/>
      <c r="AZ818" s="229">
        <v>213</v>
      </c>
      <c r="BB818" s="55"/>
      <c r="CN818" s="90">
        <v>22</v>
      </c>
      <c r="DB818" s="103"/>
      <c r="DC818" s="103" t="s">
        <v>1801</v>
      </c>
      <c r="DD818" s="103"/>
      <c r="DE818" s="103">
        <v>-16.399999999999999</v>
      </c>
      <c r="DF818" s="90" t="s">
        <v>2380</v>
      </c>
      <c r="DG818" s="103">
        <v>-8.5299999999999994</v>
      </c>
      <c r="DH818" s="103"/>
      <c r="DI818" s="103"/>
      <c r="DJ818" s="103"/>
      <c r="DK818" s="103"/>
      <c r="DL818" s="103"/>
      <c r="DM818" s="103"/>
      <c r="DN818" s="103"/>
      <c r="DO818" s="103"/>
      <c r="DP818" s="103"/>
      <c r="DQ818" s="103"/>
      <c r="DR818" s="103"/>
      <c r="DS818" s="104"/>
      <c r="DT818" s="50">
        <f t="shared" si="1001"/>
        <v>1</v>
      </c>
      <c r="DU818" s="73">
        <f t="shared" si="1002"/>
        <v>0</v>
      </c>
      <c r="DV818" s="73">
        <f t="shared" si="1003"/>
        <v>0</v>
      </c>
      <c r="DW818" s="73">
        <f t="shared" si="1004"/>
        <v>1</v>
      </c>
      <c r="DX818" s="73">
        <f t="shared" si="1005"/>
        <v>0</v>
      </c>
      <c r="DY818" s="125">
        <f t="shared" si="1006"/>
        <v>0</v>
      </c>
      <c r="DZ818" s="73">
        <f t="shared" si="1007"/>
        <v>1</v>
      </c>
      <c r="EA818" s="19">
        <f t="shared" si="1008"/>
        <v>0</v>
      </c>
      <c r="EB818" s="50">
        <f t="shared" si="1009"/>
        <v>0</v>
      </c>
      <c r="EC818" s="19">
        <f t="shared" si="1010"/>
        <v>0</v>
      </c>
      <c r="ED818" s="19">
        <f t="shared" si="1011"/>
        <v>0</v>
      </c>
      <c r="EE818" s="19">
        <f t="shared" si="1012"/>
        <v>0</v>
      </c>
      <c r="EF818" s="50">
        <f t="shared" si="1013"/>
        <v>1</v>
      </c>
      <c r="EG818" s="19">
        <f t="shared" si="1014"/>
        <v>1</v>
      </c>
      <c r="EH818" s="19">
        <f t="shared" si="1015"/>
        <v>0</v>
      </c>
      <c r="EI818" s="50">
        <f t="shared" si="1016"/>
        <v>0</v>
      </c>
      <c r="EJ818" s="125">
        <f t="shared" si="1017"/>
        <v>1</v>
      </c>
      <c r="EK818" t="str">
        <f t="shared" si="1018"/>
        <v/>
      </c>
      <c r="EL818" t="str">
        <f t="shared" si="1019"/>
        <v/>
      </c>
      <c r="EM818" t="str">
        <f t="shared" si="1020"/>
        <v/>
      </c>
      <c r="EN818" t="str">
        <f t="shared" si="1021"/>
        <v/>
      </c>
      <c r="EO818" t="str">
        <f t="shared" si="1022"/>
        <v/>
      </c>
      <c r="EP818" t="str">
        <f t="shared" si="1023"/>
        <v/>
      </c>
      <c r="EQ818">
        <f t="shared" si="1024"/>
        <v>213</v>
      </c>
      <c r="ER818" t="str">
        <f t="shared" si="1025"/>
        <v/>
      </c>
      <c r="ES818" t="str">
        <f t="shared" si="1026"/>
        <v/>
      </c>
      <c r="ET818" t="str">
        <f t="shared" si="1027"/>
        <v/>
      </c>
      <c r="EU818" s="61" t="str">
        <f t="shared" si="1028"/>
        <v/>
      </c>
      <c r="EV818" s="53" t="str">
        <f>IF(ISNUMBER(EK818),EK818*#REF!,"")</f>
        <v/>
      </c>
      <c r="EW818" s="53" t="str">
        <f>IF(ISNUMBER(EL818),EL818*#REF!,"")</f>
        <v/>
      </c>
      <c r="EX818" s="53" t="str">
        <f>IF(ISNUMBER(EM818),EM818*#REF!,"")</f>
        <v/>
      </c>
      <c r="EY818" s="53" t="str">
        <f>IF(ISNUMBER(EN818),EN818*#REF!,"")</f>
        <v/>
      </c>
      <c r="EZ818" s="53" t="str">
        <f>IF(ISNUMBER(EO818),EO818*#REF!,"")</f>
        <v/>
      </c>
      <c r="FA818" s="53" t="str">
        <f>IF(ISNUMBER(EP818),EP818*#REF!,"")</f>
        <v/>
      </c>
      <c r="FB818" s="53" t="e">
        <f>IF(ISNUMBER(EQ818),EQ818*#REF!,"")</f>
        <v>#REF!</v>
      </c>
      <c r="FC818" s="53" t="str">
        <f>IF(ISNUMBER(ER818),ER818*#REF!,"")</f>
        <v/>
      </c>
      <c r="FD818" s="53" t="str">
        <f>IF(ISNUMBER(ES818),ES818*#REF!,"")</f>
        <v/>
      </c>
      <c r="FE818" s="53" t="str">
        <f>IF(ISNUMBER(ET818),ET818*#REF!,"")</f>
        <v/>
      </c>
      <c r="FF818" s="52" t="str">
        <f>IF(ISNUMBER(EU818),EU818*#REF!,"")</f>
        <v/>
      </c>
      <c r="FG818" s="55" t="str">
        <f t="shared" si="1029"/>
        <v/>
      </c>
      <c r="FH818" s="55" t="str">
        <f t="shared" si="1030"/>
        <v/>
      </c>
      <c r="FI818" s="55" t="str">
        <f t="shared" si="1031"/>
        <v/>
      </c>
      <c r="FJ818" s="55" t="str">
        <f t="shared" si="1032"/>
        <v/>
      </c>
      <c r="FK818" s="55" t="str">
        <f t="shared" si="1033"/>
        <v/>
      </c>
      <c r="FL818" s="55" t="str">
        <f t="shared" si="1034"/>
        <v/>
      </c>
      <c r="FM818" s="55" t="str">
        <f t="shared" si="1035"/>
        <v/>
      </c>
      <c r="FN818" s="55" t="str">
        <f t="shared" si="1036"/>
        <v/>
      </c>
      <c r="FO818" s="55" t="str">
        <f t="shared" si="1037"/>
        <v/>
      </c>
      <c r="FP818" s="55" t="str">
        <f t="shared" si="1038"/>
        <v/>
      </c>
      <c r="FQ818" s="59" t="str">
        <f t="shared" si="1039"/>
        <v/>
      </c>
      <c r="FR818" s="53" t="str">
        <f t="shared" si="992"/>
        <v/>
      </c>
      <c r="FS818" s="53">
        <f t="shared" si="1040"/>
        <v>0</v>
      </c>
      <c r="FT818" s="19">
        <f t="shared" si="1041"/>
        <v>1</v>
      </c>
      <c r="FU818" s="19">
        <f t="shared" si="1042"/>
        <v>0</v>
      </c>
      <c r="FV818" s="19">
        <f t="shared" si="1043"/>
        <v>0</v>
      </c>
      <c r="FW818" s="50">
        <f t="shared" si="1044"/>
        <v>0</v>
      </c>
      <c r="FX818" s="120">
        <f t="shared" si="1045"/>
        <v>0</v>
      </c>
      <c r="FY818" s="120">
        <f t="shared" si="1046"/>
        <v>0</v>
      </c>
      <c r="FZ818" s="120">
        <f t="shared" si="1047"/>
        <v>0</v>
      </c>
      <c r="GA818" s="120">
        <f t="shared" si="1048"/>
        <v>0</v>
      </c>
      <c r="GB818" s="120">
        <f t="shared" si="1049"/>
        <v>0</v>
      </c>
      <c r="GC818" s="120">
        <f t="shared" si="1050"/>
        <v>0</v>
      </c>
      <c r="GD818" s="120">
        <f t="shared" si="1051"/>
        <v>0</v>
      </c>
      <c r="GE818" s="120">
        <f t="shared" si="1052"/>
        <v>0</v>
      </c>
      <c r="GF818" s="120">
        <f t="shared" si="1053"/>
        <v>0</v>
      </c>
      <c r="GG818">
        <f t="shared" si="1054"/>
        <v>0</v>
      </c>
      <c r="GH818">
        <f t="shared" si="1055"/>
        <v>0</v>
      </c>
      <c r="GI818">
        <v>6</v>
      </c>
      <c r="GJ818" t="str">
        <f t="shared" si="1056"/>
        <v/>
      </c>
    </row>
    <row r="819" spans="1:192" x14ac:dyDescent="0.2">
      <c r="A819" s="50">
        <f t="shared" si="1057"/>
        <v>818</v>
      </c>
      <c r="B819" s="2" t="s">
        <v>1115</v>
      </c>
      <c r="C819" s="2" t="s">
        <v>1117</v>
      </c>
      <c r="D819" s="2"/>
      <c r="E819" s="2"/>
      <c r="F819" s="19">
        <v>3519600</v>
      </c>
      <c r="G819" s="19">
        <v>5674720</v>
      </c>
      <c r="H819" s="77">
        <f t="shared" si="996"/>
        <v>519517.73000000004</v>
      </c>
      <c r="I819" s="77">
        <f t="shared" si="997"/>
        <v>5672889.9020000007</v>
      </c>
      <c r="J819" s="19">
        <v>215.59</v>
      </c>
      <c r="K819" s="66" t="s">
        <v>1333</v>
      </c>
      <c r="L819" s="110">
        <v>189.5</v>
      </c>
      <c r="M819" s="19">
        <v>28.8</v>
      </c>
      <c r="N819" s="19">
        <v>187</v>
      </c>
      <c r="Q819" t="s">
        <v>1339</v>
      </c>
      <c r="R819" s="2" t="s">
        <v>2867</v>
      </c>
      <c r="S819" s="2" t="s">
        <v>1324</v>
      </c>
      <c r="T819" s="241" t="str">
        <f t="shared" si="998"/>
        <v>-</v>
      </c>
      <c r="U819" s="241" t="str">
        <f t="shared" si="999"/>
        <v>-</v>
      </c>
      <c r="V819" s="241" t="str">
        <f t="shared" si="1000"/>
        <v>-</v>
      </c>
      <c r="W819" s="241" t="str">
        <f t="shared" si="991"/>
        <v>-</v>
      </c>
      <c r="X819" s="260">
        <f t="shared" si="1058"/>
        <v>6</v>
      </c>
      <c r="Y819" s="261" t="str">
        <f t="shared" si="993"/>
        <v/>
      </c>
      <c r="Z819" s="56"/>
      <c r="AA819" s="131">
        <v>33456</v>
      </c>
      <c r="AB819" s="73">
        <v>2</v>
      </c>
      <c r="AC819" s="2" t="s">
        <v>1038</v>
      </c>
      <c r="AD819" s="2" t="s">
        <v>2286</v>
      </c>
      <c r="AE819" s="57" t="s">
        <v>2746</v>
      </c>
      <c r="AF819" s="128">
        <v>12.8</v>
      </c>
      <c r="AG819" s="19">
        <v>422</v>
      </c>
      <c r="AH819" s="47">
        <v>7.05</v>
      </c>
      <c r="AL819" s="19">
        <v>0</v>
      </c>
      <c r="AN819">
        <v>11.7</v>
      </c>
      <c r="AO819">
        <v>9.1</v>
      </c>
      <c r="AS819" s="193">
        <f>SUM(AU819:BN819)+SUM(BO819:CL819)/1000</f>
        <v>326.81099999999998</v>
      </c>
      <c r="AT819" s="248" t="str">
        <f>FR819</f>
        <v/>
      </c>
      <c r="AU819">
        <v>5.9</v>
      </c>
      <c r="AV819" s="55">
        <v>20.7</v>
      </c>
      <c r="AW819" s="55">
        <v>49.3</v>
      </c>
      <c r="AX819" s="55">
        <v>15.1</v>
      </c>
      <c r="AY819" s="55">
        <v>26.3</v>
      </c>
      <c r="AZ819" s="217">
        <v>195</v>
      </c>
      <c r="BB819" s="55">
        <v>1.4</v>
      </c>
      <c r="BD819">
        <v>0</v>
      </c>
      <c r="BE819">
        <v>1.0999999999999999E-2</v>
      </c>
      <c r="BF819">
        <v>0</v>
      </c>
      <c r="BJ819">
        <v>12.7</v>
      </c>
      <c r="BK819">
        <v>0</v>
      </c>
      <c r="BN819" s="61">
        <v>0.4</v>
      </c>
      <c r="BO819">
        <v>0</v>
      </c>
      <c r="BP819">
        <v>0</v>
      </c>
      <c r="CM819">
        <v>7.6</v>
      </c>
      <c r="CN819" s="90">
        <v>27</v>
      </c>
      <c r="DB819" s="103"/>
      <c r="DC819" s="90" t="s">
        <v>2381</v>
      </c>
      <c r="DD819" s="103"/>
      <c r="DE819" s="103">
        <v>-12.6</v>
      </c>
      <c r="DF819" s="90" t="s">
        <v>2382</v>
      </c>
      <c r="DG819" s="103">
        <v>-8.9499999999999993</v>
      </c>
      <c r="DH819" s="103"/>
      <c r="DI819" s="103"/>
      <c r="DJ819" s="103"/>
      <c r="DK819" s="103"/>
      <c r="DL819" s="103"/>
      <c r="DM819" s="103"/>
      <c r="DN819" s="103"/>
      <c r="DO819" s="103"/>
      <c r="DP819" s="103"/>
      <c r="DQ819" s="103"/>
      <c r="DR819" s="103"/>
      <c r="DS819" s="104"/>
      <c r="DT819" s="50">
        <f t="shared" si="1001"/>
        <v>0</v>
      </c>
      <c r="DU819" s="73">
        <f t="shared" si="1002"/>
        <v>0</v>
      </c>
      <c r="DV819" s="73">
        <f t="shared" si="1003"/>
        <v>0</v>
      </c>
      <c r="DW819" s="73">
        <f t="shared" si="1004"/>
        <v>1</v>
      </c>
      <c r="DX819" s="73">
        <f t="shared" si="1005"/>
        <v>0</v>
      </c>
      <c r="DY819" s="125">
        <f t="shared" si="1006"/>
        <v>0</v>
      </c>
      <c r="DZ819" s="73">
        <f t="shared" si="1007"/>
        <v>1</v>
      </c>
      <c r="EA819" s="19">
        <f t="shared" si="1008"/>
        <v>0</v>
      </c>
      <c r="EB819" s="50">
        <f t="shared" si="1009"/>
        <v>0</v>
      </c>
      <c r="EC819" s="19">
        <f t="shared" si="1010"/>
        <v>1</v>
      </c>
      <c r="ED819" s="19">
        <f t="shared" si="1011"/>
        <v>0</v>
      </c>
      <c r="EE819" s="19">
        <f t="shared" si="1012"/>
        <v>0</v>
      </c>
      <c r="EF819" s="50">
        <f t="shared" si="1013"/>
        <v>0</v>
      </c>
      <c r="EG819" s="19">
        <f t="shared" si="1014"/>
        <v>1</v>
      </c>
      <c r="EH819" s="19">
        <f t="shared" si="1015"/>
        <v>0</v>
      </c>
      <c r="EI819" s="50">
        <f t="shared" si="1016"/>
        <v>0</v>
      </c>
      <c r="EJ819" s="125">
        <f t="shared" si="1017"/>
        <v>1</v>
      </c>
      <c r="EK819">
        <f t="shared" si="1018"/>
        <v>5.9</v>
      </c>
      <c r="EL819">
        <f t="shared" si="1019"/>
        <v>1.4</v>
      </c>
      <c r="EM819">
        <f t="shared" si="1020"/>
        <v>20.7</v>
      </c>
      <c r="EN819">
        <f t="shared" si="1021"/>
        <v>49.3</v>
      </c>
      <c r="EO819">
        <f t="shared" si="1022"/>
        <v>0</v>
      </c>
      <c r="EP819">
        <f t="shared" si="1023"/>
        <v>1.0999999999999999E-2</v>
      </c>
      <c r="EQ819">
        <f t="shared" si="1024"/>
        <v>195</v>
      </c>
      <c r="ER819" t="str">
        <f t="shared" si="1025"/>
        <v/>
      </c>
      <c r="ES819">
        <f t="shared" si="1026"/>
        <v>12.7</v>
      </c>
      <c r="ET819">
        <f t="shared" si="1027"/>
        <v>26.3</v>
      </c>
      <c r="EU819" s="61">
        <f t="shared" si="1028"/>
        <v>15.1</v>
      </c>
      <c r="EV819" s="53" t="e">
        <f>IF(ISNUMBER(EK819),EK819*#REF!,"")</f>
        <v>#REF!</v>
      </c>
      <c r="EW819" s="53" t="e">
        <f>IF(ISNUMBER(EL819),EL819*#REF!,"")</f>
        <v>#REF!</v>
      </c>
      <c r="EX819" s="53" t="e">
        <f>IF(ISNUMBER(EM819),EM819*#REF!,"")</f>
        <v>#REF!</v>
      </c>
      <c r="EY819" s="53" t="e">
        <f>IF(ISNUMBER(EN819),EN819*#REF!,"")</f>
        <v>#REF!</v>
      </c>
      <c r="EZ819" s="53" t="e">
        <f>IF(ISNUMBER(EO819),EO819*#REF!,"")</f>
        <v>#REF!</v>
      </c>
      <c r="FA819" s="53" t="e">
        <f>IF(ISNUMBER(EP819),EP819*#REF!,"")</f>
        <v>#REF!</v>
      </c>
      <c r="FB819" s="53" t="e">
        <f>IF(ISNUMBER(EQ819),EQ819*#REF!,"")</f>
        <v>#REF!</v>
      </c>
      <c r="FC819" s="53" t="str">
        <f>IF(ISNUMBER(ER819),ER819*#REF!,"")</f>
        <v/>
      </c>
      <c r="FD819" s="53" t="e">
        <f>IF(ISNUMBER(ES819),ES819*#REF!,"")</f>
        <v>#REF!</v>
      </c>
      <c r="FE819" s="53" t="e">
        <f>IF(ISNUMBER(ET819),ET819*#REF!,"")</f>
        <v>#REF!</v>
      </c>
      <c r="FF819" s="52" t="e">
        <f>IF(ISNUMBER(EU819),EU819*#REF!,"")</f>
        <v>#REF!</v>
      </c>
      <c r="FG819" s="55" t="str">
        <f t="shared" si="1029"/>
        <v/>
      </c>
      <c r="FH819" s="55" t="str">
        <f t="shared" si="1030"/>
        <v/>
      </c>
      <c r="FI819" s="55" t="str">
        <f t="shared" si="1031"/>
        <v/>
      </c>
      <c r="FJ819" s="55" t="str">
        <f t="shared" si="1032"/>
        <v/>
      </c>
      <c r="FK819" s="55" t="str">
        <f t="shared" si="1033"/>
        <v/>
      </c>
      <c r="FL819" s="55" t="str">
        <f t="shared" si="1034"/>
        <v/>
      </c>
      <c r="FM819" s="55" t="str">
        <f t="shared" si="1035"/>
        <v/>
      </c>
      <c r="FN819" s="55" t="str">
        <f t="shared" si="1036"/>
        <v/>
      </c>
      <c r="FO819" s="55" t="str">
        <f t="shared" si="1037"/>
        <v/>
      </c>
      <c r="FP819" s="55" t="str">
        <f t="shared" si="1038"/>
        <v/>
      </c>
      <c r="FQ819" s="59" t="str">
        <f t="shared" si="1039"/>
        <v/>
      </c>
      <c r="FR819" s="53" t="str">
        <f t="shared" si="992"/>
        <v/>
      </c>
      <c r="FS819" s="53" t="e">
        <f t="shared" si="1040"/>
        <v>#VALUE!</v>
      </c>
      <c r="FT819" s="19" t="e">
        <f t="shared" si="1041"/>
        <v>#VALUE!</v>
      </c>
      <c r="FU819" s="19" t="e">
        <f t="shared" si="1042"/>
        <v>#VALUE!</v>
      </c>
      <c r="FV819" s="19" t="e">
        <f t="shared" si="1043"/>
        <v>#VALUE!</v>
      </c>
      <c r="FW819" s="50" t="e">
        <f t="shared" si="1044"/>
        <v>#VALUE!</v>
      </c>
      <c r="FX819" s="120">
        <f t="shared" si="1045"/>
        <v>0</v>
      </c>
      <c r="FY819" s="120">
        <f t="shared" si="1046"/>
        <v>0</v>
      </c>
      <c r="FZ819" s="120">
        <f t="shared" si="1047"/>
        <v>0</v>
      </c>
      <c r="GA819" s="120">
        <f t="shared" si="1048"/>
        <v>0</v>
      </c>
      <c r="GB819" s="120">
        <f t="shared" si="1049"/>
        <v>0</v>
      </c>
      <c r="GC819" s="120">
        <f t="shared" si="1050"/>
        <v>0</v>
      </c>
      <c r="GD819" s="120">
        <f t="shared" si="1051"/>
        <v>0</v>
      </c>
      <c r="GE819" s="120">
        <f t="shared" si="1052"/>
        <v>0</v>
      </c>
      <c r="GF819" s="120">
        <f t="shared" si="1053"/>
        <v>0</v>
      </c>
      <c r="GG819">
        <f t="shared" si="1054"/>
        <v>0</v>
      </c>
      <c r="GH819">
        <f t="shared" si="1055"/>
        <v>0</v>
      </c>
      <c r="GI819">
        <v>6</v>
      </c>
      <c r="GJ819" t="str">
        <f t="shared" si="1056"/>
        <v/>
      </c>
    </row>
    <row r="820" spans="1:192" x14ac:dyDescent="0.2">
      <c r="A820" s="50">
        <f t="shared" si="1057"/>
        <v>819</v>
      </c>
      <c r="B820" s="2" t="s">
        <v>1115</v>
      </c>
      <c r="C820" s="2" t="s">
        <v>1118</v>
      </c>
      <c r="D820" s="2"/>
      <c r="E820" s="2"/>
      <c r="F820" s="19">
        <v>3518870</v>
      </c>
      <c r="G820" s="19">
        <v>5675620</v>
      </c>
      <c r="H820" s="77">
        <f t="shared" si="996"/>
        <v>518788.02200000006</v>
      </c>
      <c r="I820" s="77">
        <f t="shared" si="997"/>
        <v>5673789.5420000004</v>
      </c>
      <c r="J820" s="19">
        <v>257.37</v>
      </c>
      <c r="K820" s="66" t="s">
        <v>1333</v>
      </c>
      <c r="L820" s="19">
        <v>265</v>
      </c>
      <c r="M820" s="19">
        <v>81</v>
      </c>
      <c r="N820" s="19">
        <v>260</v>
      </c>
      <c r="Q820" t="s">
        <v>1339</v>
      </c>
      <c r="R820" t="s">
        <v>2882</v>
      </c>
      <c r="S820" s="2" t="s">
        <v>1324</v>
      </c>
      <c r="T820" s="241" t="str">
        <f t="shared" si="998"/>
        <v>-</v>
      </c>
      <c r="U820" s="241" t="str">
        <f t="shared" si="999"/>
        <v>-</v>
      </c>
      <c r="V820" s="241" t="str">
        <f t="shared" si="1000"/>
        <v>-</v>
      </c>
      <c r="W820" s="241" t="str">
        <f t="shared" si="991"/>
        <v>-</v>
      </c>
      <c r="X820" s="260">
        <f t="shared" si="1058"/>
        <v>6</v>
      </c>
      <c r="Y820" s="261" t="str">
        <f t="shared" si="993"/>
        <v/>
      </c>
      <c r="Z820" s="56"/>
      <c r="AA820" s="48" t="s">
        <v>1783</v>
      </c>
      <c r="AB820" s="73">
        <v>1</v>
      </c>
      <c r="AC820" s="2" t="s">
        <v>1038</v>
      </c>
      <c r="AD820" s="2" t="s">
        <v>2283</v>
      </c>
      <c r="AE820" s="57" t="s">
        <v>1431</v>
      </c>
      <c r="AF820" s="128">
        <v>11.2</v>
      </c>
      <c r="AH820" s="108">
        <v>7</v>
      </c>
      <c r="AS820" s="204"/>
      <c r="AT820" s="249"/>
      <c r="AU820" s="51"/>
      <c r="AV820" s="139"/>
      <c r="AW820" s="139"/>
      <c r="AX820" s="139"/>
      <c r="AY820" s="139"/>
      <c r="AZ820" s="229">
        <v>213</v>
      </c>
      <c r="BB820" s="55"/>
      <c r="CN820" s="90">
        <v>33</v>
      </c>
      <c r="DB820" s="103"/>
      <c r="DC820" s="90" t="s">
        <v>2352</v>
      </c>
      <c r="DD820" s="103"/>
      <c r="DE820" s="103">
        <v>-16.3</v>
      </c>
      <c r="DF820" s="90" t="s">
        <v>2383</v>
      </c>
      <c r="DG820" s="103">
        <v>-8.33</v>
      </c>
      <c r="DH820" s="103"/>
      <c r="DI820" s="103"/>
      <c r="DJ820" s="103"/>
      <c r="DK820" s="103"/>
      <c r="DL820" s="103"/>
      <c r="DM820" s="103"/>
      <c r="DN820" s="103"/>
      <c r="DO820" s="103"/>
      <c r="DP820" s="103"/>
      <c r="DQ820" s="103"/>
      <c r="DR820" s="103"/>
      <c r="DS820" s="104"/>
      <c r="DT820" s="50">
        <f t="shared" si="1001"/>
        <v>1</v>
      </c>
      <c r="DU820" s="73">
        <f t="shared" si="1002"/>
        <v>0</v>
      </c>
      <c r="DV820" s="73">
        <f t="shared" si="1003"/>
        <v>0</v>
      </c>
      <c r="DW820" s="73">
        <f t="shared" si="1004"/>
        <v>1</v>
      </c>
      <c r="DX820" s="73">
        <f t="shared" si="1005"/>
        <v>0</v>
      </c>
      <c r="DY820" s="125">
        <f t="shared" si="1006"/>
        <v>0</v>
      </c>
      <c r="DZ820" s="73">
        <f t="shared" si="1007"/>
        <v>1</v>
      </c>
      <c r="EA820" s="19">
        <f t="shared" si="1008"/>
        <v>0</v>
      </c>
      <c r="EB820" s="50">
        <f t="shared" si="1009"/>
        <v>0</v>
      </c>
      <c r="EC820" s="19">
        <f t="shared" si="1010"/>
        <v>0</v>
      </c>
      <c r="ED820" s="19">
        <f t="shared" si="1011"/>
        <v>0</v>
      </c>
      <c r="EE820" s="19">
        <f t="shared" si="1012"/>
        <v>0</v>
      </c>
      <c r="EF820" s="50">
        <f t="shared" si="1013"/>
        <v>1</v>
      </c>
      <c r="EG820" s="19">
        <f t="shared" si="1014"/>
        <v>1</v>
      </c>
      <c r="EH820" s="19">
        <f t="shared" si="1015"/>
        <v>0</v>
      </c>
      <c r="EI820" s="50">
        <f t="shared" si="1016"/>
        <v>0</v>
      </c>
      <c r="EJ820" s="125">
        <f t="shared" si="1017"/>
        <v>1</v>
      </c>
      <c r="EK820" t="str">
        <f t="shared" si="1018"/>
        <v/>
      </c>
      <c r="EL820" t="str">
        <f t="shared" si="1019"/>
        <v/>
      </c>
      <c r="EM820" t="str">
        <f t="shared" si="1020"/>
        <v/>
      </c>
      <c r="EN820" t="str">
        <f t="shared" si="1021"/>
        <v/>
      </c>
      <c r="EO820" t="str">
        <f t="shared" si="1022"/>
        <v/>
      </c>
      <c r="EP820" t="str">
        <f t="shared" si="1023"/>
        <v/>
      </c>
      <c r="EQ820">
        <f t="shared" si="1024"/>
        <v>213</v>
      </c>
      <c r="ER820" t="str">
        <f t="shared" si="1025"/>
        <v/>
      </c>
      <c r="ES820" t="str">
        <f t="shared" si="1026"/>
        <v/>
      </c>
      <c r="ET820" t="str">
        <f t="shared" si="1027"/>
        <v/>
      </c>
      <c r="EU820" s="61" t="str">
        <f t="shared" si="1028"/>
        <v/>
      </c>
      <c r="EV820" s="53" t="str">
        <f>IF(ISNUMBER(EK820),EK820*#REF!,"")</f>
        <v/>
      </c>
      <c r="EW820" s="53" t="str">
        <f>IF(ISNUMBER(EL820),EL820*#REF!,"")</f>
        <v/>
      </c>
      <c r="EX820" s="53" t="str">
        <f>IF(ISNUMBER(EM820),EM820*#REF!,"")</f>
        <v/>
      </c>
      <c r="EY820" s="53" t="str">
        <f>IF(ISNUMBER(EN820),EN820*#REF!,"")</f>
        <v/>
      </c>
      <c r="EZ820" s="53" t="str">
        <f>IF(ISNUMBER(EO820),EO820*#REF!,"")</f>
        <v/>
      </c>
      <c r="FA820" s="53" t="str">
        <f>IF(ISNUMBER(EP820),EP820*#REF!,"")</f>
        <v/>
      </c>
      <c r="FB820" s="53" t="e">
        <f>IF(ISNUMBER(EQ820),EQ820*#REF!,"")</f>
        <v>#REF!</v>
      </c>
      <c r="FC820" s="53" t="str">
        <f>IF(ISNUMBER(ER820),ER820*#REF!,"")</f>
        <v/>
      </c>
      <c r="FD820" s="53" t="str">
        <f>IF(ISNUMBER(ES820),ES820*#REF!,"")</f>
        <v/>
      </c>
      <c r="FE820" s="53" t="str">
        <f>IF(ISNUMBER(ET820),ET820*#REF!,"")</f>
        <v/>
      </c>
      <c r="FF820" s="52" t="str">
        <f>IF(ISNUMBER(EU820),EU820*#REF!,"")</f>
        <v/>
      </c>
      <c r="FG820" s="55" t="str">
        <f t="shared" si="1029"/>
        <v/>
      </c>
      <c r="FH820" s="55" t="str">
        <f t="shared" si="1030"/>
        <v/>
      </c>
      <c r="FI820" s="55" t="str">
        <f t="shared" si="1031"/>
        <v/>
      </c>
      <c r="FJ820" s="55" t="str">
        <f t="shared" si="1032"/>
        <v/>
      </c>
      <c r="FK820" s="55" t="str">
        <f t="shared" si="1033"/>
        <v/>
      </c>
      <c r="FL820" s="55" t="str">
        <f t="shared" si="1034"/>
        <v/>
      </c>
      <c r="FM820" s="55" t="str">
        <f t="shared" si="1035"/>
        <v/>
      </c>
      <c r="FN820" s="55" t="str">
        <f t="shared" si="1036"/>
        <v/>
      </c>
      <c r="FO820" s="55" t="str">
        <f t="shared" si="1037"/>
        <v/>
      </c>
      <c r="FP820" s="55" t="str">
        <f t="shared" si="1038"/>
        <v/>
      </c>
      <c r="FQ820" s="59" t="str">
        <f t="shared" si="1039"/>
        <v/>
      </c>
      <c r="FR820" s="53" t="str">
        <f t="shared" si="992"/>
        <v/>
      </c>
      <c r="FS820" s="53">
        <f t="shared" si="1040"/>
        <v>0</v>
      </c>
      <c r="FT820" s="19">
        <f t="shared" si="1041"/>
        <v>1</v>
      </c>
      <c r="FU820" s="19">
        <f t="shared" si="1042"/>
        <v>0</v>
      </c>
      <c r="FV820" s="19">
        <f t="shared" si="1043"/>
        <v>0</v>
      </c>
      <c r="FW820" s="50">
        <f t="shared" si="1044"/>
        <v>0</v>
      </c>
      <c r="FX820" s="120">
        <f t="shared" si="1045"/>
        <v>0</v>
      </c>
      <c r="FY820" s="120">
        <f t="shared" si="1046"/>
        <v>0</v>
      </c>
      <c r="FZ820" s="120">
        <f t="shared" si="1047"/>
        <v>0</v>
      </c>
      <c r="GA820" s="120">
        <f t="shared" si="1048"/>
        <v>0</v>
      </c>
      <c r="GB820" s="120">
        <f t="shared" si="1049"/>
        <v>0</v>
      </c>
      <c r="GC820" s="120">
        <f t="shared" si="1050"/>
        <v>0</v>
      </c>
      <c r="GD820" s="120">
        <f t="shared" si="1051"/>
        <v>0</v>
      </c>
      <c r="GE820" s="120">
        <f t="shared" si="1052"/>
        <v>0</v>
      </c>
      <c r="GF820" s="120">
        <f t="shared" si="1053"/>
        <v>0</v>
      </c>
      <c r="GG820">
        <f t="shared" si="1054"/>
        <v>0</v>
      </c>
      <c r="GH820">
        <f t="shared" si="1055"/>
        <v>0</v>
      </c>
      <c r="GI820">
        <v>6</v>
      </c>
      <c r="GJ820" t="str">
        <f t="shared" si="1056"/>
        <v/>
      </c>
    </row>
    <row r="821" spans="1:192" x14ac:dyDescent="0.2">
      <c r="A821" s="50">
        <f t="shared" si="1057"/>
        <v>820</v>
      </c>
      <c r="B821" s="2" t="s">
        <v>1115</v>
      </c>
      <c r="C821" s="2" t="s">
        <v>1118</v>
      </c>
      <c r="D821" s="2"/>
      <c r="E821" s="2"/>
      <c r="F821" s="19">
        <v>3518870</v>
      </c>
      <c r="G821" s="19">
        <v>5675620</v>
      </c>
      <c r="H821" s="77">
        <f t="shared" si="996"/>
        <v>518788.02200000006</v>
      </c>
      <c r="I821" s="77">
        <f t="shared" si="997"/>
        <v>5673789.5420000004</v>
      </c>
      <c r="J821" s="19">
        <v>257.37</v>
      </c>
      <c r="K821" s="66" t="s">
        <v>1333</v>
      </c>
      <c r="L821" s="19">
        <v>265</v>
      </c>
      <c r="M821" s="19">
        <v>81</v>
      </c>
      <c r="N821" s="19">
        <v>260</v>
      </c>
      <c r="Q821" t="s">
        <v>1339</v>
      </c>
      <c r="R821" t="s">
        <v>2882</v>
      </c>
      <c r="S821" s="2" t="s">
        <v>1324</v>
      </c>
      <c r="T821" s="241" t="str">
        <f t="shared" si="998"/>
        <v>-</v>
      </c>
      <c r="U821" s="241" t="str">
        <f t="shared" si="999"/>
        <v>-</v>
      </c>
      <c r="V821" s="241" t="str">
        <f t="shared" si="1000"/>
        <v>-</v>
      </c>
      <c r="W821" s="241" t="str">
        <f t="shared" si="991"/>
        <v>-</v>
      </c>
      <c r="X821" s="260">
        <f t="shared" si="1058"/>
        <v>6</v>
      </c>
      <c r="Y821" s="261" t="str">
        <f t="shared" si="993"/>
        <v/>
      </c>
      <c r="Z821" s="56"/>
      <c r="AA821" s="48">
        <v>33205</v>
      </c>
      <c r="AB821" s="73">
        <v>2</v>
      </c>
      <c r="AC821" s="2" t="s">
        <v>1038</v>
      </c>
      <c r="AD821" s="2" t="s">
        <v>2286</v>
      </c>
      <c r="AE821" s="68"/>
      <c r="AF821" s="128">
        <v>10.4</v>
      </c>
      <c r="AG821" s="19">
        <v>286</v>
      </c>
      <c r="AH821" s="108">
        <v>7.15</v>
      </c>
      <c r="AL821" s="19">
        <v>0.1</v>
      </c>
      <c r="AN821">
        <v>12.2</v>
      </c>
      <c r="AO821">
        <v>8.5</v>
      </c>
      <c r="AS821" s="193">
        <f>SUM(AU821:BN821)+SUM(BO821:CL821)/1000</f>
        <v>376.3</v>
      </c>
      <c r="AT821" s="248" t="str">
        <f>FR821</f>
        <v/>
      </c>
      <c r="AU821">
        <v>6.9</v>
      </c>
      <c r="AV821" s="55">
        <v>19.600000000000001</v>
      </c>
      <c r="AW821" s="55">
        <v>55.7</v>
      </c>
      <c r="AX821" s="55">
        <v>19.100000000000001</v>
      </c>
      <c r="AY821" s="55">
        <v>38.9</v>
      </c>
      <c r="AZ821" s="217">
        <v>214</v>
      </c>
      <c r="BB821" s="55">
        <v>1.2</v>
      </c>
      <c r="BD821">
        <v>0</v>
      </c>
      <c r="BE821">
        <v>0</v>
      </c>
      <c r="BF821">
        <v>0</v>
      </c>
      <c r="BJ821">
        <v>20.9</v>
      </c>
      <c r="BK821">
        <v>0</v>
      </c>
      <c r="BO821">
        <v>0</v>
      </c>
      <c r="BP821">
        <v>0</v>
      </c>
      <c r="CM821">
        <v>7.2</v>
      </c>
      <c r="CN821" s="90">
        <v>25.2</v>
      </c>
      <c r="DB821" s="103"/>
      <c r="DC821" s="103" t="s">
        <v>2384</v>
      </c>
      <c r="DD821" s="103"/>
      <c r="DE821" s="103">
        <v>-12.2</v>
      </c>
      <c r="DF821" s="90" t="s">
        <v>2385</v>
      </c>
      <c r="DG821" s="103">
        <v>-8.91</v>
      </c>
      <c r="DH821" s="103"/>
      <c r="DI821" s="103"/>
      <c r="DJ821" s="103"/>
      <c r="DK821" s="103"/>
      <c r="DL821" s="103"/>
      <c r="DM821" s="103"/>
      <c r="DN821" s="103"/>
      <c r="DO821" s="103"/>
      <c r="DP821" s="103"/>
      <c r="DQ821" s="103"/>
      <c r="DR821" s="103"/>
      <c r="DS821" s="104"/>
      <c r="DT821" s="50">
        <f t="shared" si="1001"/>
        <v>0</v>
      </c>
      <c r="DU821" s="73">
        <f t="shared" si="1002"/>
        <v>0</v>
      </c>
      <c r="DV821" s="73">
        <f t="shared" si="1003"/>
        <v>0</v>
      </c>
      <c r="DW821" s="73">
        <f t="shared" si="1004"/>
        <v>1</v>
      </c>
      <c r="DX821" s="73">
        <f t="shared" si="1005"/>
        <v>0</v>
      </c>
      <c r="DY821" s="125">
        <f t="shared" si="1006"/>
        <v>0</v>
      </c>
      <c r="DZ821" s="73">
        <f t="shared" si="1007"/>
        <v>1</v>
      </c>
      <c r="EA821" s="19">
        <f t="shared" si="1008"/>
        <v>0</v>
      </c>
      <c r="EB821" s="50">
        <f t="shared" si="1009"/>
        <v>0</v>
      </c>
      <c r="EC821" s="19">
        <f t="shared" si="1010"/>
        <v>1</v>
      </c>
      <c r="ED821" s="19">
        <f t="shared" si="1011"/>
        <v>0</v>
      </c>
      <c r="EE821" s="19">
        <f t="shared" si="1012"/>
        <v>0</v>
      </c>
      <c r="EF821" s="50">
        <f t="shared" si="1013"/>
        <v>0</v>
      </c>
      <c r="EG821" s="19">
        <f t="shared" si="1014"/>
        <v>1</v>
      </c>
      <c r="EH821" s="19">
        <f t="shared" si="1015"/>
        <v>0</v>
      </c>
      <c r="EI821" s="50">
        <f t="shared" si="1016"/>
        <v>0</v>
      </c>
      <c r="EJ821" s="125">
        <f t="shared" si="1017"/>
        <v>1</v>
      </c>
      <c r="EK821">
        <f t="shared" si="1018"/>
        <v>6.9</v>
      </c>
      <c r="EL821">
        <f t="shared" si="1019"/>
        <v>1.2</v>
      </c>
      <c r="EM821">
        <f t="shared" si="1020"/>
        <v>19.600000000000001</v>
      </c>
      <c r="EN821">
        <f t="shared" si="1021"/>
        <v>55.7</v>
      </c>
      <c r="EO821">
        <f t="shared" si="1022"/>
        <v>0</v>
      </c>
      <c r="EP821">
        <f t="shared" si="1023"/>
        <v>0</v>
      </c>
      <c r="EQ821">
        <f t="shared" si="1024"/>
        <v>214</v>
      </c>
      <c r="ER821" t="str">
        <f t="shared" si="1025"/>
        <v/>
      </c>
      <c r="ES821">
        <f t="shared" si="1026"/>
        <v>20.9</v>
      </c>
      <c r="ET821">
        <f t="shared" si="1027"/>
        <v>38.9</v>
      </c>
      <c r="EU821" s="61">
        <f t="shared" si="1028"/>
        <v>19.100000000000001</v>
      </c>
      <c r="EV821" s="53" t="e">
        <f>IF(ISNUMBER(EK821),EK821*#REF!,"")</f>
        <v>#REF!</v>
      </c>
      <c r="EW821" s="53" t="e">
        <f>IF(ISNUMBER(EL821),EL821*#REF!,"")</f>
        <v>#REF!</v>
      </c>
      <c r="EX821" s="53" t="e">
        <f>IF(ISNUMBER(EM821),EM821*#REF!,"")</f>
        <v>#REF!</v>
      </c>
      <c r="EY821" s="53" t="e">
        <f>IF(ISNUMBER(EN821),EN821*#REF!,"")</f>
        <v>#REF!</v>
      </c>
      <c r="EZ821" s="53" t="e">
        <f>IF(ISNUMBER(EO821),EO821*#REF!,"")</f>
        <v>#REF!</v>
      </c>
      <c r="FA821" s="53" t="e">
        <f>IF(ISNUMBER(EP821),EP821*#REF!,"")</f>
        <v>#REF!</v>
      </c>
      <c r="FB821" s="53" t="e">
        <f>IF(ISNUMBER(EQ821),EQ821*#REF!,"")</f>
        <v>#REF!</v>
      </c>
      <c r="FC821" s="53" t="str">
        <f>IF(ISNUMBER(ER821),ER821*#REF!,"")</f>
        <v/>
      </c>
      <c r="FD821" s="53" t="e">
        <f>IF(ISNUMBER(ES821),ES821*#REF!,"")</f>
        <v>#REF!</v>
      </c>
      <c r="FE821" s="53" t="e">
        <f>IF(ISNUMBER(ET821),ET821*#REF!,"")</f>
        <v>#REF!</v>
      </c>
      <c r="FF821" s="52" t="e">
        <f>IF(ISNUMBER(EU821),EU821*#REF!,"")</f>
        <v>#REF!</v>
      </c>
      <c r="FG821" s="55" t="str">
        <f t="shared" si="1029"/>
        <v/>
      </c>
      <c r="FH821" s="55" t="str">
        <f t="shared" si="1030"/>
        <v/>
      </c>
      <c r="FI821" s="55" t="str">
        <f t="shared" si="1031"/>
        <v/>
      </c>
      <c r="FJ821" s="55" t="str">
        <f t="shared" si="1032"/>
        <v/>
      </c>
      <c r="FK821" s="55" t="str">
        <f t="shared" si="1033"/>
        <v/>
      </c>
      <c r="FL821" s="55" t="str">
        <f t="shared" si="1034"/>
        <v/>
      </c>
      <c r="FM821" s="55" t="str">
        <f t="shared" si="1035"/>
        <v/>
      </c>
      <c r="FN821" s="55" t="str">
        <f t="shared" si="1036"/>
        <v/>
      </c>
      <c r="FO821" s="55" t="str">
        <f t="shared" si="1037"/>
        <v/>
      </c>
      <c r="FP821" s="55" t="str">
        <f t="shared" si="1038"/>
        <v/>
      </c>
      <c r="FQ821" s="59" t="str">
        <f t="shared" si="1039"/>
        <v/>
      </c>
      <c r="FR821" s="53" t="str">
        <f t="shared" si="992"/>
        <v/>
      </c>
      <c r="FS821" s="53" t="e">
        <f t="shared" si="1040"/>
        <v>#VALUE!</v>
      </c>
      <c r="FT821" s="19" t="e">
        <f t="shared" si="1041"/>
        <v>#VALUE!</v>
      </c>
      <c r="FU821" s="19" t="e">
        <f t="shared" si="1042"/>
        <v>#VALUE!</v>
      </c>
      <c r="FV821" s="19" t="e">
        <f t="shared" si="1043"/>
        <v>#VALUE!</v>
      </c>
      <c r="FW821" s="50" t="e">
        <f t="shared" si="1044"/>
        <v>#VALUE!</v>
      </c>
      <c r="FX821" s="120">
        <f t="shared" si="1045"/>
        <v>0</v>
      </c>
      <c r="FY821" s="120">
        <f t="shared" si="1046"/>
        <v>0</v>
      </c>
      <c r="FZ821" s="120">
        <f t="shared" si="1047"/>
        <v>0</v>
      </c>
      <c r="GA821" s="120">
        <f t="shared" si="1048"/>
        <v>0</v>
      </c>
      <c r="GB821" s="120">
        <f t="shared" si="1049"/>
        <v>0</v>
      </c>
      <c r="GC821" s="120">
        <f t="shared" si="1050"/>
        <v>0</v>
      </c>
      <c r="GD821" s="120">
        <f t="shared" si="1051"/>
        <v>0</v>
      </c>
      <c r="GE821" s="120">
        <f t="shared" si="1052"/>
        <v>0</v>
      </c>
      <c r="GF821" s="120">
        <f t="shared" si="1053"/>
        <v>0</v>
      </c>
      <c r="GG821">
        <f t="shared" si="1054"/>
        <v>0</v>
      </c>
      <c r="GH821">
        <f t="shared" si="1055"/>
        <v>0</v>
      </c>
      <c r="GI821">
        <v>6</v>
      </c>
      <c r="GJ821" t="str">
        <f t="shared" si="1056"/>
        <v/>
      </c>
    </row>
    <row r="822" spans="1:192" ht="15" x14ac:dyDescent="0.25">
      <c r="A822" s="50">
        <f t="shared" si="1057"/>
        <v>821</v>
      </c>
      <c r="B822" s="2" t="s">
        <v>857</v>
      </c>
      <c r="C822" s="2" t="s">
        <v>1066</v>
      </c>
      <c r="D822" s="2" t="s">
        <v>1068</v>
      </c>
      <c r="E822" s="2"/>
      <c r="F822" s="271">
        <v>3545760</v>
      </c>
      <c r="G822" s="271">
        <v>5686630</v>
      </c>
      <c r="H822" s="77">
        <f t="shared" si="996"/>
        <v>545667.26599999995</v>
      </c>
      <c r="I822" s="77">
        <f t="shared" si="997"/>
        <v>5684795.1380000003</v>
      </c>
      <c r="J822" s="66">
        <v>242.38</v>
      </c>
      <c r="K822" s="66" t="s">
        <v>1333</v>
      </c>
      <c r="L822" s="19">
        <v>310</v>
      </c>
      <c r="M822" s="110">
        <v>87.5</v>
      </c>
      <c r="N822" s="110">
        <v>296</v>
      </c>
      <c r="O822" s="19">
        <v>264.72000000000003</v>
      </c>
      <c r="Q822" s="2" t="s">
        <v>1339</v>
      </c>
      <c r="R822" t="s">
        <v>2889</v>
      </c>
      <c r="S822" s="2" t="s">
        <v>1324</v>
      </c>
      <c r="T822" s="241" t="str">
        <f t="shared" si="998"/>
        <v>-</v>
      </c>
      <c r="U822" s="241" t="str">
        <f t="shared" si="999"/>
        <v>-</v>
      </c>
      <c r="V822" s="241" t="str">
        <f t="shared" si="1000"/>
        <v>-</v>
      </c>
      <c r="W822" s="241" t="str">
        <f t="shared" si="991"/>
        <v>-</v>
      </c>
      <c r="X822" s="260">
        <f t="shared" si="1058"/>
        <v>6</v>
      </c>
      <c r="Y822" s="261" t="str">
        <f t="shared" si="993"/>
        <v/>
      </c>
      <c r="Z822" s="56"/>
      <c r="AA822" s="48">
        <v>41911</v>
      </c>
      <c r="AB822" s="73">
        <v>1</v>
      </c>
      <c r="AC822" s="2" t="s">
        <v>858</v>
      </c>
      <c r="AD822" s="2" t="s">
        <v>2386</v>
      </c>
      <c r="AE822" s="57" t="s">
        <v>2808</v>
      </c>
      <c r="AF822" s="66">
        <v>12.4</v>
      </c>
      <c r="AG822" s="19">
        <v>123.3</v>
      </c>
      <c r="AH822" s="19">
        <v>6.56</v>
      </c>
      <c r="AI822" s="272"/>
      <c r="AL822" s="19">
        <v>2.52</v>
      </c>
      <c r="AM822" s="66">
        <v>36</v>
      </c>
      <c r="AN822">
        <v>2.3199999999999998</v>
      </c>
      <c r="AS822" s="193">
        <f>SUM(AU822:BN822)+SUM(BO822:CL822)/1000</f>
        <v>83.286999999999992</v>
      </c>
      <c r="AT822" s="248" t="str">
        <f>FR822</f>
        <v/>
      </c>
      <c r="AU822">
        <v>4.42</v>
      </c>
      <c r="AV822">
        <v>2.2999999999999998</v>
      </c>
      <c r="AW822">
        <v>12.73</v>
      </c>
      <c r="AX822">
        <v>6.53</v>
      </c>
      <c r="AY822">
        <v>10.4</v>
      </c>
      <c r="AZ822" s="61">
        <v>37.94</v>
      </c>
      <c r="BB822">
        <v>2</v>
      </c>
      <c r="BD822" s="2" t="s">
        <v>2387</v>
      </c>
      <c r="BE822">
        <v>0.08</v>
      </c>
      <c r="BF822">
        <v>6.2E-2</v>
      </c>
      <c r="BG822" s="2" t="s">
        <v>1502</v>
      </c>
      <c r="BJ822">
        <v>6.73</v>
      </c>
      <c r="BK822" s="2" t="s">
        <v>1380</v>
      </c>
      <c r="BN822" s="56" t="s">
        <v>1502</v>
      </c>
      <c r="BO822" s="90"/>
      <c r="BP822" s="273">
        <v>36</v>
      </c>
      <c r="BQ822" s="90" t="s">
        <v>456</v>
      </c>
      <c r="BR822" s="90">
        <v>59</v>
      </c>
      <c r="BS822" s="90"/>
      <c r="BT822" s="90"/>
      <c r="BU822" s="90"/>
      <c r="BV822" s="90"/>
      <c r="BW822" s="90"/>
      <c r="BX822" s="90" t="s">
        <v>464</v>
      </c>
      <c r="BY822" s="90"/>
      <c r="BZ822" s="90"/>
      <c r="CA822" s="90" t="s">
        <v>860</v>
      </c>
      <c r="CB822" s="90" t="s">
        <v>459</v>
      </c>
      <c r="CC822" s="90"/>
      <c r="CD822" s="90" t="s">
        <v>456</v>
      </c>
      <c r="CE822" s="90"/>
      <c r="CF822" s="90"/>
      <c r="CG822" s="90"/>
      <c r="CH822" s="90"/>
      <c r="CI822" s="90"/>
      <c r="CJ822" s="90" t="s">
        <v>1383</v>
      </c>
      <c r="CK822" s="90"/>
      <c r="CL822" s="91"/>
      <c r="CM822" s="90">
        <v>6.04</v>
      </c>
      <c r="CN822" s="90">
        <v>2.69</v>
      </c>
      <c r="CO822" s="90"/>
      <c r="DB822" s="103"/>
      <c r="DC822" s="103" t="s">
        <v>2388</v>
      </c>
      <c r="DD822" s="103"/>
      <c r="DE822" s="103">
        <v>-20.5</v>
      </c>
      <c r="DF822" s="90" t="s">
        <v>2389</v>
      </c>
      <c r="DG822" s="103">
        <v>-8.85</v>
      </c>
      <c r="DH822" s="103"/>
      <c r="DI822" s="103"/>
      <c r="DJ822" s="103"/>
      <c r="DK822" s="103"/>
      <c r="DL822" s="103"/>
      <c r="DM822" s="103"/>
      <c r="DN822" s="103"/>
      <c r="DO822" s="103"/>
      <c r="DP822" s="103"/>
      <c r="DQ822" s="103"/>
      <c r="DR822" s="103"/>
      <c r="DS822" s="104"/>
      <c r="DT822" s="50">
        <f t="shared" si="1001"/>
        <v>1</v>
      </c>
      <c r="DU822" s="73">
        <f t="shared" si="1002"/>
        <v>0</v>
      </c>
      <c r="DV822" s="73">
        <f t="shared" si="1003"/>
        <v>0</v>
      </c>
      <c r="DW822" s="73">
        <f t="shared" si="1004"/>
        <v>1</v>
      </c>
      <c r="DX822" s="73">
        <f t="shared" si="1005"/>
        <v>0</v>
      </c>
      <c r="DY822" s="125">
        <f t="shared" si="1006"/>
        <v>0</v>
      </c>
      <c r="DZ822" s="73">
        <f t="shared" si="1007"/>
        <v>1</v>
      </c>
      <c r="EA822" s="19">
        <f t="shared" si="1008"/>
        <v>0</v>
      </c>
      <c r="EB822" s="50">
        <f t="shared" si="1009"/>
        <v>0</v>
      </c>
      <c r="EC822" s="19">
        <f t="shared" si="1010"/>
        <v>1</v>
      </c>
      <c r="ED822" s="19">
        <f t="shared" si="1011"/>
        <v>0</v>
      </c>
      <c r="EE822" s="19">
        <f t="shared" si="1012"/>
        <v>0</v>
      </c>
      <c r="EF822" s="50">
        <f t="shared" si="1013"/>
        <v>0</v>
      </c>
      <c r="EG822" s="19">
        <f t="shared" si="1014"/>
        <v>1</v>
      </c>
      <c r="EH822" s="19">
        <f t="shared" si="1015"/>
        <v>0</v>
      </c>
      <c r="EI822" s="50">
        <f t="shared" si="1016"/>
        <v>0</v>
      </c>
      <c r="EJ822" s="125">
        <f t="shared" si="1017"/>
        <v>1</v>
      </c>
      <c r="EK822">
        <f t="shared" si="1018"/>
        <v>4.42</v>
      </c>
      <c r="EL822">
        <f t="shared" si="1019"/>
        <v>2</v>
      </c>
      <c r="EM822">
        <f t="shared" si="1020"/>
        <v>2.2999999999999998</v>
      </c>
      <c r="EN822">
        <f t="shared" si="1021"/>
        <v>12.73</v>
      </c>
      <c r="EO822">
        <f t="shared" si="1022"/>
        <v>6.2E-2</v>
      </c>
      <c r="EP822">
        <f t="shared" si="1023"/>
        <v>0.08</v>
      </c>
      <c r="EQ822">
        <f t="shared" si="1024"/>
        <v>37.94</v>
      </c>
      <c r="ER822" t="str">
        <f t="shared" si="1025"/>
        <v/>
      </c>
      <c r="ES822">
        <f t="shared" si="1026"/>
        <v>6.73</v>
      </c>
      <c r="ET822">
        <f t="shared" si="1027"/>
        <v>10.4</v>
      </c>
      <c r="EU822" s="61">
        <f t="shared" si="1028"/>
        <v>6.53</v>
      </c>
      <c r="EV822" s="53" t="e">
        <f>IF(ISNUMBER(EK822),EK822*#REF!,"")</f>
        <v>#REF!</v>
      </c>
      <c r="EW822" s="53" t="e">
        <f>IF(ISNUMBER(EL822),EL822*#REF!,"")</f>
        <v>#REF!</v>
      </c>
      <c r="EX822" s="53" t="e">
        <f>IF(ISNUMBER(EM822),EM822*#REF!,"")</f>
        <v>#REF!</v>
      </c>
      <c r="EY822" s="53" t="e">
        <f>IF(ISNUMBER(EN822),EN822*#REF!,"")</f>
        <v>#REF!</v>
      </c>
      <c r="EZ822" s="53" t="e">
        <f>IF(ISNUMBER(EO822),EO822*#REF!,"")</f>
        <v>#REF!</v>
      </c>
      <c r="FA822" s="53" t="e">
        <f>IF(ISNUMBER(EP822),EP822*#REF!,"")</f>
        <v>#REF!</v>
      </c>
      <c r="FB822" s="53" t="e">
        <f>IF(ISNUMBER(EQ822),EQ822*#REF!,"")</f>
        <v>#REF!</v>
      </c>
      <c r="FC822" s="53" t="str">
        <f>IF(ISNUMBER(ER822),ER822*#REF!,"")</f>
        <v/>
      </c>
      <c r="FD822" s="53" t="e">
        <f>IF(ISNUMBER(ES822),ES822*#REF!,"")</f>
        <v>#REF!</v>
      </c>
      <c r="FE822" s="53" t="e">
        <f>IF(ISNUMBER(ET822),ET822*#REF!,"")</f>
        <v>#REF!</v>
      </c>
      <c r="FF822" s="52" t="e">
        <f>IF(ISNUMBER(EU822),EU822*#REF!,"")</f>
        <v>#REF!</v>
      </c>
      <c r="FG822" s="55" t="str">
        <f t="shared" si="1029"/>
        <v/>
      </c>
      <c r="FH822" s="55" t="str">
        <f t="shared" si="1030"/>
        <v/>
      </c>
      <c r="FI822" s="55" t="str">
        <f t="shared" si="1031"/>
        <v/>
      </c>
      <c r="FJ822" s="55" t="str">
        <f t="shared" si="1032"/>
        <v/>
      </c>
      <c r="FK822" s="55" t="str">
        <f t="shared" si="1033"/>
        <v/>
      </c>
      <c r="FL822" s="55" t="str">
        <f t="shared" si="1034"/>
        <v/>
      </c>
      <c r="FM822" s="55" t="str">
        <f t="shared" si="1035"/>
        <v/>
      </c>
      <c r="FN822" s="55" t="str">
        <f t="shared" si="1036"/>
        <v/>
      </c>
      <c r="FO822" s="55" t="str">
        <f t="shared" si="1037"/>
        <v/>
      </c>
      <c r="FP822" s="55" t="str">
        <f t="shared" si="1038"/>
        <v/>
      </c>
      <c r="FQ822" s="59" t="str">
        <f t="shared" si="1039"/>
        <v/>
      </c>
      <c r="FR822" s="53" t="str">
        <f t="shared" si="992"/>
        <v/>
      </c>
      <c r="FS822" s="53" t="e">
        <f t="shared" si="1040"/>
        <v>#VALUE!</v>
      </c>
      <c r="FT822" s="19" t="e">
        <f t="shared" si="1041"/>
        <v>#VALUE!</v>
      </c>
      <c r="FU822" s="19" t="e">
        <f t="shared" si="1042"/>
        <v>#VALUE!</v>
      </c>
      <c r="FV822" s="19" t="e">
        <f t="shared" si="1043"/>
        <v>#VALUE!</v>
      </c>
      <c r="FW822" s="50" t="e">
        <f t="shared" si="1044"/>
        <v>#VALUE!</v>
      </c>
      <c r="FX822" s="120">
        <f t="shared" si="1045"/>
        <v>0</v>
      </c>
      <c r="FY822" s="120">
        <f t="shared" si="1046"/>
        <v>0</v>
      </c>
      <c r="FZ822" s="120">
        <f t="shared" si="1047"/>
        <v>0</v>
      </c>
      <c r="GA822" s="120">
        <f t="shared" si="1048"/>
        <v>0</v>
      </c>
      <c r="GB822" s="120">
        <f t="shared" si="1049"/>
        <v>0</v>
      </c>
      <c r="GC822" s="120">
        <f t="shared" si="1050"/>
        <v>0</v>
      </c>
      <c r="GD822" s="120">
        <f t="shared" si="1051"/>
        <v>0</v>
      </c>
      <c r="GE822" s="120">
        <f t="shared" si="1052"/>
        <v>0</v>
      </c>
      <c r="GF822" s="120">
        <f t="shared" si="1053"/>
        <v>0</v>
      </c>
      <c r="GG822">
        <f t="shared" si="1054"/>
        <v>0</v>
      </c>
      <c r="GH822">
        <f t="shared" si="1055"/>
        <v>0</v>
      </c>
      <c r="GI822">
        <v>6</v>
      </c>
      <c r="GJ822" t="str">
        <f t="shared" si="1056"/>
        <v/>
      </c>
    </row>
    <row r="823" spans="1:192" ht="15" x14ac:dyDescent="0.25">
      <c r="A823" s="50">
        <f t="shared" si="1057"/>
        <v>822</v>
      </c>
      <c r="B823" s="2" t="s">
        <v>857</v>
      </c>
      <c r="C823" s="2" t="s">
        <v>1074</v>
      </c>
      <c r="D823" s="2" t="s">
        <v>1068</v>
      </c>
      <c r="E823" s="2"/>
      <c r="F823" s="271">
        <v>3545020</v>
      </c>
      <c r="G823" s="271">
        <v>5687161</v>
      </c>
      <c r="H823" s="77">
        <f t="shared" si="996"/>
        <v>544927.56199999992</v>
      </c>
      <c r="I823" s="77">
        <f t="shared" si="997"/>
        <v>5685325.9256000007</v>
      </c>
      <c r="J823" s="66">
        <v>237.74</v>
      </c>
      <c r="K823" s="66" t="s">
        <v>1333</v>
      </c>
      <c r="L823" s="19">
        <v>280</v>
      </c>
      <c r="M823" s="19">
        <v>68</v>
      </c>
      <c r="N823" s="19">
        <v>276</v>
      </c>
      <c r="Q823" s="2" t="s">
        <v>1339</v>
      </c>
      <c r="R823" t="s">
        <v>2883</v>
      </c>
      <c r="S823" s="2" t="s">
        <v>1324</v>
      </c>
      <c r="T823" s="241" t="str">
        <f t="shared" si="998"/>
        <v>-</v>
      </c>
      <c r="U823" s="241" t="str">
        <f t="shared" si="999"/>
        <v>-</v>
      </c>
      <c r="V823" s="241" t="str">
        <f t="shared" si="1000"/>
        <v>-</v>
      </c>
      <c r="W823" s="241" t="str">
        <f t="shared" si="991"/>
        <v>-</v>
      </c>
      <c r="X823" s="260">
        <f t="shared" si="1058"/>
        <v>6</v>
      </c>
      <c r="Y823" s="261" t="str">
        <f t="shared" si="993"/>
        <v/>
      </c>
      <c r="Z823" s="56"/>
      <c r="AA823" s="131">
        <v>33428</v>
      </c>
      <c r="AB823" s="73">
        <v>1</v>
      </c>
      <c r="AC823" s="2" t="s">
        <v>1038</v>
      </c>
      <c r="AD823" s="2" t="s">
        <v>1960</v>
      </c>
      <c r="AE823" s="70" t="s">
        <v>1889</v>
      </c>
      <c r="AF823" s="66">
        <v>11.6</v>
      </c>
      <c r="AG823" s="19">
        <v>231</v>
      </c>
      <c r="AH823" s="19">
        <v>6.88</v>
      </c>
      <c r="AI823" s="272">
        <v>393</v>
      </c>
      <c r="AL823" s="19">
        <v>0.61</v>
      </c>
      <c r="AN823">
        <v>5.98</v>
      </c>
      <c r="AO823">
        <v>5.32</v>
      </c>
      <c r="AP823" s="19">
        <v>0.48</v>
      </c>
      <c r="AQ823">
        <v>144</v>
      </c>
      <c r="AS823" s="193">
        <f>SUM(AU823:BN823)+SUM(BO823:CL823)/1000</f>
        <v>220.46800000000002</v>
      </c>
      <c r="AT823" s="248" t="str">
        <f>FR823</f>
        <v/>
      </c>
      <c r="AU823">
        <v>7</v>
      </c>
      <c r="AV823" s="55">
        <v>8.6</v>
      </c>
      <c r="AW823" s="55">
        <v>31.7</v>
      </c>
      <c r="AX823" s="55">
        <v>14.2</v>
      </c>
      <c r="AY823" s="55">
        <v>18</v>
      </c>
      <c r="AZ823" s="61">
        <v>122</v>
      </c>
      <c r="BB823" s="55">
        <v>2.09</v>
      </c>
      <c r="BD823" s="2">
        <v>0</v>
      </c>
      <c r="BE823" s="2">
        <v>0</v>
      </c>
      <c r="BF823" s="2">
        <v>0</v>
      </c>
      <c r="BG823" s="2"/>
      <c r="BJ823">
        <v>3.5640000000000001</v>
      </c>
      <c r="BK823" s="2">
        <v>0</v>
      </c>
      <c r="BM823">
        <v>13.3</v>
      </c>
      <c r="BO823" s="90"/>
      <c r="BP823" s="273">
        <v>14</v>
      </c>
      <c r="BQ823" s="90"/>
      <c r="BR823" s="90"/>
      <c r="BS823" s="90"/>
      <c r="BT823" s="90"/>
      <c r="BU823" s="90"/>
      <c r="BV823" s="90"/>
      <c r="BW823" s="90"/>
      <c r="BX823" s="90"/>
      <c r="BY823" s="90"/>
      <c r="BZ823" s="90"/>
      <c r="CA823" s="90"/>
      <c r="CB823" s="90"/>
      <c r="CC823" s="90"/>
      <c r="CD823" s="90"/>
      <c r="CE823" s="90"/>
      <c r="CF823" s="90"/>
      <c r="CG823" s="90"/>
      <c r="CH823" s="90"/>
      <c r="CI823" s="90"/>
      <c r="CJ823" s="90"/>
      <c r="CK823" s="90"/>
      <c r="CL823" s="91"/>
      <c r="CM823" s="90">
        <v>9.8000000000000007</v>
      </c>
      <c r="CN823" s="90">
        <v>19.8</v>
      </c>
      <c r="CO823" s="90"/>
      <c r="DB823" s="103"/>
      <c r="DC823" s="103" t="s">
        <v>1799</v>
      </c>
      <c r="DD823" s="103"/>
      <c r="DE823" s="129">
        <v>-16</v>
      </c>
      <c r="DF823" s="90" t="s">
        <v>2390</v>
      </c>
      <c r="DG823" s="231">
        <v>-8.8000000000000007</v>
      </c>
      <c r="DH823" s="103"/>
      <c r="DI823" s="103"/>
      <c r="DJ823" s="103"/>
      <c r="DK823" s="103"/>
      <c r="DL823" s="103"/>
      <c r="DM823" s="103"/>
      <c r="DN823" s="103"/>
      <c r="DO823" s="103"/>
      <c r="DP823" s="103"/>
      <c r="DQ823" s="103"/>
      <c r="DR823" s="103"/>
      <c r="DS823" s="104"/>
      <c r="DT823" s="50">
        <f t="shared" si="1001"/>
        <v>1</v>
      </c>
      <c r="DU823" s="73">
        <f t="shared" si="1002"/>
        <v>0</v>
      </c>
      <c r="DV823" s="73">
        <f t="shared" si="1003"/>
        <v>0</v>
      </c>
      <c r="DW823" s="73">
        <f t="shared" si="1004"/>
        <v>1</v>
      </c>
      <c r="DX823" s="73">
        <f t="shared" si="1005"/>
        <v>0</v>
      </c>
      <c r="DY823" s="125">
        <f t="shared" si="1006"/>
        <v>0</v>
      </c>
      <c r="DZ823" s="73">
        <f t="shared" si="1007"/>
        <v>1</v>
      </c>
      <c r="EA823" s="19">
        <f t="shared" si="1008"/>
        <v>0</v>
      </c>
      <c r="EB823" s="50">
        <f t="shared" si="1009"/>
        <v>0</v>
      </c>
      <c r="EC823" s="19">
        <f t="shared" si="1010"/>
        <v>1</v>
      </c>
      <c r="ED823" s="19">
        <f t="shared" si="1011"/>
        <v>0</v>
      </c>
      <c r="EE823" s="19">
        <f t="shared" si="1012"/>
        <v>0</v>
      </c>
      <c r="EF823" s="50">
        <f t="shared" si="1013"/>
        <v>0</v>
      </c>
      <c r="EG823" s="19">
        <f t="shared" si="1014"/>
        <v>1</v>
      </c>
      <c r="EH823" s="19">
        <f t="shared" si="1015"/>
        <v>0</v>
      </c>
      <c r="EI823" s="50">
        <f t="shared" si="1016"/>
        <v>0</v>
      </c>
      <c r="EJ823" s="125">
        <f t="shared" si="1017"/>
        <v>1</v>
      </c>
      <c r="EK823">
        <f t="shared" si="1018"/>
        <v>7</v>
      </c>
      <c r="EL823">
        <f t="shared" si="1019"/>
        <v>2.09</v>
      </c>
      <c r="EM823">
        <f t="shared" si="1020"/>
        <v>8.6</v>
      </c>
      <c r="EN823">
        <f t="shared" si="1021"/>
        <v>31.7</v>
      </c>
      <c r="EO823">
        <f t="shared" si="1022"/>
        <v>0</v>
      </c>
      <c r="EP823">
        <f t="shared" si="1023"/>
        <v>0</v>
      </c>
      <c r="EQ823">
        <f t="shared" si="1024"/>
        <v>122</v>
      </c>
      <c r="ER823" t="str">
        <f t="shared" si="1025"/>
        <v/>
      </c>
      <c r="ES823">
        <f t="shared" si="1026"/>
        <v>3.5640000000000001</v>
      </c>
      <c r="ET823">
        <f t="shared" si="1027"/>
        <v>18</v>
      </c>
      <c r="EU823" s="61">
        <f t="shared" si="1028"/>
        <v>14.2</v>
      </c>
      <c r="EV823" s="53" t="e">
        <f>IF(ISNUMBER(EK823),EK823*#REF!,"")</f>
        <v>#REF!</v>
      </c>
      <c r="EW823" s="53" t="e">
        <f>IF(ISNUMBER(EL823),EL823*#REF!,"")</f>
        <v>#REF!</v>
      </c>
      <c r="EX823" s="53" t="e">
        <f>IF(ISNUMBER(EM823),EM823*#REF!,"")</f>
        <v>#REF!</v>
      </c>
      <c r="EY823" s="53" t="e">
        <f>IF(ISNUMBER(EN823),EN823*#REF!,"")</f>
        <v>#REF!</v>
      </c>
      <c r="EZ823" s="53" t="e">
        <f>IF(ISNUMBER(EO823),EO823*#REF!,"")</f>
        <v>#REF!</v>
      </c>
      <c r="FA823" s="53" t="e">
        <f>IF(ISNUMBER(EP823),EP823*#REF!,"")</f>
        <v>#REF!</v>
      </c>
      <c r="FB823" s="53" t="e">
        <f>IF(ISNUMBER(EQ823),EQ823*#REF!,"")</f>
        <v>#REF!</v>
      </c>
      <c r="FC823" s="53" t="str">
        <f>IF(ISNUMBER(ER823),ER823*#REF!,"")</f>
        <v/>
      </c>
      <c r="FD823" s="53" t="e">
        <f>IF(ISNUMBER(ES823),ES823*#REF!,"")</f>
        <v>#REF!</v>
      </c>
      <c r="FE823" s="53" t="e">
        <f>IF(ISNUMBER(ET823),ET823*#REF!,"")</f>
        <v>#REF!</v>
      </c>
      <c r="FF823" s="52" t="e">
        <f>IF(ISNUMBER(EU823),EU823*#REF!,"")</f>
        <v>#REF!</v>
      </c>
      <c r="FG823" s="55" t="str">
        <f t="shared" si="1029"/>
        <v/>
      </c>
      <c r="FH823" s="55" t="str">
        <f t="shared" si="1030"/>
        <v/>
      </c>
      <c r="FI823" s="55" t="str">
        <f t="shared" si="1031"/>
        <v/>
      </c>
      <c r="FJ823" s="55" t="str">
        <f t="shared" si="1032"/>
        <v/>
      </c>
      <c r="FK823" s="55" t="str">
        <f t="shared" si="1033"/>
        <v/>
      </c>
      <c r="FL823" s="55" t="str">
        <f t="shared" si="1034"/>
        <v/>
      </c>
      <c r="FM823" s="55" t="str">
        <f t="shared" si="1035"/>
        <v/>
      </c>
      <c r="FN823" s="55" t="str">
        <f t="shared" si="1036"/>
        <v/>
      </c>
      <c r="FO823" s="55" t="str">
        <f t="shared" si="1037"/>
        <v/>
      </c>
      <c r="FP823" s="55" t="str">
        <f t="shared" si="1038"/>
        <v/>
      </c>
      <c r="FQ823" s="59" t="str">
        <f t="shared" si="1039"/>
        <v/>
      </c>
      <c r="FR823" s="53" t="str">
        <f t="shared" si="992"/>
        <v/>
      </c>
      <c r="FS823" s="53" t="e">
        <f t="shared" si="1040"/>
        <v>#VALUE!</v>
      </c>
      <c r="FT823" s="19" t="e">
        <f t="shared" si="1041"/>
        <v>#VALUE!</v>
      </c>
      <c r="FU823" s="19" t="e">
        <f t="shared" si="1042"/>
        <v>#VALUE!</v>
      </c>
      <c r="FV823" s="19" t="e">
        <f t="shared" si="1043"/>
        <v>#VALUE!</v>
      </c>
      <c r="FW823" s="50" t="e">
        <f t="shared" si="1044"/>
        <v>#VALUE!</v>
      </c>
      <c r="FX823" s="120">
        <f t="shared" si="1045"/>
        <v>0</v>
      </c>
      <c r="FY823" s="120">
        <f t="shared" si="1046"/>
        <v>0</v>
      </c>
      <c r="FZ823" s="120">
        <f t="shared" si="1047"/>
        <v>0</v>
      </c>
      <c r="GA823" s="120">
        <f t="shared" si="1048"/>
        <v>0</v>
      </c>
      <c r="GB823" s="120">
        <f t="shared" si="1049"/>
        <v>0</v>
      </c>
      <c r="GC823" s="120">
        <f t="shared" si="1050"/>
        <v>0</v>
      </c>
      <c r="GD823" s="120">
        <f t="shared" si="1051"/>
        <v>0</v>
      </c>
      <c r="GE823" s="120">
        <f t="shared" si="1052"/>
        <v>0</v>
      </c>
      <c r="GF823" s="120">
        <f t="shared" si="1053"/>
        <v>0</v>
      </c>
      <c r="GG823">
        <f t="shared" si="1054"/>
        <v>0</v>
      </c>
      <c r="GH823">
        <f t="shared" si="1055"/>
        <v>0</v>
      </c>
      <c r="GI823">
        <v>6</v>
      </c>
      <c r="GJ823" t="str">
        <f t="shared" si="1056"/>
        <v/>
      </c>
    </row>
    <row r="824" spans="1:192" ht="15" x14ac:dyDescent="0.25">
      <c r="A824" s="50">
        <f t="shared" si="1057"/>
        <v>823</v>
      </c>
      <c r="B824" s="2" t="s">
        <v>857</v>
      </c>
      <c r="C824" s="2" t="s">
        <v>1074</v>
      </c>
      <c r="D824" s="2" t="s">
        <v>1068</v>
      </c>
      <c r="E824" s="2"/>
      <c r="F824" s="271">
        <v>3545020</v>
      </c>
      <c r="G824" s="271">
        <v>5687161</v>
      </c>
      <c r="H824" s="77">
        <f t="shared" si="996"/>
        <v>544927.56199999992</v>
      </c>
      <c r="I824" s="77">
        <f t="shared" si="997"/>
        <v>5685325.9256000007</v>
      </c>
      <c r="J824" s="66">
        <v>237.74</v>
      </c>
      <c r="K824" s="66" t="s">
        <v>1333</v>
      </c>
      <c r="L824" s="19">
        <v>280</v>
      </c>
      <c r="M824" s="19">
        <v>77.349999999999994</v>
      </c>
      <c r="N824" s="19">
        <v>280</v>
      </c>
      <c r="O824" s="19">
        <v>167.91</v>
      </c>
      <c r="Q824" s="2" t="s">
        <v>1339</v>
      </c>
      <c r="R824" t="s">
        <v>2883</v>
      </c>
      <c r="S824" s="2" t="s">
        <v>1324</v>
      </c>
      <c r="T824" s="241" t="str">
        <f t="shared" si="998"/>
        <v>-</v>
      </c>
      <c r="U824" s="241" t="str">
        <f t="shared" si="999"/>
        <v>-</v>
      </c>
      <c r="V824" s="241" t="str">
        <f t="shared" si="1000"/>
        <v>-</v>
      </c>
      <c r="W824" s="241" t="str">
        <f t="shared" si="991"/>
        <v>-</v>
      </c>
      <c r="X824" s="260">
        <f t="shared" si="1058"/>
        <v>6</v>
      </c>
      <c r="Y824" s="261" t="str">
        <f t="shared" si="993"/>
        <v/>
      </c>
      <c r="Z824" s="56"/>
      <c r="AA824" s="48">
        <v>40778</v>
      </c>
      <c r="AB824" s="73">
        <v>2</v>
      </c>
      <c r="AC824" s="2" t="s">
        <v>858</v>
      </c>
      <c r="AD824" s="2" t="s">
        <v>2391</v>
      </c>
      <c r="AE824" s="57" t="s">
        <v>2392</v>
      </c>
      <c r="AF824" s="66">
        <v>11.9</v>
      </c>
      <c r="AG824" s="19">
        <v>239</v>
      </c>
      <c r="AH824" s="19">
        <v>7.05</v>
      </c>
      <c r="AI824" s="272"/>
      <c r="AS824" s="193">
        <f>SUM(AU824:BN824)+SUM(BO824:CL824)/1000</f>
        <v>208.08</v>
      </c>
      <c r="AT824" s="248" t="str">
        <f>FR824</f>
        <v/>
      </c>
      <c r="AU824">
        <v>6.38</v>
      </c>
      <c r="AV824">
        <v>6.97</v>
      </c>
      <c r="AW824">
        <v>35.28</v>
      </c>
      <c r="AX824">
        <v>6.17</v>
      </c>
      <c r="AY824">
        <v>18.3</v>
      </c>
      <c r="AZ824" s="61">
        <v>130.69999999999999</v>
      </c>
      <c r="BB824">
        <v>2.11</v>
      </c>
      <c r="BJ824">
        <v>2.17</v>
      </c>
      <c r="BO824" s="90"/>
      <c r="BP824" s="273"/>
      <c r="BQ824" s="90"/>
      <c r="BR824" s="90"/>
      <c r="BS824" s="90"/>
      <c r="BT824" s="90"/>
      <c r="BU824" s="90"/>
      <c r="BV824" s="90"/>
      <c r="BW824" s="90"/>
      <c r="BX824" s="90"/>
      <c r="BY824" s="90"/>
      <c r="BZ824" s="90"/>
      <c r="CA824" s="90"/>
      <c r="CB824" s="90"/>
      <c r="CC824" s="90"/>
      <c r="CD824" s="90"/>
      <c r="CE824" s="90"/>
      <c r="CF824" s="90"/>
      <c r="CG824" s="90"/>
      <c r="CH824" s="90"/>
      <c r="CI824" s="90"/>
      <c r="CJ824" s="90"/>
      <c r="CK824" s="90"/>
      <c r="CL824" s="91"/>
      <c r="CM824" s="90"/>
      <c r="CN824" s="90" t="s">
        <v>3088</v>
      </c>
      <c r="CO824" s="90"/>
      <c r="DB824" s="103"/>
      <c r="DC824" s="103"/>
      <c r="DD824" s="103"/>
      <c r="DE824" s="107">
        <v>-16.100000000000001</v>
      </c>
      <c r="DF824" s="105" t="s">
        <v>2390</v>
      </c>
      <c r="DG824" s="107">
        <v>-8.84</v>
      </c>
      <c r="DH824" s="103"/>
      <c r="DI824" s="103"/>
      <c r="DJ824" s="103"/>
      <c r="DK824" s="103"/>
      <c r="DL824" s="103"/>
      <c r="DM824" s="103"/>
      <c r="DN824" s="103"/>
      <c r="DO824" s="103"/>
      <c r="DP824" s="103"/>
      <c r="DQ824" s="103"/>
      <c r="DR824" s="103"/>
      <c r="DS824" s="104"/>
      <c r="DT824" s="50">
        <f t="shared" si="1001"/>
        <v>0</v>
      </c>
      <c r="DU824" s="73">
        <f t="shared" si="1002"/>
        <v>0</v>
      </c>
      <c r="DV824" s="73">
        <f t="shared" si="1003"/>
        <v>0</v>
      </c>
      <c r="DW824" s="73">
        <f t="shared" si="1004"/>
        <v>1</v>
      </c>
      <c r="DX824" s="73">
        <f t="shared" si="1005"/>
        <v>0</v>
      </c>
      <c r="DY824" s="125">
        <f t="shared" si="1006"/>
        <v>0</v>
      </c>
      <c r="DZ824" s="73">
        <f t="shared" si="1007"/>
        <v>1</v>
      </c>
      <c r="EA824" s="19">
        <f t="shared" si="1008"/>
        <v>0</v>
      </c>
      <c r="EB824" s="50">
        <f t="shared" si="1009"/>
        <v>0</v>
      </c>
      <c r="EC824" s="19">
        <f t="shared" si="1010"/>
        <v>1</v>
      </c>
      <c r="ED824" s="19">
        <f t="shared" si="1011"/>
        <v>0</v>
      </c>
      <c r="EE824" s="19">
        <f t="shared" si="1012"/>
        <v>0</v>
      </c>
      <c r="EF824" s="50">
        <f t="shared" si="1013"/>
        <v>0</v>
      </c>
      <c r="EG824" s="19">
        <f t="shared" si="1014"/>
        <v>0</v>
      </c>
      <c r="EH824" s="19">
        <f t="shared" si="1015"/>
        <v>0</v>
      </c>
      <c r="EI824" s="50">
        <f t="shared" si="1016"/>
        <v>1</v>
      </c>
      <c r="EJ824" s="125">
        <f t="shared" si="1017"/>
        <v>1</v>
      </c>
      <c r="EK824">
        <f t="shared" si="1018"/>
        <v>6.38</v>
      </c>
      <c r="EL824">
        <f t="shared" si="1019"/>
        <v>2.11</v>
      </c>
      <c r="EM824">
        <f t="shared" si="1020"/>
        <v>6.97</v>
      </c>
      <c r="EN824">
        <f t="shared" si="1021"/>
        <v>35.28</v>
      </c>
      <c r="EO824" t="str">
        <f t="shared" si="1022"/>
        <v/>
      </c>
      <c r="EP824" t="str">
        <f t="shared" si="1023"/>
        <v/>
      </c>
      <c r="EQ824">
        <f t="shared" si="1024"/>
        <v>130.69999999999999</v>
      </c>
      <c r="ER824" t="str">
        <f t="shared" si="1025"/>
        <v/>
      </c>
      <c r="ES824">
        <f t="shared" si="1026"/>
        <v>2.17</v>
      </c>
      <c r="ET824">
        <f t="shared" si="1027"/>
        <v>18.3</v>
      </c>
      <c r="EU824" s="61">
        <f t="shared" si="1028"/>
        <v>6.17</v>
      </c>
      <c r="EV824" s="53" t="e">
        <f>IF(ISNUMBER(EK824),EK824*#REF!,"")</f>
        <v>#REF!</v>
      </c>
      <c r="EW824" s="53" t="e">
        <f>IF(ISNUMBER(EL824),EL824*#REF!,"")</f>
        <v>#REF!</v>
      </c>
      <c r="EX824" s="53" t="e">
        <f>IF(ISNUMBER(EM824),EM824*#REF!,"")</f>
        <v>#REF!</v>
      </c>
      <c r="EY824" s="53" t="e">
        <f>IF(ISNUMBER(EN824),EN824*#REF!,"")</f>
        <v>#REF!</v>
      </c>
      <c r="EZ824" s="53" t="str">
        <f>IF(ISNUMBER(EO824),EO824*#REF!,"")</f>
        <v/>
      </c>
      <c r="FA824" s="53" t="str">
        <f>IF(ISNUMBER(EP824),EP824*#REF!,"")</f>
        <v/>
      </c>
      <c r="FB824" s="53" t="e">
        <f>IF(ISNUMBER(EQ824),EQ824*#REF!,"")</f>
        <v>#REF!</v>
      </c>
      <c r="FC824" s="53" t="str">
        <f>IF(ISNUMBER(ER824),ER824*#REF!,"")</f>
        <v/>
      </c>
      <c r="FD824" s="53" t="e">
        <f>IF(ISNUMBER(ES824),ES824*#REF!,"")</f>
        <v>#REF!</v>
      </c>
      <c r="FE824" s="53" t="e">
        <f>IF(ISNUMBER(ET824),ET824*#REF!,"")</f>
        <v>#REF!</v>
      </c>
      <c r="FF824" s="52" t="e">
        <f>IF(ISNUMBER(EU824),EU824*#REF!,"")</f>
        <v>#REF!</v>
      </c>
      <c r="FG824" s="55" t="str">
        <f t="shared" si="1029"/>
        <v/>
      </c>
      <c r="FH824" s="55" t="str">
        <f t="shared" si="1030"/>
        <v/>
      </c>
      <c r="FI824" s="55" t="str">
        <f t="shared" si="1031"/>
        <v/>
      </c>
      <c r="FJ824" s="55" t="str">
        <f t="shared" si="1032"/>
        <v/>
      </c>
      <c r="FK824" s="55" t="str">
        <f t="shared" si="1033"/>
        <v/>
      </c>
      <c r="FL824" s="55" t="str">
        <f t="shared" si="1034"/>
        <v/>
      </c>
      <c r="FM824" s="55" t="str">
        <f t="shared" si="1035"/>
        <v/>
      </c>
      <c r="FN824" s="55" t="str">
        <f t="shared" si="1036"/>
        <v/>
      </c>
      <c r="FO824" s="55" t="str">
        <f t="shared" si="1037"/>
        <v/>
      </c>
      <c r="FP824" s="55" t="str">
        <f t="shared" si="1038"/>
        <v/>
      </c>
      <c r="FQ824" s="59" t="str">
        <f t="shared" si="1039"/>
        <v/>
      </c>
      <c r="FR824" s="53" t="str">
        <f t="shared" si="992"/>
        <v/>
      </c>
      <c r="FS824" s="53" t="e">
        <f t="shared" si="1040"/>
        <v>#VALUE!</v>
      </c>
      <c r="FT824" s="19" t="e">
        <f t="shared" si="1041"/>
        <v>#VALUE!</v>
      </c>
      <c r="FU824" s="19" t="e">
        <f t="shared" si="1042"/>
        <v>#VALUE!</v>
      </c>
      <c r="FV824" s="19" t="e">
        <f t="shared" si="1043"/>
        <v>#VALUE!</v>
      </c>
      <c r="FW824" s="50" t="e">
        <f t="shared" si="1044"/>
        <v>#VALUE!</v>
      </c>
      <c r="FX824" s="120">
        <f t="shared" si="1045"/>
        <v>0</v>
      </c>
      <c r="FY824" s="120">
        <f t="shared" si="1046"/>
        <v>0</v>
      </c>
      <c r="FZ824" s="120">
        <f t="shared" si="1047"/>
        <v>0</v>
      </c>
      <c r="GA824" s="120">
        <f t="shared" si="1048"/>
        <v>0</v>
      </c>
      <c r="GB824" s="120">
        <f t="shared" si="1049"/>
        <v>0</v>
      </c>
      <c r="GC824" s="120">
        <f t="shared" si="1050"/>
        <v>0</v>
      </c>
      <c r="GD824" s="120">
        <f t="shared" si="1051"/>
        <v>0</v>
      </c>
      <c r="GE824" s="120">
        <f t="shared" si="1052"/>
        <v>0</v>
      </c>
      <c r="GF824" s="120">
        <f t="shared" si="1053"/>
        <v>0</v>
      </c>
      <c r="GG824">
        <f t="shared" si="1054"/>
        <v>0</v>
      </c>
      <c r="GH824">
        <f t="shared" si="1055"/>
        <v>0</v>
      </c>
      <c r="GI824">
        <v>6</v>
      </c>
      <c r="GJ824" t="str">
        <f t="shared" si="1056"/>
        <v/>
      </c>
    </row>
    <row r="825" spans="1:192" ht="15" x14ac:dyDescent="0.25">
      <c r="A825" s="50">
        <f t="shared" si="1057"/>
        <v>824</v>
      </c>
      <c r="B825" s="2" t="s">
        <v>857</v>
      </c>
      <c r="C825" s="2" t="s">
        <v>1075</v>
      </c>
      <c r="D825" s="2" t="s">
        <v>1068</v>
      </c>
      <c r="E825" s="2"/>
      <c r="F825" s="271">
        <v>3549050</v>
      </c>
      <c r="G825" s="271">
        <v>5685690</v>
      </c>
      <c r="H825" s="77">
        <f t="shared" si="996"/>
        <v>548955.94999999995</v>
      </c>
      <c r="I825" s="77">
        <f t="shared" si="997"/>
        <v>5683855.5140000004</v>
      </c>
      <c r="J825" s="266">
        <v>297</v>
      </c>
      <c r="K825" s="66" t="s">
        <v>1333</v>
      </c>
      <c r="L825" s="19">
        <v>260</v>
      </c>
      <c r="M825" s="19">
        <v>80</v>
      </c>
      <c r="N825" s="19">
        <v>255</v>
      </c>
      <c r="Q825" s="2" t="s">
        <v>1339</v>
      </c>
      <c r="R825" t="s">
        <v>2888</v>
      </c>
      <c r="S825" s="2" t="s">
        <v>1324</v>
      </c>
      <c r="T825" s="241" t="str">
        <f t="shared" si="998"/>
        <v>-</v>
      </c>
      <c r="U825" s="241" t="str">
        <f t="shared" si="999"/>
        <v>-</v>
      </c>
      <c r="V825" s="241" t="str">
        <f t="shared" si="1000"/>
        <v>-</v>
      </c>
      <c r="W825" s="241" t="str">
        <f t="shared" si="991"/>
        <v>-</v>
      </c>
      <c r="X825" s="260">
        <f t="shared" si="1058"/>
        <v>6</v>
      </c>
      <c r="Y825" s="261" t="str">
        <f t="shared" si="993"/>
        <v/>
      </c>
      <c r="Z825" s="56"/>
      <c r="AA825" s="131">
        <v>33428</v>
      </c>
      <c r="AB825" s="73">
        <v>1</v>
      </c>
      <c r="AC825" s="2" t="s">
        <v>1038</v>
      </c>
      <c r="AD825" s="2" t="s">
        <v>1960</v>
      </c>
      <c r="AE825" s="70" t="s">
        <v>1889</v>
      </c>
      <c r="AF825" s="66">
        <v>13.6</v>
      </c>
      <c r="AG825" s="19">
        <v>245</v>
      </c>
      <c r="AH825" s="19">
        <v>6.88</v>
      </c>
      <c r="AI825" s="272">
        <v>402</v>
      </c>
      <c r="AL825" s="19">
        <v>0.33</v>
      </c>
      <c r="AN825">
        <v>6.62</v>
      </c>
      <c r="AO825">
        <v>6.1</v>
      </c>
      <c r="AP825" s="19">
        <v>0.36</v>
      </c>
      <c r="AQ825">
        <v>150</v>
      </c>
      <c r="AS825" s="193">
        <f>SUM(AU825:BN825)+SUM(BO825:CL825)/1000</f>
        <v>215.79700000000003</v>
      </c>
      <c r="AT825" s="248" t="str">
        <f>FR825</f>
        <v/>
      </c>
      <c r="AU825">
        <v>14.9</v>
      </c>
      <c r="AV825" s="55">
        <v>9.1999999999999993</v>
      </c>
      <c r="AW825" s="55">
        <v>26.6</v>
      </c>
      <c r="AX825" s="55">
        <v>11.2</v>
      </c>
      <c r="AY825" s="55">
        <v>13.9</v>
      </c>
      <c r="AZ825" s="61">
        <v>122</v>
      </c>
      <c r="BB825" s="55">
        <v>2.21</v>
      </c>
      <c r="BD825">
        <v>0</v>
      </c>
      <c r="BE825">
        <v>0</v>
      </c>
      <c r="BF825">
        <v>0</v>
      </c>
      <c r="BJ825">
        <v>0.97199999999999998</v>
      </c>
      <c r="BK825">
        <v>0</v>
      </c>
      <c r="BM825">
        <v>14.8</v>
      </c>
      <c r="BO825" s="90"/>
      <c r="BP825" s="273">
        <v>15</v>
      </c>
      <c r="BQ825" s="90"/>
      <c r="BR825" s="90"/>
      <c r="BS825" s="90"/>
      <c r="BT825" s="90"/>
      <c r="BU825" s="90"/>
      <c r="BV825" s="90"/>
      <c r="BW825" s="90"/>
      <c r="BX825" s="90"/>
      <c r="BY825" s="90"/>
      <c r="BZ825" s="90"/>
      <c r="CA825" s="90"/>
      <c r="CB825" s="90"/>
      <c r="CC825" s="90"/>
      <c r="CD825" s="90"/>
      <c r="CE825" s="90"/>
      <c r="CF825" s="90"/>
      <c r="CG825" s="90"/>
      <c r="CH825" s="90"/>
      <c r="CI825" s="90"/>
      <c r="CJ825" s="90"/>
      <c r="CK825" s="90"/>
      <c r="CL825" s="91"/>
      <c r="CM825" s="90">
        <v>4.2</v>
      </c>
      <c r="CN825" s="90">
        <v>6.6</v>
      </c>
      <c r="CO825" s="90"/>
      <c r="DB825" s="103"/>
      <c r="DC825" s="103" t="s">
        <v>1799</v>
      </c>
      <c r="DD825" s="103"/>
      <c r="DE825" s="129">
        <v>-14</v>
      </c>
      <c r="DF825" s="90" t="s">
        <v>2393</v>
      </c>
      <c r="DG825" s="103">
        <v>-8.98</v>
      </c>
      <c r="DH825" s="103"/>
      <c r="DI825" s="103"/>
      <c r="DJ825" s="103"/>
      <c r="DK825" s="103"/>
      <c r="DL825" s="103"/>
      <c r="DM825" s="103"/>
      <c r="DN825" s="103"/>
      <c r="DO825" s="103"/>
      <c r="DP825" s="103"/>
      <c r="DQ825" s="103"/>
      <c r="DR825" s="103"/>
      <c r="DS825" s="104"/>
      <c r="DT825" s="50">
        <f t="shared" si="1001"/>
        <v>1</v>
      </c>
      <c r="DU825" s="73">
        <f t="shared" si="1002"/>
        <v>0</v>
      </c>
      <c r="DV825" s="73">
        <f t="shared" si="1003"/>
        <v>0</v>
      </c>
      <c r="DW825" s="73">
        <f t="shared" si="1004"/>
        <v>1</v>
      </c>
      <c r="DX825" s="73">
        <f t="shared" si="1005"/>
        <v>0</v>
      </c>
      <c r="DY825" s="125">
        <f t="shared" si="1006"/>
        <v>0</v>
      </c>
      <c r="DZ825" s="73">
        <f t="shared" si="1007"/>
        <v>1</v>
      </c>
      <c r="EA825" s="19">
        <f t="shared" si="1008"/>
        <v>0</v>
      </c>
      <c r="EB825" s="50">
        <f t="shared" si="1009"/>
        <v>0</v>
      </c>
      <c r="EC825" s="19">
        <f t="shared" si="1010"/>
        <v>1</v>
      </c>
      <c r="ED825" s="19">
        <f t="shared" si="1011"/>
        <v>0</v>
      </c>
      <c r="EE825" s="19">
        <f t="shared" si="1012"/>
        <v>0</v>
      </c>
      <c r="EF825" s="50">
        <f t="shared" si="1013"/>
        <v>0</v>
      </c>
      <c r="EG825" s="19">
        <f t="shared" si="1014"/>
        <v>1</v>
      </c>
      <c r="EH825" s="19">
        <f t="shared" si="1015"/>
        <v>0</v>
      </c>
      <c r="EI825" s="50">
        <f t="shared" si="1016"/>
        <v>0</v>
      </c>
      <c r="EJ825" s="125">
        <f t="shared" si="1017"/>
        <v>1</v>
      </c>
      <c r="EK825">
        <f t="shared" si="1018"/>
        <v>14.9</v>
      </c>
      <c r="EL825">
        <f t="shared" si="1019"/>
        <v>2.21</v>
      </c>
      <c r="EM825">
        <f t="shared" si="1020"/>
        <v>9.1999999999999993</v>
      </c>
      <c r="EN825">
        <f t="shared" si="1021"/>
        <v>26.6</v>
      </c>
      <c r="EO825">
        <f t="shared" si="1022"/>
        <v>0</v>
      </c>
      <c r="EP825">
        <f t="shared" si="1023"/>
        <v>0</v>
      </c>
      <c r="EQ825">
        <f t="shared" si="1024"/>
        <v>122</v>
      </c>
      <c r="ER825" t="str">
        <f t="shared" si="1025"/>
        <v/>
      </c>
      <c r="ES825">
        <f t="shared" si="1026"/>
        <v>0.97199999999999998</v>
      </c>
      <c r="ET825">
        <f t="shared" si="1027"/>
        <v>13.9</v>
      </c>
      <c r="EU825" s="61">
        <f t="shared" si="1028"/>
        <v>11.2</v>
      </c>
      <c r="EV825" s="53" t="e">
        <f>IF(ISNUMBER(EK825),EK825*#REF!,"")</f>
        <v>#REF!</v>
      </c>
      <c r="EW825" s="53" t="e">
        <f>IF(ISNUMBER(EL825),EL825*#REF!,"")</f>
        <v>#REF!</v>
      </c>
      <c r="EX825" s="53" t="e">
        <f>IF(ISNUMBER(EM825),EM825*#REF!,"")</f>
        <v>#REF!</v>
      </c>
      <c r="EY825" s="53" t="e">
        <f>IF(ISNUMBER(EN825),EN825*#REF!,"")</f>
        <v>#REF!</v>
      </c>
      <c r="EZ825" s="53" t="e">
        <f>IF(ISNUMBER(EO825),EO825*#REF!,"")</f>
        <v>#REF!</v>
      </c>
      <c r="FA825" s="53" t="e">
        <f>IF(ISNUMBER(EP825),EP825*#REF!,"")</f>
        <v>#REF!</v>
      </c>
      <c r="FB825" s="53" t="e">
        <f>IF(ISNUMBER(EQ825),EQ825*#REF!,"")</f>
        <v>#REF!</v>
      </c>
      <c r="FC825" s="53" t="str">
        <f>IF(ISNUMBER(ER825),ER825*#REF!,"")</f>
        <v/>
      </c>
      <c r="FD825" s="53" t="e">
        <f>IF(ISNUMBER(ES825),ES825*#REF!,"")</f>
        <v>#REF!</v>
      </c>
      <c r="FE825" s="53" t="e">
        <f>IF(ISNUMBER(ET825),ET825*#REF!,"")</f>
        <v>#REF!</v>
      </c>
      <c r="FF825" s="52" t="e">
        <f>IF(ISNUMBER(EU825),EU825*#REF!,"")</f>
        <v>#REF!</v>
      </c>
      <c r="FG825" s="55" t="str">
        <f t="shared" si="1029"/>
        <v/>
      </c>
      <c r="FH825" s="55" t="str">
        <f t="shared" si="1030"/>
        <v/>
      </c>
      <c r="FI825" s="55" t="str">
        <f t="shared" si="1031"/>
        <v/>
      </c>
      <c r="FJ825" s="55" t="str">
        <f t="shared" si="1032"/>
        <v/>
      </c>
      <c r="FK825" s="55" t="str">
        <f t="shared" si="1033"/>
        <v/>
      </c>
      <c r="FL825" s="55" t="str">
        <f t="shared" si="1034"/>
        <v/>
      </c>
      <c r="FM825" s="55" t="str">
        <f t="shared" si="1035"/>
        <v/>
      </c>
      <c r="FN825" s="55" t="str">
        <f t="shared" si="1036"/>
        <v/>
      </c>
      <c r="FO825" s="55" t="str">
        <f t="shared" si="1037"/>
        <v/>
      </c>
      <c r="FP825" s="55" t="str">
        <f t="shared" si="1038"/>
        <v/>
      </c>
      <c r="FQ825" s="59" t="str">
        <f t="shared" si="1039"/>
        <v/>
      </c>
      <c r="FR825" s="53" t="str">
        <f t="shared" si="992"/>
        <v/>
      </c>
      <c r="FS825" s="53" t="e">
        <f t="shared" si="1040"/>
        <v>#VALUE!</v>
      </c>
      <c r="FT825" s="19" t="e">
        <f t="shared" si="1041"/>
        <v>#VALUE!</v>
      </c>
      <c r="FU825" s="19" t="e">
        <f t="shared" si="1042"/>
        <v>#VALUE!</v>
      </c>
      <c r="FV825" s="19" t="e">
        <f t="shared" si="1043"/>
        <v>#VALUE!</v>
      </c>
      <c r="FW825" s="50" t="e">
        <f t="shared" si="1044"/>
        <v>#VALUE!</v>
      </c>
      <c r="FX825" s="120">
        <f t="shared" si="1045"/>
        <v>0</v>
      </c>
      <c r="FY825" s="120">
        <f t="shared" si="1046"/>
        <v>0</v>
      </c>
      <c r="FZ825" s="120">
        <f t="shared" si="1047"/>
        <v>0</v>
      </c>
      <c r="GA825" s="120">
        <f t="shared" si="1048"/>
        <v>0</v>
      </c>
      <c r="GB825" s="120">
        <f t="shared" si="1049"/>
        <v>0</v>
      </c>
      <c r="GC825" s="120">
        <f t="shared" si="1050"/>
        <v>0</v>
      </c>
      <c r="GD825" s="120">
        <f t="shared" si="1051"/>
        <v>0</v>
      </c>
      <c r="GE825" s="120">
        <f t="shared" si="1052"/>
        <v>0</v>
      </c>
      <c r="GF825" s="120">
        <f t="shared" si="1053"/>
        <v>0</v>
      </c>
      <c r="GG825">
        <f t="shared" si="1054"/>
        <v>0</v>
      </c>
      <c r="GH825">
        <f t="shared" si="1055"/>
        <v>0</v>
      </c>
      <c r="GI825">
        <v>6</v>
      </c>
      <c r="GJ825" t="str">
        <f t="shared" si="1056"/>
        <v/>
      </c>
    </row>
    <row r="826" spans="1:192" ht="15" x14ac:dyDescent="0.25">
      <c r="A826" s="50">
        <f t="shared" si="1057"/>
        <v>825</v>
      </c>
      <c r="B826" s="2" t="s">
        <v>857</v>
      </c>
      <c r="C826" s="2" t="s">
        <v>1076</v>
      </c>
      <c r="D826" s="2" t="s">
        <v>1068</v>
      </c>
      <c r="E826" s="2"/>
      <c r="F826" s="271">
        <v>3548190</v>
      </c>
      <c r="G826" s="271">
        <v>5685600</v>
      </c>
      <c r="H826" s="77">
        <f t="shared" si="996"/>
        <v>548096.29399999999</v>
      </c>
      <c r="I826" s="77">
        <f t="shared" si="997"/>
        <v>5683765.5500000007</v>
      </c>
      <c r="J826" s="66">
        <v>276.48</v>
      </c>
      <c r="K826" s="66" t="s">
        <v>1333</v>
      </c>
      <c r="L826" s="110">
        <v>160</v>
      </c>
      <c r="M826" s="19">
        <v>89</v>
      </c>
      <c r="N826" s="19">
        <v>149</v>
      </c>
      <c r="Q826" s="2" t="s">
        <v>1339</v>
      </c>
      <c r="R826" t="s">
        <v>2888</v>
      </c>
      <c r="S826" s="2" t="s">
        <v>1324</v>
      </c>
      <c r="T826" s="241" t="str">
        <f t="shared" si="998"/>
        <v>-</v>
      </c>
      <c r="U826" s="241" t="str">
        <f t="shared" si="999"/>
        <v>-</v>
      </c>
      <c r="V826" s="241" t="str">
        <f t="shared" si="1000"/>
        <v>-</v>
      </c>
      <c r="W826" s="241" t="str">
        <f t="shared" si="991"/>
        <v>-</v>
      </c>
      <c r="X826" s="260">
        <f t="shared" si="1058"/>
        <v>6</v>
      </c>
      <c r="Y826" s="261" t="str">
        <f t="shared" si="993"/>
        <v/>
      </c>
      <c r="Z826" s="56"/>
      <c r="AA826" s="48" t="s">
        <v>2394</v>
      </c>
      <c r="AB826" s="73">
        <v>1</v>
      </c>
      <c r="AC826" s="2" t="s">
        <v>1038</v>
      </c>
      <c r="AD826" s="2" t="s">
        <v>2215</v>
      </c>
      <c r="AE826" s="57" t="s">
        <v>2395</v>
      </c>
      <c r="AF826" s="66">
        <v>11.6</v>
      </c>
      <c r="AG826" s="19">
        <v>188</v>
      </c>
      <c r="AH826" s="19">
        <v>7.4</v>
      </c>
      <c r="AI826" s="272"/>
      <c r="AS826" s="204"/>
      <c r="AT826" s="249"/>
      <c r="AU826" s="51"/>
      <c r="AV826" s="51"/>
      <c r="AW826" s="51"/>
      <c r="AX826" s="51"/>
      <c r="AY826" s="51"/>
      <c r="AZ826" s="49">
        <v>104</v>
      </c>
      <c r="BO826" s="90"/>
      <c r="BP826" s="273"/>
      <c r="BQ826" s="90"/>
      <c r="BR826" s="90"/>
      <c r="BS826" s="90"/>
      <c r="BT826" s="90"/>
      <c r="BU826" s="90"/>
      <c r="BV826" s="90"/>
      <c r="BW826" s="90"/>
      <c r="BX826" s="90"/>
      <c r="BY826" s="90"/>
      <c r="BZ826" s="90"/>
      <c r="CA826" s="90"/>
      <c r="CB826" s="90"/>
      <c r="CC826" s="90"/>
      <c r="CD826" s="90"/>
      <c r="CE826" s="90"/>
      <c r="CF826" s="90"/>
      <c r="CG826" s="90"/>
      <c r="CH826" s="90"/>
      <c r="CI826" s="90"/>
      <c r="CJ826" s="90"/>
      <c r="CK826" s="90"/>
      <c r="CL826" s="91"/>
      <c r="CM826" s="90"/>
      <c r="CN826" s="90">
        <v>12</v>
      </c>
      <c r="CO826" s="90"/>
      <c r="DB826" s="103"/>
      <c r="DC826" s="103" t="s">
        <v>1792</v>
      </c>
      <c r="DD826" s="103"/>
      <c r="DE826" s="103">
        <v>-17.100000000000001</v>
      </c>
      <c r="DF826" s="90" t="s">
        <v>2396</v>
      </c>
      <c r="DG826" s="103">
        <v>-9.09</v>
      </c>
      <c r="DH826" s="103"/>
      <c r="DI826" s="103"/>
      <c r="DJ826" s="103"/>
      <c r="DK826" s="103"/>
      <c r="DL826" s="103"/>
      <c r="DM826" s="103"/>
      <c r="DN826" s="103"/>
      <c r="DO826" s="103"/>
      <c r="DP826" s="103"/>
      <c r="DQ826" s="103"/>
      <c r="DR826" s="103"/>
      <c r="DS826" s="104"/>
      <c r="DT826" s="50">
        <f t="shared" si="1001"/>
        <v>1</v>
      </c>
      <c r="DU826" s="73">
        <f t="shared" si="1002"/>
        <v>0</v>
      </c>
      <c r="DV826" s="73">
        <f t="shared" si="1003"/>
        <v>0</v>
      </c>
      <c r="DW826" s="73">
        <f t="shared" si="1004"/>
        <v>1</v>
      </c>
      <c r="DX826" s="73">
        <f t="shared" si="1005"/>
        <v>0</v>
      </c>
      <c r="DY826" s="125">
        <f t="shared" si="1006"/>
        <v>0</v>
      </c>
      <c r="DZ826" s="73">
        <f t="shared" si="1007"/>
        <v>1</v>
      </c>
      <c r="EA826" s="19">
        <f t="shared" si="1008"/>
        <v>0</v>
      </c>
      <c r="EB826" s="50">
        <f t="shared" si="1009"/>
        <v>0</v>
      </c>
      <c r="EC826" s="19">
        <f t="shared" si="1010"/>
        <v>0</v>
      </c>
      <c r="ED826" s="19">
        <f t="shared" si="1011"/>
        <v>0</v>
      </c>
      <c r="EE826" s="19">
        <f t="shared" si="1012"/>
        <v>0</v>
      </c>
      <c r="EF826" s="50">
        <f t="shared" si="1013"/>
        <v>1</v>
      </c>
      <c r="EG826" s="19">
        <f t="shared" si="1014"/>
        <v>1</v>
      </c>
      <c r="EH826" s="19">
        <f t="shared" si="1015"/>
        <v>0</v>
      </c>
      <c r="EI826" s="50">
        <f t="shared" si="1016"/>
        <v>0</v>
      </c>
      <c r="EJ826" s="125">
        <f t="shared" si="1017"/>
        <v>1</v>
      </c>
      <c r="EK826" t="str">
        <f t="shared" si="1018"/>
        <v/>
      </c>
      <c r="EL826" t="str">
        <f t="shared" si="1019"/>
        <v/>
      </c>
      <c r="EM826" t="str">
        <f t="shared" si="1020"/>
        <v/>
      </c>
      <c r="EN826" t="str">
        <f t="shared" si="1021"/>
        <v/>
      </c>
      <c r="EO826" t="str">
        <f t="shared" si="1022"/>
        <v/>
      </c>
      <c r="EP826" t="str">
        <f t="shared" si="1023"/>
        <v/>
      </c>
      <c r="EQ826">
        <f t="shared" si="1024"/>
        <v>104</v>
      </c>
      <c r="ER826" t="str">
        <f t="shared" si="1025"/>
        <v/>
      </c>
      <c r="ES826" t="str">
        <f t="shared" si="1026"/>
        <v/>
      </c>
      <c r="ET826" t="str">
        <f t="shared" si="1027"/>
        <v/>
      </c>
      <c r="EU826" s="61" t="str">
        <f t="shared" si="1028"/>
        <v/>
      </c>
      <c r="EV826" s="53" t="str">
        <f>IF(ISNUMBER(EK826),EK826*#REF!,"")</f>
        <v/>
      </c>
      <c r="EW826" s="53" t="str">
        <f>IF(ISNUMBER(EL826),EL826*#REF!,"")</f>
        <v/>
      </c>
      <c r="EX826" s="53" t="str">
        <f>IF(ISNUMBER(EM826),EM826*#REF!,"")</f>
        <v/>
      </c>
      <c r="EY826" s="53" t="str">
        <f>IF(ISNUMBER(EN826),EN826*#REF!,"")</f>
        <v/>
      </c>
      <c r="EZ826" s="53" t="str">
        <f>IF(ISNUMBER(EO826),EO826*#REF!,"")</f>
        <v/>
      </c>
      <c r="FA826" s="53" t="str">
        <f>IF(ISNUMBER(EP826),EP826*#REF!,"")</f>
        <v/>
      </c>
      <c r="FB826" s="53" t="e">
        <f>IF(ISNUMBER(EQ826),EQ826*#REF!,"")</f>
        <v>#REF!</v>
      </c>
      <c r="FC826" s="53" t="str">
        <f>IF(ISNUMBER(ER826),ER826*#REF!,"")</f>
        <v/>
      </c>
      <c r="FD826" s="53" t="str">
        <f>IF(ISNUMBER(ES826),ES826*#REF!,"")</f>
        <v/>
      </c>
      <c r="FE826" s="53" t="str">
        <f>IF(ISNUMBER(ET826),ET826*#REF!,"")</f>
        <v/>
      </c>
      <c r="FF826" s="52" t="str">
        <f>IF(ISNUMBER(EU826),EU826*#REF!,"")</f>
        <v/>
      </c>
      <c r="FG826" s="55" t="str">
        <f t="shared" si="1029"/>
        <v/>
      </c>
      <c r="FH826" s="55" t="str">
        <f t="shared" si="1030"/>
        <v/>
      </c>
      <c r="FI826" s="55" t="str">
        <f t="shared" si="1031"/>
        <v/>
      </c>
      <c r="FJ826" s="55" t="str">
        <f t="shared" si="1032"/>
        <v/>
      </c>
      <c r="FK826" s="55" t="str">
        <f t="shared" si="1033"/>
        <v/>
      </c>
      <c r="FL826" s="55" t="str">
        <f t="shared" si="1034"/>
        <v/>
      </c>
      <c r="FM826" s="55" t="str">
        <f t="shared" si="1035"/>
        <v/>
      </c>
      <c r="FN826" s="55" t="str">
        <f t="shared" si="1036"/>
        <v/>
      </c>
      <c r="FO826" s="55" t="str">
        <f t="shared" si="1037"/>
        <v/>
      </c>
      <c r="FP826" s="55" t="str">
        <f t="shared" si="1038"/>
        <v/>
      </c>
      <c r="FQ826" s="59" t="str">
        <f t="shared" si="1039"/>
        <v/>
      </c>
      <c r="FR826" s="53" t="str">
        <f t="shared" si="992"/>
        <v/>
      </c>
      <c r="FS826" s="53">
        <f t="shared" si="1040"/>
        <v>0</v>
      </c>
      <c r="FT826" s="19">
        <f t="shared" si="1041"/>
        <v>1</v>
      </c>
      <c r="FU826" s="19">
        <f t="shared" si="1042"/>
        <v>0</v>
      </c>
      <c r="FV826" s="19">
        <f t="shared" si="1043"/>
        <v>0</v>
      </c>
      <c r="FW826" s="50">
        <f t="shared" si="1044"/>
        <v>0</v>
      </c>
      <c r="FX826" s="120">
        <f t="shared" si="1045"/>
        <v>0</v>
      </c>
      <c r="FY826" s="120">
        <f t="shared" si="1046"/>
        <v>0</v>
      </c>
      <c r="FZ826" s="120">
        <f t="shared" si="1047"/>
        <v>0</v>
      </c>
      <c r="GA826" s="120">
        <f t="shared" si="1048"/>
        <v>0</v>
      </c>
      <c r="GB826" s="120">
        <f t="shared" si="1049"/>
        <v>0</v>
      </c>
      <c r="GC826" s="120">
        <f t="shared" si="1050"/>
        <v>0</v>
      </c>
      <c r="GD826" s="120">
        <f t="shared" si="1051"/>
        <v>0</v>
      </c>
      <c r="GE826" s="120">
        <f t="shared" si="1052"/>
        <v>0</v>
      </c>
      <c r="GF826" s="120">
        <f t="shared" si="1053"/>
        <v>0</v>
      </c>
      <c r="GG826">
        <f t="shared" si="1054"/>
        <v>0</v>
      </c>
      <c r="GH826">
        <f t="shared" si="1055"/>
        <v>0</v>
      </c>
      <c r="GI826">
        <v>6</v>
      </c>
      <c r="GJ826" t="str">
        <f t="shared" si="1056"/>
        <v/>
      </c>
    </row>
    <row r="827" spans="1:192" ht="15" x14ac:dyDescent="0.25">
      <c r="A827" s="50">
        <f t="shared" si="1057"/>
        <v>826</v>
      </c>
      <c r="B827" s="2" t="s">
        <v>857</v>
      </c>
      <c r="C827" s="2" t="s">
        <v>1076</v>
      </c>
      <c r="D827" s="2" t="s">
        <v>1068</v>
      </c>
      <c r="E827" s="2"/>
      <c r="F827" s="271">
        <v>3548190</v>
      </c>
      <c r="G827" s="271">
        <v>5685600</v>
      </c>
      <c r="H827" s="77">
        <f t="shared" si="996"/>
        <v>548096.29399999999</v>
      </c>
      <c r="I827" s="77">
        <f t="shared" si="997"/>
        <v>5683765.5500000007</v>
      </c>
      <c r="J827" s="66">
        <v>276.48</v>
      </c>
      <c r="K827" s="66" t="s">
        <v>1333</v>
      </c>
      <c r="L827" s="19">
        <v>160</v>
      </c>
      <c r="M827" s="19">
        <v>89</v>
      </c>
      <c r="N827" s="19">
        <v>149</v>
      </c>
      <c r="Q827" s="2" t="s">
        <v>1339</v>
      </c>
      <c r="R827" t="s">
        <v>2888</v>
      </c>
      <c r="S827" s="2" t="s">
        <v>1324</v>
      </c>
      <c r="T827" s="241" t="str">
        <f t="shared" si="998"/>
        <v>-</v>
      </c>
      <c r="U827" s="241" t="str">
        <f t="shared" si="999"/>
        <v>-</v>
      </c>
      <c r="V827" s="241" t="str">
        <f t="shared" si="1000"/>
        <v>-</v>
      </c>
      <c r="W827" s="241" t="str">
        <f t="shared" si="991"/>
        <v>-</v>
      </c>
      <c r="X827" s="260">
        <f t="shared" si="1058"/>
        <v>6</v>
      </c>
      <c r="Y827" s="261" t="str">
        <f t="shared" si="993"/>
        <v/>
      </c>
      <c r="Z827" s="56"/>
      <c r="AA827" s="48">
        <v>33757</v>
      </c>
      <c r="AB827" s="73">
        <v>2</v>
      </c>
      <c r="AC827" s="2"/>
      <c r="AD827" s="2" t="s">
        <v>950</v>
      </c>
      <c r="AE827" s="56"/>
      <c r="AF827" s="66">
        <v>9.8000000000000007</v>
      </c>
      <c r="AG827" s="19">
        <v>87</v>
      </c>
      <c r="AH827" s="19">
        <v>6.58</v>
      </c>
      <c r="AI827" s="272"/>
      <c r="AS827" s="193">
        <f>SUM(AU827:BN827)+SUM(BO827:CL827)/1000</f>
        <v>65.721000000000004</v>
      </c>
      <c r="AT827" s="248" t="str">
        <f>FR827</f>
        <v/>
      </c>
      <c r="AU827">
        <v>5.9</v>
      </c>
      <c r="AV827" s="55">
        <v>3.2</v>
      </c>
      <c r="AW827" s="55">
        <v>6.5</v>
      </c>
      <c r="AX827" s="55">
        <v>4.0999999999999996</v>
      </c>
      <c r="AY827" s="55">
        <v>5.9</v>
      </c>
      <c r="AZ827" s="61">
        <v>37.200000000000003</v>
      </c>
      <c r="BB827" s="55">
        <v>1.4</v>
      </c>
      <c r="BD827">
        <v>0</v>
      </c>
      <c r="BE827">
        <v>0.01</v>
      </c>
      <c r="BF827">
        <v>0</v>
      </c>
      <c r="BJ827">
        <v>1.5</v>
      </c>
      <c r="BK827">
        <v>0</v>
      </c>
      <c r="BN827" s="61">
        <v>0</v>
      </c>
      <c r="BO827" s="90"/>
      <c r="BP827" s="273">
        <v>11</v>
      </c>
      <c r="BQ827" s="90"/>
      <c r="BR827" s="90"/>
      <c r="BS827" s="90"/>
      <c r="BT827" s="90"/>
      <c r="BU827" s="90"/>
      <c r="BV827" s="90"/>
      <c r="BW827" s="90"/>
      <c r="BX827" s="90"/>
      <c r="BY827" s="90"/>
      <c r="BZ827" s="90"/>
      <c r="CA827" s="90"/>
      <c r="CB827" s="90"/>
      <c r="CC827" s="90"/>
      <c r="CD827" s="90"/>
      <c r="CE827" s="90"/>
      <c r="CF827" s="90"/>
      <c r="CG827" s="90"/>
      <c r="CH827" s="90"/>
      <c r="CI827" s="90"/>
      <c r="CJ827" s="90"/>
      <c r="CK827" s="90"/>
      <c r="CL827" s="91"/>
      <c r="CM827" s="90">
        <v>5.9</v>
      </c>
      <c r="CN827" s="90">
        <v>17.899999999999999</v>
      </c>
      <c r="CO827" s="90"/>
      <c r="DB827" s="103"/>
      <c r="DC827" s="103"/>
      <c r="DD827" s="103"/>
      <c r="DE827" s="103"/>
      <c r="DF827" s="90"/>
      <c r="DG827" s="103"/>
      <c r="DH827" s="103"/>
      <c r="DI827" s="103"/>
      <c r="DJ827" s="103"/>
      <c r="DK827" s="103"/>
      <c r="DL827" s="103"/>
      <c r="DM827" s="103"/>
      <c r="DN827" s="103"/>
      <c r="DO827" s="103"/>
      <c r="DP827" s="103"/>
      <c r="DQ827" s="103"/>
      <c r="DR827" s="103"/>
      <c r="DS827" s="104"/>
      <c r="DT827" s="50">
        <f t="shared" si="1001"/>
        <v>0</v>
      </c>
      <c r="DU827" s="73">
        <f t="shared" si="1002"/>
        <v>0</v>
      </c>
      <c r="DV827" s="73">
        <f t="shared" si="1003"/>
        <v>0</v>
      </c>
      <c r="DW827" s="73">
        <f t="shared" si="1004"/>
        <v>1</v>
      </c>
      <c r="DX827" s="73">
        <f t="shared" si="1005"/>
        <v>0</v>
      </c>
      <c r="DY827" s="125">
        <f t="shared" si="1006"/>
        <v>0</v>
      </c>
      <c r="DZ827" s="73">
        <f t="shared" si="1007"/>
        <v>1</v>
      </c>
      <c r="EA827" s="19">
        <f t="shared" si="1008"/>
        <v>0</v>
      </c>
      <c r="EB827" s="50">
        <f t="shared" si="1009"/>
        <v>0</v>
      </c>
      <c r="EC827" s="19">
        <f t="shared" si="1010"/>
        <v>1</v>
      </c>
      <c r="ED827" s="19">
        <f t="shared" si="1011"/>
        <v>0</v>
      </c>
      <c r="EE827" s="19">
        <f t="shared" si="1012"/>
        <v>0</v>
      </c>
      <c r="EF827" s="50">
        <f t="shared" si="1013"/>
        <v>0</v>
      </c>
      <c r="EG827" s="19">
        <f t="shared" si="1014"/>
        <v>1</v>
      </c>
      <c r="EH827" s="19">
        <f t="shared" si="1015"/>
        <v>0</v>
      </c>
      <c r="EI827" s="50">
        <f t="shared" si="1016"/>
        <v>0</v>
      </c>
      <c r="EJ827" s="125">
        <f t="shared" si="1017"/>
        <v>1</v>
      </c>
      <c r="EK827">
        <f t="shared" si="1018"/>
        <v>5.9</v>
      </c>
      <c r="EL827">
        <f t="shared" si="1019"/>
        <v>1.4</v>
      </c>
      <c r="EM827">
        <f t="shared" si="1020"/>
        <v>3.2</v>
      </c>
      <c r="EN827">
        <f t="shared" si="1021"/>
        <v>6.5</v>
      </c>
      <c r="EO827">
        <f t="shared" si="1022"/>
        <v>0</v>
      </c>
      <c r="EP827">
        <f t="shared" si="1023"/>
        <v>0.01</v>
      </c>
      <c r="EQ827">
        <f t="shared" si="1024"/>
        <v>37.200000000000003</v>
      </c>
      <c r="ER827" t="str">
        <f t="shared" si="1025"/>
        <v/>
      </c>
      <c r="ES827">
        <f t="shared" si="1026"/>
        <v>1.5</v>
      </c>
      <c r="ET827">
        <f t="shared" si="1027"/>
        <v>5.9</v>
      </c>
      <c r="EU827" s="61">
        <f t="shared" si="1028"/>
        <v>4.0999999999999996</v>
      </c>
      <c r="EV827" s="53" t="e">
        <f>IF(ISNUMBER(EK827),EK827*#REF!,"")</f>
        <v>#REF!</v>
      </c>
      <c r="EW827" s="53" t="e">
        <f>IF(ISNUMBER(EL827),EL827*#REF!,"")</f>
        <v>#REF!</v>
      </c>
      <c r="EX827" s="53" t="e">
        <f>IF(ISNUMBER(EM827),EM827*#REF!,"")</f>
        <v>#REF!</v>
      </c>
      <c r="EY827" s="53" t="e">
        <f>IF(ISNUMBER(EN827),EN827*#REF!,"")</f>
        <v>#REF!</v>
      </c>
      <c r="EZ827" s="53" t="e">
        <f>IF(ISNUMBER(EO827),EO827*#REF!,"")</f>
        <v>#REF!</v>
      </c>
      <c r="FA827" s="53" t="e">
        <f>IF(ISNUMBER(EP827),EP827*#REF!,"")</f>
        <v>#REF!</v>
      </c>
      <c r="FB827" s="53" t="e">
        <f>IF(ISNUMBER(EQ827),EQ827*#REF!,"")</f>
        <v>#REF!</v>
      </c>
      <c r="FC827" s="53" t="str">
        <f>IF(ISNUMBER(ER827),ER827*#REF!,"")</f>
        <v/>
      </c>
      <c r="FD827" s="53" t="e">
        <f>IF(ISNUMBER(ES827),ES827*#REF!,"")</f>
        <v>#REF!</v>
      </c>
      <c r="FE827" s="53" t="e">
        <f>IF(ISNUMBER(ET827),ET827*#REF!,"")</f>
        <v>#REF!</v>
      </c>
      <c r="FF827" s="52" t="e">
        <f>IF(ISNUMBER(EU827),EU827*#REF!,"")</f>
        <v>#REF!</v>
      </c>
      <c r="FG827" s="55" t="str">
        <f t="shared" si="1029"/>
        <v/>
      </c>
      <c r="FH827" s="55" t="str">
        <f t="shared" si="1030"/>
        <v/>
      </c>
      <c r="FI827" s="55" t="str">
        <f t="shared" si="1031"/>
        <v/>
      </c>
      <c r="FJ827" s="55" t="str">
        <f t="shared" si="1032"/>
        <v/>
      </c>
      <c r="FK827" s="55" t="str">
        <f t="shared" si="1033"/>
        <v/>
      </c>
      <c r="FL827" s="55" t="str">
        <f t="shared" si="1034"/>
        <v/>
      </c>
      <c r="FM827" s="55" t="str">
        <f t="shared" si="1035"/>
        <v/>
      </c>
      <c r="FN827" s="55" t="str">
        <f t="shared" si="1036"/>
        <v/>
      </c>
      <c r="FO827" s="55" t="str">
        <f t="shared" si="1037"/>
        <v/>
      </c>
      <c r="FP827" s="55" t="str">
        <f t="shared" si="1038"/>
        <v/>
      </c>
      <c r="FQ827" s="59" t="str">
        <f t="shared" si="1039"/>
        <v/>
      </c>
      <c r="FR827" s="53" t="str">
        <f t="shared" si="992"/>
        <v/>
      </c>
      <c r="FS827" s="53" t="e">
        <f t="shared" si="1040"/>
        <v>#VALUE!</v>
      </c>
      <c r="FT827" s="19" t="e">
        <f t="shared" si="1041"/>
        <v>#VALUE!</v>
      </c>
      <c r="FU827" s="19" t="e">
        <f t="shared" si="1042"/>
        <v>#VALUE!</v>
      </c>
      <c r="FV827" s="19" t="e">
        <f t="shared" si="1043"/>
        <v>#VALUE!</v>
      </c>
      <c r="FW827" s="50" t="e">
        <f t="shared" si="1044"/>
        <v>#VALUE!</v>
      </c>
      <c r="FX827" s="120">
        <f t="shared" si="1045"/>
        <v>0</v>
      </c>
      <c r="FY827" s="120">
        <f t="shared" si="1046"/>
        <v>0</v>
      </c>
      <c r="FZ827" s="120">
        <f t="shared" si="1047"/>
        <v>0</v>
      </c>
      <c r="GA827" s="120">
        <f t="shared" si="1048"/>
        <v>0</v>
      </c>
      <c r="GB827" s="120">
        <f t="shared" si="1049"/>
        <v>0</v>
      </c>
      <c r="GC827" s="120">
        <f t="shared" si="1050"/>
        <v>0</v>
      </c>
      <c r="GD827" s="120">
        <f t="shared" si="1051"/>
        <v>0</v>
      </c>
      <c r="GE827" s="120">
        <f t="shared" si="1052"/>
        <v>0</v>
      </c>
      <c r="GF827" s="120">
        <f t="shared" si="1053"/>
        <v>0</v>
      </c>
      <c r="GG827">
        <f t="shared" si="1054"/>
        <v>0</v>
      </c>
      <c r="GH827">
        <f t="shared" si="1055"/>
        <v>0</v>
      </c>
      <c r="GI827">
        <v>6</v>
      </c>
      <c r="GJ827" t="str">
        <f t="shared" si="1056"/>
        <v/>
      </c>
    </row>
    <row r="828" spans="1:192" ht="15" x14ac:dyDescent="0.25">
      <c r="A828" s="50">
        <f t="shared" si="1057"/>
        <v>827</v>
      </c>
      <c r="B828" s="2" t="s">
        <v>1065</v>
      </c>
      <c r="C828" s="2" t="s">
        <v>1071</v>
      </c>
      <c r="D828" s="2" t="s">
        <v>1073</v>
      </c>
      <c r="E828" s="2"/>
      <c r="F828" s="271">
        <v>3541070</v>
      </c>
      <c r="G828" s="271">
        <v>5686880</v>
      </c>
      <c r="H828" s="77">
        <f t="shared" si="996"/>
        <v>540979.14199999999</v>
      </c>
      <c r="I828" s="77">
        <f t="shared" si="997"/>
        <v>5685045.0380000006</v>
      </c>
      <c r="J828" s="66">
        <v>185.8</v>
      </c>
      <c r="K828" s="66" t="s">
        <v>1333</v>
      </c>
      <c r="L828" s="19">
        <v>125</v>
      </c>
      <c r="M828" s="19">
        <v>20</v>
      </c>
      <c r="N828" s="19">
        <v>120</v>
      </c>
      <c r="Q828" s="2" t="s">
        <v>1339</v>
      </c>
      <c r="R828" t="s">
        <v>2882</v>
      </c>
      <c r="S828" s="2" t="s">
        <v>1324</v>
      </c>
      <c r="T828" s="241" t="str">
        <f t="shared" si="998"/>
        <v>-</v>
      </c>
      <c r="U828" s="241" t="str">
        <f t="shared" si="999"/>
        <v>-</v>
      </c>
      <c r="V828" s="241" t="str">
        <f t="shared" si="1000"/>
        <v>-</v>
      </c>
      <c r="W828" s="241" t="str">
        <f t="shared" si="991"/>
        <v>-</v>
      </c>
      <c r="X828" s="260">
        <f t="shared" si="1058"/>
        <v>6</v>
      </c>
      <c r="Y828" s="261" t="str">
        <f t="shared" si="993"/>
        <v/>
      </c>
      <c r="Z828" s="56"/>
      <c r="AA828" s="48" t="s">
        <v>1783</v>
      </c>
      <c r="AB828" s="73">
        <v>1</v>
      </c>
      <c r="AC828" s="2" t="s">
        <v>1038</v>
      </c>
      <c r="AD828" s="2" t="s">
        <v>2215</v>
      </c>
      <c r="AE828" s="57" t="s">
        <v>1431</v>
      </c>
      <c r="AF828" s="66">
        <v>10.4</v>
      </c>
      <c r="AH828" s="19">
        <v>6.9</v>
      </c>
      <c r="AI828" s="272"/>
      <c r="AS828" s="204"/>
      <c r="AT828" s="249"/>
      <c r="AU828" s="51"/>
      <c r="AV828" s="51"/>
      <c r="AW828" s="51"/>
      <c r="AX828" s="51"/>
      <c r="AY828" s="51"/>
      <c r="AZ828" s="49">
        <v>92</v>
      </c>
      <c r="BO828" s="90"/>
      <c r="BP828" s="273"/>
      <c r="BQ828" s="90"/>
      <c r="BR828" s="90"/>
      <c r="BS828" s="90"/>
      <c r="BT828" s="90"/>
      <c r="BU828" s="90"/>
      <c r="BV828" s="90"/>
      <c r="BW828" s="90"/>
      <c r="BX828" s="90"/>
      <c r="BY828" s="90"/>
      <c r="BZ828" s="90"/>
      <c r="CA828" s="90"/>
      <c r="CB828" s="90"/>
      <c r="CC828" s="90"/>
      <c r="CD828" s="90"/>
      <c r="CE828" s="90"/>
      <c r="CF828" s="90"/>
      <c r="CG828" s="90"/>
      <c r="CH828" s="90"/>
      <c r="CI828" s="90"/>
      <c r="CJ828" s="90"/>
      <c r="CK828" s="90"/>
      <c r="CL828" s="91"/>
      <c r="CM828" s="90"/>
      <c r="CN828" s="90">
        <v>24</v>
      </c>
      <c r="CO828" s="90"/>
      <c r="DB828" s="103"/>
      <c r="DC828" s="90" t="s">
        <v>2397</v>
      </c>
      <c r="DD828" s="103"/>
      <c r="DE828" s="103">
        <v>-18.5</v>
      </c>
      <c r="DF828" s="90" t="s">
        <v>2398</v>
      </c>
      <c r="DG828" s="103">
        <v>-8.69</v>
      </c>
      <c r="DH828" s="103"/>
      <c r="DI828" s="103"/>
      <c r="DJ828" s="103"/>
      <c r="DK828" s="103"/>
      <c r="DL828" s="103"/>
      <c r="DM828" s="103"/>
      <c r="DN828" s="103"/>
      <c r="DO828" s="103"/>
      <c r="DP828" s="103"/>
      <c r="DQ828" s="103"/>
      <c r="DR828" s="103"/>
      <c r="DS828" s="104"/>
      <c r="DT828" s="50">
        <f t="shared" si="1001"/>
        <v>1</v>
      </c>
      <c r="DU828" s="73">
        <f t="shared" si="1002"/>
        <v>0</v>
      </c>
      <c r="DV828" s="73">
        <f t="shared" si="1003"/>
        <v>0</v>
      </c>
      <c r="DW828" s="73">
        <f t="shared" si="1004"/>
        <v>1</v>
      </c>
      <c r="DX828" s="73">
        <f t="shared" si="1005"/>
        <v>0</v>
      </c>
      <c r="DY828" s="125">
        <f t="shared" si="1006"/>
        <v>0</v>
      </c>
      <c r="DZ828" s="73">
        <f t="shared" si="1007"/>
        <v>1</v>
      </c>
      <c r="EA828" s="19">
        <f t="shared" si="1008"/>
        <v>0</v>
      </c>
      <c r="EB828" s="50">
        <f t="shared" si="1009"/>
        <v>0</v>
      </c>
      <c r="EC828" s="19">
        <f t="shared" si="1010"/>
        <v>0</v>
      </c>
      <c r="ED828" s="19">
        <f t="shared" si="1011"/>
        <v>0</v>
      </c>
      <c r="EE828" s="19">
        <f t="shared" si="1012"/>
        <v>0</v>
      </c>
      <c r="EF828" s="50">
        <f t="shared" si="1013"/>
        <v>1</v>
      </c>
      <c r="EG828" s="19">
        <f t="shared" si="1014"/>
        <v>1</v>
      </c>
      <c r="EH828" s="19">
        <f t="shared" si="1015"/>
        <v>0</v>
      </c>
      <c r="EI828" s="50">
        <f t="shared" si="1016"/>
        <v>0</v>
      </c>
      <c r="EJ828" s="125">
        <f t="shared" si="1017"/>
        <v>1</v>
      </c>
      <c r="EK828" t="str">
        <f t="shared" si="1018"/>
        <v/>
      </c>
      <c r="EL828" t="str">
        <f t="shared" si="1019"/>
        <v/>
      </c>
      <c r="EM828" t="str">
        <f t="shared" si="1020"/>
        <v/>
      </c>
      <c r="EN828" t="str">
        <f t="shared" si="1021"/>
        <v/>
      </c>
      <c r="EO828" t="str">
        <f t="shared" si="1022"/>
        <v/>
      </c>
      <c r="EP828" t="str">
        <f t="shared" si="1023"/>
        <v/>
      </c>
      <c r="EQ828">
        <f t="shared" si="1024"/>
        <v>92</v>
      </c>
      <c r="ER828" t="str">
        <f t="shared" si="1025"/>
        <v/>
      </c>
      <c r="ES828" t="str">
        <f t="shared" si="1026"/>
        <v/>
      </c>
      <c r="ET828" t="str">
        <f t="shared" si="1027"/>
        <v/>
      </c>
      <c r="EU828" s="61" t="str">
        <f t="shared" si="1028"/>
        <v/>
      </c>
      <c r="EV828" s="53" t="str">
        <f>IF(ISNUMBER(EK828),EK828*#REF!,"")</f>
        <v/>
      </c>
      <c r="EW828" s="53" t="str">
        <f>IF(ISNUMBER(EL828),EL828*#REF!,"")</f>
        <v/>
      </c>
      <c r="EX828" s="53" t="str">
        <f>IF(ISNUMBER(EM828),EM828*#REF!,"")</f>
        <v/>
      </c>
      <c r="EY828" s="53" t="str">
        <f>IF(ISNUMBER(EN828),EN828*#REF!,"")</f>
        <v/>
      </c>
      <c r="EZ828" s="53" t="str">
        <f>IF(ISNUMBER(EO828),EO828*#REF!,"")</f>
        <v/>
      </c>
      <c r="FA828" s="53" t="str">
        <f>IF(ISNUMBER(EP828),EP828*#REF!,"")</f>
        <v/>
      </c>
      <c r="FB828" s="53" t="e">
        <f>IF(ISNUMBER(EQ828),EQ828*#REF!,"")</f>
        <v>#REF!</v>
      </c>
      <c r="FC828" s="53" t="str">
        <f>IF(ISNUMBER(ER828),ER828*#REF!,"")</f>
        <v/>
      </c>
      <c r="FD828" s="53" t="str">
        <f>IF(ISNUMBER(ES828),ES828*#REF!,"")</f>
        <v/>
      </c>
      <c r="FE828" s="53" t="str">
        <f>IF(ISNUMBER(ET828),ET828*#REF!,"")</f>
        <v/>
      </c>
      <c r="FF828" s="52" t="str">
        <f>IF(ISNUMBER(EU828),EU828*#REF!,"")</f>
        <v/>
      </c>
      <c r="FG828" s="55" t="str">
        <f t="shared" si="1029"/>
        <v/>
      </c>
      <c r="FH828" s="55" t="str">
        <f t="shared" si="1030"/>
        <v/>
      </c>
      <c r="FI828" s="55" t="str">
        <f t="shared" si="1031"/>
        <v/>
      </c>
      <c r="FJ828" s="55" t="str">
        <f t="shared" si="1032"/>
        <v/>
      </c>
      <c r="FK828" s="55" t="str">
        <f t="shared" si="1033"/>
        <v/>
      </c>
      <c r="FL828" s="55" t="str">
        <f t="shared" si="1034"/>
        <v/>
      </c>
      <c r="FM828" s="55" t="str">
        <f t="shared" si="1035"/>
        <v/>
      </c>
      <c r="FN828" s="55" t="str">
        <f t="shared" si="1036"/>
        <v/>
      </c>
      <c r="FO828" s="55" t="str">
        <f t="shared" si="1037"/>
        <v/>
      </c>
      <c r="FP828" s="55" t="str">
        <f t="shared" si="1038"/>
        <v/>
      </c>
      <c r="FQ828" s="59" t="str">
        <f t="shared" si="1039"/>
        <v/>
      </c>
      <c r="FR828" s="53" t="str">
        <f t="shared" si="992"/>
        <v/>
      </c>
      <c r="FS828" s="53">
        <f t="shared" si="1040"/>
        <v>0</v>
      </c>
      <c r="FT828" s="19">
        <f t="shared" si="1041"/>
        <v>1</v>
      </c>
      <c r="FU828" s="19">
        <f t="shared" si="1042"/>
        <v>0</v>
      </c>
      <c r="FV828" s="19">
        <f t="shared" si="1043"/>
        <v>0</v>
      </c>
      <c r="FW828" s="50">
        <f t="shared" si="1044"/>
        <v>0</v>
      </c>
      <c r="FX828" s="120">
        <f t="shared" si="1045"/>
        <v>0</v>
      </c>
      <c r="FY828" s="120">
        <f t="shared" si="1046"/>
        <v>0</v>
      </c>
      <c r="FZ828" s="120">
        <f t="shared" si="1047"/>
        <v>0</v>
      </c>
      <c r="GA828" s="120">
        <f t="shared" si="1048"/>
        <v>0</v>
      </c>
      <c r="GB828" s="120">
        <f t="shared" si="1049"/>
        <v>0</v>
      </c>
      <c r="GC828" s="120">
        <f t="shared" si="1050"/>
        <v>0</v>
      </c>
      <c r="GD828" s="120">
        <f t="shared" si="1051"/>
        <v>0</v>
      </c>
      <c r="GE828" s="120">
        <f t="shared" si="1052"/>
        <v>0</v>
      </c>
      <c r="GF828" s="120">
        <f t="shared" si="1053"/>
        <v>0</v>
      </c>
      <c r="GG828">
        <f t="shared" si="1054"/>
        <v>0</v>
      </c>
      <c r="GH828">
        <f t="shared" si="1055"/>
        <v>0</v>
      </c>
      <c r="GI828">
        <v>6</v>
      </c>
      <c r="GJ828" t="str">
        <f t="shared" si="1056"/>
        <v/>
      </c>
    </row>
    <row r="829" spans="1:192" ht="15" x14ac:dyDescent="0.25">
      <c r="A829" s="50">
        <f t="shared" si="1057"/>
        <v>828</v>
      </c>
      <c r="B829" s="2" t="s">
        <v>1065</v>
      </c>
      <c r="C829" s="2" t="s">
        <v>1071</v>
      </c>
      <c r="D829" s="2" t="s">
        <v>1073</v>
      </c>
      <c r="E829" s="2"/>
      <c r="F829" s="271">
        <v>3541070</v>
      </c>
      <c r="G829" s="271">
        <v>5686880</v>
      </c>
      <c r="H829" s="77">
        <f t="shared" si="996"/>
        <v>540979.14199999999</v>
      </c>
      <c r="I829" s="77">
        <f t="shared" si="997"/>
        <v>5685045.0380000006</v>
      </c>
      <c r="J829" s="66">
        <v>185.8</v>
      </c>
      <c r="K829" s="66" t="s">
        <v>1333</v>
      </c>
      <c r="L829" s="19">
        <v>125</v>
      </c>
      <c r="M829" s="19">
        <v>20</v>
      </c>
      <c r="N829" s="19">
        <v>120</v>
      </c>
      <c r="Q829" s="2" t="s">
        <v>1339</v>
      </c>
      <c r="R829" t="s">
        <v>2882</v>
      </c>
      <c r="S829" s="2" t="s">
        <v>1324</v>
      </c>
      <c r="T829" s="241" t="str">
        <f t="shared" si="998"/>
        <v>-</v>
      </c>
      <c r="U829" s="241" t="str">
        <f t="shared" si="999"/>
        <v>-</v>
      </c>
      <c r="V829" s="241" t="str">
        <f t="shared" si="1000"/>
        <v>-</v>
      </c>
      <c r="W829" s="241" t="str">
        <f t="shared" si="991"/>
        <v>-</v>
      </c>
      <c r="X829" s="260">
        <f t="shared" si="1058"/>
        <v>6</v>
      </c>
      <c r="Y829" s="261" t="str">
        <f t="shared" si="993"/>
        <v/>
      </c>
      <c r="Z829" s="56"/>
      <c r="AA829" s="131">
        <v>33848</v>
      </c>
      <c r="AB829" s="73">
        <v>2</v>
      </c>
      <c r="AC829" s="2" t="s">
        <v>1038</v>
      </c>
      <c r="AD829" s="2" t="s">
        <v>1960</v>
      </c>
      <c r="AE829" s="70" t="s">
        <v>1850</v>
      </c>
      <c r="AF829" s="66">
        <v>11.6</v>
      </c>
      <c r="AG829" s="19">
        <v>268</v>
      </c>
      <c r="AH829" s="19">
        <v>6.67</v>
      </c>
      <c r="AI829" s="272"/>
      <c r="AS829" s="193">
        <f>SUM(AU829:BN829)+SUM(BO829:CL829)/1000</f>
        <v>208.66899999999998</v>
      </c>
      <c r="AT829" s="248" t="str">
        <f>FR829</f>
        <v/>
      </c>
      <c r="AU829">
        <v>7.1</v>
      </c>
      <c r="AV829">
        <v>7.7</v>
      </c>
      <c r="AW829">
        <v>37.4</v>
      </c>
      <c r="AX829">
        <v>15.8</v>
      </c>
      <c r="AY829">
        <v>22.2</v>
      </c>
      <c r="AZ829" s="61">
        <v>101</v>
      </c>
      <c r="BB829">
        <v>1.3</v>
      </c>
      <c r="BD829">
        <v>0</v>
      </c>
      <c r="BE829">
        <v>0.6</v>
      </c>
      <c r="BF829">
        <v>0.13</v>
      </c>
      <c r="BJ829">
        <v>15.4</v>
      </c>
      <c r="BK829">
        <v>0</v>
      </c>
      <c r="BN829" s="61">
        <v>0</v>
      </c>
      <c r="BO829" s="90"/>
      <c r="BP829" s="273">
        <v>39</v>
      </c>
      <c r="BQ829" s="90"/>
      <c r="BR829" s="90"/>
      <c r="BS829" s="90"/>
      <c r="BT829" s="90"/>
      <c r="BU829" s="90"/>
      <c r="BV829" s="90"/>
      <c r="BW829" s="90"/>
      <c r="BX829" s="90"/>
      <c r="BY829" s="90"/>
      <c r="BZ829" s="90"/>
      <c r="CA829" s="90"/>
      <c r="CB829" s="90"/>
      <c r="CC829" s="90"/>
      <c r="CD829" s="90"/>
      <c r="CE829" s="90"/>
      <c r="CF829" s="90"/>
      <c r="CG829" s="90"/>
      <c r="CH829" s="90"/>
      <c r="CI829" s="90"/>
      <c r="CJ829" s="90"/>
      <c r="CK829" s="90"/>
      <c r="CL829" s="91"/>
      <c r="CM829" s="90">
        <v>5.8</v>
      </c>
      <c r="CN829" s="90">
        <v>25.9</v>
      </c>
      <c r="CO829" s="90"/>
      <c r="DB829" s="103"/>
      <c r="DC829" s="90" t="s">
        <v>2399</v>
      </c>
      <c r="DD829" s="103"/>
      <c r="DE829" s="103">
        <v>-15.1</v>
      </c>
      <c r="DF829" s="90" t="s">
        <v>2400</v>
      </c>
      <c r="DG829" s="103">
        <v>-8.67</v>
      </c>
      <c r="DH829" s="103"/>
      <c r="DI829" s="103"/>
      <c r="DJ829" s="103"/>
      <c r="DK829" s="103"/>
      <c r="DL829" s="103"/>
      <c r="DM829" s="103"/>
      <c r="DN829" s="103"/>
      <c r="DO829" s="103"/>
      <c r="DP829" s="103"/>
      <c r="DQ829" s="103"/>
      <c r="DR829" s="103"/>
      <c r="DS829" s="104"/>
      <c r="DT829" s="50">
        <f t="shared" si="1001"/>
        <v>0</v>
      </c>
      <c r="DU829" s="73">
        <f t="shared" si="1002"/>
        <v>0</v>
      </c>
      <c r="DV829" s="73">
        <f t="shared" si="1003"/>
        <v>0</v>
      </c>
      <c r="DW829" s="73">
        <f t="shared" si="1004"/>
        <v>1</v>
      </c>
      <c r="DX829" s="73">
        <f t="shared" si="1005"/>
        <v>0</v>
      </c>
      <c r="DY829" s="125">
        <f t="shared" si="1006"/>
        <v>0</v>
      </c>
      <c r="DZ829" s="73">
        <f t="shared" si="1007"/>
        <v>1</v>
      </c>
      <c r="EA829" s="19">
        <f t="shared" si="1008"/>
        <v>0</v>
      </c>
      <c r="EB829" s="50">
        <f t="shared" si="1009"/>
        <v>0</v>
      </c>
      <c r="EC829" s="19">
        <f t="shared" si="1010"/>
        <v>1</v>
      </c>
      <c r="ED829" s="19">
        <f t="shared" si="1011"/>
        <v>0</v>
      </c>
      <c r="EE829" s="19">
        <f t="shared" si="1012"/>
        <v>0</v>
      </c>
      <c r="EF829" s="50">
        <f t="shared" si="1013"/>
        <v>0</v>
      </c>
      <c r="EG829" s="19">
        <f t="shared" si="1014"/>
        <v>1</v>
      </c>
      <c r="EH829" s="19">
        <f t="shared" si="1015"/>
        <v>0</v>
      </c>
      <c r="EI829" s="50">
        <f t="shared" si="1016"/>
        <v>0</v>
      </c>
      <c r="EJ829" s="125">
        <f t="shared" si="1017"/>
        <v>1</v>
      </c>
      <c r="EK829">
        <f t="shared" si="1018"/>
        <v>7.1</v>
      </c>
      <c r="EL829">
        <f t="shared" si="1019"/>
        <v>1.3</v>
      </c>
      <c r="EM829">
        <f t="shared" si="1020"/>
        <v>7.7</v>
      </c>
      <c r="EN829">
        <f t="shared" si="1021"/>
        <v>37.4</v>
      </c>
      <c r="EO829">
        <f t="shared" si="1022"/>
        <v>0.13</v>
      </c>
      <c r="EP829">
        <f t="shared" si="1023"/>
        <v>0.6</v>
      </c>
      <c r="EQ829">
        <f t="shared" si="1024"/>
        <v>101</v>
      </c>
      <c r="ER829" t="str">
        <f t="shared" si="1025"/>
        <v/>
      </c>
      <c r="ES829">
        <f t="shared" si="1026"/>
        <v>15.4</v>
      </c>
      <c r="ET829">
        <f t="shared" si="1027"/>
        <v>22.2</v>
      </c>
      <c r="EU829" s="61">
        <f t="shared" si="1028"/>
        <v>15.8</v>
      </c>
      <c r="EV829" s="53" t="e">
        <f>IF(ISNUMBER(EK829),EK829*#REF!,"")</f>
        <v>#REF!</v>
      </c>
      <c r="EW829" s="53" t="e">
        <f>IF(ISNUMBER(EL829),EL829*#REF!,"")</f>
        <v>#REF!</v>
      </c>
      <c r="EX829" s="53" t="e">
        <f>IF(ISNUMBER(EM829),EM829*#REF!,"")</f>
        <v>#REF!</v>
      </c>
      <c r="EY829" s="53" t="e">
        <f>IF(ISNUMBER(EN829),EN829*#REF!,"")</f>
        <v>#REF!</v>
      </c>
      <c r="EZ829" s="53" t="e">
        <f>IF(ISNUMBER(EO829),EO829*#REF!,"")</f>
        <v>#REF!</v>
      </c>
      <c r="FA829" s="53" t="e">
        <f>IF(ISNUMBER(EP829),EP829*#REF!,"")</f>
        <v>#REF!</v>
      </c>
      <c r="FB829" s="53" t="e">
        <f>IF(ISNUMBER(EQ829),EQ829*#REF!,"")</f>
        <v>#REF!</v>
      </c>
      <c r="FC829" s="53" t="str">
        <f>IF(ISNUMBER(ER829),ER829*#REF!,"")</f>
        <v/>
      </c>
      <c r="FD829" s="53" t="e">
        <f>IF(ISNUMBER(ES829),ES829*#REF!,"")</f>
        <v>#REF!</v>
      </c>
      <c r="FE829" s="53" t="e">
        <f>IF(ISNUMBER(ET829),ET829*#REF!,"")</f>
        <v>#REF!</v>
      </c>
      <c r="FF829" s="52" t="e">
        <f>IF(ISNUMBER(EU829),EU829*#REF!,"")</f>
        <v>#REF!</v>
      </c>
      <c r="FG829" s="55" t="str">
        <f t="shared" si="1029"/>
        <v/>
      </c>
      <c r="FH829" s="55" t="str">
        <f t="shared" si="1030"/>
        <v/>
      </c>
      <c r="FI829" s="55" t="str">
        <f t="shared" si="1031"/>
        <v/>
      </c>
      <c r="FJ829" s="55" t="str">
        <f t="shared" si="1032"/>
        <v/>
      </c>
      <c r="FK829" s="55" t="str">
        <f t="shared" si="1033"/>
        <v/>
      </c>
      <c r="FL829" s="55" t="str">
        <f t="shared" si="1034"/>
        <v/>
      </c>
      <c r="FM829" s="55" t="str">
        <f t="shared" si="1035"/>
        <v/>
      </c>
      <c r="FN829" s="55" t="str">
        <f t="shared" si="1036"/>
        <v/>
      </c>
      <c r="FO829" s="55" t="str">
        <f t="shared" si="1037"/>
        <v/>
      </c>
      <c r="FP829" s="55" t="str">
        <f t="shared" si="1038"/>
        <v/>
      </c>
      <c r="FQ829" s="59" t="str">
        <f t="shared" si="1039"/>
        <v/>
      </c>
      <c r="FR829" s="53" t="str">
        <f t="shared" si="992"/>
        <v/>
      </c>
      <c r="FS829" s="53" t="e">
        <f t="shared" si="1040"/>
        <v>#VALUE!</v>
      </c>
      <c r="FT829" s="19" t="e">
        <f t="shared" si="1041"/>
        <v>#VALUE!</v>
      </c>
      <c r="FU829" s="19" t="e">
        <f t="shared" si="1042"/>
        <v>#VALUE!</v>
      </c>
      <c r="FV829" s="19" t="e">
        <f t="shared" si="1043"/>
        <v>#VALUE!</v>
      </c>
      <c r="FW829" s="50" t="e">
        <f t="shared" si="1044"/>
        <v>#VALUE!</v>
      </c>
      <c r="FX829" s="120">
        <f t="shared" si="1045"/>
        <v>0</v>
      </c>
      <c r="FY829" s="120">
        <f t="shared" si="1046"/>
        <v>0</v>
      </c>
      <c r="FZ829" s="120">
        <f t="shared" si="1047"/>
        <v>0</v>
      </c>
      <c r="GA829" s="120">
        <f t="shared" si="1048"/>
        <v>0</v>
      </c>
      <c r="GB829" s="120">
        <f t="shared" si="1049"/>
        <v>0</v>
      </c>
      <c r="GC829" s="120">
        <f t="shared" si="1050"/>
        <v>0</v>
      </c>
      <c r="GD829" s="120">
        <f t="shared" si="1051"/>
        <v>0</v>
      </c>
      <c r="GE829" s="120">
        <f t="shared" si="1052"/>
        <v>0</v>
      </c>
      <c r="GF829" s="120">
        <f t="shared" si="1053"/>
        <v>0</v>
      </c>
      <c r="GG829">
        <f t="shared" si="1054"/>
        <v>0</v>
      </c>
      <c r="GH829">
        <f t="shared" si="1055"/>
        <v>0</v>
      </c>
      <c r="GI829">
        <v>6</v>
      </c>
      <c r="GJ829" t="str">
        <f t="shared" si="1056"/>
        <v/>
      </c>
    </row>
    <row r="830" spans="1:192" ht="15" x14ac:dyDescent="0.25">
      <c r="A830" s="50">
        <f t="shared" si="1057"/>
        <v>829</v>
      </c>
      <c r="B830" s="2" t="s">
        <v>1065</v>
      </c>
      <c r="C830" s="2" t="s">
        <v>1072</v>
      </c>
      <c r="D830" s="2" t="s">
        <v>1073</v>
      </c>
      <c r="E830" s="2"/>
      <c r="F830" s="271">
        <v>3514640</v>
      </c>
      <c r="G830" s="271">
        <v>5685560</v>
      </c>
      <c r="H830" s="77">
        <f t="shared" si="996"/>
        <v>514559.71400000004</v>
      </c>
      <c r="I830" s="77">
        <f t="shared" si="997"/>
        <v>5683725.5660000006</v>
      </c>
      <c r="J830" s="66">
        <v>223</v>
      </c>
      <c r="K830" s="66" t="s">
        <v>1333</v>
      </c>
      <c r="L830" s="19">
        <v>220</v>
      </c>
      <c r="M830" s="19">
        <v>93</v>
      </c>
      <c r="N830" s="19">
        <v>217</v>
      </c>
      <c r="Q830" s="2" t="s">
        <v>1339</v>
      </c>
      <c r="R830" t="s">
        <v>2882</v>
      </c>
      <c r="S830" s="2" t="s">
        <v>1324</v>
      </c>
      <c r="T830" s="241" t="str">
        <f t="shared" si="998"/>
        <v>-</v>
      </c>
      <c r="U830" s="241" t="str">
        <f t="shared" si="999"/>
        <v>-</v>
      </c>
      <c r="V830" s="241" t="str">
        <f t="shared" si="1000"/>
        <v>-</v>
      </c>
      <c r="W830" s="241" t="str">
        <f t="shared" si="991"/>
        <v>-</v>
      </c>
      <c r="X830" s="260">
        <f t="shared" si="1058"/>
        <v>6</v>
      </c>
      <c r="Y830" s="261" t="str">
        <f t="shared" si="993"/>
        <v/>
      </c>
      <c r="Z830" s="56"/>
      <c r="AA830" s="48" t="s">
        <v>1783</v>
      </c>
      <c r="AB830" s="73">
        <v>1</v>
      </c>
      <c r="AC830" s="2" t="s">
        <v>1038</v>
      </c>
      <c r="AD830" s="2" t="s">
        <v>2215</v>
      </c>
      <c r="AE830" s="57" t="s">
        <v>1431</v>
      </c>
      <c r="AF830" s="128">
        <v>12</v>
      </c>
      <c r="AH830" s="19">
        <v>7.2</v>
      </c>
      <c r="AI830" s="272"/>
      <c r="AS830" s="204"/>
      <c r="AT830" s="249"/>
      <c r="AU830" s="51"/>
      <c r="AV830" s="51"/>
      <c r="AW830" s="51"/>
      <c r="AX830" s="51"/>
      <c r="AY830" s="51"/>
      <c r="AZ830" s="49">
        <v>226</v>
      </c>
      <c r="BO830" s="90"/>
      <c r="BP830" s="273"/>
      <c r="BQ830" s="90"/>
      <c r="BR830" s="90"/>
      <c r="BS830" s="90"/>
      <c r="BT830" s="90"/>
      <c r="BU830" s="90"/>
      <c r="BV830" s="90"/>
      <c r="BW830" s="90"/>
      <c r="BX830" s="90"/>
      <c r="BY830" s="90"/>
      <c r="BZ830" s="90"/>
      <c r="CA830" s="90"/>
      <c r="CB830" s="90"/>
      <c r="CC830" s="90"/>
      <c r="CD830" s="90"/>
      <c r="CE830" s="90"/>
      <c r="CF830" s="90"/>
      <c r="CG830" s="90"/>
      <c r="CH830" s="90"/>
      <c r="CI830" s="90"/>
      <c r="CJ830" s="90"/>
      <c r="CK830" s="90"/>
      <c r="CL830" s="91"/>
      <c r="CM830" s="90"/>
      <c r="CN830" s="90">
        <v>50</v>
      </c>
      <c r="CO830" s="90"/>
      <c r="DB830" s="103"/>
      <c r="DC830" s="90" t="s">
        <v>2401</v>
      </c>
      <c r="DD830" s="103"/>
      <c r="DE830" s="129">
        <v>-16</v>
      </c>
      <c r="DF830" s="90" t="s">
        <v>2190</v>
      </c>
      <c r="DG830" s="103">
        <v>-8.17</v>
      </c>
      <c r="DH830" s="103"/>
      <c r="DI830" s="103"/>
      <c r="DJ830" s="103"/>
      <c r="DK830" s="103"/>
      <c r="DL830" s="103"/>
      <c r="DM830" s="103"/>
      <c r="DN830" s="103"/>
      <c r="DO830" s="103"/>
      <c r="DP830" s="103"/>
      <c r="DQ830" s="103"/>
      <c r="DR830" s="103"/>
      <c r="DS830" s="104"/>
      <c r="DT830" s="50">
        <f t="shared" si="1001"/>
        <v>1</v>
      </c>
      <c r="DU830" s="73">
        <f t="shared" si="1002"/>
        <v>0</v>
      </c>
      <c r="DV830" s="73">
        <f t="shared" si="1003"/>
        <v>0</v>
      </c>
      <c r="DW830" s="73">
        <f t="shared" si="1004"/>
        <v>1</v>
      </c>
      <c r="DX830" s="73">
        <f t="shared" si="1005"/>
        <v>0</v>
      </c>
      <c r="DY830" s="125">
        <f t="shared" si="1006"/>
        <v>0</v>
      </c>
      <c r="DZ830" s="73">
        <f t="shared" si="1007"/>
        <v>1</v>
      </c>
      <c r="EA830" s="19">
        <f t="shared" si="1008"/>
        <v>0</v>
      </c>
      <c r="EB830" s="50">
        <f t="shared" si="1009"/>
        <v>0</v>
      </c>
      <c r="EC830" s="19">
        <f t="shared" si="1010"/>
        <v>0</v>
      </c>
      <c r="ED830" s="19">
        <f t="shared" si="1011"/>
        <v>0</v>
      </c>
      <c r="EE830" s="19">
        <f t="shared" si="1012"/>
        <v>0</v>
      </c>
      <c r="EF830" s="50">
        <f t="shared" si="1013"/>
        <v>1</v>
      </c>
      <c r="EG830" s="19">
        <f t="shared" si="1014"/>
        <v>1</v>
      </c>
      <c r="EH830" s="19">
        <f t="shared" si="1015"/>
        <v>0</v>
      </c>
      <c r="EI830" s="50">
        <f t="shared" si="1016"/>
        <v>0</v>
      </c>
      <c r="EJ830" s="125">
        <f t="shared" si="1017"/>
        <v>1</v>
      </c>
      <c r="EK830" t="str">
        <f t="shared" si="1018"/>
        <v/>
      </c>
      <c r="EL830" t="str">
        <f t="shared" si="1019"/>
        <v/>
      </c>
      <c r="EM830" t="str">
        <f t="shared" si="1020"/>
        <v/>
      </c>
      <c r="EN830" t="str">
        <f t="shared" si="1021"/>
        <v/>
      </c>
      <c r="EO830" t="str">
        <f t="shared" si="1022"/>
        <v/>
      </c>
      <c r="EP830" t="str">
        <f t="shared" si="1023"/>
        <v/>
      </c>
      <c r="EQ830">
        <f t="shared" si="1024"/>
        <v>226</v>
      </c>
      <c r="ER830" t="str">
        <f t="shared" si="1025"/>
        <v/>
      </c>
      <c r="ES830" t="str">
        <f t="shared" si="1026"/>
        <v/>
      </c>
      <c r="ET830" t="str">
        <f t="shared" si="1027"/>
        <v/>
      </c>
      <c r="EU830" s="61" t="str">
        <f t="shared" si="1028"/>
        <v/>
      </c>
      <c r="EV830" s="53" t="str">
        <f>IF(ISNUMBER(EK830),EK830*#REF!,"")</f>
        <v/>
      </c>
      <c r="EW830" s="53" t="str">
        <f>IF(ISNUMBER(EL830),EL830*#REF!,"")</f>
        <v/>
      </c>
      <c r="EX830" s="53" t="str">
        <f>IF(ISNUMBER(EM830),EM830*#REF!,"")</f>
        <v/>
      </c>
      <c r="EY830" s="53" t="str">
        <f>IF(ISNUMBER(EN830),EN830*#REF!,"")</f>
        <v/>
      </c>
      <c r="EZ830" s="53" t="str">
        <f>IF(ISNUMBER(EO830),EO830*#REF!,"")</f>
        <v/>
      </c>
      <c r="FA830" s="53" t="str">
        <f>IF(ISNUMBER(EP830),EP830*#REF!,"")</f>
        <v/>
      </c>
      <c r="FB830" s="53" t="e">
        <f>IF(ISNUMBER(EQ830),EQ830*#REF!,"")</f>
        <v>#REF!</v>
      </c>
      <c r="FC830" s="53" t="str">
        <f>IF(ISNUMBER(ER830),ER830*#REF!,"")</f>
        <v/>
      </c>
      <c r="FD830" s="53" t="str">
        <f>IF(ISNUMBER(ES830),ES830*#REF!,"")</f>
        <v/>
      </c>
      <c r="FE830" s="53" t="str">
        <f>IF(ISNUMBER(ET830),ET830*#REF!,"")</f>
        <v/>
      </c>
      <c r="FF830" s="52" t="str">
        <f>IF(ISNUMBER(EU830),EU830*#REF!,"")</f>
        <v/>
      </c>
      <c r="FG830" s="55" t="str">
        <f t="shared" si="1029"/>
        <v/>
      </c>
      <c r="FH830" s="55" t="str">
        <f t="shared" si="1030"/>
        <v/>
      </c>
      <c r="FI830" s="55" t="str">
        <f t="shared" si="1031"/>
        <v/>
      </c>
      <c r="FJ830" s="55" t="str">
        <f t="shared" si="1032"/>
        <v/>
      </c>
      <c r="FK830" s="55" t="str">
        <f t="shared" si="1033"/>
        <v/>
      </c>
      <c r="FL830" s="55" t="str">
        <f t="shared" si="1034"/>
        <v/>
      </c>
      <c r="FM830" s="55" t="str">
        <f t="shared" si="1035"/>
        <v/>
      </c>
      <c r="FN830" s="55" t="str">
        <f t="shared" si="1036"/>
        <v/>
      </c>
      <c r="FO830" s="55" t="str">
        <f t="shared" si="1037"/>
        <v/>
      </c>
      <c r="FP830" s="55" t="str">
        <f t="shared" si="1038"/>
        <v/>
      </c>
      <c r="FQ830" s="59" t="str">
        <f t="shared" si="1039"/>
        <v/>
      </c>
      <c r="FR830" s="53" t="str">
        <f t="shared" si="992"/>
        <v/>
      </c>
      <c r="FS830" s="53">
        <f t="shared" si="1040"/>
        <v>0</v>
      </c>
      <c r="FT830" s="19">
        <f t="shared" si="1041"/>
        <v>1</v>
      </c>
      <c r="FU830" s="19">
        <f t="shared" si="1042"/>
        <v>0</v>
      </c>
      <c r="FV830" s="19">
        <f t="shared" si="1043"/>
        <v>0</v>
      </c>
      <c r="FW830" s="50">
        <f t="shared" si="1044"/>
        <v>0</v>
      </c>
      <c r="FX830" s="120">
        <f t="shared" si="1045"/>
        <v>0</v>
      </c>
      <c r="FY830" s="120">
        <f t="shared" si="1046"/>
        <v>0</v>
      </c>
      <c r="FZ830" s="120">
        <f t="shared" si="1047"/>
        <v>0</v>
      </c>
      <c r="GA830" s="120">
        <f t="shared" si="1048"/>
        <v>0</v>
      </c>
      <c r="GB830" s="120">
        <f t="shared" si="1049"/>
        <v>0</v>
      </c>
      <c r="GC830" s="120">
        <f t="shared" si="1050"/>
        <v>0</v>
      </c>
      <c r="GD830" s="120">
        <f t="shared" si="1051"/>
        <v>0</v>
      </c>
      <c r="GE830" s="120">
        <f t="shared" si="1052"/>
        <v>0</v>
      </c>
      <c r="GF830" s="120">
        <f t="shared" si="1053"/>
        <v>0</v>
      </c>
      <c r="GG830">
        <f t="shared" si="1054"/>
        <v>0</v>
      </c>
      <c r="GH830">
        <f t="shared" si="1055"/>
        <v>0</v>
      </c>
      <c r="GI830">
        <v>6</v>
      </c>
      <c r="GJ830" t="str">
        <f t="shared" si="1056"/>
        <v/>
      </c>
    </row>
    <row r="831" spans="1:192" ht="15" x14ac:dyDescent="0.25">
      <c r="A831" s="50">
        <f t="shared" si="1057"/>
        <v>830</v>
      </c>
      <c r="B831" s="2" t="s">
        <v>1065</v>
      </c>
      <c r="C831" s="2" t="s">
        <v>1072</v>
      </c>
      <c r="D831" s="2" t="s">
        <v>1073</v>
      </c>
      <c r="E831" s="2"/>
      <c r="F831" s="271">
        <v>3514640</v>
      </c>
      <c r="G831" s="271">
        <v>5685560</v>
      </c>
      <c r="H831" s="77">
        <f t="shared" si="996"/>
        <v>514559.71400000004</v>
      </c>
      <c r="I831" s="77">
        <f t="shared" si="997"/>
        <v>5683725.5660000006</v>
      </c>
      <c r="J831" s="66">
        <v>223</v>
      </c>
      <c r="K831" s="66" t="s">
        <v>1333</v>
      </c>
      <c r="L831" s="19">
        <v>220</v>
      </c>
      <c r="M831" s="19">
        <v>93</v>
      </c>
      <c r="N831" s="19">
        <v>217</v>
      </c>
      <c r="Q831" s="2" t="s">
        <v>1339</v>
      </c>
      <c r="R831" t="s">
        <v>2882</v>
      </c>
      <c r="S831" s="2" t="s">
        <v>1324</v>
      </c>
      <c r="T831" s="241" t="str">
        <f t="shared" si="998"/>
        <v>-</v>
      </c>
      <c r="U831" s="241" t="str">
        <f t="shared" si="999"/>
        <v>-</v>
      </c>
      <c r="V831" s="241" t="str">
        <f t="shared" si="1000"/>
        <v>-</v>
      </c>
      <c r="W831" s="241" t="str">
        <f t="shared" si="991"/>
        <v>-</v>
      </c>
      <c r="X831" s="260">
        <f t="shared" si="1058"/>
        <v>6</v>
      </c>
      <c r="Y831" s="261" t="str">
        <f t="shared" si="993"/>
        <v/>
      </c>
      <c r="Z831" s="56"/>
      <c r="AA831" s="131">
        <v>33848</v>
      </c>
      <c r="AB831" s="73">
        <v>2</v>
      </c>
      <c r="AC831" s="2" t="s">
        <v>1038</v>
      </c>
      <c r="AD831" s="2" t="s">
        <v>1960</v>
      </c>
      <c r="AE831" s="70" t="s">
        <v>1850</v>
      </c>
      <c r="AF831" s="66">
        <v>12.7</v>
      </c>
      <c r="AG831" s="19">
        <v>468</v>
      </c>
      <c r="AH831" s="19">
        <v>6.98</v>
      </c>
      <c r="AI831" s="272"/>
      <c r="AS831" s="193">
        <f>SUM(AU831:BN831)+SUM(BO831:CL831)/1000</f>
        <v>376.33499999999998</v>
      </c>
      <c r="AT831" s="248" t="str">
        <f>FR831</f>
        <v/>
      </c>
      <c r="AU831">
        <v>9.6</v>
      </c>
      <c r="AV831">
        <v>18.399999999999999</v>
      </c>
      <c r="AW831">
        <v>61.3</v>
      </c>
      <c r="AX831">
        <v>17.5</v>
      </c>
      <c r="AY831">
        <v>30.1</v>
      </c>
      <c r="AZ831" s="61">
        <v>226</v>
      </c>
      <c r="BB831">
        <v>2.4</v>
      </c>
      <c r="BD831">
        <v>0</v>
      </c>
      <c r="BE831">
        <v>1.6E-2</v>
      </c>
      <c r="BF831">
        <v>0</v>
      </c>
      <c r="BJ831">
        <v>11</v>
      </c>
      <c r="BK831">
        <v>0</v>
      </c>
      <c r="BN831" s="61">
        <v>0</v>
      </c>
      <c r="BO831" s="90"/>
      <c r="BP831" s="273">
        <v>19</v>
      </c>
      <c r="BQ831" s="90"/>
      <c r="BR831" s="90"/>
      <c r="BS831" s="90"/>
      <c r="BT831" s="90"/>
      <c r="BU831" s="90"/>
      <c r="BV831" s="90"/>
      <c r="BW831" s="90"/>
      <c r="BX831" s="90"/>
      <c r="BY831" s="90"/>
      <c r="BZ831" s="90"/>
      <c r="CA831" s="90"/>
      <c r="CB831" s="90"/>
      <c r="CC831" s="90"/>
      <c r="CD831" s="90"/>
      <c r="CE831" s="90"/>
      <c r="CF831" s="90"/>
      <c r="CG831" s="90"/>
      <c r="CH831" s="90"/>
      <c r="CI831" s="90"/>
      <c r="CJ831" s="90"/>
      <c r="CK831" s="90"/>
      <c r="CL831" s="91"/>
      <c r="CM831" s="90">
        <v>5.2</v>
      </c>
      <c r="CN831" s="90">
        <v>23.1</v>
      </c>
      <c r="CO831" s="90"/>
      <c r="DB831" s="103"/>
      <c r="DC831" s="90" t="s">
        <v>1781</v>
      </c>
      <c r="DD831" s="103"/>
      <c r="DE831" s="103">
        <v>-14.2</v>
      </c>
      <c r="DF831" s="90" t="s">
        <v>2402</v>
      </c>
      <c r="DG831" s="103">
        <v>-8.65</v>
      </c>
      <c r="DH831" s="103"/>
      <c r="DI831" s="103"/>
      <c r="DJ831" s="103"/>
      <c r="DK831" s="103"/>
      <c r="DL831" s="103"/>
      <c r="DM831" s="103"/>
      <c r="DN831" s="103"/>
      <c r="DO831" s="103"/>
      <c r="DP831" s="103"/>
      <c r="DQ831" s="103"/>
      <c r="DR831" s="103"/>
      <c r="DS831" s="104"/>
      <c r="DT831" s="50">
        <f t="shared" si="1001"/>
        <v>0</v>
      </c>
      <c r="DU831" s="73">
        <f t="shared" si="1002"/>
        <v>0</v>
      </c>
      <c r="DV831" s="73">
        <f t="shared" si="1003"/>
        <v>0</v>
      </c>
      <c r="DW831" s="73">
        <f t="shared" si="1004"/>
        <v>1</v>
      </c>
      <c r="DX831" s="73">
        <f t="shared" si="1005"/>
        <v>0</v>
      </c>
      <c r="DY831" s="125">
        <f t="shared" si="1006"/>
        <v>0</v>
      </c>
      <c r="DZ831" s="73">
        <f t="shared" si="1007"/>
        <v>1</v>
      </c>
      <c r="EA831" s="19">
        <f t="shared" si="1008"/>
        <v>0</v>
      </c>
      <c r="EB831" s="50">
        <f t="shared" si="1009"/>
        <v>0</v>
      </c>
      <c r="EC831" s="19">
        <f t="shared" si="1010"/>
        <v>1</v>
      </c>
      <c r="ED831" s="19">
        <f t="shared" si="1011"/>
        <v>0</v>
      </c>
      <c r="EE831" s="19">
        <f t="shared" si="1012"/>
        <v>0</v>
      </c>
      <c r="EF831" s="50">
        <f t="shared" si="1013"/>
        <v>0</v>
      </c>
      <c r="EG831" s="19">
        <f t="shared" si="1014"/>
        <v>1</v>
      </c>
      <c r="EH831" s="19">
        <f t="shared" si="1015"/>
        <v>0</v>
      </c>
      <c r="EI831" s="50">
        <f t="shared" si="1016"/>
        <v>0</v>
      </c>
      <c r="EJ831" s="125">
        <f t="shared" si="1017"/>
        <v>1</v>
      </c>
      <c r="EK831">
        <f t="shared" si="1018"/>
        <v>9.6</v>
      </c>
      <c r="EL831">
        <f t="shared" si="1019"/>
        <v>2.4</v>
      </c>
      <c r="EM831">
        <f t="shared" si="1020"/>
        <v>18.399999999999999</v>
      </c>
      <c r="EN831">
        <f t="shared" si="1021"/>
        <v>61.3</v>
      </c>
      <c r="EO831">
        <f t="shared" si="1022"/>
        <v>0</v>
      </c>
      <c r="EP831">
        <f t="shared" si="1023"/>
        <v>1.6E-2</v>
      </c>
      <c r="EQ831">
        <f t="shared" si="1024"/>
        <v>226</v>
      </c>
      <c r="ER831" t="str">
        <f t="shared" si="1025"/>
        <v/>
      </c>
      <c r="ES831">
        <f t="shared" si="1026"/>
        <v>11</v>
      </c>
      <c r="ET831">
        <f t="shared" si="1027"/>
        <v>30.1</v>
      </c>
      <c r="EU831" s="61">
        <f t="shared" si="1028"/>
        <v>17.5</v>
      </c>
      <c r="EV831" s="53" t="e">
        <f>IF(ISNUMBER(EK831),EK831*#REF!,"")</f>
        <v>#REF!</v>
      </c>
      <c r="EW831" s="53" t="e">
        <f>IF(ISNUMBER(EL831),EL831*#REF!,"")</f>
        <v>#REF!</v>
      </c>
      <c r="EX831" s="53" t="e">
        <f>IF(ISNUMBER(EM831),EM831*#REF!,"")</f>
        <v>#REF!</v>
      </c>
      <c r="EY831" s="53" t="e">
        <f>IF(ISNUMBER(EN831),EN831*#REF!,"")</f>
        <v>#REF!</v>
      </c>
      <c r="EZ831" s="53" t="e">
        <f>IF(ISNUMBER(EO831),EO831*#REF!,"")</f>
        <v>#REF!</v>
      </c>
      <c r="FA831" s="53" t="e">
        <f>IF(ISNUMBER(EP831),EP831*#REF!,"")</f>
        <v>#REF!</v>
      </c>
      <c r="FB831" s="53" t="e">
        <f>IF(ISNUMBER(EQ831),EQ831*#REF!,"")</f>
        <v>#REF!</v>
      </c>
      <c r="FC831" s="53" t="str">
        <f>IF(ISNUMBER(ER831),ER831*#REF!,"")</f>
        <v/>
      </c>
      <c r="FD831" s="53" t="e">
        <f>IF(ISNUMBER(ES831),ES831*#REF!,"")</f>
        <v>#REF!</v>
      </c>
      <c r="FE831" s="53" t="e">
        <f>IF(ISNUMBER(ET831),ET831*#REF!,"")</f>
        <v>#REF!</v>
      </c>
      <c r="FF831" s="52" t="e">
        <f>IF(ISNUMBER(EU831),EU831*#REF!,"")</f>
        <v>#REF!</v>
      </c>
      <c r="FG831" s="55" t="str">
        <f t="shared" si="1029"/>
        <v/>
      </c>
      <c r="FH831" s="55" t="str">
        <f t="shared" si="1030"/>
        <v/>
      </c>
      <c r="FI831" s="55" t="str">
        <f t="shared" si="1031"/>
        <v/>
      </c>
      <c r="FJ831" s="55" t="str">
        <f t="shared" si="1032"/>
        <v/>
      </c>
      <c r="FK831" s="55" t="str">
        <f t="shared" si="1033"/>
        <v/>
      </c>
      <c r="FL831" s="55" t="str">
        <f t="shared" si="1034"/>
        <v/>
      </c>
      <c r="FM831" s="55" t="str">
        <f t="shared" si="1035"/>
        <v/>
      </c>
      <c r="FN831" s="55" t="str">
        <f t="shared" si="1036"/>
        <v/>
      </c>
      <c r="FO831" s="55" t="str">
        <f t="shared" si="1037"/>
        <v/>
      </c>
      <c r="FP831" s="55" t="str">
        <f t="shared" si="1038"/>
        <v/>
      </c>
      <c r="FQ831" s="59" t="str">
        <f t="shared" si="1039"/>
        <v/>
      </c>
      <c r="FR831" s="53" t="str">
        <f t="shared" si="992"/>
        <v/>
      </c>
      <c r="FS831" s="53" t="e">
        <f t="shared" si="1040"/>
        <v>#VALUE!</v>
      </c>
      <c r="FT831" s="19" t="e">
        <f t="shared" si="1041"/>
        <v>#VALUE!</v>
      </c>
      <c r="FU831" s="19" t="e">
        <f t="shared" si="1042"/>
        <v>#VALUE!</v>
      </c>
      <c r="FV831" s="19" t="e">
        <f t="shared" si="1043"/>
        <v>#VALUE!</v>
      </c>
      <c r="FW831" s="50" t="e">
        <f t="shared" si="1044"/>
        <v>#VALUE!</v>
      </c>
      <c r="FX831" s="120">
        <f t="shared" si="1045"/>
        <v>0</v>
      </c>
      <c r="FY831" s="120">
        <f t="shared" si="1046"/>
        <v>0</v>
      </c>
      <c r="FZ831" s="120">
        <f t="shared" si="1047"/>
        <v>0</v>
      </c>
      <c r="GA831" s="120">
        <f t="shared" si="1048"/>
        <v>0</v>
      </c>
      <c r="GB831" s="120">
        <f t="shared" si="1049"/>
        <v>0</v>
      </c>
      <c r="GC831" s="120">
        <f t="shared" si="1050"/>
        <v>0</v>
      </c>
      <c r="GD831" s="120">
        <f t="shared" si="1051"/>
        <v>0</v>
      </c>
      <c r="GE831" s="120">
        <f t="shared" si="1052"/>
        <v>0</v>
      </c>
      <c r="GF831" s="120">
        <f t="shared" si="1053"/>
        <v>0</v>
      </c>
      <c r="GG831">
        <f t="shared" si="1054"/>
        <v>0</v>
      </c>
      <c r="GH831">
        <f t="shared" si="1055"/>
        <v>0</v>
      </c>
      <c r="GI831">
        <v>6</v>
      </c>
      <c r="GJ831" t="str">
        <f t="shared" si="1056"/>
        <v/>
      </c>
    </row>
    <row r="832" spans="1:192" ht="15" x14ac:dyDescent="0.25">
      <c r="A832" s="50">
        <f t="shared" si="1057"/>
        <v>831</v>
      </c>
      <c r="B832" s="2" t="s">
        <v>1065</v>
      </c>
      <c r="C832" s="2" t="s">
        <v>1067</v>
      </c>
      <c r="D832" s="2" t="s">
        <v>1068</v>
      </c>
      <c r="E832" s="2"/>
      <c r="F832" s="271">
        <v>3543920</v>
      </c>
      <c r="G832" s="271">
        <v>5687480</v>
      </c>
      <c r="H832" s="77">
        <f t="shared" si="996"/>
        <v>543828.00199999998</v>
      </c>
      <c r="I832" s="77">
        <f t="shared" si="997"/>
        <v>5685644.7980000004</v>
      </c>
      <c r="J832" s="66">
        <v>303.36</v>
      </c>
      <c r="K832" s="66" t="s">
        <v>1333</v>
      </c>
      <c r="L832" s="19">
        <v>290</v>
      </c>
      <c r="M832" s="19">
        <v>200</v>
      </c>
      <c r="N832" s="19">
        <v>285</v>
      </c>
      <c r="Q832" s="2" t="s">
        <v>1339</v>
      </c>
      <c r="R832" t="s">
        <v>2883</v>
      </c>
      <c r="S832" s="2" t="s">
        <v>1324</v>
      </c>
      <c r="T832" s="241" t="str">
        <f t="shared" si="998"/>
        <v>-</v>
      </c>
      <c r="U832" s="241" t="str">
        <f t="shared" si="999"/>
        <v>-</v>
      </c>
      <c r="V832" s="241" t="str">
        <f t="shared" si="1000"/>
        <v>-</v>
      </c>
      <c r="W832" s="241" t="str">
        <f t="shared" si="991"/>
        <v>-</v>
      </c>
      <c r="X832" s="260">
        <f t="shared" si="1058"/>
        <v>6</v>
      </c>
      <c r="Y832" s="261" t="str">
        <f t="shared" si="993"/>
        <v/>
      </c>
      <c r="Z832" s="56"/>
      <c r="AA832" s="131">
        <v>33428</v>
      </c>
      <c r="AB832" s="73">
        <v>1</v>
      </c>
      <c r="AC832" s="2" t="s">
        <v>1038</v>
      </c>
      <c r="AD832" s="2" t="s">
        <v>1960</v>
      </c>
      <c r="AE832" s="70" t="s">
        <v>1889</v>
      </c>
      <c r="AF832" s="66">
        <v>12.2</v>
      </c>
      <c r="AG832" s="19">
        <v>281</v>
      </c>
      <c r="AH832" s="19">
        <v>6.89</v>
      </c>
      <c r="AI832" s="272">
        <v>421</v>
      </c>
      <c r="AL832" s="19">
        <v>0.37</v>
      </c>
      <c r="AN832">
        <v>7.68</v>
      </c>
      <c r="AO832">
        <v>7.29</v>
      </c>
      <c r="AP832" s="19">
        <v>0.32</v>
      </c>
      <c r="AQ832">
        <v>174</v>
      </c>
      <c r="AS832" s="193">
        <f>SUM(AU832:BN832)+SUM(BO832:CL832)/1000</f>
        <v>266.22699999999998</v>
      </c>
      <c r="AT832" s="248" t="str">
        <f>FR832</f>
        <v/>
      </c>
      <c r="AU832">
        <v>7</v>
      </c>
      <c r="AV832" s="103">
        <v>11.5</v>
      </c>
      <c r="AW832">
        <v>37.4</v>
      </c>
      <c r="AX832">
        <v>13.4</v>
      </c>
      <c r="AY832">
        <v>15</v>
      </c>
      <c r="AZ832" s="61">
        <v>165</v>
      </c>
      <c r="BB832">
        <v>1.95</v>
      </c>
      <c r="BD832">
        <v>0</v>
      </c>
      <c r="BE832">
        <v>0</v>
      </c>
      <c r="BF832">
        <v>0</v>
      </c>
      <c r="BJ832">
        <v>0.16200000000000001</v>
      </c>
      <c r="BK832">
        <v>0</v>
      </c>
      <c r="BM832">
        <v>14.8</v>
      </c>
      <c r="BO832" s="90"/>
      <c r="BP832" s="273">
        <v>15</v>
      </c>
      <c r="BQ832" s="90"/>
      <c r="BR832" s="90"/>
      <c r="BS832" s="90"/>
      <c r="BT832" s="90"/>
      <c r="BU832" s="90"/>
      <c r="BV832" s="90"/>
      <c r="BW832" s="90"/>
      <c r="BX832" s="90"/>
      <c r="BY832" s="90"/>
      <c r="BZ832" s="90"/>
      <c r="CA832" s="90"/>
      <c r="CB832" s="90"/>
      <c r="CC832" s="90"/>
      <c r="CD832" s="90"/>
      <c r="CE832" s="90"/>
      <c r="CF832" s="90"/>
      <c r="CG832" s="90"/>
      <c r="CH832" s="90"/>
      <c r="CI832" s="90"/>
      <c r="CJ832" s="90"/>
      <c r="CK832" s="90"/>
      <c r="CL832" s="91"/>
      <c r="CM832" s="90">
        <v>10</v>
      </c>
      <c r="CN832" s="90">
        <v>9.9</v>
      </c>
      <c r="CO832" s="90"/>
      <c r="DB832" s="103"/>
      <c r="DC832" s="90" t="s">
        <v>1792</v>
      </c>
      <c r="DD832" s="103"/>
      <c r="DE832" s="103">
        <v>-13.1</v>
      </c>
      <c r="DF832" s="90" t="s">
        <v>2403</v>
      </c>
      <c r="DG832" s="231">
        <v>-8.5</v>
      </c>
      <c r="DH832" s="103"/>
      <c r="DI832" s="103"/>
      <c r="DJ832" s="103"/>
      <c r="DK832" s="103"/>
      <c r="DL832" s="103"/>
      <c r="DM832" s="103"/>
      <c r="DN832" s="103"/>
      <c r="DO832" s="103"/>
      <c r="DP832" s="103"/>
      <c r="DQ832" s="103"/>
      <c r="DR832" s="103"/>
      <c r="DS832" s="104"/>
      <c r="DT832" s="50">
        <f t="shared" si="1001"/>
        <v>1</v>
      </c>
      <c r="DU832" s="73">
        <f t="shared" si="1002"/>
        <v>0</v>
      </c>
      <c r="DV832" s="73">
        <f t="shared" si="1003"/>
        <v>0</v>
      </c>
      <c r="DW832" s="73">
        <f t="shared" si="1004"/>
        <v>1</v>
      </c>
      <c r="DX832" s="73">
        <f t="shared" si="1005"/>
        <v>0</v>
      </c>
      <c r="DY832" s="125">
        <f t="shared" si="1006"/>
        <v>0</v>
      </c>
      <c r="DZ832" s="73">
        <f t="shared" si="1007"/>
        <v>1</v>
      </c>
      <c r="EA832" s="19">
        <f t="shared" si="1008"/>
        <v>0</v>
      </c>
      <c r="EB832" s="50">
        <f t="shared" si="1009"/>
        <v>0</v>
      </c>
      <c r="EC832" s="19">
        <f t="shared" si="1010"/>
        <v>1</v>
      </c>
      <c r="ED832" s="19">
        <f t="shared" si="1011"/>
        <v>0</v>
      </c>
      <c r="EE832" s="19">
        <f t="shared" si="1012"/>
        <v>0</v>
      </c>
      <c r="EF832" s="50">
        <f t="shared" si="1013"/>
        <v>0</v>
      </c>
      <c r="EG832" s="19">
        <f t="shared" si="1014"/>
        <v>1</v>
      </c>
      <c r="EH832" s="19">
        <f t="shared" si="1015"/>
        <v>0</v>
      </c>
      <c r="EI832" s="50">
        <f t="shared" si="1016"/>
        <v>0</v>
      </c>
      <c r="EJ832" s="125">
        <f t="shared" si="1017"/>
        <v>1</v>
      </c>
      <c r="EK832">
        <f t="shared" si="1018"/>
        <v>7</v>
      </c>
      <c r="EL832">
        <f t="shared" si="1019"/>
        <v>1.95</v>
      </c>
      <c r="EM832">
        <f t="shared" si="1020"/>
        <v>11.5</v>
      </c>
      <c r="EN832">
        <f t="shared" si="1021"/>
        <v>37.4</v>
      </c>
      <c r="EO832">
        <f t="shared" si="1022"/>
        <v>0</v>
      </c>
      <c r="EP832">
        <f t="shared" si="1023"/>
        <v>0</v>
      </c>
      <c r="EQ832">
        <f t="shared" si="1024"/>
        <v>165</v>
      </c>
      <c r="ER832" t="str">
        <f t="shared" si="1025"/>
        <v/>
      </c>
      <c r="ES832">
        <f t="shared" si="1026"/>
        <v>0.16200000000000001</v>
      </c>
      <c r="ET832">
        <f t="shared" si="1027"/>
        <v>15</v>
      </c>
      <c r="EU832" s="61">
        <f t="shared" si="1028"/>
        <v>13.4</v>
      </c>
      <c r="EV832" s="53" t="e">
        <f>IF(ISNUMBER(EK832),EK832*#REF!,"")</f>
        <v>#REF!</v>
      </c>
      <c r="EW832" s="53" t="e">
        <f>IF(ISNUMBER(EL832),EL832*#REF!,"")</f>
        <v>#REF!</v>
      </c>
      <c r="EX832" s="53" t="e">
        <f>IF(ISNUMBER(EM832),EM832*#REF!,"")</f>
        <v>#REF!</v>
      </c>
      <c r="EY832" s="53" t="e">
        <f>IF(ISNUMBER(EN832),EN832*#REF!,"")</f>
        <v>#REF!</v>
      </c>
      <c r="EZ832" s="53" t="e">
        <f>IF(ISNUMBER(EO832),EO832*#REF!,"")</f>
        <v>#REF!</v>
      </c>
      <c r="FA832" s="53" t="e">
        <f>IF(ISNUMBER(EP832),EP832*#REF!,"")</f>
        <v>#REF!</v>
      </c>
      <c r="FB832" s="53" t="e">
        <f>IF(ISNUMBER(EQ832),EQ832*#REF!,"")</f>
        <v>#REF!</v>
      </c>
      <c r="FC832" s="53" t="str">
        <f>IF(ISNUMBER(ER832),ER832*#REF!,"")</f>
        <v/>
      </c>
      <c r="FD832" s="53" t="e">
        <f>IF(ISNUMBER(ES832),ES832*#REF!,"")</f>
        <v>#REF!</v>
      </c>
      <c r="FE832" s="53" t="e">
        <f>IF(ISNUMBER(ET832),ET832*#REF!,"")</f>
        <v>#REF!</v>
      </c>
      <c r="FF832" s="52" t="e">
        <f>IF(ISNUMBER(EU832),EU832*#REF!,"")</f>
        <v>#REF!</v>
      </c>
      <c r="FG832" s="55" t="str">
        <f t="shared" si="1029"/>
        <v/>
      </c>
      <c r="FH832" s="55" t="str">
        <f t="shared" si="1030"/>
        <v/>
      </c>
      <c r="FI832" s="55" t="str">
        <f t="shared" si="1031"/>
        <v/>
      </c>
      <c r="FJ832" s="55" t="str">
        <f t="shared" si="1032"/>
        <v/>
      </c>
      <c r="FK832" s="55" t="str">
        <f t="shared" si="1033"/>
        <v/>
      </c>
      <c r="FL832" s="55" t="str">
        <f t="shared" si="1034"/>
        <v/>
      </c>
      <c r="FM832" s="55" t="str">
        <f t="shared" si="1035"/>
        <v/>
      </c>
      <c r="FN832" s="55" t="str">
        <f t="shared" si="1036"/>
        <v/>
      </c>
      <c r="FO832" s="55" t="str">
        <f t="shared" si="1037"/>
        <v/>
      </c>
      <c r="FP832" s="55" t="str">
        <f t="shared" si="1038"/>
        <v/>
      </c>
      <c r="FQ832" s="59" t="str">
        <f t="shared" si="1039"/>
        <v/>
      </c>
      <c r="FR832" s="53" t="str">
        <f t="shared" si="992"/>
        <v/>
      </c>
      <c r="FS832" s="53" t="e">
        <f t="shared" si="1040"/>
        <v>#VALUE!</v>
      </c>
      <c r="FT832" s="19" t="e">
        <f t="shared" si="1041"/>
        <v>#VALUE!</v>
      </c>
      <c r="FU832" s="19" t="e">
        <f t="shared" si="1042"/>
        <v>#VALUE!</v>
      </c>
      <c r="FV832" s="19" t="e">
        <f t="shared" si="1043"/>
        <v>#VALUE!</v>
      </c>
      <c r="FW832" s="50" t="e">
        <f t="shared" si="1044"/>
        <v>#VALUE!</v>
      </c>
      <c r="FX832" s="120">
        <f t="shared" si="1045"/>
        <v>0</v>
      </c>
      <c r="FY832" s="120">
        <f t="shared" si="1046"/>
        <v>0</v>
      </c>
      <c r="FZ832" s="120">
        <f t="shared" si="1047"/>
        <v>0</v>
      </c>
      <c r="GA832" s="120">
        <f t="shared" si="1048"/>
        <v>0</v>
      </c>
      <c r="GB832" s="120">
        <f t="shared" si="1049"/>
        <v>0</v>
      </c>
      <c r="GC832" s="120">
        <f t="shared" si="1050"/>
        <v>0</v>
      </c>
      <c r="GD832" s="120">
        <f t="shared" si="1051"/>
        <v>0</v>
      </c>
      <c r="GE832" s="120">
        <f t="shared" si="1052"/>
        <v>0</v>
      </c>
      <c r="GF832" s="120">
        <f t="shared" si="1053"/>
        <v>0</v>
      </c>
      <c r="GG832">
        <f t="shared" si="1054"/>
        <v>0</v>
      </c>
      <c r="GH832">
        <f t="shared" si="1055"/>
        <v>0</v>
      </c>
      <c r="GI832">
        <v>6</v>
      </c>
      <c r="GJ832" t="str">
        <f t="shared" si="1056"/>
        <v/>
      </c>
    </row>
    <row r="833" spans="1:192" ht="15" x14ac:dyDescent="0.25">
      <c r="A833" s="50">
        <f t="shared" si="1057"/>
        <v>832</v>
      </c>
      <c r="B833" s="2" t="s">
        <v>1065</v>
      </c>
      <c r="C833" s="2" t="s">
        <v>1067</v>
      </c>
      <c r="D833" s="2" t="s">
        <v>1068</v>
      </c>
      <c r="E833" s="2"/>
      <c r="F833" s="271">
        <v>3543920</v>
      </c>
      <c r="G833" s="271">
        <v>5687480</v>
      </c>
      <c r="H833" s="77">
        <f t="shared" si="996"/>
        <v>543828.00199999998</v>
      </c>
      <c r="I833" s="77">
        <f t="shared" si="997"/>
        <v>5685644.7980000004</v>
      </c>
      <c r="J833" s="66">
        <v>303.36</v>
      </c>
      <c r="K833" s="66" t="s">
        <v>1333</v>
      </c>
      <c r="L833" s="19">
        <v>299</v>
      </c>
      <c r="M833" s="19">
        <v>200</v>
      </c>
      <c r="N833" s="19">
        <v>290</v>
      </c>
      <c r="O833" s="19">
        <v>145.05000000000001</v>
      </c>
      <c r="Q833" s="2" t="s">
        <v>1339</v>
      </c>
      <c r="R833" t="s">
        <v>2883</v>
      </c>
      <c r="S833" s="2" t="s">
        <v>1324</v>
      </c>
      <c r="T833" s="241" t="str">
        <f t="shared" si="998"/>
        <v>-</v>
      </c>
      <c r="U833" s="241" t="str">
        <f t="shared" si="999"/>
        <v>-</v>
      </c>
      <c r="V833" s="241" t="str">
        <f t="shared" si="1000"/>
        <v>-</v>
      </c>
      <c r="W833" s="241" t="str">
        <f t="shared" si="991"/>
        <v>-</v>
      </c>
      <c r="X833" s="260">
        <f t="shared" si="1058"/>
        <v>6</v>
      </c>
      <c r="Y833" s="261" t="str">
        <f t="shared" si="993"/>
        <v/>
      </c>
      <c r="Z833" s="56"/>
      <c r="AA833" s="48">
        <v>40778</v>
      </c>
      <c r="AB833" s="73">
        <v>2</v>
      </c>
      <c r="AC833" s="2" t="s">
        <v>858</v>
      </c>
      <c r="AD833" s="2" t="s">
        <v>2386</v>
      </c>
      <c r="AE833" s="57" t="s">
        <v>2404</v>
      </c>
      <c r="AF833" s="66">
        <v>13.3</v>
      </c>
      <c r="AG833" s="19">
        <v>267</v>
      </c>
      <c r="AH833" s="19">
        <v>7.47</v>
      </c>
      <c r="AI833" s="272"/>
      <c r="AS833" s="193">
        <f>SUM(AU833:BN833)+SUM(BO833:CL833)/1000</f>
        <v>237.95999999999998</v>
      </c>
      <c r="AT833" s="248" t="str">
        <f>FR833</f>
        <v/>
      </c>
      <c r="AU833">
        <v>6.26</v>
      </c>
      <c r="AV833">
        <v>9.1999999999999993</v>
      </c>
      <c r="AW833">
        <v>39.21</v>
      </c>
      <c r="AX833">
        <v>5.01</v>
      </c>
      <c r="AY833">
        <v>17.3</v>
      </c>
      <c r="AZ833" s="61">
        <v>159.1</v>
      </c>
      <c r="BB833">
        <v>1.88</v>
      </c>
      <c r="BJ833">
        <v>0</v>
      </c>
      <c r="BO833" s="90"/>
      <c r="BP833" s="273"/>
      <c r="BQ833" s="90"/>
      <c r="BR833" s="90"/>
      <c r="BS833" s="90"/>
      <c r="BT833" s="90"/>
      <c r="BU833" s="90"/>
      <c r="BV833" s="90"/>
      <c r="BW833" s="90"/>
      <c r="BX833" s="90"/>
      <c r="BY833" s="90"/>
      <c r="BZ833" s="90"/>
      <c r="CA833" s="90"/>
      <c r="CB833" s="90"/>
      <c r="CC833" s="90"/>
      <c r="CD833" s="90"/>
      <c r="CE833" s="90"/>
      <c r="CF833" s="90"/>
      <c r="CG833" s="90"/>
      <c r="CH833" s="90"/>
      <c r="CI833" s="90"/>
      <c r="CJ833" s="90"/>
      <c r="CK833" s="90"/>
      <c r="CL833" s="91"/>
      <c r="CM833" s="90"/>
      <c r="CN833" s="90" t="s">
        <v>3088</v>
      </c>
      <c r="CO833" s="90"/>
      <c r="DB833" s="103"/>
      <c r="DC833" s="103"/>
      <c r="DD833" s="103"/>
      <c r="DE833" s="107">
        <v>-15.1</v>
      </c>
      <c r="DF833" s="105" t="s">
        <v>2405</v>
      </c>
      <c r="DG833" s="107">
        <v>-8.61</v>
      </c>
      <c r="DH833" s="103"/>
      <c r="DI833" s="103"/>
      <c r="DJ833" s="103"/>
      <c r="DK833" s="103"/>
      <c r="DL833" s="103"/>
      <c r="DM833" s="103"/>
      <c r="DN833" s="103"/>
      <c r="DO833" s="103"/>
      <c r="DP833" s="103"/>
      <c r="DQ833" s="103"/>
      <c r="DR833" s="103"/>
      <c r="DS833" s="104"/>
      <c r="DT833" s="50">
        <f t="shared" si="1001"/>
        <v>0</v>
      </c>
      <c r="DU833" s="73">
        <f t="shared" si="1002"/>
        <v>0</v>
      </c>
      <c r="DV833" s="73">
        <f t="shared" si="1003"/>
        <v>0</v>
      </c>
      <c r="DW833" s="73">
        <f t="shared" si="1004"/>
        <v>1</v>
      </c>
      <c r="DX833" s="73">
        <f t="shared" si="1005"/>
        <v>0</v>
      </c>
      <c r="DY833" s="125">
        <f t="shared" si="1006"/>
        <v>0</v>
      </c>
      <c r="DZ833" s="73">
        <f t="shared" si="1007"/>
        <v>1</v>
      </c>
      <c r="EA833" s="19">
        <f t="shared" si="1008"/>
        <v>0</v>
      </c>
      <c r="EB833" s="50">
        <f t="shared" si="1009"/>
        <v>0</v>
      </c>
      <c r="EC833" s="19">
        <f t="shared" si="1010"/>
        <v>1</v>
      </c>
      <c r="ED833" s="19">
        <f t="shared" si="1011"/>
        <v>0</v>
      </c>
      <c r="EE833" s="19">
        <f t="shared" si="1012"/>
        <v>0</v>
      </c>
      <c r="EF833" s="50">
        <f t="shared" si="1013"/>
        <v>0</v>
      </c>
      <c r="EG833" s="19">
        <f t="shared" si="1014"/>
        <v>0</v>
      </c>
      <c r="EH833" s="19">
        <f t="shared" si="1015"/>
        <v>0</v>
      </c>
      <c r="EI833" s="50">
        <f t="shared" si="1016"/>
        <v>1</v>
      </c>
      <c r="EJ833" s="125">
        <f t="shared" si="1017"/>
        <v>1</v>
      </c>
      <c r="EK833">
        <f t="shared" si="1018"/>
        <v>6.26</v>
      </c>
      <c r="EL833">
        <f t="shared" si="1019"/>
        <v>1.88</v>
      </c>
      <c r="EM833">
        <f t="shared" si="1020"/>
        <v>9.1999999999999993</v>
      </c>
      <c r="EN833">
        <f t="shared" si="1021"/>
        <v>39.21</v>
      </c>
      <c r="EO833" t="str">
        <f t="shared" si="1022"/>
        <v/>
      </c>
      <c r="EP833" t="str">
        <f t="shared" si="1023"/>
        <v/>
      </c>
      <c r="EQ833">
        <f t="shared" si="1024"/>
        <v>159.1</v>
      </c>
      <c r="ER833" t="str">
        <f t="shared" si="1025"/>
        <v/>
      </c>
      <c r="ES833">
        <f t="shared" si="1026"/>
        <v>0</v>
      </c>
      <c r="ET833">
        <f t="shared" si="1027"/>
        <v>17.3</v>
      </c>
      <c r="EU833" s="61">
        <f t="shared" si="1028"/>
        <v>5.01</v>
      </c>
      <c r="EV833" s="53" t="e">
        <f>IF(ISNUMBER(EK833),EK833*#REF!,"")</f>
        <v>#REF!</v>
      </c>
      <c r="EW833" s="53" t="e">
        <f>IF(ISNUMBER(EL833),EL833*#REF!,"")</f>
        <v>#REF!</v>
      </c>
      <c r="EX833" s="53" t="e">
        <f>IF(ISNUMBER(EM833),EM833*#REF!,"")</f>
        <v>#REF!</v>
      </c>
      <c r="EY833" s="53" t="e">
        <f>IF(ISNUMBER(EN833),EN833*#REF!,"")</f>
        <v>#REF!</v>
      </c>
      <c r="EZ833" s="53" t="str">
        <f>IF(ISNUMBER(EO833),EO833*#REF!,"")</f>
        <v/>
      </c>
      <c r="FA833" s="53" t="str">
        <f>IF(ISNUMBER(EP833),EP833*#REF!,"")</f>
        <v/>
      </c>
      <c r="FB833" s="53" t="e">
        <f>IF(ISNUMBER(EQ833),EQ833*#REF!,"")</f>
        <v>#REF!</v>
      </c>
      <c r="FC833" s="53" t="str">
        <f>IF(ISNUMBER(ER833),ER833*#REF!,"")</f>
        <v/>
      </c>
      <c r="FD833" s="53" t="e">
        <f>IF(ISNUMBER(ES833),ES833*#REF!,"")</f>
        <v>#REF!</v>
      </c>
      <c r="FE833" s="53" t="e">
        <f>IF(ISNUMBER(ET833),ET833*#REF!,"")</f>
        <v>#REF!</v>
      </c>
      <c r="FF833" s="52" t="e">
        <f>IF(ISNUMBER(EU833),EU833*#REF!,"")</f>
        <v>#REF!</v>
      </c>
      <c r="FG833" s="55" t="str">
        <f t="shared" si="1029"/>
        <v/>
      </c>
      <c r="FH833" s="55" t="str">
        <f t="shared" si="1030"/>
        <v/>
      </c>
      <c r="FI833" s="55" t="str">
        <f t="shared" si="1031"/>
        <v/>
      </c>
      <c r="FJ833" s="55" t="str">
        <f t="shared" si="1032"/>
        <v/>
      </c>
      <c r="FK833" s="55" t="str">
        <f t="shared" si="1033"/>
        <v/>
      </c>
      <c r="FL833" s="55" t="str">
        <f t="shared" si="1034"/>
        <v/>
      </c>
      <c r="FM833" s="55" t="str">
        <f t="shared" si="1035"/>
        <v/>
      </c>
      <c r="FN833" s="55" t="str">
        <f t="shared" si="1036"/>
        <v/>
      </c>
      <c r="FO833" s="55" t="str">
        <f t="shared" si="1037"/>
        <v/>
      </c>
      <c r="FP833" s="55" t="str">
        <f t="shared" si="1038"/>
        <v/>
      </c>
      <c r="FQ833" s="59" t="str">
        <f t="shared" si="1039"/>
        <v/>
      </c>
      <c r="FR833" s="53" t="str">
        <f t="shared" si="992"/>
        <v/>
      </c>
      <c r="FS833" s="53" t="e">
        <f t="shared" si="1040"/>
        <v>#VALUE!</v>
      </c>
      <c r="FT833" s="19" t="e">
        <f t="shared" si="1041"/>
        <v>#VALUE!</v>
      </c>
      <c r="FU833" s="19" t="e">
        <f t="shared" si="1042"/>
        <v>#VALUE!</v>
      </c>
      <c r="FV833" s="19" t="e">
        <f t="shared" si="1043"/>
        <v>#VALUE!</v>
      </c>
      <c r="FW833" s="50" t="e">
        <f t="shared" si="1044"/>
        <v>#VALUE!</v>
      </c>
      <c r="FX833" s="120">
        <f t="shared" si="1045"/>
        <v>0</v>
      </c>
      <c r="FY833" s="120">
        <f t="shared" si="1046"/>
        <v>0</v>
      </c>
      <c r="FZ833" s="120">
        <f t="shared" si="1047"/>
        <v>0</v>
      </c>
      <c r="GA833" s="120">
        <f t="shared" si="1048"/>
        <v>0</v>
      </c>
      <c r="GB833" s="120">
        <f t="shared" si="1049"/>
        <v>0</v>
      </c>
      <c r="GC833" s="120">
        <f t="shared" si="1050"/>
        <v>0</v>
      </c>
      <c r="GD833" s="120">
        <f t="shared" si="1051"/>
        <v>0</v>
      </c>
      <c r="GE833" s="120">
        <f t="shared" si="1052"/>
        <v>0</v>
      </c>
      <c r="GF833" s="120">
        <f t="shared" si="1053"/>
        <v>0</v>
      </c>
      <c r="GG833">
        <f t="shared" si="1054"/>
        <v>0</v>
      </c>
      <c r="GH833">
        <f t="shared" si="1055"/>
        <v>0</v>
      </c>
      <c r="GI833">
        <v>6</v>
      </c>
      <c r="GJ833" t="str">
        <f t="shared" si="1056"/>
        <v/>
      </c>
    </row>
    <row r="834" spans="1:192" ht="15" x14ac:dyDescent="0.25">
      <c r="A834" s="50">
        <f t="shared" si="1057"/>
        <v>833</v>
      </c>
      <c r="B834" s="2" t="s">
        <v>1064</v>
      </c>
      <c r="C834" s="2" t="s">
        <v>1069</v>
      </c>
      <c r="D834" s="2" t="s">
        <v>1073</v>
      </c>
      <c r="E834" s="2"/>
      <c r="F834" s="271">
        <v>3539290</v>
      </c>
      <c r="G834" s="271">
        <v>5687570</v>
      </c>
      <c r="H834" s="77">
        <f t="shared" si="996"/>
        <v>539199.85399999993</v>
      </c>
      <c r="I834" s="77">
        <f t="shared" si="997"/>
        <v>5685734.7620000001</v>
      </c>
      <c r="J834" s="66">
        <v>190</v>
      </c>
      <c r="K834" s="66" t="s">
        <v>1333</v>
      </c>
      <c r="L834" s="19">
        <v>129.5</v>
      </c>
      <c r="M834" s="19">
        <v>57.3</v>
      </c>
      <c r="N834" s="19">
        <v>129.36000000000001</v>
      </c>
      <c r="Q834" s="2" t="s">
        <v>1339</v>
      </c>
      <c r="R834" t="s">
        <v>2882</v>
      </c>
      <c r="S834" s="2" t="s">
        <v>1324</v>
      </c>
      <c r="T834" s="241" t="str">
        <f t="shared" si="998"/>
        <v>-</v>
      </c>
      <c r="U834" s="241" t="str">
        <f t="shared" si="999"/>
        <v>-</v>
      </c>
      <c r="V834" s="241" t="str">
        <f t="shared" si="1000"/>
        <v>-</v>
      </c>
      <c r="W834" s="241" t="str">
        <f t="shared" si="991"/>
        <v>-</v>
      </c>
      <c r="X834" s="260">
        <f t="shared" si="1058"/>
        <v>6</v>
      </c>
      <c r="Y834" s="261" t="str">
        <f t="shared" si="993"/>
        <v/>
      </c>
      <c r="Z834" s="56"/>
      <c r="AA834" s="48" t="s">
        <v>1783</v>
      </c>
      <c r="AB834" s="73">
        <v>1</v>
      </c>
      <c r="AC834" s="2" t="s">
        <v>1038</v>
      </c>
      <c r="AD834" s="2" t="s">
        <v>2215</v>
      </c>
      <c r="AE834" s="57" t="s">
        <v>1431</v>
      </c>
      <c r="AF834" s="66">
        <v>11.3</v>
      </c>
      <c r="AH834" s="19">
        <v>7.7</v>
      </c>
      <c r="AI834" s="272"/>
      <c r="AS834" s="204"/>
      <c r="AT834" s="249"/>
      <c r="AU834" s="51"/>
      <c r="AV834" s="51"/>
      <c r="AW834" s="51"/>
      <c r="AX834" s="51"/>
      <c r="AY834" s="51"/>
      <c r="AZ834" s="49">
        <v>226</v>
      </c>
      <c r="BO834" s="90"/>
      <c r="BP834" s="273"/>
      <c r="BQ834" s="90"/>
      <c r="BR834" s="90"/>
      <c r="BS834" s="90"/>
      <c r="BT834" s="90"/>
      <c r="BU834" s="90"/>
      <c r="BV834" s="90"/>
      <c r="BW834" s="90"/>
      <c r="BX834" s="90"/>
      <c r="BY834" s="90"/>
      <c r="BZ834" s="90"/>
      <c r="CA834" s="90"/>
      <c r="CB834" s="90"/>
      <c r="CC834" s="90"/>
      <c r="CD834" s="90"/>
      <c r="CE834" s="90"/>
      <c r="CF834" s="90"/>
      <c r="CG834" s="90"/>
      <c r="CH834" s="90"/>
      <c r="CI834" s="90"/>
      <c r="CJ834" s="90"/>
      <c r="CK834" s="90"/>
      <c r="CL834" s="91"/>
      <c r="CM834" s="90"/>
      <c r="CN834" s="90">
        <v>24</v>
      </c>
      <c r="CO834" s="90"/>
      <c r="DB834" s="103"/>
      <c r="DC834" s="90" t="s">
        <v>2406</v>
      </c>
      <c r="DD834" s="103"/>
      <c r="DE834" s="129">
        <v>-15</v>
      </c>
      <c r="DF834" s="90" t="s">
        <v>2407</v>
      </c>
      <c r="DG834" s="103">
        <v>-8.67</v>
      </c>
      <c r="DH834" s="103"/>
      <c r="DI834" s="103"/>
      <c r="DJ834" s="103"/>
      <c r="DK834" s="103"/>
      <c r="DL834" s="103"/>
      <c r="DM834" s="103"/>
      <c r="DN834" s="103"/>
      <c r="DO834" s="103"/>
      <c r="DP834" s="103"/>
      <c r="DQ834" s="103"/>
      <c r="DR834" s="103"/>
      <c r="DS834" s="104"/>
      <c r="DT834" s="50">
        <f t="shared" si="1001"/>
        <v>1</v>
      </c>
      <c r="DU834" s="73">
        <f t="shared" si="1002"/>
        <v>0</v>
      </c>
      <c r="DV834" s="73">
        <f t="shared" si="1003"/>
        <v>0</v>
      </c>
      <c r="DW834" s="73">
        <f t="shared" si="1004"/>
        <v>1</v>
      </c>
      <c r="DX834" s="73">
        <f t="shared" si="1005"/>
        <v>0</v>
      </c>
      <c r="DY834" s="125">
        <f t="shared" si="1006"/>
        <v>0</v>
      </c>
      <c r="DZ834" s="73">
        <f t="shared" si="1007"/>
        <v>1</v>
      </c>
      <c r="EA834" s="19">
        <f t="shared" si="1008"/>
        <v>0</v>
      </c>
      <c r="EB834" s="50">
        <f t="shared" si="1009"/>
        <v>0</v>
      </c>
      <c r="EC834" s="19">
        <f t="shared" si="1010"/>
        <v>0</v>
      </c>
      <c r="ED834" s="19">
        <f t="shared" si="1011"/>
        <v>0</v>
      </c>
      <c r="EE834" s="19">
        <f t="shared" si="1012"/>
        <v>0</v>
      </c>
      <c r="EF834" s="50">
        <f t="shared" si="1013"/>
        <v>1</v>
      </c>
      <c r="EG834" s="19">
        <f t="shared" si="1014"/>
        <v>1</v>
      </c>
      <c r="EH834" s="19">
        <f t="shared" si="1015"/>
        <v>0</v>
      </c>
      <c r="EI834" s="50">
        <f t="shared" si="1016"/>
        <v>0</v>
      </c>
      <c r="EJ834" s="125">
        <f t="shared" si="1017"/>
        <v>1</v>
      </c>
      <c r="EK834" t="str">
        <f t="shared" si="1018"/>
        <v/>
      </c>
      <c r="EL834" t="str">
        <f t="shared" si="1019"/>
        <v/>
      </c>
      <c r="EM834" t="str">
        <f t="shared" si="1020"/>
        <v/>
      </c>
      <c r="EN834" t="str">
        <f t="shared" si="1021"/>
        <v/>
      </c>
      <c r="EO834" t="str">
        <f t="shared" si="1022"/>
        <v/>
      </c>
      <c r="EP834" t="str">
        <f t="shared" si="1023"/>
        <v/>
      </c>
      <c r="EQ834">
        <f t="shared" si="1024"/>
        <v>226</v>
      </c>
      <c r="ER834" t="str">
        <f t="shared" si="1025"/>
        <v/>
      </c>
      <c r="ES834" t="str">
        <f t="shared" si="1026"/>
        <v/>
      </c>
      <c r="ET834" t="str">
        <f t="shared" si="1027"/>
        <v/>
      </c>
      <c r="EU834" s="61" t="str">
        <f t="shared" si="1028"/>
        <v/>
      </c>
      <c r="EV834" s="53" t="str">
        <f>IF(ISNUMBER(EK834),EK834*#REF!,"")</f>
        <v/>
      </c>
      <c r="EW834" s="53" t="str">
        <f>IF(ISNUMBER(EL834),EL834*#REF!,"")</f>
        <v/>
      </c>
      <c r="EX834" s="53" t="str">
        <f>IF(ISNUMBER(EM834),EM834*#REF!,"")</f>
        <v/>
      </c>
      <c r="EY834" s="53" t="str">
        <f>IF(ISNUMBER(EN834),EN834*#REF!,"")</f>
        <v/>
      </c>
      <c r="EZ834" s="53" t="str">
        <f>IF(ISNUMBER(EO834),EO834*#REF!,"")</f>
        <v/>
      </c>
      <c r="FA834" s="53" t="str">
        <f>IF(ISNUMBER(EP834),EP834*#REF!,"")</f>
        <v/>
      </c>
      <c r="FB834" s="53" t="e">
        <f>IF(ISNUMBER(EQ834),EQ834*#REF!,"")</f>
        <v>#REF!</v>
      </c>
      <c r="FC834" s="53" t="str">
        <f>IF(ISNUMBER(ER834),ER834*#REF!,"")</f>
        <v/>
      </c>
      <c r="FD834" s="53" t="str">
        <f>IF(ISNUMBER(ES834),ES834*#REF!,"")</f>
        <v/>
      </c>
      <c r="FE834" s="53" t="str">
        <f>IF(ISNUMBER(ET834),ET834*#REF!,"")</f>
        <v/>
      </c>
      <c r="FF834" s="52" t="str">
        <f>IF(ISNUMBER(EU834),EU834*#REF!,"")</f>
        <v/>
      </c>
      <c r="FG834" s="55" t="str">
        <f t="shared" si="1029"/>
        <v/>
      </c>
      <c r="FH834" s="55" t="str">
        <f t="shared" si="1030"/>
        <v/>
      </c>
      <c r="FI834" s="55" t="str">
        <f t="shared" si="1031"/>
        <v/>
      </c>
      <c r="FJ834" s="55" t="str">
        <f t="shared" si="1032"/>
        <v/>
      </c>
      <c r="FK834" s="55" t="str">
        <f t="shared" si="1033"/>
        <v/>
      </c>
      <c r="FL834" s="55" t="str">
        <f t="shared" si="1034"/>
        <v/>
      </c>
      <c r="FM834" s="55" t="str">
        <f t="shared" si="1035"/>
        <v/>
      </c>
      <c r="FN834" s="55" t="str">
        <f t="shared" si="1036"/>
        <v/>
      </c>
      <c r="FO834" s="55" t="str">
        <f t="shared" si="1037"/>
        <v/>
      </c>
      <c r="FP834" s="55" t="str">
        <f t="shared" si="1038"/>
        <v/>
      </c>
      <c r="FQ834" s="59" t="str">
        <f t="shared" si="1039"/>
        <v/>
      </c>
      <c r="FR834" s="53" t="str">
        <f t="shared" si="992"/>
        <v/>
      </c>
      <c r="FS834" s="53">
        <f t="shared" si="1040"/>
        <v>0</v>
      </c>
      <c r="FT834" s="19">
        <f t="shared" si="1041"/>
        <v>1</v>
      </c>
      <c r="FU834" s="19">
        <f t="shared" si="1042"/>
        <v>0</v>
      </c>
      <c r="FV834" s="19">
        <f t="shared" si="1043"/>
        <v>0</v>
      </c>
      <c r="FW834" s="50">
        <f t="shared" si="1044"/>
        <v>0</v>
      </c>
      <c r="FX834" s="120">
        <f t="shared" si="1045"/>
        <v>0</v>
      </c>
      <c r="FY834" s="120">
        <f t="shared" si="1046"/>
        <v>0</v>
      </c>
      <c r="FZ834" s="120">
        <f t="shared" si="1047"/>
        <v>0</v>
      </c>
      <c r="GA834" s="120">
        <f t="shared" si="1048"/>
        <v>0</v>
      </c>
      <c r="GB834" s="120">
        <f t="shared" si="1049"/>
        <v>0</v>
      </c>
      <c r="GC834" s="120">
        <f t="shared" si="1050"/>
        <v>0</v>
      </c>
      <c r="GD834" s="120">
        <f t="shared" si="1051"/>
        <v>0</v>
      </c>
      <c r="GE834" s="120">
        <f t="shared" si="1052"/>
        <v>0</v>
      </c>
      <c r="GF834" s="120">
        <f t="shared" si="1053"/>
        <v>0</v>
      </c>
      <c r="GG834">
        <f t="shared" si="1054"/>
        <v>0</v>
      </c>
      <c r="GH834">
        <f t="shared" si="1055"/>
        <v>0</v>
      </c>
      <c r="GI834">
        <v>6</v>
      </c>
      <c r="GJ834" t="str">
        <f t="shared" si="1056"/>
        <v/>
      </c>
    </row>
    <row r="835" spans="1:192" ht="15" x14ac:dyDescent="0.25">
      <c r="A835" s="50">
        <f t="shared" si="1057"/>
        <v>834</v>
      </c>
      <c r="B835" s="2" t="s">
        <v>1064</v>
      </c>
      <c r="C835" s="2" t="s">
        <v>1069</v>
      </c>
      <c r="D835" s="2" t="s">
        <v>1073</v>
      </c>
      <c r="E835" s="2"/>
      <c r="F835" s="271">
        <v>3539290</v>
      </c>
      <c r="G835" s="271">
        <v>5687570</v>
      </c>
      <c r="H835" s="77">
        <f t="shared" si="996"/>
        <v>539199.85399999993</v>
      </c>
      <c r="I835" s="77">
        <f t="shared" si="997"/>
        <v>5685734.7620000001</v>
      </c>
      <c r="J835" s="66">
        <v>190</v>
      </c>
      <c r="K835" s="66" t="s">
        <v>1333</v>
      </c>
      <c r="L835" s="19">
        <v>129.5</v>
      </c>
      <c r="M835" s="19">
        <v>57.3</v>
      </c>
      <c r="N835" s="19">
        <v>129.36000000000001</v>
      </c>
      <c r="Q835" s="2" t="s">
        <v>1339</v>
      </c>
      <c r="R835" t="s">
        <v>2882</v>
      </c>
      <c r="S835" s="2" t="s">
        <v>1324</v>
      </c>
      <c r="T835" s="241" t="str">
        <f t="shared" si="998"/>
        <v>-</v>
      </c>
      <c r="U835" s="241" t="str">
        <f t="shared" si="999"/>
        <v>-</v>
      </c>
      <c r="V835" s="241" t="str">
        <f t="shared" si="1000"/>
        <v>-</v>
      </c>
      <c r="W835" s="241" t="str">
        <f t="shared" ref="W835:W898" si="1059">IF(EH835=1,"A","-")</f>
        <v>-</v>
      </c>
      <c r="X835" s="260">
        <f t="shared" si="1058"/>
        <v>6</v>
      </c>
      <c r="Y835" s="261" t="str">
        <f t="shared" si="993"/>
        <v/>
      </c>
      <c r="Z835" s="56"/>
      <c r="AA835" s="131">
        <v>33848</v>
      </c>
      <c r="AB835" s="73">
        <v>2</v>
      </c>
      <c r="AC835" s="2" t="s">
        <v>1038</v>
      </c>
      <c r="AD835" s="2" t="s">
        <v>1960</v>
      </c>
      <c r="AE835" s="70" t="s">
        <v>2747</v>
      </c>
      <c r="AF835" s="66">
        <v>12.1</v>
      </c>
      <c r="AG835" s="19">
        <v>381</v>
      </c>
      <c r="AH835" s="19">
        <v>6.67</v>
      </c>
      <c r="AI835" s="272"/>
      <c r="AS835" s="193">
        <f>SUM(AU835:BN835)+SUM(BO835:CL835)/1000</f>
        <v>302.68300000000005</v>
      </c>
      <c r="AT835" s="248" t="str">
        <f>FR835</f>
        <v/>
      </c>
      <c r="AU835">
        <v>10.8</v>
      </c>
      <c r="AV835">
        <v>15.8</v>
      </c>
      <c r="AW835">
        <v>44.9</v>
      </c>
      <c r="AX835">
        <v>22</v>
      </c>
      <c r="AY835">
        <v>21.1</v>
      </c>
      <c r="AZ835" s="49">
        <v>158</v>
      </c>
      <c r="BB835">
        <v>2.4</v>
      </c>
      <c r="BD835">
        <v>0</v>
      </c>
      <c r="BE835">
        <v>7.1999999999999995E-2</v>
      </c>
      <c r="BF835">
        <v>0</v>
      </c>
      <c r="BJ835">
        <v>27.6</v>
      </c>
      <c r="BK835">
        <v>0</v>
      </c>
      <c r="BN835" s="61">
        <v>0</v>
      </c>
      <c r="BO835" s="90"/>
      <c r="BP835" s="273">
        <v>11</v>
      </c>
      <c r="BQ835" s="90"/>
      <c r="BR835" s="90"/>
      <c r="BS835" s="90"/>
      <c r="BT835" s="90"/>
      <c r="BU835" s="90"/>
      <c r="BV835" s="90"/>
      <c r="BW835" s="90"/>
      <c r="BX835" s="90"/>
      <c r="BY835" s="90"/>
      <c r="BZ835" s="90"/>
      <c r="CA835" s="90"/>
      <c r="CB835" s="90"/>
      <c r="CC835" s="90"/>
      <c r="CD835" s="90"/>
      <c r="CE835" s="90"/>
      <c r="CF835" s="90"/>
      <c r="CG835" s="90"/>
      <c r="CH835" s="90"/>
      <c r="CI835" s="90"/>
      <c r="CJ835" s="90"/>
      <c r="CK835" s="90"/>
      <c r="CL835" s="91"/>
      <c r="CM835" s="90">
        <v>7.4</v>
      </c>
      <c r="CN835" s="90">
        <v>23.3</v>
      </c>
      <c r="CO835" s="90"/>
      <c r="DB835" s="103"/>
      <c r="DC835" s="90" t="s">
        <v>2408</v>
      </c>
      <c r="DD835" s="103"/>
      <c r="DE835" s="103">
        <v>-17.399999999999999</v>
      </c>
      <c r="DF835" s="90" t="s">
        <v>2409</v>
      </c>
      <c r="DG835" s="103">
        <v>-8.58</v>
      </c>
      <c r="DH835" s="103"/>
      <c r="DI835" s="103"/>
      <c r="DJ835" s="103"/>
      <c r="DK835" s="103"/>
      <c r="DL835" s="103"/>
      <c r="DM835" s="103"/>
      <c r="DN835" s="103"/>
      <c r="DO835" s="103"/>
      <c r="DP835" s="103"/>
      <c r="DQ835" s="103"/>
      <c r="DR835" s="103"/>
      <c r="DS835" s="104"/>
      <c r="DT835" s="50">
        <f t="shared" si="1001"/>
        <v>0</v>
      </c>
      <c r="DU835" s="73">
        <f t="shared" si="1002"/>
        <v>0</v>
      </c>
      <c r="DV835" s="73">
        <f t="shared" si="1003"/>
        <v>0</v>
      </c>
      <c r="DW835" s="73">
        <f t="shared" si="1004"/>
        <v>1</v>
      </c>
      <c r="DX835" s="73">
        <f t="shared" si="1005"/>
        <v>0</v>
      </c>
      <c r="DY835" s="125">
        <f t="shared" si="1006"/>
        <v>0</v>
      </c>
      <c r="DZ835" s="73">
        <f t="shared" si="1007"/>
        <v>1</v>
      </c>
      <c r="EA835" s="19">
        <f t="shared" si="1008"/>
        <v>0</v>
      </c>
      <c r="EB835" s="50">
        <f t="shared" si="1009"/>
        <v>0</v>
      </c>
      <c r="EC835" s="19">
        <f t="shared" si="1010"/>
        <v>1</v>
      </c>
      <c r="ED835" s="19">
        <f t="shared" si="1011"/>
        <v>0</v>
      </c>
      <c r="EE835" s="19">
        <f t="shared" si="1012"/>
        <v>0</v>
      </c>
      <c r="EF835" s="50">
        <f t="shared" si="1013"/>
        <v>0</v>
      </c>
      <c r="EG835" s="19">
        <f t="shared" si="1014"/>
        <v>1</v>
      </c>
      <c r="EH835" s="19">
        <f t="shared" si="1015"/>
        <v>0</v>
      </c>
      <c r="EI835" s="50">
        <f t="shared" si="1016"/>
        <v>0</v>
      </c>
      <c r="EJ835" s="125">
        <f t="shared" si="1017"/>
        <v>1</v>
      </c>
      <c r="EK835">
        <f t="shared" si="1018"/>
        <v>10.8</v>
      </c>
      <c r="EL835">
        <f t="shared" si="1019"/>
        <v>2.4</v>
      </c>
      <c r="EM835">
        <f t="shared" si="1020"/>
        <v>15.8</v>
      </c>
      <c r="EN835">
        <f t="shared" si="1021"/>
        <v>44.9</v>
      </c>
      <c r="EO835">
        <f t="shared" si="1022"/>
        <v>0</v>
      </c>
      <c r="EP835">
        <f t="shared" si="1023"/>
        <v>7.1999999999999995E-2</v>
      </c>
      <c r="EQ835">
        <f t="shared" si="1024"/>
        <v>158</v>
      </c>
      <c r="ER835" t="str">
        <f t="shared" si="1025"/>
        <v/>
      </c>
      <c r="ES835">
        <f t="shared" si="1026"/>
        <v>27.6</v>
      </c>
      <c r="ET835">
        <f t="shared" si="1027"/>
        <v>21.1</v>
      </c>
      <c r="EU835" s="61">
        <f t="shared" si="1028"/>
        <v>22</v>
      </c>
      <c r="EV835" s="53" t="e">
        <f>IF(ISNUMBER(EK835),EK835*#REF!,"")</f>
        <v>#REF!</v>
      </c>
      <c r="EW835" s="53" t="e">
        <f>IF(ISNUMBER(EL835),EL835*#REF!,"")</f>
        <v>#REF!</v>
      </c>
      <c r="EX835" s="53" t="e">
        <f>IF(ISNUMBER(EM835),EM835*#REF!,"")</f>
        <v>#REF!</v>
      </c>
      <c r="EY835" s="53" t="e">
        <f>IF(ISNUMBER(EN835),EN835*#REF!,"")</f>
        <v>#REF!</v>
      </c>
      <c r="EZ835" s="53" t="e">
        <f>IF(ISNUMBER(EO835),EO835*#REF!,"")</f>
        <v>#REF!</v>
      </c>
      <c r="FA835" s="53" t="e">
        <f>IF(ISNUMBER(EP835),EP835*#REF!,"")</f>
        <v>#REF!</v>
      </c>
      <c r="FB835" s="53" t="e">
        <f>IF(ISNUMBER(EQ835),EQ835*#REF!,"")</f>
        <v>#REF!</v>
      </c>
      <c r="FC835" s="53" t="str">
        <f>IF(ISNUMBER(ER835),ER835*#REF!,"")</f>
        <v/>
      </c>
      <c r="FD835" s="53" t="e">
        <f>IF(ISNUMBER(ES835),ES835*#REF!,"")</f>
        <v>#REF!</v>
      </c>
      <c r="FE835" s="53" t="e">
        <f>IF(ISNUMBER(ET835),ET835*#REF!,"")</f>
        <v>#REF!</v>
      </c>
      <c r="FF835" s="52" t="e">
        <f>IF(ISNUMBER(EU835),EU835*#REF!,"")</f>
        <v>#REF!</v>
      </c>
      <c r="FG835" s="55" t="str">
        <f t="shared" si="1029"/>
        <v/>
      </c>
      <c r="FH835" s="55" t="str">
        <f t="shared" si="1030"/>
        <v/>
      </c>
      <c r="FI835" s="55" t="str">
        <f t="shared" si="1031"/>
        <v/>
      </c>
      <c r="FJ835" s="55" t="str">
        <f t="shared" si="1032"/>
        <v/>
      </c>
      <c r="FK835" s="55" t="str">
        <f t="shared" si="1033"/>
        <v/>
      </c>
      <c r="FL835" s="55" t="str">
        <f t="shared" si="1034"/>
        <v/>
      </c>
      <c r="FM835" s="55" t="str">
        <f t="shared" si="1035"/>
        <v/>
      </c>
      <c r="FN835" s="55" t="str">
        <f t="shared" si="1036"/>
        <v/>
      </c>
      <c r="FO835" s="55" t="str">
        <f t="shared" si="1037"/>
        <v/>
      </c>
      <c r="FP835" s="55" t="str">
        <f t="shared" si="1038"/>
        <v/>
      </c>
      <c r="FQ835" s="59" t="str">
        <f t="shared" si="1039"/>
        <v/>
      </c>
      <c r="FR835" s="53" t="str">
        <f t="shared" ref="FR835:FR898" si="1060">IFERROR((SUM(EV835:FA835)-SUM(FB835:FF835))/SUM(EV835:FF835)*100,"")</f>
        <v/>
      </c>
      <c r="FS835" s="53" t="e">
        <f t="shared" si="1040"/>
        <v>#VALUE!</v>
      </c>
      <c r="FT835" s="19" t="e">
        <f t="shared" si="1041"/>
        <v>#VALUE!</v>
      </c>
      <c r="FU835" s="19" t="e">
        <f t="shared" si="1042"/>
        <v>#VALUE!</v>
      </c>
      <c r="FV835" s="19" t="e">
        <f t="shared" si="1043"/>
        <v>#VALUE!</v>
      </c>
      <c r="FW835" s="50" t="e">
        <f t="shared" si="1044"/>
        <v>#VALUE!</v>
      </c>
      <c r="FX835" s="120">
        <f t="shared" si="1045"/>
        <v>0</v>
      </c>
      <c r="FY835" s="120">
        <f t="shared" si="1046"/>
        <v>0</v>
      </c>
      <c r="FZ835" s="120">
        <f t="shared" si="1047"/>
        <v>0</v>
      </c>
      <c r="GA835" s="120">
        <f t="shared" si="1048"/>
        <v>0</v>
      </c>
      <c r="GB835" s="120">
        <f t="shared" si="1049"/>
        <v>0</v>
      </c>
      <c r="GC835" s="120">
        <f t="shared" si="1050"/>
        <v>0</v>
      </c>
      <c r="GD835" s="120">
        <f t="shared" si="1051"/>
        <v>0</v>
      </c>
      <c r="GE835" s="120">
        <f t="shared" si="1052"/>
        <v>0</v>
      </c>
      <c r="GF835" s="120">
        <f t="shared" si="1053"/>
        <v>0</v>
      </c>
      <c r="GG835">
        <f t="shared" si="1054"/>
        <v>0</v>
      </c>
      <c r="GH835">
        <f t="shared" si="1055"/>
        <v>0</v>
      </c>
      <c r="GI835">
        <v>6</v>
      </c>
      <c r="GJ835" t="str">
        <f t="shared" si="1056"/>
        <v/>
      </c>
    </row>
    <row r="836" spans="1:192" ht="15" x14ac:dyDescent="0.25">
      <c r="A836" s="50">
        <f t="shared" si="1057"/>
        <v>835</v>
      </c>
      <c r="B836" s="2" t="s">
        <v>1064</v>
      </c>
      <c r="C836" s="2" t="s">
        <v>1070</v>
      </c>
      <c r="D836" s="2" t="s">
        <v>1073</v>
      </c>
      <c r="E836" s="2"/>
      <c r="F836" s="271">
        <v>3539760</v>
      </c>
      <c r="G836" s="271">
        <v>5688150</v>
      </c>
      <c r="H836" s="77">
        <f t="shared" si="996"/>
        <v>539669.66599999997</v>
      </c>
      <c r="I836" s="77">
        <f t="shared" si="997"/>
        <v>5686314.5300000003</v>
      </c>
      <c r="J836" s="66">
        <v>220</v>
      </c>
      <c r="K836" s="66" t="s">
        <v>1333</v>
      </c>
      <c r="L836" s="19">
        <v>150.80000000000001</v>
      </c>
      <c r="M836" s="19">
        <v>88.5</v>
      </c>
      <c r="N836" s="19">
        <v>148.5</v>
      </c>
      <c r="Q836" s="2" t="s">
        <v>1339</v>
      </c>
      <c r="R836" t="s">
        <v>2882</v>
      </c>
      <c r="S836" s="2" t="s">
        <v>1324</v>
      </c>
      <c r="T836" s="241" t="str">
        <f t="shared" si="998"/>
        <v>-</v>
      </c>
      <c r="U836" s="241" t="str">
        <f t="shared" si="999"/>
        <v>-</v>
      </c>
      <c r="V836" s="241" t="str">
        <f t="shared" si="1000"/>
        <v>-</v>
      </c>
      <c r="W836" s="241" t="str">
        <f t="shared" si="1059"/>
        <v>-</v>
      </c>
      <c r="X836" s="260">
        <f t="shared" si="1058"/>
        <v>6</v>
      </c>
      <c r="Y836" s="261" t="str">
        <f t="shared" ref="Y836:Y899" si="1061">GJ836</f>
        <v/>
      </c>
      <c r="Z836" s="56"/>
      <c r="AA836" s="48" t="s">
        <v>1783</v>
      </c>
      <c r="AB836" s="73">
        <v>1</v>
      </c>
      <c r="AC836" s="2" t="s">
        <v>1038</v>
      </c>
      <c r="AD836" s="2" t="s">
        <v>2215</v>
      </c>
      <c r="AE836" s="57" t="s">
        <v>1431</v>
      </c>
      <c r="AF836" s="66">
        <v>11.1</v>
      </c>
      <c r="AH836" s="108">
        <v>7</v>
      </c>
      <c r="AI836" s="272"/>
      <c r="AS836" s="204"/>
      <c r="AT836" s="249"/>
      <c r="AU836" s="51"/>
      <c r="AV836" s="51"/>
      <c r="AW836" s="51"/>
      <c r="AX836" s="51"/>
      <c r="AY836" s="51"/>
      <c r="AZ836" s="49">
        <v>122</v>
      </c>
      <c r="BO836" s="90"/>
      <c r="BP836" s="273"/>
      <c r="BQ836" s="90"/>
      <c r="BR836" s="90"/>
      <c r="BS836" s="90"/>
      <c r="BT836" s="90"/>
      <c r="BU836" s="90"/>
      <c r="BV836" s="90"/>
      <c r="BW836" s="90"/>
      <c r="BX836" s="90"/>
      <c r="BY836" s="90"/>
      <c r="BZ836" s="90"/>
      <c r="CA836" s="90"/>
      <c r="CB836" s="90"/>
      <c r="CC836" s="90"/>
      <c r="CD836" s="90"/>
      <c r="CE836" s="90"/>
      <c r="CF836" s="90"/>
      <c r="CG836" s="90"/>
      <c r="CH836" s="90"/>
      <c r="CI836" s="90"/>
      <c r="CJ836" s="90"/>
      <c r="CK836" s="90"/>
      <c r="CL836" s="91"/>
      <c r="CM836" s="90"/>
      <c r="CN836" s="90">
        <v>16</v>
      </c>
      <c r="CO836" s="90"/>
      <c r="DB836" s="103"/>
      <c r="DC836" s="90" t="s">
        <v>1886</v>
      </c>
      <c r="DD836" s="103"/>
      <c r="DE836" s="103">
        <v>-17.7</v>
      </c>
      <c r="DF836" s="90" t="s">
        <v>2410</v>
      </c>
      <c r="DG836" s="103">
        <v>-8.76</v>
      </c>
      <c r="DH836" s="103"/>
      <c r="DI836" s="103"/>
      <c r="DJ836" s="103"/>
      <c r="DK836" s="103"/>
      <c r="DL836" s="103"/>
      <c r="DM836" s="103"/>
      <c r="DN836" s="103"/>
      <c r="DO836" s="103"/>
      <c r="DP836" s="103"/>
      <c r="DQ836" s="103"/>
      <c r="DR836" s="103"/>
      <c r="DS836" s="104"/>
      <c r="DT836" s="50">
        <f t="shared" si="1001"/>
        <v>1</v>
      </c>
      <c r="DU836" s="73">
        <f t="shared" si="1002"/>
        <v>0</v>
      </c>
      <c r="DV836" s="73">
        <f t="shared" si="1003"/>
        <v>0</v>
      </c>
      <c r="DW836" s="73">
        <f t="shared" si="1004"/>
        <v>1</v>
      </c>
      <c r="DX836" s="73">
        <f t="shared" si="1005"/>
        <v>0</v>
      </c>
      <c r="DY836" s="125">
        <f t="shared" si="1006"/>
        <v>0</v>
      </c>
      <c r="DZ836" s="73">
        <f t="shared" si="1007"/>
        <v>1</v>
      </c>
      <c r="EA836" s="19">
        <f t="shared" si="1008"/>
        <v>0</v>
      </c>
      <c r="EB836" s="50">
        <f t="shared" si="1009"/>
        <v>0</v>
      </c>
      <c r="EC836" s="19">
        <f t="shared" si="1010"/>
        <v>0</v>
      </c>
      <c r="ED836" s="19">
        <f t="shared" si="1011"/>
        <v>0</v>
      </c>
      <c r="EE836" s="19">
        <f t="shared" si="1012"/>
        <v>0</v>
      </c>
      <c r="EF836" s="50">
        <f t="shared" si="1013"/>
        <v>1</v>
      </c>
      <c r="EG836" s="19">
        <f t="shared" si="1014"/>
        <v>1</v>
      </c>
      <c r="EH836" s="19">
        <f t="shared" si="1015"/>
        <v>0</v>
      </c>
      <c r="EI836" s="50">
        <f t="shared" si="1016"/>
        <v>0</v>
      </c>
      <c r="EJ836" s="125">
        <f t="shared" si="1017"/>
        <v>1</v>
      </c>
      <c r="EK836" t="str">
        <f t="shared" si="1018"/>
        <v/>
      </c>
      <c r="EL836" t="str">
        <f t="shared" si="1019"/>
        <v/>
      </c>
      <c r="EM836" t="str">
        <f t="shared" si="1020"/>
        <v/>
      </c>
      <c r="EN836" t="str">
        <f t="shared" si="1021"/>
        <v/>
      </c>
      <c r="EO836" t="str">
        <f t="shared" si="1022"/>
        <v/>
      </c>
      <c r="EP836" t="str">
        <f t="shared" si="1023"/>
        <v/>
      </c>
      <c r="EQ836">
        <f t="shared" si="1024"/>
        <v>122</v>
      </c>
      <c r="ER836" t="str">
        <f t="shared" si="1025"/>
        <v/>
      </c>
      <c r="ES836" t="str">
        <f t="shared" si="1026"/>
        <v/>
      </c>
      <c r="ET836" t="str">
        <f t="shared" si="1027"/>
        <v/>
      </c>
      <c r="EU836" s="61" t="str">
        <f t="shared" si="1028"/>
        <v/>
      </c>
      <c r="EV836" s="53" t="str">
        <f>IF(ISNUMBER(EK836),EK836*#REF!,"")</f>
        <v/>
      </c>
      <c r="EW836" s="53" t="str">
        <f>IF(ISNUMBER(EL836),EL836*#REF!,"")</f>
        <v/>
      </c>
      <c r="EX836" s="53" t="str">
        <f>IF(ISNUMBER(EM836),EM836*#REF!,"")</f>
        <v/>
      </c>
      <c r="EY836" s="53" t="str">
        <f>IF(ISNUMBER(EN836),EN836*#REF!,"")</f>
        <v/>
      </c>
      <c r="EZ836" s="53" t="str">
        <f>IF(ISNUMBER(EO836),EO836*#REF!,"")</f>
        <v/>
      </c>
      <c r="FA836" s="53" t="str">
        <f>IF(ISNUMBER(EP836),EP836*#REF!,"")</f>
        <v/>
      </c>
      <c r="FB836" s="53" t="e">
        <f>IF(ISNUMBER(EQ836),EQ836*#REF!,"")</f>
        <v>#REF!</v>
      </c>
      <c r="FC836" s="53" t="str">
        <f>IF(ISNUMBER(ER836),ER836*#REF!,"")</f>
        <v/>
      </c>
      <c r="FD836" s="53" t="str">
        <f>IF(ISNUMBER(ES836),ES836*#REF!,"")</f>
        <v/>
      </c>
      <c r="FE836" s="53" t="str">
        <f>IF(ISNUMBER(ET836),ET836*#REF!,"")</f>
        <v/>
      </c>
      <c r="FF836" s="52" t="str">
        <f>IF(ISNUMBER(EU836),EU836*#REF!,"")</f>
        <v/>
      </c>
      <c r="FG836" s="55" t="str">
        <f t="shared" si="1029"/>
        <v/>
      </c>
      <c r="FH836" s="55" t="str">
        <f t="shared" si="1030"/>
        <v/>
      </c>
      <c r="FI836" s="55" t="str">
        <f t="shared" si="1031"/>
        <v/>
      </c>
      <c r="FJ836" s="55" t="str">
        <f t="shared" si="1032"/>
        <v/>
      </c>
      <c r="FK836" s="55" t="str">
        <f t="shared" si="1033"/>
        <v/>
      </c>
      <c r="FL836" s="55" t="str">
        <f t="shared" si="1034"/>
        <v/>
      </c>
      <c r="FM836" s="55" t="str">
        <f t="shared" si="1035"/>
        <v/>
      </c>
      <c r="FN836" s="55" t="str">
        <f t="shared" si="1036"/>
        <v/>
      </c>
      <c r="FO836" s="55" t="str">
        <f t="shared" si="1037"/>
        <v/>
      </c>
      <c r="FP836" s="55" t="str">
        <f t="shared" si="1038"/>
        <v/>
      </c>
      <c r="FQ836" s="59" t="str">
        <f t="shared" si="1039"/>
        <v/>
      </c>
      <c r="FR836" s="53" t="str">
        <f t="shared" si="1060"/>
        <v/>
      </c>
      <c r="FS836" s="53">
        <f t="shared" si="1040"/>
        <v>0</v>
      </c>
      <c r="FT836" s="19">
        <f t="shared" si="1041"/>
        <v>1</v>
      </c>
      <c r="FU836" s="19">
        <f t="shared" si="1042"/>
        <v>0</v>
      </c>
      <c r="FV836" s="19">
        <f t="shared" si="1043"/>
        <v>0</v>
      </c>
      <c r="FW836" s="50">
        <f t="shared" si="1044"/>
        <v>0</v>
      </c>
      <c r="FX836" s="120">
        <f t="shared" si="1045"/>
        <v>0</v>
      </c>
      <c r="FY836" s="120">
        <f t="shared" si="1046"/>
        <v>0</v>
      </c>
      <c r="FZ836" s="120">
        <f t="shared" si="1047"/>
        <v>0</v>
      </c>
      <c r="GA836" s="120">
        <f t="shared" si="1048"/>
        <v>0</v>
      </c>
      <c r="GB836" s="120">
        <f t="shared" si="1049"/>
        <v>0</v>
      </c>
      <c r="GC836" s="120">
        <f t="shared" si="1050"/>
        <v>0</v>
      </c>
      <c r="GD836" s="120">
        <f t="shared" si="1051"/>
        <v>0</v>
      </c>
      <c r="GE836" s="120">
        <f t="shared" si="1052"/>
        <v>0</v>
      </c>
      <c r="GF836" s="120">
        <f t="shared" si="1053"/>
        <v>0</v>
      </c>
      <c r="GG836">
        <f t="shared" si="1054"/>
        <v>0</v>
      </c>
      <c r="GH836">
        <f t="shared" si="1055"/>
        <v>0</v>
      </c>
      <c r="GI836">
        <v>6</v>
      </c>
      <c r="GJ836" t="str">
        <f t="shared" si="1056"/>
        <v/>
      </c>
    </row>
    <row r="837" spans="1:192" ht="15" x14ac:dyDescent="0.25">
      <c r="A837" s="50">
        <f t="shared" si="1057"/>
        <v>836</v>
      </c>
      <c r="B837" s="2" t="s">
        <v>1064</v>
      </c>
      <c r="C837" s="2" t="s">
        <v>1070</v>
      </c>
      <c r="D837" s="2" t="s">
        <v>1073</v>
      </c>
      <c r="E837" s="2"/>
      <c r="F837" s="271">
        <v>3539760</v>
      </c>
      <c r="G837" s="271">
        <v>5688150</v>
      </c>
      <c r="H837" s="77">
        <f t="shared" si="996"/>
        <v>539669.66599999997</v>
      </c>
      <c r="I837" s="77">
        <f t="shared" si="997"/>
        <v>5686314.5300000003</v>
      </c>
      <c r="J837" s="66">
        <v>220</v>
      </c>
      <c r="K837" s="66" t="s">
        <v>1333</v>
      </c>
      <c r="L837" s="19">
        <v>150.80000000000001</v>
      </c>
      <c r="M837" s="19">
        <v>88.5</v>
      </c>
      <c r="N837" s="19">
        <v>148.5</v>
      </c>
      <c r="Q837" s="2" t="s">
        <v>1339</v>
      </c>
      <c r="R837" t="s">
        <v>2882</v>
      </c>
      <c r="S837" s="2" t="s">
        <v>1324</v>
      </c>
      <c r="T837" s="241" t="str">
        <f t="shared" si="998"/>
        <v>-</v>
      </c>
      <c r="U837" s="241" t="str">
        <f t="shared" si="999"/>
        <v>-</v>
      </c>
      <c r="V837" s="241" t="str">
        <f t="shared" si="1000"/>
        <v>-</v>
      </c>
      <c r="W837" s="241" t="str">
        <f t="shared" si="1059"/>
        <v>-</v>
      </c>
      <c r="X837" s="260">
        <f t="shared" si="1058"/>
        <v>6</v>
      </c>
      <c r="Y837" s="261" t="str">
        <f t="shared" si="1061"/>
        <v/>
      </c>
      <c r="Z837" s="56"/>
      <c r="AA837" s="131">
        <v>33848</v>
      </c>
      <c r="AB837" s="73">
        <v>2</v>
      </c>
      <c r="AC837" s="2" t="s">
        <v>1038</v>
      </c>
      <c r="AD837" s="2" t="s">
        <v>1960</v>
      </c>
      <c r="AE837" s="70" t="s">
        <v>1850</v>
      </c>
      <c r="AF837" s="66">
        <v>11.7</v>
      </c>
      <c r="AG837" s="19">
        <v>371</v>
      </c>
      <c r="AH837" s="19">
        <v>7.03</v>
      </c>
      <c r="AI837" s="272"/>
      <c r="AS837" s="193">
        <f t="shared" ref="AS837:AS849" si="1062">SUM(AU837:BN837)+SUM(BO837:CL837)/1000</f>
        <v>278.33199999999994</v>
      </c>
      <c r="AT837" s="248" t="str">
        <f t="shared" ref="AT837:AT849" si="1063">FR837</f>
        <v/>
      </c>
      <c r="AU837">
        <v>12.2</v>
      </c>
      <c r="AV837">
        <v>11.6</v>
      </c>
      <c r="AW837">
        <v>46.1</v>
      </c>
      <c r="AX837">
        <v>25</v>
      </c>
      <c r="AY837">
        <v>31.1</v>
      </c>
      <c r="AZ837" s="61">
        <v>140</v>
      </c>
      <c r="BB837">
        <v>1.9</v>
      </c>
      <c r="BD837">
        <v>0</v>
      </c>
      <c r="BE837">
        <v>2.1999999999999999E-2</v>
      </c>
      <c r="BF837">
        <v>0</v>
      </c>
      <c r="BJ837">
        <v>10.4</v>
      </c>
      <c r="BK837">
        <v>0</v>
      </c>
      <c r="BN837" s="61">
        <v>0</v>
      </c>
      <c r="BO837" s="90"/>
      <c r="BP837" s="273">
        <v>10</v>
      </c>
      <c r="BQ837" s="90"/>
      <c r="BR837" s="90"/>
      <c r="BS837" s="90"/>
      <c r="BT837" s="90"/>
      <c r="BU837" s="90"/>
      <c r="BV837" s="90"/>
      <c r="BW837" s="90"/>
      <c r="BX837" s="90"/>
      <c r="BY837" s="90"/>
      <c r="BZ837" s="90"/>
      <c r="CA837" s="90"/>
      <c r="CB837" s="90"/>
      <c r="CC837" s="90"/>
      <c r="CD837" s="90"/>
      <c r="CE837" s="90"/>
      <c r="CF837" s="90"/>
      <c r="CG837" s="90"/>
      <c r="CH837" s="90"/>
      <c r="CI837" s="90"/>
      <c r="CJ837" s="90"/>
      <c r="CK837" s="90"/>
      <c r="CL837" s="91"/>
      <c r="CM837" s="90">
        <v>5.4</v>
      </c>
      <c r="CN837" s="90">
        <v>20.8</v>
      </c>
      <c r="CO837" s="90"/>
      <c r="DB837" s="103"/>
      <c r="DC837" s="90" t="s">
        <v>2411</v>
      </c>
      <c r="DD837" s="103"/>
      <c r="DE837" s="103">
        <v>-15.7</v>
      </c>
      <c r="DF837" s="90" t="s">
        <v>2412</v>
      </c>
      <c r="DG837" s="103">
        <v>-8.65</v>
      </c>
      <c r="DH837" s="103"/>
      <c r="DI837" s="103"/>
      <c r="DJ837" s="103"/>
      <c r="DK837" s="103"/>
      <c r="DL837" s="103"/>
      <c r="DM837" s="103"/>
      <c r="DN837" s="103"/>
      <c r="DO837" s="103"/>
      <c r="DP837" s="103"/>
      <c r="DQ837" s="103"/>
      <c r="DR837" s="103"/>
      <c r="DS837" s="104"/>
      <c r="DT837" s="50">
        <f t="shared" si="1001"/>
        <v>0</v>
      </c>
      <c r="DU837" s="73">
        <f t="shared" si="1002"/>
        <v>0</v>
      </c>
      <c r="DV837" s="73">
        <f t="shared" si="1003"/>
        <v>0</v>
      </c>
      <c r="DW837" s="73">
        <f t="shared" si="1004"/>
        <v>1</v>
      </c>
      <c r="DX837" s="73">
        <f t="shared" si="1005"/>
        <v>0</v>
      </c>
      <c r="DY837" s="125">
        <f t="shared" si="1006"/>
        <v>0</v>
      </c>
      <c r="DZ837" s="73">
        <f t="shared" si="1007"/>
        <v>1</v>
      </c>
      <c r="EA837" s="19">
        <f t="shared" si="1008"/>
        <v>0</v>
      </c>
      <c r="EB837" s="50">
        <f t="shared" si="1009"/>
        <v>0</v>
      </c>
      <c r="EC837" s="19">
        <f t="shared" si="1010"/>
        <v>1</v>
      </c>
      <c r="ED837" s="19">
        <f t="shared" si="1011"/>
        <v>0</v>
      </c>
      <c r="EE837" s="19">
        <f t="shared" si="1012"/>
        <v>0</v>
      </c>
      <c r="EF837" s="50">
        <f t="shared" si="1013"/>
        <v>0</v>
      </c>
      <c r="EG837" s="19">
        <f t="shared" si="1014"/>
        <v>1</v>
      </c>
      <c r="EH837" s="19">
        <f t="shared" si="1015"/>
        <v>0</v>
      </c>
      <c r="EI837" s="50">
        <f t="shared" si="1016"/>
        <v>0</v>
      </c>
      <c r="EJ837" s="125">
        <f t="shared" si="1017"/>
        <v>1</v>
      </c>
      <c r="EK837">
        <f t="shared" si="1018"/>
        <v>12.2</v>
      </c>
      <c r="EL837">
        <f t="shared" si="1019"/>
        <v>1.9</v>
      </c>
      <c r="EM837">
        <f t="shared" si="1020"/>
        <v>11.6</v>
      </c>
      <c r="EN837">
        <f t="shared" si="1021"/>
        <v>46.1</v>
      </c>
      <c r="EO837">
        <f t="shared" si="1022"/>
        <v>0</v>
      </c>
      <c r="EP837">
        <f t="shared" si="1023"/>
        <v>2.1999999999999999E-2</v>
      </c>
      <c r="EQ837">
        <f t="shared" si="1024"/>
        <v>140</v>
      </c>
      <c r="ER837" t="str">
        <f t="shared" si="1025"/>
        <v/>
      </c>
      <c r="ES837">
        <f t="shared" si="1026"/>
        <v>10.4</v>
      </c>
      <c r="ET837">
        <f t="shared" si="1027"/>
        <v>31.1</v>
      </c>
      <c r="EU837" s="61">
        <f t="shared" si="1028"/>
        <v>25</v>
      </c>
      <c r="EV837" s="53" t="e">
        <f>IF(ISNUMBER(EK837),EK837*#REF!,"")</f>
        <v>#REF!</v>
      </c>
      <c r="EW837" s="53" t="e">
        <f>IF(ISNUMBER(EL837),EL837*#REF!,"")</f>
        <v>#REF!</v>
      </c>
      <c r="EX837" s="53" t="e">
        <f>IF(ISNUMBER(EM837),EM837*#REF!,"")</f>
        <v>#REF!</v>
      </c>
      <c r="EY837" s="53" t="e">
        <f>IF(ISNUMBER(EN837),EN837*#REF!,"")</f>
        <v>#REF!</v>
      </c>
      <c r="EZ837" s="53" t="e">
        <f>IF(ISNUMBER(EO837),EO837*#REF!,"")</f>
        <v>#REF!</v>
      </c>
      <c r="FA837" s="53" t="e">
        <f>IF(ISNUMBER(EP837),EP837*#REF!,"")</f>
        <v>#REF!</v>
      </c>
      <c r="FB837" s="53" t="e">
        <f>IF(ISNUMBER(EQ837),EQ837*#REF!,"")</f>
        <v>#REF!</v>
      </c>
      <c r="FC837" s="53" t="str">
        <f>IF(ISNUMBER(ER837),ER837*#REF!,"")</f>
        <v/>
      </c>
      <c r="FD837" s="53" t="e">
        <f>IF(ISNUMBER(ES837),ES837*#REF!,"")</f>
        <v>#REF!</v>
      </c>
      <c r="FE837" s="53" t="e">
        <f>IF(ISNUMBER(ET837),ET837*#REF!,"")</f>
        <v>#REF!</v>
      </c>
      <c r="FF837" s="52" t="e">
        <f>IF(ISNUMBER(EU837),EU837*#REF!,"")</f>
        <v>#REF!</v>
      </c>
      <c r="FG837" s="55" t="str">
        <f t="shared" si="1029"/>
        <v/>
      </c>
      <c r="FH837" s="55" t="str">
        <f t="shared" si="1030"/>
        <v/>
      </c>
      <c r="FI837" s="55" t="str">
        <f t="shared" si="1031"/>
        <v/>
      </c>
      <c r="FJ837" s="55" t="str">
        <f t="shared" si="1032"/>
        <v/>
      </c>
      <c r="FK837" s="55" t="str">
        <f t="shared" si="1033"/>
        <v/>
      </c>
      <c r="FL837" s="55" t="str">
        <f t="shared" si="1034"/>
        <v/>
      </c>
      <c r="FM837" s="55" t="str">
        <f t="shared" si="1035"/>
        <v/>
      </c>
      <c r="FN837" s="55" t="str">
        <f t="shared" si="1036"/>
        <v/>
      </c>
      <c r="FO837" s="55" t="str">
        <f t="shared" si="1037"/>
        <v/>
      </c>
      <c r="FP837" s="55" t="str">
        <f t="shared" si="1038"/>
        <v/>
      </c>
      <c r="FQ837" s="59" t="str">
        <f t="shared" si="1039"/>
        <v/>
      </c>
      <c r="FR837" s="53" t="str">
        <f t="shared" si="1060"/>
        <v/>
      </c>
      <c r="FS837" s="53" t="e">
        <f t="shared" si="1040"/>
        <v>#VALUE!</v>
      </c>
      <c r="FT837" s="19" t="e">
        <f t="shared" si="1041"/>
        <v>#VALUE!</v>
      </c>
      <c r="FU837" s="19" t="e">
        <f t="shared" si="1042"/>
        <v>#VALUE!</v>
      </c>
      <c r="FV837" s="19" t="e">
        <f t="shared" si="1043"/>
        <v>#VALUE!</v>
      </c>
      <c r="FW837" s="50" t="e">
        <f t="shared" si="1044"/>
        <v>#VALUE!</v>
      </c>
      <c r="FX837" s="120">
        <f t="shared" si="1045"/>
        <v>0</v>
      </c>
      <c r="FY837" s="120">
        <f t="shared" si="1046"/>
        <v>0</v>
      </c>
      <c r="FZ837" s="120">
        <f t="shared" si="1047"/>
        <v>0</v>
      </c>
      <c r="GA837" s="120">
        <f t="shared" si="1048"/>
        <v>0</v>
      </c>
      <c r="GB837" s="120">
        <f t="shared" si="1049"/>
        <v>0</v>
      </c>
      <c r="GC837" s="120">
        <f t="shared" si="1050"/>
        <v>0</v>
      </c>
      <c r="GD837" s="120">
        <f t="shared" si="1051"/>
        <v>0</v>
      </c>
      <c r="GE837" s="120">
        <f t="shared" si="1052"/>
        <v>0</v>
      </c>
      <c r="GF837" s="120">
        <f t="shared" si="1053"/>
        <v>0</v>
      </c>
      <c r="GG837">
        <f t="shared" si="1054"/>
        <v>0</v>
      </c>
      <c r="GH837">
        <f t="shared" si="1055"/>
        <v>0</v>
      </c>
      <c r="GI837">
        <v>6</v>
      </c>
      <c r="GJ837" t="str">
        <f t="shared" si="1056"/>
        <v/>
      </c>
    </row>
    <row r="838" spans="1:192" x14ac:dyDescent="0.2">
      <c r="A838" s="50">
        <f t="shared" si="1057"/>
        <v>837</v>
      </c>
      <c r="B838" t="s">
        <v>601</v>
      </c>
      <c r="C838" t="s">
        <v>602</v>
      </c>
      <c r="F838" s="19">
        <v>3471020</v>
      </c>
      <c r="G838" s="19">
        <v>5561500</v>
      </c>
      <c r="H838" s="77">
        <f t="shared" si="996"/>
        <v>470957.16200000001</v>
      </c>
      <c r="I838" s="77">
        <f t="shared" si="997"/>
        <v>5559715.1900000004</v>
      </c>
      <c r="J838" s="19">
        <v>165</v>
      </c>
      <c r="K838" s="19" t="s">
        <v>1333</v>
      </c>
      <c r="L838" s="19">
        <v>142</v>
      </c>
      <c r="Q838" s="58" t="s">
        <v>2822</v>
      </c>
      <c r="R838" s="58" t="s">
        <v>774</v>
      </c>
      <c r="S838" s="2" t="s">
        <v>2813</v>
      </c>
      <c r="T838" s="241" t="str">
        <f t="shared" si="998"/>
        <v>-</v>
      </c>
      <c r="U838" s="241" t="str">
        <f t="shared" si="999"/>
        <v>-</v>
      </c>
      <c r="V838" s="241" t="str">
        <f t="shared" si="1000"/>
        <v>-</v>
      </c>
      <c r="W838" s="241" t="str">
        <f t="shared" si="1059"/>
        <v>-</v>
      </c>
      <c r="X838" s="260">
        <f t="shared" si="1058"/>
        <v>6</v>
      </c>
      <c r="Y838" s="261" t="str">
        <f t="shared" si="1061"/>
        <v/>
      </c>
      <c r="Z838" s="68"/>
      <c r="AA838" s="48">
        <v>37068</v>
      </c>
      <c r="AB838" s="73">
        <v>1</v>
      </c>
      <c r="AC838" t="s">
        <v>455</v>
      </c>
      <c r="AD838" t="s">
        <v>2413</v>
      </c>
      <c r="AF838" s="66">
        <v>14.7</v>
      </c>
      <c r="AG838" s="19">
        <v>321</v>
      </c>
      <c r="AH838" s="47">
        <v>7.4</v>
      </c>
      <c r="AN838">
        <v>5.47</v>
      </c>
      <c r="AS838" s="193">
        <f t="shared" si="1062"/>
        <v>189.46900000000002</v>
      </c>
      <c r="AT838" s="248" t="str">
        <f t="shared" si="1063"/>
        <v/>
      </c>
      <c r="AU838">
        <v>12</v>
      </c>
      <c r="AV838">
        <v>4.9000000000000004</v>
      </c>
      <c r="AW838">
        <v>31</v>
      </c>
      <c r="AX838">
        <v>15</v>
      </c>
      <c r="AY838">
        <v>21</v>
      </c>
      <c r="AZ838" s="61">
        <v>96</v>
      </c>
      <c r="BB838">
        <v>2.5</v>
      </c>
      <c r="BD838">
        <v>0.11</v>
      </c>
      <c r="BE838">
        <v>0.42</v>
      </c>
      <c r="BF838">
        <v>5.8999999999999997E-2</v>
      </c>
      <c r="BJ838">
        <v>6.4</v>
      </c>
      <c r="BN838" s="61">
        <v>0.08</v>
      </c>
      <c r="BO838" s="90"/>
      <c r="BP838" s="90"/>
      <c r="BQ838" s="90"/>
      <c r="BR838" s="90"/>
      <c r="BS838" s="90"/>
      <c r="BT838" s="90"/>
      <c r="BU838" s="90"/>
      <c r="BV838" s="90"/>
      <c r="BW838" s="90"/>
      <c r="BX838" s="90"/>
      <c r="BY838" s="90"/>
      <c r="BZ838" s="90"/>
      <c r="CA838" s="90"/>
      <c r="CB838" s="90"/>
      <c r="CC838" s="90"/>
      <c r="CD838" s="90"/>
      <c r="CE838" s="90"/>
      <c r="CF838" s="90"/>
      <c r="CG838" s="90"/>
      <c r="CH838" s="90"/>
      <c r="CI838" s="90"/>
      <c r="CJ838" s="90"/>
      <c r="CK838" s="90"/>
      <c r="CL838" s="91"/>
      <c r="CM838" s="90" t="s">
        <v>1384</v>
      </c>
      <c r="CN838" s="90">
        <v>13</v>
      </c>
      <c r="CO838" s="90"/>
      <c r="DB838" s="103"/>
      <c r="DC838" s="103"/>
      <c r="DD838" s="103"/>
      <c r="DE838" s="103"/>
      <c r="DF838" s="103"/>
      <c r="DG838" s="103"/>
      <c r="DH838" s="103"/>
      <c r="DI838" s="103"/>
      <c r="DJ838" s="103"/>
      <c r="DK838" s="103"/>
      <c r="DL838" s="103"/>
      <c r="DM838" s="103"/>
      <c r="DN838" s="103"/>
      <c r="DO838" s="103"/>
      <c r="DP838" s="103"/>
      <c r="DQ838" s="103"/>
      <c r="DR838" s="103"/>
      <c r="DS838" s="104"/>
      <c r="DT838" s="50">
        <f t="shared" si="1001"/>
        <v>1</v>
      </c>
      <c r="DU838" s="73">
        <f t="shared" si="1002"/>
        <v>0</v>
      </c>
      <c r="DV838" s="73">
        <f t="shared" si="1003"/>
        <v>0</v>
      </c>
      <c r="DW838" s="73">
        <f t="shared" si="1004"/>
        <v>1</v>
      </c>
      <c r="DX838" s="73">
        <f t="shared" si="1005"/>
        <v>0</v>
      </c>
      <c r="DY838" s="125">
        <f t="shared" si="1006"/>
        <v>0</v>
      </c>
      <c r="DZ838" s="73">
        <f t="shared" si="1007"/>
        <v>1</v>
      </c>
      <c r="EA838" s="19">
        <f t="shared" si="1008"/>
        <v>0</v>
      </c>
      <c r="EB838" s="50">
        <f t="shared" si="1009"/>
        <v>0</v>
      </c>
      <c r="EC838" s="19">
        <f t="shared" si="1010"/>
        <v>1</v>
      </c>
      <c r="ED838" s="19">
        <f t="shared" si="1011"/>
        <v>0</v>
      </c>
      <c r="EE838" s="19">
        <f t="shared" si="1012"/>
        <v>0</v>
      </c>
      <c r="EF838" s="50">
        <f t="shared" si="1013"/>
        <v>0</v>
      </c>
      <c r="EG838" s="19">
        <f t="shared" si="1014"/>
        <v>1</v>
      </c>
      <c r="EH838" s="19">
        <f t="shared" si="1015"/>
        <v>0</v>
      </c>
      <c r="EI838" s="50">
        <f t="shared" si="1016"/>
        <v>0</v>
      </c>
      <c r="EJ838" s="125">
        <f t="shared" si="1017"/>
        <v>1</v>
      </c>
      <c r="EK838">
        <f t="shared" si="1018"/>
        <v>12</v>
      </c>
      <c r="EL838">
        <f t="shared" si="1019"/>
        <v>2.5</v>
      </c>
      <c r="EM838">
        <f t="shared" si="1020"/>
        <v>4.9000000000000004</v>
      </c>
      <c r="EN838">
        <f t="shared" si="1021"/>
        <v>31</v>
      </c>
      <c r="EO838">
        <f t="shared" si="1022"/>
        <v>5.8999999999999997E-2</v>
      </c>
      <c r="EP838">
        <f t="shared" si="1023"/>
        <v>0.42</v>
      </c>
      <c r="EQ838">
        <f t="shared" si="1024"/>
        <v>96</v>
      </c>
      <c r="ER838" t="str">
        <f t="shared" si="1025"/>
        <v/>
      </c>
      <c r="ES838">
        <f t="shared" si="1026"/>
        <v>6.4</v>
      </c>
      <c r="ET838">
        <f t="shared" si="1027"/>
        <v>21</v>
      </c>
      <c r="EU838" s="61">
        <f t="shared" si="1028"/>
        <v>15</v>
      </c>
      <c r="EV838" s="53" t="e">
        <f>IF(ISNUMBER(EK838),EK838*#REF!,"")</f>
        <v>#REF!</v>
      </c>
      <c r="EW838" s="53" t="e">
        <f>IF(ISNUMBER(EL838),EL838*#REF!,"")</f>
        <v>#REF!</v>
      </c>
      <c r="EX838" s="53" t="e">
        <f>IF(ISNUMBER(EM838),EM838*#REF!,"")</f>
        <v>#REF!</v>
      </c>
      <c r="EY838" s="53" t="e">
        <f>IF(ISNUMBER(EN838),EN838*#REF!,"")</f>
        <v>#REF!</v>
      </c>
      <c r="EZ838" s="53" t="e">
        <f>IF(ISNUMBER(EO838),EO838*#REF!,"")</f>
        <v>#REF!</v>
      </c>
      <c r="FA838" s="53" t="e">
        <f>IF(ISNUMBER(EP838),EP838*#REF!,"")</f>
        <v>#REF!</v>
      </c>
      <c r="FB838" s="53" t="e">
        <f>IF(ISNUMBER(EQ838),EQ838*#REF!,"")</f>
        <v>#REF!</v>
      </c>
      <c r="FC838" s="53" t="str">
        <f>IF(ISNUMBER(ER838),ER838*#REF!,"")</f>
        <v/>
      </c>
      <c r="FD838" s="53" t="e">
        <f>IF(ISNUMBER(ES838),ES838*#REF!,"")</f>
        <v>#REF!</v>
      </c>
      <c r="FE838" s="53" t="e">
        <f>IF(ISNUMBER(ET838),ET838*#REF!,"")</f>
        <v>#REF!</v>
      </c>
      <c r="FF838" s="52" t="e">
        <f>IF(ISNUMBER(EU838),EU838*#REF!,"")</f>
        <v>#REF!</v>
      </c>
      <c r="FG838" s="55" t="str">
        <f t="shared" si="1029"/>
        <v/>
      </c>
      <c r="FH838" s="55" t="str">
        <f t="shared" si="1030"/>
        <v/>
      </c>
      <c r="FI838" s="55" t="str">
        <f t="shared" si="1031"/>
        <v/>
      </c>
      <c r="FJ838" s="55" t="str">
        <f t="shared" si="1032"/>
        <v/>
      </c>
      <c r="FK838" s="55" t="str">
        <f t="shared" si="1033"/>
        <v/>
      </c>
      <c r="FL838" s="55" t="str">
        <f t="shared" si="1034"/>
        <v/>
      </c>
      <c r="FM838" s="55" t="str">
        <f t="shared" si="1035"/>
        <v/>
      </c>
      <c r="FN838" s="55" t="str">
        <f t="shared" si="1036"/>
        <v/>
      </c>
      <c r="FO838" s="55" t="str">
        <f t="shared" si="1037"/>
        <v/>
      </c>
      <c r="FP838" s="55" t="str">
        <f t="shared" si="1038"/>
        <v/>
      </c>
      <c r="FQ838" s="59" t="str">
        <f t="shared" si="1039"/>
        <v/>
      </c>
      <c r="FR838" s="53" t="str">
        <f t="shared" si="1060"/>
        <v/>
      </c>
      <c r="FS838" s="53" t="e">
        <f t="shared" si="1040"/>
        <v>#VALUE!</v>
      </c>
      <c r="FT838" s="19" t="e">
        <f t="shared" si="1041"/>
        <v>#VALUE!</v>
      </c>
      <c r="FU838" s="19" t="e">
        <f t="shared" si="1042"/>
        <v>#VALUE!</v>
      </c>
      <c r="FV838" s="19" t="e">
        <f t="shared" si="1043"/>
        <v>#VALUE!</v>
      </c>
      <c r="FW838" s="50" t="e">
        <f t="shared" si="1044"/>
        <v>#VALUE!</v>
      </c>
      <c r="FX838" s="120">
        <f t="shared" si="1045"/>
        <v>0</v>
      </c>
      <c r="FY838" s="120">
        <f t="shared" si="1046"/>
        <v>0</v>
      </c>
      <c r="FZ838" s="120">
        <f t="shared" si="1047"/>
        <v>0</v>
      </c>
      <c r="GA838" s="120">
        <f t="shared" si="1048"/>
        <v>0</v>
      </c>
      <c r="GB838" s="120">
        <f t="shared" si="1049"/>
        <v>0</v>
      </c>
      <c r="GC838" s="120">
        <f t="shared" si="1050"/>
        <v>0</v>
      </c>
      <c r="GD838" s="120">
        <f t="shared" si="1051"/>
        <v>0</v>
      </c>
      <c r="GE838" s="120">
        <f t="shared" si="1052"/>
        <v>0</v>
      </c>
      <c r="GF838" s="120">
        <f t="shared" si="1053"/>
        <v>0</v>
      </c>
      <c r="GG838">
        <f t="shared" si="1054"/>
        <v>0</v>
      </c>
      <c r="GH838">
        <f t="shared" si="1055"/>
        <v>0</v>
      </c>
      <c r="GI838">
        <v>6</v>
      </c>
      <c r="GJ838" t="str">
        <f t="shared" si="1056"/>
        <v/>
      </c>
    </row>
    <row r="839" spans="1:192" x14ac:dyDescent="0.2">
      <c r="A839" s="50">
        <f t="shared" si="1057"/>
        <v>838</v>
      </c>
      <c r="B839" s="2" t="s">
        <v>294</v>
      </c>
      <c r="C839" t="s">
        <v>160</v>
      </c>
      <c r="F839" s="271">
        <v>3540850</v>
      </c>
      <c r="G839" s="271">
        <v>5717980</v>
      </c>
      <c r="H839" s="77">
        <f t="shared" si="996"/>
        <v>540759.23</v>
      </c>
      <c r="I839" s="77">
        <f t="shared" si="997"/>
        <v>5716132.5980000002</v>
      </c>
      <c r="J839" s="211">
        <v>109</v>
      </c>
      <c r="K839" s="19" t="s">
        <v>1334</v>
      </c>
      <c r="L839" s="19">
        <v>60</v>
      </c>
      <c r="Q839" t="s">
        <v>1339</v>
      </c>
      <c r="R839" t="s">
        <v>1467</v>
      </c>
      <c r="S839" s="2" t="s">
        <v>1324</v>
      </c>
      <c r="T839" s="241" t="str">
        <f t="shared" si="998"/>
        <v>-</v>
      </c>
      <c r="U839" s="241" t="str">
        <f t="shared" si="999"/>
        <v>M</v>
      </c>
      <c r="V839" s="241" t="str">
        <f t="shared" si="1000"/>
        <v>-</v>
      </c>
      <c r="W839" s="241" t="str">
        <f t="shared" si="1059"/>
        <v>-</v>
      </c>
      <c r="X839" s="260">
        <f t="shared" si="1058"/>
        <v>6</v>
      </c>
      <c r="Y839" s="261" t="str">
        <f t="shared" si="1061"/>
        <v/>
      </c>
      <c r="Z839" s="56" t="s">
        <v>2672</v>
      </c>
      <c r="AA839" s="48">
        <v>25805</v>
      </c>
      <c r="AB839" s="73">
        <v>1</v>
      </c>
      <c r="AD839" t="s">
        <v>1897</v>
      </c>
      <c r="AE839" s="56"/>
      <c r="AF839" s="66">
        <v>11.3</v>
      </c>
      <c r="AI839" s="269"/>
      <c r="AR839">
        <v>5398</v>
      </c>
      <c r="AS839" s="193">
        <f t="shared" si="1062"/>
        <v>5357.6</v>
      </c>
      <c r="AT839" s="248" t="str">
        <f t="shared" si="1063"/>
        <v/>
      </c>
      <c r="AU839">
        <v>1545</v>
      </c>
      <c r="AV839">
        <v>110.6</v>
      </c>
      <c r="AW839">
        <v>205</v>
      </c>
      <c r="AX839">
        <v>2365</v>
      </c>
      <c r="AY839">
        <v>404.7</v>
      </c>
      <c r="AZ839" s="61">
        <v>727.3</v>
      </c>
      <c r="BO839" s="90"/>
      <c r="BP839" s="270"/>
      <c r="BQ839" s="90"/>
      <c r="BR839" s="90"/>
      <c r="BS839" s="90"/>
      <c r="BT839" s="90"/>
      <c r="BU839" s="90"/>
      <c r="BV839" s="90"/>
      <c r="BW839" s="90"/>
      <c r="BX839" s="90"/>
      <c r="BY839" s="90"/>
      <c r="BZ839" s="90"/>
      <c r="CA839" s="90"/>
      <c r="CB839" s="90"/>
      <c r="CC839" s="90"/>
      <c r="CD839" s="90"/>
      <c r="CE839" s="90"/>
      <c r="CF839" s="90"/>
      <c r="CG839" s="90"/>
      <c r="CH839" s="90"/>
      <c r="CI839" s="90"/>
      <c r="CJ839" s="90"/>
      <c r="CK839" s="90"/>
      <c r="CL839" s="91"/>
      <c r="CM839" s="90"/>
      <c r="CN839" s="90">
        <v>332</v>
      </c>
      <c r="CO839" s="90"/>
      <c r="DB839" s="103"/>
      <c r="DC839" s="103"/>
      <c r="DD839" s="103"/>
      <c r="DE839" s="103"/>
      <c r="DF839" s="103"/>
      <c r="DG839" s="103"/>
      <c r="DH839" s="103"/>
      <c r="DI839" s="103"/>
      <c r="DJ839" s="103"/>
      <c r="DK839" s="103"/>
      <c r="DL839" s="103"/>
      <c r="DM839" s="103"/>
      <c r="DN839" s="103"/>
      <c r="DO839" s="103"/>
      <c r="DP839" s="103"/>
      <c r="DQ839" s="103"/>
      <c r="DR839" s="103"/>
      <c r="DS839" s="104"/>
      <c r="DT839" s="50">
        <f t="shared" si="1001"/>
        <v>1</v>
      </c>
      <c r="DU839" s="73">
        <f t="shared" si="1002"/>
        <v>0</v>
      </c>
      <c r="DV839" s="73">
        <f t="shared" si="1003"/>
        <v>1</v>
      </c>
      <c r="DW839" s="73">
        <f t="shared" si="1004"/>
        <v>0</v>
      </c>
      <c r="DX839" s="73">
        <f t="shared" si="1005"/>
        <v>0</v>
      </c>
      <c r="DY839" s="125">
        <f t="shared" si="1006"/>
        <v>0</v>
      </c>
      <c r="DZ839" s="73">
        <f t="shared" si="1007"/>
        <v>1</v>
      </c>
      <c r="EA839" s="19">
        <f t="shared" si="1008"/>
        <v>0</v>
      </c>
      <c r="EB839" s="50">
        <f t="shared" si="1009"/>
        <v>0</v>
      </c>
      <c r="EC839" s="19">
        <f t="shared" si="1010"/>
        <v>0</v>
      </c>
      <c r="ED839" s="19">
        <f t="shared" si="1011"/>
        <v>1</v>
      </c>
      <c r="EE839" s="19">
        <f t="shared" si="1012"/>
        <v>0</v>
      </c>
      <c r="EF839" s="50">
        <f t="shared" si="1013"/>
        <v>0</v>
      </c>
      <c r="EG839" s="19">
        <f t="shared" si="1014"/>
        <v>1</v>
      </c>
      <c r="EH839" s="19">
        <f t="shared" si="1015"/>
        <v>0</v>
      </c>
      <c r="EI839" s="50">
        <f t="shared" si="1016"/>
        <v>0</v>
      </c>
      <c r="EJ839" s="125">
        <f t="shared" si="1017"/>
        <v>1</v>
      </c>
      <c r="EK839">
        <f t="shared" si="1018"/>
        <v>1545</v>
      </c>
      <c r="EL839" t="str">
        <f t="shared" si="1019"/>
        <v/>
      </c>
      <c r="EM839">
        <f t="shared" si="1020"/>
        <v>110.6</v>
      </c>
      <c r="EN839">
        <f t="shared" si="1021"/>
        <v>205</v>
      </c>
      <c r="EO839" t="str">
        <f t="shared" si="1022"/>
        <v/>
      </c>
      <c r="EP839" t="str">
        <f t="shared" si="1023"/>
        <v/>
      </c>
      <c r="EQ839">
        <f t="shared" si="1024"/>
        <v>727.3</v>
      </c>
      <c r="ER839" t="str">
        <f t="shared" si="1025"/>
        <v/>
      </c>
      <c r="ES839" t="str">
        <f t="shared" si="1026"/>
        <v/>
      </c>
      <c r="ET839">
        <f t="shared" si="1027"/>
        <v>404.7</v>
      </c>
      <c r="EU839" s="61">
        <f t="shared" si="1028"/>
        <v>2365</v>
      </c>
      <c r="EV839" s="53" t="e">
        <f>IF(ISNUMBER(EK839),EK839*#REF!,"")</f>
        <v>#REF!</v>
      </c>
      <c r="EW839" s="53" t="str">
        <f>IF(ISNUMBER(EL839),EL839*#REF!,"")</f>
        <v/>
      </c>
      <c r="EX839" s="53" t="e">
        <f>IF(ISNUMBER(EM839),EM839*#REF!,"")</f>
        <v>#REF!</v>
      </c>
      <c r="EY839" s="53" t="e">
        <f>IF(ISNUMBER(EN839),EN839*#REF!,"")</f>
        <v>#REF!</v>
      </c>
      <c r="EZ839" s="53" t="str">
        <f>IF(ISNUMBER(EO839),EO839*#REF!,"")</f>
        <v/>
      </c>
      <c r="FA839" s="53" t="str">
        <f>IF(ISNUMBER(EP839),EP839*#REF!,"")</f>
        <v/>
      </c>
      <c r="FB839" s="53" t="e">
        <f>IF(ISNUMBER(EQ839),EQ839*#REF!,"")</f>
        <v>#REF!</v>
      </c>
      <c r="FC839" s="53" t="str">
        <f>IF(ISNUMBER(ER839),ER839*#REF!,"")</f>
        <v/>
      </c>
      <c r="FD839" s="53" t="str">
        <f>IF(ISNUMBER(ES839),ES839*#REF!,"")</f>
        <v/>
      </c>
      <c r="FE839" s="53" t="e">
        <f>IF(ISNUMBER(ET839),ET839*#REF!,"")</f>
        <v>#REF!</v>
      </c>
      <c r="FF839" s="52" t="e">
        <f>IF(ISNUMBER(EU839),EU839*#REF!,"")</f>
        <v>#REF!</v>
      </c>
      <c r="FG839" s="55" t="str">
        <f t="shared" si="1029"/>
        <v/>
      </c>
      <c r="FH839" s="55" t="str">
        <f t="shared" si="1030"/>
        <v/>
      </c>
      <c r="FI839" s="55" t="str">
        <f t="shared" si="1031"/>
        <v/>
      </c>
      <c r="FJ839" s="55" t="str">
        <f t="shared" si="1032"/>
        <v/>
      </c>
      <c r="FK839" s="55" t="str">
        <f t="shared" si="1033"/>
        <v/>
      </c>
      <c r="FL839" s="55" t="str">
        <f t="shared" si="1034"/>
        <v/>
      </c>
      <c r="FM839" s="55" t="str">
        <f t="shared" si="1035"/>
        <v/>
      </c>
      <c r="FN839" s="55" t="str">
        <f t="shared" si="1036"/>
        <v/>
      </c>
      <c r="FO839" s="55" t="str">
        <f t="shared" si="1037"/>
        <v/>
      </c>
      <c r="FP839" s="55" t="str">
        <f t="shared" si="1038"/>
        <v/>
      </c>
      <c r="FQ839" s="59" t="str">
        <f t="shared" si="1039"/>
        <v/>
      </c>
      <c r="FR839" s="53" t="str">
        <f t="shared" si="1060"/>
        <v/>
      </c>
      <c r="FS839" s="53" t="e">
        <f t="shared" si="1040"/>
        <v>#VALUE!</v>
      </c>
      <c r="FT839" s="19" t="e">
        <f t="shared" si="1041"/>
        <v>#VALUE!</v>
      </c>
      <c r="FU839" s="19" t="e">
        <f t="shared" si="1042"/>
        <v>#VALUE!</v>
      </c>
      <c r="FV839" s="19" t="e">
        <f t="shared" si="1043"/>
        <v>#VALUE!</v>
      </c>
      <c r="FW839" s="50" t="e">
        <f t="shared" si="1044"/>
        <v>#VALUE!</v>
      </c>
      <c r="FX839" s="120">
        <f t="shared" si="1045"/>
        <v>0</v>
      </c>
      <c r="FY839" s="120">
        <f t="shared" si="1046"/>
        <v>0</v>
      </c>
      <c r="FZ839" s="120">
        <f t="shared" si="1047"/>
        <v>0</v>
      </c>
      <c r="GA839" s="120">
        <f t="shared" si="1048"/>
        <v>0</v>
      </c>
      <c r="GB839" s="120">
        <f t="shared" si="1049"/>
        <v>0</v>
      </c>
      <c r="GC839" s="120">
        <f t="shared" si="1050"/>
        <v>0</v>
      </c>
      <c r="GD839" s="120">
        <f t="shared" si="1051"/>
        <v>0</v>
      </c>
      <c r="GE839" s="120">
        <f t="shared" si="1052"/>
        <v>0</v>
      </c>
      <c r="GF839" s="120">
        <f t="shared" si="1053"/>
        <v>0</v>
      </c>
      <c r="GG839">
        <f t="shared" si="1054"/>
        <v>0</v>
      </c>
      <c r="GH839">
        <f t="shared" si="1055"/>
        <v>0</v>
      </c>
      <c r="GI839">
        <v>6</v>
      </c>
      <c r="GJ839" t="str">
        <f t="shared" si="1056"/>
        <v/>
      </c>
    </row>
    <row r="840" spans="1:192" x14ac:dyDescent="0.2">
      <c r="A840" s="50">
        <f t="shared" si="1057"/>
        <v>839</v>
      </c>
      <c r="B840" s="58" t="s">
        <v>369</v>
      </c>
      <c r="C840" s="58" t="s">
        <v>400</v>
      </c>
      <c r="D840" s="58"/>
      <c r="E840" s="58" t="s">
        <v>2414</v>
      </c>
      <c r="F840" s="83">
        <v>3431560</v>
      </c>
      <c r="G840" s="83">
        <v>5542140</v>
      </c>
      <c r="H840" s="77">
        <f t="shared" si="996"/>
        <v>431512.94600000005</v>
      </c>
      <c r="I840" s="77">
        <f t="shared" si="997"/>
        <v>5540362.9340000004</v>
      </c>
      <c r="J840" s="83">
        <v>87</v>
      </c>
      <c r="K840" s="83" t="s">
        <v>1334</v>
      </c>
      <c r="L840" s="83">
        <v>160</v>
      </c>
      <c r="M840" s="83"/>
      <c r="O840" s="83" t="s">
        <v>1330</v>
      </c>
      <c r="P840" s="83"/>
      <c r="Q840" s="58" t="s">
        <v>2822</v>
      </c>
      <c r="R840" s="58" t="s">
        <v>275</v>
      </c>
      <c r="S840" s="58" t="s">
        <v>1325</v>
      </c>
      <c r="T840" s="241" t="str">
        <f t="shared" si="998"/>
        <v>-</v>
      </c>
      <c r="U840" s="241" t="str">
        <f t="shared" si="999"/>
        <v>M</v>
      </c>
      <c r="V840" s="241" t="str">
        <f t="shared" si="1000"/>
        <v>-</v>
      </c>
      <c r="W840" s="241" t="str">
        <f t="shared" si="1059"/>
        <v>-</v>
      </c>
      <c r="X840" s="260">
        <f t="shared" si="1058"/>
        <v>6</v>
      </c>
      <c r="Y840" s="261" t="str">
        <f t="shared" si="1061"/>
        <v/>
      </c>
      <c r="Z840" s="68"/>
      <c r="AA840" s="69">
        <v>24966</v>
      </c>
      <c r="AB840" s="77">
        <v>1</v>
      </c>
      <c r="AC840" s="58" t="s">
        <v>279</v>
      </c>
      <c r="AD840" s="58" t="s">
        <v>2415</v>
      </c>
      <c r="AE840" s="70" t="s">
        <v>2680</v>
      </c>
      <c r="AF840" s="66" t="s">
        <v>3088</v>
      </c>
      <c r="AG840" s="83"/>
      <c r="AH840" s="83">
        <v>8.1</v>
      </c>
      <c r="AI840" s="83"/>
      <c r="AJ840" s="83"/>
      <c r="AK840" s="83"/>
      <c r="AL840" s="83"/>
      <c r="AM840" s="83">
        <v>0.28000000000000003</v>
      </c>
      <c r="AN840" s="58">
        <v>2.1</v>
      </c>
      <c r="AO840" s="58">
        <v>2.1</v>
      </c>
      <c r="AP840" s="83">
        <v>22</v>
      </c>
      <c r="AQ840" s="58"/>
      <c r="AR840" s="58">
        <v>1505</v>
      </c>
      <c r="AS840" s="193">
        <f t="shared" si="1062"/>
        <v>1569.3</v>
      </c>
      <c r="AT840" s="248" t="str">
        <f t="shared" si="1063"/>
        <v/>
      </c>
      <c r="AU840" s="58">
        <v>425</v>
      </c>
      <c r="AV840" s="65">
        <v>0</v>
      </c>
      <c r="AW840" s="65">
        <v>25</v>
      </c>
      <c r="AX840" s="58">
        <v>49</v>
      </c>
      <c r="AY840" s="58">
        <v>184</v>
      </c>
      <c r="AZ840" s="68">
        <v>885</v>
      </c>
      <c r="BA840" s="58"/>
      <c r="BB840" s="58"/>
      <c r="BC840" s="58"/>
      <c r="BD840" s="58">
        <v>1.3</v>
      </c>
      <c r="BE840" s="58"/>
      <c r="BF840" s="58"/>
      <c r="BG840" s="58"/>
      <c r="BH840" s="58"/>
      <c r="BI840" s="58"/>
      <c r="BJ840" s="58" t="s">
        <v>1322</v>
      </c>
      <c r="BK840" s="58"/>
      <c r="BL840" s="58"/>
      <c r="BM840" s="64"/>
      <c r="BN840" s="68"/>
      <c r="BO840" s="81"/>
      <c r="BP840" s="81"/>
      <c r="BQ840" s="81"/>
      <c r="BR840" s="81"/>
      <c r="BS840" s="81"/>
      <c r="BT840" s="81"/>
      <c r="BU840" s="81"/>
      <c r="BV840" s="81"/>
      <c r="BW840" s="81"/>
      <c r="BX840" s="81"/>
      <c r="BY840" s="81"/>
      <c r="BZ840" s="81"/>
      <c r="CA840" s="81"/>
      <c r="CB840" s="81"/>
      <c r="CC840" s="81"/>
      <c r="CD840" s="81"/>
      <c r="CE840" s="81"/>
      <c r="CF840" s="81"/>
      <c r="CG840" s="81"/>
      <c r="CH840" s="81"/>
      <c r="CI840" s="81"/>
      <c r="CJ840" s="81"/>
      <c r="CK840" s="81"/>
      <c r="CL840" s="82"/>
      <c r="CM840" s="81"/>
      <c r="CN840" s="90" t="s">
        <v>3088</v>
      </c>
      <c r="CO840" s="90"/>
      <c r="DB840" s="103"/>
      <c r="DC840" s="103"/>
      <c r="DD840" s="103"/>
      <c r="DE840" s="103"/>
      <c r="DF840" s="103"/>
      <c r="DG840" s="103"/>
      <c r="DH840" s="103"/>
      <c r="DI840" s="103"/>
      <c r="DJ840" s="103"/>
      <c r="DK840" s="103"/>
      <c r="DL840" s="103"/>
      <c r="DM840" s="103"/>
      <c r="DN840" s="103"/>
      <c r="DO840" s="103"/>
      <c r="DP840" s="103"/>
      <c r="DQ840" s="103"/>
      <c r="DR840" s="103"/>
      <c r="DS840" s="104"/>
      <c r="DT840" s="50">
        <f t="shared" si="1001"/>
        <v>1</v>
      </c>
      <c r="DU840" s="73">
        <f t="shared" si="1002"/>
        <v>0</v>
      </c>
      <c r="DV840" s="73">
        <f t="shared" si="1003"/>
        <v>0</v>
      </c>
      <c r="DW840" s="73">
        <f t="shared" si="1004"/>
        <v>1</v>
      </c>
      <c r="DX840" s="73">
        <f t="shared" si="1005"/>
        <v>0</v>
      </c>
      <c r="DY840" s="125">
        <f t="shared" si="1006"/>
        <v>0</v>
      </c>
      <c r="DZ840" s="73">
        <f t="shared" si="1007"/>
        <v>0</v>
      </c>
      <c r="EA840" s="19">
        <f t="shared" si="1008"/>
        <v>0</v>
      </c>
      <c r="EB840" s="50">
        <f t="shared" si="1009"/>
        <v>1</v>
      </c>
      <c r="EC840" s="19">
        <f t="shared" si="1010"/>
        <v>0</v>
      </c>
      <c r="ED840" s="19">
        <f t="shared" si="1011"/>
        <v>1</v>
      </c>
      <c r="EE840" s="19">
        <f t="shared" si="1012"/>
        <v>0</v>
      </c>
      <c r="EF840" s="50">
        <f t="shared" si="1013"/>
        <v>0</v>
      </c>
      <c r="EG840" s="19">
        <f t="shared" si="1014"/>
        <v>0</v>
      </c>
      <c r="EH840" s="19">
        <f t="shared" si="1015"/>
        <v>0</v>
      </c>
      <c r="EI840" s="50">
        <f t="shared" si="1016"/>
        <v>1</v>
      </c>
      <c r="EJ840" s="125">
        <f t="shared" si="1017"/>
        <v>2</v>
      </c>
      <c r="EK840">
        <f t="shared" si="1018"/>
        <v>425</v>
      </c>
      <c r="EL840" t="str">
        <f t="shared" si="1019"/>
        <v/>
      </c>
      <c r="EM840">
        <f t="shared" si="1020"/>
        <v>0</v>
      </c>
      <c r="EN840">
        <f t="shared" si="1021"/>
        <v>25</v>
      </c>
      <c r="EO840" t="str">
        <f t="shared" si="1022"/>
        <v/>
      </c>
      <c r="EP840" t="str">
        <f t="shared" si="1023"/>
        <v/>
      </c>
      <c r="EQ840">
        <f t="shared" si="1024"/>
        <v>885</v>
      </c>
      <c r="ER840" t="str">
        <f t="shared" si="1025"/>
        <v/>
      </c>
      <c r="ES840" t="str">
        <f t="shared" si="1026"/>
        <v/>
      </c>
      <c r="ET840">
        <f t="shared" si="1027"/>
        <v>184</v>
      </c>
      <c r="EU840" s="61">
        <f t="shared" si="1028"/>
        <v>49</v>
      </c>
      <c r="EV840" s="53" t="e">
        <f>IF(ISNUMBER(EK840),EK840*#REF!,"")</f>
        <v>#REF!</v>
      </c>
      <c r="EW840" s="53" t="str">
        <f>IF(ISNUMBER(EL840),EL840*#REF!,"")</f>
        <v/>
      </c>
      <c r="EX840" s="53" t="e">
        <f>IF(ISNUMBER(EM840),EM840*#REF!,"")</f>
        <v>#REF!</v>
      </c>
      <c r="EY840" s="53" t="e">
        <f>IF(ISNUMBER(EN840),EN840*#REF!,"")</f>
        <v>#REF!</v>
      </c>
      <c r="EZ840" s="53" t="str">
        <f>IF(ISNUMBER(EO840),EO840*#REF!,"")</f>
        <v/>
      </c>
      <c r="FA840" s="53" t="str">
        <f>IF(ISNUMBER(EP840),EP840*#REF!,"")</f>
        <v/>
      </c>
      <c r="FB840" s="53" t="e">
        <f>IF(ISNUMBER(EQ840),EQ840*#REF!,"")</f>
        <v>#REF!</v>
      </c>
      <c r="FC840" s="53" t="str">
        <f>IF(ISNUMBER(ER840),ER840*#REF!,"")</f>
        <v/>
      </c>
      <c r="FD840" s="53" t="str">
        <f>IF(ISNUMBER(ES840),ES840*#REF!,"")</f>
        <v/>
      </c>
      <c r="FE840" s="53" t="e">
        <f>IF(ISNUMBER(ET840),ET840*#REF!,"")</f>
        <v>#REF!</v>
      </c>
      <c r="FF840" s="52" t="e">
        <f>IF(ISNUMBER(EU840),EU840*#REF!,"")</f>
        <v>#REF!</v>
      </c>
      <c r="FG840" s="55" t="str">
        <f t="shared" si="1029"/>
        <v/>
      </c>
      <c r="FH840" s="55" t="str">
        <f t="shared" si="1030"/>
        <v/>
      </c>
      <c r="FI840" s="55" t="str">
        <f t="shared" si="1031"/>
        <v/>
      </c>
      <c r="FJ840" s="55" t="str">
        <f t="shared" si="1032"/>
        <v/>
      </c>
      <c r="FK840" s="55" t="str">
        <f t="shared" si="1033"/>
        <v/>
      </c>
      <c r="FL840" s="55" t="str">
        <f t="shared" si="1034"/>
        <v/>
      </c>
      <c r="FM840" s="55" t="str">
        <f t="shared" si="1035"/>
        <v/>
      </c>
      <c r="FN840" s="55" t="str">
        <f t="shared" si="1036"/>
        <v/>
      </c>
      <c r="FO840" s="55" t="str">
        <f t="shared" si="1037"/>
        <v/>
      </c>
      <c r="FP840" s="55" t="str">
        <f t="shared" si="1038"/>
        <v/>
      </c>
      <c r="FQ840" s="59" t="str">
        <f t="shared" si="1039"/>
        <v/>
      </c>
      <c r="FR840" s="53" t="str">
        <f t="shared" si="1060"/>
        <v/>
      </c>
      <c r="FS840" s="53" t="e">
        <f t="shared" si="1040"/>
        <v>#VALUE!</v>
      </c>
      <c r="FT840" s="19" t="e">
        <f t="shared" si="1041"/>
        <v>#VALUE!</v>
      </c>
      <c r="FU840" s="19" t="e">
        <f t="shared" si="1042"/>
        <v>#VALUE!</v>
      </c>
      <c r="FV840" s="19" t="e">
        <f t="shared" si="1043"/>
        <v>#VALUE!</v>
      </c>
      <c r="FW840" s="50" t="e">
        <f t="shared" si="1044"/>
        <v>#VALUE!</v>
      </c>
      <c r="FX840" s="120">
        <f t="shared" si="1045"/>
        <v>0</v>
      </c>
      <c r="FY840" s="120">
        <f t="shared" si="1046"/>
        <v>0</v>
      </c>
      <c r="FZ840" s="120">
        <f t="shared" si="1047"/>
        <v>0</v>
      </c>
      <c r="GA840" s="120">
        <f t="shared" si="1048"/>
        <v>0</v>
      </c>
      <c r="GB840" s="120">
        <f t="shared" si="1049"/>
        <v>0</v>
      </c>
      <c r="GC840" s="120">
        <f t="shared" si="1050"/>
        <v>0</v>
      </c>
      <c r="GD840" s="120">
        <f t="shared" si="1051"/>
        <v>0</v>
      </c>
      <c r="GE840" s="120">
        <f t="shared" si="1052"/>
        <v>0</v>
      </c>
      <c r="GF840" s="120">
        <f t="shared" si="1053"/>
        <v>0</v>
      </c>
      <c r="GG840">
        <f t="shared" si="1054"/>
        <v>0</v>
      </c>
      <c r="GH840">
        <f t="shared" si="1055"/>
        <v>0</v>
      </c>
      <c r="GI840">
        <v>6</v>
      </c>
      <c r="GJ840" t="str">
        <f t="shared" si="1056"/>
        <v/>
      </c>
    </row>
    <row r="841" spans="1:192" x14ac:dyDescent="0.2">
      <c r="A841" s="50">
        <f t="shared" si="1057"/>
        <v>840</v>
      </c>
      <c r="B841" s="58" t="s">
        <v>405</v>
      </c>
      <c r="C841" s="58" t="s">
        <v>399</v>
      </c>
      <c r="D841" s="58"/>
      <c r="E841" s="58" t="s">
        <v>2416</v>
      </c>
      <c r="F841" s="83">
        <v>3429340</v>
      </c>
      <c r="G841" s="83">
        <v>5541780</v>
      </c>
      <c r="H841" s="77">
        <f t="shared" si="996"/>
        <v>429293.83400000003</v>
      </c>
      <c r="I841" s="77">
        <f t="shared" si="997"/>
        <v>5540003.0780000007</v>
      </c>
      <c r="J841" s="83">
        <v>112</v>
      </c>
      <c r="K841" s="83" t="s">
        <v>1334</v>
      </c>
      <c r="L841" s="83">
        <v>59</v>
      </c>
      <c r="M841" s="83"/>
      <c r="O841" s="83" t="s">
        <v>1330</v>
      </c>
      <c r="P841" s="83"/>
      <c r="Q841" s="58" t="s">
        <v>1339</v>
      </c>
      <c r="R841" s="58" t="s">
        <v>275</v>
      </c>
      <c r="S841" s="58" t="s">
        <v>1325</v>
      </c>
      <c r="T841" s="241" t="str">
        <f t="shared" si="998"/>
        <v>-</v>
      </c>
      <c r="U841" s="241" t="str">
        <f t="shared" si="999"/>
        <v>M</v>
      </c>
      <c r="V841" s="241" t="str">
        <f t="shared" si="1000"/>
        <v>-</v>
      </c>
      <c r="W841" s="241" t="str">
        <f t="shared" si="1059"/>
        <v>-</v>
      </c>
      <c r="X841" s="260">
        <f t="shared" si="1058"/>
        <v>6</v>
      </c>
      <c r="Y841" s="261" t="str">
        <f t="shared" si="1061"/>
        <v/>
      </c>
      <c r="Z841" s="68" t="s">
        <v>2087</v>
      </c>
      <c r="AA841" s="69">
        <v>23133</v>
      </c>
      <c r="AB841" s="77">
        <v>1</v>
      </c>
      <c r="AC841" s="58" t="s">
        <v>279</v>
      </c>
      <c r="AD841" s="58" t="s">
        <v>2417</v>
      </c>
      <c r="AE841" s="70" t="s">
        <v>2678</v>
      </c>
      <c r="AF841" s="83">
        <v>12.2</v>
      </c>
      <c r="AG841" s="83"/>
      <c r="AH841" s="83">
        <v>6.9</v>
      </c>
      <c r="AI841" s="83"/>
      <c r="AJ841" s="83"/>
      <c r="AK841" s="83"/>
      <c r="AL841" s="83"/>
      <c r="AM841" s="83">
        <v>0.2</v>
      </c>
      <c r="AN841" s="64">
        <v>44</v>
      </c>
      <c r="AO841" s="58">
        <v>14.3</v>
      </c>
      <c r="AP841" s="83">
        <v>5</v>
      </c>
      <c r="AQ841" s="58"/>
      <c r="AR841" s="58">
        <v>1226</v>
      </c>
      <c r="AS841" s="193">
        <f t="shared" si="1062"/>
        <v>1199.1099999999999</v>
      </c>
      <c r="AT841" s="248" t="str">
        <f t="shared" si="1063"/>
        <v/>
      </c>
      <c r="AU841" s="65">
        <v>24</v>
      </c>
      <c r="AV841" s="58">
        <v>42</v>
      </c>
      <c r="AW841" s="58">
        <v>244</v>
      </c>
      <c r="AX841" s="58">
        <v>38</v>
      </c>
      <c r="AY841" s="58">
        <v>483</v>
      </c>
      <c r="AZ841" s="68">
        <v>311</v>
      </c>
      <c r="BA841" s="58"/>
      <c r="BB841" s="58"/>
      <c r="BC841" s="58"/>
      <c r="BD841" s="58">
        <v>0.23</v>
      </c>
      <c r="BE841" s="58">
        <v>3.8</v>
      </c>
      <c r="BF841" s="58">
        <v>0.57999999999999996</v>
      </c>
      <c r="BG841" s="58"/>
      <c r="BH841" s="58"/>
      <c r="BI841" s="58"/>
      <c r="BJ841" s="58">
        <v>33</v>
      </c>
      <c r="BK841" s="58"/>
      <c r="BL841" s="58"/>
      <c r="BM841" s="64">
        <v>19.5</v>
      </c>
      <c r="BN841" s="68"/>
      <c r="BO841" s="81"/>
      <c r="BP841" s="81"/>
      <c r="BQ841" s="81"/>
      <c r="BR841" s="81"/>
      <c r="BS841" s="81"/>
      <c r="BT841" s="81"/>
      <c r="BU841" s="81"/>
      <c r="BV841" s="81"/>
      <c r="BW841" s="81"/>
      <c r="BX841" s="81"/>
      <c r="BY841" s="81"/>
      <c r="BZ841" s="81"/>
      <c r="CA841" s="81"/>
      <c r="CB841" s="81"/>
      <c r="CC841" s="81"/>
      <c r="CD841" s="81"/>
      <c r="CE841" s="81"/>
      <c r="CF841" s="81"/>
      <c r="CG841" s="81"/>
      <c r="CH841" s="81"/>
      <c r="CI841" s="81"/>
      <c r="CJ841" s="81"/>
      <c r="CK841" s="81"/>
      <c r="CL841" s="82"/>
      <c r="CM841" s="58">
        <v>2.8</v>
      </c>
      <c r="CN841" s="81">
        <v>66</v>
      </c>
      <c r="CO841" s="90"/>
      <c r="DB841" s="103"/>
      <c r="DC841" s="103"/>
      <c r="DD841" s="103"/>
      <c r="DE841" s="103"/>
      <c r="DF841" s="103"/>
      <c r="DG841" s="103"/>
      <c r="DH841" s="103"/>
      <c r="DI841" s="103"/>
      <c r="DJ841" s="103"/>
      <c r="DK841" s="103"/>
      <c r="DL841" s="103"/>
      <c r="DM841" s="103"/>
      <c r="DN841" s="103"/>
      <c r="DO841" s="103"/>
      <c r="DP841" s="103"/>
      <c r="DQ841" s="103"/>
      <c r="DR841" s="103"/>
      <c r="DS841" s="104"/>
      <c r="DT841" s="50">
        <f t="shared" si="1001"/>
        <v>1</v>
      </c>
      <c r="DU841" s="73">
        <f t="shared" si="1002"/>
        <v>0</v>
      </c>
      <c r="DV841" s="73">
        <f t="shared" si="1003"/>
        <v>1</v>
      </c>
      <c r="DW841" s="73">
        <f t="shared" si="1004"/>
        <v>0</v>
      </c>
      <c r="DX841" s="73">
        <f t="shared" si="1005"/>
        <v>0</v>
      </c>
      <c r="DY841" s="125">
        <f t="shared" si="1006"/>
        <v>0</v>
      </c>
      <c r="DZ841" s="73">
        <f t="shared" si="1007"/>
        <v>1</v>
      </c>
      <c r="EA841" s="19">
        <f t="shared" si="1008"/>
        <v>0</v>
      </c>
      <c r="EB841" s="50">
        <f t="shared" si="1009"/>
        <v>0</v>
      </c>
      <c r="EC841" s="19">
        <f t="shared" si="1010"/>
        <v>0</v>
      </c>
      <c r="ED841" s="19">
        <f t="shared" si="1011"/>
        <v>1</v>
      </c>
      <c r="EE841" s="19">
        <f t="shared" si="1012"/>
        <v>0</v>
      </c>
      <c r="EF841" s="50">
        <f t="shared" si="1013"/>
        <v>0</v>
      </c>
      <c r="EG841" s="19">
        <f t="shared" si="1014"/>
        <v>1</v>
      </c>
      <c r="EH841" s="19">
        <f t="shared" si="1015"/>
        <v>0</v>
      </c>
      <c r="EI841" s="50">
        <f t="shared" si="1016"/>
        <v>0</v>
      </c>
      <c r="EJ841" s="125">
        <f t="shared" si="1017"/>
        <v>1</v>
      </c>
      <c r="EK841">
        <f t="shared" si="1018"/>
        <v>24</v>
      </c>
      <c r="EL841" t="str">
        <f t="shared" si="1019"/>
        <v/>
      </c>
      <c r="EM841">
        <f t="shared" si="1020"/>
        <v>42</v>
      </c>
      <c r="EN841">
        <f t="shared" si="1021"/>
        <v>244</v>
      </c>
      <c r="EO841">
        <f t="shared" si="1022"/>
        <v>0.57999999999999996</v>
      </c>
      <c r="EP841">
        <f t="shared" si="1023"/>
        <v>3.8</v>
      </c>
      <c r="EQ841">
        <f t="shared" si="1024"/>
        <v>311</v>
      </c>
      <c r="ER841" t="str">
        <f t="shared" si="1025"/>
        <v/>
      </c>
      <c r="ES841">
        <f t="shared" si="1026"/>
        <v>33</v>
      </c>
      <c r="ET841">
        <f t="shared" si="1027"/>
        <v>483</v>
      </c>
      <c r="EU841" s="61">
        <f t="shared" si="1028"/>
        <v>38</v>
      </c>
      <c r="EV841" s="53" t="e">
        <f>IF(ISNUMBER(EK841),EK841*#REF!,"")</f>
        <v>#REF!</v>
      </c>
      <c r="EW841" s="53" t="str">
        <f>IF(ISNUMBER(EL841),EL841*#REF!,"")</f>
        <v/>
      </c>
      <c r="EX841" s="53" t="e">
        <f>IF(ISNUMBER(EM841),EM841*#REF!,"")</f>
        <v>#REF!</v>
      </c>
      <c r="EY841" s="53" t="e">
        <f>IF(ISNUMBER(EN841),EN841*#REF!,"")</f>
        <v>#REF!</v>
      </c>
      <c r="EZ841" s="53" t="e">
        <f>IF(ISNUMBER(EO841),EO841*#REF!,"")</f>
        <v>#REF!</v>
      </c>
      <c r="FA841" s="53" t="e">
        <f>IF(ISNUMBER(EP841),EP841*#REF!,"")</f>
        <v>#REF!</v>
      </c>
      <c r="FB841" s="53" t="e">
        <f>IF(ISNUMBER(EQ841),EQ841*#REF!,"")</f>
        <v>#REF!</v>
      </c>
      <c r="FC841" s="53" t="str">
        <f>IF(ISNUMBER(ER841),ER841*#REF!,"")</f>
        <v/>
      </c>
      <c r="FD841" s="53" t="e">
        <f>IF(ISNUMBER(ES841),ES841*#REF!,"")</f>
        <v>#REF!</v>
      </c>
      <c r="FE841" s="53" t="e">
        <f>IF(ISNUMBER(ET841),ET841*#REF!,"")</f>
        <v>#REF!</v>
      </c>
      <c r="FF841" s="52" t="e">
        <f>IF(ISNUMBER(EU841),EU841*#REF!,"")</f>
        <v>#REF!</v>
      </c>
      <c r="FG841" s="55" t="str">
        <f t="shared" si="1029"/>
        <v/>
      </c>
      <c r="FH841" s="55" t="str">
        <f t="shared" si="1030"/>
        <v/>
      </c>
      <c r="FI841" s="55" t="str">
        <f t="shared" si="1031"/>
        <v/>
      </c>
      <c r="FJ841" s="55" t="str">
        <f t="shared" si="1032"/>
        <v/>
      </c>
      <c r="FK841" s="55" t="str">
        <f t="shared" si="1033"/>
        <v/>
      </c>
      <c r="FL841" s="55" t="str">
        <f t="shared" si="1034"/>
        <v/>
      </c>
      <c r="FM841" s="55" t="str">
        <f t="shared" si="1035"/>
        <v/>
      </c>
      <c r="FN841" s="55" t="str">
        <f t="shared" si="1036"/>
        <v/>
      </c>
      <c r="FO841" s="55" t="str">
        <f t="shared" si="1037"/>
        <v/>
      </c>
      <c r="FP841" s="55" t="str">
        <f t="shared" si="1038"/>
        <v/>
      </c>
      <c r="FQ841" s="59" t="str">
        <f t="shared" si="1039"/>
        <v/>
      </c>
      <c r="FR841" s="53" t="str">
        <f t="shared" si="1060"/>
        <v/>
      </c>
      <c r="FS841" s="53" t="e">
        <f t="shared" si="1040"/>
        <v>#VALUE!</v>
      </c>
      <c r="FT841" s="19" t="e">
        <f t="shared" si="1041"/>
        <v>#VALUE!</v>
      </c>
      <c r="FU841" s="19" t="e">
        <f t="shared" si="1042"/>
        <v>#VALUE!</v>
      </c>
      <c r="FV841" s="19" t="e">
        <f t="shared" si="1043"/>
        <v>#VALUE!</v>
      </c>
      <c r="FW841" s="50" t="e">
        <f t="shared" si="1044"/>
        <v>#VALUE!</v>
      </c>
      <c r="FX841" s="120">
        <f t="shared" si="1045"/>
        <v>0</v>
      </c>
      <c r="FY841" s="120">
        <f t="shared" si="1046"/>
        <v>0</v>
      </c>
      <c r="FZ841" s="120">
        <f t="shared" si="1047"/>
        <v>0</v>
      </c>
      <c r="GA841" s="120">
        <f t="shared" si="1048"/>
        <v>0</v>
      </c>
      <c r="GB841" s="120">
        <f t="shared" si="1049"/>
        <v>0</v>
      </c>
      <c r="GC841" s="120">
        <f t="shared" si="1050"/>
        <v>0</v>
      </c>
      <c r="GD841" s="120">
        <f t="shared" si="1051"/>
        <v>0</v>
      </c>
      <c r="GE841" s="120">
        <f t="shared" si="1052"/>
        <v>0</v>
      </c>
      <c r="GF841" s="120">
        <f t="shared" si="1053"/>
        <v>0</v>
      </c>
      <c r="GG841">
        <f t="shared" si="1054"/>
        <v>0</v>
      </c>
      <c r="GH841">
        <f t="shared" si="1055"/>
        <v>0</v>
      </c>
      <c r="GI841">
        <v>6</v>
      </c>
      <c r="GJ841" t="str">
        <f t="shared" si="1056"/>
        <v/>
      </c>
    </row>
    <row r="842" spans="1:192" x14ac:dyDescent="0.2">
      <c r="A842" s="50">
        <f t="shared" si="1057"/>
        <v>841</v>
      </c>
      <c r="B842" s="2" t="s">
        <v>653</v>
      </c>
      <c r="C842" s="2" t="s">
        <v>1184</v>
      </c>
      <c r="D842" s="2"/>
      <c r="E842" s="2"/>
      <c r="F842" s="19">
        <v>3482350</v>
      </c>
      <c r="G842" s="19">
        <v>5552500</v>
      </c>
      <c r="H842" s="77">
        <f t="shared" si="996"/>
        <v>482282.63</v>
      </c>
      <c r="I842" s="77">
        <f t="shared" si="997"/>
        <v>5550718.79</v>
      </c>
      <c r="J842" s="211">
        <v>101</v>
      </c>
      <c r="K842" s="66" t="s">
        <v>1334</v>
      </c>
      <c r="L842" s="19">
        <v>326</v>
      </c>
      <c r="Q842" s="2" t="s">
        <v>671</v>
      </c>
      <c r="R842" s="2" t="s">
        <v>275</v>
      </c>
      <c r="S842" s="2" t="s">
        <v>1325</v>
      </c>
      <c r="T842" s="241" t="str">
        <f t="shared" si="998"/>
        <v>-</v>
      </c>
      <c r="U842" s="241" t="str">
        <f t="shared" si="999"/>
        <v>M</v>
      </c>
      <c r="V842" s="241" t="str">
        <f t="shared" si="1000"/>
        <v>-</v>
      </c>
      <c r="W842" s="241" t="str">
        <f t="shared" si="1059"/>
        <v>-</v>
      </c>
      <c r="X842" s="260">
        <f t="shared" si="1058"/>
        <v>6</v>
      </c>
      <c r="Y842" s="261" t="str">
        <f t="shared" si="1061"/>
        <v/>
      </c>
      <c r="Z842" s="56"/>
      <c r="AA842" s="66" t="s">
        <v>2017</v>
      </c>
      <c r="AB842" s="73">
        <v>1</v>
      </c>
      <c r="AD842" s="2" t="s">
        <v>2018</v>
      </c>
      <c r="AE842" s="56"/>
      <c r="AF842" s="66" t="s">
        <v>3088</v>
      </c>
      <c r="AS842" s="193">
        <f t="shared" si="1062"/>
        <v>3972.9839500000003</v>
      </c>
      <c r="AT842" s="248" t="str">
        <f t="shared" si="1063"/>
        <v/>
      </c>
      <c r="AU842" s="55">
        <v>1223.05736</v>
      </c>
      <c r="AV842" s="55">
        <v>8.5067499999999985</v>
      </c>
      <c r="AW842" s="55">
        <v>10.019500000000001</v>
      </c>
      <c r="AX842" s="55">
        <v>705.51470000000006</v>
      </c>
      <c r="AY842" s="120">
        <v>293</v>
      </c>
      <c r="AZ842" s="59">
        <v>1732.88564</v>
      </c>
      <c r="CN842" s="90" t="s">
        <v>3088</v>
      </c>
      <c r="DB842" s="103"/>
      <c r="DC842" s="103"/>
      <c r="DD842" s="103"/>
      <c r="DE842" s="103"/>
      <c r="DF842" s="103"/>
      <c r="DG842" s="103"/>
      <c r="DH842" s="103"/>
      <c r="DI842" s="103"/>
      <c r="DJ842" s="103"/>
      <c r="DK842" s="103"/>
      <c r="DL842" s="103"/>
      <c r="DM842" s="103"/>
      <c r="DN842" s="103"/>
      <c r="DO842" s="103"/>
      <c r="DP842" s="103"/>
      <c r="DQ842" s="103"/>
      <c r="DR842" s="103"/>
      <c r="DS842" s="104"/>
      <c r="DT842" s="50">
        <f t="shared" si="1001"/>
        <v>1</v>
      </c>
      <c r="DU842" s="73">
        <f t="shared" si="1002"/>
        <v>0</v>
      </c>
      <c r="DV842" s="73">
        <f t="shared" si="1003"/>
        <v>0</v>
      </c>
      <c r="DW842" s="73">
        <f t="shared" si="1004"/>
        <v>1</v>
      </c>
      <c r="DX842" s="73">
        <f t="shared" si="1005"/>
        <v>0</v>
      </c>
      <c r="DY842" s="125">
        <f t="shared" si="1006"/>
        <v>0</v>
      </c>
      <c r="DZ842" s="73">
        <f t="shared" si="1007"/>
        <v>0</v>
      </c>
      <c r="EA842" s="19">
        <f t="shared" si="1008"/>
        <v>0</v>
      </c>
      <c r="EB842" s="50">
        <f t="shared" si="1009"/>
        <v>1</v>
      </c>
      <c r="EC842" s="19">
        <f t="shared" si="1010"/>
        <v>0</v>
      </c>
      <c r="ED842" s="19">
        <f t="shared" si="1011"/>
        <v>1</v>
      </c>
      <c r="EE842" s="19">
        <f t="shared" si="1012"/>
        <v>0</v>
      </c>
      <c r="EF842" s="50">
        <f t="shared" si="1013"/>
        <v>0</v>
      </c>
      <c r="EG842" s="19">
        <f t="shared" si="1014"/>
        <v>0</v>
      </c>
      <c r="EH842" s="19">
        <f t="shared" si="1015"/>
        <v>0</v>
      </c>
      <c r="EI842" s="50">
        <f t="shared" si="1016"/>
        <v>1</v>
      </c>
      <c r="EJ842" s="125">
        <f t="shared" si="1017"/>
        <v>2</v>
      </c>
      <c r="EK842">
        <f t="shared" si="1018"/>
        <v>1223.05736</v>
      </c>
      <c r="EL842" t="str">
        <f t="shared" si="1019"/>
        <v/>
      </c>
      <c r="EM842">
        <f t="shared" si="1020"/>
        <v>8.5067499999999985</v>
      </c>
      <c r="EN842">
        <f t="shared" si="1021"/>
        <v>10.019500000000001</v>
      </c>
      <c r="EO842" t="str">
        <f t="shared" si="1022"/>
        <v/>
      </c>
      <c r="EP842" t="str">
        <f t="shared" si="1023"/>
        <v/>
      </c>
      <c r="EQ842">
        <f t="shared" si="1024"/>
        <v>1732.88564</v>
      </c>
      <c r="ER842" t="str">
        <f t="shared" si="1025"/>
        <v/>
      </c>
      <c r="ES842" t="str">
        <f t="shared" si="1026"/>
        <v/>
      </c>
      <c r="ET842">
        <f t="shared" si="1027"/>
        <v>293</v>
      </c>
      <c r="EU842" s="61">
        <f t="shared" si="1028"/>
        <v>705.51470000000006</v>
      </c>
      <c r="EV842" s="53" t="e">
        <f>IF(ISNUMBER(EK842),EK842*#REF!,"")</f>
        <v>#REF!</v>
      </c>
      <c r="EW842" s="53" t="str">
        <f>IF(ISNUMBER(EL842),EL842*#REF!,"")</f>
        <v/>
      </c>
      <c r="EX842" s="53" t="e">
        <f>IF(ISNUMBER(EM842),EM842*#REF!,"")</f>
        <v>#REF!</v>
      </c>
      <c r="EY842" s="53" t="e">
        <f>IF(ISNUMBER(EN842),EN842*#REF!,"")</f>
        <v>#REF!</v>
      </c>
      <c r="EZ842" s="53" t="str">
        <f>IF(ISNUMBER(EO842),EO842*#REF!,"")</f>
        <v/>
      </c>
      <c r="FA842" s="53" t="str">
        <f>IF(ISNUMBER(EP842),EP842*#REF!,"")</f>
        <v/>
      </c>
      <c r="FB842" s="53" t="e">
        <f>IF(ISNUMBER(EQ842),EQ842*#REF!,"")</f>
        <v>#REF!</v>
      </c>
      <c r="FC842" s="53" t="str">
        <f>IF(ISNUMBER(ER842),ER842*#REF!,"")</f>
        <v/>
      </c>
      <c r="FD842" s="53" t="str">
        <f>IF(ISNUMBER(ES842),ES842*#REF!,"")</f>
        <v/>
      </c>
      <c r="FE842" s="53" t="e">
        <f>IF(ISNUMBER(ET842),ET842*#REF!,"")</f>
        <v>#REF!</v>
      </c>
      <c r="FF842" s="52" t="e">
        <f>IF(ISNUMBER(EU842),EU842*#REF!,"")</f>
        <v>#REF!</v>
      </c>
      <c r="FG842" s="55" t="str">
        <f t="shared" si="1029"/>
        <v/>
      </c>
      <c r="FH842" s="55" t="str">
        <f t="shared" si="1030"/>
        <v/>
      </c>
      <c r="FI842" s="55" t="str">
        <f t="shared" si="1031"/>
        <v/>
      </c>
      <c r="FJ842" s="55" t="str">
        <f t="shared" si="1032"/>
        <v/>
      </c>
      <c r="FK842" s="55" t="str">
        <f t="shared" si="1033"/>
        <v/>
      </c>
      <c r="FL842" s="55" t="str">
        <f t="shared" si="1034"/>
        <v/>
      </c>
      <c r="FM842" s="55" t="str">
        <f t="shared" si="1035"/>
        <v/>
      </c>
      <c r="FN842" s="55" t="str">
        <f t="shared" si="1036"/>
        <v/>
      </c>
      <c r="FO842" s="55" t="str">
        <f t="shared" si="1037"/>
        <v/>
      </c>
      <c r="FP842" s="55" t="str">
        <f t="shared" si="1038"/>
        <v/>
      </c>
      <c r="FQ842" s="59" t="str">
        <f t="shared" si="1039"/>
        <v/>
      </c>
      <c r="FR842" s="53" t="str">
        <f t="shared" si="1060"/>
        <v/>
      </c>
      <c r="FS842" s="53" t="e">
        <f t="shared" si="1040"/>
        <v>#VALUE!</v>
      </c>
      <c r="FT842" s="19" t="e">
        <f t="shared" si="1041"/>
        <v>#VALUE!</v>
      </c>
      <c r="FU842" s="19" t="e">
        <f t="shared" si="1042"/>
        <v>#VALUE!</v>
      </c>
      <c r="FV842" s="19" t="e">
        <f t="shared" si="1043"/>
        <v>#VALUE!</v>
      </c>
      <c r="FW842" s="50" t="e">
        <f t="shared" si="1044"/>
        <v>#VALUE!</v>
      </c>
      <c r="FX842" s="120">
        <f t="shared" si="1045"/>
        <v>0</v>
      </c>
      <c r="FY842" s="120">
        <f t="shared" si="1046"/>
        <v>0</v>
      </c>
      <c r="FZ842" s="120">
        <f t="shared" si="1047"/>
        <v>0</v>
      </c>
      <c r="GA842" s="120">
        <f t="shared" si="1048"/>
        <v>0</v>
      </c>
      <c r="GB842" s="120">
        <f t="shared" si="1049"/>
        <v>0</v>
      </c>
      <c r="GC842" s="120">
        <f t="shared" si="1050"/>
        <v>0</v>
      </c>
      <c r="GD842" s="120">
        <f t="shared" si="1051"/>
        <v>0</v>
      </c>
      <c r="GE842" s="120">
        <f t="shared" si="1052"/>
        <v>0</v>
      </c>
      <c r="GF842" s="120">
        <f t="shared" si="1053"/>
        <v>0</v>
      </c>
      <c r="GG842">
        <f t="shared" si="1054"/>
        <v>0</v>
      </c>
      <c r="GH842">
        <f t="shared" si="1055"/>
        <v>0</v>
      </c>
      <c r="GI842">
        <v>6</v>
      </c>
      <c r="GJ842" t="str">
        <f t="shared" si="1056"/>
        <v/>
      </c>
    </row>
    <row r="843" spans="1:192" x14ac:dyDescent="0.2">
      <c r="A843" s="50">
        <f t="shared" si="1057"/>
        <v>842</v>
      </c>
      <c r="B843" s="58" t="s">
        <v>653</v>
      </c>
      <c r="C843" s="58" t="s">
        <v>632</v>
      </c>
      <c r="D843" s="58"/>
      <c r="E843" s="58"/>
      <c r="F843" s="271">
        <v>3482420</v>
      </c>
      <c r="G843" s="271">
        <v>5551860</v>
      </c>
      <c r="H843" s="77">
        <f t="shared" si="996"/>
        <v>482352.60200000001</v>
      </c>
      <c r="I843" s="77">
        <f t="shared" si="997"/>
        <v>5550079.0460000001</v>
      </c>
      <c r="J843" s="211">
        <v>100</v>
      </c>
      <c r="K843" s="83" t="s">
        <v>1334</v>
      </c>
      <c r="L843" s="83">
        <v>275</v>
      </c>
      <c r="M843" s="83">
        <v>250</v>
      </c>
      <c r="N843" s="19">
        <v>275</v>
      </c>
      <c r="O843" s="83">
        <v>101</v>
      </c>
      <c r="P843" s="83"/>
      <c r="Q843" s="58" t="s">
        <v>2835</v>
      </c>
      <c r="R843" t="s">
        <v>275</v>
      </c>
      <c r="S843" s="2" t="s">
        <v>1325</v>
      </c>
      <c r="T843" s="241" t="str">
        <f t="shared" si="998"/>
        <v>-</v>
      </c>
      <c r="U843" s="241" t="str">
        <f t="shared" si="999"/>
        <v>M</v>
      </c>
      <c r="V843" s="241" t="str">
        <f t="shared" si="1000"/>
        <v>-</v>
      </c>
      <c r="W843" s="241" t="str">
        <f t="shared" si="1059"/>
        <v>-</v>
      </c>
      <c r="X843" s="260">
        <f t="shared" si="1058"/>
        <v>6</v>
      </c>
      <c r="Y843" s="261" t="str">
        <f t="shared" si="1061"/>
        <v/>
      </c>
      <c r="Z843" s="56"/>
      <c r="AA843" s="69" t="s">
        <v>1905</v>
      </c>
      <c r="AB843" s="77">
        <v>1</v>
      </c>
      <c r="AC843" s="58" t="s">
        <v>597</v>
      </c>
      <c r="AD843" s="58" t="s">
        <v>2418</v>
      </c>
      <c r="AE843" s="70" t="s">
        <v>2748</v>
      </c>
      <c r="AF843" s="63">
        <v>19</v>
      </c>
      <c r="AG843" s="83"/>
      <c r="AH843" s="83"/>
      <c r="AI843" s="83"/>
      <c r="AJ843" s="83">
        <v>1.0026999999999999</v>
      </c>
      <c r="AK843" s="83">
        <v>15</v>
      </c>
      <c r="AL843" s="83"/>
      <c r="AM843" s="83">
        <v>1.67</v>
      </c>
      <c r="AN843" s="64"/>
      <c r="AO843" s="58"/>
      <c r="AP843" s="83"/>
      <c r="AQ843" s="58"/>
      <c r="AR843" s="58">
        <v>4542</v>
      </c>
      <c r="AS843" s="193">
        <f t="shared" si="1062"/>
        <v>4542.8019999999997</v>
      </c>
      <c r="AT843" s="248" t="str">
        <f t="shared" si="1063"/>
        <v/>
      </c>
      <c r="AU843" s="58">
        <v>1363</v>
      </c>
      <c r="AV843" s="58">
        <v>4.992</v>
      </c>
      <c r="AW843" s="58">
        <v>5.7380000000000004</v>
      </c>
      <c r="AX843" s="58">
        <v>725.1</v>
      </c>
      <c r="AY843" s="58">
        <v>305.10000000000002</v>
      </c>
      <c r="AZ843" s="68">
        <v>2071</v>
      </c>
      <c r="BA843" s="58">
        <v>2.383</v>
      </c>
      <c r="BB843" s="58">
        <v>15.02</v>
      </c>
      <c r="BC843" s="58">
        <v>2.3E-2</v>
      </c>
      <c r="BD843" s="182">
        <v>1.2989999999999999</v>
      </c>
      <c r="BE843" s="58">
        <v>0.33600000000000002</v>
      </c>
      <c r="BF843" s="58">
        <v>0.26800000000000002</v>
      </c>
      <c r="BG843" s="58"/>
      <c r="BH843" s="58">
        <v>1.0129999999999999</v>
      </c>
      <c r="BI843" s="58">
        <v>0.13200000000000001</v>
      </c>
      <c r="BJ843" s="58">
        <v>10.64</v>
      </c>
      <c r="BK843" s="58"/>
      <c r="BL843" s="58"/>
      <c r="BM843" s="64">
        <v>22.03</v>
      </c>
      <c r="BN843" s="68">
        <v>11.69</v>
      </c>
      <c r="BO843" s="81"/>
      <c r="BP843" s="81">
        <v>2857</v>
      </c>
      <c r="BQ843" s="81">
        <v>131</v>
      </c>
      <c r="BR843" s="81">
        <v>22</v>
      </c>
      <c r="BS843" s="81"/>
      <c r="BT843" s="81"/>
      <c r="BU843" s="81"/>
      <c r="BV843" s="81"/>
      <c r="BW843" s="81"/>
      <c r="BX843" s="81"/>
      <c r="BY843" s="81"/>
      <c r="BZ843" s="81"/>
      <c r="CA843" s="81"/>
      <c r="CB843" s="81"/>
      <c r="CC843" s="81"/>
      <c r="CD843" s="81"/>
      <c r="CE843" s="81"/>
      <c r="CF843" s="81"/>
      <c r="CG843" s="81"/>
      <c r="CH843" s="81">
        <v>28</v>
      </c>
      <c r="CI843" s="81"/>
      <c r="CJ843" s="81"/>
      <c r="CK843" s="81"/>
      <c r="CL843" s="82"/>
      <c r="CM843" s="58"/>
      <c r="CN843" s="81">
        <v>82.3</v>
      </c>
      <c r="CO843" s="90"/>
      <c r="DB843" s="103"/>
      <c r="DC843" s="103"/>
      <c r="DD843" s="103"/>
      <c r="DE843" s="103"/>
      <c r="DF843" s="103"/>
      <c r="DG843" s="103"/>
      <c r="DH843" s="103"/>
      <c r="DI843" s="103"/>
      <c r="DJ843" s="103"/>
      <c r="DK843" s="103"/>
      <c r="DL843" s="103"/>
      <c r="DM843" s="103"/>
      <c r="DN843" s="103"/>
      <c r="DO843" s="103"/>
      <c r="DP843" s="103"/>
      <c r="DQ843" s="103"/>
      <c r="DR843" s="103"/>
      <c r="DS843" s="104"/>
      <c r="DT843" s="50">
        <f t="shared" si="1001"/>
        <v>1</v>
      </c>
      <c r="DU843" s="73">
        <f t="shared" si="1002"/>
        <v>0</v>
      </c>
      <c r="DV843" s="73">
        <f t="shared" si="1003"/>
        <v>0</v>
      </c>
      <c r="DW843" s="73">
        <f t="shared" si="1004"/>
        <v>1</v>
      </c>
      <c r="DX843" s="73">
        <f t="shared" si="1005"/>
        <v>0</v>
      </c>
      <c r="DY843" s="125">
        <f t="shared" si="1006"/>
        <v>0</v>
      </c>
      <c r="DZ843" s="73">
        <f t="shared" si="1007"/>
        <v>1</v>
      </c>
      <c r="EA843" s="19">
        <f t="shared" si="1008"/>
        <v>0</v>
      </c>
      <c r="EB843" s="50">
        <f t="shared" si="1009"/>
        <v>0</v>
      </c>
      <c r="EC843" s="19">
        <f t="shared" si="1010"/>
        <v>0</v>
      </c>
      <c r="ED843" s="19">
        <f t="shared" si="1011"/>
        <v>1</v>
      </c>
      <c r="EE843" s="19">
        <f t="shared" si="1012"/>
        <v>0</v>
      </c>
      <c r="EF843" s="50">
        <f t="shared" si="1013"/>
        <v>0</v>
      </c>
      <c r="EG843" s="19">
        <f t="shared" si="1014"/>
        <v>1</v>
      </c>
      <c r="EH843" s="19">
        <f t="shared" si="1015"/>
        <v>0</v>
      </c>
      <c r="EI843" s="50">
        <f t="shared" si="1016"/>
        <v>0</v>
      </c>
      <c r="EJ843" s="125">
        <f t="shared" si="1017"/>
        <v>2</v>
      </c>
      <c r="EK843">
        <f t="shared" si="1018"/>
        <v>1363</v>
      </c>
      <c r="EL843">
        <f t="shared" si="1019"/>
        <v>15.02</v>
      </c>
      <c r="EM843">
        <f t="shared" si="1020"/>
        <v>4.992</v>
      </c>
      <c r="EN843">
        <f t="shared" si="1021"/>
        <v>5.7380000000000004</v>
      </c>
      <c r="EO843">
        <f t="shared" si="1022"/>
        <v>0.26800000000000002</v>
      </c>
      <c r="EP843">
        <f t="shared" si="1023"/>
        <v>0.33600000000000002</v>
      </c>
      <c r="EQ843">
        <f t="shared" si="1024"/>
        <v>2071</v>
      </c>
      <c r="ER843" t="str">
        <f t="shared" si="1025"/>
        <v/>
      </c>
      <c r="ES843">
        <f t="shared" si="1026"/>
        <v>10.64</v>
      </c>
      <c r="ET843">
        <f t="shared" si="1027"/>
        <v>305.10000000000002</v>
      </c>
      <c r="EU843" s="61">
        <f t="shared" si="1028"/>
        <v>725.1</v>
      </c>
      <c r="EV843" s="53" t="e">
        <f>IF(ISNUMBER(EK843),EK843*#REF!,"")</f>
        <v>#REF!</v>
      </c>
      <c r="EW843" s="53" t="e">
        <f>IF(ISNUMBER(EL843),EL843*#REF!,"")</f>
        <v>#REF!</v>
      </c>
      <c r="EX843" s="53" t="e">
        <f>IF(ISNUMBER(EM843),EM843*#REF!,"")</f>
        <v>#REF!</v>
      </c>
      <c r="EY843" s="53" t="e">
        <f>IF(ISNUMBER(EN843),EN843*#REF!,"")</f>
        <v>#REF!</v>
      </c>
      <c r="EZ843" s="53" t="e">
        <f>IF(ISNUMBER(EO843),EO843*#REF!,"")</f>
        <v>#REF!</v>
      </c>
      <c r="FA843" s="53" t="e">
        <f>IF(ISNUMBER(EP843),EP843*#REF!,"")</f>
        <v>#REF!</v>
      </c>
      <c r="FB843" s="53" t="e">
        <f>IF(ISNUMBER(EQ843),EQ843*#REF!,"")</f>
        <v>#REF!</v>
      </c>
      <c r="FC843" s="53" t="str">
        <f>IF(ISNUMBER(ER843),ER843*#REF!,"")</f>
        <v/>
      </c>
      <c r="FD843" s="53" t="e">
        <f>IF(ISNUMBER(ES843),ES843*#REF!,"")</f>
        <v>#REF!</v>
      </c>
      <c r="FE843" s="53" t="e">
        <f>IF(ISNUMBER(ET843),ET843*#REF!,"")</f>
        <v>#REF!</v>
      </c>
      <c r="FF843" s="52" t="e">
        <f>IF(ISNUMBER(EU843),EU843*#REF!,"")</f>
        <v>#REF!</v>
      </c>
      <c r="FG843" s="55" t="str">
        <f t="shared" si="1029"/>
        <v/>
      </c>
      <c r="FH843" s="55" t="str">
        <f t="shared" si="1030"/>
        <v/>
      </c>
      <c r="FI843" s="55" t="str">
        <f t="shared" si="1031"/>
        <v/>
      </c>
      <c r="FJ843" s="55" t="str">
        <f t="shared" si="1032"/>
        <v/>
      </c>
      <c r="FK843" s="55" t="str">
        <f t="shared" si="1033"/>
        <v/>
      </c>
      <c r="FL843" s="55" t="str">
        <f t="shared" si="1034"/>
        <v/>
      </c>
      <c r="FM843" s="55" t="str">
        <f t="shared" si="1035"/>
        <v/>
      </c>
      <c r="FN843" s="55" t="str">
        <f t="shared" si="1036"/>
        <v/>
      </c>
      <c r="FO843" s="55" t="str">
        <f t="shared" si="1037"/>
        <v/>
      </c>
      <c r="FP843" s="55" t="str">
        <f t="shared" si="1038"/>
        <v/>
      </c>
      <c r="FQ843" s="59" t="str">
        <f t="shared" si="1039"/>
        <v/>
      </c>
      <c r="FR843" s="53" t="str">
        <f t="shared" si="1060"/>
        <v/>
      </c>
      <c r="FS843" s="53" t="e">
        <f t="shared" si="1040"/>
        <v>#VALUE!</v>
      </c>
      <c r="FT843" s="19" t="e">
        <f t="shared" si="1041"/>
        <v>#VALUE!</v>
      </c>
      <c r="FU843" s="19" t="e">
        <f t="shared" si="1042"/>
        <v>#VALUE!</v>
      </c>
      <c r="FV843" s="19" t="e">
        <f t="shared" si="1043"/>
        <v>#VALUE!</v>
      </c>
      <c r="FW843" s="50" t="e">
        <f t="shared" si="1044"/>
        <v>#VALUE!</v>
      </c>
      <c r="FX843" s="120">
        <f t="shared" si="1045"/>
        <v>0</v>
      </c>
      <c r="FY843" s="120">
        <f t="shared" si="1046"/>
        <v>0</v>
      </c>
      <c r="FZ843" s="120">
        <f t="shared" si="1047"/>
        <v>0</v>
      </c>
      <c r="GA843" s="120">
        <f t="shared" si="1048"/>
        <v>0</v>
      </c>
      <c r="GB843" s="120">
        <f t="shared" si="1049"/>
        <v>0</v>
      </c>
      <c r="GC843" s="120">
        <f t="shared" si="1050"/>
        <v>0</v>
      </c>
      <c r="GD843" s="120">
        <f t="shared" si="1051"/>
        <v>0</v>
      </c>
      <c r="GE843" s="120">
        <f t="shared" si="1052"/>
        <v>0</v>
      </c>
      <c r="GF843" s="120">
        <f t="shared" si="1053"/>
        <v>0</v>
      </c>
      <c r="GG843">
        <f t="shared" si="1054"/>
        <v>0</v>
      </c>
      <c r="GH843">
        <f t="shared" si="1055"/>
        <v>0</v>
      </c>
      <c r="GI843">
        <v>6</v>
      </c>
      <c r="GJ843" t="str">
        <f t="shared" si="1056"/>
        <v/>
      </c>
    </row>
    <row r="844" spans="1:192" x14ac:dyDescent="0.2">
      <c r="A844" s="50">
        <f t="shared" si="1057"/>
        <v>843</v>
      </c>
      <c r="B844" s="58" t="s">
        <v>653</v>
      </c>
      <c r="C844" s="58" t="s">
        <v>632</v>
      </c>
      <c r="D844" s="58"/>
      <c r="E844" s="58"/>
      <c r="F844" s="271">
        <v>3482420</v>
      </c>
      <c r="G844" s="271">
        <v>5551860</v>
      </c>
      <c r="H844" s="77">
        <f t="shared" si="996"/>
        <v>482352.60200000001</v>
      </c>
      <c r="I844" s="77">
        <f t="shared" si="997"/>
        <v>5550079.0460000001</v>
      </c>
      <c r="J844" s="211">
        <v>100</v>
      </c>
      <c r="K844" s="83" t="s">
        <v>1334</v>
      </c>
      <c r="L844" s="83">
        <v>275</v>
      </c>
      <c r="M844" s="83"/>
      <c r="O844" s="83">
        <v>102</v>
      </c>
      <c r="P844" s="83"/>
      <c r="Q844" s="58" t="s">
        <v>2835</v>
      </c>
      <c r="R844" t="s">
        <v>275</v>
      </c>
      <c r="S844" s="2" t="s">
        <v>1325</v>
      </c>
      <c r="T844" s="241" t="str">
        <f t="shared" si="998"/>
        <v>-</v>
      </c>
      <c r="U844" s="241" t="str">
        <f t="shared" si="999"/>
        <v>M</v>
      </c>
      <c r="V844" s="241" t="str">
        <f t="shared" si="1000"/>
        <v>-</v>
      </c>
      <c r="W844" s="241" t="str">
        <f t="shared" si="1059"/>
        <v>-</v>
      </c>
      <c r="X844" s="260">
        <f t="shared" si="1058"/>
        <v>6</v>
      </c>
      <c r="Y844" s="261" t="str">
        <f t="shared" si="1061"/>
        <v/>
      </c>
      <c r="Z844" s="56" t="s">
        <v>1970</v>
      </c>
      <c r="AA844" s="69" t="s">
        <v>2419</v>
      </c>
      <c r="AB844" s="77">
        <v>2</v>
      </c>
      <c r="AC844" s="58" t="s">
        <v>408</v>
      </c>
      <c r="AD844" s="58" t="s">
        <v>2420</v>
      </c>
      <c r="AE844" s="56"/>
      <c r="AF844" s="83">
        <v>19.2</v>
      </c>
      <c r="AG844" s="83"/>
      <c r="AH844" s="83"/>
      <c r="AI844" s="83"/>
      <c r="AJ844" s="83"/>
      <c r="AK844" s="83"/>
      <c r="AL844" s="83"/>
      <c r="AM844" s="83">
        <v>1.6</v>
      </c>
      <c r="AN844" s="64"/>
      <c r="AO844" s="58"/>
      <c r="AP844" s="83"/>
      <c r="AQ844" s="58"/>
      <c r="AR844" s="58"/>
      <c r="AS844" s="193">
        <f t="shared" si="1062"/>
        <v>4414.51</v>
      </c>
      <c r="AT844" s="248" t="str">
        <f t="shared" si="1063"/>
        <v/>
      </c>
      <c r="AU844" s="58">
        <v>1328</v>
      </c>
      <c r="AV844" s="58">
        <v>3.75</v>
      </c>
      <c r="AW844" s="58">
        <v>4.5999999999999996</v>
      </c>
      <c r="AX844" s="58">
        <v>727.9</v>
      </c>
      <c r="AY844" s="58">
        <v>313.98</v>
      </c>
      <c r="AZ844" s="68">
        <v>1961</v>
      </c>
      <c r="BA844" s="58">
        <v>2.54</v>
      </c>
      <c r="BB844" s="58">
        <v>34.65</v>
      </c>
      <c r="BC844" s="58">
        <v>0.04</v>
      </c>
      <c r="BD844" s="58">
        <v>1.52</v>
      </c>
      <c r="BE844" s="58">
        <v>0.15</v>
      </c>
      <c r="BF844" s="58">
        <v>0.09</v>
      </c>
      <c r="BG844" s="58"/>
      <c r="BH844" s="58">
        <v>0.85</v>
      </c>
      <c r="BI844" s="58">
        <v>0.09</v>
      </c>
      <c r="BJ844" s="58">
        <v>6.21</v>
      </c>
      <c r="BK844" s="58"/>
      <c r="BL844" s="58"/>
      <c r="BM844" s="64">
        <v>17.53</v>
      </c>
      <c r="BN844" s="68">
        <v>10.77</v>
      </c>
      <c r="BO844" s="81"/>
      <c r="BP844" s="81">
        <v>630</v>
      </c>
      <c r="BQ844" s="81">
        <v>150</v>
      </c>
      <c r="BR844" s="81">
        <v>60</v>
      </c>
      <c r="BS844" s="81"/>
      <c r="BT844" s="81"/>
      <c r="BU844" s="81"/>
      <c r="BV844" s="81"/>
      <c r="BW844" s="81"/>
      <c r="BX844" s="81"/>
      <c r="BY844" s="81"/>
      <c r="BZ844" s="81"/>
      <c r="CA844" s="81"/>
      <c r="CB844" s="81"/>
      <c r="CC844" s="81"/>
      <c r="CD844" s="81"/>
      <c r="CE844" s="81"/>
      <c r="CF844" s="81"/>
      <c r="CG844" s="81"/>
      <c r="CH844" s="81"/>
      <c r="CI844" s="81"/>
      <c r="CJ844" s="81"/>
      <c r="CK844" s="81"/>
      <c r="CL844" s="82"/>
      <c r="CM844" s="81"/>
      <c r="CN844" s="81">
        <v>123.03</v>
      </c>
      <c r="CO844" s="90"/>
      <c r="DB844" s="103"/>
      <c r="DC844" s="103"/>
      <c r="DD844" s="103"/>
      <c r="DE844" s="103"/>
      <c r="DF844" s="103"/>
      <c r="DG844" s="103"/>
      <c r="DH844" s="103"/>
      <c r="DI844" s="103"/>
      <c r="DJ844" s="103"/>
      <c r="DK844" s="103"/>
      <c r="DL844" s="103"/>
      <c r="DM844" s="103"/>
      <c r="DN844" s="103"/>
      <c r="DO844" s="103"/>
      <c r="DP844" s="103"/>
      <c r="DQ844" s="103"/>
      <c r="DR844" s="103"/>
      <c r="DS844" s="104"/>
      <c r="DT844" s="50">
        <f t="shared" si="1001"/>
        <v>0</v>
      </c>
      <c r="DU844" s="73">
        <f t="shared" si="1002"/>
        <v>0</v>
      </c>
      <c r="DV844" s="73">
        <f t="shared" si="1003"/>
        <v>0</v>
      </c>
      <c r="DW844" s="73">
        <f t="shared" si="1004"/>
        <v>1</v>
      </c>
      <c r="DX844" s="73">
        <f t="shared" si="1005"/>
        <v>0</v>
      </c>
      <c r="DY844" s="125">
        <f t="shared" si="1006"/>
        <v>0</v>
      </c>
      <c r="DZ844" s="73">
        <f t="shared" si="1007"/>
        <v>1</v>
      </c>
      <c r="EA844" s="19">
        <f t="shared" si="1008"/>
        <v>0</v>
      </c>
      <c r="EB844" s="50">
        <f t="shared" si="1009"/>
        <v>0</v>
      </c>
      <c r="EC844" s="19">
        <f t="shared" si="1010"/>
        <v>0</v>
      </c>
      <c r="ED844" s="19">
        <f t="shared" si="1011"/>
        <v>1</v>
      </c>
      <c r="EE844" s="19">
        <f t="shared" si="1012"/>
        <v>0</v>
      </c>
      <c r="EF844" s="50">
        <f t="shared" si="1013"/>
        <v>0</v>
      </c>
      <c r="EG844" s="19">
        <f t="shared" si="1014"/>
        <v>1</v>
      </c>
      <c r="EH844" s="19">
        <f t="shared" si="1015"/>
        <v>0</v>
      </c>
      <c r="EI844" s="50">
        <f t="shared" si="1016"/>
        <v>0</v>
      </c>
      <c r="EJ844" s="125">
        <f t="shared" si="1017"/>
        <v>2</v>
      </c>
      <c r="EK844">
        <f t="shared" si="1018"/>
        <v>1328</v>
      </c>
      <c r="EL844">
        <f t="shared" si="1019"/>
        <v>34.65</v>
      </c>
      <c r="EM844">
        <f t="shared" si="1020"/>
        <v>3.75</v>
      </c>
      <c r="EN844">
        <f t="shared" si="1021"/>
        <v>4.5999999999999996</v>
      </c>
      <c r="EO844">
        <f t="shared" si="1022"/>
        <v>0.09</v>
      </c>
      <c r="EP844">
        <f t="shared" si="1023"/>
        <v>0.15</v>
      </c>
      <c r="EQ844">
        <f t="shared" si="1024"/>
        <v>1961</v>
      </c>
      <c r="ER844" t="str">
        <f t="shared" si="1025"/>
        <v/>
      </c>
      <c r="ES844">
        <f t="shared" si="1026"/>
        <v>6.21</v>
      </c>
      <c r="ET844">
        <f t="shared" si="1027"/>
        <v>313.98</v>
      </c>
      <c r="EU844" s="61">
        <f t="shared" si="1028"/>
        <v>727.9</v>
      </c>
      <c r="EV844" s="53" t="e">
        <f>IF(ISNUMBER(EK844),EK844*#REF!,"")</f>
        <v>#REF!</v>
      </c>
      <c r="EW844" s="53" t="e">
        <f>IF(ISNUMBER(EL844),EL844*#REF!,"")</f>
        <v>#REF!</v>
      </c>
      <c r="EX844" s="53" t="e">
        <f>IF(ISNUMBER(EM844),EM844*#REF!,"")</f>
        <v>#REF!</v>
      </c>
      <c r="EY844" s="53" t="e">
        <f>IF(ISNUMBER(EN844),EN844*#REF!,"")</f>
        <v>#REF!</v>
      </c>
      <c r="EZ844" s="53" t="e">
        <f>IF(ISNUMBER(EO844),EO844*#REF!,"")</f>
        <v>#REF!</v>
      </c>
      <c r="FA844" s="53" t="e">
        <f>IF(ISNUMBER(EP844),EP844*#REF!,"")</f>
        <v>#REF!</v>
      </c>
      <c r="FB844" s="53" t="e">
        <f>IF(ISNUMBER(EQ844),EQ844*#REF!,"")</f>
        <v>#REF!</v>
      </c>
      <c r="FC844" s="53" t="str">
        <f>IF(ISNUMBER(ER844),ER844*#REF!,"")</f>
        <v/>
      </c>
      <c r="FD844" s="53" t="e">
        <f>IF(ISNUMBER(ES844),ES844*#REF!,"")</f>
        <v>#REF!</v>
      </c>
      <c r="FE844" s="53" t="e">
        <f>IF(ISNUMBER(ET844),ET844*#REF!,"")</f>
        <v>#REF!</v>
      </c>
      <c r="FF844" s="52" t="e">
        <f>IF(ISNUMBER(EU844),EU844*#REF!,"")</f>
        <v>#REF!</v>
      </c>
      <c r="FG844" s="55" t="str">
        <f t="shared" si="1029"/>
        <v/>
      </c>
      <c r="FH844" s="55" t="str">
        <f t="shared" si="1030"/>
        <v/>
      </c>
      <c r="FI844" s="55" t="str">
        <f t="shared" si="1031"/>
        <v/>
      </c>
      <c r="FJ844" s="55" t="str">
        <f t="shared" si="1032"/>
        <v/>
      </c>
      <c r="FK844" s="55" t="str">
        <f t="shared" si="1033"/>
        <v/>
      </c>
      <c r="FL844" s="55" t="str">
        <f t="shared" si="1034"/>
        <v/>
      </c>
      <c r="FM844" s="55" t="str">
        <f t="shared" si="1035"/>
        <v/>
      </c>
      <c r="FN844" s="55" t="str">
        <f t="shared" si="1036"/>
        <v/>
      </c>
      <c r="FO844" s="55" t="str">
        <f t="shared" si="1037"/>
        <v/>
      </c>
      <c r="FP844" s="55" t="str">
        <f t="shared" si="1038"/>
        <v/>
      </c>
      <c r="FQ844" s="59" t="str">
        <f t="shared" si="1039"/>
        <v/>
      </c>
      <c r="FR844" s="53" t="str">
        <f t="shared" si="1060"/>
        <v/>
      </c>
      <c r="FS844" s="53" t="e">
        <f t="shared" si="1040"/>
        <v>#VALUE!</v>
      </c>
      <c r="FT844" s="19" t="e">
        <f t="shared" si="1041"/>
        <v>#VALUE!</v>
      </c>
      <c r="FU844" s="19" t="e">
        <f t="shared" si="1042"/>
        <v>#VALUE!</v>
      </c>
      <c r="FV844" s="19" t="e">
        <f t="shared" si="1043"/>
        <v>#VALUE!</v>
      </c>
      <c r="FW844" s="50" t="e">
        <f t="shared" si="1044"/>
        <v>#VALUE!</v>
      </c>
      <c r="FX844" s="120">
        <f t="shared" si="1045"/>
        <v>0</v>
      </c>
      <c r="FY844" s="120">
        <f t="shared" si="1046"/>
        <v>0</v>
      </c>
      <c r="FZ844" s="120">
        <f t="shared" si="1047"/>
        <v>0</v>
      </c>
      <c r="GA844" s="120">
        <f t="shared" si="1048"/>
        <v>0</v>
      </c>
      <c r="GB844" s="120">
        <f t="shared" si="1049"/>
        <v>0</v>
      </c>
      <c r="GC844" s="120">
        <f t="shared" si="1050"/>
        <v>0</v>
      </c>
      <c r="GD844" s="120">
        <f t="shared" si="1051"/>
        <v>0</v>
      </c>
      <c r="GE844" s="120">
        <f t="shared" si="1052"/>
        <v>0</v>
      </c>
      <c r="GF844" s="120">
        <f t="shared" si="1053"/>
        <v>0</v>
      </c>
      <c r="GG844">
        <f t="shared" si="1054"/>
        <v>0</v>
      </c>
      <c r="GH844">
        <f t="shared" si="1055"/>
        <v>0</v>
      </c>
      <c r="GI844">
        <v>6</v>
      </c>
      <c r="GJ844" t="str">
        <f t="shared" si="1056"/>
        <v/>
      </c>
    </row>
    <row r="845" spans="1:192" ht="15" x14ac:dyDescent="0.25">
      <c r="A845" s="50">
        <f t="shared" si="1057"/>
        <v>844</v>
      </c>
      <c r="B845" s="58" t="s">
        <v>653</v>
      </c>
      <c r="C845" s="2" t="s">
        <v>632</v>
      </c>
      <c r="D845" s="2"/>
      <c r="E845" s="2" t="s">
        <v>2421</v>
      </c>
      <c r="F845" s="271">
        <v>3482420</v>
      </c>
      <c r="G845" s="271">
        <v>5551860</v>
      </c>
      <c r="H845" s="77">
        <f t="shared" si="996"/>
        <v>482352.60200000001</v>
      </c>
      <c r="I845" s="77">
        <f t="shared" si="997"/>
        <v>5550079.0460000001</v>
      </c>
      <c r="J845" s="211">
        <v>100</v>
      </c>
      <c r="K845" s="19" t="s">
        <v>1334</v>
      </c>
      <c r="L845" s="19">
        <v>275</v>
      </c>
      <c r="Q845" s="58" t="s">
        <v>2835</v>
      </c>
      <c r="R845" t="s">
        <v>275</v>
      </c>
      <c r="S845" s="2" t="s">
        <v>1325</v>
      </c>
      <c r="T845" s="241" t="str">
        <f t="shared" si="998"/>
        <v>-</v>
      </c>
      <c r="U845" s="241" t="str">
        <f t="shared" si="999"/>
        <v>M</v>
      </c>
      <c r="V845" s="241" t="str">
        <f t="shared" si="1000"/>
        <v>-</v>
      </c>
      <c r="W845" s="241" t="str">
        <f t="shared" si="1059"/>
        <v>-</v>
      </c>
      <c r="X845" s="260">
        <f t="shared" si="1058"/>
        <v>6</v>
      </c>
      <c r="Y845" s="261" t="str">
        <f t="shared" si="1061"/>
        <v/>
      </c>
      <c r="Z845" s="56" t="s">
        <v>2132</v>
      </c>
      <c r="AA845" s="48">
        <v>19532</v>
      </c>
      <c r="AB845" s="73">
        <v>3</v>
      </c>
      <c r="AD845" s="2" t="s">
        <v>2422</v>
      </c>
      <c r="AE845" s="56"/>
      <c r="AF845" s="66">
        <v>17.3</v>
      </c>
      <c r="AI845" s="272"/>
      <c r="AR845">
        <v>4422.5</v>
      </c>
      <c r="AS845" s="193">
        <f t="shared" si="1062"/>
        <v>4360.5</v>
      </c>
      <c r="AT845" s="248" t="str">
        <f t="shared" si="1063"/>
        <v/>
      </c>
      <c r="AU845">
        <v>1336</v>
      </c>
      <c r="AV845">
        <v>2.4</v>
      </c>
      <c r="AW845">
        <v>4.5</v>
      </c>
      <c r="AX845">
        <v>766</v>
      </c>
      <c r="AY845">
        <v>309.39999999999998</v>
      </c>
      <c r="AZ845" s="61">
        <v>1942.2</v>
      </c>
      <c r="BO845" s="90"/>
      <c r="BP845" s="273"/>
      <c r="BQ845" s="90"/>
      <c r="BR845" s="90"/>
      <c r="BS845" s="90"/>
      <c r="BT845" s="90"/>
      <c r="BU845" s="90"/>
      <c r="BV845" s="90"/>
      <c r="BW845" s="90"/>
      <c r="BX845" s="90"/>
      <c r="BY845" s="90"/>
      <c r="BZ845" s="90"/>
      <c r="CA845" s="90"/>
      <c r="CB845" s="90"/>
      <c r="CC845" s="90"/>
      <c r="CD845" s="90"/>
      <c r="CE845" s="90"/>
      <c r="CF845" s="90"/>
      <c r="CG845" s="90"/>
      <c r="CH845" s="90"/>
      <c r="CI845" s="90"/>
      <c r="CJ845" s="90"/>
      <c r="CK845" s="90"/>
      <c r="CL845" s="91"/>
      <c r="CM845" s="90"/>
      <c r="CN845" s="90">
        <v>105.8</v>
      </c>
      <c r="CO845" s="90"/>
      <c r="DB845" s="103"/>
      <c r="DC845" s="103"/>
      <c r="DD845" s="103"/>
      <c r="DE845" s="103"/>
      <c r="DF845" s="103"/>
      <c r="DG845" s="103"/>
      <c r="DH845" s="103">
        <v>16.2</v>
      </c>
      <c r="DI845" s="103"/>
      <c r="DJ845" s="103"/>
      <c r="DK845" s="103"/>
      <c r="DL845" s="103"/>
      <c r="DM845" s="103"/>
      <c r="DN845" s="103"/>
      <c r="DO845" s="103"/>
      <c r="DP845" s="103"/>
      <c r="DQ845" s="103"/>
      <c r="DR845" s="103"/>
      <c r="DS845" s="104"/>
      <c r="DT845" s="50">
        <f t="shared" si="1001"/>
        <v>0</v>
      </c>
      <c r="DU845" s="73">
        <f t="shared" si="1002"/>
        <v>0</v>
      </c>
      <c r="DV845" s="73">
        <f t="shared" si="1003"/>
        <v>0</v>
      </c>
      <c r="DW845" s="73">
        <f t="shared" si="1004"/>
        <v>1</v>
      </c>
      <c r="DX845" s="73">
        <f t="shared" si="1005"/>
        <v>0</v>
      </c>
      <c r="DY845" s="125">
        <f t="shared" si="1006"/>
        <v>0</v>
      </c>
      <c r="DZ845" s="73">
        <f t="shared" si="1007"/>
        <v>1</v>
      </c>
      <c r="EA845" s="19">
        <f t="shared" si="1008"/>
        <v>0</v>
      </c>
      <c r="EB845" s="50">
        <f t="shared" si="1009"/>
        <v>0</v>
      </c>
      <c r="EC845" s="19">
        <f t="shared" si="1010"/>
        <v>0</v>
      </c>
      <c r="ED845" s="19">
        <f t="shared" si="1011"/>
        <v>1</v>
      </c>
      <c r="EE845" s="19">
        <f t="shared" si="1012"/>
        <v>0</v>
      </c>
      <c r="EF845" s="50">
        <f t="shared" si="1013"/>
        <v>0</v>
      </c>
      <c r="EG845" s="19">
        <f t="shared" si="1014"/>
        <v>1</v>
      </c>
      <c r="EH845" s="19">
        <f t="shared" si="1015"/>
        <v>0</v>
      </c>
      <c r="EI845" s="50">
        <f t="shared" si="1016"/>
        <v>0</v>
      </c>
      <c r="EJ845" s="125">
        <f t="shared" si="1017"/>
        <v>2</v>
      </c>
      <c r="EK845">
        <f t="shared" si="1018"/>
        <v>1336</v>
      </c>
      <c r="EL845" t="str">
        <f t="shared" si="1019"/>
        <v/>
      </c>
      <c r="EM845">
        <f t="shared" si="1020"/>
        <v>2.4</v>
      </c>
      <c r="EN845">
        <f t="shared" si="1021"/>
        <v>4.5</v>
      </c>
      <c r="EO845" t="str">
        <f t="shared" si="1022"/>
        <v/>
      </c>
      <c r="EP845" t="str">
        <f t="shared" si="1023"/>
        <v/>
      </c>
      <c r="EQ845">
        <f t="shared" si="1024"/>
        <v>1942.2</v>
      </c>
      <c r="ER845" t="str">
        <f t="shared" si="1025"/>
        <v/>
      </c>
      <c r="ES845" t="str">
        <f t="shared" si="1026"/>
        <v/>
      </c>
      <c r="ET845">
        <f t="shared" si="1027"/>
        <v>309.39999999999998</v>
      </c>
      <c r="EU845" s="61">
        <f t="shared" si="1028"/>
        <v>766</v>
      </c>
      <c r="EV845" s="53" t="e">
        <f>IF(ISNUMBER(EK845),EK845*#REF!,"")</f>
        <v>#REF!</v>
      </c>
      <c r="EW845" s="53" t="str">
        <f>IF(ISNUMBER(EL845),EL845*#REF!,"")</f>
        <v/>
      </c>
      <c r="EX845" s="53" t="e">
        <f>IF(ISNUMBER(EM845),EM845*#REF!,"")</f>
        <v>#REF!</v>
      </c>
      <c r="EY845" s="53" t="e">
        <f>IF(ISNUMBER(EN845),EN845*#REF!,"")</f>
        <v>#REF!</v>
      </c>
      <c r="EZ845" s="53" t="str">
        <f>IF(ISNUMBER(EO845),EO845*#REF!,"")</f>
        <v/>
      </c>
      <c r="FA845" s="53" t="str">
        <f>IF(ISNUMBER(EP845),EP845*#REF!,"")</f>
        <v/>
      </c>
      <c r="FB845" s="53" t="e">
        <f>IF(ISNUMBER(EQ845),EQ845*#REF!,"")</f>
        <v>#REF!</v>
      </c>
      <c r="FC845" s="53" t="str">
        <f>IF(ISNUMBER(ER845),ER845*#REF!,"")</f>
        <v/>
      </c>
      <c r="FD845" s="53" t="str">
        <f>IF(ISNUMBER(ES845),ES845*#REF!,"")</f>
        <v/>
      </c>
      <c r="FE845" s="53" t="e">
        <f>IF(ISNUMBER(ET845),ET845*#REF!,"")</f>
        <v>#REF!</v>
      </c>
      <c r="FF845" s="52" t="e">
        <f>IF(ISNUMBER(EU845),EU845*#REF!,"")</f>
        <v>#REF!</v>
      </c>
      <c r="FG845" s="55" t="str">
        <f t="shared" si="1029"/>
        <v/>
      </c>
      <c r="FH845" s="55" t="str">
        <f t="shared" si="1030"/>
        <v/>
      </c>
      <c r="FI845" s="55" t="str">
        <f t="shared" si="1031"/>
        <v/>
      </c>
      <c r="FJ845" s="55" t="str">
        <f t="shared" si="1032"/>
        <v/>
      </c>
      <c r="FK845" s="55" t="str">
        <f t="shared" si="1033"/>
        <v/>
      </c>
      <c r="FL845" s="55" t="str">
        <f t="shared" si="1034"/>
        <v/>
      </c>
      <c r="FM845" s="55" t="str">
        <f t="shared" si="1035"/>
        <v/>
      </c>
      <c r="FN845" s="55" t="str">
        <f t="shared" si="1036"/>
        <v/>
      </c>
      <c r="FO845" s="55" t="str">
        <f t="shared" si="1037"/>
        <v/>
      </c>
      <c r="FP845" s="55" t="str">
        <f t="shared" si="1038"/>
        <v/>
      </c>
      <c r="FQ845" s="59" t="str">
        <f t="shared" si="1039"/>
        <v/>
      </c>
      <c r="FR845" s="53" t="str">
        <f t="shared" si="1060"/>
        <v/>
      </c>
      <c r="FS845" s="53" t="e">
        <f t="shared" si="1040"/>
        <v>#VALUE!</v>
      </c>
      <c r="FT845" s="19" t="e">
        <f t="shared" si="1041"/>
        <v>#VALUE!</v>
      </c>
      <c r="FU845" s="19" t="e">
        <f t="shared" si="1042"/>
        <v>#VALUE!</v>
      </c>
      <c r="FV845" s="19" t="e">
        <f t="shared" si="1043"/>
        <v>#VALUE!</v>
      </c>
      <c r="FW845" s="50" t="e">
        <f t="shared" si="1044"/>
        <v>#VALUE!</v>
      </c>
      <c r="FX845" s="120">
        <f t="shared" si="1045"/>
        <v>0</v>
      </c>
      <c r="FY845" s="120">
        <f t="shared" si="1046"/>
        <v>0</v>
      </c>
      <c r="FZ845" s="120">
        <f t="shared" si="1047"/>
        <v>0</v>
      </c>
      <c r="GA845" s="120">
        <f t="shared" si="1048"/>
        <v>0</v>
      </c>
      <c r="GB845" s="120">
        <f t="shared" si="1049"/>
        <v>0</v>
      </c>
      <c r="GC845" s="120">
        <f t="shared" si="1050"/>
        <v>0</v>
      </c>
      <c r="GD845" s="120">
        <f t="shared" si="1051"/>
        <v>0</v>
      </c>
      <c r="GE845" s="120">
        <f t="shared" si="1052"/>
        <v>0</v>
      </c>
      <c r="GF845" s="120">
        <f t="shared" si="1053"/>
        <v>0</v>
      </c>
      <c r="GG845">
        <f t="shared" si="1054"/>
        <v>0</v>
      </c>
      <c r="GH845">
        <f t="shared" si="1055"/>
        <v>0</v>
      </c>
      <c r="GI845">
        <v>6</v>
      </c>
      <c r="GJ845" t="str">
        <f t="shared" si="1056"/>
        <v/>
      </c>
    </row>
    <row r="846" spans="1:192" ht="15" x14ac:dyDescent="0.25">
      <c r="A846" s="50">
        <f t="shared" si="1057"/>
        <v>845</v>
      </c>
      <c r="B846" s="58" t="s">
        <v>653</v>
      </c>
      <c r="C846" s="2" t="s">
        <v>633</v>
      </c>
      <c r="D846" s="2"/>
      <c r="E846" s="2"/>
      <c r="F846" s="271">
        <v>3482490</v>
      </c>
      <c r="G846" s="271">
        <v>5551760</v>
      </c>
      <c r="H846" s="77">
        <f t="shared" si="996"/>
        <v>482422.57400000002</v>
      </c>
      <c r="I846" s="77">
        <f t="shared" si="997"/>
        <v>5549979.0860000001</v>
      </c>
      <c r="J846" s="211">
        <v>102</v>
      </c>
      <c r="K846" s="66" t="s">
        <v>1334</v>
      </c>
      <c r="L846" s="19">
        <v>301.5</v>
      </c>
      <c r="Q846" s="58" t="s">
        <v>2835</v>
      </c>
      <c r="R846" t="s">
        <v>275</v>
      </c>
      <c r="S846" s="2" t="s">
        <v>1325</v>
      </c>
      <c r="T846" s="241" t="str">
        <f t="shared" si="998"/>
        <v>T</v>
      </c>
      <c r="U846" s="241" t="str">
        <f t="shared" si="999"/>
        <v>M</v>
      </c>
      <c r="V846" s="241" t="str">
        <f t="shared" si="1000"/>
        <v>-</v>
      </c>
      <c r="W846" s="241" t="str">
        <f t="shared" si="1059"/>
        <v>-</v>
      </c>
      <c r="X846" s="260">
        <f t="shared" si="1058"/>
        <v>6</v>
      </c>
      <c r="Y846" s="261" t="str">
        <f t="shared" si="1061"/>
        <v/>
      </c>
      <c r="Z846" s="56"/>
      <c r="AA846" s="48">
        <v>30956</v>
      </c>
      <c r="AB846" s="73">
        <v>1</v>
      </c>
      <c r="AD846" s="2" t="s">
        <v>2423</v>
      </c>
      <c r="AE846" s="56"/>
      <c r="AF846" s="66">
        <v>20.6</v>
      </c>
      <c r="AG846" s="19">
        <v>5420</v>
      </c>
      <c r="AH846" s="108">
        <v>8</v>
      </c>
      <c r="AI846" s="272">
        <v>-120</v>
      </c>
      <c r="AP846" s="19">
        <v>0.3</v>
      </c>
      <c r="AS846" s="193">
        <f t="shared" si="1062"/>
        <v>4533.5129999999999</v>
      </c>
      <c r="AT846" s="248" t="str">
        <f t="shared" si="1063"/>
        <v/>
      </c>
      <c r="AU846">
        <v>1385</v>
      </c>
      <c r="AV846">
        <v>4.5999999999999996</v>
      </c>
      <c r="AW846" s="55">
        <v>8</v>
      </c>
      <c r="AX846">
        <v>760</v>
      </c>
      <c r="AY846">
        <v>330</v>
      </c>
      <c r="AZ846" s="61">
        <v>2026</v>
      </c>
      <c r="BB846">
        <v>16.5</v>
      </c>
      <c r="BC846">
        <v>0.28000000000000003</v>
      </c>
      <c r="BD846">
        <v>3.1</v>
      </c>
      <c r="BE846">
        <v>0.03</v>
      </c>
      <c r="BF846">
        <v>3.0000000000000001E-3</v>
      </c>
      <c r="BJ846" s="2" t="s">
        <v>1380</v>
      </c>
      <c r="BK846" s="2" t="s">
        <v>2424</v>
      </c>
      <c r="BO846" s="90"/>
      <c r="BP846" s="273"/>
      <c r="BQ846" s="90"/>
      <c r="BR846" s="90"/>
      <c r="BS846" s="90"/>
      <c r="BT846" s="90"/>
      <c r="BU846" s="90"/>
      <c r="BV846" s="90"/>
      <c r="BW846" s="90"/>
      <c r="BX846" s="90"/>
      <c r="BY846" s="90"/>
      <c r="BZ846" s="90"/>
      <c r="CA846" s="90"/>
      <c r="CB846" s="90"/>
      <c r="CC846" s="90"/>
      <c r="CD846" s="90"/>
      <c r="CE846" s="90"/>
      <c r="CF846" s="90"/>
      <c r="CG846" s="90"/>
      <c r="CH846" s="90"/>
      <c r="CI846" s="90"/>
      <c r="CJ846" s="90"/>
      <c r="CK846" s="90"/>
      <c r="CL846" s="91"/>
      <c r="CM846" s="90" t="s">
        <v>1384</v>
      </c>
      <c r="CN846" s="90">
        <v>24</v>
      </c>
      <c r="CO846" s="90"/>
      <c r="DB846" s="103"/>
      <c r="DC846" s="103"/>
      <c r="DD846" s="103"/>
      <c r="DE846" s="103"/>
      <c r="DF846" s="103"/>
      <c r="DG846" s="103"/>
      <c r="DH846" s="103"/>
      <c r="DI846" s="103"/>
      <c r="DJ846" s="103"/>
      <c r="DK846" s="103"/>
      <c r="DL846" s="103"/>
      <c r="DM846" s="103"/>
      <c r="DN846" s="103"/>
      <c r="DO846" s="103"/>
      <c r="DP846" s="103"/>
      <c r="DQ846" s="103"/>
      <c r="DR846" s="103"/>
      <c r="DS846" s="104"/>
      <c r="DT846" s="50">
        <f t="shared" si="1001"/>
        <v>1</v>
      </c>
      <c r="DU846" s="73">
        <f t="shared" si="1002"/>
        <v>0</v>
      </c>
      <c r="DV846" s="73">
        <f t="shared" si="1003"/>
        <v>0</v>
      </c>
      <c r="DW846" s="73">
        <f t="shared" si="1004"/>
        <v>1</v>
      </c>
      <c r="DX846" s="73">
        <f t="shared" si="1005"/>
        <v>0</v>
      </c>
      <c r="DY846" s="125">
        <f t="shared" si="1006"/>
        <v>0</v>
      </c>
      <c r="DZ846" s="73">
        <f t="shared" si="1007"/>
        <v>0</v>
      </c>
      <c r="EA846" s="19">
        <f t="shared" si="1008"/>
        <v>1</v>
      </c>
      <c r="EB846" s="50">
        <f t="shared" si="1009"/>
        <v>0</v>
      </c>
      <c r="EC846" s="19">
        <f t="shared" si="1010"/>
        <v>0</v>
      </c>
      <c r="ED846" s="19">
        <f t="shared" si="1011"/>
        <v>1</v>
      </c>
      <c r="EE846" s="19">
        <f t="shared" si="1012"/>
        <v>0</v>
      </c>
      <c r="EF846" s="50">
        <f t="shared" si="1013"/>
        <v>0</v>
      </c>
      <c r="EG846" s="19">
        <f t="shared" si="1014"/>
        <v>1</v>
      </c>
      <c r="EH846" s="19">
        <f t="shared" si="1015"/>
        <v>0</v>
      </c>
      <c r="EI846" s="50">
        <f t="shared" si="1016"/>
        <v>0</v>
      </c>
      <c r="EJ846" s="125">
        <f t="shared" si="1017"/>
        <v>3</v>
      </c>
      <c r="EK846">
        <f t="shared" si="1018"/>
        <v>1385</v>
      </c>
      <c r="EL846">
        <f t="shared" si="1019"/>
        <v>16.5</v>
      </c>
      <c r="EM846">
        <f t="shared" si="1020"/>
        <v>4.5999999999999996</v>
      </c>
      <c r="EN846">
        <f t="shared" si="1021"/>
        <v>8</v>
      </c>
      <c r="EO846">
        <f t="shared" si="1022"/>
        <v>3.0000000000000001E-3</v>
      </c>
      <c r="EP846">
        <f t="shared" si="1023"/>
        <v>0.03</v>
      </c>
      <c r="EQ846">
        <f t="shared" si="1024"/>
        <v>2026</v>
      </c>
      <c r="ER846" t="str">
        <f t="shared" si="1025"/>
        <v/>
      </c>
      <c r="ES846" t="str">
        <f t="shared" si="1026"/>
        <v/>
      </c>
      <c r="ET846">
        <f t="shared" si="1027"/>
        <v>330</v>
      </c>
      <c r="EU846" s="61">
        <f t="shared" si="1028"/>
        <v>760</v>
      </c>
      <c r="EV846" s="53" t="e">
        <f>IF(ISNUMBER(EK846),EK846*#REF!,"")</f>
        <v>#REF!</v>
      </c>
      <c r="EW846" s="53" t="e">
        <f>IF(ISNUMBER(EL846),EL846*#REF!,"")</f>
        <v>#REF!</v>
      </c>
      <c r="EX846" s="53" t="e">
        <f>IF(ISNUMBER(EM846),EM846*#REF!,"")</f>
        <v>#REF!</v>
      </c>
      <c r="EY846" s="53" t="e">
        <f>IF(ISNUMBER(EN846),EN846*#REF!,"")</f>
        <v>#REF!</v>
      </c>
      <c r="EZ846" s="53" t="e">
        <f>IF(ISNUMBER(EO846),EO846*#REF!,"")</f>
        <v>#REF!</v>
      </c>
      <c r="FA846" s="53" t="e">
        <f>IF(ISNUMBER(EP846),EP846*#REF!,"")</f>
        <v>#REF!</v>
      </c>
      <c r="FB846" s="53" t="e">
        <f>IF(ISNUMBER(EQ846),EQ846*#REF!,"")</f>
        <v>#REF!</v>
      </c>
      <c r="FC846" s="53" t="str">
        <f>IF(ISNUMBER(ER846),ER846*#REF!,"")</f>
        <v/>
      </c>
      <c r="FD846" s="53" t="str">
        <f>IF(ISNUMBER(ES846),ES846*#REF!,"")</f>
        <v/>
      </c>
      <c r="FE846" s="53" t="e">
        <f>IF(ISNUMBER(ET846),ET846*#REF!,"")</f>
        <v>#REF!</v>
      </c>
      <c r="FF846" s="52" t="e">
        <f>IF(ISNUMBER(EU846),EU846*#REF!,"")</f>
        <v>#REF!</v>
      </c>
      <c r="FG846" s="55" t="str">
        <f t="shared" si="1029"/>
        <v/>
      </c>
      <c r="FH846" s="55" t="str">
        <f t="shared" si="1030"/>
        <v/>
      </c>
      <c r="FI846" s="55" t="str">
        <f t="shared" si="1031"/>
        <v/>
      </c>
      <c r="FJ846" s="55" t="str">
        <f t="shared" si="1032"/>
        <v/>
      </c>
      <c r="FK846" s="55" t="str">
        <f t="shared" si="1033"/>
        <v/>
      </c>
      <c r="FL846" s="55" t="str">
        <f t="shared" si="1034"/>
        <v/>
      </c>
      <c r="FM846" s="55" t="str">
        <f t="shared" si="1035"/>
        <v/>
      </c>
      <c r="FN846" s="55" t="str">
        <f t="shared" si="1036"/>
        <v/>
      </c>
      <c r="FO846" s="55" t="str">
        <f t="shared" si="1037"/>
        <v/>
      </c>
      <c r="FP846" s="55" t="str">
        <f t="shared" si="1038"/>
        <v/>
      </c>
      <c r="FQ846" s="59" t="str">
        <f t="shared" si="1039"/>
        <v/>
      </c>
      <c r="FR846" s="53" t="str">
        <f t="shared" si="1060"/>
        <v/>
      </c>
      <c r="FS846" s="53" t="e">
        <f t="shared" si="1040"/>
        <v>#VALUE!</v>
      </c>
      <c r="FT846" s="19" t="e">
        <f t="shared" si="1041"/>
        <v>#VALUE!</v>
      </c>
      <c r="FU846" s="19" t="e">
        <f t="shared" si="1042"/>
        <v>#VALUE!</v>
      </c>
      <c r="FV846" s="19" t="e">
        <f t="shared" si="1043"/>
        <v>#VALUE!</v>
      </c>
      <c r="FW846" s="50" t="e">
        <f t="shared" si="1044"/>
        <v>#VALUE!</v>
      </c>
      <c r="FX846" s="120">
        <f t="shared" si="1045"/>
        <v>0</v>
      </c>
      <c r="FY846" s="120">
        <f t="shared" si="1046"/>
        <v>0</v>
      </c>
      <c r="FZ846" s="120">
        <f t="shared" si="1047"/>
        <v>0</v>
      </c>
      <c r="GA846" s="120">
        <f t="shared" si="1048"/>
        <v>0</v>
      </c>
      <c r="GB846" s="120">
        <f t="shared" si="1049"/>
        <v>0</v>
      </c>
      <c r="GC846" s="120">
        <f t="shared" si="1050"/>
        <v>0</v>
      </c>
      <c r="GD846" s="120">
        <f t="shared" si="1051"/>
        <v>0</v>
      </c>
      <c r="GE846" s="120">
        <f t="shared" si="1052"/>
        <v>0</v>
      </c>
      <c r="GF846" s="120">
        <f t="shared" si="1053"/>
        <v>0</v>
      </c>
      <c r="GG846">
        <f t="shared" si="1054"/>
        <v>0</v>
      </c>
      <c r="GH846">
        <f t="shared" si="1055"/>
        <v>0</v>
      </c>
      <c r="GI846">
        <v>6</v>
      </c>
      <c r="GJ846" t="str">
        <f t="shared" si="1056"/>
        <v/>
      </c>
    </row>
    <row r="847" spans="1:192" ht="15" x14ac:dyDescent="0.25">
      <c r="A847" s="50">
        <f t="shared" si="1057"/>
        <v>846</v>
      </c>
      <c r="B847" s="2" t="s">
        <v>653</v>
      </c>
      <c r="C847" s="2" t="s">
        <v>633</v>
      </c>
      <c r="D847" s="2"/>
      <c r="E847" s="2"/>
      <c r="F847" s="271">
        <v>3482490</v>
      </c>
      <c r="G847" s="271">
        <v>5551760</v>
      </c>
      <c r="H847" s="77">
        <f t="shared" si="996"/>
        <v>482422.57400000002</v>
      </c>
      <c r="I847" s="77">
        <f t="shared" si="997"/>
        <v>5549979.0860000001</v>
      </c>
      <c r="J847" s="211">
        <v>102</v>
      </c>
      <c r="K847" s="66" t="s">
        <v>1334</v>
      </c>
      <c r="L847" s="19">
        <v>301.5</v>
      </c>
      <c r="Q847" s="58" t="s">
        <v>2835</v>
      </c>
      <c r="R847" t="s">
        <v>275</v>
      </c>
      <c r="S847" s="2" t="s">
        <v>1325</v>
      </c>
      <c r="T847" s="241" t="str">
        <f t="shared" si="998"/>
        <v>T</v>
      </c>
      <c r="U847" s="241" t="str">
        <f t="shared" si="999"/>
        <v>M</v>
      </c>
      <c r="V847" s="241" t="str">
        <f t="shared" si="1000"/>
        <v>-</v>
      </c>
      <c r="W847" s="241" t="str">
        <f t="shared" si="1059"/>
        <v>A</v>
      </c>
      <c r="X847" s="260">
        <f t="shared" si="1058"/>
        <v>6</v>
      </c>
      <c r="Y847" s="261" t="str">
        <f t="shared" si="1061"/>
        <v/>
      </c>
      <c r="Z847" s="56"/>
      <c r="AA847" s="131">
        <v>32240</v>
      </c>
      <c r="AB847" s="73">
        <v>2</v>
      </c>
      <c r="AC847" s="2" t="s">
        <v>958</v>
      </c>
      <c r="AD847" s="2" t="s">
        <v>1551</v>
      </c>
      <c r="AE847" s="57" t="s">
        <v>2073</v>
      </c>
      <c r="AF847" s="66">
        <v>21</v>
      </c>
      <c r="AH847" s="19">
        <v>6.5</v>
      </c>
      <c r="AI847" s="272"/>
      <c r="AS847" s="193">
        <f t="shared" si="1062"/>
        <v>4692</v>
      </c>
      <c r="AT847" s="248" t="str">
        <f t="shared" si="1063"/>
        <v/>
      </c>
      <c r="AU847">
        <v>1425</v>
      </c>
      <c r="AV847">
        <v>4</v>
      </c>
      <c r="AW847">
        <v>5</v>
      </c>
      <c r="AX847">
        <v>745</v>
      </c>
      <c r="AY847">
        <v>336</v>
      </c>
      <c r="AZ847" s="61">
        <v>2160</v>
      </c>
      <c r="BB847">
        <v>17</v>
      </c>
      <c r="BO847" s="90"/>
      <c r="BP847" s="273"/>
      <c r="BQ847" s="90"/>
      <c r="BR847" s="90"/>
      <c r="BS847" s="90"/>
      <c r="BT847" s="90"/>
      <c r="BU847" s="90"/>
      <c r="BV847" s="90"/>
      <c r="BW847" s="90"/>
      <c r="BX847" s="90"/>
      <c r="BY847" s="90"/>
      <c r="BZ847" s="90"/>
      <c r="CA847" s="90"/>
      <c r="CB847" s="90"/>
      <c r="CC847" s="90"/>
      <c r="CD847" s="90"/>
      <c r="CE847" s="90"/>
      <c r="CF847" s="90"/>
      <c r="CG847" s="90"/>
      <c r="CH847" s="90"/>
      <c r="CI847" s="90"/>
      <c r="CJ847" s="90"/>
      <c r="CK847" s="90"/>
      <c r="CL847" s="91"/>
      <c r="CM847" s="90"/>
      <c r="CN847" s="90">
        <v>1050</v>
      </c>
      <c r="CO847" s="90"/>
      <c r="DB847" s="103">
        <v>-65.7</v>
      </c>
      <c r="DC847" s="90" t="s">
        <v>2425</v>
      </c>
      <c r="DD847" s="231">
        <v>0.5</v>
      </c>
      <c r="DE847" s="103">
        <v>-6.41</v>
      </c>
      <c r="DF847" s="103"/>
      <c r="DG847" s="103">
        <v>-9.59</v>
      </c>
      <c r="DH847" s="103"/>
      <c r="DI847" s="103"/>
      <c r="DJ847" s="103">
        <f>SUM(DK847:DM847)</f>
        <v>6.4000000000000001E-2</v>
      </c>
      <c r="DK847" s="103">
        <v>1.6E-2</v>
      </c>
      <c r="DL847" s="103">
        <v>3.1E-2</v>
      </c>
      <c r="DM847" s="103">
        <v>1.7000000000000001E-2</v>
      </c>
      <c r="DN847" s="103"/>
      <c r="DO847" s="103"/>
      <c r="DP847" s="103"/>
      <c r="DQ847" s="103"/>
      <c r="DR847" s="103"/>
      <c r="DS847" s="104"/>
      <c r="DT847" s="50">
        <f t="shared" si="1001"/>
        <v>0</v>
      </c>
      <c r="DU847" s="73">
        <f t="shared" si="1002"/>
        <v>0</v>
      </c>
      <c r="DV847" s="73">
        <f t="shared" si="1003"/>
        <v>0</v>
      </c>
      <c r="DW847" s="73">
        <f t="shared" si="1004"/>
        <v>1</v>
      </c>
      <c r="DX847" s="73">
        <f t="shared" si="1005"/>
        <v>0</v>
      </c>
      <c r="DY847" s="125">
        <f t="shared" si="1006"/>
        <v>0</v>
      </c>
      <c r="DZ847" s="73">
        <f t="shared" si="1007"/>
        <v>0</v>
      </c>
      <c r="EA847" s="19">
        <f t="shared" si="1008"/>
        <v>1</v>
      </c>
      <c r="EB847" s="50">
        <f t="shared" si="1009"/>
        <v>0</v>
      </c>
      <c r="EC847" s="19">
        <f t="shared" si="1010"/>
        <v>0</v>
      </c>
      <c r="ED847" s="19">
        <f t="shared" si="1011"/>
        <v>1</v>
      </c>
      <c r="EE847" s="19">
        <f t="shared" si="1012"/>
        <v>0</v>
      </c>
      <c r="EF847" s="50">
        <f t="shared" si="1013"/>
        <v>0</v>
      </c>
      <c r="EG847" s="19">
        <f t="shared" si="1014"/>
        <v>0</v>
      </c>
      <c r="EH847" s="19">
        <f t="shared" si="1015"/>
        <v>1</v>
      </c>
      <c r="EI847" s="50">
        <f t="shared" si="1016"/>
        <v>0</v>
      </c>
      <c r="EJ847" s="125">
        <f t="shared" si="1017"/>
        <v>4</v>
      </c>
      <c r="EK847">
        <f t="shared" si="1018"/>
        <v>1425</v>
      </c>
      <c r="EL847">
        <f t="shared" si="1019"/>
        <v>17</v>
      </c>
      <c r="EM847">
        <f t="shared" si="1020"/>
        <v>4</v>
      </c>
      <c r="EN847">
        <f t="shared" si="1021"/>
        <v>5</v>
      </c>
      <c r="EO847" t="str">
        <f t="shared" si="1022"/>
        <v/>
      </c>
      <c r="EP847" t="str">
        <f t="shared" si="1023"/>
        <v/>
      </c>
      <c r="EQ847">
        <f t="shared" si="1024"/>
        <v>2160</v>
      </c>
      <c r="ER847" t="str">
        <f t="shared" si="1025"/>
        <v/>
      </c>
      <c r="ES847" t="str">
        <f t="shared" si="1026"/>
        <v/>
      </c>
      <c r="ET847">
        <f t="shared" si="1027"/>
        <v>336</v>
      </c>
      <c r="EU847" s="61">
        <f t="shared" si="1028"/>
        <v>745</v>
      </c>
      <c r="EV847" s="53" t="e">
        <f>IF(ISNUMBER(EK847),EK847*#REF!,"")</f>
        <v>#REF!</v>
      </c>
      <c r="EW847" s="53" t="e">
        <f>IF(ISNUMBER(EL847),EL847*#REF!,"")</f>
        <v>#REF!</v>
      </c>
      <c r="EX847" s="53" t="e">
        <f>IF(ISNUMBER(EM847),EM847*#REF!,"")</f>
        <v>#REF!</v>
      </c>
      <c r="EY847" s="53" t="e">
        <f>IF(ISNUMBER(EN847),EN847*#REF!,"")</f>
        <v>#REF!</v>
      </c>
      <c r="EZ847" s="53" t="str">
        <f>IF(ISNUMBER(EO847),EO847*#REF!,"")</f>
        <v/>
      </c>
      <c r="FA847" s="53" t="str">
        <f>IF(ISNUMBER(EP847),EP847*#REF!,"")</f>
        <v/>
      </c>
      <c r="FB847" s="53" t="e">
        <f>IF(ISNUMBER(EQ847),EQ847*#REF!,"")</f>
        <v>#REF!</v>
      </c>
      <c r="FC847" s="53" t="str">
        <f>IF(ISNUMBER(ER847),ER847*#REF!,"")</f>
        <v/>
      </c>
      <c r="FD847" s="53" t="str">
        <f>IF(ISNUMBER(ES847),ES847*#REF!,"")</f>
        <v/>
      </c>
      <c r="FE847" s="53" t="e">
        <f>IF(ISNUMBER(ET847),ET847*#REF!,"")</f>
        <v>#REF!</v>
      </c>
      <c r="FF847" s="52" t="e">
        <f>IF(ISNUMBER(EU847),EU847*#REF!,"")</f>
        <v>#REF!</v>
      </c>
      <c r="FG847" s="55" t="str">
        <f t="shared" si="1029"/>
        <v/>
      </c>
      <c r="FH847" s="55" t="str">
        <f t="shared" si="1030"/>
        <v/>
      </c>
      <c r="FI847" s="55" t="str">
        <f t="shared" si="1031"/>
        <v/>
      </c>
      <c r="FJ847" s="55" t="str">
        <f t="shared" si="1032"/>
        <v/>
      </c>
      <c r="FK847" s="55" t="str">
        <f t="shared" si="1033"/>
        <v/>
      </c>
      <c r="FL847" s="55" t="str">
        <f t="shared" si="1034"/>
        <v/>
      </c>
      <c r="FM847" s="55" t="str">
        <f t="shared" si="1035"/>
        <v/>
      </c>
      <c r="FN847" s="55" t="str">
        <f t="shared" si="1036"/>
        <v/>
      </c>
      <c r="FO847" s="55" t="str">
        <f t="shared" si="1037"/>
        <v/>
      </c>
      <c r="FP847" s="55" t="str">
        <f t="shared" si="1038"/>
        <v/>
      </c>
      <c r="FQ847" s="59" t="str">
        <f t="shared" si="1039"/>
        <v/>
      </c>
      <c r="FR847" s="53" t="str">
        <f t="shared" si="1060"/>
        <v/>
      </c>
      <c r="FS847" s="53" t="e">
        <f t="shared" si="1040"/>
        <v>#VALUE!</v>
      </c>
      <c r="FT847" s="19" t="e">
        <f t="shared" si="1041"/>
        <v>#VALUE!</v>
      </c>
      <c r="FU847" s="19" t="e">
        <f t="shared" si="1042"/>
        <v>#VALUE!</v>
      </c>
      <c r="FV847" s="19" t="e">
        <f t="shared" si="1043"/>
        <v>#VALUE!</v>
      </c>
      <c r="FW847" s="50" t="e">
        <f t="shared" si="1044"/>
        <v>#VALUE!</v>
      </c>
      <c r="FX847" s="120">
        <f t="shared" si="1045"/>
        <v>0</v>
      </c>
      <c r="FY847" s="120">
        <f t="shared" si="1046"/>
        <v>0</v>
      </c>
      <c r="FZ847" s="120">
        <f t="shared" si="1047"/>
        <v>0</v>
      </c>
      <c r="GA847" s="120">
        <f t="shared" si="1048"/>
        <v>0</v>
      </c>
      <c r="GB847" s="120">
        <f t="shared" si="1049"/>
        <v>0</v>
      </c>
      <c r="GC847" s="120">
        <f t="shared" si="1050"/>
        <v>0</v>
      </c>
      <c r="GD847" s="120">
        <f t="shared" si="1051"/>
        <v>0</v>
      </c>
      <c r="GE847" s="120">
        <f t="shared" si="1052"/>
        <v>0</v>
      </c>
      <c r="GF847" s="120">
        <f t="shared" si="1053"/>
        <v>0</v>
      </c>
      <c r="GG847">
        <f t="shared" si="1054"/>
        <v>0</v>
      </c>
      <c r="GH847">
        <f t="shared" si="1055"/>
        <v>0</v>
      </c>
      <c r="GI847">
        <v>6</v>
      </c>
      <c r="GJ847" t="str">
        <f t="shared" si="1056"/>
        <v/>
      </c>
    </row>
    <row r="848" spans="1:192" x14ac:dyDescent="0.2">
      <c r="A848" s="50">
        <f t="shared" si="1057"/>
        <v>847</v>
      </c>
      <c r="B848" s="58" t="s">
        <v>347</v>
      </c>
      <c r="C848" s="58" t="s">
        <v>452</v>
      </c>
      <c r="D848" s="58"/>
      <c r="E848" s="58"/>
      <c r="F848" s="83">
        <v>3502880</v>
      </c>
      <c r="G848" s="83">
        <v>5578780</v>
      </c>
      <c r="H848" s="77">
        <f t="shared" si="996"/>
        <v>502804.41800000001</v>
      </c>
      <c r="I848" s="77">
        <f t="shared" si="997"/>
        <v>5576988.2779999999</v>
      </c>
      <c r="J848" s="83">
        <v>130</v>
      </c>
      <c r="K848" s="83" t="s">
        <v>1334</v>
      </c>
      <c r="L848" s="83">
        <v>100</v>
      </c>
      <c r="M848" s="83"/>
      <c r="O848" s="83"/>
      <c r="P848" s="83"/>
      <c r="Q848" s="58" t="s">
        <v>1345</v>
      </c>
      <c r="R848" s="58" t="s">
        <v>272</v>
      </c>
      <c r="S848" s="58" t="s">
        <v>1325</v>
      </c>
      <c r="T848" s="241" t="str">
        <f t="shared" si="998"/>
        <v>-</v>
      </c>
      <c r="U848" s="241" t="str">
        <f t="shared" si="999"/>
        <v>M</v>
      </c>
      <c r="V848" s="241" t="str">
        <f t="shared" si="1000"/>
        <v>-</v>
      </c>
      <c r="W848" s="241" t="str">
        <f t="shared" si="1059"/>
        <v>A</v>
      </c>
      <c r="X848" s="260">
        <f t="shared" si="1058"/>
        <v>6</v>
      </c>
      <c r="Y848" s="261" t="str">
        <f t="shared" si="1061"/>
        <v/>
      </c>
      <c r="Z848" s="68" t="s">
        <v>1443</v>
      </c>
      <c r="AA848" s="83" t="s">
        <v>1362</v>
      </c>
      <c r="AB848" s="77">
        <v>1</v>
      </c>
      <c r="AC848" s="58"/>
      <c r="AD848" s="58" t="s">
        <v>2426</v>
      </c>
      <c r="AE848" s="68"/>
      <c r="AF848" s="83">
        <v>12</v>
      </c>
      <c r="AG848" s="83"/>
      <c r="AH848" s="83"/>
      <c r="AI848" s="83"/>
      <c r="AJ848" s="83"/>
      <c r="AK848" s="83"/>
      <c r="AL848" s="83"/>
      <c r="AM848" s="83"/>
      <c r="AN848" s="58"/>
      <c r="AO848" s="58"/>
      <c r="AP848" s="83"/>
      <c r="AQ848" s="58"/>
      <c r="AR848" s="58"/>
      <c r="AS848" s="193">
        <f t="shared" si="1062"/>
        <v>15964.21</v>
      </c>
      <c r="AT848" s="248" t="str">
        <f t="shared" si="1063"/>
        <v/>
      </c>
      <c r="AU848" s="58">
        <v>4570.24</v>
      </c>
      <c r="AV848" s="58">
        <v>147</v>
      </c>
      <c r="AW848" s="58">
        <v>788.9</v>
      </c>
      <c r="AX848" s="58">
        <v>7644</v>
      </c>
      <c r="AY848" s="58">
        <v>924.47</v>
      </c>
      <c r="AZ848" s="68">
        <v>1513.4</v>
      </c>
      <c r="BA848" s="58">
        <v>2.1</v>
      </c>
      <c r="BB848" s="58">
        <v>318</v>
      </c>
      <c r="BC848" s="58">
        <v>20.399999999999999</v>
      </c>
      <c r="BD848" s="58">
        <v>1.85</v>
      </c>
      <c r="BE848" s="58">
        <v>10.8</v>
      </c>
      <c r="BF848" s="58">
        <v>0.6</v>
      </c>
      <c r="BG848" s="58"/>
      <c r="BH848" s="58">
        <v>5.86</v>
      </c>
      <c r="BI848" s="58">
        <v>0.24</v>
      </c>
      <c r="BJ848" s="58"/>
      <c r="BK848" s="58"/>
      <c r="BL848" s="58"/>
      <c r="BM848" s="58">
        <v>15.59</v>
      </c>
      <c r="BN848" s="68"/>
      <c r="BO848" s="81"/>
      <c r="BP848" s="81"/>
      <c r="BQ848" s="81"/>
      <c r="BR848" s="81">
        <v>760</v>
      </c>
      <c r="BS848" s="81"/>
      <c r="BT848" s="81"/>
      <c r="BU848" s="81"/>
      <c r="BV848" s="81"/>
      <c r="BW848" s="81"/>
      <c r="BX848" s="81"/>
      <c r="BY848" s="81"/>
      <c r="BZ848" s="81"/>
      <c r="CA848" s="81"/>
      <c r="CB848" s="81"/>
      <c r="CC848" s="81"/>
      <c r="CD848" s="81"/>
      <c r="CE848" s="81"/>
      <c r="CF848" s="81"/>
      <c r="CG848" s="81"/>
      <c r="CH848" s="81"/>
      <c r="CI848" s="81"/>
      <c r="CJ848" s="81"/>
      <c r="CK848" s="81"/>
      <c r="CL848" s="82"/>
      <c r="CM848" s="81"/>
      <c r="CN848" s="81">
        <v>1230</v>
      </c>
      <c r="CO848" s="81"/>
      <c r="CP848" s="58"/>
      <c r="CQ848" s="68"/>
      <c r="CR848" s="58"/>
      <c r="CS848" s="58"/>
      <c r="CT848" s="58"/>
      <c r="CU848" s="58"/>
      <c r="CV848" s="58"/>
      <c r="CW848" s="58"/>
      <c r="CX848" s="58"/>
      <c r="CY848" s="58"/>
      <c r="CZ848" s="58"/>
      <c r="DA848" s="68"/>
      <c r="DB848" s="81"/>
      <c r="DC848" s="81"/>
      <c r="DD848" s="81"/>
      <c r="DE848" s="81"/>
      <c r="DF848" s="81"/>
      <c r="DG848" s="81"/>
      <c r="DH848" s="81"/>
      <c r="DI848" s="81"/>
      <c r="DJ848" s="81"/>
      <c r="DK848" s="103"/>
      <c r="DL848" s="103"/>
      <c r="DM848" s="103"/>
      <c r="DN848" s="81"/>
      <c r="DO848" s="81"/>
      <c r="DP848" s="103"/>
      <c r="DQ848" s="103"/>
      <c r="DR848" s="103"/>
      <c r="DS848" s="104"/>
      <c r="DT848" s="50">
        <f t="shared" si="1001"/>
        <v>1</v>
      </c>
      <c r="DU848" s="73">
        <f t="shared" si="1002"/>
        <v>0</v>
      </c>
      <c r="DV848" s="73">
        <f t="shared" si="1003"/>
        <v>1</v>
      </c>
      <c r="DW848" s="73">
        <f t="shared" si="1004"/>
        <v>0</v>
      </c>
      <c r="DX848" s="73">
        <f t="shared" si="1005"/>
        <v>0</v>
      </c>
      <c r="DY848" s="125">
        <f t="shared" si="1006"/>
        <v>0</v>
      </c>
      <c r="DZ848" s="73">
        <f t="shared" si="1007"/>
        <v>1</v>
      </c>
      <c r="EA848" s="19">
        <f t="shared" si="1008"/>
        <v>0</v>
      </c>
      <c r="EB848" s="50">
        <f t="shared" si="1009"/>
        <v>0</v>
      </c>
      <c r="EC848" s="19">
        <f t="shared" si="1010"/>
        <v>0</v>
      </c>
      <c r="ED848" s="19">
        <f t="shared" si="1011"/>
        <v>1</v>
      </c>
      <c r="EE848" s="19">
        <f t="shared" si="1012"/>
        <v>0</v>
      </c>
      <c r="EF848" s="50">
        <f t="shared" si="1013"/>
        <v>0</v>
      </c>
      <c r="EG848" s="19">
        <f t="shared" si="1014"/>
        <v>0</v>
      </c>
      <c r="EH848" s="19">
        <f t="shared" si="1015"/>
        <v>1</v>
      </c>
      <c r="EI848" s="50">
        <f t="shared" si="1016"/>
        <v>0</v>
      </c>
      <c r="EJ848" s="125">
        <f t="shared" si="1017"/>
        <v>2</v>
      </c>
      <c r="EK848">
        <f t="shared" si="1018"/>
        <v>4570.24</v>
      </c>
      <c r="EL848">
        <f t="shared" si="1019"/>
        <v>318</v>
      </c>
      <c r="EM848">
        <f t="shared" si="1020"/>
        <v>147</v>
      </c>
      <c r="EN848">
        <f t="shared" si="1021"/>
        <v>788.9</v>
      </c>
      <c r="EO848">
        <f t="shared" si="1022"/>
        <v>0.6</v>
      </c>
      <c r="EP848">
        <f t="shared" si="1023"/>
        <v>10.8</v>
      </c>
      <c r="EQ848">
        <f t="shared" si="1024"/>
        <v>1513.4</v>
      </c>
      <c r="ER848" t="str">
        <f t="shared" si="1025"/>
        <v/>
      </c>
      <c r="ES848" t="str">
        <f t="shared" si="1026"/>
        <v/>
      </c>
      <c r="ET848">
        <f t="shared" si="1027"/>
        <v>924.47</v>
      </c>
      <c r="EU848" s="61">
        <f t="shared" si="1028"/>
        <v>7644</v>
      </c>
      <c r="EV848" s="53" t="e">
        <f>IF(ISNUMBER(EK848),EK848*#REF!,"")</f>
        <v>#REF!</v>
      </c>
      <c r="EW848" s="53" t="e">
        <f>IF(ISNUMBER(EL848),EL848*#REF!,"")</f>
        <v>#REF!</v>
      </c>
      <c r="EX848" s="53" t="e">
        <f>IF(ISNUMBER(EM848),EM848*#REF!,"")</f>
        <v>#REF!</v>
      </c>
      <c r="EY848" s="53" t="e">
        <f>IF(ISNUMBER(EN848),EN848*#REF!,"")</f>
        <v>#REF!</v>
      </c>
      <c r="EZ848" s="53" t="e">
        <f>IF(ISNUMBER(EO848),EO848*#REF!,"")</f>
        <v>#REF!</v>
      </c>
      <c r="FA848" s="53" t="e">
        <f>IF(ISNUMBER(EP848),EP848*#REF!,"")</f>
        <v>#REF!</v>
      </c>
      <c r="FB848" s="53" t="e">
        <f>IF(ISNUMBER(EQ848),EQ848*#REF!,"")</f>
        <v>#REF!</v>
      </c>
      <c r="FC848" s="53" t="str">
        <f>IF(ISNUMBER(ER848),ER848*#REF!,"")</f>
        <v/>
      </c>
      <c r="FD848" s="53" t="str">
        <f>IF(ISNUMBER(ES848),ES848*#REF!,"")</f>
        <v/>
      </c>
      <c r="FE848" s="53" t="e">
        <f>IF(ISNUMBER(ET848),ET848*#REF!,"")</f>
        <v>#REF!</v>
      </c>
      <c r="FF848" s="52" t="e">
        <f>IF(ISNUMBER(EU848),EU848*#REF!,"")</f>
        <v>#REF!</v>
      </c>
      <c r="FG848" s="55" t="str">
        <f t="shared" si="1029"/>
        <v/>
      </c>
      <c r="FH848" s="55" t="str">
        <f t="shared" si="1030"/>
        <v/>
      </c>
      <c r="FI848" s="55" t="str">
        <f t="shared" si="1031"/>
        <v/>
      </c>
      <c r="FJ848" s="55" t="str">
        <f t="shared" si="1032"/>
        <v/>
      </c>
      <c r="FK848" s="55" t="str">
        <f t="shared" si="1033"/>
        <v/>
      </c>
      <c r="FL848" s="55" t="str">
        <f t="shared" si="1034"/>
        <v/>
      </c>
      <c r="FM848" s="55" t="str">
        <f t="shared" si="1035"/>
        <v/>
      </c>
      <c r="FN848" s="55" t="str">
        <f t="shared" si="1036"/>
        <v/>
      </c>
      <c r="FO848" s="55" t="str">
        <f t="shared" si="1037"/>
        <v/>
      </c>
      <c r="FP848" s="55" t="str">
        <f t="shared" si="1038"/>
        <v/>
      </c>
      <c r="FQ848" s="59" t="str">
        <f t="shared" si="1039"/>
        <v/>
      </c>
      <c r="FR848" s="53" t="str">
        <f t="shared" si="1060"/>
        <v/>
      </c>
      <c r="FS848" s="53" t="e">
        <f t="shared" si="1040"/>
        <v>#VALUE!</v>
      </c>
      <c r="FT848" s="19" t="e">
        <f t="shared" si="1041"/>
        <v>#VALUE!</v>
      </c>
      <c r="FU848" s="19" t="e">
        <f t="shared" si="1042"/>
        <v>#VALUE!</v>
      </c>
      <c r="FV848" s="19" t="e">
        <f t="shared" si="1043"/>
        <v>#VALUE!</v>
      </c>
      <c r="FW848" s="50" t="e">
        <f t="shared" si="1044"/>
        <v>#VALUE!</v>
      </c>
      <c r="FX848" s="120">
        <f t="shared" si="1045"/>
        <v>0</v>
      </c>
      <c r="FY848" s="120">
        <f t="shared" si="1046"/>
        <v>0</v>
      </c>
      <c r="FZ848" s="120">
        <f t="shared" si="1047"/>
        <v>0</v>
      </c>
      <c r="GA848" s="120">
        <f t="shared" si="1048"/>
        <v>0</v>
      </c>
      <c r="GB848" s="120">
        <f t="shared" si="1049"/>
        <v>0</v>
      </c>
      <c r="GC848" s="120">
        <f t="shared" si="1050"/>
        <v>0</v>
      </c>
      <c r="GD848" s="120">
        <f t="shared" si="1051"/>
        <v>0</v>
      </c>
      <c r="GE848" s="120">
        <f t="shared" si="1052"/>
        <v>0</v>
      </c>
      <c r="GF848" s="120">
        <f t="shared" si="1053"/>
        <v>0</v>
      </c>
      <c r="GG848">
        <f t="shared" si="1054"/>
        <v>0</v>
      </c>
      <c r="GH848">
        <f t="shared" si="1055"/>
        <v>0</v>
      </c>
      <c r="GI848">
        <v>6</v>
      </c>
      <c r="GJ848" t="str">
        <f t="shared" si="1056"/>
        <v/>
      </c>
    </row>
    <row r="849" spans="1:192" x14ac:dyDescent="0.2">
      <c r="A849" s="50">
        <f t="shared" si="1057"/>
        <v>848</v>
      </c>
      <c r="B849" s="2" t="s">
        <v>347</v>
      </c>
      <c r="C849" s="2" t="s">
        <v>452</v>
      </c>
      <c r="D849" s="2"/>
      <c r="E849" s="2"/>
      <c r="F849" s="83">
        <v>3502880</v>
      </c>
      <c r="G849" s="83">
        <v>5578780</v>
      </c>
      <c r="H849" s="77">
        <f t="shared" si="996"/>
        <v>502804.41800000001</v>
      </c>
      <c r="I849" s="77">
        <f t="shared" si="997"/>
        <v>5576988.2779999999</v>
      </c>
      <c r="J849" s="83">
        <v>130</v>
      </c>
      <c r="K849" s="19" t="s">
        <v>1334</v>
      </c>
      <c r="L849" s="19">
        <v>56.4</v>
      </c>
      <c r="Q849" s="58" t="s">
        <v>1345</v>
      </c>
      <c r="R849" t="s">
        <v>272</v>
      </c>
      <c r="S849" s="2" t="s">
        <v>1325</v>
      </c>
      <c r="T849" s="241" t="str">
        <f t="shared" si="998"/>
        <v>-</v>
      </c>
      <c r="U849" s="241" t="str">
        <f t="shared" si="999"/>
        <v>M</v>
      </c>
      <c r="V849" s="241" t="str">
        <f t="shared" si="1000"/>
        <v>-</v>
      </c>
      <c r="W849" s="241" t="str">
        <f t="shared" si="1059"/>
        <v>A</v>
      </c>
      <c r="X849" s="260">
        <f t="shared" si="1058"/>
        <v>6</v>
      </c>
      <c r="Y849" s="261" t="str">
        <f t="shared" si="1061"/>
        <v/>
      </c>
      <c r="Z849" s="56" t="s">
        <v>1423</v>
      </c>
      <c r="AA849" s="48">
        <v>17628</v>
      </c>
      <c r="AB849" s="73">
        <v>2</v>
      </c>
      <c r="AC849" s="58" t="s">
        <v>560</v>
      </c>
      <c r="AD849" s="2" t="s">
        <v>2427</v>
      </c>
      <c r="AF849" s="66">
        <v>11.7</v>
      </c>
      <c r="AH849" s="19">
        <v>6.18</v>
      </c>
      <c r="AI849" s="269"/>
      <c r="AR849">
        <v>12100</v>
      </c>
      <c r="AS849" s="193">
        <f t="shared" si="1062"/>
        <v>12087.382000000001</v>
      </c>
      <c r="AT849" s="248" t="str">
        <f t="shared" si="1063"/>
        <v/>
      </c>
      <c r="AU849">
        <v>3412</v>
      </c>
      <c r="AV849">
        <v>116.6</v>
      </c>
      <c r="AW849">
        <v>603.70000000000005</v>
      </c>
      <c r="AX849">
        <v>5583</v>
      </c>
      <c r="AY849">
        <v>683.1</v>
      </c>
      <c r="AZ849" s="61">
        <v>1421</v>
      </c>
      <c r="BB849">
        <v>237.1</v>
      </c>
      <c r="BD849">
        <v>1.022</v>
      </c>
      <c r="BE849" s="279">
        <v>7.4240000000000004</v>
      </c>
      <c r="BF849">
        <v>0.95399999999999996</v>
      </c>
      <c r="BJ849">
        <v>2.532</v>
      </c>
      <c r="BM849">
        <v>18.95</v>
      </c>
      <c r="BO849" s="90"/>
      <c r="BP849" s="270"/>
      <c r="BQ849" s="90"/>
      <c r="BR849" s="90"/>
      <c r="BS849" s="90"/>
      <c r="BT849" s="90"/>
      <c r="BU849" s="90"/>
      <c r="BV849" s="90"/>
      <c r="BW849" s="90"/>
      <c r="BX849" s="90"/>
      <c r="BY849" s="90"/>
      <c r="BZ849" s="90"/>
      <c r="CA849" s="90"/>
      <c r="CB849" s="90"/>
      <c r="CC849" s="90"/>
      <c r="CD849" s="90"/>
      <c r="CE849" s="90"/>
      <c r="CF849" s="90"/>
      <c r="CG849" s="90"/>
      <c r="CH849" s="90"/>
      <c r="CI849" s="90"/>
      <c r="CJ849" s="90"/>
      <c r="CK849" s="90"/>
      <c r="CL849" s="91"/>
      <c r="CM849" s="90"/>
      <c r="CN849" s="90">
        <v>1188</v>
      </c>
      <c r="CO849" s="90"/>
      <c r="DB849" s="103"/>
      <c r="DC849" s="103"/>
      <c r="DD849" s="103"/>
      <c r="DE849" s="103"/>
      <c r="DF849" s="103"/>
      <c r="DG849" s="103"/>
      <c r="DH849" s="103">
        <v>10.199999999999999</v>
      </c>
      <c r="DI849" s="103"/>
      <c r="DJ849" s="103"/>
      <c r="DK849" s="103"/>
      <c r="DL849" s="103"/>
      <c r="DM849" s="103"/>
      <c r="DN849" s="103"/>
      <c r="DO849" s="103"/>
      <c r="DP849" s="103"/>
      <c r="DQ849" s="103"/>
      <c r="DR849" s="103"/>
      <c r="DS849" s="104"/>
      <c r="DT849" s="50">
        <f t="shared" si="1001"/>
        <v>0</v>
      </c>
      <c r="DU849" s="73">
        <f t="shared" si="1002"/>
        <v>0</v>
      </c>
      <c r="DV849" s="73">
        <f t="shared" si="1003"/>
        <v>1</v>
      </c>
      <c r="DW849" s="73">
        <f t="shared" si="1004"/>
        <v>0</v>
      </c>
      <c r="DX849" s="73">
        <f t="shared" si="1005"/>
        <v>0</v>
      </c>
      <c r="DY849" s="125">
        <f t="shared" si="1006"/>
        <v>0</v>
      </c>
      <c r="DZ849" s="73">
        <f t="shared" si="1007"/>
        <v>1</v>
      </c>
      <c r="EA849" s="19">
        <f t="shared" si="1008"/>
        <v>0</v>
      </c>
      <c r="EB849" s="50">
        <f t="shared" si="1009"/>
        <v>0</v>
      </c>
      <c r="EC849" s="19">
        <f t="shared" si="1010"/>
        <v>0</v>
      </c>
      <c r="ED849" s="19">
        <f t="shared" si="1011"/>
        <v>1</v>
      </c>
      <c r="EE849" s="19">
        <f t="shared" si="1012"/>
        <v>0</v>
      </c>
      <c r="EF849" s="50">
        <f t="shared" si="1013"/>
        <v>0</v>
      </c>
      <c r="EG849" s="19">
        <f t="shared" si="1014"/>
        <v>0</v>
      </c>
      <c r="EH849" s="19">
        <f t="shared" si="1015"/>
        <v>1</v>
      </c>
      <c r="EI849" s="50">
        <f t="shared" si="1016"/>
        <v>0</v>
      </c>
      <c r="EJ849" s="125">
        <f t="shared" si="1017"/>
        <v>2</v>
      </c>
      <c r="EK849">
        <f t="shared" si="1018"/>
        <v>3412</v>
      </c>
      <c r="EL849">
        <f t="shared" si="1019"/>
        <v>237.1</v>
      </c>
      <c r="EM849">
        <f t="shared" si="1020"/>
        <v>116.6</v>
      </c>
      <c r="EN849">
        <f t="shared" si="1021"/>
        <v>603.70000000000005</v>
      </c>
      <c r="EO849">
        <f t="shared" si="1022"/>
        <v>0.95399999999999996</v>
      </c>
      <c r="EP849">
        <f t="shared" si="1023"/>
        <v>7.4240000000000004</v>
      </c>
      <c r="EQ849">
        <f t="shared" si="1024"/>
        <v>1421</v>
      </c>
      <c r="ER849" t="str">
        <f t="shared" si="1025"/>
        <v/>
      </c>
      <c r="ES849">
        <f t="shared" si="1026"/>
        <v>2.532</v>
      </c>
      <c r="ET849">
        <f t="shared" si="1027"/>
        <v>683.1</v>
      </c>
      <c r="EU849" s="61">
        <f t="shared" si="1028"/>
        <v>5583</v>
      </c>
      <c r="EV849" s="53" t="e">
        <f>IF(ISNUMBER(EK849),EK849*#REF!,"")</f>
        <v>#REF!</v>
      </c>
      <c r="EW849" s="53" t="e">
        <f>IF(ISNUMBER(EL849),EL849*#REF!,"")</f>
        <v>#REF!</v>
      </c>
      <c r="EX849" s="53" t="e">
        <f>IF(ISNUMBER(EM849),EM849*#REF!,"")</f>
        <v>#REF!</v>
      </c>
      <c r="EY849" s="53" t="e">
        <f>IF(ISNUMBER(EN849),EN849*#REF!,"")</f>
        <v>#REF!</v>
      </c>
      <c r="EZ849" s="53" t="e">
        <f>IF(ISNUMBER(EO849),EO849*#REF!,"")</f>
        <v>#REF!</v>
      </c>
      <c r="FA849" s="53" t="e">
        <f>IF(ISNUMBER(EP849),EP849*#REF!,"")</f>
        <v>#REF!</v>
      </c>
      <c r="FB849" s="53" t="e">
        <f>IF(ISNUMBER(EQ849),EQ849*#REF!,"")</f>
        <v>#REF!</v>
      </c>
      <c r="FC849" s="53" t="str">
        <f>IF(ISNUMBER(ER849),ER849*#REF!,"")</f>
        <v/>
      </c>
      <c r="FD849" s="53" t="e">
        <f>IF(ISNUMBER(ES849),ES849*#REF!,"")</f>
        <v>#REF!</v>
      </c>
      <c r="FE849" s="53" t="e">
        <f>IF(ISNUMBER(ET849),ET849*#REF!,"")</f>
        <v>#REF!</v>
      </c>
      <c r="FF849" s="52" t="e">
        <f>IF(ISNUMBER(EU849),EU849*#REF!,"")</f>
        <v>#REF!</v>
      </c>
      <c r="FG849" s="55" t="str">
        <f t="shared" si="1029"/>
        <v/>
      </c>
      <c r="FH849" s="55" t="str">
        <f t="shared" si="1030"/>
        <v/>
      </c>
      <c r="FI849" s="55" t="str">
        <f t="shared" si="1031"/>
        <v/>
      </c>
      <c r="FJ849" s="55" t="str">
        <f t="shared" si="1032"/>
        <v/>
      </c>
      <c r="FK849" s="55" t="str">
        <f t="shared" si="1033"/>
        <v/>
      </c>
      <c r="FL849" s="55" t="str">
        <f t="shared" si="1034"/>
        <v/>
      </c>
      <c r="FM849" s="55" t="str">
        <f t="shared" si="1035"/>
        <v/>
      </c>
      <c r="FN849" s="55" t="str">
        <f t="shared" si="1036"/>
        <v/>
      </c>
      <c r="FO849" s="55" t="str">
        <f t="shared" si="1037"/>
        <v/>
      </c>
      <c r="FP849" s="55" t="str">
        <f t="shared" si="1038"/>
        <v/>
      </c>
      <c r="FQ849" s="59" t="str">
        <f t="shared" si="1039"/>
        <v/>
      </c>
      <c r="FR849" s="53" t="str">
        <f t="shared" si="1060"/>
        <v/>
      </c>
      <c r="FS849" s="53" t="e">
        <f t="shared" si="1040"/>
        <v>#VALUE!</v>
      </c>
      <c r="FT849" s="19" t="e">
        <f t="shared" si="1041"/>
        <v>#VALUE!</v>
      </c>
      <c r="FU849" s="19" t="e">
        <f t="shared" si="1042"/>
        <v>#VALUE!</v>
      </c>
      <c r="FV849" s="19" t="e">
        <f t="shared" si="1043"/>
        <v>#VALUE!</v>
      </c>
      <c r="FW849" s="50" t="e">
        <f t="shared" si="1044"/>
        <v>#VALUE!</v>
      </c>
      <c r="FX849" s="120">
        <f t="shared" si="1045"/>
        <v>0</v>
      </c>
      <c r="FY849" s="120">
        <f t="shared" si="1046"/>
        <v>0</v>
      </c>
      <c r="FZ849" s="120">
        <f t="shared" si="1047"/>
        <v>0</v>
      </c>
      <c r="GA849" s="120">
        <f t="shared" si="1048"/>
        <v>0</v>
      </c>
      <c r="GB849" s="120">
        <f t="shared" si="1049"/>
        <v>0</v>
      </c>
      <c r="GC849" s="120">
        <f t="shared" si="1050"/>
        <v>0</v>
      </c>
      <c r="GD849" s="120">
        <f t="shared" si="1051"/>
        <v>0</v>
      </c>
      <c r="GE849" s="120">
        <f t="shared" si="1052"/>
        <v>0</v>
      </c>
      <c r="GF849" s="120">
        <f t="shared" si="1053"/>
        <v>0</v>
      </c>
      <c r="GG849">
        <f t="shared" si="1054"/>
        <v>0</v>
      </c>
      <c r="GH849">
        <f t="shared" si="1055"/>
        <v>0</v>
      </c>
      <c r="GI849">
        <v>6</v>
      </c>
      <c r="GJ849" t="str">
        <f t="shared" si="1056"/>
        <v/>
      </c>
    </row>
    <row r="850" spans="1:192" ht="15" x14ac:dyDescent="0.25">
      <c r="A850" s="50">
        <f t="shared" si="1057"/>
        <v>849</v>
      </c>
      <c r="B850" s="2" t="s">
        <v>347</v>
      </c>
      <c r="C850" s="2" t="s">
        <v>452</v>
      </c>
      <c r="D850" s="2"/>
      <c r="E850" s="2"/>
      <c r="F850" s="83">
        <v>3502880</v>
      </c>
      <c r="G850" s="83">
        <v>5578780</v>
      </c>
      <c r="H850" s="77">
        <f t="shared" si="996"/>
        <v>502804.41800000001</v>
      </c>
      <c r="I850" s="77">
        <f t="shared" si="997"/>
        <v>5576988.2779999999</v>
      </c>
      <c r="J850" s="83">
        <v>130</v>
      </c>
      <c r="K850" s="19" t="s">
        <v>1334</v>
      </c>
      <c r="L850" s="19">
        <v>56.4</v>
      </c>
      <c r="Q850" s="58" t="s">
        <v>1345</v>
      </c>
      <c r="R850" t="s">
        <v>272</v>
      </c>
      <c r="S850" s="2" t="s">
        <v>1325</v>
      </c>
      <c r="T850" s="241" t="str">
        <f t="shared" si="998"/>
        <v>-</v>
      </c>
      <c r="U850" s="241" t="str">
        <f t="shared" si="999"/>
        <v>-</v>
      </c>
      <c r="V850" s="241" t="str">
        <f t="shared" si="1000"/>
        <v>-</v>
      </c>
      <c r="W850" s="241" t="str">
        <f t="shared" si="1059"/>
        <v>-</v>
      </c>
      <c r="X850" s="260">
        <f t="shared" si="1058"/>
        <v>6</v>
      </c>
      <c r="Y850" s="261" t="str">
        <f t="shared" si="1061"/>
        <v/>
      </c>
      <c r="Z850" s="56"/>
      <c r="AA850" s="48">
        <v>32240</v>
      </c>
      <c r="AB850" s="73">
        <v>3</v>
      </c>
      <c r="AC850" s="2" t="s">
        <v>958</v>
      </c>
      <c r="AD850" s="2" t="s">
        <v>1665</v>
      </c>
      <c r="AE850" s="57" t="s">
        <v>2428</v>
      </c>
      <c r="AF850" s="66" t="s">
        <v>3088</v>
      </c>
      <c r="AI850" s="272"/>
      <c r="AS850" s="204"/>
      <c r="AT850" s="249"/>
      <c r="AU850" s="51"/>
      <c r="AV850" s="51"/>
      <c r="AW850" s="51"/>
      <c r="AX850" s="51"/>
      <c r="AY850" s="51"/>
      <c r="AZ850" s="49"/>
      <c r="BO850" s="90"/>
      <c r="BP850" s="273"/>
      <c r="BQ850" s="90"/>
      <c r="BR850" s="90"/>
      <c r="BS850" s="90"/>
      <c r="BT850" s="90"/>
      <c r="BU850" s="90"/>
      <c r="BV850" s="90"/>
      <c r="BW850" s="90"/>
      <c r="BX850" s="90"/>
      <c r="BY850" s="90"/>
      <c r="BZ850" s="90"/>
      <c r="CA850" s="90"/>
      <c r="CB850" s="90"/>
      <c r="CC850" s="90"/>
      <c r="CD850" s="90"/>
      <c r="CE850" s="90"/>
      <c r="CF850" s="90"/>
      <c r="CG850" s="90"/>
      <c r="CH850" s="90"/>
      <c r="CI850" s="90"/>
      <c r="CJ850" s="90"/>
      <c r="CK850" s="90"/>
      <c r="CL850" s="91"/>
      <c r="CM850" s="90"/>
      <c r="CN850" s="90" t="s">
        <v>3088</v>
      </c>
      <c r="CO850" s="90"/>
      <c r="DB850" s="129">
        <v>-64</v>
      </c>
      <c r="DC850" s="90" t="s">
        <v>2429</v>
      </c>
      <c r="DD850" s="103">
        <v>0.81</v>
      </c>
      <c r="DE850" s="107">
        <v>-4.28</v>
      </c>
      <c r="DF850" s="103"/>
      <c r="DG850" s="103">
        <v>-9.23</v>
      </c>
      <c r="DH850" s="103"/>
      <c r="DI850" s="103"/>
      <c r="DJ850" s="103">
        <f>SUM(DK850:DM850)</f>
        <v>0.66100000000000003</v>
      </c>
      <c r="DK850" s="103">
        <v>0.26300000000000001</v>
      </c>
      <c r="DL850" s="103">
        <v>0.22700000000000001</v>
      </c>
      <c r="DM850" s="103">
        <v>0.17100000000000001</v>
      </c>
      <c r="DN850" s="103"/>
      <c r="DO850" s="103"/>
      <c r="DP850" s="103"/>
      <c r="DQ850" s="103"/>
      <c r="DR850" s="103"/>
      <c r="DS850" s="104"/>
      <c r="DT850" s="50">
        <f t="shared" si="1001"/>
        <v>0</v>
      </c>
      <c r="DU850" s="73">
        <f t="shared" si="1002"/>
        <v>0</v>
      </c>
      <c r="DV850" s="73">
        <f t="shared" si="1003"/>
        <v>1</v>
      </c>
      <c r="DW850" s="73">
        <f t="shared" si="1004"/>
        <v>0</v>
      </c>
      <c r="DX850" s="73">
        <f t="shared" si="1005"/>
        <v>0</v>
      </c>
      <c r="DY850" s="125">
        <f t="shared" si="1006"/>
        <v>0</v>
      </c>
      <c r="DZ850" s="73">
        <f t="shared" si="1007"/>
        <v>0</v>
      </c>
      <c r="EA850" s="19">
        <f t="shared" si="1008"/>
        <v>0</v>
      </c>
      <c r="EB850" s="50">
        <f t="shared" si="1009"/>
        <v>1</v>
      </c>
      <c r="EC850" s="19">
        <f t="shared" si="1010"/>
        <v>0</v>
      </c>
      <c r="ED850" s="19">
        <f t="shared" si="1011"/>
        <v>0</v>
      </c>
      <c r="EE850" s="19">
        <f t="shared" si="1012"/>
        <v>0</v>
      </c>
      <c r="EF850" s="50">
        <f t="shared" si="1013"/>
        <v>1</v>
      </c>
      <c r="EG850" s="19">
        <f t="shared" si="1014"/>
        <v>0</v>
      </c>
      <c r="EH850" s="19">
        <f t="shared" si="1015"/>
        <v>0</v>
      </c>
      <c r="EI850" s="50">
        <f t="shared" si="1016"/>
        <v>1</v>
      </c>
      <c r="EJ850" s="125">
        <f t="shared" si="1017"/>
        <v>0</v>
      </c>
      <c r="EK850" t="str">
        <f t="shared" si="1018"/>
        <v/>
      </c>
      <c r="EL850" t="str">
        <f t="shared" si="1019"/>
        <v/>
      </c>
      <c r="EM850" t="str">
        <f t="shared" si="1020"/>
        <v/>
      </c>
      <c r="EN850" t="str">
        <f t="shared" si="1021"/>
        <v/>
      </c>
      <c r="EO850" t="str">
        <f t="shared" si="1022"/>
        <v/>
      </c>
      <c r="EP850" t="str">
        <f t="shared" si="1023"/>
        <v/>
      </c>
      <c r="EQ850" t="str">
        <f t="shared" si="1024"/>
        <v/>
      </c>
      <c r="ER850" t="str">
        <f t="shared" si="1025"/>
        <v/>
      </c>
      <c r="ES850" t="str">
        <f t="shared" si="1026"/>
        <v/>
      </c>
      <c r="ET850" t="str">
        <f t="shared" si="1027"/>
        <v/>
      </c>
      <c r="EU850" s="61" t="str">
        <f t="shared" si="1028"/>
        <v/>
      </c>
      <c r="EV850" s="53" t="str">
        <f>IF(ISNUMBER(EK850),EK850*#REF!,"")</f>
        <v/>
      </c>
      <c r="EW850" s="53" t="str">
        <f>IF(ISNUMBER(EL850),EL850*#REF!,"")</f>
        <v/>
      </c>
      <c r="EX850" s="53" t="str">
        <f>IF(ISNUMBER(EM850),EM850*#REF!,"")</f>
        <v/>
      </c>
      <c r="EY850" s="53" t="str">
        <f>IF(ISNUMBER(EN850),EN850*#REF!,"")</f>
        <v/>
      </c>
      <c r="EZ850" s="53" t="str">
        <f>IF(ISNUMBER(EO850),EO850*#REF!,"")</f>
        <v/>
      </c>
      <c r="FA850" s="53" t="str">
        <f>IF(ISNUMBER(EP850),EP850*#REF!,"")</f>
        <v/>
      </c>
      <c r="FB850" s="53" t="str">
        <f>IF(ISNUMBER(EQ850),EQ850*#REF!,"")</f>
        <v/>
      </c>
      <c r="FC850" s="53" t="str">
        <f>IF(ISNUMBER(ER850),ER850*#REF!,"")</f>
        <v/>
      </c>
      <c r="FD850" s="53" t="str">
        <f>IF(ISNUMBER(ES850),ES850*#REF!,"")</f>
        <v/>
      </c>
      <c r="FE850" s="53" t="str">
        <f>IF(ISNUMBER(ET850),ET850*#REF!,"")</f>
        <v/>
      </c>
      <c r="FF850" s="52" t="str">
        <f>IF(ISNUMBER(EU850),EU850*#REF!,"")</f>
        <v/>
      </c>
      <c r="FG850" s="55" t="str">
        <f t="shared" si="1029"/>
        <v/>
      </c>
      <c r="FH850" s="55" t="str">
        <f t="shared" si="1030"/>
        <v/>
      </c>
      <c r="FI850" s="55" t="str">
        <f t="shared" si="1031"/>
        <v/>
      </c>
      <c r="FJ850" s="55" t="str">
        <f t="shared" si="1032"/>
        <v/>
      </c>
      <c r="FK850" s="55" t="str">
        <f t="shared" si="1033"/>
        <v/>
      </c>
      <c r="FL850" s="55" t="str">
        <f t="shared" si="1034"/>
        <v/>
      </c>
      <c r="FM850" s="55" t="str">
        <f t="shared" si="1035"/>
        <v/>
      </c>
      <c r="FN850" s="55" t="str">
        <f t="shared" si="1036"/>
        <v/>
      </c>
      <c r="FO850" s="55" t="str">
        <f t="shared" si="1037"/>
        <v/>
      </c>
      <c r="FP850" s="55" t="str">
        <f t="shared" si="1038"/>
        <v/>
      </c>
      <c r="FQ850" s="59" t="str">
        <f t="shared" si="1039"/>
        <v/>
      </c>
      <c r="FR850" s="53" t="str">
        <f t="shared" si="1060"/>
        <v/>
      </c>
      <c r="FS850" s="53">
        <f t="shared" si="1040"/>
        <v>0</v>
      </c>
      <c r="FT850" s="19">
        <f t="shared" si="1041"/>
        <v>1</v>
      </c>
      <c r="FU850" s="19">
        <f t="shared" si="1042"/>
        <v>0</v>
      </c>
      <c r="FV850" s="19">
        <f t="shared" si="1043"/>
        <v>0</v>
      </c>
      <c r="FW850" s="50">
        <f t="shared" si="1044"/>
        <v>0</v>
      </c>
      <c r="FX850" s="120">
        <f t="shared" si="1045"/>
        <v>0</v>
      </c>
      <c r="FY850" s="120">
        <f t="shared" si="1046"/>
        <v>0</v>
      </c>
      <c r="FZ850" s="120">
        <f t="shared" si="1047"/>
        <v>0</v>
      </c>
      <c r="GA850" s="120">
        <f t="shared" si="1048"/>
        <v>0</v>
      </c>
      <c r="GB850" s="120">
        <f t="shared" si="1049"/>
        <v>0</v>
      </c>
      <c r="GC850" s="120">
        <f t="shared" si="1050"/>
        <v>0</v>
      </c>
      <c r="GD850" s="120">
        <f t="shared" si="1051"/>
        <v>0</v>
      </c>
      <c r="GE850" s="120">
        <f t="shared" si="1052"/>
        <v>0</v>
      </c>
      <c r="GF850" s="120">
        <f t="shared" si="1053"/>
        <v>0</v>
      </c>
      <c r="GG850">
        <f t="shared" si="1054"/>
        <v>0</v>
      </c>
      <c r="GH850">
        <f t="shared" si="1055"/>
        <v>0</v>
      </c>
      <c r="GI850">
        <v>6</v>
      </c>
      <c r="GJ850" t="str">
        <f t="shared" si="1056"/>
        <v/>
      </c>
    </row>
    <row r="851" spans="1:192" x14ac:dyDescent="0.2">
      <c r="A851" s="50">
        <f t="shared" si="1057"/>
        <v>850</v>
      </c>
      <c r="B851" s="58" t="s">
        <v>771</v>
      </c>
      <c r="C851" s="58" t="s">
        <v>226</v>
      </c>
      <c r="D851" s="58"/>
      <c r="E851" s="58"/>
      <c r="F851" s="83">
        <v>3502260</v>
      </c>
      <c r="G851" s="83">
        <v>5579170</v>
      </c>
      <c r="H851" s="77">
        <f t="shared" si="996"/>
        <v>502184.66600000003</v>
      </c>
      <c r="I851" s="77">
        <f t="shared" si="997"/>
        <v>5577378.1220000004</v>
      </c>
      <c r="J851" s="208">
        <v>128</v>
      </c>
      <c r="K851" s="83" t="s">
        <v>1332</v>
      </c>
      <c r="L851" s="66">
        <v>7</v>
      </c>
      <c r="M851" s="83"/>
      <c r="O851" s="83"/>
      <c r="P851" s="83"/>
      <c r="Q851" s="58" t="s">
        <v>1345</v>
      </c>
      <c r="R851" s="58" t="s">
        <v>272</v>
      </c>
      <c r="S851" s="58" t="s">
        <v>1325</v>
      </c>
      <c r="T851" s="241" t="str">
        <f t="shared" si="998"/>
        <v>-</v>
      </c>
      <c r="U851" s="241" t="str">
        <f t="shared" si="999"/>
        <v>M</v>
      </c>
      <c r="V851" s="241" t="str">
        <f t="shared" si="1000"/>
        <v>-</v>
      </c>
      <c r="W851" s="241" t="str">
        <f t="shared" si="1059"/>
        <v>A</v>
      </c>
      <c r="X851" s="260">
        <f t="shared" si="1058"/>
        <v>6</v>
      </c>
      <c r="Y851" s="261" t="str">
        <f t="shared" si="1061"/>
        <v/>
      </c>
      <c r="Z851" s="68" t="s">
        <v>1423</v>
      </c>
      <c r="AA851" s="69" t="s">
        <v>1543</v>
      </c>
      <c r="AB851" s="77">
        <v>1</v>
      </c>
      <c r="AC851" s="58" t="s">
        <v>512</v>
      </c>
      <c r="AD851" s="58" t="s">
        <v>2430</v>
      </c>
      <c r="AE851" s="70" t="s">
        <v>2749</v>
      </c>
      <c r="AF851" s="66">
        <v>11.5</v>
      </c>
      <c r="AG851" s="83"/>
      <c r="AH851" s="83"/>
      <c r="AI851" s="83"/>
      <c r="AJ851" s="83"/>
      <c r="AK851" s="83"/>
      <c r="AL851" s="83"/>
      <c r="AM851" s="83"/>
      <c r="AN851" s="58"/>
      <c r="AO851" s="58"/>
      <c r="AP851" s="83"/>
      <c r="AQ851" s="58"/>
      <c r="AR851" s="58">
        <v>11686</v>
      </c>
      <c r="AS851" s="193">
        <f t="shared" ref="AS851:AS878" si="1064">SUM(AU851:BN851)+SUM(BO851:CL851)/1000</f>
        <v>11862.800000000003</v>
      </c>
      <c r="AT851" s="248" t="str">
        <f t="shared" ref="AT851:AT878" si="1065">FR851</f>
        <v/>
      </c>
      <c r="AU851" s="58">
        <v>3320</v>
      </c>
      <c r="AV851" s="58">
        <v>135.19999999999999</v>
      </c>
      <c r="AW851" s="126">
        <v>569</v>
      </c>
      <c r="AX851" s="58">
        <v>5621</v>
      </c>
      <c r="AY851" s="58">
        <v>612.1</v>
      </c>
      <c r="AZ851" s="70">
        <v>1285</v>
      </c>
      <c r="BA851" s="58"/>
      <c r="BB851" s="58">
        <v>307</v>
      </c>
      <c r="BC851" s="58"/>
      <c r="BD851" s="58">
        <v>1.2</v>
      </c>
      <c r="BE851" s="58">
        <v>10.1</v>
      </c>
      <c r="BF851" s="58">
        <v>2.2000000000000002</v>
      </c>
      <c r="BG851" s="58"/>
      <c r="BH851" s="58"/>
      <c r="BI851" s="58"/>
      <c r="BJ851" s="58"/>
      <c r="BK851" s="58"/>
      <c r="BL851" s="58"/>
      <c r="BM851" s="58"/>
      <c r="BN851" s="68"/>
      <c r="BO851" s="81"/>
      <c r="BP851" s="81"/>
      <c r="BQ851" s="81"/>
      <c r="BR851" s="81"/>
      <c r="BS851" s="81"/>
      <c r="BT851" s="81"/>
      <c r="BU851" s="81"/>
      <c r="BV851" s="81"/>
      <c r="BW851" s="81"/>
      <c r="BX851" s="81"/>
      <c r="BY851" s="81"/>
      <c r="BZ851" s="81"/>
      <c r="CA851" s="81"/>
      <c r="CB851" s="81"/>
      <c r="CC851" s="81"/>
      <c r="CD851" s="81"/>
      <c r="CE851" s="81"/>
      <c r="CF851" s="81"/>
      <c r="CG851" s="81"/>
      <c r="CH851" s="81"/>
      <c r="CI851" s="81"/>
      <c r="CJ851" s="81"/>
      <c r="CK851" s="81"/>
      <c r="CL851" s="82"/>
      <c r="CM851" s="81"/>
      <c r="CN851" s="81">
        <v>1113</v>
      </c>
      <c r="CO851" s="81"/>
      <c r="CP851" s="58"/>
      <c r="CQ851" s="68"/>
      <c r="CR851" s="58"/>
      <c r="CS851" s="58"/>
      <c r="CT851" s="58"/>
      <c r="CU851" s="58"/>
      <c r="CV851" s="58"/>
      <c r="CW851" s="58"/>
      <c r="CX851" s="58"/>
      <c r="CY851" s="58"/>
      <c r="CZ851" s="58"/>
      <c r="DA851" s="68"/>
      <c r="DB851" s="81"/>
      <c r="DC851" s="81"/>
      <c r="DD851" s="81"/>
      <c r="DE851" s="81"/>
      <c r="DF851" s="81"/>
      <c r="DG851" s="81"/>
      <c r="DH851" s="81"/>
      <c r="DI851" s="81"/>
      <c r="DJ851" s="81"/>
      <c r="DK851" s="103"/>
      <c r="DL851" s="103"/>
      <c r="DM851" s="103"/>
      <c r="DN851" s="81"/>
      <c r="DO851" s="81"/>
      <c r="DP851" s="103"/>
      <c r="DQ851" s="103"/>
      <c r="DR851" s="103"/>
      <c r="DS851" s="104"/>
      <c r="DT851" s="50">
        <f t="shared" si="1001"/>
        <v>1</v>
      </c>
      <c r="DU851" s="73">
        <f t="shared" si="1002"/>
        <v>1</v>
      </c>
      <c r="DV851" s="73">
        <f t="shared" si="1003"/>
        <v>0</v>
      </c>
      <c r="DW851" s="73">
        <f t="shared" si="1004"/>
        <v>0</v>
      </c>
      <c r="DX851" s="73">
        <f t="shared" si="1005"/>
        <v>0</v>
      </c>
      <c r="DY851" s="125">
        <f t="shared" si="1006"/>
        <v>0</v>
      </c>
      <c r="DZ851" s="73">
        <f t="shared" si="1007"/>
        <v>1</v>
      </c>
      <c r="EA851" s="19">
        <f t="shared" si="1008"/>
        <v>0</v>
      </c>
      <c r="EB851" s="50">
        <f t="shared" si="1009"/>
        <v>0</v>
      </c>
      <c r="EC851" s="19">
        <f t="shared" si="1010"/>
        <v>0</v>
      </c>
      <c r="ED851" s="19">
        <f t="shared" si="1011"/>
        <v>1</v>
      </c>
      <c r="EE851" s="19">
        <f t="shared" si="1012"/>
        <v>0</v>
      </c>
      <c r="EF851" s="50">
        <f t="shared" si="1013"/>
        <v>0</v>
      </c>
      <c r="EG851" s="19">
        <f t="shared" si="1014"/>
        <v>0</v>
      </c>
      <c r="EH851" s="19">
        <f t="shared" si="1015"/>
        <v>1</v>
      </c>
      <c r="EI851" s="50">
        <f t="shared" si="1016"/>
        <v>0</v>
      </c>
      <c r="EJ851" s="125">
        <f t="shared" si="1017"/>
        <v>2</v>
      </c>
      <c r="EK851">
        <f t="shared" si="1018"/>
        <v>3320</v>
      </c>
      <c r="EL851">
        <f t="shared" si="1019"/>
        <v>307</v>
      </c>
      <c r="EM851">
        <f t="shared" si="1020"/>
        <v>135.19999999999999</v>
      </c>
      <c r="EN851">
        <f t="shared" si="1021"/>
        <v>569</v>
      </c>
      <c r="EO851">
        <f t="shared" si="1022"/>
        <v>2.2000000000000002</v>
      </c>
      <c r="EP851">
        <f t="shared" si="1023"/>
        <v>10.1</v>
      </c>
      <c r="EQ851">
        <f t="shared" si="1024"/>
        <v>1285</v>
      </c>
      <c r="ER851" t="str">
        <f t="shared" si="1025"/>
        <v/>
      </c>
      <c r="ES851" t="str">
        <f t="shared" si="1026"/>
        <v/>
      </c>
      <c r="ET851">
        <f t="shared" si="1027"/>
        <v>612.1</v>
      </c>
      <c r="EU851" s="61">
        <f t="shared" si="1028"/>
        <v>5621</v>
      </c>
      <c r="EV851" s="53" t="e">
        <f>IF(ISNUMBER(EK851),EK851*#REF!,"")</f>
        <v>#REF!</v>
      </c>
      <c r="EW851" s="53" t="e">
        <f>IF(ISNUMBER(EL851),EL851*#REF!,"")</f>
        <v>#REF!</v>
      </c>
      <c r="EX851" s="53" t="e">
        <f>IF(ISNUMBER(EM851),EM851*#REF!,"")</f>
        <v>#REF!</v>
      </c>
      <c r="EY851" s="53" t="e">
        <f>IF(ISNUMBER(EN851),EN851*#REF!,"")</f>
        <v>#REF!</v>
      </c>
      <c r="EZ851" s="53" t="e">
        <f>IF(ISNUMBER(EO851),EO851*#REF!,"")</f>
        <v>#REF!</v>
      </c>
      <c r="FA851" s="53" t="e">
        <f>IF(ISNUMBER(EP851),EP851*#REF!,"")</f>
        <v>#REF!</v>
      </c>
      <c r="FB851" s="53" t="e">
        <f>IF(ISNUMBER(EQ851),EQ851*#REF!,"")</f>
        <v>#REF!</v>
      </c>
      <c r="FC851" s="53" t="str">
        <f>IF(ISNUMBER(ER851),ER851*#REF!,"")</f>
        <v/>
      </c>
      <c r="FD851" s="53" t="str">
        <f>IF(ISNUMBER(ES851),ES851*#REF!,"")</f>
        <v/>
      </c>
      <c r="FE851" s="53" t="e">
        <f>IF(ISNUMBER(ET851),ET851*#REF!,"")</f>
        <v>#REF!</v>
      </c>
      <c r="FF851" s="52" t="e">
        <f>IF(ISNUMBER(EU851),EU851*#REF!,"")</f>
        <v>#REF!</v>
      </c>
      <c r="FG851" s="55" t="str">
        <f t="shared" si="1029"/>
        <v/>
      </c>
      <c r="FH851" s="55" t="str">
        <f t="shared" si="1030"/>
        <v/>
      </c>
      <c r="FI851" s="55" t="str">
        <f t="shared" si="1031"/>
        <v/>
      </c>
      <c r="FJ851" s="55" t="str">
        <f t="shared" si="1032"/>
        <v/>
      </c>
      <c r="FK851" s="55" t="str">
        <f t="shared" si="1033"/>
        <v/>
      </c>
      <c r="FL851" s="55" t="str">
        <f t="shared" si="1034"/>
        <v/>
      </c>
      <c r="FM851" s="55" t="str">
        <f t="shared" si="1035"/>
        <v/>
      </c>
      <c r="FN851" s="55" t="str">
        <f t="shared" si="1036"/>
        <v/>
      </c>
      <c r="FO851" s="55" t="str">
        <f t="shared" si="1037"/>
        <v/>
      </c>
      <c r="FP851" s="55" t="str">
        <f t="shared" si="1038"/>
        <v/>
      </c>
      <c r="FQ851" s="59" t="str">
        <f t="shared" si="1039"/>
        <v/>
      </c>
      <c r="FR851" s="53" t="str">
        <f t="shared" si="1060"/>
        <v/>
      </c>
      <c r="FS851" s="53" t="e">
        <f t="shared" si="1040"/>
        <v>#VALUE!</v>
      </c>
      <c r="FT851" s="19" t="e">
        <f t="shared" si="1041"/>
        <v>#VALUE!</v>
      </c>
      <c r="FU851" s="19" t="e">
        <f t="shared" si="1042"/>
        <v>#VALUE!</v>
      </c>
      <c r="FV851" s="19" t="e">
        <f t="shared" si="1043"/>
        <v>#VALUE!</v>
      </c>
      <c r="FW851" s="50" t="e">
        <f t="shared" si="1044"/>
        <v>#VALUE!</v>
      </c>
      <c r="FX851" s="120">
        <f t="shared" si="1045"/>
        <v>0</v>
      </c>
      <c r="FY851" s="120">
        <f t="shared" si="1046"/>
        <v>0</v>
      </c>
      <c r="FZ851" s="120">
        <f t="shared" si="1047"/>
        <v>0</v>
      </c>
      <c r="GA851" s="120">
        <f t="shared" si="1048"/>
        <v>0</v>
      </c>
      <c r="GB851" s="120">
        <f t="shared" si="1049"/>
        <v>0</v>
      </c>
      <c r="GC851" s="120">
        <f t="shared" si="1050"/>
        <v>0</v>
      </c>
      <c r="GD851" s="120">
        <f t="shared" si="1051"/>
        <v>0</v>
      </c>
      <c r="GE851" s="120">
        <f t="shared" si="1052"/>
        <v>0</v>
      </c>
      <c r="GF851" s="120">
        <f t="shared" si="1053"/>
        <v>0</v>
      </c>
      <c r="GG851">
        <f t="shared" si="1054"/>
        <v>0</v>
      </c>
      <c r="GH851">
        <f t="shared" si="1055"/>
        <v>0</v>
      </c>
      <c r="GI851">
        <v>6</v>
      </c>
      <c r="GJ851" t="str">
        <f t="shared" si="1056"/>
        <v/>
      </c>
    </row>
    <row r="852" spans="1:192" x14ac:dyDescent="0.2">
      <c r="A852" s="50">
        <f t="shared" si="1057"/>
        <v>851</v>
      </c>
      <c r="B852" s="58" t="s">
        <v>771</v>
      </c>
      <c r="C852" t="s">
        <v>226</v>
      </c>
      <c r="F852" s="83">
        <v>3502260</v>
      </c>
      <c r="G852" s="83">
        <v>5579170</v>
      </c>
      <c r="H852" s="77">
        <f t="shared" si="996"/>
        <v>502184.66600000003</v>
      </c>
      <c r="I852" s="77">
        <f t="shared" si="997"/>
        <v>5577378.1220000004</v>
      </c>
      <c r="J852" s="211">
        <v>128</v>
      </c>
      <c r="K852" s="66" t="s">
        <v>1332</v>
      </c>
      <c r="L852" s="19">
        <v>7</v>
      </c>
      <c r="Q852" s="58" t="s">
        <v>1345</v>
      </c>
      <c r="R852" t="s">
        <v>272</v>
      </c>
      <c r="S852" s="2" t="s">
        <v>1325</v>
      </c>
      <c r="T852" s="241" t="str">
        <f t="shared" si="998"/>
        <v>-</v>
      </c>
      <c r="U852" s="241" t="str">
        <f t="shared" si="999"/>
        <v>M</v>
      </c>
      <c r="V852" s="241" t="str">
        <f t="shared" si="1000"/>
        <v>-</v>
      </c>
      <c r="W852" s="241" t="str">
        <f t="shared" si="1059"/>
        <v>A</v>
      </c>
      <c r="X852" s="260">
        <f t="shared" si="1058"/>
        <v>6</v>
      </c>
      <c r="Y852" s="261" t="str">
        <f t="shared" si="1061"/>
        <v/>
      </c>
      <c r="Z852" s="56" t="s">
        <v>1423</v>
      </c>
      <c r="AA852" s="48">
        <v>27430</v>
      </c>
      <c r="AB852" s="73">
        <v>2</v>
      </c>
      <c r="AD852" t="s">
        <v>1557</v>
      </c>
      <c r="AE852" s="57" t="s">
        <v>2431</v>
      </c>
      <c r="AF852" s="66">
        <v>9.6999999999999993</v>
      </c>
      <c r="AI852" s="269"/>
      <c r="AR852">
        <v>12263.6</v>
      </c>
      <c r="AS852" s="193">
        <f t="shared" si="1064"/>
        <v>11884.250000000002</v>
      </c>
      <c r="AT852" s="248" t="str">
        <f t="shared" si="1065"/>
        <v/>
      </c>
      <c r="AU852">
        <v>3494.4</v>
      </c>
      <c r="AV852">
        <v>127.4</v>
      </c>
      <c r="AW852">
        <v>575.6</v>
      </c>
      <c r="AX852">
        <v>5798.8</v>
      </c>
      <c r="AY852">
        <v>646</v>
      </c>
      <c r="AZ852" s="61">
        <v>1229.2</v>
      </c>
      <c r="BE852" s="279">
        <v>12.85</v>
      </c>
      <c r="BO852" s="90"/>
      <c r="BP852" s="270"/>
      <c r="BQ852" s="90"/>
      <c r="BR852" s="90"/>
      <c r="BS852" s="90"/>
      <c r="BT852" s="90"/>
      <c r="BU852" s="90"/>
      <c r="BV852" s="90"/>
      <c r="BW852" s="90"/>
      <c r="BX852" s="90"/>
      <c r="BY852" s="90"/>
      <c r="BZ852" s="90"/>
      <c r="CA852" s="90"/>
      <c r="CB852" s="90"/>
      <c r="CC852" s="90"/>
      <c r="CD852" s="90"/>
      <c r="CE852" s="90"/>
      <c r="CF852" s="90"/>
      <c r="CG852" s="90"/>
      <c r="CH852" s="90"/>
      <c r="CI852" s="90"/>
      <c r="CJ852" s="90"/>
      <c r="CK852" s="90"/>
      <c r="CL852" s="91"/>
      <c r="CM852" s="90"/>
      <c r="CN852" s="105">
        <v>1113</v>
      </c>
      <c r="CO852" s="90"/>
      <c r="DB852" s="103"/>
      <c r="DC852" s="103"/>
      <c r="DD852" s="103"/>
      <c r="DE852" s="103"/>
      <c r="DF852" s="103"/>
      <c r="DG852" s="103"/>
      <c r="DH852" s="103"/>
      <c r="DI852" s="103"/>
      <c r="DJ852" s="103"/>
      <c r="DK852" s="103"/>
      <c r="DL852" s="103"/>
      <c r="DM852" s="103"/>
      <c r="DN852" s="103"/>
      <c r="DO852" s="103"/>
      <c r="DP852" s="103"/>
      <c r="DQ852" s="103"/>
      <c r="DR852" s="103"/>
      <c r="DS852" s="104"/>
      <c r="DT852" s="50">
        <f t="shared" si="1001"/>
        <v>0</v>
      </c>
      <c r="DU852" s="73">
        <f t="shared" si="1002"/>
        <v>1</v>
      </c>
      <c r="DV852" s="73">
        <f t="shared" si="1003"/>
        <v>0</v>
      </c>
      <c r="DW852" s="73">
        <f t="shared" si="1004"/>
        <v>0</v>
      </c>
      <c r="DX852" s="73">
        <f t="shared" si="1005"/>
        <v>0</v>
      </c>
      <c r="DY852" s="125">
        <f t="shared" si="1006"/>
        <v>0</v>
      </c>
      <c r="DZ852" s="73">
        <f t="shared" si="1007"/>
        <v>1</v>
      </c>
      <c r="EA852" s="19">
        <f t="shared" si="1008"/>
        <v>0</v>
      </c>
      <c r="EB852" s="50">
        <f t="shared" si="1009"/>
        <v>0</v>
      </c>
      <c r="EC852" s="19">
        <f t="shared" si="1010"/>
        <v>0</v>
      </c>
      <c r="ED852" s="19">
        <f t="shared" si="1011"/>
        <v>1</v>
      </c>
      <c r="EE852" s="19">
        <f t="shared" si="1012"/>
        <v>0</v>
      </c>
      <c r="EF852" s="50">
        <f t="shared" si="1013"/>
        <v>0</v>
      </c>
      <c r="EG852" s="19">
        <f t="shared" si="1014"/>
        <v>0</v>
      </c>
      <c r="EH852" s="19">
        <f t="shared" si="1015"/>
        <v>1</v>
      </c>
      <c r="EI852" s="50">
        <f t="shared" si="1016"/>
        <v>0</v>
      </c>
      <c r="EJ852" s="125">
        <f t="shared" si="1017"/>
        <v>2</v>
      </c>
      <c r="EK852">
        <f t="shared" si="1018"/>
        <v>3494.4</v>
      </c>
      <c r="EL852" t="str">
        <f t="shared" si="1019"/>
        <v/>
      </c>
      <c r="EM852">
        <f t="shared" si="1020"/>
        <v>127.4</v>
      </c>
      <c r="EN852">
        <f t="shared" si="1021"/>
        <v>575.6</v>
      </c>
      <c r="EO852" t="str">
        <f t="shared" si="1022"/>
        <v/>
      </c>
      <c r="EP852">
        <f t="shared" si="1023"/>
        <v>12.85</v>
      </c>
      <c r="EQ852">
        <f t="shared" si="1024"/>
        <v>1229.2</v>
      </c>
      <c r="ER852" t="str">
        <f t="shared" si="1025"/>
        <v/>
      </c>
      <c r="ES852" t="str">
        <f t="shared" si="1026"/>
        <v/>
      </c>
      <c r="ET852">
        <f t="shared" si="1027"/>
        <v>646</v>
      </c>
      <c r="EU852" s="61">
        <f t="shared" si="1028"/>
        <v>5798.8</v>
      </c>
      <c r="EV852" s="53" t="e">
        <f>IF(ISNUMBER(EK852),EK852*#REF!,"")</f>
        <v>#REF!</v>
      </c>
      <c r="EW852" s="53" t="str">
        <f>IF(ISNUMBER(EL852),EL852*#REF!,"")</f>
        <v/>
      </c>
      <c r="EX852" s="53" t="e">
        <f>IF(ISNUMBER(EM852),EM852*#REF!,"")</f>
        <v>#REF!</v>
      </c>
      <c r="EY852" s="53" t="e">
        <f>IF(ISNUMBER(EN852),EN852*#REF!,"")</f>
        <v>#REF!</v>
      </c>
      <c r="EZ852" s="53" t="str">
        <f>IF(ISNUMBER(EO852),EO852*#REF!,"")</f>
        <v/>
      </c>
      <c r="FA852" s="53" t="e">
        <f>IF(ISNUMBER(EP852),EP852*#REF!,"")</f>
        <v>#REF!</v>
      </c>
      <c r="FB852" s="53" t="e">
        <f>IF(ISNUMBER(EQ852),EQ852*#REF!,"")</f>
        <v>#REF!</v>
      </c>
      <c r="FC852" s="53" t="str">
        <f>IF(ISNUMBER(ER852),ER852*#REF!,"")</f>
        <v/>
      </c>
      <c r="FD852" s="53" t="str">
        <f>IF(ISNUMBER(ES852),ES852*#REF!,"")</f>
        <v/>
      </c>
      <c r="FE852" s="53" t="e">
        <f>IF(ISNUMBER(ET852),ET852*#REF!,"")</f>
        <v>#REF!</v>
      </c>
      <c r="FF852" s="52" t="e">
        <f>IF(ISNUMBER(EU852),EU852*#REF!,"")</f>
        <v>#REF!</v>
      </c>
      <c r="FG852" s="55" t="str">
        <f t="shared" si="1029"/>
        <v/>
      </c>
      <c r="FH852" s="55" t="str">
        <f t="shared" si="1030"/>
        <v/>
      </c>
      <c r="FI852" s="55" t="str">
        <f t="shared" si="1031"/>
        <v/>
      </c>
      <c r="FJ852" s="55" t="str">
        <f t="shared" si="1032"/>
        <v/>
      </c>
      <c r="FK852" s="55" t="str">
        <f t="shared" si="1033"/>
        <v/>
      </c>
      <c r="FL852" s="55" t="str">
        <f t="shared" si="1034"/>
        <v/>
      </c>
      <c r="FM852" s="55" t="str">
        <f t="shared" si="1035"/>
        <v/>
      </c>
      <c r="FN852" s="55" t="str">
        <f t="shared" si="1036"/>
        <v/>
      </c>
      <c r="FO852" s="55" t="str">
        <f t="shared" si="1037"/>
        <v/>
      </c>
      <c r="FP852" s="55" t="str">
        <f t="shared" si="1038"/>
        <v/>
      </c>
      <c r="FQ852" s="59" t="str">
        <f t="shared" si="1039"/>
        <v/>
      </c>
      <c r="FR852" s="53" t="str">
        <f t="shared" si="1060"/>
        <v/>
      </c>
      <c r="FS852" s="53" t="e">
        <f t="shared" si="1040"/>
        <v>#VALUE!</v>
      </c>
      <c r="FT852" s="19" t="e">
        <f t="shared" si="1041"/>
        <v>#VALUE!</v>
      </c>
      <c r="FU852" s="19" t="e">
        <f t="shared" si="1042"/>
        <v>#VALUE!</v>
      </c>
      <c r="FV852" s="19" t="e">
        <f t="shared" si="1043"/>
        <v>#VALUE!</v>
      </c>
      <c r="FW852" s="50" t="e">
        <f t="shared" si="1044"/>
        <v>#VALUE!</v>
      </c>
      <c r="FX852" s="120">
        <f t="shared" si="1045"/>
        <v>0</v>
      </c>
      <c r="FY852" s="120">
        <f t="shared" si="1046"/>
        <v>0</v>
      </c>
      <c r="FZ852" s="120">
        <f t="shared" si="1047"/>
        <v>0</v>
      </c>
      <c r="GA852" s="120">
        <f t="shared" si="1048"/>
        <v>0</v>
      </c>
      <c r="GB852" s="120">
        <f t="shared" si="1049"/>
        <v>0</v>
      </c>
      <c r="GC852" s="120">
        <f t="shared" si="1050"/>
        <v>0</v>
      </c>
      <c r="GD852" s="120">
        <f t="shared" si="1051"/>
        <v>0</v>
      </c>
      <c r="GE852" s="120">
        <f t="shared" si="1052"/>
        <v>0</v>
      </c>
      <c r="GF852" s="120">
        <f t="shared" si="1053"/>
        <v>0</v>
      </c>
      <c r="GG852">
        <f t="shared" si="1054"/>
        <v>0</v>
      </c>
      <c r="GH852">
        <f t="shared" si="1055"/>
        <v>0</v>
      </c>
      <c r="GI852">
        <v>6</v>
      </c>
      <c r="GJ852" t="str">
        <f t="shared" si="1056"/>
        <v/>
      </c>
    </row>
    <row r="853" spans="1:192" x14ac:dyDescent="0.2">
      <c r="A853" s="50">
        <f t="shared" si="1057"/>
        <v>852</v>
      </c>
      <c r="B853" t="s">
        <v>157</v>
      </c>
      <c r="C853" t="s">
        <v>1183</v>
      </c>
      <c r="F853" s="19">
        <v>3527970</v>
      </c>
      <c r="G853" s="19">
        <v>5634150</v>
      </c>
      <c r="H853" s="77">
        <f t="shared" si="996"/>
        <v>527884.38199999998</v>
      </c>
      <c r="I853" s="77">
        <f t="shared" si="997"/>
        <v>5632336.1299999999</v>
      </c>
      <c r="J853" s="19">
        <v>402.3</v>
      </c>
      <c r="K853" s="19" t="s">
        <v>1333</v>
      </c>
      <c r="L853" s="19">
        <v>158</v>
      </c>
      <c r="Q853" t="s">
        <v>1339</v>
      </c>
      <c r="R853" s="2" t="s">
        <v>2910</v>
      </c>
      <c r="S853" t="s">
        <v>1324</v>
      </c>
      <c r="T853" s="241" t="str">
        <f t="shared" si="998"/>
        <v>-</v>
      </c>
      <c r="U853" s="241" t="str">
        <f t="shared" si="999"/>
        <v>-</v>
      </c>
      <c r="V853" s="241" t="str">
        <f t="shared" si="1000"/>
        <v>-</v>
      </c>
      <c r="W853" s="241" t="str">
        <f t="shared" si="1059"/>
        <v>-</v>
      </c>
      <c r="X853" s="260">
        <f t="shared" si="1058"/>
        <v>6</v>
      </c>
      <c r="Y853" s="261" t="str">
        <f t="shared" si="1061"/>
        <v/>
      </c>
      <c r="AA853" s="48">
        <v>26217</v>
      </c>
      <c r="AB853" s="73">
        <v>1</v>
      </c>
      <c r="AC853" t="s">
        <v>282</v>
      </c>
      <c r="AD853" t="s">
        <v>2432</v>
      </c>
      <c r="AE853" s="56"/>
      <c r="AF853" s="66">
        <v>11</v>
      </c>
      <c r="AH853" s="19">
        <v>5.8</v>
      </c>
      <c r="AN853">
        <v>2.5</v>
      </c>
      <c r="AO853">
        <v>0.9</v>
      </c>
      <c r="AP853" s="19">
        <v>2.1</v>
      </c>
      <c r="AR853">
        <v>58.2</v>
      </c>
      <c r="AS853" s="193">
        <f t="shared" si="1064"/>
        <v>66.52000000000001</v>
      </c>
      <c r="AT853" s="250" t="str">
        <f t="shared" si="1065"/>
        <v/>
      </c>
      <c r="AU853">
        <v>5.3</v>
      </c>
      <c r="AV853">
        <v>8.1</v>
      </c>
      <c r="AW853" s="37">
        <v>3</v>
      </c>
      <c r="AX853">
        <v>15.6</v>
      </c>
      <c r="AY853">
        <v>7.9</v>
      </c>
      <c r="AZ853" s="61">
        <v>19.600000000000001</v>
      </c>
      <c r="BE853" s="2" t="s">
        <v>1384</v>
      </c>
      <c r="BF853">
        <v>0.02</v>
      </c>
      <c r="BJ853">
        <v>7</v>
      </c>
      <c r="BO853" s="90"/>
      <c r="BP853" s="90"/>
      <c r="BQ853" s="90"/>
      <c r="BR853" s="90"/>
      <c r="BS853" s="90"/>
      <c r="BT853" s="90"/>
      <c r="BU853" s="90"/>
      <c r="BV853" s="90"/>
      <c r="BW853" s="90"/>
      <c r="BX853" s="90"/>
      <c r="BY853" s="90"/>
      <c r="BZ853" s="90"/>
      <c r="CA853" s="90"/>
      <c r="CB853" s="90"/>
      <c r="CC853" s="90"/>
      <c r="CD853" s="90"/>
      <c r="CE853" s="90"/>
      <c r="CF853" s="90"/>
      <c r="CG853" s="90"/>
      <c r="CH853" s="90"/>
      <c r="CI853" s="90"/>
      <c r="CJ853" s="90"/>
      <c r="CK853" s="90"/>
      <c r="CL853" s="91"/>
      <c r="CM853" s="90">
        <v>5.4</v>
      </c>
      <c r="CN853" s="90">
        <v>46.2</v>
      </c>
      <c r="CO853" s="90"/>
      <c r="DB853" s="103"/>
      <c r="DC853" s="103"/>
      <c r="DD853" s="103"/>
      <c r="DE853" s="103"/>
      <c r="DF853" s="103"/>
      <c r="DG853" s="103"/>
      <c r="DH853" s="103"/>
      <c r="DI853" s="103"/>
      <c r="DJ853" s="103"/>
      <c r="DK853" s="103"/>
      <c r="DL853" s="103"/>
      <c r="DM853" s="103"/>
      <c r="DN853" s="103"/>
      <c r="DO853" s="103"/>
      <c r="DP853" s="103"/>
      <c r="DQ853" s="103"/>
      <c r="DR853" s="103"/>
      <c r="DS853" s="104"/>
      <c r="DT853" s="50">
        <f t="shared" si="1001"/>
        <v>1</v>
      </c>
      <c r="DU853" s="73">
        <f t="shared" si="1002"/>
        <v>0</v>
      </c>
      <c r="DV853" s="73">
        <f t="shared" si="1003"/>
        <v>0</v>
      </c>
      <c r="DW853" s="73">
        <f t="shared" si="1004"/>
        <v>1</v>
      </c>
      <c r="DX853" s="73">
        <f t="shared" si="1005"/>
        <v>0</v>
      </c>
      <c r="DY853" s="125">
        <f t="shared" si="1006"/>
        <v>0</v>
      </c>
      <c r="DZ853" s="73">
        <f t="shared" si="1007"/>
        <v>1</v>
      </c>
      <c r="EA853" s="19">
        <f t="shared" si="1008"/>
        <v>0</v>
      </c>
      <c r="EB853" s="50">
        <f t="shared" si="1009"/>
        <v>0</v>
      </c>
      <c r="EC853" s="19">
        <f t="shared" si="1010"/>
        <v>1</v>
      </c>
      <c r="ED853" s="19">
        <f t="shared" si="1011"/>
        <v>0</v>
      </c>
      <c r="EE853" s="19">
        <f t="shared" si="1012"/>
        <v>0</v>
      </c>
      <c r="EF853" s="50">
        <f t="shared" si="1013"/>
        <v>0</v>
      </c>
      <c r="EG853" s="19">
        <f t="shared" si="1014"/>
        <v>1</v>
      </c>
      <c r="EH853" s="19">
        <f t="shared" si="1015"/>
        <v>0</v>
      </c>
      <c r="EI853" s="50">
        <f t="shared" si="1016"/>
        <v>0</v>
      </c>
      <c r="EJ853" s="125">
        <f t="shared" si="1017"/>
        <v>1</v>
      </c>
      <c r="EK853">
        <f t="shared" si="1018"/>
        <v>5.3</v>
      </c>
      <c r="EL853" t="str">
        <f t="shared" si="1019"/>
        <v/>
      </c>
      <c r="EM853">
        <f t="shared" si="1020"/>
        <v>8.1</v>
      </c>
      <c r="EN853">
        <f t="shared" si="1021"/>
        <v>3</v>
      </c>
      <c r="EO853">
        <f t="shared" si="1022"/>
        <v>0.02</v>
      </c>
      <c r="EP853" t="str">
        <f t="shared" si="1023"/>
        <v/>
      </c>
      <c r="EQ853">
        <f t="shared" si="1024"/>
        <v>19.600000000000001</v>
      </c>
      <c r="ER853" t="str">
        <f t="shared" si="1025"/>
        <v/>
      </c>
      <c r="ES853">
        <f t="shared" si="1026"/>
        <v>7</v>
      </c>
      <c r="ET853">
        <f t="shared" si="1027"/>
        <v>7.9</v>
      </c>
      <c r="EU853" s="61">
        <f t="shared" si="1028"/>
        <v>15.6</v>
      </c>
      <c r="EV853" s="53" t="e">
        <f>IF(ISNUMBER(EK853),EK853*#REF!,"")</f>
        <v>#REF!</v>
      </c>
      <c r="EW853" s="53" t="str">
        <f>IF(ISNUMBER(EL853),EL853*#REF!,"")</f>
        <v/>
      </c>
      <c r="EX853" s="53" t="e">
        <f>IF(ISNUMBER(EM853),EM853*#REF!,"")</f>
        <v>#REF!</v>
      </c>
      <c r="EY853" s="53" t="e">
        <f>IF(ISNUMBER(EN853),EN853*#REF!,"")</f>
        <v>#REF!</v>
      </c>
      <c r="EZ853" s="53" t="e">
        <f>IF(ISNUMBER(EO853),EO853*#REF!,"")</f>
        <v>#REF!</v>
      </c>
      <c r="FA853" s="53" t="str">
        <f>IF(ISNUMBER(EP853),EP853*#REF!,"")</f>
        <v/>
      </c>
      <c r="FB853" s="53" t="e">
        <f>IF(ISNUMBER(EQ853),EQ853*#REF!,"")</f>
        <v>#REF!</v>
      </c>
      <c r="FC853" s="53" t="str">
        <f>IF(ISNUMBER(ER853),ER853*#REF!,"")</f>
        <v/>
      </c>
      <c r="FD853" s="53" t="e">
        <f>IF(ISNUMBER(ES853),ES853*#REF!,"")</f>
        <v>#REF!</v>
      </c>
      <c r="FE853" s="53" t="e">
        <f>IF(ISNUMBER(ET853),ET853*#REF!,"")</f>
        <v>#REF!</v>
      </c>
      <c r="FF853" s="52" t="e">
        <f>IF(ISNUMBER(EU853),EU853*#REF!,"")</f>
        <v>#REF!</v>
      </c>
      <c r="FG853" s="55" t="str">
        <f t="shared" si="1029"/>
        <v/>
      </c>
      <c r="FH853" s="55" t="str">
        <f t="shared" si="1030"/>
        <v/>
      </c>
      <c r="FI853" s="55" t="str">
        <f t="shared" si="1031"/>
        <v/>
      </c>
      <c r="FJ853" s="55" t="str">
        <f t="shared" si="1032"/>
        <v/>
      </c>
      <c r="FK853" s="55" t="str">
        <f t="shared" si="1033"/>
        <v/>
      </c>
      <c r="FL853" s="55" t="str">
        <f t="shared" si="1034"/>
        <v/>
      </c>
      <c r="FM853" s="55" t="str">
        <f t="shared" si="1035"/>
        <v/>
      </c>
      <c r="FN853" s="55" t="str">
        <f t="shared" si="1036"/>
        <v/>
      </c>
      <c r="FO853" s="55" t="str">
        <f t="shared" si="1037"/>
        <v/>
      </c>
      <c r="FP853" s="55" t="str">
        <f t="shared" si="1038"/>
        <v/>
      </c>
      <c r="FQ853" s="59" t="str">
        <f t="shared" si="1039"/>
        <v/>
      </c>
      <c r="FR853" s="53" t="str">
        <f t="shared" si="1060"/>
        <v/>
      </c>
      <c r="FS853" s="53" t="e">
        <f t="shared" si="1040"/>
        <v>#VALUE!</v>
      </c>
      <c r="FT853" s="19" t="e">
        <f t="shared" si="1041"/>
        <v>#VALUE!</v>
      </c>
      <c r="FU853" s="19" t="e">
        <f t="shared" si="1042"/>
        <v>#VALUE!</v>
      </c>
      <c r="FV853" s="19" t="e">
        <f t="shared" si="1043"/>
        <v>#VALUE!</v>
      </c>
      <c r="FW853" s="50" t="e">
        <f t="shared" si="1044"/>
        <v>#VALUE!</v>
      </c>
      <c r="FX853" s="120">
        <f t="shared" si="1045"/>
        <v>0</v>
      </c>
      <c r="FY853" s="120">
        <f t="shared" si="1046"/>
        <v>0</v>
      </c>
      <c r="FZ853" s="120">
        <f t="shared" si="1047"/>
        <v>0</v>
      </c>
      <c r="GA853" s="120">
        <f t="shared" si="1048"/>
        <v>0</v>
      </c>
      <c r="GB853" s="120">
        <f t="shared" si="1049"/>
        <v>0</v>
      </c>
      <c r="GC853" s="120">
        <f t="shared" si="1050"/>
        <v>0</v>
      </c>
      <c r="GD853" s="120">
        <f t="shared" si="1051"/>
        <v>0</v>
      </c>
      <c r="GE853" s="120">
        <f t="shared" si="1052"/>
        <v>0</v>
      </c>
      <c r="GF853" s="120">
        <f t="shared" si="1053"/>
        <v>0</v>
      </c>
      <c r="GG853">
        <f t="shared" si="1054"/>
        <v>0</v>
      </c>
      <c r="GH853">
        <f t="shared" si="1055"/>
        <v>0</v>
      </c>
      <c r="GI853">
        <v>6</v>
      </c>
      <c r="GJ853" t="str">
        <f t="shared" si="1056"/>
        <v/>
      </c>
    </row>
    <row r="854" spans="1:192" x14ac:dyDescent="0.2">
      <c r="A854" s="50">
        <f t="shared" si="1057"/>
        <v>853</v>
      </c>
      <c r="B854" s="2" t="s">
        <v>519</v>
      </c>
      <c r="C854" s="2" t="s">
        <v>520</v>
      </c>
      <c r="D854" s="2"/>
      <c r="E854" s="2" t="s">
        <v>2433</v>
      </c>
      <c r="F854" s="19">
        <v>3470670</v>
      </c>
      <c r="G854" s="19">
        <v>5517050</v>
      </c>
      <c r="H854" s="77">
        <f t="shared" si="996"/>
        <v>470607.30200000003</v>
      </c>
      <c r="I854" s="77">
        <f t="shared" si="997"/>
        <v>5515282.9700000007</v>
      </c>
      <c r="J854" s="211">
        <v>94</v>
      </c>
      <c r="K854" s="66" t="s">
        <v>1334</v>
      </c>
      <c r="L854" s="19">
        <v>2291</v>
      </c>
      <c r="Q854" s="58" t="s">
        <v>774</v>
      </c>
      <c r="R854" s="2" t="s">
        <v>2902</v>
      </c>
      <c r="S854" s="2" t="s">
        <v>2815</v>
      </c>
      <c r="T854" s="241" t="str">
        <f t="shared" si="998"/>
        <v>-</v>
      </c>
      <c r="U854" s="241" t="str">
        <f t="shared" si="999"/>
        <v>-</v>
      </c>
      <c r="V854" s="241" t="str">
        <f t="shared" si="1000"/>
        <v>B</v>
      </c>
      <c r="W854" s="241" t="str">
        <f t="shared" si="1059"/>
        <v>-</v>
      </c>
      <c r="X854" s="260">
        <f t="shared" si="1058"/>
        <v>6</v>
      </c>
      <c r="Y854" s="261" t="str">
        <f t="shared" si="1061"/>
        <v/>
      </c>
      <c r="Z854" s="56" t="s">
        <v>2434</v>
      </c>
      <c r="AA854" s="48">
        <v>19112</v>
      </c>
      <c r="AB854" s="73">
        <v>1</v>
      </c>
      <c r="AD854" s="2" t="s">
        <v>2435</v>
      </c>
      <c r="AE854" s="56"/>
      <c r="AF854" s="66" t="s">
        <v>3088</v>
      </c>
      <c r="AS854" s="193">
        <f t="shared" si="1064"/>
        <v>64396.1</v>
      </c>
      <c r="AT854" s="250" t="str">
        <f t="shared" si="1065"/>
        <v/>
      </c>
      <c r="AU854">
        <v>22350</v>
      </c>
      <c r="AV854">
        <v>369</v>
      </c>
      <c r="AW854">
        <v>728</v>
      </c>
      <c r="AX854">
        <v>38550</v>
      </c>
      <c r="AY854">
        <v>20.6</v>
      </c>
      <c r="AZ854" s="225">
        <v>354</v>
      </c>
      <c r="BB854">
        <v>1920</v>
      </c>
      <c r="BE854">
        <v>104.5</v>
      </c>
      <c r="CN854" s="90" t="s">
        <v>3088</v>
      </c>
      <c r="DB854" s="103"/>
      <c r="DC854" s="103"/>
      <c r="DD854" s="103"/>
      <c r="DE854" s="103"/>
      <c r="DF854" s="103"/>
      <c r="DG854" s="103"/>
      <c r="DH854" s="103"/>
      <c r="DI854" s="103"/>
      <c r="DJ854" s="103"/>
      <c r="DK854" s="103"/>
      <c r="DL854" s="103"/>
      <c r="DM854" s="103"/>
      <c r="DN854" s="103"/>
      <c r="DO854" s="103"/>
      <c r="DP854" s="103"/>
      <c r="DQ854" s="103"/>
      <c r="DR854" s="103"/>
      <c r="DS854" s="104"/>
      <c r="DT854" s="50">
        <f t="shared" si="1001"/>
        <v>1</v>
      </c>
      <c r="DU854" s="73">
        <f t="shared" si="1002"/>
        <v>0</v>
      </c>
      <c r="DV854" s="73">
        <f t="shared" si="1003"/>
        <v>0</v>
      </c>
      <c r="DW854" s="73">
        <f t="shared" si="1004"/>
        <v>0</v>
      </c>
      <c r="DX854" s="73">
        <f t="shared" si="1005"/>
        <v>1</v>
      </c>
      <c r="DY854" s="125">
        <f t="shared" si="1006"/>
        <v>0</v>
      </c>
      <c r="DZ854" s="73">
        <f t="shared" si="1007"/>
        <v>0</v>
      </c>
      <c r="EA854" s="19">
        <f t="shared" si="1008"/>
        <v>0</v>
      </c>
      <c r="EB854" s="50">
        <f t="shared" si="1009"/>
        <v>1</v>
      </c>
      <c r="EC854" s="19">
        <f t="shared" si="1010"/>
        <v>0</v>
      </c>
      <c r="ED854" s="19">
        <f t="shared" si="1011"/>
        <v>0</v>
      </c>
      <c r="EE854" s="19">
        <f t="shared" si="1012"/>
        <v>1</v>
      </c>
      <c r="EF854" s="50">
        <f t="shared" si="1013"/>
        <v>0</v>
      </c>
      <c r="EG854" s="19">
        <f t="shared" si="1014"/>
        <v>0</v>
      </c>
      <c r="EH854" s="19">
        <f t="shared" si="1015"/>
        <v>0</v>
      </c>
      <c r="EI854" s="50">
        <f t="shared" si="1016"/>
        <v>1</v>
      </c>
      <c r="EJ854" s="125">
        <f t="shared" si="1017"/>
        <v>2</v>
      </c>
      <c r="EK854">
        <f t="shared" si="1018"/>
        <v>22350</v>
      </c>
      <c r="EL854">
        <f t="shared" si="1019"/>
        <v>1920</v>
      </c>
      <c r="EM854">
        <f t="shared" si="1020"/>
        <v>369</v>
      </c>
      <c r="EN854">
        <f t="shared" si="1021"/>
        <v>728</v>
      </c>
      <c r="EO854" t="str">
        <f t="shared" si="1022"/>
        <v/>
      </c>
      <c r="EP854">
        <f t="shared" si="1023"/>
        <v>104.5</v>
      </c>
      <c r="EQ854">
        <f t="shared" si="1024"/>
        <v>354</v>
      </c>
      <c r="ER854" t="str">
        <f t="shared" si="1025"/>
        <v/>
      </c>
      <c r="ES854" t="str">
        <f t="shared" si="1026"/>
        <v/>
      </c>
      <c r="ET854">
        <f t="shared" si="1027"/>
        <v>20.6</v>
      </c>
      <c r="EU854" s="61">
        <f t="shared" si="1028"/>
        <v>38550</v>
      </c>
      <c r="EV854" s="53" t="e">
        <f>IF(ISNUMBER(EK854),EK854*#REF!,"")</f>
        <v>#REF!</v>
      </c>
      <c r="EW854" s="53" t="e">
        <f>IF(ISNUMBER(EL854),EL854*#REF!,"")</f>
        <v>#REF!</v>
      </c>
      <c r="EX854" s="53" t="e">
        <f>IF(ISNUMBER(EM854),EM854*#REF!,"")</f>
        <v>#REF!</v>
      </c>
      <c r="EY854" s="53" t="e">
        <f>IF(ISNUMBER(EN854),EN854*#REF!,"")</f>
        <v>#REF!</v>
      </c>
      <c r="EZ854" s="53" t="str">
        <f>IF(ISNUMBER(EO854),EO854*#REF!,"")</f>
        <v/>
      </c>
      <c r="FA854" s="53" t="e">
        <f>IF(ISNUMBER(EP854),EP854*#REF!,"")</f>
        <v>#REF!</v>
      </c>
      <c r="FB854" s="53" t="e">
        <f>IF(ISNUMBER(EQ854),EQ854*#REF!,"")</f>
        <v>#REF!</v>
      </c>
      <c r="FC854" s="53" t="str">
        <f>IF(ISNUMBER(ER854),ER854*#REF!,"")</f>
        <v/>
      </c>
      <c r="FD854" s="53" t="str">
        <f>IF(ISNUMBER(ES854),ES854*#REF!,"")</f>
        <v/>
      </c>
      <c r="FE854" s="53" t="e">
        <f>IF(ISNUMBER(ET854),ET854*#REF!,"")</f>
        <v>#REF!</v>
      </c>
      <c r="FF854" s="52" t="e">
        <f>IF(ISNUMBER(EU854),EU854*#REF!,"")</f>
        <v>#REF!</v>
      </c>
      <c r="FG854" s="55" t="str">
        <f t="shared" si="1029"/>
        <v/>
      </c>
      <c r="FH854" s="55" t="str">
        <f t="shared" si="1030"/>
        <v/>
      </c>
      <c r="FI854" s="55" t="str">
        <f t="shared" si="1031"/>
        <v/>
      </c>
      <c r="FJ854" s="55" t="str">
        <f t="shared" si="1032"/>
        <v/>
      </c>
      <c r="FK854" s="55" t="str">
        <f t="shared" si="1033"/>
        <v/>
      </c>
      <c r="FL854" s="55" t="str">
        <f t="shared" si="1034"/>
        <v/>
      </c>
      <c r="FM854" s="55" t="str">
        <f t="shared" si="1035"/>
        <v/>
      </c>
      <c r="FN854" s="55" t="str">
        <f t="shared" si="1036"/>
        <v/>
      </c>
      <c r="FO854" s="55" t="str">
        <f t="shared" si="1037"/>
        <v/>
      </c>
      <c r="FP854" s="55" t="str">
        <f t="shared" si="1038"/>
        <v/>
      </c>
      <c r="FQ854" s="59" t="str">
        <f t="shared" si="1039"/>
        <v/>
      </c>
      <c r="FR854" s="53" t="str">
        <f t="shared" si="1060"/>
        <v/>
      </c>
      <c r="FS854" s="53" t="e">
        <f t="shared" si="1040"/>
        <v>#VALUE!</v>
      </c>
      <c r="FT854" s="19" t="e">
        <f t="shared" si="1041"/>
        <v>#VALUE!</v>
      </c>
      <c r="FU854" s="19" t="e">
        <f t="shared" si="1042"/>
        <v>#VALUE!</v>
      </c>
      <c r="FV854" s="19" t="e">
        <f t="shared" si="1043"/>
        <v>#VALUE!</v>
      </c>
      <c r="FW854" s="50" t="e">
        <f t="shared" si="1044"/>
        <v>#VALUE!</v>
      </c>
      <c r="FX854" s="120">
        <f t="shared" si="1045"/>
        <v>0</v>
      </c>
      <c r="FY854" s="120">
        <f t="shared" si="1046"/>
        <v>0</v>
      </c>
      <c r="FZ854" s="120">
        <f t="shared" si="1047"/>
        <v>0</v>
      </c>
      <c r="GA854" s="120">
        <f t="shared" si="1048"/>
        <v>0</v>
      </c>
      <c r="GB854" s="120">
        <f t="shared" si="1049"/>
        <v>0</v>
      </c>
      <c r="GC854" s="120">
        <f t="shared" si="1050"/>
        <v>0</v>
      </c>
      <c r="GD854" s="120">
        <f t="shared" si="1051"/>
        <v>0</v>
      </c>
      <c r="GE854" s="120">
        <f t="shared" si="1052"/>
        <v>0</v>
      </c>
      <c r="GF854" s="120">
        <f t="shared" si="1053"/>
        <v>0</v>
      </c>
      <c r="GG854">
        <f t="shared" si="1054"/>
        <v>0</v>
      </c>
      <c r="GH854">
        <f t="shared" si="1055"/>
        <v>0</v>
      </c>
      <c r="GI854">
        <v>6</v>
      </c>
      <c r="GJ854" t="str">
        <f t="shared" si="1056"/>
        <v/>
      </c>
    </row>
    <row r="855" spans="1:192" ht="15" x14ac:dyDescent="0.25">
      <c r="A855" s="50">
        <f t="shared" si="1057"/>
        <v>854</v>
      </c>
      <c r="B855" s="2" t="s">
        <v>320</v>
      </c>
      <c r="C855" t="s">
        <v>116</v>
      </c>
      <c r="F855" s="277">
        <v>3570240</v>
      </c>
      <c r="G855" s="277">
        <v>5634500</v>
      </c>
      <c r="H855" s="78">
        <f t="shared" si="996"/>
        <v>570137.47399999993</v>
      </c>
      <c r="I855" s="78">
        <f t="shared" si="997"/>
        <v>5632685.9900000002</v>
      </c>
      <c r="J855" s="45">
        <v>225</v>
      </c>
      <c r="K855" s="19" t="s">
        <v>1334</v>
      </c>
      <c r="L855" s="19">
        <v>510</v>
      </c>
      <c r="Q855" s="58" t="s">
        <v>774</v>
      </c>
      <c r="R855" t="s">
        <v>272</v>
      </c>
      <c r="S855" s="2" t="s">
        <v>1325</v>
      </c>
      <c r="T855" s="241" t="str">
        <f t="shared" si="998"/>
        <v>-</v>
      </c>
      <c r="U855" s="241" t="str">
        <f t="shared" si="999"/>
        <v>-</v>
      </c>
      <c r="V855" s="241" t="str">
        <f t="shared" si="1000"/>
        <v>B</v>
      </c>
      <c r="W855" s="241" t="str">
        <f t="shared" si="1059"/>
        <v>-</v>
      </c>
      <c r="X855" s="260">
        <f t="shared" si="1058"/>
        <v>6</v>
      </c>
      <c r="Y855" s="261" t="str">
        <f t="shared" si="1061"/>
        <v/>
      </c>
      <c r="Z855" s="56"/>
      <c r="AA855" s="48" t="s">
        <v>2436</v>
      </c>
      <c r="AB855" s="73">
        <v>1</v>
      </c>
      <c r="AD855" t="s">
        <v>1949</v>
      </c>
      <c r="AE855" s="70" t="s">
        <v>1480</v>
      </c>
      <c r="AF855" s="66">
        <v>19</v>
      </c>
      <c r="AI855" s="272"/>
      <c r="AR855">
        <v>25777.200000000001</v>
      </c>
      <c r="AS855" s="193">
        <f t="shared" si="1064"/>
        <v>25622.100000000002</v>
      </c>
      <c r="AT855" s="248" t="str">
        <f t="shared" si="1065"/>
        <v/>
      </c>
      <c r="AU855">
        <v>8216</v>
      </c>
      <c r="AV855">
        <v>159.19999999999999</v>
      </c>
      <c r="AW855">
        <v>1073</v>
      </c>
      <c r="AX855">
        <v>12925</v>
      </c>
      <c r="AY855">
        <v>2298</v>
      </c>
      <c r="AZ855" s="61">
        <v>950.9</v>
      </c>
      <c r="BO855" s="90"/>
      <c r="BP855" s="273"/>
      <c r="BQ855" s="90"/>
      <c r="BR855" s="90"/>
      <c r="BS855" s="90"/>
      <c r="BT855" s="90"/>
      <c r="BU855" s="90"/>
      <c r="BV855" s="90"/>
      <c r="BW855" s="90"/>
      <c r="BX855" s="90"/>
      <c r="BY855" s="90"/>
      <c r="BZ855" s="90"/>
      <c r="CA855" s="90"/>
      <c r="CB855" s="90"/>
      <c r="CC855" s="90"/>
      <c r="CD855" s="90"/>
      <c r="CE855" s="90"/>
      <c r="CF855" s="90"/>
      <c r="CG855" s="90"/>
      <c r="CH855" s="90"/>
      <c r="CI855" s="90"/>
      <c r="CJ855" s="90"/>
      <c r="CK855" s="90"/>
      <c r="CL855" s="91"/>
      <c r="CM855" s="90"/>
      <c r="CN855" s="90" t="s">
        <v>3088</v>
      </c>
      <c r="CO855" s="90"/>
      <c r="DB855" s="103"/>
      <c r="DC855" s="103"/>
      <c r="DD855" s="103"/>
      <c r="DE855" s="103"/>
      <c r="DF855" s="103"/>
      <c r="DG855" s="103"/>
      <c r="DH855" s="103"/>
      <c r="DI855" s="103"/>
      <c r="DJ855" s="103"/>
      <c r="DK855" s="103"/>
      <c r="DL855" s="103"/>
      <c r="DM855" s="103"/>
      <c r="DN855" s="103"/>
      <c r="DO855" s="103"/>
      <c r="DP855" s="103"/>
      <c r="DQ855" s="103"/>
      <c r="DR855" s="103"/>
      <c r="DS855" s="104"/>
      <c r="DT855" s="50">
        <f t="shared" si="1001"/>
        <v>1</v>
      </c>
      <c r="DU855" s="73">
        <f t="shared" si="1002"/>
        <v>0</v>
      </c>
      <c r="DV855" s="73">
        <f t="shared" si="1003"/>
        <v>0</v>
      </c>
      <c r="DW855" s="73">
        <f t="shared" si="1004"/>
        <v>0</v>
      </c>
      <c r="DX855" s="73">
        <f t="shared" si="1005"/>
        <v>1</v>
      </c>
      <c r="DY855" s="125">
        <f t="shared" si="1006"/>
        <v>0</v>
      </c>
      <c r="DZ855" s="73">
        <f t="shared" si="1007"/>
        <v>1</v>
      </c>
      <c r="EA855" s="19">
        <f t="shared" si="1008"/>
        <v>0</v>
      </c>
      <c r="EB855" s="50">
        <f t="shared" si="1009"/>
        <v>0</v>
      </c>
      <c r="EC855" s="19">
        <f t="shared" si="1010"/>
        <v>0</v>
      </c>
      <c r="ED855" s="19">
        <f t="shared" si="1011"/>
        <v>0</v>
      </c>
      <c r="EE855" s="19">
        <f t="shared" si="1012"/>
        <v>1</v>
      </c>
      <c r="EF855" s="50">
        <f t="shared" si="1013"/>
        <v>0</v>
      </c>
      <c r="EG855" s="19">
        <f t="shared" si="1014"/>
        <v>0</v>
      </c>
      <c r="EH855" s="19">
        <f t="shared" si="1015"/>
        <v>0</v>
      </c>
      <c r="EI855" s="50">
        <f t="shared" si="1016"/>
        <v>1</v>
      </c>
      <c r="EJ855" s="125">
        <f t="shared" si="1017"/>
        <v>2</v>
      </c>
      <c r="EK855">
        <f t="shared" si="1018"/>
        <v>8216</v>
      </c>
      <c r="EL855" t="str">
        <f t="shared" si="1019"/>
        <v/>
      </c>
      <c r="EM855">
        <f t="shared" si="1020"/>
        <v>159.19999999999999</v>
      </c>
      <c r="EN855">
        <f t="shared" si="1021"/>
        <v>1073</v>
      </c>
      <c r="EO855" t="str">
        <f t="shared" si="1022"/>
        <v/>
      </c>
      <c r="EP855" t="str">
        <f t="shared" si="1023"/>
        <v/>
      </c>
      <c r="EQ855">
        <f t="shared" si="1024"/>
        <v>950.9</v>
      </c>
      <c r="ER855" t="str">
        <f t="shared" si="1025"/>
        <v/>
      </c>
      <c r="ES855" t="str">
        <f t="shared" si="1026"/>
        <v/>
      </c>
      <c r="ET855">
        <f t="shared" si="1027"/>
        <v>2298</v>
      </c>
      <c r="EU855" s="61">
        <f t="shared" si="1028"/>
        <v>12925</v>
      </c>
      <c r="EV855" s="53" t="e">
        <f>IF(ISNUMBER(EK855),EK855*#REF!,"")</f>
        <v>#REF!</v>
      </c>
      <c r="EW855" s="53" t="str">
        <f>IF(ISNUMBER(EL855),EL855*#REF!,"")</f>
        <v/>
      </c>
      <c r="EX855" s="53" t="e">
        <f>IF(ISNUMBER(EM855),EM855*#REF!,"")</f>
        <v>#REF!</v>
      </c>
      <c r="EY855" s="53" t="e">
        <f>IF(ISNUMBER(EN855),EN855*#REF!,"")</f>
        <v>#REF!</v>
      </c>
      <c r="EZ855" s="53" t="str">
        <f>IF(ISNUMBER(EO855),EO855*#REF!,"")</f>
        <v/>
      </c>
      <c r="FA855" s="53" t="str">
        <f>IF(ISNUMBER(EP855),EP855*#REF!,"")</f>
        <v/>
      </c>
      <c r="FB855" s="53" t="e">
        <f>IF(ISNUMBER(EQ855),EQ855*#REF!,"")</f>
        <v>#REF!</v>
      </c>
      <c r="FC855" s="53" t="str">
        <f>IF(ISNUMBER(ER855),ER855*#REF!,"")</f>
        <v/>
      </c>
      <c r="FD855" s="53" t="str">
        <f>IF(ISNUMBER(ES855),ES855*#REF!,"")</f>
        <v/>
      </c>
      <c r="FE855" s="53" t="e">
        <f>IF(ISNUMBER(ET855),ET855*#REF!,"")</f>
        <v>#REF!</v>
      </c>
      <c r="FF855" s="52" t="e">
        <f>IF(ISNUMBER(EU855),EU855*#REF!,"")</f>
        <v>#REF!</v>
      </c>
      <c r="FG855" s="55" t="str">
        <f t="shared" si="1029"/>
        <v/>
      </c>
      <c r="FH855" s="55" t="str">
        <f t="shared" si="1030"/>
        <v/>
      </c>
      <c r="FI855" s="55" t="str">
        <f t="shared" si="1031"/>
        <v/>
      </c>
      <c r="FJ855" s="55" t="str">
        <f t="shared" si="1032"/>
        <v/>
      </c>
      <c r="FK855" s="55" t="str">
        <f t="shared" si="1033"/>
        <v/>
      </c>
      <c r="FL855" s="55" t="str">
        <f t="shared" si="1034"/>
        <v/>
      </c>
      <c r="FM855" s="55" t="str">
        <f t="shared" si="1035"/>
        <v/>
      </c>
      <c r="FN855" s="55" t="str">
        <f t="shared" si="1036"/>
        <v/>
      </c>
      <c r="FO855" s="55" t="str">
        <f t="shared" si="1037"/>
        <v/>
      </c>
      <c r="FP855" s="55" t="str">
        <f t="shared" si="1038"/>
        <v/>
      </c>
      <c r="FQ855" s="59" t="str">
        <f t="shared" si="1039"/>
        <v/>
      </c>
      <c r="FR855" s="53" t="str">
        <f t="shared" si="1060"/>
        <v/>
      </c>
      <c r="FS855" s="53" t="e">
        <f t="shared" si="1040"/>
        <v>#VALUE!</v>
      </c>
      <c r="FT855" s="19" t="e">
        <f t="shared" si="1041"/>
        <v>#VALUE!</v>
      </c>
      <c r="FU855" s="19" t="e">
        <f t="shared" si="1042"/>
        <v>#VALUE!</v>
      </c>
      <c r="FV855" s="19" t="e">
        <f t="shared" si="1043"/>
        <v>#VALUE!</v>
      </c>
      <c r="FW855" s="50" t="e">
        <f t="shared" si="1044"/>
        <v>#VALUE!</v>
      </c>
      <c r="FX855" s="120">
        <f t="shared" si="1045"/>
        <v>0</v>
      </c>
      <c r="FY855" s="120">
        <f t="shared" si="1046"/>
        <v>0</v>
      </c>
      <c r="FZ855" s="120">
        <f t="shared" si="1047"/>
        <v>0</v>
      </c>
      <c r="GA855" s="120">
        <f t="shared" si="1048"/>
        <v>0</v>
      </c>
      <c r="GB855" s="120">
        <f t="shared" si="1049"/>
        <v>0</v>
      </c>
      <c r="GC855" s="120">
        <f t="shared" si="1050"/>
        <v>0</v>
      </c>
      <c r="GD855" s="120">
        <f t="shared" si="1051"/>
        <v>0</v>
      </c>
      <c r="GE855" s="120">
        <f t="shared" si="1052"/>
        <v>0</v>
      </c>
      <c r="GF855" s="120">
        <f t="shared" si="1053"/>
        <v>0</v>
      </c>
      <c r="GG855">
        <f t="shared" si="1054"/>
        <v>0</v>
      </c>
      <c r="GH855">
        <f t="shared" si="1055"/>
        <v>0</v>
      </c>
      <c r="GI855">
        <v>6</v>
      </c>
      <c r="GJ855" t="str">
        <f t="shared" si="1056"/>
        <v/>
      </c>
    </row>
    <row r="856" spans="1:192" ht="15" x14ac:dyDescent="0.25">
      <c r="A856" s="50">
        <f t="shared" si="1057"/>
        <v>855</v>
      </c>
      <c r="B856" s="2" t="s">
        <v>320</v>
      </c>
      <c r="C856" t="s">
        <v>186</v>
      </c>
      <c r="F856" s="277">
        <v>3569520</v>
      </c>
      <c r="G856" s="277">
        <v>5634110</v>
      </c>
      <c r="H856" s="78">
        <f t="shared" si="996"/>
        <v>569417.76199999999</v>
      </c>
      <c r="I856" s="78">
        <f t="shared" si="997"/>
        <v>5632296.1460000006</v>
      </c>
      <c r="J856" s="45">
        <v>227</v>
      </c>
      <c r="K856" s="19" t="s">
        <v>1334</v>
      </c>
      <c r="L856" s="19">
        <v>480</v>
      </c>
      <c r="Q856" s="58" t="s">
        <v>774</v>
      </c>
      <c r="R856" t="s">
        <v>272</v>
      </c>
      <c r="S856" s="2" t="s">
        <v>1325</v>
      </c>
      <c r="T856" s="241" t="str">
        <f t="shared" si="998"/>
        <v>-</v>
      </c>
      <c r="U856" s="241" t="str">
        <f t="shared" si="999"/>
        <v>-</v>
      </c>
      <c r="V856" s="241" t="str">
        <f t="shared" si="1000"/>
        <v>B</v>
      </c>
      <c r="W856" s="241" t="str">
        <f t="shared" si="1059"/>
        <v>-</v>
      </c>
      <c r="X856" s="260">
        <f t="shared" si="1058"/>
        <v>6</v>
      </c>
      <c r="Y856" s="261" t="str">
        <f t="shared" si="1061"/>
        <v/>
      </c>
      <c r="Z856" s="56"/>
      <c r="AA856" s="48" t="s">
        <v>1596</v>
      </c>
      <c r="AB856" s="73">
        <v>1</v>
      </c>
      <c r="AD856" t="s">
        <v>1949</v>
      </c>
      <c r="AE856" s="70" t="s">
        <v>1480</v>
      </c>
      <c r="AF856" s="66" t="s">
        <v>3088</v>
      </c>
      <c r="AI856" s="272"/>
      <c r="AR856">
        <v>50761</v>
      </c>
      <c r="AS856" s="193">
        <f t="shared" si="1064"/>
        <v>49865</v>
      </c>
      <c r="AT856" s="248" t="str">
        <f t="shared" si="1065"/>
        <v/>
      </c>
      <c r="AU856">
        <v>16936</v>
      </c>
      <c r="AV856">
        <v>286</v>
      </c>
      <c r="AW856">
        <v>1631</v>
      </c>
      <c r="AX856">
        <v>26590</v>
      </c>
      <c r="AY856">
        <v>3385</v>
      </c>
      <c r="AZ856" s="61">
        <v>1037</v>
      </c>
      <c r="BO856" s="90"/>
      <c r="BP856" s="273"/>
      <c r="BQ856" s="90"/>
      <c r="BR856" s="90"/>
      <c r="BS856" s="90"/>
      <c r="BT856" s="90"/>
      <c r="BU856" s="90"/>
      <c r="BV856" s="90"/>
      <c r="BW856" s="90"/>
      <c r="BX856" s="90"/>
      <c r="BY856" s="90"/>
      <c r="BZ856" s="90"/>
      <c r="CA856" s="90"/>
      <c r="CB856" s="90"/>
      <c r="CC856" s="90"/>
      <c r="CD856" s="90"/>
      <c r="CE856" s="90"/>
      <c r="CF856" s="90"/>
      <c r="CG856" s="90"/>
      <c r="CH856" s="90"/>
      <c r="CI856" s="90"/>
      <c r="CJ856" s="90"/>
      <c r="CK856" s="90"/>
      <c r="CL856" s="91"/>
      <c r="CM856" s="90"/>
      <c r="CN856" s="90" t="s">
        <v>3088</v>
      </c>
      <c r="CO856" s="90"/>
      <c r="DB856" s="103"/>
      <c r="DC856" s="103"/>
      <c r="DD856" s="103"/>
      <c r="DE856" s="103"/>
      <c r="DF856" s="103"/>
      <c r="DG856" s="103"/>
      <c r="DH856" s="103"/>
      <c r="DI856" s="103"/>
      <c r="DJ856" s="103"/>
      <c r="DK856" s="103"/>
      <c r="DL856" s="103"/>
      <c r="DM856" s="103"/>
      <c r="DN856" s="103"/>
      <c r="DO856" s="103"/>
      <c r="DP856" s="103"/>
      <c r="DQ856" s="103"/>
      <c r="DR856" s="103"/>
      <c r="DS856" s="104"/>
      <c r="DT856" s="50">
        <f t="shared" si="1001"/>
        <v>1</v>
      </c>
      <c r="DU856" s="73">
        <f t="shared" si="1002"/>
        <v>0</v>
      </c>
      <c r="DV856" s="73">
        <f t="shared" si="1003"/>
        <v>0</v>
      </c>
      <c r="DW856" s="73">
        <f t="shared" si="1004"/>
        <v>0</v>
      </c>
      <c r="DX856" s="73">
        <f t="shared" si="1005"/>
        <v>1</v>
      </c>
      <c r="DY856" s="125">
        <f t="shared" si="1006"/>
        <v>0</v>
      </c>
      <c r="DZ856" s="73">
        <f t="shared" si="1007"/>
        <v>0</v>
      </c>
      <c r="EA856" s="19">
        <f t="shared" si="1008"/>
        <v>0</v>
      </c>
      <c r="EB856" s="50">
        <f t="shared" si="1009"/>
        <v>1</v>
      </c>
      <c r="EC856" s="19">
        <f t="shared" si="1010"/>
        <v>0</v>
      </c>
      <c r="ED856" s="19">
        <f t="shared" si="1011"/>
        <v>0</v>
      </c>
      <c r="EE856" s="19">
        <f t="shared" si="1012"/>
        <v>1</v>
      </c>
      <c r="EF856" s="50">
        <f t="shared" si="1013"/>
        <v>0</v>
      </c>
      <c r="EG856" s="19">
        <f t="shared" si="1014"/>
        <v>0</v>
      </c>
      <c r="EH856" s="19">
        <f t="shared" si="1015"/>
        <v>0</v>
      </c>
      <c r="EI856" s="50">
        <f t="shared" si="1016"/>
        <v>1</v>
      </c>
      <c r="EJ856" s="125">
        <f t="shared" si="1017"/>
        <v>2</v>
      </c>
      <c r="EK856">
        <f t="shared" si="1018"/>
        <v>16936</v>
      </c>
      <c r="EL856" t="str">
        <f t="shared" si="1019"/>
        <v/>
      </c>
      <c r="EM856">
        <f t="shared" si="1020"/>
        <v>286</v>
      </c>
      <c r="EN856">
        <f t="shared" si="1021"/>
        <v>1631</v>
      </c>
      <c r="EO856" t="str">
        <f t="shared" si="1022"/>
        <v/>
      </c>
      <c r="EP856" t="str">
        <f t="shared" si="1023"/>
        <v/>
      </c>
      <c r="EQ856">
        <f t="shared" si="1024"/>
        <v>1037</v>
      </c>
      <c r="ER856" t="str">
        <f t="shared" si="1025"/>
        <v/>
      </c>
      <c r="ES856" t="str">
        <f t="shared" si="1026"/>
        <v/>
      </c>
      <c r="ET856">
        <f t="shared" si="1027"/>
        <v>3385</v>
      </c>
      <c r="EU856" s="61">
        <f t="shared" si="1028"/>
        <v>26590</v>
      </c>
      <c r="EV856" s="53" t="e">
        <f>IF(ISNUMBER(EK856),EK856*#REF!,"")</f>
        <v>#REF!</v>
      </c>
      <c r="EW856" s="53" t="str">
        <f>IF(ISNUMBER(EL856),EL856*#REF!,"")</f>
        <v/>
      </c>
      <c r="EX856" s="53" t="e">
        <f>IF(ISNUMBER(EM856),EM856*#REF!,"")</f>
        <v>#REF!</v>
      </c>
      <c r="EY856" s="53" t="e">
        <f>IF(ISNUMBER(EN856),EN856*#REF!,"")</f>
        <v>#REF!</v>
      </c>
      <c r="EZ856" s="53" t="str">
        <f>IF(ISNUMBER(EO856),EO856*#REF!,"")</f>
        <v/>
      </c>
      <c r="FA856" s="53" t="str">
        <f>IF(ISNUMBER(EP856),EP856*#REF!,"")</f>
        <v/>
      </c>
      <c r="FB856" s="53" t="e">
        <f>IF(ISNUMBER(EQ856),EQ856*#REF!,"")</f>
        <v>#REF!</v>
      </c>
      <c r="FC856" s="53" t="str">
        <f>IF(ISNUMBER(ER856),ER856*#REF!,"")</f>
        <v/>
      </c>
      <c r="FD856" s="53" t="str">
        <f>IF(ISNUMBER(ES856),ES856*#REF!,"")</f>
        <v/>
      </c>
      <c r="FE856" s="53" t="e">
        <f>IF(ISNUMBER(ET856),ET856*#REF!,"")</f>
        <v>#REF!</v>
      </c>
      <c r="FF856" s="52" t="e">
        <f>IF(ISNUMBER(EU856),EU856*#REF!,"")</f>
        <v>#REF!</v>
      </c>
      <c r="FG856" s="55" t="str">
        <f t="shared" si="1029"/>
        <v/>
      </c>
      <c r="FH856" s="55" t="str">
        <f t="shared" si="1030"/>
        <v/>
      </c>
      <c r="FI856" s="55" t="str">
        <f t="shared" si="1031"/>
        <v/>
      </c>
      <c r="FJ856" s="55" t="str">
        <f t="shared" si="1032"/>
        <v/>
      </c>
      <c r="FK856" s="55" t="str">
        <f t="shared" si="1033"/>
        <v/>
      </c>
      <c r="FL856" s="55" t="str">
        <f t="shared" si="1034"/>
        <v/>
      </c>
      <c r="FM856" s="55" t="str">
        <f t="shared" si="1035"/>
        <v/>
      </c>
      <c r="FN856" s="55" t="str">
        <f t="shared" si="1036"/>
        <v/>
      </c>
      <c r="FO856" s="55" t="str">
        <f t="shared" si="1037"/>
        <v/>
      </c>
      <c r="FP856" s="55" t="str">
        <f t="shared" si="1038"/>
        <v/>
      </c>
      <c r="FQ856" s="59" t="str">
        <f t="shared" si="1039"/>
        <v/>
      </c>
      <c r="FR856" s="53" t="str">
        <f t="shared" si="1060"/>
        <v/>
      </c>
      <c r="FS856" s="53" t="e">
        <f t="shared" si="1040"/>
        <v>#VALUE!</v>
      </c>
      <c r="FT856" s="19" t="e">
        <f t="shared" si="1041"/>
        <v>#VALUE!</v>
      </c>
      <c r="FU856" s="19" t="e">
        <f t="shared" si="1042"/>
        <v>#VALUE!</v>
      </c>
      <c r="FV856" s="19" t="e">
        <f t="shared" si="1043"/>
        <v>#VALUE!</v>
      </c>
      <c r="FW856" s="50" t="e">
        <f t="shared" si="1044"/>
        <v>#VALUE!</v>
      </c>
      <c r="FX856" s="120">
        <f t="shared" si="1045"/>
        <v>0</v>
      </c>
      <c r="FY856" s="120">
        <f t="shared" si="1046"/>
        <v>0</v>
      </c>
      <c r="FZ856" s="120">
        <f t="shared" si="1047"/>
        <v>0</v>
      </c>
      <c r="GA856" s="120">
        <f t="shared" si="1048"/>
        <v>0</v>
      </c>
      <c r="GB856" s="120">
        <f t="shared" si="1049"/>
        <v>0</v>
      </c>
      <c r="GC856" s="120">
        <f t="shared" si="1050"/>
        <v>0</v>
      </c>
      <c r="GD856" s="120">
        <f t="shared" si="1051"/>
        <v>0</v>
      </c>
      <c r="GE856" s="120">
        <f t="shared" si="1052"/>
        <v>0</v>
      </c>
      <c r="GF856" s="120">
        <f t="shared" si="1053"/>
        <v>0</v>
      </c>
      <c r="GG856">
        <f t="shared" si="1054"/>
        <v>0</v>
      </c>
      <c r="GH856">
        <f t="shared" si="1055"/>
        <v>0</v>
      </c>
      <c r="GI856">
        <v>6</v>
      </c>
      <c r="GJ856" t="str">
        <f t="shared" si="1056"/>
        <v/>
      </c>
    </row>
    <row r="857" spans="1:192" x14ac:dyDescent="0.2">
      <c r="A857" s="50">
        <f t="shared" si="1057"/>
        <v>856</v>
      </c>
      <c r="B857" s="2" t="s">
        <v>501</v>
      </c>
      <c r="C857" s="2" t="s">
        <v>502</v>
      </c>
      <c r="D857" s="2"/>
      <c r="E857" s="2" t="s">
        <v>2437</v>
      </c>
      <c r="F857" s="19">
        <v>3565880</v>
      </c>
      <c r="G857" s="19">
        <v>5623940</v>
      </c>
      <c r="H857" s="77">
        <f t="shared" si="996"/>
        <v>565779.21799999999</v>
      </c>
      <c r="I857" s="77">
        <f t="shared" si="997"/>
        <v>5622130.2140000006</v>
      </c>
      <c r="J857" s="211">
        <v>273</v>
      </c>
      <c r="K857" s="66" t="s">
        <v>503</v>
      </c>
      <c r="L857" s="266">
        <v>2</v>
      </c>
      <c r="Q857" t="s">
        <v>2822</v>
      </c>
      <c r="R857" s="2" t="s">
        <v>1484</v>
      </c>
      <c r="S857" s="2" t="s">
        <v>1323</v>
      </c>
      <c r="T857" s="241" t="str">
        <f t="shared" si="998"/>
        <v>-</v>
      </c>
      <c r="U857" s="241" t="str">
        <f t="shared" si="999"/>
        <v>M</v>
      </c>
      <c r="V857" s="241" t="str">
        <f t="shared" si="1000"/>
        <v>-</v>
      </c>
      <c r="W857" s="241" t="str">
        <f t="shared" si="1059"/>
        <v>-</v>
      </c>
      <c r="X857" s="260">
        <f t="shared" si="1058"/>
        <v>6</v>
      </c>
      <c r="Y857" s="261" t="str">
        <f t="shared" si="1061"/>
        <v/>
      </c>
      <c r="Z857" s="56"/>
      <c r="AA857" s="48">
        <v>26273</v>
      </c>
      <c r="AB857" s="73">
        <v>1</v>
      </c>
      <c r="AC857" s="2" t="s">
        <v>2963</v>
      </c>
      <c r="AD857" s="2" t="s">
        <v>2438</v>
      </c>
      <c r="AE857" s="56"/>
      <c r="AF857" s="66">
        <v>9.3000000000000007</v>
      </c>
      <c r="AH857" s="19">
        <v>7.33</v>
      </c>
      <c r="AN857">
        <v>87.1</v>
      </c>
      <c r="AO857">
        <v>14.3</v>
      </c>
      <c r="AP857" s="19">
        <v>5</v>
      </c>
      <c r="AS857" s="193">
        <f t="shared" si="1064"/>
        <v>2179.6679999999997</v>
      </c>
      <c r="AT857" s="248" t="str">
        <f t="shared" si="1065"/>
        <v/>
      </c>
      <c r="AU857">
        <v>17.600000000000001</v>
      </c>
      <c r="AV857">
        <v>88</v>
      </c>
      <c r="AW857">
        <v>477</v>
      </c>
      <c r="AX857">
        <v>11.8</v>
      </c>
      <c r="AY857">
        <v>1267.7</v>
      </c>
      <c r="AZ857" s="224">
        <f>AO857*21.76</f>
        <v>311.16800000000006</v>
      </c>
      <c r="BB857">
        <v>3.7</v>
      </c>
      <c r="BJ857">
        <v>2.7</v>
      </c>
      <c r="CN857" s="90" t="s">
        <v>3088</v>
      </c>
      <c r="DB857" s="103"/>
      <c r="DC857" s="103"/>
      <c r="DD857" s="103"/>
      <c r="DE857" s="103"/>
      <c r="DF857" s="103"/>
      <c r="DG857" s="103"/>
      <c r="DH857" s="103"/>
      <c r="DI857" s="103"/>
      <c r="DJ857" s="103"/>
      <c r="DK857" s="103"/>
      <c r="DL857" s="103"/>
      <c r="DM857" s="103"/>
      <c r="DN857" s="103"/>
      <c r="DO857" s="103"/>
      <c r="DP857" s="103"/>
      <c r="DQ857" s="103"/>
      <c r="DR857" s="103"/>
      <c r="DS857" s="104"/>
      <c r="DT857" s="50">
        <f t="shared" si="1001"/>
        <v>1</v>
      </c>
      <c r="DU857" s="73">
        <f t="shared" si="1002"/>
        <v>1</v>
      </c>
      <c r="DV857" s="73">
        <f t="shared" si="1003"/>
        <v>0</v>
      </c>
      <c r="DW857" s="73">
        <f t="shared" si="1004"/>
        <v>0</v>
      </c>
      <c r="DX857" s="73">
        <f t="shared" si="1005"/>
        <v>0</v>
      </c>
      <c r="DY857" s="125">
        <f t="shared" si="1006"/>
        <v>0</v>
      </c>
      <c r="DZ857" s="73">
        <f t="shared" si="1007"/>
        <v>1</v>
      </c>
      <c r="EA857" s="19">
        <f t="shared" si="1008"/>
        <v>0</v>
      </c>
      <c r="EB857" s="50">
        <f t="shared" si="1009"/>
        <v>0</v>
      </c>
      <c r="EC857" s="19">
        <f t="shared" si="1010"/>
        <v>0</v>
      </c>
      <c r="ED857" s="19">
        <f t="shared" si="1011"/>
        <v>1</v>
      </c>
      <c r="EE857" s="19">
        <f t="shared" si="1012"/>
        <v>0</v>
      </c>
      <c r="EF857" s="50">
        <f t="shared" si="1013"/>
        <v>0</v>
      </c>
      <c r="EG857" s="19">
        <f t="shared" si="1014"/>
        <v>0</v>
      </c>
      <c r="EH857" s="19">
        <f t="shared" si="1015"/>
        <v>0</v>
      </c>
      <c r="EI857" s="50">
        <f t="shared" si="1016"/>
        <v>1</v>
      </c>
      <c r="EJ857" s="125">
        <f t="shared" si="1017"/>
        <v>1</v>
      </c>
      <c r="EK857">
        <f t="shared" si="1018"/>
        <v>17.600000000000001</v>
      </c>
      <c r="EL857">
        <f t="shared" si="1019"/>
        <v>3.7</v>
      </c>
      <c r="EM857">
        <f t="shared" si="1020"/>
        <v>88</v>
      </c>
      <c r="EN857">
        <f t="shared" si="1021"/>
        <v>477</v>
      </c>
      <c r="EO857" t="str">
        <f t="shared" si="1022"/>
        <v/>
      </c>
      <c r="EP857" t="str">
        <f t="shared" si="1023"/>
        <v/>
      </c>
      <c r="EQ857">
        <f t="shared" si="1024"/>
        <v>311.16800000000006</v>
      </c>
      <c r="ER857" t="str">
        <f t="shared" si="1025"/>
        <v/>
      </c>
      <c r="ES857">
        <f t="shared" si="1026"/>
        <v>2.7</v>
      </c>
      <c r="ET857">
        <f t="shared" si="1027"/>
        <v>1267.7</v>
      </c>
      <c r="EU857" s="61">
        <f t="shared" si="1028"/>
        <v>11.8</v>
      </c>
      <c r="EV857" s="53" t="e">
        <f>IF(ISNUMBER(EK857),EK857*#REF!,"")</f>
        <v>#REF!</v>
      </c>
      <c r="EW857" s="53" t="e">
        <f>IF(ISNUMBER(EL857),EL857*#REF!,"")</f>
        <v>#REF!</v>
      </c>
      <c r="EX857" s="53" t="e">
        <f>IF(ISNUMBER(EM857),EM857*#REF!,"")</f>
        <v>#REF!</v>
      </c>
      <c r="EY857" s="53" t="e">
        <f>IF(ISNUMBER(EN857),EN857*#REF!,"")</f>
        <v>#REF!</v>
      </c>
      <c r="EZ857" s="53" t="str">
        <f>IF(ISNUMBER(EO857),EO857*#REF!,"")</f>
        <v/>
      </c>
      <c r="FA857" s="53" t="str">
        <f>IF(ISNUMBER(EP857),EP857*#REF!,"")</f>
        <v/>
      </c>
      <c r="FB857" s="53" t="e">
        <f>IF(ISNUMBER(EQ857),EQ857*#REF!,"")</f>
        <v>#REF!</v>
      </c>
      <c r="FC857" s="53" t="str">
        <f>IF(ISNUMBER(ER857),ER857*#REF!,"")</f>
        <v/>
      </c>
      <c r="FD857" s="53" t="e">
        <f>IF(ISNUMBER(ES857),ES857*#REF!,"")</f>
        <v>#REF!</v>
      </c>
      <c r="FE857" s="53" t="e">
        <f>IF(ISNUMBER(ET857),ET857*#REF!,"")</f>
        <v>#REF!</v>
      </c>
      <c r="FF857" s="52" t="e">
        <f>IF(ISNUMBER(EU857),EU857*#REF!,"")</f>
        <v>#REF!</v>
      </c>
      <c r="FG857" s="55" t="str">
        <f t="shared" si="1029"/>
        <v/>
      </c>
      <c r="FH857" s="55" t="str">
        <f t="shared" si="1030"/>
        <v/>
      </c>
      <c r="FI857" s="55" t="str">
        <f t="shared" si="1031"/>
        <v/>
      </c>
      <c r="FJ857" s="55" t="str">
        <f t="shared" si="1032"/>
        <v/>
      </c>
      <c r="FK857" s="55" t="str">
        <f t="shared" si="1033"/>
        <v/>
      </c>
      <c r="FL857" s="55" t="str">
        <f t="shared" si="1034"/>
        <v/>
      </c>
      <c r="FM857" s="55" t="str">
        <f t="shared" si="1035"/>
        <v/>
      </c>
      <c r="FN857" s="55" t="str">
        <f t="shared" si="1036"/>
        <v/>
      </c>
      <c r="FO857" s="55" t="str">
        <f t="shared" si="1037"/>
        <v/>
      </c>
      <c r="FP857" s="55" t="str">
        <f t="shared" si="1038"/>
        <v/>
      </c>
      <c r="FQ857" s="59" t="str">
        <f t="shared" si="1039"/>
        <v/>
      </c>
      <c r="FR857" s="53" t="str">
        <f t="shared" si="1060"/>
        <v/>
      </c>
      <c r="FS857" s="53" t="e">
        <f t="shared" si="1040"/>
        <v>#VALUE!</v>
      </c>
      <c r="FT857" s="19" t="e">
        <f t="shared" si="1041"/>
        <v>#VALUE!</v>
      </c>
      <c r="FU857" s="19" t="e">
        <f t="shared" si="1042"/>
        <v>#VALUE!</v>
      </c>
      <c r="FV857" s="19" t="e">
        <f t="shared" si="1043"/>
        <v>#VALUE!</v>
      </c>
      <c r="FW857" s="50" t="e">
        <f t="shared" si="1044"/>
        <v>#VALUE!</v>
      </c>
      <c r="FX857" s="120">
        <f t="shared" si="1045"/>
        <v>0</v>
      </c>
      <c r="FY857" s="120">
        <f t="shared" si="1046"/>
        <v>0</v>
      </c>
      <c r="FZ857" s="120">
        <f t="shared" si="1047"/>
        <v>0</v>
      </c>
      <c r="GA857" s="120">
        <f t="shared" si="1048"/>
        <v>0</v>
      </c>
      <c r="GB857" s="120">
        <f t="shared" si="1049"/>
        <v>0</v>
      </c>
      <c r="GC857" s="120">
        <f t="shared" si="1050"/>
        <v>0</v>
      </c>
      <c r="GD857" s="120">
        <f t="shared" si="1051"/>
        <v>0</v>
      </c>
      <c r="GE857" s="120">
        <f t="shared" si="1052"/>
        <v>0</v>
      </c>
      <c r="GF857" s="120">
        <f t="shared" si="1053"/>
        <v>0</v>
      </c>
      <c r="GG857">
        <f t="shared" si="1054"/>
        <v>0</v>
      </c>
      <c r="GH857">
        <f t="shared" si="1055"/>
        <v>0</v>
      </c>
      <c r="GI857">
        <v>6</v>
      </c>
      <c r="GJ857" t="str">
        <f t="shared" si="1056"/>
        <v/>
      </c>
    </row>
    <row r="858" spans="1:192" ht="15" x14ac:dyDescent="0.25">
      <c r="A858" s="50">
        <f t="shared" si="1057"/>
        <v>857</v>
      </c>
      <c r="B858" s="2" t="s">
        <v>915</v>
      </c>
      <c r="C858" t="s">
        <v>919</v>
      </c>
      <c r="F858" s="274">
        <v>3465200</v>
      </c>
      <c r="G858" s="274">
        <v>5523120</v>
      </c>
      <c r="H858" s="77">
        <f t="shared" ref="H858:H921" si="1066">(MOD(F858,1000000)*0.9996)+125.57</f>
        <v>465139.49000000005</v>
      </c>
      <c r="I858" s="77">
        <f t="shared" ref="I858:I921" si="1067">G858*0.9996+439.79</f>
        <v>5521350.5420000004</v>
      </c>
      <c r="J858" s="266">
        <v>88</v>
      </c>
      <c r="K858" s="19" t="s">
        <v>1334</v>
      </c>
      <c r="L858" s="19">
        <v>1066</v>
      </c>
      <c r="Q858" s="58" t="s">
        <v>774</v>
      </c>
      <c r="R858" s="58" t="s">
        <v>774</v>
      </c>
      <c r="S858" s="2" t="s">
        <v>2813</v>
      </c>
      <c r="T858" s="241" t="str">
        <f t="shared" ref="T858:T921" si="1068">IF(EA858=1,"T","-")</f>
        <v>-</v>
      </c>
      <c r="U858" s="241" t="str">
        <f t="shared" ref="U858:U921" si="1069">IF(ED858=1,"M","-")</f>
        <v>-</v>
      </c>
      <c r="V858" s="241" t="str">
        <f t="shared" ref="V858:V921" si="1070">IF(EE858=1,"B","-")</f>
        <v>B</v>
      </c>
      <c r="W858" s="241" t="str">
        <f t="shared" si="1059"/>
        <v>-</v>
      </c>
      <c r="X858" s="260">
        <f t="shared" si="1058"/>
        <v>6</v>
      </c>
      <c r="Y858" s="261" t="str">
        <f t="shared" si="1061"/>
        <v/>
      </c>
      <c r="Z858" s="61" t="s">
        <v>2117</v>
      </c>
      <c r="AA858" s="48">
        <v>19078</v>
      </c>
      <c r="AB858" s="73">
        <v>1</v>
      </c>
      <c r="AD858" t="s">
        <v>1705</v>
      </c>
      <c r="AE858" s="56"/>
      <c r="AF858" s="66" t="s">
        <v>3088</v>
      </c>
      <c r="AI858" s="272"/>
      <c r="AR858">
        <v>62823</v>
      </c>
      <c r="AS858" s="193">
        <f t="shared" si="1064"/>
        <v>61403</v>
      </c>
      <c r="AT858" s="248" t="str">
        <f t="shared" si="1065"/>
        <v/>
      </c>
      <c r="AU858">
        <v>21450</v>
      </c>
      <c r="AV858">
        <v>385</v>
      </c>
      <c r="AW858">
        <v>1035</v>
      </c>
      <c r="AX858">
        <v>37600</v>
      </c>
      <c r="AY858">
        <v>40</v>
      </c>
      <c r="AZ858" s="61">
        <v>893</v>
      </c>
      <c r="BO858" s="90"/>
      <c r="BP858" s="273"/>
      <c r="BQ858" s="90"/>
      <c r="BR858" s="90"/>
      <c r="BS858" s="90"/>
      <c r="BT858" s="90"/>
      <c r="BU858" s="90"/>
      <c r="BV858" s="90"/>
      <c r="BW858" s="90"/>
      <c r="BX858" s="90"/>
      <c r="BY858" s="90"/>
      <c r="BZ858" s="90"/>
      <c r="CA858" s="90"/>
      <c r="CB858" s="90"/>
      <c r="CC858" s="90"/>
      <c r="CD858" s="90"/>
      <c r="CE858" s="90"/>
      <c r="CF858" s="90"/>
      <c r="CG858" s="90"/>
      <c r="CH858" s="90"/>
      <c r="CI858" s="90"/>
      <c r="CJ858" s="90"/>
      <c r="CK858" s="90"/>
      <c r="CL858" s="91"/>
      <c r="CM858" s="90"/>
      <c r="CN858" s="90" t="s">
        <v>3088</v>
      </c>
      <c r="CO858" s="90"/>
      <c r="DB858" s="103"/>
      <c r="DC858" s="103"/>
      <c r="DD858" s="103"/>
      <c r="DE858" s="103"/>
      <c r="DF858" s="103"/>
      <c r="DG858" s="103"/>
      <c r="DH858" s="103"/>
      <c r="DI858" s="103"/>
      <c r="DJ858" s="103"/>
      <c r="DK858" s="103"/>
      <c r="DL858" s="103"/>
      <c r="DM858" s="103"/>
      <c r="DN858" s="103"/>
      <c r="DO858" s="103"/>
      <c r="DP858" s="103"/>
      <c r="DQ858" s="103"/>
      <c r="DR858" s="103"/>
      <c r="DS858" s="104"/>
      <c r="DT858" s="50">
        <f t="shared" ref="DT858:DT921" si="1071">IF(AB858=1,1,0)</f>
        <v>1</v>
      </c>
      <c r="DU858" s="73">
        <f t="shared" ref="DU858:DU921" si="1072">IF(L858&lt;10,1,IF(L858=10,1,0))</f>
        <v>0</v>
      </c>
      <c r="DV858" s="73">
        <f t="shared" ref="DV858:DV921" si="1073">IF(DU858=1,0,IF(L858&lt;100,1,IF(L858=100,1,0)))</f>
        <v>0</v>
      </c>
      <c r="DW858" s="73">
        <f t="shared" ref="DW858:DW921" si="1074">IF(DU858+DV858=1,0,IF(L858&lt;400,1,IF(L858=400,1,0)))</f>
        <v>0</v>
      </c>
      <c r="DX858" s="73">
        <f t="shared" ref="DX858:DX921" si="1075">IF(DU858+DV858+DW858=1,0,IF(L858&lt;10000,1,0))</f>
        <v>1</v>
      </c>
      <c r="DY858" s="125">
        <f t="shared" ref="DY858:DY921" si="1076">IF(DU858+DV858+DW858+DX858=1,0,1)</f>
        <v>0</v>
      </c>
      <c r="DZ858" s="73">
        <f t="shared" ref="DZ858:DZ921" si="1077">IF(AF858&lt;20,1,IF(AF858=20,1,0))</f>
        <v>0</v>
      </c>
      <c r="EA858" s="19">
        <f t="shared" ref="EA858:EA921" si="1078">IF(DZ858=1,0,IF(AF858&lt;100,1,0))</f>
        <v>0</v>
      </c>
      <c r="EB858" s="50">
        <f t="shared" ref="EB858:EB921" si="1079">IF(DZ858+EA858=1,0,1)</f>
        <v>1</v>
      </c>
      <c r="EC858" s="19">
        <f t="shared" ref="EC858:EC921" si="1080">IF(EE858+ED858=1,0,IF(AS858&gt;0,1,0))</f>
        <v>0</v>
      </c>
      <c r="ED858" s="19">
        <f t="shared" ref="ED858:ED921" si="1081">IF(EE858=1,0,IF(AS858&gt;1000,1,IF(AS858=1000,1,0)))</f>
        <v>0</v>
      </c>
      <c r="EE858" s="19">
        <f t="shared" ref="EE858:EE921" si="1082">IF(AU858+AX858&gt;14000,1,IF(AU858+AX858=14000,1,0))</f>
        <v>1</v>
      </c>
      <c r="EF858" s="50">
        <f t="shared" ref="EF858:EF921" si="1083">IF(EE858+ED858+EC858=1,0,1)</f>
        <v>0</v>
      </c>
      <c r="EG858" s="19">
        <f t="shared" ref="EG858:EG921" si="1084">IF(CN858&lt;1000,1,0)</f>
        <v>0</v>
      </c>
      <c r="EH858" s="19">
        <f t="shared" ref="EH858:EH921" si="1085">IF(EG858=1,0,IF(CN858&lt;100000,1,0))</f>
        <v>0</v>
      </c>
      <c r="EI858" s="50">
        <f t="shared" ref="EI858:EI921" si="1086">IF(EG858+EH858=1,0,1)</f>
        <v>1</v>
      </c>
      <c r="EJ858" s="125">
        <f t="shared" ref="EJ858:EJ921" si="1087">SUM(DW858:DX858,EA858,EE858,ED858,EH858)</f>
        <v>2</v>
      </c>
      <c r="EK858">
        <f t="shared" ref="EK858:EK921" si="1088">IF(ISNUMBER(AU858),AU858,"")</f>
        <v>21450</v>
      </c>
      <c r="EL858" t="str">
        <f t="shared" ref="EL858:EL921" si="1089">IF(ISNUMBER(BB858),BB858,"")</f>
        <v/>
      </c>
      <c r="EM858">
        <f t="shared" ref="EM858:EM921" si="1090">IF(ISNUMBER(AV858),AV858,"")</f>
        <v>385</v>
      </c>
      <c r="EN858">
        <f t="shared" ref="EN858:EN921" si="1091">IF(ISNUMBER(AW858),AW858,"")</f>
        <v>1035</v>
      </c>
      <c r="EO858" t="str">
        <f t="shared" ref="EO858:EO921" si="1092">IF(ISNUMBER(BF858),BF858,"")</f>
        <v/>
      </c>
      <c r="EP858" t="str">
        <f t="shared" ref="EP858:EP921" si="1093">IF(ISNUMBER(BE858),BE858,"")</f>
        <v/>
      </c>
      <c r="EQ858">
        <f t="shared" ref="EQ858:EQ921" si="1094">IF(ISNUMBER(AZ858),AZ858,"")</f>
        <v>893</v>
      </c>
      <c r="ER858" t="str">
        <f t="shared" ref="ER858:ER921" si="1095">IF(ISNUMBER(BL858),BL858,"")</f>
        <v/>
      </c>
      <c r="ES858" t="str">
        <f t="shared" ref="ES858:ES921" si="1096">IF(ISNUMBER(BJ858),BJ858,"")</f>
        <v/>
      </c>
      <c r="ET858">
        <f t="shared" ref="ET858:ET921" si="1097">IF(ISNUMBER(AY858),AY858,"")</f>
        <v>40</v>
      </c>
      <c r="EU858" s="61">
        <f t="shared" ref="EU858:EU921" si="1098">IF(ISNUMBER(AX858),AX858,"")</f>
        <v>37600</v>
      </c>
      <c r="EV858" s="53" t="e">
        <f>IF(ISNUMBER(EK858),EK858*#REF!,"")</f>
        <v>#REF!</v>
      </c>
      <c r="EW858" s="53" t="str">
        <f>IF(ISNUMBER(EL858),EL858*#REF!,"")</f>
        <v/>
      </c>
      <c r="EX858" s="53" t="e">
        <f>IF(ISNUMBER(EM858),EM858*#REF!,"")</f>
        <v>#REF!</v>
      </c>
      <c r="EY858" s="53" t="e">
        <f>IF(ISNUMBER(EN858),EN858*#REF!,"")</f>
        <v>#REF!</v>
      </c>
      <c r="EZ858" s="53" t="str">
        <f>IF(ISNUMBER(EO858),EO858*#REF!,"")</f>
        <v/>
      </c>
      <c r="FA858" s="53" t="str">
        <f>IF(ISNUMBER(EP858),EP858*#REF!,"")</f>
        <v/>
      </c>
      <c r="FB858" s="53" t="e">
        <f>IF(ISNUMBER(EQ858),EQ858*#REF!,"")</f>
        <v>#REF!</v>
      </c>
      <c r="FC858" s="53" t="str">
        <f>IF(ISNUMBER(ER858),ER858*#REF!,"")</f>
        <v/>
      </c>
      <c r="FD858" s="53" t="str">
        <f>IF(ISNUMBER(ES858),ES858*#REF!,"")</f>
        <v/>
      </c>
      <c r="FE858" s="53" t="e">
        <f>IF(ISNUMBER(ET858),ET858*#REF!,"")</f>
        <v>#REF!</v>
      </c>
      <c r="FF858" s="52" t="e">
        <f>IF(ISNUMBER(EU858),EU858*#REF!,"")</f>
        <v>#REF!</v>
      </c>
      <c r="FG858" s="55" t="str">
        <f t="shared" ref="FG858:FG921" si="1099">IF(ISNUMBER(EV858),EV858/SUM($EV858:$FA858)*100,"")</f>
        <v/>
      </c>
      <c r="FH858" s="55" t="str">
        <f t="shared" ref="FH858:FH921" si="1100">IF(ISNUMBER(EW858),EW858/SUM($EV858:$FA858)*100,"")</f>
        <v/>
      </c>
      <c r="FI858" s="55" t="str">
        <f t="shared" ref="FI858:FI921" si="1101">IF(ISNUMBER(EX858),EX858/SUM($EV858:$FA858)*100,"")</f>
        <v/>
      </c>
      <c r="FJ858" s="55" t="str">
        <f t="shared" ref="FJ858:FJ921" si="1102">IF(ISNUMBER(EY858),EY858/SUM($EV858:$FA858)*100,"")</f>
        <v/>
      </c>
      <c r="FK858" s="55" t="str">
        <f t="shared" ref="FK858:FK921" si="1103">IF(ISNUMBER(EZ858),EZ858/SUM($EV858:$FA858)*100,"")</f>
        <v/>
      </c>
      <c r="FL858" s="55" t="str">
        <f t="shared" ref="FL858:FL921" si="1104">IF(ISNUMBER(FA858),FA858/SUM($EV858:$FA858)*100,"")</f>
        <v/>
      </c>
      <c r="FM858" s="55" t="str">
        <f t="shared" ref="FM858:FM921" si="1105">IF(ISNUMBER(FB858),FB858/SUM($FB858:$FF858)*100,"")</f>
        <v/>
      </c>
      <c r="FN858" s="55" t="str">
        <f t="shared" ref="FN858:FN921" si="1106">IF(ISNUMBER(FC858),FC858/SUM($FB858:$FF858)*100,"")</f>
        <v/>
      </c>
      <c r="FO858" s="55" t="str">
        <f t="shared" ref="FO858:FO921" si="1107">IF(ISNUMBER(FD858),FD858/SUM($FB858:$FF858)*100,"")</f>
        <v/>
      </c>
      <c r="FP858" s="55" t="str">
        <f t="shared" ref="FP858:FP921" si="1108">IF(ISNUMBER(FE858),FE858/SUM($FB858:$FF858)*100,"")</f>
        <v/>
      </c>
      <c r="FQ858" s="59" t="str">
        <f t="shared" ref="FQ858:FQ921" si="1109">IF(ISNUMBER(FF858),FF858/SUM($FB858:$FF858)*100,"")</f>
        <v/>
      </c>
      <c r="FR858" s="53" t="str">
        <f t="shared" si="1060"/>
        <v/>
      </c>
      <c r="FS858" s="53" t="e">
        <f t="shared" ref="FS858:FS921" si="1110">ABS(AT858)</f>
        <v>#VALUE!</v>
      </c>
      <c r="FT858" s="19" t="e">
        <f t="shared" ref="FT858:FT921" si="1111">IF(FS858=0,1,0)</f>
        <v>#VALUE!</v>
      </c>
      <c r="FU858" s="19" t="e">
        <f t="shared" ref="FU858:FU921" si="1112">IF(FT858=1,0,IF(FS858&lt;5,1,0))</f>
        <v>#VALUE!</v>
      </c>
      <c r="FV858" s="19" t="e">
        <f t="shared" ref="FV858:FV921" si="1113">IF(FT858+FU858=1,0,IF(FS858&lt;10,1,0))</f>
        <v>#VALUE!</v>
      </c>
      <c r="FW858" s="50" t="e">
        <f t="shared" ref="FW858:FW921" si="1114">IF(FT858+FU858+FV858=1,0,1)</f>
        <v>#VALUE!</v>
      </c>
      <c r="FX858" s="120">
        <f t="shared" ref="FX858:FX921" si="1115">IF(ISNUMBER(FG858),IF(FG858&gt;20,FG858,0),0)</f>
        <v>0</v>
      </c>
      <c r="FY858" s="120">
        <f t="shared" ref="FY858:FY921" si="1116">IF(ISNUMBER(FJ858),IF(FJ858&gt;20,FJ858,0),0)</f>
        <v>0</v>
      </c>
      <c r="FZ858" s="120">
        <f t="shared" ref="FZ858:FZ921" si="1117">IF(ISNUMBER(FI858),IF(FI858&gt;20,FI858,0),0)</f>
        <v>0</v>
      </c>
      <c r="GA858" s="120">
        <f t="shared" ref="GA858:GA921" si="1118">IF(ISNUMBER(FQ858),IF(FQ858&gt;20,FQ858,0),0)</f>
        <v>0</v>
      </c>
      <c r="GB858" s="120">
        <f t="shared" ref="GB858:GB921" si="1119">IF(ISNUMBER(FM858),IF(FM858&gt;20,FM858,0),0)</f>
        <v>0</v>
      </c>
      <c r="GC858" s="120">
        <f t="shared" ref="GC858:GC921" si="1120">IF(ISNUMBER(FP858),IF(FP858&gt;20,FP858,0),0)</f>
        <v>0</v>
      </c>
      <c r="GD858" s="120">
        <f t="shared" ref="GD858:GD921" si="1121">IF(ISNUMBER(FH858),IF(FH858&gt;20,FH858,0),0)</f>
        <v>0</v>
      </c>
      <c r="GE858" s="120">
        <f t="shared" ref="GE858:GE921" si="1122">IF(ISNUMBER(FL858),IF(FL858&gt;20,FL858,0),0)</f>
        <v>0</v>
      </c>
      <c r="GF858" s="120">
        <f t="shared" ref="GF858:GF921" si="1123">IF(ISNUMBER(FK858),IF(FK858&gt;20,FK858,0),0)</f>
        <v>0</v>
      </c>
      <c r="GG858">
        <f t="shared" ref="GG858:GG921" si="1124">IF(GD858&gt;20,GD858,IF(GE858&gt;20,GE858,IF(GF858&gt;20,GF858,0)))</f>
        <v>0</v>
      </c>
      <c r="GH858">
        <f t="shared" ref="GH858:GH921" si="1125">IF(ISNUMBER(FO858),IF(FO858&gt;20,FO858,0),0)</f>
        <v>0</v>
      </c>
      <c r="GI858">
        <v>6</v>
      </c>
      <c r="GJ858" t="str">
        <f t="shared" ref="GJ858:GJ921" si="1126">IF(ISNUMBER(FR858),IF(GH858&gt;0,"NO3",IF(GB858+GC858=0,"Cl",IF(GA858+GC858=0,"HCO3",IF(GA858+GB858=0,"SO4",IF(GC858=0,IF(GA858&gt;GB858,"Cl-HCO3","HCO3-Cl"),IF(GB858=0,IF(GA858&gt;GC858,"Cl-SO4","SO4-Cl"),IF(GA858=0,IF(GB858&gt;GC858,"HCO3-SO4","SO4-HCO3"),IF(GA858&gt;GB858,IF(GA858&gt;GC858,IF(GB858&gt;GC858,"Cl-HCO3-SO4","Cl-SO4-HCO3"),"SO4-Cl-HCO3"),IF(GB858&gt;GA858,IF(GB858&gt;GC858,IF(GA858&gt;GC858,"HCO3-Cl-SO4","HCO3-SO4-Cl"),"SO4-HCO3-Cl"),"x"))))))))),"")</f>
        <v/>
      </c>
    </row>
    <row r="859" spans="1:192" x14ac:dyDescent="0.2">
      <c r="A859" s="50">
        <f t="shared" si="1057"/>
        <v>858</v>
      </c>
      <c r="B859" s="2" t="s">
        <v>740</v>
      </c>
      <c r="C859" s="2" t="s">
        <v>736</v>
      </c>
      <c r="D859" s="2"/>
      <c r="E859" s="2"/>
      <c r="F859" s="19">
        <v>3480640</v>
      </c>
      <c r="G859" s="19">
        <v>5588760</v>
      </c>
      <c r="H859" s="77">
        <f t="shared" si="1066"/>
        <v>480573.31400000001</v>
      </c>
      <c r="I859" s="77">
        <f t="shared" si="1067"/>
        <v>5586964.2860000003</v>
      </c>
      <c r="J859" s="211">
        <v>141</v>
      </c>
      <c r="K859" s="66" t="s">
        <v>1336</v>
      </c>
      <c r="L859" s="19">
        <v>1</v>
      </c>
      <c r="Q859" t="s">
        <v>2822</v>
      </c>
      <c r="R859" s="2" t="s">
        <v>1484</v>
      </c>
      <c r="S859" s="2" t="s">
        <v>1323</v>
      </c>
      <c r="T859" s="241" t="str">
        <f t="shared" si="1068"/>
        <v>-</v>
      </c>
      <c r="U859" s="241" t="str">
        <f t="shared" si="1069"/>
        <v>M</v>
      </c>
      <c r="V859" s="241" t="str">
        <f t="shared" si="1070"/>
        <v>-</v>
      </c>
      <c r="W859" s="241" t="str">
        <f t="shared" si="1059"/>
        <v>-</v>
      </c>
      <c r="X859" s="260">
        <f t="shared" si="1058"/>
        <v>6</v>
      </c>
      <c r="Y859" s="261" t="str">
        <f t="shared" si="1061"/>
        <v/>
      </c>
      <c r="Z859" s="56"/>
      <c r="AA859" s="48">
        <v>25365</v>
      </c>
      <c r="AB859" s="73">
        <v>1</v>
      </c>
      <c r="AC859" s="2" t="s">
        <v>404</v>
      </c>
      <c r="AD859" s="2" t="s">
        <v>1542</v>
      </c>
      <c r="AF859" s="66" t="s">
        <v>3088</v>
      </c>
      <c r="AH859" s="47">
        <v>7</v>
      </c>
      <c r="AR859">
        <v>3887.91</v>
      </c>
      <c r="AS859" s="193">
        <f t="shared" si="1064"/>
        <v>3887.9100000000003</v>
      </c>
      <c r="AT859" s="248" t="str">
        <f t="shared" si="1065"/>
        <v/>
      </c>
      <c r="AU859">
        <v>965.62</v>
      </c>
      <c r="AV859">
        <v>79.28</v>
      </c>
      <c r="AW859">
        <v>329.13</v>
      </c>
      <c r="AX859">
        <v>2023.98</v>
      </c>
      <c r="AY859">
        <v>10.29</v>
      </c>
      <c r="AZ859" s="61">
        <v>467.26</v>
      </c>
      <c r="BB859">
        <v>12.35</v>
      </c>
      <c r="BJ859">
        <v>0</v>
      </c>
      <c r="CN859" s="90" t="s">
        <v>3088</v>
      </c>
      <c r="DB859" s="103"/>
      <c r="DC859" s="103"/>
      <c r="DD859" s="103"/>
      <c r="DE859" s="103"/>
      <c r="DF859" s="103"/>
      <c r="DG859" s="103"/>
      <c r="DH859" s="103"/>
      <c r="DI859" s="103"/>
      <c r="DJ859" s="103"/>
      <c r="DK859" s="103"/>
      <c r="DL859" s="103"/>
      <c r="DM859" s="103"/>
      <c r="DN859" s="103"/>
      <c r="DO859" s="103"/>
      <c r="DP859" s="103"/>
      <c r="DQ859" s="103"/>
      <c r="DR859" s="103"/>
      <c r="DS859" s="104"/>
      <c r="DT859" s="50">
        <f t="shared" si="1071"/>
        <v>1</v>
      </c>
      <c r="DU859" s="73">
        <f t="shared" si="1072"/>
        <v>1</v>
      </c>
      <c r="DV859" s="73">
        <f t="shared" si="1073"/>
        <v>0</v>
      </c>
      <c r="DW859" s="73">
        <f t="shared" si="1074"/>
        <v>0</v>
      </c>
      <c r="DX859" s="73">
        <f t="shared" si="1075"/>
        <v>0</v>
      </c>
      <c r="DY859" s="125">
        <f t="shared" si="1076"/>
        <v>0</v>
      </c>
      <c r="DZ859" s="73">
        <f t="shared" si="1077"/>
        <v>0</v>
      </c>
      <c r="EA859" s="19">
        <f t="shared" si="1078"/>
        <v>0</v>
      </c>
      <c r="EB859" s="50">
        <f t="shared" si="1079"/>
        <v>1</v>
      </c>
      <c r="EC859" s="19">
        <f t="shared" si="1080"/>
        <v>0</v>
      </c>
      <c r="ED859" s="19">
        <f t="shared" si="1081"/>
        <v>1</v>
      </c>
      <c r="EE859" s="19">
        <f t="shared" si="1082"/>
        <v>0</v>
      </c>
      <c r="EF859" s="50">
        <f t="shared" si="1083"/>
        <v>0</v>
      </c>
      <c r="EG859" s="19">
        <f t="shared" si="1084"/>
        <v>0</v>
      </c>
      <c r="EH859" s="19">
        <f t="shared" si="1085"/>
        <v>0</v>
      </c>
      <c r="EI859" s="50">
        <f t="shared" si="1086"/>
        <v>1</v>
      </c>
      <c r="EJ859" s="125">
        <f t="shared" si="1087"/>
        <v>1</v>
      </c>
      <c r="EK859">
        <f t="shared" si="1088"/>
        <v>965.62</v>
      </c>
      <c r="EL859">
        <f t="shared" si="1089"/>
        <v>12.35</v>
      </c>
      <c r="EM859">
        <f t="shared" si="1090"/>
        <v>79.28</v>
      </c>
      <c r="EN859">
        <f t="shared" si="1091"/>
        <v>329.13</v>
      </c>
      <c r="EO859" t="str">
        <f t="shared" si="1092"/>
        <v/>
      </c>
      <c r="EP859" t="str">
        <f t="shared" si="1093"/>
        <v/>
      </c>
      <c r="EQ859">
        <f t="shared" si="1094"/>
        <v>467.26</v>
      </c>
      <c r="ER859" t="str">
        <f t="shared" si="1095"/>
        <v/>
      </c>
      <c r="ES859">
        <f t="shared" si="1096"/>
        <v>0</v>
      </c>
      <c r="ET859">
        <f t="shared" si="1097"/>
        <v>10.29</v>
      </c>
      <c r="EU859" s="61">
        <f t="shared" si="1098"/>
        <v>2023.98</v>
      </c>
      <c r="EV859" s="53" t="e">
        <f>IF(ISNUMBER(EK859),EK859*#REF!,"")</f>
        <v>#REF!</v>
      </c>
      <c r="EW859" s="53" t="e">
        <f>IF(ISNUMBER(EL859),EL859*#REF!,"")</f>
        <v>#REF!</v>
      </c>
      <c r="EX859" s="53" t="e">
        <f>IF(ISNUMBER(EM859),EM859*#REF!,"")</f>
        <v>#REF!</v>
      </c>
      <c r="EY859" s="53" t="e">
        <f>IF(ISNUMBER(EN859),EN859*#REF!,"")</f>
        <v>#REF!</v>
      </c>
      <c r="EZ859" s="53" t="str">
        <f>IF(ISNUMBER(EO859),EO859*#REF!,"")</f>
        <v/>
      </c>
      <c r="FA859" s="53" t="str">
        <f>IF(ISNUMBER(EP859),EP859*#REF!,"")</f>
        <v/>
      </c>
      <c r="FB859" s="53" t="e">
        <f>IF(ISNUMBER(EQ859),EQ859*#REF!,"")</f>
        <v>#REF!</v>
      </c>
      <c r="FC859" s="53" t="str">
        <f>IF(ISNUMBER(ER859),ER859*#REF!,"")</f>
        <v/>
      </c>
      <c r="FD859" s="53" t="e">
        <f>IF(ISNUMBER(ES859),ES859*#REF!,"")</f>
        <v>#REF!</v>
      </c>
      <c r="FE859" s="53" t="e">
        <f>IF(ISNUMBER(ET859),ET859*#REF!,"")</f>
        <v>#REF!</v>
      </c>
      <c r="FF859" s="52" t="e">
        <f>IF(ISNUMBER(EU859),EU859*#REF!,"")</f>
        <v>#REF!</v>
      </c>
      <c r="FG859" s="55" t="str">
        <f t="shared" si="1099"/>
        <v/>
      </c>
      <c r="FH859" s="55" t="str">
        <f t="shared" si="1100"/>
        <v/>
      </c>
      <c r="FI859" s="55" t="str">
        <f t="shared" si="1101"/>
        <v/>
      </c>
      <c r="FJ859" s="55" t="str">
        <f t="shared" si="1102"/>
        <v/>
      </c>
      <c r="FK859" s="55" t="str">
        <f t="shared" si="1103"/>
        <v/>
      </c>
      <c r="FL859" s="55" t="str">
        <f t="shared" si="1104"/>
        <v/>
      </c>
      <c r="FM859" s="55" t="str">
        <f t="shared" si="1105"/>
        <v/>
      </c>
      <c r="FN859" s="55" t="str">
        <f t="shared" si="1106"/>
        <v/>
      </c>
      <c r="FO859" s="55" t="str">
        <f t="shared" si="1107"/>
        <v/>
      </c>
      <c r="FP859" s="55" t="str">
        <f t="shared" si="1108"/>
        <v/>
      </c>
      <c r="FQ859" s="59" t="str">
        <f t="shared" si="1109"/>
        <v/>
      </c>
      <c r="FR859" s="53" t="str">
        <f t="shared" si="1060"/>
        <v/>
      </c>
      <c r="FS859" s="53" t="e">
        <f t="shared" si="1110"/>
        <v>#VALUE!</v>
      </c>
      <c r="FT859" s="19" t="e">
        <f t="shared" si="1111"/>
        <v>#VALUE!</v>
      </c>
      <c r="FU859" s="19" t="e">
        <f t="shared" si="1112"/>
        <v>#VALUE!</v>
      </c>
      <c r="FV859" s="19" t="e">
        <f t="shared" si="1113"/>
        <v>#VALUE!</v>
      </c>
      <c r="FW859" s="50" t="e">
        <f t="shared" si="1114"/>
        <v>#VALUE!</v>
      </c>
      <c r="FX859" s="120">
        <f t="shared" si="1115"/>
        <v>0</v>
      </c>
      <c r="FY859" s="120">
        <f t="shared" si="1116"/>
        <v>0</v>
      </c>
      <c r="FZ859" s="120">
        <f t="shared" si="1117"/>
        <v>0</v>
      </c>
      <c r="GA859" s="120">
        <f t="shared" si="1118"/>
        <v>0</v>
      </c>
      <c r="GB859" s="120">
        <f t="shared" si="1119"/>
        <v>0</v>
      </c>
      <c r="GC859" s="120">
        <f t="shared" si="1120"/>
        <v>0</v>
      </c>
      <c r="GD859" s="120">
        <f t="shared" si="1121"/>
        <v>0</v>
      </c>
      <c r="GE859" s="120">
        <f t="shared" si="1122"/>
        <v>0</v>
      </c>
      <c r="GF859" s="120">
        <f t="shared" si="1123"/>
        <v>0</v>
      </c>
      <c r="GG859">
        <f t="shared" si="1124"/>
        <v>0</v>
      </c>
      <c r="GH859">
        <f t="shared" si="1125"/>
        <v>0</v>
      </c>
      <c r="GI859">
        <v>6</v>
      </c>
      <c r="GJ859" t="str">
        <f t="shared" si="1126"/>
        <v/>
      </c>
    </row>
    <row r="860" spans="1:192" x14ac:dyDescent="0.2">
      <c r="A860" s="50">
        <f t="shared" si="1057"/>
        <v>859</v>
      </c>
      <c r="B860" s="2" t="s">
        <v>755</v>
      </c>
      <c r="C860" s="2" t="s">
        <v>2439</v>
      </c>
      <c r="D860" s="2"/>
      <c r="E860" s="2"/>
      <c r="F860" s="19">
        <v>3479870</v>
      </c>
      <c r="G860" s="19">
        <v>5574570</v>
      </c>
      <c r="H860" s="77">
        <f t="shared" si="1066"/>
        <v>479803.62200000003</v>
      </c>
      <c r="I860" s="77">
        <f t="shared" si="1067"/>
        <v>5572779.9620000003</v>
      </c>
      <c r="J860" s="211">
        <v>161</v>
      </c>
      <c r="K860" s="66" t="s">
        <v>1335</v>
      </c>
      <c r="L860" s="19">
        <v>3.7</v>
      </c>
      <c r="Q860" t="s">
        <v>2822</v>
      </c>
      <c r="R860" s="2" t="s">
        <v>1484</v>
      </c>
      <c r="S860" s="2" t="s">
        <v>1323</v>
      </c>
      <c r="T860" s="241" t="str">
        <f t="shared" si="1068"/>
        <v>-</v>
      </c>
      <c r="U860" s="241" t="str">
        <f t="shared" si="1069"/>
        <v>M</v>
      </c>
      <c r="V860" s="241" t="str">
        <f t="shared" si="1070"/>
        <v>-</v>
      </c>
      <c r="W860" s="241" t="str">
        <f t="shared" si="1059"/>
        <v>-</v>
      </c>
      <c r="X860" s="260">
        <f t="shared" si="1058"/>
        <v>6</v>
      </c>
      <c r="Y860" s="261" t="str">
        <f t="shared" si="1061"/>
        <v/>
      </c>
      <c r="Z860" s="56"/>
      <c r="AA860" s="66" t="s">
        <v>2184</v>
      </c>
      <c r="AB860" s="73">
        <v>1</v>
      </c>
      <c r="AC860" s="2"/>
      <c r="AD860" s="2" t="s">
        <v>2440</v>
      </c>
      <c r="AF860" s="19">
        <v>13.1</v>
      </c>
      <c r="AR860">
        <v>1433</v>
      </c>
      <c r="AS860" s="193">
        <f t="shared" si="1064"/>
        <v>1429.5</v>
      </c>
      <c r="AT860" s="248" t="str">
        <f t="shared" si="1065"/>
        <v/>
      </c>
      <c r="AU860" s="55">
        <v>230.5</v>
      </c>
      <c r="AV860" s="55">
        <v>32.200000000000003</v>
      </c>
      <c r="AW860" s="55">
        <v>187.7</v>
      </c>
      <c r="AX860" s="55">
        <v>355.4</v>
      </c>
      <c r="AY860" s="55">
        <v>127.9</v>
      </c>
      <c r="AZ860" s="59">
        <v>470.6</v>
      </c>
      <c r="BE860">
        <v>1.5</v>
      </c>
      <c r="BM860">
        <v>23.7</v>
      </c>
      <c r="CN860" s="103">
        <v>878</v>
      </c>
      <c r="DB860" s="103"/>
      <c r="DC860" s="103"/>
      <c r="DD860" s="103"/>
      <c r="DE860" s="103"/>
      <c r="DF860" s="103"/>
      <c r="DG860" s="103"/>
      <c r="DH860" s="103"/>
      <c r="DI860" s="103"/>
      <c r="DJ860" s="103"/>
      <c r="DK860" s="103"/>
      <c r="DL860" s="103"/>
      <c r="DM860" s="103"/>
      <c r="DN860" s="103"/>
      <c r="DO860" s="103"/>
      <c r="DP860" s="103"/>
      <c r="DQ860" s="103"/>
      <c r="DR860" s="103"/>
      <c r="DS860" s="104"/>
      <c r="DT860" s="50">
        <f t="shared" si="1071"/>
        <v>1</v>
      </c>
      <c r="DU860" s="73">
        <f t="shared" si="1072"/>
        <v>1</v>
      </c>
      <c r="DV860" s="73">
        <f t="shared" si="1073"/>
        <v>0</v>
      </c>
      <c r="DW860" s="73">
        <f t="shared" si="1074"/>
        <v>0</v>
      </c>
      <c r="DX860" s="73">
        <f t="shared" si="1075"/>
        <v>0</v>
      </c>
      <c r="DY860" s="125">
        <f t="shared" si="1076"/>
        <v>0</v>
      </c>
      <c r="DZ860" s="73">
        <f t="shared" si="1077"/>
        <v>1</v>
      </c>
      <c r="EA860" s="19">
        <f t="shared" si="1078"/>
        <v>0</v>
      </c>
      <c r="EB860" s="50">
        <f t="shared" si="1079"/>
        <v>0</v>
      </c>
      <c r="EC860" s="19">
        <f t="shared" si="1080"/>
        <v>0</v>
      </c>
      <c r="ED860" s="19">
        <f t="shared" si="1081"/>
        <v>1</v>
      </c>
      <c r="EE860" s="19">
        <f t="shared" si="1082"/>
        <v>0</v>
      </c>
      <c r="EF860" s="50">
        <f t="shared" si="1083"/>
        <v>0</v>
      </c>
      <c r="EG860" s="19">
        <f t="shared" si="1084"/>
        <v>1</v>
      </c>
      <c r="EH860" s="19">
        <f t="shared" si="1085"/>
        <v>0</v>
      </c>
      <c r="EI860" s="50">
        <f t="shared" si="1086"/>
        <v>0</v>
      </c>
      <c r="EJ860" s="125">
        <f t="shared" si="1087"/>
        <v>1</v>
      </c>
      <c r="EK860">
        <f t="shared" si="1088"/>
        <v>230.5</v>
      </c>
      <c r="EL860" t="str">
        <f t="shared" si="1089"/>
        <v/>
      </c>
      <c r="EM860">
        <f t="shared" si="1090"/>
        <v>32.200000000000003</v>
      </c>
      <c r="EN860">
        <f t="shared" si="1091"/>
        <v>187.7</v>
      </c>
      <c r="EO860" t="str">
        <f t="shared" si="1092"/>
        <v/>
      </c>
      <c r="EP860">
        <f t="shared" si="1093"/>
        <v>1.5</v>
      </c>
      <c r="EQ860">
        <f t="shared" si="1094"/>
        <v>470.6</v>
      </c>
      <c r="ER860" t="str">
        <f t="shared" si="1095"/>
        <v/>
      </c>
      <c r="ES860" t="str">
        <f t="shared" si="1096"/>
        <v/>
      </c>
      <c r="ET860">
        <f t="shared" si="1097"/>
        <v>127.9</v>
      </c>
      <c r="EU860" s="61">
        <f t="shared" si="1098"/>
        <v>355.4</v>
      </c>
      <c r="EV860" s="53" t="e">
        <f>IF(ISNUMBER(EK860),EK860*#REF!,"")</f>
        <v>#REF!</v>
      </c>
      <c r="EW860" s="53" t="str">
        <f>IF(ISNUMBER(EL860),EL860*#REF!,"")</f>
        <v/>
      </c>
      <c r="EX860" s="53" t="e">
        <f>IF(ISNUMBER(EM860),EM860*#REF!,"")</f>
        <v>#REF!</v>
      </c>
      <c r="EY860" s="53" t="e">
        <f>IF(ISNUMBER(EN860),EN860*#REF!,"")</f>
        <v>#REF!</v>
      </c>
      <c r="EZ860" s="53" t="str">
        <f>IF(ISNUMBER(EO860),EO860*#REF!,"")</f>
        <v/>
      </c>
      <c r="FA860" s="53" t="e">
        <f>IF(ISNUMBER(EP860),EP860*#REF!,"")</f>
        <v>#REF!</v>
      </c>
      <c r="FB860" s="53" t="e">
        <f>IF(ISNUMBER(EQ860),EQ860*#REF!,"")</f>
        <v>#REF!</v>
      </c>
      <c r="FC860" s="53" t="str">
        <f>IF(ISNUMBER(ER860),ER860*#REF!,"")</f>
        <v/>
      </c>
      <c r="FD860" s="53" t="str">
        <f>IF(ISNUMBER(ES860),ES860*#REF!,"")</f>
        <v/>
      </c>
      <c r="FE860" s="53" t="e">
        <f>IF(ISNUMBER(ET860),ET860*#REF!,"")</f>
        <v>#REF!</v>
      </c>
      <c r="FF860" s="52" t="e">
        <f>IF(ISNUMBER(EU860),EU860*#REF!,"")</f>
        <v>#REF!</v>
      </c>
      <c r="FG860" s="55" t="str">
        <f t="shared" si="1099"/>
        <v/>
      </c>
      <c r="FH860" s="55" t="str">
        <f t="shared" si="1100"/>
        <v/>
      </c>
      <c r="FI860" s="55" t="str">
        <f t="shared" si="1101"/>
        <v/>
      </c>
      <c r="FJ860" s="55" t="str">
        <f t="shared" si="1102"/>
        <v/>
      </c>
      <c r="FK860" s="55" t="str">
        <f t="shared" si="1103"/>
        <v/>
      </c>
      <c r="FL860" s="55" t="str">
        <f t="shared" si="1104"/>
        <v/>
      </c>
      <c r="FM860" s="55" t="str">
        <f t="shared" si="1105"/>
        <v/>
      </c>
      <c r="FN860" s="55" t="str">
        <f t="shared" si="1106"/>
        <v/>
      </c>
      <c r="FO860" s="55" t="str">
        <f t="shared" si="1107"/>
        <v/>
      </c>
      <c r="FP860" s="55" t="str">
        <f t="shared" si="1108"/>
        <v/>
      </c>
      <c r="FQ860" s="59" t="str">
        <f t="shared" si="1109"/>
        <v/>
      </c>
      <c r="FR860" s="53" t="str">
        <f t="shared" si="1060"/>
        <v/>
      </c>
      <c r="FS860" s="53" t="e">
        <f t="shared" si="1110"/>
        <v>#VALUE!</v>
      </c>
      <c r="FT860" s="19" t="e">
        <f t="shared" si="1111"/>
        <v>#VALUE!</v>
      </c>
      <c r="FU860" s="19" t="e">
        <f t="shared" si="1112"/>
        <v>#VALUE!</v>
      </c>
      <c r="FV860" s="19" t="e">
        <f t="shared" si="1113"/>
        <v>#VALUE!</v>
      </c>
      <c r="FW860" s="50" t="e">
        <f t="shared" si="1114"/>
        <v>#VALUE!</v>
      </c>
      <c r="FX860" s="120">
        <f t="shared" si="1115"/>
        <v>0</v>
      </c>
      <c r="FY860" s="120">
        <f t="shared" si="1116"/>
        <v>0</v>
      </c>
      <c r="FZ860" s="120">
        <f t="shared" si="1117"/>
        <v>0</v>
      </c>
      <c r="GA860" s="120">
        <f t="shared" si="1118"/>
        <v>0</v>
      </c>
      <c r="GB860" s="120">
        <f t="shared" si="1119"/>
        <v>0</v>
      </c>
      <c r="GC860" s="120">
        <f t="shared" si="1120"/>
        <v>0</v>
      </c>
      <c r="GD860" s="120">
        <f t="shared" si="1121"/>
        <v>0</v>
      </c>
      <c r="GE860" s="120">
        <f t="shared" si="1122"/>
        <v>0</v>
      </c>
      <c r="GF860" s="120">
        <f t="shared" si="1123"/>
        <v>0</v>
      </c>
      <c r="GG860">
        <f t="shared" si="1124"/>
        <v>0</v>
      </c>
      <c r="GH860">
        <f t="shared" si="1125"/>
        <v>0</v>
      </c>
      <c r="GI860">
        <v>6</v>
      </c>
      <c r="GJ860" t="str">
        <f t="shared" si="1126"/>
        <v/>
      </c>
    </row>
    <row r="861" spans="1:192" x14ac:dyDescent="0.2">
      <c r="A861" s="50">
        <f t="shared" si="1057"/>
        <v>860</v>
      </c>
      <c r="B861" s="58" t="s">
        <v>755</v>
      </c>
      <c r="C861" s="58" t="s">
        <v>2441</v>
      </c>
      <c r="D861" s="58"/>
      <c r="E861" s="58"/>
      <c r="F861" s="271">
        <v>3479870</v>
      </c>
      <c r="G861" s="271">
        <v>5574570</v>
      </c>
      <c r="H861" s="77">
        <f t="shared" si="1066"/>
        <v>479803.62200000003</v>
      </c>
      <c r="I861" s="77">
        <f t="shared" si="1067"/>
        <v>5572779.9620000003</v>
      </c>
      <c r="J861" s="211">
        <v>161</v>
      </c>
      <c r="K861" s="19" t="s">
        <v>2275</v>
      </c>
      <c r="L861" s="66">
        <v>5</v>
      </c>
      <c r="M861" s="83"/>
      <c r="O861" s="83"/>
      <c r="P861" s="83"/>
      <c r="Q861" s="58" t="s">
        <v>2822</v>
      </c>
      <c r="R861" s="58" t="s">
        <v>1484</v>
      </c>
      <c r="S861" s="58" t="s">
        <v>1323</v>
      </c>
      <c r="T861" s="241" t="str">
        <f t="shared" si="1068"/>
        <v>-</v>
      </c>
      <c r="U861" s="241" t="str">
        <f t="shared" si="1069"/>
        <v>M</v>
      </c>
      <c r="V861" s="241" t="str">
        <f t="shared" si="1070"/>
        <v>-</v>
      </c>
      <c r="W861" s="241" t="str">
        <f t="shared" si="1059"/>
        <v>A</v>
      </c>
      <c r="X861" s="260">
        <f t="shared" si="1058"/>
        <v>6</v>
      </c>
      <c r="Y861" s="261" t="str">
        <f t="shared" si="1061"/>
        <v/>
      </c>
      <c r="Z861" s="68" t="s">
        <v>2170</v>
      </c>
      <c r="AA861" s="48">
        <v>18160</v>
      </c>
      <c r="AB861" s="77">
        <v>2</v>
      </c>
      <c r="AC861" s="58" t="s">
        <v>418</v>
      </c>
      <c r="AD861" s="58" t="s">
        <v>2442</v>
      </c>
      <c r="AE861" s="68"/>
      <c r="AF861" s="83">
        <v>13</v>
      </c>
      <c r="AG861" s="83"/>
      <c r="AH861" s="83"/>
      <c r="AI861" s="83"/>
      <c r="AJ861" s="83"/>
      <c r="AK861" s="83"/>
      <c r="AL861" s="83"/>
      <c r="AM861" s="83"/>
      <c r="AN861" s="58"/>
      <c r="AO861" s="58"/>
      <c r="AP861" s="83"/>
      <c r="AQ861" s="58"/>
      <c r="AR861">
        <v>1478.2</v>
      </c>
      <c r="AS861" s="193">
        <f t="shared" si="1064"/>
        <v>1495.0051799999999</v>
      </c>
      <c r="AT861" s="248" t="str">
        <f t="shared" si="1065"/>
        <v/>
      </c>
      <c r="AU861" s="58">
        <v>71.44</v>
      </c>
      <c r="AV861" s="58">
        <v>85.62</v>
      </c>
      <c r="AW861" s="58">
        <v>185.38</v>
      </c>
      <c r="AX861" s="58">
        <v>152.68</v>
      </c>
      <c r="AY861" s="58">
        <v>13.16</v>
      </c>
      <c r="AZ861" s="68">
        <v>956.95</v>
      </c>
      <c r="BA861" s="58"/>
      <c r="BB861" s="58">
        <v>3.45</v>
      </c>
      <c r="BC861" s="58"/>
      <c r="BD861" s="58">
        <v>0.35</v>
      </c>
      <c r="BE861" s="58">
        <v>2.8</v>
      </c>
      <c r="BF861" s="58">
        <v>0.8</v>
      </c>
      <c r="BG861" s="58"/>
      <c r="BH861" s="58"/>
      <c r="BI861" s="58"/>
      <c r="BJ861" s="58">
        <v>0.3</v>
      </c>
      <c r="BK861" s="58"/>
      <c r="BL861" s="58"/>
      <c r="BM861" s="58">
        <v>22.07</v>
      </c>
      <c r="BN861" s="68"/>
      <c r="BO861" s="81"/>
      <c r="BP861" s="81">
        <v>5.18</v>
      </c>
      <c r="BQ861" s="81"/>
      <c r="BR861" s="81"/>
      <c r="BS861" s="81"/>
      <c r="BT861" s="81"/>
      <c r="BU861" s="81"/>
      <c r="BV861" s="81"/>
      <c r="BW861" s="81"/>
      <c r="BX861" s="81"/>
      <c r="BY861" s="81"/>
      <c r="BZ861" s="81"/>
      <c r="CA861" s="81"/>
      <c r="CB861" s="81"/>
      <c r="CC861" s="81"/>
      <c r="CD861" s="81"/>
      <c r="CE861" s="81"/>
      <c r="CF861" s="81"/>
      <c r="CG861" s="81"/>
      <c r="CH861" s="81"/>
      <c r="CI861" s="81"/>
      <c r="CJ861" s="81"/>
      <c r="CK861" s="81"/>
      <c r="CL861" s="82"/>
      <c r="CM861" s="81"/>
      <c r="CN861" s="81">
        <v>3257</v>
      </c>
      <c r="CO861" s="81"/>
      <c r="CP861" s="58"/>
      <c r="CQ861" s="68"/>
      <c r="CR861" s="58"/>
      <c r="CS861" s="58"/>
      <c r="CT861" s="58"/>
      <c r="CU861" s="58"/>
      <c r="CV861" s="58"/>
      <c r="CW861" s="58"/>
      <c r="CX861" s="58"/>
      <c r="CY861" s="58"/>
      <c r="CZ861" s="58"/>
      <c r="DA861" s="68"/>
      <c r="DB861" s="81"/>
      <c r="DC861" s="81"/>
      <c r="DD861" s="81"/>
      <c r="DE861" s="81"/>
      <c r="DF861" s="81"/>
      <c r="DG861" s="81"/>
      <c r="DH861" s="81"/>
      <c r="DI861" s="81"/>
      <c r="DJ861" s="81"/>
      <c r="DK861" s="103"/>
      <c r="DL861" s="103"/>
      <c r="DM861" s="103"/>
      <c r="DN861" s="81"/>
      <c r="DO861" s="81"/>
      <c r="DP861" s="103"/>
      <c r="DQ861" s="103"/>
      <c r="DR861" s="103"/>
      <c r="DS861" s="104"/>
      <c r="DT861" s="50">
        <f t="shared" si="1071"/>
        <v>0</v>
      </c>
      <c r="DU861" s="73">
        <f t="shared" si="1072"/>
        <v>1</v>
      </c>
      <c r="DV861" s="73">
        <f t="shared" si="1073"/>
        <v>0</v>
      </c>
      <c r="DW861" s="73">
        <f t="shared" si="1074"/>
        <v>0</v>
      </c>
      <c r="DX861" s="73">
        <f t="shared" si="1075"/>
        <v>0</v>
      </c>
      <c r="DY861" s="125">
        <f t="shared" si="1076"/>
        <v>0</v>
      </c>
      <c r="DZ861" s="73">
        <f t="shared" si="1077"/>
        <v>1</v>
      </c>
      <c r="EA861" s="19">
        <f t="shared" si="1078"/>
        <v>0</v>
      </c>
      <c r="EB861" s="50">
        <f t="shared" si="1079"/>
        <v>0</v>
      </c>
      <c r="EC861" s="19">
        <f t="shared" si="1080"/>
        <v>0</v>
      </c>
      <c r="ED861" s="19">
        <f t="shared" si="1081"/>
        <v>1</v>
      </c>
      <c r="EE861" s="19">
        <f t="shared" si="1082"/>
        <v>0</v>
      </c>
      <c r="EF861" s="50">
        <f t="shared" si="1083"/>
        <v>0</v>
      </c>
      <c r="EG861" s="19">
        <f t="shared" si="1084"/>
        <v>0</v>
      </c>
      <c r="EH861" s="19">
        <f t="shared" si="1085"/>
        <v>1</v>
      </c>
      <c r="EI861" s="50">
        <f t="shared" si="1086"/>
        <v>0</v>
      </c>
      <c r="EJ861" s="125">
        <f t="shared" si="1087"/>
        <v>2</v>
      </c>
      <c r="EK861">
        <f t="shared" si="1088"/>
        <v>71.44</v>
      </c>
      <c r="EL861">
        <f t="shared" si="1089"/>
        <v>3.45</v>
      </c>
      <c r="EM861">
        <f t="shared" si="1090"/>
        <v>85.62</v>
      </c>
      <c r="EN861">
        <f t="shared" si="1091"/>
        <v>185.38</v>
      </c>
      <c r="EO861">
        <f t="shared" si="1092"/>
        <v>0.8</v>
      </c>
      <c r="EP861">
        <f t="shared" si="1093"/>
        <v>2.8</v>
      </c>
      <c r="EQ861">
        <f t="shared" si="1094"/>
        <v>956.95</v>
      </c>
      <c r="ER861" t="str">
        <f t="shared" si="1095"/>
        <v/>
      </c>
      <c r="ES861">
        <f t="shared" si="1096"/>
        <v>0.3</v>
      </c>
      <c r="ET861">
        <f t="shared" si="1097"/>
        <v>13.16</v>
      </c>
      <c r="EU861" s="61">
        <f t="shared" si="1098"/>
        <v>152.68</v>
      </c>
      <c r="EV861" s="53" t="e">
        <f>IF(ISNUMBER(EK861),EK861*#REF!,"")</f>
        <v>#REF!</v>
      </c>
      <c r="EW861" s="53" t="e">
        <f>IF(ISNUMBER(EL861),EL861*#REF!,"")</f>
        <v>#REF!</v>
      </c>
      <c r="EX861" s="53" t="e">
        <f>IF(ISNUMBER(EM861),EM861*#REF!,"")</f>
        <v>#REF!</v>
      </c>
      <c r="EY861" s="53" t="e">
        <f>IF(ISNUMBER(EN861),EN861*#REF!,"")</f>
        <v>#REF!</v>
      </c>
      <c r="EZ861" s="53" t="e">
        <f>IF(ISNUMBER(EO861),EO861*#REF!,"")</f>
        <v>#REF!</v>
      </c>
      <c r="FA861" s="53" t="e">
        <f>IF(ISNUMBER(EP861),EP861*#REF!,"")</f>
        <v>#REF!</v>
      </c>
      <c r="FB861" s="53" t="e">
        <f>IF(ISNUMBER(EQ861),EQ861*#REF!,"")</f>
        <v>#REF!</v>
      </c>
      <c r="FC861" s="53" t="str">
        <f>IF(ISNUMBER(ER861),ER861*#REF!,"")</f>
        <v/>
      </c>
      <c r="FD861" s="53" t="e">
        <f>IF(ISNUMBER(ES861),ES861*#REF!,"")</f>
        <v>#REF!</v>
      </c>
      <c r="FE861" s="53" t="e">
        <f>IF(ISNUMBER(ET861),ET861*#REF!,"")</f>
        <v>#REF!</v>
      </c>
      <c r="FF861" s="52" t="e">
        <f>IF(ISNUMBER(EU861),EU861*#REF!,"")</f>
        <v>#REF!</v>
      </c>
      <c r="FG861" s="55" t="str">
        <f t="shared" si="1099"/>
        <v/>
      </c>
      <c r="FH861" s="55" t="str">
        <f t="shared" si="1100"/>
        <v/>
      </c>
      <c r="FI861" s="55" t="str">
        <f t="shared" si="1101"/>
        <v/>
      </c>
      <c r="FJ861" s="55" t="str">
        <f t="shared" si="1102"/>
        <v/>
      </c>
      <c r="FK861" s="55" t="str">
        <f t="shared" si="1103"/>
        <v/>
      </c>
      <c r="FL861" s="55" t="str">
        <f t="shared" si="1104"/>
        <v/>
      </c>
      <c r="FM861" s="55" t="str">
        <f t="shared" si="1105"/>
        <v/>
      </c>
      <c r="FN861" s="55" t="str">
        <f t="shared" si="1106"/>
        <v/>
      </c>
      <c r="FO861" s="55" t="str">
        <f t="shared" si="1107"/>
        <v/>
      </c>
      <c r="FP861" s="55" t="str">
        <f t="shared" si="1108"/>
        <v/>
      </c>
      <c r="FQ861" s="59" t="str">
        <f t="shared" si="1109"/>
        <v/>
      </c>
      <c r="FR861" s="53" t="str">
        <f t="shared" si="1060"/>
        <v/>
      </c>
      <c r="FS861" s="53" t="e">
        <f t="shared" si="1110"/>
        <v>#VALUE!</v>
      </c>
      <c r="FT861" s="19" t="e">
        <f t="shared" si="1111"/>
        <v>#VALUE!</v>
      </c>
      <c r="FU861" s="19" t="e">
        <f t="shared" si="1112"/>
        <v>#VALUE!</v>
      </c>
      <c r="FV861" s="19" t="e">
        <f t="shared" si="1113"/>
        <v>#VALUE!</v>
      </c>
      <c r="FW861" s="50" t="e">
        <f t="shared" si="1114"/>
        <v>#VALUE!</v>
      </c>
      <c r="FX861" s="120">
        <f t="shared" si="1115"/>
        <v>0</v>
      </c>
      <c r="FY861" s="120">
        <f t="shared" si="1116"/>
        <v>0</v>
      </c>
      <c r="FZ861" s="120">
        <f t="shared" si="1117"/>
        <v>0</v>
      </c>
      <c r="GA861" s="120">
        <f t="shared" si="1118"/>
        <v>0</v>
      </c>
      <c r="GB861" s="120">
        <f t="shared" si="1119"/>
        <v>0</v>
      </c>
      <c r="GC861" s="120">
        <f t="shared" si="1120"/>
        <v>0</v>
      </c>
      <c r="GD861" s="120">
        <f t="shared" si="1121"/>
        <v>0</v>
      </c>
      <c r="GE861" s="120">
        <f t="shared" si="1122"/>
        <v>0</v>
      </c>
      <c r="GF861" s="120">
        <f t="shared" si="1123"/>
        <v>0</v>
      </c>
      <c r="GG861">
        <f t="shared" si="1124"/>
        <v>0</v>
      </c>
      <c r="GH861">
        <f t="shared" si="1125"/>
        <v>0</v>
      </c>
      <c r="GI861">
        <v>6</v>
      </c>
      <c r="GJ861" t="str">
        <f t="shared" si="1126"/>
        <v/>
      </c>
    </row>
    <row r="862" spans="1:192" x14ac:dyDescent="0.2">
      <c r="A862" s="50">
        <f t="shared" ref="A862:A925" si="1127">A861+1</f>
        <v>861</v>
      </c>
      <c r="B862" s="58" t="s">
        <v>755</v>
      </c>
      <c r="C862" s="58" t="s">
        <v>2441</v>
      </c>
      <c r="D862" s="58"/>
      <c r="E862" s="58"/>
      <c r="F862" s="271">
        <v>3479870</v>
      </c>
      <c r="G862" s="271">
        <v>5574570</v>
      </c>
      <c r="H862" s="77">
        <f t="shared" si="1066"/>
        <v>479803.62200000003</v>
      </c>
      <c r="I862" s="77">
        <f t="shared" si="1067"/>
        <v>5572779.9620000003</v>
      </c>
      <c r="J862" s="266">
        <v>161</v>
      </c>
      <c r="K862" s="19" t="s">
        <v>2275</v>
      </c>
      <c r="L862" s="66">
        <v>5</v>
      </c>
      <c r="M862" s="83"/>
      <c r="O862" s="83"/>
      <c r="P862" s="83"/>
      <c r="Q862" s="58" t="s">
        <v>2822</v>
      </c>
      <c r="R862" s="58" t="s">
        <v>1484</v>
      </c>
      <c r="S862" s="58" t="s">
        <v>1323</v>
      </c>
      <c r="T862" s="241" t="str">
        <f t="shared" si="1068"/>
        <v>-</v>
      </c>
      <c r="U862" s="241" t="str">
        <f t="shared" si="1069"/>
        <v>M</v>
      </c>
      <c r="V862" s="241" t="str">
        <f t="shared" si="1070"/>
        <v>-</v>
      </c>
      <c r="W862" s="241" t="str">
        <f t="shared" si="1059"/>
        <v>A</v>
      </c>
      <c r="X862" s="260">
        <f t="shared" si="1058"/>
        <v>6</v>
      </c>
      <c r="Y862" s="261" t="str">
        <f t="shared" si="1061"/>
        <v/>
      </c>
      <c r="Z862" s="68"/>
      <c r="AA862" s="86">
        <v>25045</v>
      </c>
      <c r="AB862" s="77">
        <v>3</v>
      </c>
      <c r="AC862" s="58" t="s">
        <v>560</v>
      </c>
      <c r="AD862" s="58" t="s">
        <v>2443</v>
      </c>
      <c r="AE862" s="68"/>
      <c r="AF862" s="63">
        <v>13</v>
      </c>
      <c r="AG862" s="83"/>
      <c r="AH862" s="83">
        <v>6.2</v>
      </c>
      <c r="AI862" s="83"/>
      <c r="AJ862" s="83">
        <v>0.99990000000000001</v>
      </c>
      <c r="AK862" s="83">
        <v>20</v>
      </c>
      <c r="AL862" s="83"/>
      <c r="AM862" s="83"/>
      <c r="AN862" s="58"/>
      <c r="AO862" s="58"/>
      <c r="AP862" s="83"/>
      <c r="AQ862" s="58"/>
      <c r="AR862" s="2">
        <v>1235</v>
      </c>
      <c r="AS862" s="193">
        <f t="shared" si="1064"/>
        <v>1235.7800000000002</v>
      </c>
      <c r="AT862" s="248" t="str">
        <f t="shared" si="1065"/>
        <v/>
      </c>
      <c r="AU862" s="58">
        <v>71.3</v>
      </c>
      <c r="AV862" s="58">
        <v>69.3</v>
      </c>
      <c r="AW862" s="58">
        <v>151.5</v>
      </c>
      <c r="AX862" s="58">
        <v>114.7</v>
      </c>
      <c r="AY862" s="64">
        <v>13</v>
      </c>
      <c r="AZ862" s="68">
        <v>793.8</v>
      </c>
      <c r="BA862" s="58"/>
      <c r="BB862" s="58">
        <v>3.25</v>
      </c>
      <c r="BC862" s="58"/>
      <c r="BD862" s="58">
        <v>0.21</v>
      </c>
      <c r="BE862" s="58">
        <v>2.06</v>
      </c>
      <c r="BF862" s="58">
        <v>0.63</v>
      </c>
      <c r="BG862" s="58"/>
      <c r="BH862" s="58"/>
      <c r="BI862" s="58"/>
      <c r="BJ862" s="58">
        <v>0.63</v>
      </c>
      <c r="BK862" s="58"/>
      <c r="BL862" s="58"/>
      <c r="BM862" s="58">
        <v>15.4</v>
      </c>
      <c r="BN862" s="68"/>
      <c r="BO862" s="81"/>
      <c r="BP862" s="81"/>
      <c r="BQ862" s="81"/>
      <c r="BR862" s="81"/>
      <c r="BS862" s="81"/>
      <c r="BT862" s="81"/>
      <c r="BU862" s="81"/>
      <c r="BV862" s="81"/>
      <c r="BW862" s="81"/>
      <c r="BX862" s="81"/>
      <c r="BY862" s="81"/>
      <c r="BZ862" s="81"/>
      <c r="CA862" s="81"/>
      <c r="CB862" s="81"/>
      <c r="CC862" s="81"/>
      <c r="CD862" s="81"/>
      <c r="CE862" s="81"/>
      <c r="CF862" s="81"/>
      <c r="CG862" s="81"/>
      <c r="CH862" s="81"/>
      <c r="CI862" s="81"/>
      <c r="CJ862" s="81"/>
      <c r="CK862" s="81"/>
      <c r="CL862" s="82"/>
      <c r="CM862" s="81"/>
      <c r="CN862" s="81">
        <v>1240</v>
      </c>
      <c r="CO862" s="81"/>
      <c r="CP862" s="58"/>
      <c r="CQ862" s="68"/>
      <c r="CR862" s="58"/>
      <c r="CS862" s="58"/>
      <c r="CT862" s="58"/>
      <c r="CU862" s="58"/>
      <c r="CV862" s="58"/>
      <c r="CW862" s="58"/>
      <c r="CX862" s="58"/>
      <c r="CY862" s="58"/>
      <c r="CZ862" s="58"/>
      <c r="DA862" s="68"/>
      <c r="DB862" s="81"/>
      <c r="DC862" s="81"/>
      <c r="DD862" s="81"/>
      <c r="DE862" s="81"/>
      <c r="DF862" s="81"/>
      <c r="DG862" s="81"/>
      <c r="DH862" s="81">
        <v>-5.5</v>
      </c>
      <c r="DI862" s="81"/>
      <c r="DJ862" s="81"/>
      <c r="DK862" s="90"/>
      <c r="DL862" s="90"/>
      <c r="DM862" s="90"/>
      <c r="DN862" s="81"/>
      <c r="DO862" s="81"/>
      <c r="DP862" s="90"/>
      <c r="DQ862" s="90"/>
      <c r="DR862" s="90"/>
      <c r="DS862" s="91"/>
      <c r="DT862" s="50">
        <f t="shared" si="1071"/>
        <v>0</v>
      </c>
      <c r="DU862" s="73">
        <f t="shared" si="1072"/>
        <v>1</v>
      </c>
      <c r="DV862" s="73">
        <f t="shared" si="1073"/>
        <v>0</v>
      </c>
      <c r="DW862" s="73">
        <f t="shared" si="1074"/>
        <v>0</v>
      </c>
      <c r="DX862" s="73">
        <f t="shared" si="1075"/>
        <v>0</v>
      </c>
      <c r="DY862" s="125">
        <f t="shared" si="1076"/>
        <v>0</v>
      </c>
      <c r="DZ862" s="73">
        <f t="shared" si="1077"/>
        <v>1</v>
      </c>
      <c r="EA862" s="19">
        <f t="shared" si="1078"/>
        <v>0</v>
      </c>
      <c r="EB862" s="50">
        <f t="shared" si="1079"/>
        <v>0</v>
      </c>
      <c r="EC862" s="19">
        <f t="shared" si="1080"/>
        <v>0</v>
      </c>
      <c r="ED862" s="19">
        <f t="shared" si="1081"/>
        <v>1</v>
      </c>
      <c r="EE862" s="19">
        <f t="shared" si="1082"/>
        <v>0</v>
      </c>
      <c r="EF862" s="50">
        <f t="shared" si="1083"/>
        <v>0</v>
      </c>
      <c r="EG862" s="19">
        <f t="shared" si="1084"/>
        <v>0</v>
      </c>
      <c r="EH862" s="19">
        <f t="shared" si="1085"/>
        <v>1</v>
      </c>
      <c r="EI862" s="50">
        <f t="shared" si="1086"/>
        <v>0</v>
      </c>
      <c r="EJ862" s="125">
        <f t="shared" si="1087"/>
        <v>2</v>
      </c>
      <c r="EK862">
        <f t="shared" si="1088"/>
        <v>71.3</v>
      </c>
      <c r="EL862">
        <f t="shared" si="1089"/>
        <v>3.25</v>
      </c>
      <c r="EM862">
        <f t="shared" si="1090"/>
        <v>69.3</v>
      </c>
      <c r="EN862">
        <f t="shared" si="1091"/>
        <v>151.5</v>
      </c>
      <c r="EO862">
        <f t="shared" si="1092"/>
        <v>0.63</v>
      </c>
      <c r="EP862">
        <f t="shared" si="1093"/>
        <v>2.06</v>
      </c>
      <c r="EQ862">
        <f t="shared" si="1094"/>
        <v>793.8</v>
      </c>
      <c r="ER862" t="str">
        <f t="shared" si="1095"/>
        <v/>
      </c>
      <c r="ES862">
        <f t="shared" si="1096"/>
        <v>0.63</v>
      </c>
      <c r="ET862">
        <f t="shared" si="1097"/>
        <v>13</v>
      </c>
      <c r="EU862" s="61">
        <f t="shared" si="1098"/>
        <v>114.7</v>
      </c>
      <c r="EV862" s="53" t="e">
        <f>IF(ISNUMBER(EK862),EK862*#REF!,"")</f>
        <v>#REF!</v>
      </c>
      <c r="EW862" s="53" t="e">
        <f>IF(ISNUMBER(EL862),EL862*#REF!,"")</f>
        <v>#REF!</v>
      </c>
      <c r="EX862" s="53" t="e">
        <f>IF(ISNUMBER(EM862),EM862*#REF!,"")</f>
        <v>#REF!</v>
      </c>
      <c r="EY862" s="53" t="e">
        <f>IF(ISNUMBER(EN862),EN862*#REF!,"")</f>
        <v>#REF!</v>
      </c>
      <c r="EZ862" s="53" t="e">
        <f>IF(ISNUMBER(EO862),EO862*#REF!,"")</f>
        <v>#REF!</v>
      </c>
      <c r="FA862" s="53" t="e">
        <f>IF(ISNUMBER(EP862),EP862*#REF!,"")</f>
        <v>#REF!</v>
      </c>
      <c r="FB862" s="53" t="e">
        <f>IF(ISNUMBER(EQ862),EQ862*#REF!,"")</f>
        <v>#REF!</v>
      </c>
      <c r="FC862" s="53" t="str">
        <f>IF(ISNUMBER(ER862),ER862*#REF!,"")</f>
        <v/>
      </c>
      <c r="FD862" s="53" t="e">
        <f>IF(ISNUMBER(ES862),ES862*#REF!,"")</f>
        <v>#REF!</v>
      </c>
      <c r="FE862" s="53" t="e">
        <f>IF(ISNUMBER(ET862),ET862*#REF!,"")</f>
        <v>#REF!</v>
      </c>
      <c r="FF862" s="52" t="e">
        <f>IF(ISNUMBER(EU862),EU862*#REF!,"")</f>
        <v>#REF!</v>
      </c>
      <c r="FG862" s="55" t="str">
        <f t="shared" si="1099"/>
        <v/>
      </c>
      <c r="FH862" s="55" t="str">
        <f t="shared" si="1100"/>
        <v/>
      </c>
      <c r="FI862" s="55" t="str">
        <f t="shared" si="1101"/>
        <v/>
      </c>
      <c r="FJ862" s="55" t="str">
        <f t="shared" si="1102"/>
        <v/>
      </c>
      <c r="FK862" s="55" t="str">
        <f t="shared" si="1103"/>
        <v/>
      </c>
      <c r="FL862" s="55" t="str">
        <f t="shared" si="1104"/>
        <v/>
      </c>
      <c r="FM862" s="55" t="str">
        <f t="shared" si="1105"/>
        <v/>
      </c>
      <c r="FN862" s="55" t="str">
        <f t="shared" si="1106"/>
        <v/>
      </c>
      <c r="FO862" s="55" t="str">
        <f t="shared" si="1107"/>
        <v/>
      </c>
      <c r="FP862" s="55" t="str">
        <f t="shared" si="1108"/>
        <v/>
      </c>
      <c r="FQ862" s="59" t="str">
        <f t="shared" si="1109"/>
        <v/>
      </c>
      <c r="FR862" s="53" t="str">
        <f t="shared" si="1060"/>
        <v/>
      </c>
      <c r="FS862" s="53" t="e">
        <f t="shared" si="1110"/>
        <v>#VALUE!</v>
      </c>
      <c r="FT862" s="19" t="e">
        <f t="shared" si="1111"/>
        <v>#VALUE!</v>
      </c>
      <c r="FU862" s="19" t="e">
        <f t="shared" si="1112"/>
        <v>#VALUE!</v>
      </c>
      <c r="FV862" s="19" t="e">
        <f t="shared" si="1113"/>
        <v>#VALUE!</v>
      </c>
      <c r="FW862" s="50" t="e">
        <f t="shared" si="1114"/>
        <v>#VALUE!</v>
      </c>
      <c r="FX862" s="120">
        <f t="shared" si="1115"/>
        <v>0</v>
      </c>
      <c r="FY862" s="120">
        <f t="shared" si="1116"/>
        <v>0</v>
      </c>
      <c r="FZ862" s="120">
        <f t="shared" si="1117"/>
        <v>0</v>
      </c>
      <c r="GA862" s="120">
        <f t="shared" si="1118"/>
        <v>0</v>
      </c>
      <c r="GB862" s="120">
        <f t="shared" si="1119"/>
        <v>0</v>
      </c>
      <c r="GC862" s="120">
        <f t="shared" si="1120"/>
        <v>0</v>
      </c>
      <c r="GD862" s="120">
        <f t="shared" si="1121"/>
        <v>0</v>
      </c>
      <c r="GE862" s="120">
        <f t="shared" si="1122"/>
        <v>0</v>
      </c>
      <c r="GF862" s="120">
        <f t="shared" si="1123"/>
        <v>0</v>
      </c>
      <c r="GG862">
        <f t="shared" si="1124"/>
        <v>0</v>
      </c>
      <c r="GH862">
        <f t="shared" si="1125"/>
        <v>0</v>
      </c>
      <c r="GI862">
        <v>6</v>
      </c>
      <c r="GJ862" t="str">
        <f t="shared" si="1126"/>
        <v/>
      </c>
    </row>
    <row r="863" spans="1:192" ht="15" x14ac:dyDescent="0.25">
      <c r="A863" s="50">
        <f t="shared" si="1127"/>
        <v>862</v>
      </c>
      <c r="B863" s="2" t="s">
        <v>756</v>
      </c>
      <c r="C863" s="51" t="s">
        <v>917</v>
      </c>
      <c r="F863" s="275">
        <v>3477600</v>
      </c>
      <c r="G863" s="277">
        <v>5574440</v>
      </c>
      <c r="H863" s="78">
        <f t="shared" si="1066"/>
        <v>477534.53</v>
      </c>
      <c r="I863" s="78">
        <f t="shared" si="1067"/>
        <v>5572650.0140000004</v>
      </c>
      <c r="J863" s="45">
        <v>218</v>
      </c>
      <c r="K863" s="19" t="s">
        <v>2275</v>
      </c>
      <c r="L863" s="66">
        <v>8</v>
      </c>
      <c r="Q863" s="2" t="s">
        <v>2822</v>
      </c>
      <c r="R863" t="s">
        <v>1484</v>
      </c>
      <c r="S863" t="s">
        <v>1323</v>
      </c>
      <c r="T863" s="241" t="str">
        <f t="shared" si="1068"/>
        <v>-</v>
      </c>
      <c r="U863" s="241" t="str">
        <f t="shared" si="1069"/>
        <v>M</v>
      </c>
      <c r="V863" s="241" t="str">
        <f t="shared" si="1070"/>
        <v>-</v>
      </c>
      <c r="W863" s="241" t="str">
        <f t="shared" si="1059"/>
        <v>A</v>
      </c>
      <c r="X863" s="260">
        <f t="shared" si="1058"/>
        <v>6</v>
      </c>
      <c r="Y863" s="261" t="str">
        <f t="shared" si="1061"/>
        <v/>
      </c>
      <c r="Z863" s="61" t="s">
        <v>1587</v>
      </c>
      <c r="AA863" s="48">
        <v>11002</v>
      </c>
      <c r="AB863" s="73">
        <v>1</v>
      </c>
      <c r="AD863" t="s">
        <v>2444</v>
      </c>
      <c r="AE863" s="57" t="s">
        <v>2445</v>
      </c>
      <c r="AF863" s="66">
        <v>12</v>
      </c>
      <c r="AI863" s="272"/>
      <c r="AR863">
        <v>1015.2</v>
      </c>
      <c r="AS863" s="193">
        <f t="shared" si="1064"/>
        <v>1007.8</v>
      </c>
      <c r="AT863" s="248" t="str">
        <f t="shared" si="1065"/>
        <v/>
      </c>
      <c r="AU863">
        <v>51.9</v>
      </c>
      <c r="AV863">
        <v>36.299999999999997</v>
      </c>
      <c r="AW863">
        <v>149.30000000000001</v>
      </c>
      <c r="AX863">
        <v>82</v>
      </c>
      <c r="AY863">
        <v>17.3</v>
      </c>
      <c r="AZ863" s="61">
        <v>671</v>
      </c>
      <c r="BO863" s="90"/>
      <c r="BP863" s="273"/>
      <c r="BQ863" s="90"/>
      <c r="BR863" s="90"/>
      <c r="BS863" s="90"/>
      <c r="BT863" s="90"/>
      <c r="BU863" s="90"/>
      <c r="BV863" s="90"/>
      <c r="BW863" s="90"/>
      <c r="BX863" s="90"/>
      <c r="BY863" s="90"/>
      <c r="BZ863" s="90"/>
      <c r="CA863" s="90"/>
      <c r="CB863" s="90"/>
      <c r="CC863" s="90"/>
      <c r="CD863" s="90"/>
      <c r="CE863" s="90"/>
      <c r="CF863" s="90"/>
      <c r="CG863" s="90"/>
      <c r="CH863" s="90"/>
      <c r="CI863" s="90"/>
      <c r="CJ863" s="90"/>
      <c r="CK863" s="90"/>
      <c r="CL863" s="91"/>
      <c r="CM863" s="90"/>
      <c r="CN863" s="90">
        <v>1056</v>
      </c>
      <c r="CO863" s="90"/>
      <c r="DB863" s="103"/>
      <c r="DC863" s="103"/>
      <c r="DD863" s="103"/>
      <c r="DE863" s="103"/>
      <c r="DF863" s="103"/>
      <c r="DG863" s="103"/>
      <c r="DH863" s="103"/>
      <c r="DI863" s="103"/>
      <c r="DJ863" s="103"/>
      <c r="DK863" s="103"/>
      <c r="DL863" s="103"/>
      <c r="DM863" s="103"/>
      <c r="DN863" s="103"/>
      <c r="DO863" s="103"/>
      <c r="DP863" s="103"/>
      <c r="DQ863" s="103"/>
      <c r="DR863" s="103"/>
      <c r="DS863" s="104"/>
      <c r="DT863" s="50">
        <f t="shared" si="1071"/>
        <v>1</v>
      </c>
      <c r="DU863" s="73">
        <f t="shared" si="1072"/>
        <v>1</v>
      </c>
      <c r="DV863" s="73">
        <f t="shared" si="1073"/>
        <v>0</v>
      </c>
      <c r="DW863" s="73">
        <f t="shared" si="1074"/>
        <v>0</v>
      </c>
      <c r="DX863" s="73">
        <f t="shared" si="1075"/>
        <v>0</v>
      </c>
      <c r="DY863" s="125">
        <f t="shared" si="1076"/>
        <v>0</v>
      </c>
      <c r="DZ863" s="73">
        <f t="shared" si="1077"/>
        <v>1</v>
      </c>
      <c r="EA863" s="19">
        <f t="shared" si="1078"/>
        <v>0</v>
      </c>
      <c r="EB863" s="50">
        <f t="shared" si="1079"/>
        <v>0</v>
      </c>
      <c r="EC863" s="19">
        <f t="shared" si="1080"/>
        <v>0</v>
      </c>
      <c r="ED863" s="19">
        <f t="shared" si="1081"/>
        <v>1</v>
      </c>
      <c r="EE863" s="19">
        <f t="shared" si="1082"/>
        <v>0</v>
      </c>
      <c r="EF863" s="50">
        <f t="shared" si="1083"/>
        <v>0</v>
      </c>
      <c r="EG863" s="19">
        <f t="shared" si="1084"/>
        <v>0</v>
      </c>
      <c r="EH863" s="19">
        <f t="shared" si="1085"/>
        <v>1</v>
      </c>
      <c r="EI863" s="50">
        <f t="shared" si="1086"/>
        <v>0</v>
      </c>
      <c r="EJ863" s="125">
        <f t="shared" si="1087"/>
        <v>2</v>
      </c>
      <c r="EK863">
        <f t="shared" si="1088"/>
        <v>51.9</v>
      </c>
      <c r="EL863" t="str">
        <f t="shared" si="1089"/>
        <v/>
      </c>
      <c r="EM863">
        <f t="shared" si="1090"/>
        <v>36.299999999999997</v>
      </c>
      <c r="EN863">
        <f t="shared" si="1091"/>
        <v>149.30000000000001</v>
      </c>
      <c r="EO863" t="str">
        <f t="shared" si="1092"/>
        <v/>
      </c>
      <c r="EP863" t="str">
        <f t="shared" si="1093"/>
        <v/>
      </c>
      <c r="EQ863">
        <f t="shared" si="1094"/>
        <v>671</v>
      </c>
      <c r="ER863" t="str">
        <f t="shared" si="1095"/>
        <v/>
      </c>
      <c r="ES863" t="str">
        <f t="shared" si="1096"/>
        <v/>
      </c>
      <c r="ET863">
        <f t="shared" si="1097"/>
        <v>17.3</v>
      </c>
      <c r="EU863" s="61">
        <f t="shared" si="1098"/>
        <v>82</v>
      </c>
      <c r="EV863" s="53" t="e">
        <f>IF(ISNUMBER(EK863),EK863*#REF!,"")</f>
        <v>#REF!</v>
      </c>
      <c r="EW863" s="53" t="str">
        <f>IF(ISNUMBER(EL863),EL863*#REF!,"")</f>
        <v/>
      </c>
      <c r="EX863" s="53" t="e">
        <f>IF(ISNUMBER(EM863),EM863*#REF!,"")</f>
        <v>#REF!</v>
      </c>
      <c r="EY863" s="53" t="e">
        <f>IF(ISNUMBER(EN863),EN863*#REF!,"")</f>
        <v>#REF!</v>
      </c>
      <c r="EZ863" s="53" t="str">
        <f>IF(ISNUMBER(EO863),EO863*#REF!,"")</f>
        <v/>
      </c>
      <c r="FA863" s="53" t="str">
        <f>IF(ISNUMBER(EP863),EP863*#REF!,"")</f>
        <v/>
      </c>
      <c r="FB863" s="53" t="e">
        <f>IF(ISNUMBER(EQ863),EQ863*#REF!,"")</f>
        <v>#REF!</v>
      </c>
      <c r="FC863" s="53" t="str">
        <f>IF(ISNUMBER(ER863),ER863*#REF!,"")</f>
        <v/>
      </c>
      <c r="FD863" s="53" t="str">
        <f>IF(ISNUMBER(ES863),ES863*#REF!,"")</f>
        <v/>
      </c>
      <c r="FE863" s="53" t="e">
        <f>IF(ISNUMBER(ET863),ET863*#REF!,"")</f>
        <v>#REF!</v>
      </c>
      <c r="FF863" s="52" t="e">
        <f>IF(ISNUMBER(EU863),EU863*#REF!,"")</f>
        <v>#REF!</v>
      </c>
      <c r="FG863" s="55" t="str">
        <f t="shared" si="1099"/>
        <v/>
      </c>
      <c r="FH863" s="55" t="str">
        <f t="shared" si="1100"/>
        <v/>
      </c>
      <c r="FI863" s="55" t="str">
        <f t="shared" si="1101"/>
        <v/>
      </c>
      <c r="FJ863" s="55" t="str">
        <f t="shared" si="1102"/>
        <v/>
      </c>
      <c r="FK863" s="55" t="str">
        <f t="shared" si="1103"/>
        <v/>
      </c>
      <c r="FL863" s="55" t="str">
        <f t="shared" si="1104"/>
        <v/>
      </c>
      <c r="FM863" s="55" t="str">
        <f t="shared" si="1105"/>
        <v/>
      </c>
      <c r="FN863" s="55" t="str">
        <f t="shared" si="1106"/>
        <v/>
      </c>
      <c r="FO863" s="55" t="str">
        <f t="shared" si="1107"/>
        <v/>
      </c>
      <c r="FP863" s="55" t="str">
        <f t="shared" si="1108"/>
        <v/>
      </c>
      <c r="FQ863" s="59" t="str">
        <f t="shared" si="1109"/>
        <v/>
      </c>
      <c r="FR863" s="53" t="str">
        <f t="shared" si="1060"/>
        <v/>
      </c>
      <c r="FS863" s="53" t="e">
        <f t="shared" si="1110"/>
        <v>#VALUE!</v>
      </c>
      <c r="FT863" s="19" t="e">
        <f t="shared" si="1111"/>
        <v>#VALUE!</v>
      </c>
      <c r="FU863" s="19" t="e">
        <f t="shared" si="1112"/>
        <v>#VALUE!</v>
      </c>
      <c r="FV863" s="19" t="e">
        <f t="shared" si="1113"/>
        <v>#VALUE!</v>
      </c>
      <c r="FW863" s="50" t="e">
        <f t="shared" si="1114"/>
        <v>#VALUE!</v>
      </c>
      <c r="FX863" s="120">
        <f t="shared" si="1115"/>
        <v>0</v>
      </c>
      <c r="FY863" s="120">
        <f t="shared" si="1116"/>
        <v>0</v>
      </c>
      <c r="FZ863" s="120">
        <f t="shared" si="1117"/>
        <v>0</v>
      </c>
      <c r="GA863" s="120">
        <f t="shared" si="1118"/>
        <v>0</v>
      </c>
      <c r="GB863" s="120">
        <f t="shared" si="1119"/>
        <v>0</v>
      </c>
      <c r="GC863" s="120">
        <f t="shared" si="1120"/>
        <v>0</v>
      </c>
      <c r="GD863" s="120">
        <f t="shared" si="1121"/>
        <v>0</v>
      </c>
      <c r="GE863" s="120">
        <f t="shared" si="1122"/>
        <v>0</v>
      </c>
      <c r="GF863" s="120">
        <f t="shared" si="1123"/>
        <v>0</v>
      </c>
      <c r="GG863">
        <f t="shared" si="1124"/>
        <v>0</v>
      </c>
      <c r="GH863">
        <f t="shared" si="1125"/>
        <v>0</v>
      </c>
      <c r="GI863">
        <v>6</v>
      </c>
      <c r="GJ863" t="str">
        <f t="shared" si="1126"/>
        <v/>
      </c>
    </row>
    <row r="864" spans="1:192" x14ac:dyDescent="0.2">
      <c r="A864" s="50">
        <f t="shared" si="1127"/>
        <v>863</v>
      </c>
      <c r="B864" t="s">
        <v>149</v>
      </c>
      <c r="C864" t="s">
        <v>244</v>
      </c>
      <c r="F864" s="19">
        <v>3552350</v>
      </c>
      <c r="G864" s="19">
        <v>5652500</v>
      </c>
      <c r="H864" s="77">
        <f t="shared" si="1066"/>
        <v>552254.63</v>
      </c>
      <c r="I864" s="77">
        <f t="shared" si="1067"/>
        <v>5650678.79</v>
      </c>
      <c r="J864" s="19">
        <v>245</v>
      </c>
      <c r="K864" s="19" t="s">
        <v>1334</v>
      </c>
      <c r="L864" s="19">
        <v>128</v>
      </c>
      <c r="M864" s="19">
        <v>83</v>
      </c>
      <c r="N864" s="19">
        <v>128</v>
      </c>
      <c r="Q864" t="s">
        <v>1343</v>
      </c>
      <c r="R864" s="2" t="s">
        <v>2863</v>
      </c>
      <c r="S864" t="s">
        <v>1325</v>
      </c>
      <c r="T864" s="241" t="str">
        <f t="shared" si="1068"/>
        <v>-</v>
      </c>
      <c r="U864" s="241" t="str">
        <f t="shared" si="1069"/>
        <v>M</v>
      </c>
      <c r="V864" s="241" t="str">
        <f t="shared" si="1070"/>
        <v>-</v>
      </c>
      <c r="W864" s="241" t="str">
        <f t="shared" si="1059"/>
        <v>-</v>
      </c>
      <c r="X864" s="260">
        <f t="shared" si="1058"/>
        <v>6</v>
      </c>
      <c r="Y864" s="261" t="str">
        <f t="shared" si="1061"/>
        <v/>
      </c>
      <c r="AA864" s="48">
        <v>35081</v>
      </c>
      <c r="AB864" s="73">
        <v>1</v>
      </c>
      <c r="AD864" t="s">
        <v>2446</v>
      </c>
      <c r="AF864" s="66">
        <v>11.7</v>
      </c>
      <c r="AG864" s="19">
        <v>1790</v>
      </c>
      <c r="AH864" s="47">
        <v>6.9</v>
      </c>
      <c r="AN864">
        <v>60.7</v>
      </c>
      <c r="AO864">
        <v>14.1</v>
      </c>
      <c r="AP864" s="19">
        <v>0.6</v>
      </c>
      <c r="AR864">
        <v>1510.98</v>
      </c>
      <c r="AS864" s="193">
        <f t="shared" si="1064"/>
        <v>1513.2439999999999</v>
      </c>
      <c r="AT864" s="248" t="str">
        <f t="shared" si="1065"/>
        <v/>
      </c>
      <c r="AU864">
        <v>31.9</v>
      </c>
      <c r="AV864">
        <v>80</v>
      </c>
      <c r="AW864">
        <v>302</v>
      </c>
      <c r="AX864">
        <v>22</v>
      </c>
      <c r="AY864">
        <v>762</v>
      </c>
      <c r="AZ864" s="61">
        <v>307</v>
      </c>
      <c r="BB864">
        <v>3.9</v>
      </c>
      <c r="BD864">
        <v>0.05</v>
      </c>
      <c r="BE864">
        <v>1.7</v>
      </c>
      <c r="BF864">
        <v>0.02</v>
      </c>
      <c r="BG864">
        <v>1.85</v>
      </c>
      <c r="BJ864">
        <v>0.3</v>
      </c>
      <c r="BK864">
        <v>0.02</v>
      </c>
      <c r="BN864" s="52">
        <v>0.48399999999999999</v>
      </c>
      <c r="BO864" s="90"/>
      <c r="BP864" s="90"/>
      <c r="BQ864" s="90"/>
      <c r="BR864" s="90">
        <v>20</v>
      </c>
      <c r="BS864" s="90"/>
      <c r="BT864" s="90"/>
      <c r="BU864" s="90"/>
      <c r="BV864" s="90"/>
      <c r="BW864" s="90"/>
      <c r="BX864" s="90"/>
      <c r="BY864" s="90"/>
      <c r="BZ864" s="90"/>
      <c r="CA864" s="90"/>
      <c r="CB864" s="90"/>
      <c r="CC864" s="90"/>
      <c r="CD864" s="90"/>
      <c r="CE864" s="90"/>
      <c r="CF864" s="90"/>
      <c r="CG864" s="90"/>
      <c r="CH864" s="90"/>
      <c r="CI864" s="90"/>
      <c r="CJ864" s="90"/>
      <c r="CK864" s="90"/>
      <c r="CL864" s="91"/>
      <c r="CM864" s="90"/>
      <c r="CN864" s="90" t="s">
        <v>3088</v>
      </c>
      <c r="CO864" s="90"/>
      <c r="DB864" s="103"/>
      <c r="DC864" s="103"/>
      <c r="DD864" s="103"/>
      <c r="DE864" s="103"/>
      <c r="DF864" s="103"/>
      <c r="DG864" s="103"/>
      <c r="DH864" s="103"/>
      <c r="DI864" s="103"/>
      <c r="DJ864" s="103"/>
      <c r="DK864" s="103"/>
      <c r="DL864" s="103"/>
      <c r="DM864" s="103"/>
      <c r="DN864" s="103"/>
      <c r="DO864" s="103"/>
      <c r="DP864" s="103"/>
      <c r="DQ864" s="103"/>
      <c r="DR864" s="103"/>
      <c r="DS864" s="104"/>
      <c r="DT864" s="50">
        <f t="shared" si="1071"/>
        <v>1</v>
      </c>
      <c r="DU864" s="73">
        <f t="shared" si="1072"/>
        <v>0</v>
      </c>
      <c r="DV864" s="73">
        <f t="shared" si="1073"/>
        <v>0</v>
      </c>
      <c r="DW864" s="73">
        <f t="shared" si="1074"/>
        <v>1</v>
      </c>
      <c r="DX864" s="73">
        <f t="shared" si="1075"/>
        <v>0</v>
      </c>
      <c r="DY864" s="125">
        <f t="shared" si="1076"/>
        <v>0</v>
      </c>
      <c r="DZ864" s="73">
        <f t="shared" si="1077"/>
        <v>1</v>
      </c>
      <c r="EA864" s="19">
        <f t="shared" si="1078"/>
        <v>0</v>
      </c>
      <c r="EB864" s="50">
        <f t="shared" si="1079"/>
        <v>0</v>
      </c>
      <c r="EC864" s="19">
        <f t="shared" si="1080"/>
        <v>0</v>
      </c>
      <c r="ED864" s="19">
        <f t="shared" si="1081"/>
        <v>1</v>
      </c>
      <c r="EE864" s="19">
        <f t="shared" si="1082"/>
        <v>0</v>
      </c>
      <c r="EF864" s="50">
        <f t="shared" si="1083"/>
        <v>0</v>
      </c>
      <c r="EG864" s="19">
        <f t="shared" si="1084"/>
        <v>0</v>
      </c>
      <c r="EH864" s="19">
        <f t="shared" si="1085"/>
        <v>0</v>
      </c>
      <c r="EI864" s="50">
        <f t="shared" si="1086"/>
        <v>1</v>
      </c>
      <c r="EJ864" s="125">
        <f t="shared" si="1087"/>
        <v>2</v>
      </c>
      <c r="EK864">
        <f t="shared" si="1088"/>
        <v>31.9</v>
      </c>
      <c r="EL864">
        <f t="shared" si="1089"/>
        <v>3.9</v>
      </c>
      <c r="EM864">
        <f t="shared" si="1090"/>
        <v>80</v>
      </c>
      <c r="EN864">
        <f t="shared" si="1091"/>
        <v>302</v>
      </c>
      <c r="EO864">
        <f t="shared" si="1092"/>
        <v>0.02</v>
      </c>
      <c r="EP864">
        <f t="shared" si="1093"/>
        <v>1.7</v>
      </c>
      <c r="EQ864">
        <f t="shared" si="1094"/>
        <v>307</v>
      </c>
      <c r="ER864" t="str">
        <f t="shared" si="1095"/>
        <v/>
      </c>
      <c r="ES864">
        <f t="shared" si="1096"/>
        <v>0.3</v>
      </c>
      <c r="ET864">
        <f t="shared" si="1097"/>
        <v>762</v>
      </c>
      <c r="EU864" s="61">
        <f t="shared" si="1098"/>
        <v>22</v>
      </c>
      <c r="EV864" s="53" t="e">
        <f>IF(ISNUMBER(EK864),EK864*#REF!,"")</f>
        <v>#REF!</v>
      </c>
      <c r="EW864" s="53" t="e">
        <f>IF(ISNUMBER(EL864),EL864*#REF!,"")</f>
        <v>#REF!</v>
      </c>
      <c r="EX864" s="53" t="e">
        <f>IF(ISNUMBER(EM864),EM864*#REF!,"")</f>
        <v>#REF!</v>
      </c>
      <c r="EY864" s="53" t="e">
        <f>IF(ISNUMBER(EN864),EN864*#REF!,"")</f>
        <v>#REF!</v>
      </c>
      <c r="EZ864" s="53" t="e">
        <f>IF(ISNUMBER(EO864),EO864*#REF!,"")</f>
        <v>#REF!</v>
      </c>
      <c r="FA864" s="53" t="e">
        <f>IF(ISNUMBER(EP864),EP864*#REF!,"")</f>
        <v>#REF!</v>
      </c>
      <c r="FB864" s="53" t="e">
        <f>IF(ISNUMBER(EQ864),EQ864*#REF!,"")</f>
        <v>#REF!</v>
      </c>
      <c r="FC864" s="53" t="str">
        <f>IF(ISNUMBER(ER864),ER864*#REF!,"")</f>
        <v/>
      </c>
      <c r="FD864" s="53" t="e">
        <f>IF(ISNUMBER(ES864),ES864*#REF!,"")</f>
        <v>#REF!</v>
      </c>
      <c r="FE864" s="53" t="e">
        <f>IF(ISNUMBER(ET864),ET864*#REF!,"")</f>
        <v>#REF!</v>
      </c>
      <c r="FF864" s="52" t="e">
        <f>IF(ISNUMBER(EU864),EU864*#REF!,"")</f>
        <v>#REF!</v>
      </c>
      <c r="FG864" s="55" t="str">
        <f t="shared" si="1099"/>
        <v/>
      </c>
      <c r="FH864" s="55" t="str">
        <f t="shared" si="1100"/>
        <v/>
      </c>
      <c r="FI864" s="55" t="str">
        <f t="shared" si="1101"/>
        <v/>
      </c>
      <c r="FJ864" s="55" t="str">
        <f t="shared" si="1102"/>
        <v/>
      </c>
      <c r="FK864" s="55" t="str">
        <f t="shared" si="1103"/>
        <v/>
      </c>
      <c r="FL864" s="55" t="str">
        <f t="shared" si="1104"/>
        <v/>
      </c>
      <c r="FM864" s="55" t="str">
        <f t="shared" si="1105"/>
        <v/>
      </c>
      <c r="FN864" s="55" t="str">
        <f t="shared" si="1106"/>
        <v/>
      </c>
      <c r="FO864" s="55" t="str">
        <f t="shared" si="1107"/>
        <v/>
      </c>
      <c r="FP864" s="55" t="str">
        <f t="shared" si="1108"/>
        <v/>
      </c>
      <c r="FQ864" s="59" t="str">
        <f t="shared" si="1109"/>
        <v/>
      </c>
      <c r="FR864" s="53" t="str">
        <f t="shared" si="1060"/>
        <v/>
      </c>
      <c r="FS864" s="53" t="e">
        <f t="shared" si="1110"/>
        <v>#VALUE!</v>
      </c>
      <c r="FT864" s="19" t="e">
        <f t="shared" si="1111"/>
        <v>#VALUE!</v>
      </c>
      <c r="FU864" s="19" t="e">
        <f t="shared" si="1112"/>
        <v>#VALUE!</v>
      </c>
      <c r="FV864" s="19" t="e">
        <f t="shared" si="1113"/>
        <v>#VALUE!</v>
      </c>
      <c r="FW864" s="50" t="e">
        <f t="shared" si="1114"/>
        <v>#VALUE!</v>
      </c>
      <c r="FX864" s="120">
        <f t="shared" si="1115"/>
        <v>0</v>
      </c>
      <c r="FY864" s="120">
        <f t="shared" si="1116"/>
        <v>0</v>
      </c>
      <c r="FZ864" s="120">
        <f t="shared" si="1117"/>
        <v>0</v>
      </c>
      <c r="GA864" s="120">
        <f t="shared" si="1118"/>
        <v>0</v>
      </c>
      <c r="GB864" s="120">
        <f t="shared" si="1119"/>
        <v>0</v>
      </c>
      <c r="GC864" s="120">
        <f t="shared" si="1120"/>
        <v>0</v>
      </c>
      <c r="GD864" s="120">
        <f t="shared" si="1121"/>
        <v>0</v>
      </c>
      <c r="GE864" s="120">
        <f t="shared" si="1122"/>
        <v>0</v>
      </c>
      <c r="GF864" s="120">
        <f t="shared" si="1123"/>
        <v>0</v>
      </c>
      <c r="GG864">
        <f t="shared" si="1124"/>
        <v>0</v>
      </c>
      <c r="GH864">
        <f t="shared" si="1125"/>
        <v>0</v>
      </c>
      <c r="GI864">
        <v>6</v>
      </c>
      <c r="GJ864" t="str">
        <f t="shared" si="1126"/>
        <v/>
      </c>
    </row>
    <row r="865" spans="1:192" x14ac:dyDescent="0.2">
      <c r="A865" s="50">
        <f t="shared" si="1127"/>
        <v>864</v>
      </c>
      <c r="B865" t="s">
        <v>149</v>
      </c>
      <c r="C865" t="s">
        <v>244</v>
      </c>
      <c r="F865" s="19">
        <v>3552350</v>
      </c>
      <c r="G865" s="19">
        <v>5652500</v>
      </c>
      <c r="H865" s="77">
        <f t="shared" si="1066"/>
        <v>552254.63</v>
      </c>
      <c r="I865" s="77">
        <f t="shared" si="1067"/>
        <v>5650678.79</v>
      </c>
      <c r="J865" s="19">
        <v>245</v>
      </c>
      <c r="K865" s="19" t="s">
        <v>1334</v>
      </c>
      <c r="L865" s="19">
        <v>298</v>
      </c>
      <c r="M865" s="19">
        <v>183</v>
      </c>
      <c r="N865" s="19">
        <v>298</v>
      </c>
      <c r="Q865" t="s">
        <v>1345</v>
      </c>
      <c r="R865" s="2" t="s">
        <v>2865</v>
      </c>
      <c r="S865" t="s">
        <v>1325</v>
      </c>
      <c r="T865" s="241" t="str">
        <f t="shared" si="1068"/>
        <v>-</v>
      </c>
      <c r="U865" s="241" t="str">
        <f t="shared" si="1069"/>
        <v>M</v>
      </c>
      <c r="V865" s="241" t="str">
        <f t="shared" si="1070"/>
        <v>-</v>
      </c>
      <c r="W865" s="241" t="str">
        <f t="shared" si="1059"/>
        <v>-</v>
      </c>
      <c r="X865" s="260">
        <f t="shared" si="1058"/>
        <v>6</v>
      </c>
      <c r="Y865" s="261" t="str">
        <f t="shared" si="1061"/>
        <v/>
      </c>
      <c r="AA865" s="48">
        <v>35132</v>
      </c>
      <c r="AB865" s="73">
        <v>2</v>
      </c>
      <c r="AD865" t="s">
        <v>2446</v>
      </c>
      <c r="AF865" s="66">
        <v>15.8</v>
      </c>
      <c r="AG865" s="19">
        <v>3264</v>
      </c>
      <c r="AH865" s="47">
        <v>6.9</v>
      </c>
      <c r="AN865">
        <v>100.7</v>
      </c>
      <c r="AO865">
        <v>11.8</v>
      </c>
      <c r="AP865" s="19">
        <v>1.8</v>
      </c>
      <c r="AR865">
        <v>3427.02</v>
      </c>
      <c r="AS865" s="193">
        <f t="shared" si="1064"/>
        <v>3433.1030000000001</v>
      </c>
      <c r="AT865" s="248" t="str">
        <f t="shared" si="1065"/>
        <v/>
      </c>
      <c r="AU865">
        <v>318</v>
      </c>
      <c r="AV865">
        <v>110</v>
      </c>
      <c r="AW865">
        <v>539</v>
      </c>
      <c r="AX865">
        <v>62</v>
      </c>
      <c r="AY865">
        <v>2110</v>
      </c>
      <c r="AZ865" s="61">
        <v>258</v>
      </c>
      <c r="BB865">
        <v>24.8</v>
      </c>
      <c r="BD865">
        <v>0.24</v>
      </c>
      <c r="BE865">
        <v>3.64</v>
      </c>
      <c r="BF865">
        <v>0.27</v>
      </c>
      <c r="BG865">
        <v>2.2799999999999998</v>
      </c>
      <c r="BJ865">
        <v>1</v>
      </c>
      <c r="BK865">
        <v>0.02</v>
      </c>
      <c r="BN865" s="52">
        <v>3.8519999999999999</v>
      </c>
      <c r="BO865" s="90"/>
      <c r="BP865" s="90"/>
      <c r="BQ865" s="90"/>
      <c r="BR865" s="90">
        <v>1</v>
      </c>
      <c r="BS865" s="90"/>
      <c r="BT865" s="90"/>
      <c r="BU865" s="90"/>
      <c r="BV865" s="90"/>
      <c r="BW865" s="90"/>
      <c r="BX865" s="90"/>
      <c r="BY865" s="90"/>
      <c r="BZ865" s="90"/>
      <c r="CA865" s="90"/>
      <c r="CB865" s="90"/>
      <c r="CC865" s="90"/>
      <c r="CD865" s="90"/>
      <c r="CE865" s="90"/>
      <c r="CF865" s="90"/>
      <c r="CG865" s="90"/>
      <c r="CH865" s="90"/>
      <c r="CI865" s="90"/>
      <c r="CJ865" s="90"/>
      <c r="CK865" s="90"/>
      <c r="CL865" s="91"/>
      <c r="CM865" s="90">
        <v>1.7</v>
      </c>
      <c r="CN865" s="90">
        <v>44</v>
      </c>
      <c r="CO865" s="90"/>
      <c r="DB865" s="103"/>
      <c r="DC865" s="103"/>
      <c r="DD865" s="103"/>
      <c r="DE865" s="103"/>
      <c r="DF865" s="103"/>
      <c r="DG865" s="103"/>
      <c r="DH865" s="103"/>
      <c r="DI865" s="103"/>
      <c r="DJ865" s="103"/>
      <c r="DK865" s="103"/>
      <c r="DL865" s="103"/>
      <c r="DM865" s="103"/>
      <c r="DN865" s="103"/>
      <c r="DO865" s="103"/>
      <c r="DP865" s="103"/>
      <c r="DQ865" s="103"/>
      <c r="DR865" s="103"/>
      <c r="DS865" s="104"/>
      <c r="DT865" s="50">
        <f t="shared" si="1071"/>
        <v>0</v>
      </c>
      <c r="DU865" s="73">
        <f t="shared" si="1072"/>
        <v>0</v>
      </c>
      <c r="DV865" s="73">
        <f t="shared" si="1073"/>
        <v>0</v>
      </c>
      <c r="DW865" s="73">
        <f t="shared" si="1074"/>
        <v>1</v>
      </c>
      <c r="DX865" s="73">
        <f t="shared" si="1075"/>
        <v>0</v>
      </c>
      <c r="DY865" s="125">
        <f t="shared" si="1076"/>
        <v>0</v>
      </c>
      <c r="DZ865" s="73">
        <f t="shared" si="1077"/>
        <v>1</v>
      </c>
      <c r="EA865" s="19">
        <f t="shared" si="1078"/>
        <v>0</v>
      </c>
      <c r="EB865" s="50">
        <f t="shared" si="1079"/>
        <v>0</v>
      </c>
      <c r="EC865" s="19">
        <f t="shared" si="1080"/>
        <v>0</v>
      </c>
      <c r="ED865" s="19">
        <f t="shared" si="1081"/>
        <v>1</v>
      </c>
      <c r="EE865" s="19">
        <f t="shared" si="1082"/>
        <v>0</v>
      </c>
      <c r="EF865" s="50">
        <f t="shared" si="1083"/>
        <v>0</v>
      </c>
      <c r="EG865" s="19">
        <f t="shared" si="1084"/>
        <v>1</v>
      </c>
      <c r="EH865" s="19">
        <f t="shared" si="1085"/>
        <v>0</v>
      </c>
      <c r="EI865" s="50">
        <f t="shared" si="1086"/>
        <v>0</v>
      </c>
      <c r="EJ865" s="125">
        <f t="shared" si="1087"/>
        <v>2</v>
      </c>
      <c r="EK865">
        <f t="shared" si="1088"/>
        <v>318</v>
      </c>
      <c r="EL865">
        <f t="shared" si="1089"/>
        <v>24.8</v>
      </c>
      <c r="EM865">
        <f t="shared" si="1090"/>
        <v>110</v>
      </c>
      <c r="EN865">
        <f t="shared" si="1091"/>
        <v>539</v>
      </c>
      <c r="EO865">
        <f t="shared" si="1092"/>
        <v>0.27</v>
      </c>
      <c r="EP865">
        <f t="shared" si="1093"/>
        <v>3.64</v>
      </c>
      <c r="EQ865">
        <f t="shared" si="1094"/>
        <v>258</v>
      </c>
      <c r="ER865" t="str">
        <f t="shared" si="1095"/>
        <v/>
      </c>
      <c r="ES865">
        <f t="shared" si="1096"/>
        <v>1</v>
      </c>
      <c r="ET865">
        <f t="shared" si="1097"/>
        <v>2110</v>
      </c>
      <c r="EU865" s="61">
        <f t="shared" si="1098"/>
        <v>62</v>
      </c>
      <c r="EV865" s="53" t="e">
        <f>IF(ISNUMBER(EK865),EK865*#REF!,"")</f>
        <v>#REF!</v>
      </c>
      <c r="EW865" s="53" t="e">
        <f>IF(ISNUMBER(EL865),EL865*#REF!,"")</f>
        <v>#REF!</v>
      </c>
      <c r="EX865" s="53" t="e">
        <f>IF(ISNUMBER(EM865),EM865*#REF!,"")</f>
        <v>#REF!</v>
      </c>
      <c r="EY865" s="53" t="e">
        <f>IF(ISNUMBER(EN865),EN865*#REF!,"")</f>
        <v>#REF!</v>
      </c>
      <c r="EZ865" s="53" t="e">
        <f>IF(ISNUMBER(EO865),EO865*#REF!,"")</f>
        <v>#REF!</v>
      </c>
      <c r="FA865" s="53" t="e">
        <f>IF(ISNUMBER(EP865),EP865*#REF!,"")</f>
        <v>#REF!</v>
      </c>
      <c r="FB865" s="53" t="e">
        <f>IF(ISNUMBER(EQ865),EQ865*#REF!,"")</f>
        <v>#REF!</v>
      </c>
      <c r="FC865" s="53" t="str">
        <f>IF(ISNUMBER(ER865),ER865*#REF!,"")</f>
        <v/>
      </c>
      <c r="FD865" s="53" t="e">
        <f>IF(ISNUMBER(ES865),ES865*#REF!,"")</f>
        <v>#REF!</v>
      </c>
      <c r="FE865" s="53" t="e">
        <f>IF(ISNUMBER(ET865),ET865*#REF!,"")</f>
        <v>#REF!</v>
      </c>
      <c r="FF865" s="52" t="e">
        <f>IF(ISNUMBER(EU865),EU865*#REF!,"")</f>
        <v>#REF!</v>
      </c>
      <c r="FG865" s="55" t="str">
        <f t="shared" si="1099"/>
        <v/>
      </c>
      <c r="FH865" s="55" t="str">
        <f t="shared" si="1100"/>
        <v/>
      </c>
      <c r="FI865" s="55" t="str">
        <f t="shared" si="1101"/>
        <v/>
      </c>
      <c r="FJ865" s="55" t="str">
        <f t="shared" si="1102"/>
        <v/>
      </c>
      <c r="FK865" s="55" t="str">
        <f t="shared" si="1103"/>
        <v/>
      </c>
      <c r="FL865" s="55" t="str">
        <f t="shared" si="1104"/>
        <v/>
      </c>
      <c r="FM865" s="55" t="str">
        <f t="shared" si="1105"/>
        <v/>
      </c>
      <c r="FN865" s="55" t="str">
        <f t="shared" si="1106"/>
        <v/>
      </c>
      <c r="FO865" s="55" t="str">
        <f t="shared" si="1107"/>
        <v/>
      </c>
      <c r="FP865" s="55" t="str">
        <f t="shared" si="1108"/>
        <v/>
      </c>
      <c r="FQ865" s="59" t="str">
        <f t="shared" si="1109"/>
        <v/>
      </c>
      <c r="FR865" s="53" t="str">
        <f t="shared" si="1060"/>
        <v/>
      </c>
      <c r="FS865" s="53" t="e">
        <f t="shared" si="1110"/>
        <v>#VALUE!</v>
      </c>
      <c r="FT865" s="19" t="e">
        <f t="shared" si="1111"/>
        <v>#VALUE!</v>
      </c>
      <c r="FU865" s="19" t="e">
        <f t="shared" si="1112"/>
        <v>#VALUE!</v>
      </c>
      <c r="FV865" s="19" t="e">
        <f t="shared" si="1113"/>
        <v>#VALUE!</v>
      </c>
      <c r="FW865" s="50" t="e">
        <f t="shared" si="1114"/>
        <v>#VALUE!</v>
      </c>
      <c r="FX865" s="120">
        <f t="shared" si="1115"/>
        <v>0</v>
      </c>
      <c r="FY865" s="120">
        <f t="shared" si="1116"/>
        <v>0</v>
      </c>
      <c r="FZ865" s="120">
        <f t="shared" si="1117"/>
        <v>0</v>
      </c>
      <c r="GA865" s="120">
        <f t="shared" si="1118"/>
        <v>0</v>
      </c>
      <c r="GB865" s="120">
        <f t="shared" si="1119"/>
        <v>0</v>
      </c>
      <c r="GC865" s="120">
        <f t="shared" si="1120"/>
        <v>0</v>
      </c>
      <c r="GD865" s="120">
        <f t="shared" si="1121"/>
        <v>0</v>
      </c>
      <c r="GE865" s="120">
        <f t="shared" si="1122"/>
        <v>0</v>
      </c>
      <c r="GF865" s="120">
        <f t="shared" si="1123"/>
        <v>0</v>
      </c>
      <c r="GG865">
        <f t="shared" si="1124"/>
        <v>0</v>
      </c>
      <c r="GH865">
        <f t="shared" si="1125"/>
        <v>0</v>
      </c>
      <c r="GI865">
        <v>6</v>
      </c>
      <c r="GJ865" t="str">
        <f t="shared" si="1126"/>
        <v/>
      </c>
    </row>
    <row r="866" spans="1:192" x14ac:dyDescent="0.2">
      <c r="A866" s="50">
        <f t="shared" si="1127"/>
        <v>865</v>
      </c>
      <c r="B866" t="s">
        <v>149</v>
      </c>
      <c r="C866" t="s">
        <v>244</v>
      </c>
      <c r="F866" s="19">
        <v>3552350</v>
      </c>
      <c r="G866" s="19">
        <v>5652500</v>
      </c>
      <c r="H866" s="77">
        <f t="shared" si="1066"/>
        <v>552254.63</v>
      </c>
      <c r="I866" s="77">
        <f t="shared" si="1067"/>
        <v>5650678.79</v>
      </c>
      <c r="J866" s="19">
        <v>245</v>
      </c>
      <c r="K866" s="19" t="s">
        <v>1334</v>
      </c>
      <c r="L866" s="19">
        <v>626</v>
      </c>
      <c r="M866" s="19">
        <v>298</v>
      </c>
      <c r="N866" s="19">
        <v>626</v>
      </c>
      <c r="Q866" s="58" t="s">
        <v>2829</v>
      </c>
      <c r="R866" s="58" t="s">
        <v>774</v>
      </c>
      <c r="S866" s="2" t="s">
        <v>2640</v>
      </c>
      <c r="T866" s="241" t="str">
        <f t="shared" si="1068"/>
        <v>-</v>
      </c>
      <c r="U866" s="241" t="str">
        <f t="shared" si="1069"/>
        <v>M</v>
      </c>
      <c r="V866" s="241" t="str">
        <f t="shared" si="1070"/>
        <v>-</v>
      </c>
      <c r="W866" s="241" t="str">
        <f t="shared" si="1059"/>
        <v>-</v>
      </c>
      <c r="X866" s="260">
        <f t="shared" si="1058"/>
        <v>6</v>
      </c>
      <c r="Y866" s="261" t="str">
        <f t="shared" si="1061"/>
        <v/>
      </c>
      <c r="AA866" s="48">
        <v>35188</v>
      </c>
      <c r="AB866" s="73">
        <v>3</v>
      </c>
      <c r="AD866" s="2" t="s">
        <v>2447</v>
      </c>
      <c r="AF866" s="66">
        <v>17.3</v>
      </c>
      <c r="AG866" s="19">
        <v>6680</v>
      </c>
      <c r="AH866" s="47">
        <v>6.7</v>
      </c>
      <c r="AJ866" s="47">
        <v>1</v>
      </c>
      <c r="AK866" s="19">
        <v>20</v>
      </c>
      <c r="AM866" s="66">
        <v>0.12</v>
      </c>
      <c r="AN866">
        <v>89.9</v>
      </c>
      <c r="AO866">
        <v>37.1</v>
      </c>
      <c r="AP866" s="19">
        <v>1</v>
      </c>
      <c r="AR866">
        <v>6269.28</v>
      </c>
      <c r="AS866" s="193">
        <f t="shared" si="1064"/>
        <v>6270.55</v>
      </c>
      <c r="AT866" s="248" t="str">
        <f t="shared" si="1065"/>
        <v/>
      </c>
      <c r="AU866">
        <v>1260</v>
      </c>
      <c r="AV866">
        <v>95</v>
      </c>
      <c r="AW866">
        <v>486</v>
      </c>
      <c r="AX866">
        <v>96.4</v>
      </c>
      <c r="AY866">
        <v>3480</v>
      </c>
      <c r="AZ866" s="61">
        <v>808</v>
      </c>
      <c r="BA866">
        <v>0.1</v>
      </c>
      <c r="BB866">
        <v>26</v>
      </c>
      <c r="BC866" s="53">
        <v>8.5</v>
      </c>
      <c r="BD866">
        <v>0.15</v>
      </c>
      <c r="BE866">
        <v>8.8000000000000007</v>
      </c>
      <c r="BF866">
        <v>0.18</v>
      </c>
      <c r="BG866">
        <v>1.3</v>
      </c>
      <c r="BH866">
        <v>0.11</v>
      </c>
      <c r="BK866">
        <v>0</v>
      </c>
      <c r="BN866" s="52"/>
      <c r="BO866" s="90"/>
      <c r="BP866" s="90"/>
      <c r="BQ866" s="90"/>
      <c r="BR866" s="90">
        <v>10</v>
      </c>
      <c r="BS866" s="90"/>
      <c r="BT866" s="90"/>
      <c r="BU866" s="90"/>
      <c r="BV866" s="90"/>
      <c r="BW866" s="90"/>
      <c r="BX866" s="90"/>
      <c r="BY866" s="90"/>
      <c r="BZ866" s="90"/>
      <c r="CA866" s="90"/>
      <c r="CB866" s="90"/>
      <c r="CC866" s="90"/>
      <c r="CD866" s="90"/>
      <c r="CE866" s="90"/>
      <c r="CF866" s="90"/>
      <c r="CG866" s="90"/>
      <c r="CH866" s="90"/>
      <c r="CI866" s="90"/>
      <c r="CJ866" s="90"/>
      <c r="CK866" s="90"/>
      <c r="CL866" s="91"/>
      <c r="CM866" s="90" t="s">
        <v>1384</v>
      </c>
      <c r="CN866" s="90">
        <v>240</v>
      </c>
      <c r="CO866" s="90"/>
      <c r="DB866" s="103"/>
      <c r="DC866" s="103"/>
      <c r="DD866" s="103"/>
      <c r="DE866" s="103"/>
      <c r="DF866" s="103"/>
      <c r="DG866" s="103"/>
      <c r="DH866" s="103"/>
      <c r="DI866" s="103"/>
      <c r="DJ866" s="103"/>
      <c r="DK866" s="103"/>
      <c r="DL866" s="103"/>
      <c r="DM866" s="103"/>
      <c r="DN866" s="103"/>
      <c r="DO866" s="103"/>
      <c r="DP866" s="103"/>
      <c r="DQ866" s="103"/>
      <c r="DR866" s="103"/>
      <c r="DS866" s="104"/>
      <c r="DT866" s="50">
        <f t="shared" si="1071"/>
        <v>0</v>
      </c>
      <c r="DU866" s="73">
        <f t="shared" si="1072"/>
        <v>0</v>
      </c>
      <c r="DV866" s="73">
        <f t="shared" si="1073"/>
        <v>0</v>
      </c>
      <c r="DW866" s="73">
        <f t="shared" si="1074"/>
        <v>0</v>
      </c>
      <c r="DX866" s="73">
        <f t="shared" si="1075"/>
        <v>1</v>
      </c>
      <c r="DY866" s="125">
        <f t="shared" si="1076"/>
        <v>0</v>
      </c>
      <c r="DZ866" s="73">
        <f t="shared" si="1077"/>
        <v>1</v>
      </c>
      <c r="EA866" s="19">
        <f t="shared" si="1078"/>
        <v>0</v>
      </c>
      <c r="EB866" s="50">
        <f t="shared" si="1079"/>
        <v>0</v>
      </c>
      <c r="EC866" s="19">
        <f t="shared" si="1080"/>
        <v>0</v>
      </c>
      <c r="ED866" s="19">
        <f t="shared" si="1081"/>
        <v>1</v>
      </c>
      <c r="EE866" s="19">
        <f t="shared" si="1082"/>
        <v>0</v>
      </c>
      <c r="EF866" s="50">
        <f t="shared" si="1083"/>
        <v>0</v>
      </c>
      <c r="EG866" s="19">
        <f t="shared" si="1084"/>
        <v>1</v>
      </c>
      <c r="EH866" s="19">
        <f t="shared" si="1085"/>
        <v>0</v>
      </c>
      <c r="EI866" s="50">
        <f t="shared" si="1086"/>
        <v>0</v>
      </c>
      <c r="EJ866" s="125">
        <f t="shared" si="1087"/>
        <v>2</v>
      </c>
      <c r="EK866">
        <f t="shared" si="1088"/>
        <v>1260</v>
      </c>
      <c r="EL866">
        <f t="shared" si="1089"/>
        <v>26</v>
      </c>
      <c r="EM866">
        <f t="shared" si="1090"/>
        <v>95</v>
      </c>
      <c r="EN866">
        <f t="shared" si="1091"/>
        <v>486</v>
      </c>
      <c r="EO866">
        <f t="shared" si="1092"/>
        <v>0.18</v>
      </c>
      <c r="EP866">
        <f t="shared" si="1093"/>
        <v>8.8000000000000007</v>
      </c>
      <c r="EQ866">
        <f t="shared" si="1094"/>
        <v>808</v>
      </c>
      <c r="ER866" t="str">
        <f t="shared" si="1095"/>
        <v/>
      </c>
      <c r="ES866" t="str">
        <f t="shared" si="1096"/>
        <v/>
      </c>
      <c r="ET866">
        <f t="shared" si="1097"/>
        <v>3480</v>
      </c>
      <c r="EU866" s="61">
        <f t="shared" si="1098"/>
        <v>96.4</v>
      </c>
      <c r="EV866" s="53" t="e">
        <f>IF(ISNUMBER(EK866),EK866*#REF!,"")</f>
        <v>#REF!</v>
      </c>
      <c r="EW866" s="53" t="e">
        <f>IF(ISNUMBER(EL866),EL866*#REF!,"")</f>
        <v>#REF!</v>
      </c>
      <c r="EX866" s="53" t="e">
        <f>IF(ISNUMBER(EM866),EM866*#REF!,"")</f>
        <v>#REF!</v>
      </c>
      <c r="EY866" s="53" t="e">
        <f>IF(ISNUMBER(EN866),EN866*#REF!,"")</f>
        <v>#REF!</v>
      </c>
      <c r="EZ866" s="53" t="e">
        <f>IF(ISNUMBER(EO866),EO866*#REF!,"")</f>
        <v>#REF!</v>
      </c>
      <c r="FA866" s="53" t="e">
        <f>IF(ISNUMBER(EP866),EP866*#REF!,"")</f>
        <v>#REF!</v>
      </c>
      <c r="FB866" s="53" t="e">
        <f>IF(ISNUMBER(EQ866),EQ866*#REF!,"")</f>
        <v>#REF!</v>
      </c>
      <c r="FC866" s="53" t="str">
        <f>IF(ISNUMBER(ER866),ER866*#REF!,"")</f>
        <v/>
      </c>
      <c r="FD866" s="53" t="str">
        <f>IF(ISNUMBER(ES866),ES866*#REF!,"")</f>
        <v/>
      </c>
      <c r="FE866" s="53" t="e">
        <f>IF(ISNUMBER(ET866),ET866*#REF!,"")</f>
        <v>#REF!</v>
      </c>
      <c r="FF866" s="52" t="e">
        <f>IF(ISNUMBER(EU866),EU866*#REF!,"")</f>
        <v>#REF!</v>
      </c>
      <c r="FG866" s="55" t="str">
        <f t="shared" si="1099"/>
        <v/>
      </c>
      <c r="FH866" s="55" t="str">
        <f t="shared" si="1100"/>
        <v/>
      </c>
      <c r="FI866" s="55" t="str">
        <f t="shared" si="1101"/>
        <v/>
      </c>
      <c r="FJ866" s="55" t="str">
        <f t="shared" si="1102"/>
        <v/>
      </c>
      <c r="FK866" s="55" t="str">
        <f t="shared" si="1103"/>
        <v/>
      </c>
      <c r="FL866" s="55" t="str">
        <f t="shared" si="1104"/>
        <v/>
      </c>
      <c r="FM866" s="55" t="str">
        <f t="shared" si="1105"/>
        <v/>
      </c>
      <c r="FN866" s="55" t="str">
        <f t="shared" si="1106"/>
        <v/>
      </c>
      <c r="FO866" s="55" t="str">
        <f t="shared" si="1107"/>
        <v/>
      </c>
      <c r="FP866" s="55" t="str">
        <f t="shared" si="1108"/>
        <v/>
      </c>
      <c r="FQ866" s="59" t="str">
        <f t="shared" si="1109"/>
        <v/>
      </c>
      <c r="FR866" s="53" t="str">
        <f t="shared" si="1060"/>
        <v/>
      </c>
      <c r="FS866" s="53" t="e">
        <f t="shared" si="1110"/>
        <v>#VALUE!</v>
      </c>
      <c r="FT866" s="19" t="e">
        <f t="shared" si="1111"/>
        <v>#VALUE!</v>
      </c>
      <c r="FU866" s="19" t="e">
        <f t="shared" si="1112"/>
        <v>#VALUE!</v>
      </c>
      <c r="FV866" s="19" t="e">
        <f t="shared" si="1113"/>
        <v>#VALUE!</v>
      </c>
      <c r="FW866" s="50" t="e">
        <f t="shared" si="1114"/>
        <v>#VALUE!</v>
      </c>
      <c r="FX866" s="120">
        <f t="shared" si="1115"/>
        <v>0</v>
      </c>
      <c r="FY866" s="120">
        <f t="shared" si="1116"/>
        <v>0</v>
      </c>
      <c r="FZ866" s="120">
        <f t="shared" si="1117"/>
        <v>0</v>
      </c>
      <c r="GA866" s="120">
        <f t="shared" si="1118"/>
        <v>0</v>
      </c>
      <c r="GB866" s="120">
        <f t="shared" si="1119"/>
        <v>0</v>
      </c>
      <c r="GC866" s="120">
        <f t="shared" si="1120"/>
        <v>0</v>
      </c>
      <c r="GD866" s="120">
        <f t="shared" si="1121"/>
        <v>0</v>
      </c>
      <c r="GE866" s="120">
        <f t="shared" si="1122"/>
        <v>0</v>
      </c>
      <c r="GF866" s="120">
        <f t="shared" si="1123"/>
        <v>0</v>
      </c>
      <c r="GG866">
        <f t="shared" si="1124"/>
        <v>0</v>
      </c>
      <c r="GH866">
        <f t="shared" si="1125"/>
        <v>0</v>
      </c>
      <c r="GI866">
        <v>6</v>
      </c>
      <c r="GJ866" t="str">
        <f t="shared" si="1126"/>
        <v/>
      </c>
    </row>
    <row r="867" spans="1:192" x14ac:dyDescent="0.2">
      <c r="A867" s="50">
        <f t="shared" si="1127"/>
        <v>866</v>
      </c>
      <c r="B867" t="s">
        <v>149</v>
      </c>
      <c r="C867" t="s">
        <v>244</v>
      </c>
      <c r="F867" s="19">
        <v>3552350</v>
      </c>
      <c r="G867" s="19">
        <v>5652500</v>
      </c>
      <c r="H867" s="77">
        <f t="shared" si="1066"/>
        <v>552254.63</v>
      </c>
      <c r="I867" s="77">
        <f t="shared" si="1067"/>
        <v>5650678.79</v>
      </c>
      <c r="J867" s="19">
        <v>245</v>
      </c>
      <c r="K867" s="19" t="s">
        <v>1334</v>
      </c>
      <c r="L867" s="19">
        <v>1210</v>
      </c>
      <c r="M867" s="19">
        <v>625</v>
      </c>
      <c r="N867" s="19">
        <v>1210</v>
      </c>
      <c r="Q867" s="58" t="s">
        <v>2829</v>
      </c>
      <c r="R867" s="58" t="s">
        <v>774</v>
      </c>
      <c r="S867" s="2" t="s">
        <v>2640</v>
      </c>
      <c r="T867" s="241" t="str">
        <f t="shared" si="1068"/>
        <v>-</v>
      </c>
      <c r="U867" s="241" t="str">
        <f t="shared" si="1069"/>
        <v>M</v>
      </c>
      <c r="V867" s="241" t="str">
        <f t="shared" si="1070"/>
        <v>-</v>
      </c>
      <c r="W867" s="241" t="str">
        <f t="shared" si="1059"/>
        <v>-</v>
      </c>
      <c r="X867" s="260">
        <f t="shared" si="1058"/>
        <v>6</v>
      </c>
      <c r="Y867" s="261" t="str">
        <f t="shared" si="1061"/>
        <v/>
      </c>
      <c r="AA867" s="48">
        <v>35255</v>
      </c>
      <c r="AB867" s="73">
        <v>4</v>
      </c>
      <c r="AD867" s="2" t="s">
        <v>2447</v>
      </c>
      <c r="AF867" s="66" t="s">
        <v>3088</v>
      </c>
      <c r="AH867" s="47">
        <v>7.6</v>
      </c>
      <c r="AN867">
        <v>96.3</v>
      </c>
      <c r="AO867" s="55">
        <v>23</v>
      </c>
      <c r="AR867">
        <v>15478.1</v>
      </c>
      <c r="AS867" s="193">
        <f t="shared" si="1064"/>
        <v>16597.930000000004</v>
      </c>
      <c r="AT867" s="248" t="str">
        <f t="shared" si="1065"/>
        <v/>
      </c>
      <c r="AU867">
        <v>4700</v>
      </c>
      <c r="AV867">
        <v>167</v>
      </c>
      <c r="AW867">
        <v>414</v>
      </c>
      <c r="AX867">
        <v>1980</v>
      </c>
      <c r="AY867">
        <v>8760</v>
      </c>
      <c r="AZ867" s="61">
        <v>500</v>
      </c>
      <c r="BB867">
        <v>65</v>
      </c>
      <c r="BD867">
        <v>0.47</v>
      </c>
      <c r="BE867">
        <v>7.7</v>
      </c>
      <c r="BJ867">
        <v>3.7</v>
      </c>
      <c r="BK867">
        <v>0.06</v>
      </c>
      <c r="BN867" s="52"/>
      <c r="BO867" s="90"/>
      <c r="BP867" s="90"/>
      <c r="BQ867" s="90"/>
      <c r="BR867" s="90"/>
      <c r="BS867" s="90"/>
      <c r="BT867" s="90"/>
      <c r="BU867" s="90"/>
      <c r="BV867" s="90"/>
      <c r="BW867" s="90"/>
      <c r="BX867" s="90"/>
      <c r="BY867" s="90"/>
      <c r="BZ867" s="90"/>
      <c r="CA867" s="90"/>
      <c r="CB867" s="90"/>
      <c r="CC867" s="90"/>
      <c r="CD867" s="90"/>
      <c r="CE867" s="90"/>
      <c r="CF867" s="90"/>
      <c r="CG867" s="90"/>
      <c r="CH867" s="90"/>
      <c r="CI867" s="90"/>
      <c r="CJ867" s="90"/>
      <c r="CK867" s="90"/>
      <c r="CL867" s="91"/>
      <c r="CM867" s="90">
        <v>4.3</v>
      </c>
      <c r="CN867" s="90" t="s">
        <v>3088</v>
      </c>
      <c r="CO867" s="90"/>
      <c r="DB867" s="103"/>
      <c r="DC867" s="103"/>
      <c r="DD867" s="103"/>
      <c r="DE867" s="103"/>
      <c r="DF867" s="103"/>
      <c r="DG867" s="103"/>
      <c r="DH867" s="103"/>
      <c r="DI867" s="103"/>
      <c r="DJ867" s="103"/>
      <c r="DK867" s="103"/>
      <c r="DL867" s="103"/>
      <c r="DM867" s="103"/>
      <c r="DN867" s="103"/>
      <c r="DO867" s="103"/>
      <c r="DP867" s="103"/>
      <c r="DQ867" s="103"/>
      <c r="DR867" s="103"/>
      <c r="DS867" s="104"/>
      <c r="DT867" s="50">
        <f t="shared" si="1071"/>
        <v>0</v>
      </c>
      <c r="DU867" s="73">
        <f t="shared" si="1072"/>
        <v>0</v>
      </c>
      <c r="DV867" s="73">
        <f t="shared" si="1073"/>
        <v>0</v>
      </c>
      <c r="DW867" s="73">
        <f t="shared" si="1074"/>
        <v>0</v>
      </c>
      <c r="DX867" s="73">
        <f t="shared" si="1075"/>
        <v>1</v>
      </c>
      <c r="DY867" s="125">
        <f t="shared" si="1076"/>
        <v>0</v>
      </c>
      <c r="DZ867" s="73">
        <f t="shared" si="1077"/>
        <v>0</v>
      </c>
      <c r="EA867" s="19">
        <f t="shared" si="1078"/>
        <v>0</v>
      </c>
      <c r="EB867" s="50">
        <f t="shared" si="1079"/>
        <v>1</v>
      </c>
      <c r="EC867" s="19">
        <f t="shared" si="1080"/>
        <v>0</v>
      </c>
      <c r="ED867" s="19">
        <f t="shared" si="1081"/>
        <v>1</v>
      </c>
      <c r="EE867" s="19">
        <f t="shared" si="1082"/>
        <v>0</v>
      </c>
      <c r="EF867" s="50">
        <f t="shared" si="1083"/>
        <v>0</v>
      </c>
      <c r="EG867" s="19">
        <f t="shared" si="1084"/>
        <v>0</v>
      </c>
      <c r="EH867" s="19">
        <f t="shared" si="1085"/>
        <v>0</v>
      </c>
      <c r="EI867" s="50">
        <f t="shared" si="1086"/>
        <v>1</v>
      </c>
      <c r="EJ867" s="125">
        <f t="shared" si="1087"/>
        <v>2</v>
      </c>
      <c r="EK867">
        <f t="shared" si="1088"/>
        <v>4700</v>
      </c>
      <c r="EL867">
        <f t="shared" si="1089"/>
        <v>65</v>
      </c>
      <c r="EM867">
        <f t="shared" si="1090"/>
        <v>167</v>
      </c>
      <c r="EN867">
        <f t="shared" si="1091"/>
        <v>414</v>
      </c>
      <c r="EO867" t="str">
        <f t="shared" si="1092"/>
        <v/>
      </c>
      <c r="EP867">
        <f t="shared" si="1093"/>
        <v>7.7</v>
      </c>
      <c r="EQ867">
        <f t="shared" si="1094"/>
        <v>500</v>
      </c>
      <c r="ER867" t="str">
        <f t="shared" si="1095"/>
        <v/>
      </c>
      <c r="ES867">
        <f t="shared" si="1096"/>
        <v>3.7</v>
      </c>
      <c r="ET867">
        <f t="shared" si="1097"/>
        <v>8760</v>
      </c>
      <c r="EU867" s="61">
        <f t="shared" si="1098"/>
        <v>1980</v>
      </c>
      <c r="EV867" s="53" t="e">
        <f>IF(ISNUMBER(EK867),EK867*#REF!,"")</f>
        <v>#REF!</v>
      </c>
      <c r="EW867" s="53" t="e">
        <f>IF(ISNUMBER(EL867),EL867*#REF!,"")</f>
        <v>#REF!</v>
      </c>
      <c r="EX867" s="53" t="e">
        <f>IF(ISNUMBER(EM867),EM867*#REF!,"")</f>
        <v>#REF!</v>
      </c>
      <c r="EY867" s="53" t="e">
        <f>IF(ISNUMBER(EN867),EN867*#REF!,"")</f>
        <v>#REF!</v>
      </c>
      <c r="EZ867" s="53" t="str">
        <f>IF(ISNUMBER(EO867),EO867*#REF!,"")</f>
        <v/>
      </c>
      <c r="FA867" s="53" t="e">
        <f>IF(ISNUMBER(EP867),EP867*#REF!,"")</f>
        <v>#REF!</v>
      </c>
      <c r="FB867" s="53" t="e">
        <f>IF(ISNUMBER(EQ867),EQ867*#REF!,"")</f>
        <v>#REF!</v>
      </c>
      <c r="FC867" s="53" t="str">
        <f>IF(ISNUMBER(ER867),ER867*#REF!,"")</f>
        <v/>
      </c>
      <c r="FD867" s="53" t="e">
        <f>IF(ISNUMBER(ES867),ES867*#REF!,"")</f>
        <v>#REF!</v>
      </c>
      <c r="FE867" s="53" t="e">
        <f>IF(ISNUMBER(ET867),ET867*#REF!,"")</f>
        <v>#REF!</v>
      </c>
      <c r="FF867" s="52" t="e">
        <f>IF(ISNUMBER(EU867),EU867*#REF!,"")</f>
        <v>#REF!</v>
      </c>
      <c r="FG867" s="55" t="str">
        <f t="shared" si="1099"/>
        <v/>
      </c>
      <c r="FH867" s="55" t="str">
        <f t="shared" si="1100"/>
        <v/>
      </c>
      <c r="FI867" s="55" t="str">
        <f t="shared" si="1101"/>
        <v/>
      </c>
      <c r="FJ867" s="55" t="str">
        <f t="shared" si="1102"/>
        <v/>
      </c>
      <c r="FK867" s="55" t="str">
        <f t="shared" si="1103"/>
        <v/>
      </c>
      <c r="FL867" s="55" t="str">
        <f t="shared" si="1104"/>
        <v/>
      </c>
      <c r="FM867" s="55" t="str">
        <f t="shared" si="1105"/>
        <v/>
      </c>
      <c r="FN867" s="55" t="str">
        <f t="shared" si="1106"/>
        <v/>
      </c>
      <c r="FO867" s="55" t="str">
        <f t="shared" si="1107"/>
        <v/>
      </c>
      <c r="FP867" s="55" t="str">
        <f t="shared" si="1108"/>
        <v/>
      </c>
      <c r="FQ867" s="59" t="str">
        <f t="shared" si="1109"/>
        <v/>
      </c>
      <c r="FR867" s="53" t="str">
        <f t="shared" si="1060"/>
        <v/>
      </c>
      <c r="FS867" s="53" t="e">
        <f t="shared" si="1110"/>
        <v>#VALUE!</v>
      </c>
      <c r="FT867" s="19" t="e">
        <f t="shared" si="1111"/>
        <v>#VALUE!</v>
      </c>
      <c r="FU867" s="19" t="e">
        <f t="shared" si="1112"/>
        <v>#VALUE!</v>
      </c>
      <c r="FV867" s="19" t="e">
        <f t="shared" si="1113"/>
        <v>#VALUE!</v>
      </c>
      <c r="FW867" s="50" t="e">
        <f t="shared" si="1114"/>
        <v>#VALUE!</v>
      </c>
      <c r="FX867" s="120">
        <f t="shared" si="1115"/>
        <v>0</v>
      </c>
      <c r="FY867" s="120">
        <f t="shared" si="1116"/>
        <v>0</v>
      </c>
      <c r="FZ867" s="120">
        <f t="shared" si="1117"/>
        <v>0</v>
      </c>
      <c r="GA867" s="120">
        <f t="shared" si="1118"/>
        <v>0</v>
      </c>
      <c r="GB867" s="120">
        <f t="shared" si="1119"/>
        <v>0</v>
      </c>
      <c r="GC867" s="120">
        <f t="shared" si="1120"/>
        <v>0</v>
      </c>
      <c r="GD867" s="120">
        <f t="shared" si="1121"/>
        <v>0</v>
      </c>
      <c r="GE867" s="120">
        <f t="shared" si="1122"/>
        <v>0</v>
      </c>
      <c r="GF867" s="120">
        <f t="shared" si="1123"/>
        <v>0</v>
      </c>
      <c r="GG867">
        <f t="shared" si="1124"/>
        <v>0</v>
      </c>
      <c r="GH867">
        <f t="shared" si="1125"/>
        <v>0</v>
      </c>
      <c r="GI867">
        <v>6</v>
      </c>
      <c r="GJ867" t="str">
        <f t="shared" si="1126"/>
        <v/>
      </c>
    </row>
    <row r="868" spans="1:192" x14ac:dyDescent="0.2">
      <c r="A868" s="50">
        <f t="shared" si="1127"/>
        <v>867</v>
      </c>
      <c r="B868" t="s">
        <v>149</v>
      </c>
      <c r="C868" t="s">
        <v>244</v>
      </c>
      <c r="F868" s="19">
        <v>3552350</v>
      </c>
      <c r="G868" s="19">
        <v>5652500</v>
      </c>
      <c r="H868" s="77">
        <f t="shared" si="1066"/>
        <v>552254.63</v>
      </c>
      <c r="I868" s="77">
        <f t="shared" si="1067"/>
        <v>5650678.79</v>
      </c>
      <c r="J868" s="19">
        <v>245</v>
      </c>
      <c r="K868" s="19" t="s">
        <v>1334</v>
      </c>
      <c r="L868" s="19">
        <v>1509</v>
      </c>
      <c r="M868" s="19">
        <v>1209</v>
      </c>
      <c r="N868" s="19">
        <v>1509</v>
      </c>
      <c r="O868" s="19" t="s">
        <v>1330</v>
      </c>
      <c r="Q868" s="58" t="s">
        <v>2829</v>
      </c>
      <c r="R868" s="58" t="s">
        <v>774</v>
      </c>
      <c r="S868" s="2" t="s">
        <v>2640</v>
      </c>
      <c r="T868" s="241" t="str">
        <f t="shared" si="1068"/>
        <v>T</v>
      </c>
      <c r="U868" s="241" t="str">
        <f t="shared" si="1069"/>
        <v>M</v>
      </c>
      <c r="V868" s="241" t="str">
        <f t="shared" si="1070"/>
        <v>-</v>
      </c>
      <c r="W868" s="241" t="str">
        <f t="shared" si="1059"/>
        <v>-</v>
      </c>
      <c r="X868" s="260">
        <f t="shared" si="1058"/>
        <v>6</v>
      </c>
      <c r="Y868" s="261" t="str">
        <f t="shared" si="1061"/>
        <v/>
      </c>
      <c r="AA868" s="48">
        <v>35303</v>
      </c>
      <c r="AB868" s="73">
        <v>5</v>
      </c>
      <c r="AD868" s="2" t="s">
        <v>2447</v>
      </c>
      <c r="AF868" s="66">
        <v>22.6</v>
      </c>
      <c r="AG868" s="19">
        <v>17620</v>
      </c>
      <c r="AH868" s="19">
        <v>7.23</v>
      </c>
      <c r="AJ868" s="19">
        <v>1.01</v>
      </c>
      <c r="AK868" s="19">
        <v>20</v>
      </c>
      <c r="AM868" s="66">
        <v>0.4</v>
      </c>
      <c r="AN868">
        <v>118.8</v>
      </c>
      <c r="AO868">
        <v>21.7</v>
      </c>
      <c r="AR868">
        <v>17015.8</v>
      </c>
      <c r="AS868" s="193">
        <f t="shared" si="1064"/>
        <v>15477.970000000001</v>
      </c>
      <c r="AT868" s="248" t="str">
        <f t="shared" si="1065"/>
        <v/>
      </c>
      <c r="AU868">
        <v>4240</v>
      </c>
      <c r="AV868">
        <v>176</v>
      </c>
      <c r="AW868">
        <v>560</v>
      </c>
      <c r="AX868">
        <v>1837</v>
      </c>
      <c r="AY868">
        <v>8120</v>
      </c>
      <c r="AZ868" s="61">
        <v>473</v>
      </c>
      <c r="BA868">
        <v>1.3</v>
      </c>
      <c r="BB868">
        <v>52</v>
      </c>
      <c r="BC868" s="53">
        <v>9.5</v>
      </c>
      <c r="BD868">
        <v>0.26</v>
      </c>
      <c r="BE868">
        <v>7</v>
      </c>
      <c r="BF868">
        <v>0.37</v>
      </c>
      <c r="BJ868">
        <v>1.5</v>
      </c>
      <c r="BK868">
        <v>0</v>
      </c>
      <c r="BN868" s="52"/>
      <c r="BO868" s="90"/>
      <c r="BP868" s="90"/>
      <c r="BQ868" s="90"/>
      <c r="BR868" s="90">
        <v>40</v>
      </c>
      <c r="BS868" s="90"/>
      <c r="BT868" s="90"/>
      <c r="BU868" s="90"/>
      <c r="BV868" s="90"/>
      <c r="BW868" s="90"/>
      <c r="BX868" s="90"/>
      <c r="BY868" s="90"/>
      <c r="BZ868" s="90"/>
      <c r="CA868" s="90"/>
      <c r="CB868" s="90"/>
      <c r="CC868" s="90"/>
      <c r="CD868" s="90"/>
      <c r="CE868" s="90"/>
      <c r="CF868" s="90"/>
      <c r="CG868" s="90"/>
      <c r="CH868" s="90"/>
      <c r="CI868" s="90"/>
      <c r="CJ868" s="90"/>
      <c r="CK868" s="90"/>
      <c r="CL868" s="91"/>
      <c r="CM868" s="90">
        <v>0.3</v>
      </c>
      <c r="CN868" s="90">
        <v>50</v>
      </c>
      <c r="CO868" s="90"/>
      <c r="DB868" s="103"/>
      <c r="DC868" s="103"/>
      <c r="DD868" s="103"/>
      <c r="DE868" s="103"/>
      <c r="DF868" s="103"/>
      <c r="DG868" s="103"/>
      <c r="DH868" s="103"/>
      <c r="DI868" s="103"/>
      <c r="DJ868" s="103"/>
      <c r="DK868" s="103"/>
      <c r="DL868" s="103"/>
      <c r="DM868" s="103"/>
      <c r="DN868" s="103"/>
      <c r="DO868" s="103"/>
      <c r="DP868" s="103"/>
      <c r="DQ868" s="103"/>
      <c r="DR868" s="103"/>
      <c r="DS868" s="104"/>
      <c r="DT868" s="50">
        <f t="shared" si="1071"/>
        <v>0</v>
      </c>
      <c r="DU868" s="73">
        <f t="shared" si="1072"/>
        <v>0</v>
      </c>
      <c r="DV868" s="73">
        <f t="shared" si="1073"/>
        <v>0</v>
      </c>
      <c r="DW868" s="73">
        <f t="shared" si="1074"/>
        <v>0</v>
      </c>
      <c r="DX868" s="73">
        <f t="shared" si="1075"/>
        <v>1</v>
      </c>
      <c r="DY868" s="125">
        <f t="shared" si="1076"/>
        <v>0</v>
      </c>
      <c r="DZ868" s="73">
        <f t="shared" si="1077"/>
        <v>0</v>
      </c>
      <c r="EA868" s="19">
        <f t="shared" si="1078"/>
        <v>1</v>
      </c>
      <c r="EB868" s="50">
        <f t="shared" si="1079"/>
        <v>0</v>
      </c>
      <c r="EC868" s="19">
        <f t="shared" si="1080"/>
        <v>0</v>
      </c>
      <c r="ED868" s="19">
        <f t="shared" si="1081"/>
        <v>1</v>
      </c>
      <c r="EE868" s="19">
        <f t="shared" si="1082"/>
        <v>0</v>
      </c>
      <c r="EF868" s="50">
        <f t="shared" si="1083"/>
        <v>0</v>
      </c>
      <c r="EG868" s="19">
        <f t="shared" si="1084"/>
        <v>1</v>
      </c>
      <c r="EH868" s="19">
        <f t="shared" si="1085"/>
        <v>0</v>
      </c>
      <c r="EI868" s="50">
        <f t="shared" si="1086"/>
        <v>0</v>
      </c>
      <c r="EJ868" s="125">
        <f t="shared" si="1087"/>
        <v>3</v>
      </c>
      <c r="EK868">
        <f t="shared" si="1088"/>
        <v>4240</v>
      </c>
      <c r="EL868">
        <f t="shared" si="1089"/>
        <v>52</v>
      </c>
      <c r="EM868">
        <f t="shared" si="1090"/>
        <v>176</v>
      </c>
      <c r="EN868">
        <f t="shared" si="1091"/>
        <v>560</v>
      </c>
      <c r="EO868">
        <f t="shared" si="1092"/>
        <v>0.37</v>
      </c>
      <c r="EP868">
        <f t="shared" si="1093"/>
        <v>7</v>
      </c>
      <c r="EQ868">
        <f t="shared" si="1094"/>
        <v>473</v>
      </c>
      <c r="ER868" t="str">
        <f t="shared" si="1095"/>
        <v/>
      </c>
      <c r="ES868">
        <f t="shared" si="1096"/>
        <v>1.5</v>
      </c>
      <c r="ET868">
        <f t="shared" si="1097"/>
        <v>8120</v>
      </c>
      <c r="EU868" s="61">
        <f t="shared" si="1098"/>
        <v>1837</v>
      </c>
      <c r="EV868" s="53" t="e">
        <f>IF(ISNUMBER(EK868),EK868*#REF!,"")</f>
        <v>#REF!</v>
      </c>
      <c r="EW868" s="53" t="e">
        <f>IF(ISNUMBER(EL868),EL868*#REF!,"")</f>
        <v>#REF!</v>
      </c>
      <c r="EX868" s="53" t="e">
        <f>IF(ISNUMBER(EM868),EM868*#REF!,"")</f>
        <v>#REF!</v>
      </c>
      <c r="EY868" s="53" t="e">
        <f>IF(ISNUMBER(EN868),EN868*#REF!,"")</f>
        <v>#REF!</v>
      </c>
      <c r="EZ868" s="53" t="e">
        <f>IF(ISNUMBER(EO868),EO868*#REF!,"")</f>
        <v>#REF!</v>
      </c>
      <c r="FA868" s="53" t="e">
        <f>IF(ISNUMBER(EP868),EP868*#REF!,"")</f>
        <v>#REF!</v>
      </c>
      <c r="FB868" s="53" t="e">
        <f>IF(ISNUMBER(EQ868),EQ868*#REF!,"")</f>
        <v>#REF!</v>
      </c>
      <c r="FC868" s="53" t="str">
        <f>IF(ISNUMBER(ER868),ER868*#REF!,"")</f>
        <v/>
      </c>
      <c r="FD868" s="53" t="e">
        <f>IF(ISNUMBER(ES868),ES868*#REF!,"")</f>
        <v>#REF!</v>
      </c>
      <c r="FE868" s="53" t="e">
        <f>IF(ISNUMBER(ET868),ET868*#REF!,"")</f>
        <v>#REF!</v>
      </c>
      <c r="FF868" s="52" t="e">
        <f>IF(ISNUMBER(EU868),EU868*#REF!,"")</f>
        <v>#REF!</v>
      </c>
      <c r="FG868" s="55" t="str">
        <f t="shared" si="1099"/>
        <v/>
      </c>
      <c r="FH868" s="55" t="str">
        <f t="shared" si="1100"/>
        <v/>
      </c>
      <c r="FI868" s="55" t="str">
        <f t="shared" si="1101"/>
        <v/>
      </c>
      <c r="FJ868" s="55" t="str">
        <f t="shared" si="1102"/>
        <v/>
      </c>
      <c r="FK868" s="55" t="str">
        <f t="shared" si="1103"/>
        <v/>
      </c>
      <c r="FL868" s="55" t="str">
        <f t="shared" si="1104"/>
        <v/>
      </c>
      <c r="FM868" s="55" t="str">
        <f t="shared" si="1105"/>
        <v/>
      </c>
      <c r="FN868" s="55" t="str">
        <f t="shared" si="1106"/>
        <v/>
      </c>
      <c r="FO868" s="55" t="str">
        <f t="shared" si="1107"/>
        <v/>
      </c>
      <c r="FP868" s="55" t="str">
        <f t="shared" si="1108"/>
        <v/>
      </c>
      <c r="FQ868" s="59" t="str">
        <f t="shared" si="1109"/>
        <v/>
      </c>
      <c r="FR868" s="53" t="str">
        <f t="shared" si="1060"/>
        <v/>
      </c>
      <c r="FS868" s="53" t="e">
        <f t="shared" si="1110"/>
        <v>#VALUE!</v>
      </c>
      <c r="FT868" s="19" t="e">
        <f t="shared" si="1111"/>
        <v>#VALUE!</v>
      </c>
      <c r="FU868" s="19" t="e">
        <f t="shared" si="1112"/>
        <v>#VALUE!</v>
      </c>
      <c r="FV868" s="19" t="e">
        <f t="shared" si="1113"/>
        <v>#VALUE!</v>
      </c>
      <c r="FW868" s="50" t="e">
        <f t="shared" si="1114"/>
        <v>#VALUE!</v>
      </c>
      <c r="FX868" s="120">
        <f t="shared" si="1115"/>
        <v>0</v>
      </c>
      <c r="FY868" s="120">
        <f t="shared" si="1116"/>
        <v>0</v>
      </c>
      <c r="FZ868" s="120">
        <f t="shared" si="1117"/>
        <v>0</v>
      </c>
      <c r="GA868" s="120">
        <f t="shared" si="1118"/>
        <v>0</v>
      </c>
      <c r="GB868" s="120">
        <f t="shared" si="1119"/>
        <v>0</v>
      </c>
      <c r="GC868" s="120">
        <f t="shared" si="1120"/>
        <v>0</v>
      </c>
      <c r="GD868" s="120">
        <f t="shared" si="1121"/>
        <v>0</v>
      </c>
      <c r="GE868" s="120">
        <f t="shared" si="1122"/>
        <v>0</v>
      </c>
      <c r="GF868" s="120">
        <f t="shared" si="1123"/>
        <v>0</v>
      </c>
      <c r="GG868">
        <f t="shared" si="1124"/>
        <v>0</v>
      </c>
      <c r="GH868">
        <f t="shared" si="1125"/>
        <v>0</v>
      </c>
      <c r="GI868">
        <v>6</v>
      </c>
      <c r="GJ868" t="str">
        <f t="shared" si="1126"/>
        <v/>
      </c>
    </row>
    <row r="869" spans="1:192" x14ac:dyDescent="0.2">
      <c r="A869" s="50">
        <f t="shared" si="1127"/>
        <v>868</v>
      </c>
      <c r="B869" t="s">
        <v>149</v>
      </c>
      <c r="C869" t="s">
        <v>244</v>
      </c>
      <c r="F869" s="19">
        <v>3552350</v>
      </c>
      <c r="G869" s="19">
        <v>5652500</v>
      </c>
      <c r="H869" s="77">
        <f t="shared" si="1066"/>
        <v>552254.63</v>
      </c>
      <c r="I869" s="77">
        <f t="shared" si="1067"/>
        <v>5650678.79</v>
      </c>
      <c r="J869" s="19">
        <v>245</v>
      </c>
      <c r="K869" s="19" t="s">
        <v>1334</v>
      </c>
      <c r="L869" s="19">
        <v>1702</v>
      </c>
      <c r="M869" s="19">
        <v>1209</v>
      </c>
      <c r="N869" s="19">
        <v>1702</v>
      </c>
      <c r="Q869" s="58" t="s">
        <v>2829</v>
      </c>
      <c r="R869" s="58" t="s">
        <v>774</v>
      </c>
      <c r="S869" s="2" t="s">
        <v>2640</v>
      </c>
      <c r="T869" s="241" t="str">
        <f t="shared" si="1068"/>
        <v>T</v>
      </c>
      <c r="U869" s="241" t="str">
        <f t="shared" si="1069"/>
        <v>M</v>
      </c>
      <c r="V869" s="241" t="str">
        <f t="shared" si="1070"/>
        <v>-</v>
      </c>
      <c r="W869" s="241" t="str">
        <f t="shared" si="1059"/>
        <v>-</v>
      </c>
      <c r="X869" s="260">
        <f t="shared" si="1058"/>
        <v>6</v>
      </c>
      <c r="Y869" s="261" t="str">
        <f t="shared" si="1061"/>
        <v/>
      </c>
      <c r="AA869" s="48">
        <v>35369</v>
      </c>
      <c r="AB869" s="73">
        <v>6</v>
      </c>
      <c r="AD869" s="2" t="s">
        <v>2447</v>
      </c>
      <c r="AF869" s="66">
        <v>24</v>
      </c>
      <c r="AG869" s="19">
        <v>19950</v>
      </c>
      <c r="AH869" s="19">
        <v>5.95</v>
      </c>
      <c r="AJ869" s="19">
        <v>1.01</v>
      </c>
      <c r="AK869" s="19">
        <v>20</v>
      </c>
      <c r="AM869" s="66">
        <v>0.33</v>
      </c>
      <c r="AN869">
        <v>167.4</v>
      </c>
      <c r="AO869">
        <v>21.3</v>
      </c>
      <c r="AP869" s="19">
        <v>49</v>
      </c>
      <c r="AS869" s="193">
        <f t="shared" si="1064"/>
        <v>17023.516</v>
      </c>
      <c r="AT869" s="248" t="str">
        <f t="shared" si="1065"/>
        <v/>
      </c>
      <c r="AU869">
        <v>4327</v>
      </c>
      <c r="AV869">
        <v>255</v>
      </c>
      <c r="AW869">
        <v>777</v>
      </c>
      <c r="AX869">
        <v>3192</v>
      </c>
      <c r="AY869">
        <v>7675</v>
      </c>
      <c r="AZ869" s="61">
        <v>464</v>
      </c>
      <c r="BB869">
        <v>60</v>
      </c>
      <c r="BC869" s="53">
        <v>11</v>
      </c>
      <c r="BD869">
        <v>0.28000000000000003</v>
      </c>
      <c r="BE869">
        <v>240</v>
      </c>
      <c r="BF869">
        <v>14</v>
      </c>
      <c r="BJ869">
        <v>0</v>
      </c>
      <c r="BK869">
        <v>0</v>
      </c>
      <c r="BN869" s="52">
        <v>8.1959999999999997</v>
      </c>
      <c r="BO869" s="90"/>
      <c r="BP869" s="90"/>
      <c r="BQ869" s="90"/>
      <c r="BR869" s="90">
        <v>40</v>
      </c>
      <c r="BS869" s="90"/>
      <c r="BT869" s="90"/>
      <c r="BU869" s="90"/>
      <c r="BV869" s="90"/>
      <c r="BW869" s="90"/>
      <c r="BX869" s="90"/>
      <c r="BY869" s="90"/>
      <c r="BZ869" s="90"/>
      <c r="CA869" s="90"/>
      <c r="CB869" s="90"/>
      <c r="CC869" s="90"/>
      <c r="CD869" s="90"/>
      <c r="CE869" s="90"/>
      <c r="CF869" s="90"/>
      <c r="CG869" s="90"/>
      <c r="CH869" s="90"/>
      <c r="CI869" s="90"/>
      <c r="CJ869" s="90"/>
      <c r="CK869" s="90"/>
      <c r="CL869" s="91"/>
      <c r="CM869" s="90">
        <v>1</v>
      </c>
      <c r="CN869" s="90">
        <v>940</v>
      </c>
      <c r="CO869" s="90"/>
      <c r="DB869" s="103"/>
      <c r="DC869" s="103"/>
      <c r="DD869" s="103"/>
      <c r="DE869" s="103"/>
      <c r="DF869" s="103"/>
      <c r="DG869" s="103"/>
      <c r="DH869" s="103"/>
      <c r="DI869" s="103"/>
      <c r="DJ869" s="103"/>
      <c r="DK869" s="103"/>
      <c r="DL869" s="103"/>
      <c r="DM869" s="103"/>
      <c r="DN869" s="103"/>
      <c r="DO869" s="103"/>
      <c r="DP869" s="103"/>
      <c r="DQ869" s="103"/>
      <c r="DR869" s="103"/>
      <c r="DS869" s="104"/>
      <c r="DT869" s="50">
        <f t="shared" si="1071"/>
        <v>0</v>
      </c>
      <c r="DU869" s="73">
        <f t="shared" si="1072"/>
        <v>0</v>
      </c>
      <c r="DV869" s="73">
        <f t="shared" si="1073"/>
        <v>0</v>
      </c>
      <c r="DW869" s="73">
        <f t="shared" si="1074"/>
        <v>0</v>
      </c>
      <c r="DX869" s="73">
        <f t="shared" si="1075"/>
        <v>1</v>
      </c>
      <c r="DY869" s="125">
        <f t="shared" si="1076"/>
        <v>0</v>
      </c>
      <c r="DZ869" s="73">
        <f t="shared" si="1077"/>
        <v>0</v>
      </c>
      <c r="EA869" s="19">
        <f t="shared" si="1078"/>
        <v>1</v>
      </c>
      <c r="EB869" s="50">
        <f t="shared" si="1079"/>
        <v>0</v>
      </c>
      <c r="EC869" s="19">
        <f t="shared" si="1080"/>
        <v>0</v>
      </c>
      <c r="ED869" s="19">
        <f t="shared" si="1081"/>
        <v>1</v>
      </c>
      <c r="EE869" s="19">
        <f t="shared" si="1082"/>
        <v>0</v>
      </c>
      <c r="EF869" s="50">
        <f t="shared" si="1083"/>
        <v>0</v>
      </c>
      <c r="EG869" s="19">
        <f t="shared" si="1084"/>
        <v>1</v>
      </c>
      <c r="EH869" s="19">
        <f t="shared" si="1085"/>
        <v>0</v>
      </c>
      <c r="EI869" s="50">
        <f t="shared" si="1086"/>
        <v>0</v>
      </c>
      <c r="EJ869" s="125">
        <f t="shared" si="1087"/>
        <v>3</v>
      </c>
      <c r="EK869">
        <f t="shared" si="1088"/>
        <v>4327</v>
      </c>
      <c r="EL869">
        <f t="shared" si="1089"/>
        <v>60</v>
      </c>
      <c r="EM869">
        <f t="shared" si="1090"/>
        <v>255</v>
      </c>
      <c r="EN869">
        <f t="shared" si="1091"/>
        <v>777</v>
      </c>
      <c r="EO869">
        <f t="shared" si="1092"/>
        <v>14</v>
      </c>
      <c r="EP869">
        <f t="shared" si="1093"/>
        <v>240</v>
      </c>
      <c r="EQ869">
        <f t="shared" si="1094"/>
        <v>464</v>
      </c>
      <c r="ER869" t="str">
        <f t="shared" si="1095"/>
        <v/>
      </c>
      <c r="ES869">
        <f t="shared" si="1096"/>
        <v>0</v>
      </c>
      <c r="ET869">
        <f t="shared" si="1097"/>
        <v>7675</v>
      </c>
      <c r="EU869" s="61">
        <f t="shared" si="1098"/>
        <v>3192</v>
      </c>
      <c r="EV869" s="53" t="e">
        <f>IF(ISNUMBER(EK869),EK869*#REF!,"")</f>
        <v>#REF!</v>
      </c>
      <c r="EW869" s="53" t="e">
        <f>IF(ISNUMBER(EL869),EL869*#REF!,"")</f>
        <v>#REF!</v>
      </c>
      <c r="EX869" s="53" t="e">
        <f>IF(ISNUMBER(EM869),EM869*#REF!,"")</f>
        <v>#REF!</v>
      </c>
      <c r="EY869" s="53" t="e">
        <f>IF(ISNUMBER(EN869),EN869*#REF!,"")</f>
        <v>#REF!</v>
      </c>
      <c r="EZ869" s="53" t="e">
        <f>IF(ISNUMBER(EO869),EO869*#REF!,"")</f>
        <v>#REF!</v>
      </c>
      <c r="FA869" s="53" t="e">
        <f>IF(ISNUMBER(EP869),EP869*#REF!,"")</f>
        <v>#REF!</v>
      </c>
      <c r="FB869" s="53" t="e">
        <f>IF(ISNUMBER(EQ869),EQ869*#REF!,"")</f>
        <v>#REF!</v>
      </c>
      <c r="FC869" s="53" t="str">
        <f>IF(ISNUMBER(ER869),ER869*#REF!,"")</f>
        <v/>
      </c>
      <c r="FD869" s="53" t="e">
        <f>IF(ISNUMBER(ES869),ES869*#REF!,"")</f>
        <v>#REF!</v>
      </c>
      <c r="FE869" s="53" t="e">
        <f>IF(ISNUMBER(ET869),ET869*#REF!,"")</f>
        <v>#REF!</v>
      </c>
      <c r="FF869" s="52" t="e">
        <f>IF(ISNUMBER(EU869),EU869*#REF!,"")</f>
        <v>#REF!</v>
      </c>
      <c r="FG869" s="55" t="str">
        <f t="shared" si="1099"/>
        <v/>
      </c>
      <c r="FH869" s="55" t="str">
        <f t="shared" si="1100"/>
        <v/>
      </c>
      <c r="FI869" s="55" t="str">
        <f t="shared" si="1101"/>
        <v/>
      </c>
      <c r="FJ869" s="55" t="str">
        <f t="shared" si="1102"/>
        <v/>
      </c>
      <c r="FK869" s="55" t="str">
        <f t="shared" si="1103"/>
        <v/>
      </c>
      <c r="FL869" s="55" t="str">
        <f t="shared" si="1104"/>
        <v/>
      </c>
      <c r="FM869" s="55" t="str">
        <f t="shared" si="1105"/>
        <v/>
      </c>
      <c r="FN869" s="55" t="str">
        <f t="shared" si="1106"/>
        <v/>
      </c>
      <c r="FO869" s="55" t="str">
        <f t="shared" si="1107"/>
        <v/>
      </c>
      <c r="FP869" s="55" t="str">
        <f t="shared" si="1108"/>
        <v/>
      </c>
      <c r="FQ869" s="59" t="str">
        <f t="shared" si="1109"/>
        <v/>
      </c>
      <c r="FR869" s="53" t="str">
        <f t="shared" si="1060"/>
        <v/>
      </c>
      <c r="FS869" s="53" t="e">
        <f t="shared" si="1110"/>
        <v>#VALUE!</v>
      </c>
      <c r="FT869" s="19" t="e">
        <f t="shared" si="1111"/>
        <v>#VALUE!</v>
      </c>
      <c r="FU869" s="19" t="e">
        <f t="shared" si="1112"/>
        <v>#VALUE!</v>
      </c>
      <c r="FV869" s="19" t="e">
        <f t="shared" si="1113"/>
        <v>#VALUE!</v>
      </c>
      <c r="FW869" s="50" t="e">
        <f t="shared" si="1114"/>
        <v>#VALUE!</v>
      </c>
      <c r="FX869" s="120">
        <f t="shared" si="1115"/>
        <v>0</v>
      </c>
      <c r="FY869" s="120">
        <f t="shared" si="1116"/>
        <v>0</v>
      </c>
      <c r="FZ869" s="120">
        <f t="shared" si="1117"/>
        <v>0</v>
      </c>
      <c r="GA869" s="120">
        <f t="shared" si="1118"/>
        <v>0</v>
      </c>
      <c r="GB869" s="120">
        <f t="shared" si="1119"/>
        <v>0</v>
      </c>
      <c r="GC869" s="120">
        <f t="shared" si="1120"/>
        <v>0</v>
      </c>
      <c r="GD869" s="120">
        <f t="shared" si="1121"/>
        <v>0</v>
      </c>
      <c r="GE869" s="120">
        <f t="shared" si="1122"/>
        <v>0</v>
      </c>
      <c r="GF869" s="120">
        <f t="shared" si="1123"/>
        <v>0</v>
      </c>
      <c r="GG869">
        <f t="shared" si="1124"/>
        <v>0</v>
      </c>
      <c r="GH869">
        <f t="shared" si="1125"/>
        <v>0</v>
      </c>
      <c r="GI869">
        <v>6</v>
      </c>
      <c r="GJ869" t="str">
        <f t="shared" si="1126"/>
        <v/>
      </c>
    </row>
    <row r="870" spans="1:192" ht="15" x14ac:dyDescent="0.25">
      <c r="A870" s="50">
        <f t="shared" si="1127"/>
        <v>869</v>
      </c>
      <c r="B870" s="2" t="s">
        <v>315</v>
      </c>
      <c r="C870" t="s">
        <v>179</v>
      </c>
      <c r="F870" s="271">
        <v>3548010</v>
      </c>
      <c r="G870" s="271">
        <v>5651830</v>
      </c>
      <c r="H870" s="77">
        <f t="shared" si="1066"/>
        <v>547916.36599999992</v>
      </c>
      <c r="I870" s="77">
        <f t="shared" si="1067"/>
        <v>5650009.0580000002</v>
      </c>
      <c r="J870" s="266">
        <v>241</v>
      </c>
      <c r="K870" s="19" t="s">
        <v>1334</v>
      </c>
      <c r="L870" s="19">
        <v>200</v>
      </c>
      <c r="Q870" s="58" t="s">
        <v>774</v>
      </c>
      <c r="R870" t="s">
        <v>272</v>
      </c>
      <c r="S870" s="2" t="s">
        <v>1325</v>
      </c>
      <c r="T870" s="241" t="str">
        <f t="shared" si="1068"/>
        <v>-</v>
      </c>
      <c r="U870" s="241" t="str">
        <f t="shared" si="1069"/>
        <v>M</v>
      </c>
      <c r="V870" s="241" t="str">
        <f t="shared" si="1070"/>
        <v>-</v>
      </c>
      <c r="W870" s="241" t="str">
        <f t="shared" si="1059"/>
        <v>-</v>
      </c>
      <c r="X870" s="260">
        <f t="shared" si="1058"/>
        <v>6</v>
      </c>
      <c r="Y870" s="261" t="str">
        <f t="shared" si="1061"/>
        <v/>
      </c>
      <c r="Z870" s="56"/>
      <c r="AA870" s="48">
        <v>28942</v>
      </c>
      <c r="AB870" s="73">
        <v>1</v>
      </c>
      <c r="AD870" s="2" t="s">
        <v>2253</v>
      </c>
      <c r="AE870" s="56"/>
      <c r="AF870" s="66" t="s">
        <v>3088</v>
      </c>
      <c r="AI870" s="272"/>
      <c r="AN870">
        <v>154.5</v>
      </c>
      <c r="AO870" s="55">
        <v>7</v>
      </c>
      <c r="AR870">
        <v>7493</v>
      </c>
      <c r="AS870" s="193">
        <f t="shared" si="1064"/>
        <v>7453.7</v>
      </c>
      <c r="AT870" s="248" t="str">
        <f t="shared" si="1065"/>
        <v/>
      </c>
      <c r="AU870">
        <v>1585.4</v>
      </c>
      <c r="AV870">
        <v>206</v>
      </c>
      <c r="AW870">
        <v>765</v>
      </c>
      <c r="AX870">
        <v>2832.9</v>
      </c>
      <c r="AY870">
        <v>1912.5</v>
      </c>
      <c r="AZ870" s="61">
        <v>151.9</v>
      </c>
      <c r="BO870" s="90"/>
      <c r="BP870" s="273"/>
      <c r="BQ870" s="90"/>
      <c r="BR870" s="90"/>
      <c r="BS870" s="90"/>
      <c r="BT870" s="90"/>
      <c r="BU870" s="90"/>
      <c r="BV870" s="90"/>
      <c r="BW870" s="90"/>
      <c r="BX870" s="90"/>
      <c r="BY870" s="90"/>
      <c r="BZ870" s="90"/>
      <c r="CA870" s="90"/>
      <c r="CB870" s="90"/>
      <c r="CC870" s="90"/>
      <c r="CD870" s="90"/>
      <c r="CE870" s="90"/>
      <c r="CF870" s="90"/>
      <c r="CG870" s="90"/>
      <c r="CH870" s="90"/>
      <c r="CI870" s="90"/>
      <c r="CJ870" s="90"/>
      <c r="CK870" s="90"/>
      <c r="CL870" s="91"/>
      <c r="CM870" s="90"/>
      <c r="CN870" s="90" t="s">
        <v>3088</v>
      </c>
      <c r="CO870" s="90"/>
      <c r="DB870" s="103"/>
      <c r="DC870" s="103"/>
      <c r="DD870" s="103"/>
      <c r="DE870" s="103"/>
      <c r="DF870" s="103"/>
      <c r="DG870" s="103"/>
      <c r="DH870" s="103"/>
      <c r="DI870" s="103"/>
      <c r="DJ870" s="103"/>
      <c r="DK870" s="103"/>
      <c r="DL870" s="103"/>
      <c r="DM870" s="103"/>
      <c r="DN870" s="103"/>
      <c r="DO870" s="103"/>
      <c r="DP870" s="103"/>
      <c r="DQ870" s="103"/>
      <c r="DR870" s="103"/>
      <c r="DS870" s="104"/>
      <c r="DT870" s="50">
        <f t="shared" si="1071"/>
        <v>1</v>
      </c>
      <c r="DU870" s="73">
        <f t="shared" si="1072"/>
        <v>0</v>
      </c>
      <c r="DV870" s="73">
        <f t="shared" si="1073"/>
        <v>0</v>
      </c>
      <c r="DW870" s="73">
        <f t="shared" si="1074"/>
        <v>1</v>
      </c>
      <c r="DX870" s="73">
        <f t="shared" si="1075"/>
        <v>0</v>
      </c>
      <c r="DY870" s="125">
        <f t="shared" si="1076"/>
        <v>0</v>
      </c>
      <c r="DZ870" s="73">
        <f t="shared" si="1077"/>
        <v>0</v>
      </c>
      <c r="EA870" s="19">
        <f t="shared" si="1078"/>
        <v>0</v>
      </c>
      <c r="EB870" s="50">
        <f t="shared" si="1079"/>
        <v>1</v>
      </c>
      <c r="EC870" s="19">
        <f t="shared" si="1080"/>
        <v>0</v>
      </c>
      <c r="ED870" s="19">
        <f t="shared" si="1081"/>
        <v>1</v>
      </c>
      <c r="EE870" s="19">
        <f t="shared" si="1082"/>
        <v>0</v>
      </c>
      <c r="EF870" s="50">
        <f t="shared" si="1083"/>
        <v>0</v>
      </c>
      <c r="EG870" s="19">
        <f t="shared" si="1084"/>
        <v>0</v>
      </c>
      <c r="EH870" s="19">
        <f t="shared" si="1085"/>
        <v>0</v>
      </c>
      <c r="EI870" s="50">
        <f t="shared" si="1086"/>
        <v>1</v>
      </c>
      <c r="EJ870" s="125">
        <f t="shared" si="1087"/>
        <v>2</v>
      </c>
      <c r="EK870">
        <f t="shared" si="1088"/>
        <v>1585.4</v>
      </c>
      <c r="EL870" t="str">
        <f t="shared" si="1089"/>
        <v/>
      </c>
      <c r="EM870">
        <f t="shared" si="1090"/>
        <v>206</v>
      </c>
      <c r="EN870">
        <f t="shared" si="1091"/>
        <v>765</v>
      </c>
      <c r="EO870" t="str">
        <f t="shared" si="1092"/>
        <v/>
      </c>
      <c r="EP870" t="str">
        <f t="shared" si="1093"/>
        <v/>
      </c>
      <c r="EQ870">
        <f t="shared" si="1094"/>
        <v>151.9</v>
      </c>
      <c r="ER870" t="str">
        <f t="shared" si="1095"/>
        <v/>
      </c>
      <c r="ES870" t="str">
        <f t="shared" si="1096"/>
        <v/>
      </c>
      <c r="ET870">
        <f t="shared" si="1097"/>
        <v>1912.5</v>
      </c>
      <c r="EU870" s="61">
        <f t="shared" si="1098"/>
        <v>2832.9</v>
      </c>
      <c r="EV870" s="53" t="e">
        <f>IF(ISNUMBER(EK870),EK870*#REF!,"")</f>
        <v>#REF!</v>
      </c>
      <c r="EW870" s="53" t="str">
        <f>IF(ISNUMBER(EL870),EL870*#REF!,"")</f>
        <v/>
      </c>
      <c r="EX870" s="53" t="e">
        <f>IF(ISNUMBER(EM870),EM870*#REF!,"")</f>
        <v>#REF!</v>
      </c>
      <c r="EY870" s="53" t="e">
        <f>IF(ISNUMBER(EN870),EN870*#REF!,"")</f>
        <v>#REF!</v>
      </c>
      <c r="EZ870" s="53" t="str">
        <f>IF(ISNUMBER(EO870),EO870*#REF!,"")</f>
        <v/>
      </c>
      <c r="FA870" s="53" t="str">
        <f>IF(ISNUMBER(EP870),EP870*#REF!,"")</f>
        <v/>
      </c>
      <c r="FB870" s="53" t="e">
        <f>IF(ISNUMBER(EQ870),EQ870*#REF!,"")</f>
        <v>#REF!</v>
      </c>
      <c r="FC870" s="53" t="str">
        <f>IF(ISNUMBER(ER870),ER870*#REF!,"")</f>
        <v/>
      </c>
      <c r="FD870" s="53" t="str">
        <f>IF(ISNUMBER(ES870),ES870*#REF!,"")</f>
        <v/>
      </c>
      <c r="FE870" s="53" t="e">
        <f>IF(ISNUMBER(ET870),ET870*#REF!,"")</f>
        <v>#REF!</v>
      </c>
      <c r="FF870" s="52" t="e">
        <f>IF(ISNUMBER(EU870),EU870*#REF!,"")</f>
        <v>#REF!</v>
      </c>
      <c r="FG870" s="55" t="str">
        <f t="shared" si="1099"/>
        <v/>
      </c>
      <c r="FH870" s="55" t="str">
        <f t="shared" si="1100"/>
        <v/>
      </c>
      <c r="FI870" s="55" t="str">
        <f t="shared" si="1101"/>
        <v/>
      </c>
      <c r="FJ870" s="55" t="str">
        <f t="shared" si="1102"/>
        <v/>
      </c>
      <c r="FK870" s="55" t="str">
        <f t="shared" si="1103"/>
        <v/>
      </c>
      <c r="FL870" s="55" t="str">
        <f t="shared" si="1104"/>
        <v/>
      </c>
      <c r="FM870" s="55" t="str">
        <f t="shared" si="1105"/>
        <v/>
      </c>
      <c r="FN870" s="55" t="str">
        <f t="shared" si="1106"/>
        <v/>
      </c>
      <c r="FO870" s="55" t="str">
        <f t="shared" si="1107"/>
        <v/>
      </c>
      <c r="FP870" s="55" t="str">
        <f t="shared" si="1108"/>
        <v/>
      </c>
      <c r="FQ870" s="59" t="str">
        <f t="shared" si="1109"/>
        <v/>
      </c>
      <c r="FR870" s="53" t="str">
        <f t="shared" si="1060"/>
        <v/>
      </c>
      <c r="FS870" s="53" t="e">
        <f t="shared" si="1110"/>
        <v>#VALUE!</v>
      </c>
      <c r="FT870" s="19" t="e">
        <f t="shared" si="1111"/>
        <v>#VALUE!</v>
      </c>
      <c r="FU870" s="19" t="e">
        <f t="shared" si="1112"/>
        <v>#VALUE!</v>
      </c>
      <c r="FV870" s="19" t="e">
        <f t="shared" si="1113"/>
        <v>#VALUE!</v>
      </c>
      <c r="FW870" s="50" t="e">
        <f t="shared" si="1114"/>
        <v>#VALUE!</v>
      </c>
      <c r="FX870" s="120">
        <f t="shared" si="1115"/>
        <v>0</v>
      </c>
      <c r="FY870" s="120">
        <f t="shared" si="1116"/>
        <v>0</v>
      </c>
      <c r="FZ870" s="120">
        <f t="shared" si="1117"/>
        <v>0</v>
      </c>
      <c r="GA870" s="120">
        <f t="shared" si="1118"/>
        <v>0</v>
      </c>
      <c r="GB870" s="120">
        <f t="shared" si="1119"/>
        <v>0</v>
      </c>
      <c r="GC870" s="120">
        <f t="shared" si="1120"/>
        <v>0</v>
      </c>
      <c r="GD870" s="120">
        <f t="shared" si="1121"/>
        <v>0</v>
      </c>
      <c r="GE870" s="120">
        <f t="shared" si="1122"/>
        <v>0</v>
      </c>
      <c r="GF870" s="120">
        <f t="shared" si="1123"/>
        <v>0</v>
      </c>
      <c r="GG870">
        <f t="shared" si="1124"/>
        <v>0</v>
      </c>
      <c r="GH870">
        <f t="shared" si="1125"/>
        <v>0</v>
      </c>
      <c r="GI870">
        <v>6</v>
      </c>
      <c r="GJ870" t="str">
        <f t="shared" si="1126"/>
        <v/>
      </c>
    </row>
    <row r="871" spans="1:192" x14ac:dyDescent="0.2">
      <c r="A871" s="50">
        <f t="shared" si="1127"/>
        <v>870</v>
      </c>
      <c r="B871" s="58" t="s">
        <v>394</v>
      </c>
      <c r="C871" s="65" t="s">
        <v>396</v>
      </c>
      <c r="D871" s="58"/>
      <c r="E871" s="58" t="s">
        <v>2448</v>
      </c>
      <c r="F871" s="83">
        <v>3424570</v>
      </c>
      <c r="G871" s="83">
        <v>5538960</v>
      </c>
      <c r="H871" s="77">
        <f t="shared" si="1066"/>
        <v>424525.74200000003</v>
      </c>
      <c r="I871" s="77">
        <f t="shared" si="1067"/>
        <v>5537184.2060000002</v>
      </c>
      <c r="J871" s="83">
        <v>85</v>
      </c>
      <c r="K871" s="83" t="s">
        <v>1332</v>
      </c>
      <c r="L871" s="63">
        <v>18</v>
      </c>
      <c r="M871" s="83"/>
      <c r="O871" s="83"/>
      <c r="P871" s="83"/>
      <c r="Q871" t="s">
        <v>2822</v>
      </c>
      <c r="R871" t="s">
        <v>1484</v>
      </c>
      <c r="S871" t="s">
        <v>1323</v>
      </c>
      <c r="T871" s="241" t="str">
        <f t="shared" si="1068"/>
        <v>-</v>
      </c>
      <c r="U871" s="241" t="str">
        <f t="shared" si="1069"/>
        <v>M</v>
      </c>
      <c r="V871" s="241" t="str">
        <f t="shared" si="1070"/>
        <v>-</v>
      </c>
      <c r="W871" s="241" t="str">
        <f t="shared" si="1059"/>
        <v>-</v>
      </c>
      <c r="X871" s="260">
        <f t="shared" si="1058"/>
        <v>6</v>
      </c>
      <c r="Y871" s="261" t="str">
        <f t="shared" si="1061"/>
        <v/>
      </c>
      <c r="AA871" s="69">
        <v>25252</v>
      </c>
      <c r="AB871" s="77">
        <v>1</v>
      </c>
      <c r="AC871" s="58" t="s">
        <v>279</v>
      </c>
      <c r="AD871" s="58" t="s">
        <v>2449</v>
      </c>
      <c r="AE871" s="70" t="s">
        <v>2678</v>
      </c>
      <c r="AF871" s="83">
        <v>10.5</v>
      </c>
      <c r="AG871" s="83"/>
      <c r="AH871" s="63">
        <v>7</v>
      </c>
      <c r="AI871" s="83"/>
      <c r="AJ871" s="83"/>
      <c r="AK871" s="83"/>
      <c r="AL871" s="83"/>
      <c r="AM871" s="83"/>
      <c r="AN871" s="58">
        <v>36.200000000000003</v>
      </c>
      <c r="AO871" s="58">
        <v>17.399999999999999</v>
      </c>
      <c r="AP871" s="83"/>
      <c r="AQ871" s="58"/>
      <c r="AR871" s="58">
        <v>1057</v>
      </c>
      <c r="AS871" s="193">
        <f t="shared" si="1064"/>
        <v>1057</v>
      </c>
      <c r="AT871" s="249" t="str">
        <f t="shared" si="1065"/>
        <v/>
      </c>
      <c r="AU871" s="65">
        <v>35</v>
      </c>
      <c r="AV871" s="58">
        <v>36</v>
      </c>
      <c r="AW871" s="58">
        <v>199</v>
      </c>
      <c r="AX871" s="58">
        <v>45</v>
      </c>
      <c r="AY871" s="58">
        <v>236</v>
      </c>
      <c r="AZ871" s="68">
        <v>378</v>
      </c>
      <c r="BA871" s="58"/>
      <c r="BB871" s="65"/>
      <c r="BC871" s="58"/>
      <c r="BD871" s="58">
        <v>0</v>
      </c>
      <c r="BE871" s="58">
        <v>0.1</v>
      </c>
      <c r="BF871" s="58">
        <v>0</v>
      </c>
      <c r="BG871" s="58"/>
      <c r="BH871" s="58"/>
      <c r="BI871" s="58"/>
      <c r="BJ871" s="58">
        <v>111</v>
      </c>
      <c r="BK871" s="58"/>
      <c r="BL871" s="58"/>
      <c r="BM871" s="64">
        <v>16.900000000000002</v>
      </c>
      <c r="BN871" s="68"/>
      <c r="BO871" s="81"/>
      <c r="BP871" s="81"/>
      <c r="BQ871" s="81"/>
      <c r="BR871" s="81"/>
      <c r="BS871" s="81"/>
      <c r="BT871" s="81"/>
      <c r="BU871" s="81"/>
      <c r="BV871" s="81"/>
      <c r="BW871" s="81"/>
      <c r="BX871" s="81"/>
      <c r="BY871" s="81"/>
      <c r="BZ871" s="81"/>
      <c r="CA871" s="81"/>
      <c r="CB871" s="81"/>
      <c r="CC871" s="81"/>
      <c r="CD871" s="81"/>
      <c r="CE871" s="81"/>
      <c r="CF871" s="81"/>
      <c r="CG871" s="81"/>
      <c r="CH871" s="81"/>
      <c r="CI871" s="81"/>
      <c r="CJ871" s="81"/>
      <c r="CK871" s="81"/>
      <c r="CL871" s="82"/>
      <c r="CM871" s="58">
        <v>7.8</v>
      </c>
      <c r="CN871" s="81">
        <v>57</v>
      </c>
      <c r="CO871" s="90"/>
      <c r="DB871" s="103"/>
      <c r="DC871" s="103"/>
      <c r="DD871" s="103"/>
      <c r="DE871" s="103"/>
      <c r="DF871" s="103"/>
      <c r="DG871" s="103"/>
      <c r="DH871" s="103"/>
      <c r="DI871" s="103"/>
      <c r="DJ871" s="103"/>
      <c r="DK871" s="103"/>
      <c r="DL871" s="103"/>
      <c r="DM871" s="103"/>
      <c r="DN871" s="103"/>
      <c r="DO871" s="103"/>
      <c r="DP871" s="103"/>
      <c r="DQ871" s="103"/>
      <c r="DR871" s="103"/>
      <c r="DS871" s="104"/>
      <c r="DT871" s="50">
        <f t="shared" si="1071"/>
        <v>1</v>
      </c>
      <c r="DU871" s="73">
        <f t="shared" si="1072"/>
        <v>0</v>
      </c>
      <c r="DV871" s="73">
        <f t="shared" si="1073"/>
        <v>1</v>
      </c>
      <c r="DW871" s="73">
        <f t="shared" si="1074"/>
        <v>0</v>
      </c>
      <c r="DX871" s="73">
        <f t="shared" si="1075"/>
        <v>0</v>
      </c>
      <c r="DY871" s="125">
        <f t="shared" si="1076"/>
        <v>0</v>
      </c>
      <c r="DZ871" s="73">
        <f t="shared" si="1077"/>
        <v>1</v>
      </c>
      <c r="EA871" s="19">
        <f t="shared" si="1078"/>
        <v>0</v>
      </c>
      <c r="EB871" s="50">
        <f t="shared" si="1079"/>
        <v>0</v>
      </c>
      <c r="EC871" s="19">
        <f t="shared" si="1080"/>
        <v>0</v>
      </c>
      <c r="ED871" s="19">
        <f t="shared" si="1081"/>
        <v>1</v>
      </c>
      <c r="EE871" s="19">
        <f t="shared" si="1082"/>
        <v>0</v>
      </c>
      <c r="EF871" s="50">
        <f t="shared" si="1083"/>
        <v>0</v>
      </c>
      <c r="EG871" s="19">
        <f t="shared" si="1084"/>
        <v>1</v>
      </c>
      <c r="EH871" s="19">
        <f t="shared" si="1085"/>
        <v>0</v>
      </c>
      <c r="EI871" s="50">
        <f t="shared" si="1086"/>
        <v>0</v>
      </c>
      <c r="EJ871" s="125">
        <f t="shared" si="1087"/>
        <v>1</v>
      </c>
      <c r="EK871">
        <f t="shared" si="1088"/>
        <v>35</v>
      </c>
      <c r="EL871" t="str">
        <f t="shared" si="1089"/>
        <v/>
      </c>
      <c r="EM871">
        <f t="shared" si="1090"/>
        <v>36</v>
      </c>
      <c r="EN871">
        <f t="shared" si="1091"/>
        <v>199</v>
      </c>
      <c r="EO871">
        <f t="shared" si="1092"/>
        <v>0</v>
      </c>
      <c r="EP871">
        <f t="shared" si="1093"/>
        <v>0.1</v>
      </c>
      <c r="EQ871">
        <f t="shared" si="1094"/>
        <v>378</v>
      </c>
      <c r="ER871" t="str">
        <f t="shared" si="1095"/>
        <v/>
      </c>
      <c r="ES871">
        <f t="shared" si="1096"/>
        <v>111</v>
      </c>
      <c r="ET871">
        <f t="shared" si="1097"/>
        <v>236</v>
      </c>
      <c r="EU871" s="61">
        <f t="shared" si="1098"/>
        <v>45</v>
      </c>
      <c r="EV871" s="53" t="e">
        <f>IF(ISNUMBER(EK871),EK871*#REF!,"")</f>
        <v>#REF!</v>
      </c>
      <c r="EW871" s="53" t="str">
        <f>IF(ISNUMBER(EL871),EL871*#REF!,"")</f>
        <v/>
      </c>
      <c r="EX871" s="53" t="e">
        <f>IF(ISNUMBER(EM871),EM871*#REF!,"")</f>
        <v>#REF!</v>
      </c>
      <c r="EY871" s="53" t="e">
        <f>IF(ISNUMBER(EN871),EN871*#REF!,"")</f>
        <v>#REF!</v>
      </c>
      <c r="EZ871" s="53" t="e">
        <f>IF(ISNUMBER(EO871),EO871*#REF!,"")</f>
        <v>#REF!</v>
      </c>
      <c r="FA871" s="53" t="e">
        <f>IF(ISNUMBER(EP871),EP871*#REF!,"")</f>
        <v>#REF!</v>
      </c>
      <c r="FB871" s="53" t="e">
        <f>IF(ISNUMBER(EQ871),EQ871*#REF!,"")</f>
        <v>#REF!</v>
      </c>
      <c r="FC871" s="53" t="str">
        <f>IF(ISNUMBER(ER871),ER871*#REF!,"")</f>
        <v/>
      </c>
      <c r="FD871" s="53" t="e">
        <f>IF(ISNUMBER(ES871),ES871*#REF!,"")</f>
        <v>#REF!</v>
      </c>
      <c r="FE871" s="53" t="e">
        <f>IF(ISNUMBER(ET871),ET871*#REF!,"")</f>
        <v>#REF!</v>
      </c>
      <c r="FF871" s="52" t="e">
        <f>IF(ISNUMBER(EU871),EU871*#REF!,"")</f>
        <v>#REF!</v>
      </c>
      <c r="FG871" s="55" t="str">
        <f t="shared" si="1099"/>
        <v/>
      </c>
      <c r="FH871" s="55" t="str">
        <f t="shared" si="1100"/>
        <v/>
      </c>
      <c r="FI871" s="55" t="str">
        <f t="shared" si="1101"/>
        <v/>
      </c>
      <c r="FJ871" s="55" t="str">
        <f t="shared" si="1102"/>
        <v/>
      </c>
      <c r="FK871" s="55" t="str">
        <f t="shared" si="1103"/>
        <v/>
      </c>
      <c r="FL871" s="55" t="str">
        <f t="shared" si="1104"/>
        <v/>
      </c>
      <c r="FM871" s="55" t="str">
        <f t="shared" si="1105"/>
        <v/>
      </c>
      <c r="FN871" s="55" t="str">
        <f t="shared" si="1106"/>
        <v/>
      </c>
      <c r="FO871" s="55" t="str">
        <f t="shared" si="1107"/>
        <v/>
      </c>
      <c r="FP871" s="55" t="str">
        <f t="shared" si="1108"/>
        <v/>
      </c>
      <c r="FQ871" s="59" t="str">
        <f t="shared" si="1109"/>
        <v/>
      </c>
      <c r="FR871" s="53" t="str">
        <f t="shared" si="1060"/>
        <v/>
      </c>
      <c r="FS871" s="53" t="e">
        <f t="shared" si="1110"/>
        <v>#VALUE!</v>
      </c>
      <c r="FT871" s="19" t="e">
        <f t="shared" si="1111"/>
        <v>#VALUE!</v>
      </c>
      <c r="FU871" s="19" t="e">
        <f t="shared" si="1112"/>
        <v>#VALUE!</v>
      </c>
      <c r="FV871" s="19" t="e">
        <f t="shared" si="1113"/>
        <v>#VALUE!</v>
      </c>
      <c r="FW871" s="50" t="e">
        <f t="shared" si="1114"/>
        <v>#VALUE!</v>
      </c>
      <c r="FX871" s="120">
        <f t="shared" si="1115"/>
        <v>0</v>
      </c>
      <c r="FY871" s="120">
        <f t="shared" si="1116"/>
        <v>0</v>
      </c>
      <c r="FZ871" s="120">
        <f t="shared" si="1117"/>
        <v>0</v>
      </c>
      <c r="GA871" s="120">
        <f t="shared" si="1118"/>
        <v>0</v>
      </c>
      <c r="GB871" s="120">
        <f t="shared" si="1119"/>
        <v>0</v>
      </c>
      <c r="GC871" s="120">
        <f t="shared" si="1120"/>
        <v>0</v>
      </c>
      <c r="GD871" s="120">
        <f t="shared" si="1121"/>
        <v>0</v>
      </c>
      <c r="GE871" s="120">
        <f t="shared" si="1122"/>
        <v>0</v>
      </c>
      <c r="GF871" s="120">
        <f t="shared" si="1123"/>
        <v>0</v>
      </c>
      <c r="GG871">
        <f t="shared" si="1124"/>
        <v>0</v>
      </c>
      <c r="GH871">
        <f t="shared" si="1125"/>
        <v>0</v>
      </c>
      <c r="GI871">
        <v>6</v>
      </c>
      <c r="GJ871" t="str">
        <f t="shared" si="1126"/>
        <v/>
      </c>
    </row>
    <row r="872" spans="1:192" x14ac:dyDescent="0.2">
      <c r="A872" s="50">
        <f t="shared" si="1127"/>
        <v>871</v>
      </c>
      <c r="B872" t="s">
        <v>394</v>
      </c>
      <c r="C872" t="s">
        <v>672</v>
      </c>
      <c r="F872" s="110">
        <v>3424400</v>
      </c>
      <c r="G872" s="110">
        <v>5538965</v>
      </c>
      <c r="H872" s="136">
        <f t="shared" si="1066"/>
        <v>424355.81</v>
      </c>
      <c r="I872" s="136">
        <f t="shared" si="1067"/>
        <v>5537189.2039999999</v>
      </c>
      <c r="J872" s="110">
        <v>87</v>
      </c>
      <c r="K872" s="19" t="s">
        <v>1334</v>
      </c>
      <c r="L872" s="19">
        <v>56</v>
      </c>
      <c r="Q872" s="2" t="s">
        <v>2822</v>
      </c>
      <c r="R872" s="2" t="s">
        <v>2899</v>
      </c>
      <c r="S872" s="2" t="s">
        <v>2812</v>
      </c>
      <c r="T872" s="241" t="str">
        <f t="shared" si="1068"/>
        <v>-</v>
      </c>
      <c r="U872" s="241" t="str">
        <f t="shared" si="1069"/>
        <v>-</v>
      </c>
      <c r="V872" s="241" t="str">
        <f t="shared" si="1070"/>
        <v>-</v>
      </c>
      <c r="W872" s="241" t="str">
        <f t="shared" si="1059"/>
        <v>-</v>
      </c>
      <c r="X872" s="260">
        <f t="shared" ref="X872:X935" si="1128">GI872</f>
        <v>6</v>
      </c>
      <c r="Y872" s="261" t="str">
        <f t="shared" si="1061"/>
        <v/>
      </c>
      <c r="Z872" s="56"/>
      <c r="AA872" s="19" t="s">
        <v>1616</v>
      </c>
      <c r="AB872" s="73">
        <v>1</v>
      </c>
      <c r="AD872" s="2" t="s">
        <v>2450</v>
      </c>
      <c r="AE872" s="57" t="s">
        <v>1480</v>
      </c>
      <c r="AF872" s="66" t="s">
        <v>3088</v>
      </c>
      <c r="AS872" s="193">
        <f t="shared" si="1064"/>
        <v>848.52596999999992</v>
      </c>
      <c r="AT872" s="248" t="str">
        <f t="shared" si="1065"/>
        <v/>
      </c>
      <c r="AU872" s="55">
        <v>165.52655999999999</v>
      </c>
      <c r="AV872" s="55">
        <v>19.444000000000003</v>
      </c>
      <c r="AW872" s="55">
        <v>56.109200000000001</v>
      </c>
      <c r="AX872" s="55">
        <v>81.541899999999998</v>
      </c>
      <c r="AY872" s="55">
        <v>153.69999999999999</v>
      </c>
      <c r="AZ872" s="59">
        <v>372.20430999999996</v>
      </c>
      <c r="CN872" s="90" t="s">
        <v>3088</v>
      </c>
      <c r="DB872" s="103"/>
      <c r="DC872" s="103"/>
      <c r="DD872" s="103"/>
      <c r="DE872" s="103"/>
      <c r="DF872" s="103"/>
      <c r="DG872" s="103"/>
      <c r="DH872" s="103"/>
      <c r="DI872" s="103"/>
      <c r="DJ872" s="103"/>
      <c r="DK872" s="103"/>
      <c r="DL872" s="103"/>
      <c r="DM872" s="103"/>
      <c r="DN872" s="103"/>
      <c r="DO872" s="103"/>
      <c r="DP872" s="103"/>
      <c r="DQ872" s="103"/>
      <c r="DR872" s="103"/>
      <c r="DS872" s="104"/>
      <c r="DT872" s="50">
        <f t="shared" si="1071"/>
        <v>1</v>
      </c>
      <c r="DU872" s="73">
        <f t="shared" si="1072"/>
        <v>0</v>
      </c>
      <c r="DV872" s="73">
        <f t="shared" si="1073"/>
        <v>1</v>
      </c>
      <c r="DW872" s="73">
        <f t="shared" si="1074"/>
        <v>0</v>
      </c>
      <c r="DX872" s="73">
        <f t="shared" si="1075"/>
        <v>0</v>
      </c>
      <c r="DY872" s="125">
        <f t="shared" si="1076"/>
        <v>0</v>
      </c>
      <c r="DZ872" s="73">
        <f t="shared" si="1077"/>
        <v>0</v>
      </c>
      <c r="EA872" s="19">
        <f t="shared" si="1078"/>
        <v>0</v>
      </c>
      <c r="EB872" s="50">
        <f t="shared" si="1079"/>
        <v>1</v>
      </c>
      <c r="EC872" s="19">
        <f t="shared" si="1080"/>
        <v>1</v>
      </c>
      <c r="ED872" s="19">
        <f t="shared" si="1081"/>
        <v>0</v>
      </c>
      <c r="EE872" s="19">
        <f t="shared" si="1082"/>
        <v>0</v>
      </c>
      <c r="EF872" s="50">
        <f t="shared" si="1083"/>
        <v>0</v>
      </c>
      <c r="EG872" s="19">
        <f t="shared" si="1084"/>
        <v>0</v>
      </c>
      <c r="EH872" s="19">
        <f t="shared" si="1085"/>
        <v>0</v>
      </c>
      <c r="EI872" s="50">
        <f t="shared" si="1086"/>
        <v>1</v>
      </c>
      <c r="EJ872" s="125">
        <f t="shared" si="1087"/>
        <v>0</v>
      </c>
      <c r="EK872">
        <f t="shared" si="1088"/>
        <v>165.52655999999999</v>
      </c>
      <c r="EL872" t="str">
        <f t="shared" si="1089"/>
        <v/>
      </c>
      <c r="EM872">
        <f t="shared" si="1090"/>
        <v>19.444000000000003</v>
      </c>
      <c r="EN872">
        <f t="shared" si="1091"/>
        <v>56.109200000000001</v>
      </c>
      <c r="EO872" t="str">
        <f t="shared" si="1092"/>
        <v/>
      </c>
      <c r="EP872" t="str">
        <f t="shared" si="1093"/>
        <v/>
      </c>
      <c r="EQ872">
        <f t="shared" si="1094"/>
        <v>372.20430999999996</v>
      </c>
      <c r="ER872" t="str">
        <f t="shared" si="1095"/>
        <v/>
      </c>
      <c r="ES872" t="str">
        <f t="shared" si="1096"/>
        <v/>
      </c>
      <c r="ET872">
        <f t="shared" si="1097"/>
        <v>153.69999999999999</v>
      </c>
      <c r="EU872" s="61">
        <f t="shared" si="1098"/>
        <v>81.541899999999998</v>
      </c>
      <c r="EV872" s="53" t="e">
        <f>IF(ISNUMBER(EK872),EK872*#REF!,"")</f>
        <v>#REF!</v>
      </c>
      <c r="EW872" s="53" t="str">
        <f>IF(ISNUMBER(EL872),EL872*#REF!,"")</f>
        <v/>
      </c>
      <c r="EX872" s="53" t="e">
        <f>IF(ISNUMBER(EM872),EM872*#REF!,"")</f>
        <v>#REF!</v>
      </c>
      <c r="EY872" s="53" t="e">
        <f>IF(ISNUMBER(EN872),EN872*#REF!,"")</f>
        <v>#REF!</v>
      </c>
      <c r="EZ872" s="53" t="str">
        <f>IF(ISNUMBER(EO872),EO872*#REF!,"")</f>
        <v/>
      </c>
      <c r="FA872" s="53" t="str">
        <f>IF(ISNUMBER(EP872),EP872*#REF!,"")</f>
        <v/>
      </c>
      <c r="FB872" s="53" t="e">
        <f>IF(ISNUMBER(EQ872),EQ872*#REF!,"")</f>
        <v>#REF!</v>
      </c>
      <c r="FC872" s="53" t="str">
        <f>IF(ISNUMBER(ER872),ER872*#REF!,"")</f>
        <v/>
      </c>
      <c r="FD872" s="53" t="str">
        <f>IF(ISNUMBER(ES872),ES872*#REF!,"")</f>
        <v/>
      </c>
      <c r="FE872" s="53" t="e">
        <f>IF(ISNUMBER(ET872),ET872*#REF!,"")</f>
        <v>#REF!</v>
      </c>
      <c r="FF872" s="52" t="e">
        <f>IF(ISNUMBER(EU872),EU872*#REF!,"")</f>
        <v>#REF!</v>
      </c>
      <c r="FG872" s="55" t="str">
        <f t="shared" si="1099"/>
        <v/>
      </c>
      <c r="FH872" s="55" t="str">
        <f t="shared" si="1100"/>
        <v/>
      </c>
      <c r="FI872" s="55" t="str">
        <f t="shared" si="1101"/>
        <v/>
      </c>
      <c r="FJ872" s="55" t="str">
        <f t="shared" si="1102"/>
        <v/>
      </c>
      <c r="FK872" s="55" t="str">
        <f t="shared" si="1103"/>
        <v/>
      </c>
      <c r="FL872" s="55" t="str">
        <f t="shared" si="1104"/>
        <v/>
      </c>
      <c r="FM872" s="55" t="str">
        <f t="shared" si="1105"/>
        <v/>
      </c>
      <c r="FN872" s="55" t="str">
        <f t="shared" si="1106"/>
        <v/>
      </c>
      <c r="FO872" s="55" t="str">
        <f t="shared" si="1107"/>
        <v/>
      </c>
      <c r="FP872" s="55" t="str">
        <f t="shared" si="1108"/>
        <v/>
      </c>
      <c r="FQ872" s="59" t="str">
        <f t="shared" si="1109"/>
        <v/>
      </c>
      <c r="FR872" s="53" t="str">
        <f t="shared" si="1060"/>
        <v/>
      </c>
      <c r="FS872" s="53" t="e">
        <f t="shared" si="1110"/>
        <v>#VALUE!</v>
      </c>
      <c r="FT872" s="19" t="e">
        <f t="shared" si="1111"/>
        <v>#VALUE!</v>
      </c>
      <c r="FU872" s="19" t="e">
        <f t="shared" si="1112"/>
        <v>#VALUE!</v>
      </c>
      <c r="FV872" s="19" t="e">
        <f t="shared" si="1113"/>
        <v>#VALUE!</v>
      </c>
      <c r="FW872" s="50" t="e">
        <f t="shared" si="1114"/>
        <v>#VALUE!</v>
      </c>
      <c r="FX872" s="120">
        <f t="shared" si="1115"/>
        <v>0</v>
      </c>
      <c r="FY872" s="120">
        <f t="shared" si="1116"/>
        <v>0</v>
      </c>
      <c r="FZ872" s="120">
        <f t="shared" si="1117"/>
        <v>0</v>
      </c>
      <c r="GA872" s="120">
        <f t="shared" si="1118"/>
        <v>0</v>
      </c>
      <c r="GB872" s="120">
        <f t="shared" si="1119"/>
        <v>0</v>
      </c>
      <c r="GC872" s="120">
        <f t="shared" si="1120"/>
        <v>0</v>
      </c>
      <c r="GD872" s="120">
        <f t="shared" si="1121"/>
        <v>0</v>
      </c>
      <c r="GE872" s="120">
        <f t="shared" si="1122"/>
        <v>0</v>
      </c>
      <c r="GF872" s="120">
        <f t="shared" si="1123"/>
        <v>0</v>
      </c>
      <c r="GG872">
        <f t="shared" si="1124"/>
        <v>0</v>
      </c>
      <c r="GH872">
        <f t="shared" si="1125"/>
        <v>0</v>
      </c>
      <c r="GI872">
        <v>6</v>
      </c>
      <c r="GJ872" t="str">
        <f t="shared" si="1126"/>
        <v/>
      </c>
    </row>
    <row r="873" spans="1:192" x14ac:dyDescent="0.2">
      <c r="A873" s="50">
        <f t="shared" si="1127"/>
        <v>872</v>
      </c>
      <c r="B873" s="58" t="s">
        <v>394</v>
      </c>
      <c r="C873" s="58" t="s">
        <v>368</v>
      </c>
      <c r="D873" s="58"/>
      <c r="E873" s="58"/>
      <c r="F873" s="83">
        <v>3424430</v>
      </c>
      <c r="G873" s="83">
        <v>5538970</v>
      </c>
      <c r="H873" s="77">
        <f t="shared" si="1066"/>
        <v>424385.79800000001</v>
      </c>
      <c r="I873" s="77">
        <f t="shared" si="1067"/>
        <v>5537194.2020000005</v>
      </c>
      <c r="J873" s="83">
        <v>85</v>
      </c>
      <c r="K873" s="83" t="s">
        <v>1333</v>
      </c>
      <c r="L873" s="83">
        <v>89.1</v>
      </c>
      <c r="M873" s="83"/>
      <c r="O873" s="83"/>
      <c r="P873" s="83"/>
      <c r="Q873" s="58" t="s">
        <v>2827</v>
      </c>
      <c r="R873" s="58" t="s">
        <v>2877</v>
      </c>
      <c r="S873" s="58" t="s">
        <v>2640</v>
      </c>
      <c r="T873" s="241" t="str">
        <f t="shared" si="1068"/>
        <v>-</v>
      </c>
      <c r="U873" s="241" t="str">
        <f t="shared" si="1069"/>
        <v>M</v>
      </c>
      <c r="V873" s="241" t="str">
        <f t="shared" si="1070"/>
        <v>-</v>
      </c>
      <c r="W873" s="241" t="str">
        <f t="shared" si="1059"/>
        <v>-</v>
      </c>
      <c r="X873" s="260">
        <f t="shared" si="1128"/>
        <v>6</v>
      </c>
      <c r="Y873" s="261" t="str">
        <f t="shared" si="1061"/>
        <v/>
      </c>
      <c r="Z873" s="68" t="s">
        <v>2451</v>
      </c>
      <c r="AA873" s="69">
        <v>25437</v>
      </c>
      <c r="AB873" s="77">
        <v>1</v>
      </c>
      <c r="AC873" s="58" t="s">
        <v>279</v>
      </c>
      <c r="AD873" s="58" t="s">
        <v>2452</v>
      </c>
      <c r="AE873" s="70" t="s">
        <v>2678</v>
      </c>
      <c r="AF873" s="83">
        <v>11</v>
      </c>
      <c r="AG873" s="83"/>
      <c r="AH873" s="83">
        <v>7.2</v>
      </c>
      <c r="AI873" s="83"/>
      <c r="AJ873" s="83"/>
      <c r="AK873" s="83"/>
      <c r="AL873" s="83"/>
      <c r="AM873" s="83"/>
      <c r="AN873" s="58">
        <v>14.5</v>
      </c>
      <c r="AO873" s="58">
        <v>14.5</v>
      </c>
      <c r="AP873" s="83">
        <v>1</v>
      </c>
      <c r="AQ873" s="58"/>
      <c r="AR873" s="58">
        <v>1330</v>
      </c>
      <c r="AS873" s="193">
        <f t="shared" si="1064"/>
        <v>1283.7300000000002</v>
      </c>
      <c r="AT873" s="249" t="str">
        <f t="shared" si="1065"/>
        <v/>
      </c>
      <c r="AU873" s="65">
        <v>297</v>
      </c>
      <c r="AV873" s="58">
        <v>24</v>
      </c>
      <c r="AW873" s="58">
        <v>64</v>
      </c>
      <c r="AX873" s="58">
        <v>186</v>
      </c>
      <c r="AY873" s="58">
        <v>291</v>
      </c>
      <c r="AZ873" s="68">
        <v>409</v>
      </c>
      <c r="BA873" s="58"/>
      <c r="BB873" s="65"/>
      <c r="BC873" s="58"/>
      <c r="BD873" s="58">
        <v>1.9</v>
      </c>
      <c r="BE873" s="58">
        <v>0.03</v>
      </c>
      <c r="BF873" s="58">
        <v>0.4</v>
      </c>
      <c r="BG873" s="58"/>
      <c r="BH873" s="58"/>
      <c r="BI873" s="58"/>
      <c r="BJ873" s="58" t="s">
        <v>1322</v>
      </c>
      <c r="BK873" s="58"/>
      <c r="BL873" s="58"/>
      <c r="BM873" s="64">
        <v>10.4</v>
      </c>
      <c r="BN873" s="68"/>
      <c r="BO873" s="81"/>
      <c r="BP873" s="81"/>
      <c r="BQ873" s="81"/>
      <c r="BR873" s="81"/>
      <c r="BS873" s="81"/>
      <c r="BT873" s="81"/>
      <c r="BU873" s="81"/>
      <c r="BV873" s="81"/>
      <c r="BW873" s="81"/>
      <c r="BX873" s="81"/>
      <c r="BY873" s="81"/>
      <c r="BZ873" s="81"/>
      <c r="CA873" s="81"/>
      <c r="CB873" s="81"/>
      <c r="CC873" s="81"/>
      <c r="CD873" s="81"/>
      <c r="CE873" s="81"/>
      <c r="CF873" s="81"/>
      <c r="CG873" s="81"/>
      <c r="CH873" s="81"/>
      <c r="CI873" s="81"/>
      <c r="CJ873" s="81"/>
      <c r="CK873" s="81"/>
      <c r="CL873" s="82"/>
      <c r="CM873" s="58">
        <v>10.4</v>
      </c>
      <c r="CN873" s="81">
        <v>33</v>
      </c>
      <c r="CO873" s="90"/>
      <c r="DB873" s="103"/>
      <c r="DC873" s="103"/>
      <c r="DD873" s="103"/>
      <c r="DE873" s="103"/>
      <c r="DF873" s="103"/>
      <c r="DG873" s="103"/>
      <c r="DH873" s="103"/>
      <c r="DI873" s="103"/>
      <c r="DJ873" s="103"/>
      <c r="DK873" s="103"/>
      <c r="DL873" s="103"/>
      <c r="DM873" s="103"/>
      <c r="DN873" s="103"/>
      <c r="DO873" s="103"/>
      <c r="DP873" s="103"/>
      <c r="DQ873" s="103"/>
      <c r="DR873" s="103"/>
      <c r="DS873" s="104"/>
      <c r="DT873" s="50">
        <f t="shared" si="1071"/>
        <v>1</v>
      </c>
      <c r="DU873" s="73">
        <f t="shared" si="1072"/>
        <v>0</v>
      </c>
      <c r="DV873" s="73">
        <f t="shared" si="1073"/>
        <v>1</v>
      </c>
      <c r="DW873" s="73">
        <f t="shared" si="1074"/>
        <v>0</v>
      </c>
      <c r="DX873" s="73">
        <f t="shared" si="1075"/>
        <v>0</v>
      </c>
      <c r="DY873" s="125">
        <f t="shared" si="1076"/>
        <v>0</v>
      </c>
      <c r="DZ873" s="73">
        <f t="shared" si="1077"/>
        <v>1</v>
      </c>
      <c r="EA873" s="19">
        <f t="shared" si="1078"/>
        <v>0</v>
      </c>
      <c r="EB873" s="50">
        <f t="shared" si="1079"/>
        <v>0</v>
      </c>
      <c r="EC873" s="19">
        <f t="shared" si="1080"/>
        <v>0</v>
      </c>
      <c r="ED873" s="19">
        <f t="shared" si="1081"/>
        <v>1</v>
      </c>
      <c r="EE873" s="19">
        <f t="shared" si="1082"/>
        <v>0</v>
      </c>
      <c r="EF873" s="50">
        <f t="shared" si="1083"/>
        <v>0</v>
      </c>
      <c r="EG873" s="19">
        <f t="shared" si="1084"/>
        <v>1</v>
      </c>
      <c r="EH873" s="19">
        <f t="shared" si="1085"/>
        <v>0</v>
      </c>
      <c r="EI873" s="50">
        <f t="shared" si="1086"/>
        <v>0</v>
      </c>
      <c r="EJ873" s="125">
        <f t="shared" si="1087"/>
        <v>1</v>
      </c>
      <c r="EK873">
        <f t="shared" si="1088"/>
        <v>297</v>
      </c>
      <c r="EL873" t="str">
        <f t="shared" si="1089"/>
        <v/>
      </c>
      <c r="EM873">
        <f t="shared" si="1090"/>
        <v>24</v>
      </c>
      <c r="EN873">
        <f t="shared" si="1091"/>
        <v>64</v>
      </c>
      <c r="EO873">
        <f t="shared" si="1092"/>
        <v>0.4</v>
      </c>
      <c r="EP873">
        <f t="shared" si="1093"/>
        <v>0.03</v>
      </c>
      <c r="EQ873">
        <f t="shared" si="1094"/>
        <v>409</v>
      </c>
      <c r="ER873" t="str">
        <f t="shared" si="1095"/>
        <v/>
      </c>
      <c r="ES873" t="str">
        <f t="shared" si="1096"/>
        <v/>
      </c>
      <c r="ET873">
        <f t="shared" si="1097"/>
        <v>291</v>
      </c>
      <c r="EU873" s="61">
        <f t="shared" si="1098"/>
        <v>186</v>
      </c>
      <c r="EV873" s="53" t="e">
        <f>IF(ISNUMBER(EK873),EK873*#REF!,"")</f>
        <v>#REF!</v>
      </c>
      <c r="EW873" s="53" t="str">
        <f>IF(ISNUMBER(EL873),EL873*#REF!,"")</f>
        <v/>
      </c>
      <c r="EX873" s="53" t="e">
        <f>IF(ISNUMBER(EM873),EM873*#REF!,"")</f>
        <v>#REF!</v>
      </c>
      <c r="EY873" s="53" t="e">
        <f>IF(ISNUMBER(EN873),EN873*#REF!,"")</f>
        <v>#REF!</v>
      </c>
      <c r="EZ873" s="53" t="e">
        <f>IF(ISNUMBER(EO873),EO873*#REF!,"")</f>
        <v>#REF!</v>
      </c>
      <c r="FA873" s="53" t="e">
        <f>IF(ISNUMBER(EP873),EP873*#REF!,"")</f>
        <v>#REF!</v>
      </c>
      <c r="FB873" s="53" t="e">
        <f>IF(ISNUMBER(EQ873),EQ873*#REF!,"")</f>
        <v>#REF!</v>
      </c>
      <c r="FC873" s="53" t="str">
        <f>IF(ISNUMBER(ER873),ER873*#REF!,"")</f>
        <v/>
      </c>
      <c r="FD873" s="53" t="str">
        <f>IF(ISNUMBER(ES873),ES873*#REF!,"")</f>
        <v/>
      </c>
      <c r="FE873" s="53" t="e">
        <f>IF(ISNUMBER(ET873),ET873*#REF!,"")</f>
        <v>#REF!</v>
      </c>
      <c r="FF873" s="52" t="e">
        <f>IF(ISNUMBER(EU873),EU873*#REF!,"")</f>
        <v>#REF!</v>
      </c>
      <c r="FG873" s="55" t="str">
        <f t="shared" si="1099"/>
        <v/>
      </c>
      <c r="FH873" s="55" t="str">
        <f t="shared" si="1100"/>
        <v/>
      </c>
      <c r="FI873" s="55" t="str">
        <f t="shared" si="1101"/>
        <v/>
      </c>
      <c r="FJ873" s="55" t="str">
        <f t="shared" si="1102"/>
        <v/>
      </c>
      <c r="FK873" s="55" t="str">
        <f t="shared" si="1103"/>
        <v/>
      </c>
      <c r="FL873" s="55" t="str">
        <f t="shared" si="1104"/>
        <v/>
      </c>
      <c r="FM873" s="55" t="str">
        <f t="shared" si="1105"/>
        <v/>
      </c>
      <c r="FN873" s="55" t="str">
        <f t="shared" si="1106"/>
        <v/>
      </c>
      <c r="FO873" s="55" t="str">
        <f t="shared" si="1107"/>
        <v/>
      </c>
      <c r="FP873" s="55" t="str">
        <f t="shared" si="1108"/>
        <v/>
      </c>
      <c r="FQ873" s="59" t="str">
        <f t="shared" si="1109"/>
        <v/>
      </c>
      <c r="FR873" s="53" t="str">
        <f t="shared" si="1060"/>
        <v/>
      </c>
      <c r="FS873" s="53" t="e">
        <f t="shared" si="1110"/>
        <v>#VALUE!</v>
      </c>
      <c r="FT873" s="19" t="e">
        <f t="shared" si="1111"/>
        <v>#VALUE!</v>
      </c>
      <c r="FU873" s="19" t="e">
        <f t="shared" si="1112"/>
        <v>#VALUE!</v>
      </c>
      <c r="FV873" s="19" t="e">
        <f t="shared" si="1113"/>
        <v>#VALUE!</v>
      </c>
      <c r="FW873" s="50" t="e">
        <f t="shared" si="1114"/>
        <v>#VALUE!</v>
      </c>
      <c r="FX873" s="120">
        <f t="shared" si="1115"/>
        <v>0</v>
      </c>
      <c r="FY873" s="120">
        <f t="shared" si="1116"/>
        <v>0</v>
      </c>
      <c r="FZ873" s="120">
        <f t="shared" si="1117"/>
        <v>0</v>
      </c>
      <c r="GA873" s="120">
        <f t="shared" si="1118"/>
        <v>0</v>
      </c>
      <c r="GB873" s="120">
        <f t="shared" si="1119"/>
        <v>0</v>
      </c>
      <c r="GC873" s="120">
        <f t="shared" si="1120"/>
        <v>0</v>
      </c>
      <c r="GD873" s="120">
        <f t="shared" si="1121"/>
        <v>0</v>
      </c>
      <c r="GE873" s="120">
        <f t="shared" si="1122"/>
        <v>0</v>
      </c>
      <c r="GF873" s="120">
        <f t="shared" si="1123"/>
        <v>0</v>
      </c>
      <c r="GG873">
        <f t="shared" si="1124"/>
        <v>0</v>
      </c>
      <c r="GH873">
        <f t="shared" si="1125"/>
        <v>0</v>
      </c>
      <c r="GI873">
        <v>6</v>
      </c>
      <c r="GJ873" t="str">
        <f t="shared" si="1126"/>
        <v/>
      </c>
    </row>
    <row r="874" spans="1:192" x14ac:dyDescent="0.2">
      <c r="A874" s="50">
        <f t="shared" si="1127"/>
        <v>873</v>
      </c>
      <c r="B874" s="58" t="s">
        <v>394</v>
      </c>
      <c r="C874" s="58" t="s">
        <v>397</v>
      </c>
      <c r="D874" s="58"/>
      <c r="E874" s="58"/>
      <c r="F874" s="83">
        <v>3424140</v>
      </c>
      <c r="G874" s="83">
        <v>5538540</v>
      </c>
      <c r="H874" s="77">
        <f t="shared" si="1066"/>
        <v>424095.91400000005</v>
      </c>
      <c r="I874" s="77">
        <f t="shared" si="1067"/>
        <v>5536764.3739999998</v>
      </c>
      <c r="J874" s="208">
        <v>82</v>
      </c>
      <c r="K874" s="83" t="s">
        <v>1334</v>
      </c>
      <c r="L874" s="83">
        <v>18.399999999999999</v>
      </c>
      <c r="M874" s="83"/>
      <c r="O874" s="83">
        <v>76.5</v>
      </c>
      <c r="P874" s="83"/>
      <c r="Q874" t="s">
        <v>2822</v>
      </c>
      <c r="R874" s="215" t="s">
        <v>2900</v>
      </c>
      <c r="S874" s="2" t="s">
        <v>2812</v>
      </c>
      <c r="T874" s="241" t="str">
        <f t="shared" si="1068"/>
        <v>-</v>
      </c>
      <c r="U874" s="241" t="str">
        <f t="shared" si="1069"/>
        <v>M</v>
      </c>
      <c r="V874" s="241" t="str">
        <f t="shared" si="1070"/>
        <v>-</v>
      </c>
      <c r="W874" s="241" t="str">
        <f t="shared" si="1059"/>
        <v>-</v>
      </c>
      <c r="X874" s="260">
        <f t="shared" si="1128"/>
        <v>6</v>
      </c>
      <c r="Y874" s="261" t="str">
        <f t="shared" si="1061"/>
        <v/>
      </c>
      <c r="Z874" s="56" t="s">
        <v>1840</v>
      </c>
      <c r="AA874" s="69">
        <v>22007</v>
      </c>
      <c r="AB874" s="77">
        <v>1</v>
      </c>
      <c r="AC874" s="58" t="s">
        <v>279</v>
      </c>
      <c r="AD874" s="58" t="s">
        <v>2449</v>
      </c>
      <c r="AE874" s="70" t="s">
        <v>2678</v>
      </c>
      <c r="AF874" s="83">
        <v>11.6</v>
      </c>
      <c r="AG874" s="83"/>
      <c r="AH874" s="83">
        <v>7.1</v>
      </c>
      <c r="AI874" s="83"/>
      <c r="AJ874" s="83"/>
      <c r="AK874" s="83"/>
      <c r="AL874" s="83"/>
      <c r="AM874" s="83"/>
      <c r="AN874" s="58">
        <v>27.2</v>
      </c>
      <c r="AO874" s="58">
        <v>15.7</v>
      </c>
      <c r="AP874" s="83">
        <v>3</v>
      </c>
      <c r="AQ874" s="58"/>
      <c r="AR874" s="58">
        <v>1436</v>
      </c>
      <c r="AS874" s="193">
        <f t="shared" si="1064"/>
        <v>1419.4700000000003</v>
      </c>
      <c r="AT874" s="249" t="str">
        <f t="shared" si="1065"/>
        <v/>
      </c>
      <c r="AU874" s="65">
        <v>270</v>
      </c>
      <c r="AV874" s="58">
        <v>28</v>
      </c>
      <c r="AW874" s="58">
        <v>149</v>
      </c>
      <c r="AX874" s="58">
        <v>396</v>
      </c>
      <c r="AY874" s="58">
        <v>212</v>
      </c>
      <c r="AZ874" s="68">
        <v>342</v>
      </c>
      <c r="BA874" s="58"/>
      <c r="BB874" s="65"/>
      <c r="BC874" s="58"/>
      <c r="BD874" s="58">
        <v>0</v>
      </c>
      <c r="BE874" s="58">
        <v>0.16</v>
      </c>
      <c r="BF874" s="58">
        <v>0.41</v>
      </c>
      <c r="BG874" s="58"/>
      <c r="BH874" s="58"/>
      <c r="BI874" s="58"/>
      <c r="BJ874" s="64">
        <v>5</v>
      </c>
      <c r="BK874" s="58"/>
      <c r="BL874" s="58"/>
      <c r="BM874" s="64">
        <v>16.900000000000002</v>
      </c>
      <c r="BN874" s="68"/>
      <c r="BO874" s="81"/>
      <c r="BP874" s="81"/>
      <c r="BQ874" s="81"/>
      <c r="BR874" s="81"/>
      <c r="BS874" s="81"/>
      <c r="BT874" s="81"/>
      <c r="BU874" s="81"/>
      <c r="BV874" s="81"/>
      <c r="BW874" s="81"/>
      <c r="BX874" s="81"/>
      <c r="BY874" s="81"/>
      <c r="BZ874" s="81"/>
      <c r="CA874" s="81"/>
      <c r="CB874" s="81"/>
      <c r="CC874" s="81"/>
      <c r="CD874" s="81"/>
      <c r="CE874" s="81"/>
      <c r="CF874" s="81"/>
      <c r="CG874" s="81"/>
      <c r="CH874" s="81"/>
      <c r="CI874" s="81"/>
      <c r="CJ874" s="81"/>
      <c r="CK874" s="81"/>
      <c r="CL874" s="82"/>
      <c r="CM874" s="58">
        <v>7.7</v>
      </c>
      <c r="CN874" s="81">
        <v>59</v>
      </c>
      <c r="CO874" s="90"/>
      <c r="DB874" s="103"/>
      <c r="DC874" s="103"/>
      <c r="DD874" s="103"/>
      <c r="DE874" s="103"/>
      <c r="DF874" s="103"/>
      <c r="DG874" s="103"/>
      <c r="DH874" s="103"/>
      <c r="DI874" s="103"/>
      <c r="DJ874" s="103"/>
      <c r="DK874" s="103"/>
      <c r="DL874" s="103"/>
      <c r="DM874" s="103"/>
      <c r="DN874" s="103"/>
      <c r="DO874" s="103"/>
      <c r="DP874" s="103"/>
      <c r="DQ874" s="103"/>
      <c r="DR874" s="103"/>
      <c r="DS874" s="104"/>
      <c r="DT874" s="50">
        <f t="shared" si="1071"/>
        <v>1</v>
      </c>
      <c r="DU874" s="73">
        <f t="shared" si="1072"/>
        <v>0</v>
      </c>
      <c r="DV874" s="73">
        <f t="shared" si="1073"/>
        <v>1</v>
      </c>
      <c r="DW874" s="73">
        <f t="shared" si="1074"/>
        <v>0</v>
      </c>
      <c r="DX874" s="73">
        <f t="shared" si="1075"/>
        <v>0</v>
      </c>
      <c r="DY874" s="125">
        <f t="shared" si="1076"/>
        <v>0</v>
      </c>
      <c r="DZ874" s="73">
        <f t="shared" si="1077"/>
        <v>1</v>
      </c>
      <c r="EA874" s="19">
        <f t="shared" si="1078"/>
        <v>0</v>
      </c>
      <c r="EB874" s="50">
        <f t="shared" si="1079"/>
        <v>0</v>
      </c>
      <c r="EC874" s="19">
        <f t="shared" si="1080"/>
        <v>0</v>
      </c>
      <c r="ED874" s="19">
        <f t="shared" si="1081"/>
        <v>1</v>
      </c>
      <c r="EE874" s="19">
        <f t="shared" si="1082"/>
        <v>0</v>
      </c>
      <c r="EF874" s="50">
        <f t="shared" si="1083"/>
        <v>0</v>
      </c>
      <c r="EG874" s="19">
        <f t="shared" si="1084"/>
        <v>1</v>
      </c>
      <c r="EH874" s="19">
        <f t="shared" si="1085"/>
        <v>0</v>
      </c>
      <c r="EI874" s="50">
        <f t="shared" si="1086"/>
        <v>0</v>
      </c>
      <c r="EJ874" s="125">
        <f t="shared" si="1087"/>
        <v>1</v>
      </c>
      <c r="EK874">
        <f t="shared" si="1088"/>
        <v>270</v>
      </c>
      <c r="EL874" t="str">
        <f t="shared" si="1089"/>
        <v/>
      </c>
      <c r="EM874">
        <f t="shared" si="1090"/>
        <v>28</v>
      </c>
      <c r="EN874">
        <f t="shared" si="1091"/>
        <v>149</v>
      </c>
      <c r="EO874">
        <f t="shared" si="1092"/>
        <v>0.41</v>
      </c>
      <c r="EP874">
        <f t="shared" si="1093"/>
        <v>0.16</v>
      </c>
      <c r="EQ874">
        <f t="shared" si="1094"/>
        <v>342</v>
      </c>
      <c r="ER874" t="str">
        <f t="shared" si="1095"/>
        <v/>
      </c>
      <c r="ES874">
        <f t="shared" si="1096"/>
        <v>5</v>
      </c>
      <c r="ET874">
        <f t="shared" si="1097"/>
        <v>212</v>
      </c>
      <c r="EU874" s="61">
        <f t="shared" si="1098"/>
        <v>396</v>
      </c>
      <c r="EV874" s="53" t="e">
        <f>IF(ISNUMBER(EK874),EK874*#REF!,"")</f>
        <v>#REF!</v>
      </c>
      <c r="EW874" s="53" t="str">
        <f>IF(ISNUMBER(EL874),EL874*#REF!,"")</f>
        <v/>
      </c>
      <c r="EX874" s="53" t="e">
        <f>IF(ISNUMBER(EM874),EM874*#REF!,"")</f>
        <v>#REF!</v>
      </c>
      <c r="EY874" s="53" t="e">
        <f>IF(ISNUMBER(EN874),EN874*#REF!,"")</f>
        <v>#REF!</v>
      </c>
      <c r="EZ874" s="53" t="e">
        <f>IF(ISNUMBER(EO874),EO874*#REF!,"")</f>
        <v>#REF!</v>
      </c>
      <c r="FA874" s="53" t="e">
        <f>IF(ISNUMBER(EP874),EP874*#REF!,"")</f>
        <v>#REF!</v>
      </c>
      <c r="FB874" s="53" t="e">
        <f>IF(ISNUMBER(EQ874),EQ874*#REF!,"")</f>
        <v>#REF!</v>
      </c>
      <c r="FC874" s="53" t="str">
        <f>IF(ISNUMBER(ER874),ER874*#REF!,"")</f>
        <v/>
      </c>
      <c r="FD874" s="53" t="e">
        <f>IF(ISNUMBER(ES874),ES874*#REF!,"")</f>
        <v>#REF!</v>
      </c>
      <c r="FE874" s="53" t="e">
        <f>IF(ISNUMBER(ET874),ET874*#REF!,"")</f>
        <v>#REF!</v>
      </c>
      <c r="FF874" s="52" t="e">
        <f>IF(ISNUMBER(EU874),EU874*#REF!,"")</f>
        <v>#REF!</v>
      </c>
      <c r="FG874" s="55" t="str">
        <f t="shared" si="1099"/>
        <v/>
      </c>
      <c r="FH874" s="55" t="str">
        <f t="shared" si="1100"/>
        <v/>
      </c>
      <c r="FI874" s="55" t="str">
        <f t="shared" si="1101"/>
        <v/>
      </c>
      <c r="FJ874" s="55" t="str">
        <f t="shared" si="1102"/>
        <v/>
      </c>
      <c r="FK874" s="55" t="str">
        <f t="shared" si="1103"/>
        <v/>
      </c>
      <c r="FL874" s="55" t="str">
        <f t="shared" si="1104"/>
        <v/>
      </c>
      <c r="FM874" s="55" t="str">
        <f t="shared" si="1105"/>
        <v/>
      </c>
      <c r="FN874" s="55" t="str">
        <f t="shared" si="1106"/>
        <v/>
      </c>
      <c r="FO874" s="55" t="str">
        <f t="shared" si="1107"/>
        <v/>
      </c>
      <c r="FP874" s="55" t="str">
        <f t="shared" si="1108"/>
        <v/>
      </c>
      <c r="FQ874" s="59" t="str">
        <f t="shared" si="1109"/>
        <v/>
      </c>
      <c r="FR874" s="53" t="str">
        <f t="shared" si="1060"/>
        <v/>
      </c>
      <c r="FS874" s="53" t="e">
        <f t="shared" si="1110"/>
        <v>#VALUE!</v>
      </c>
      <c r="FT874" s="19" t="e">
        <f t="shared" si="1111"/>
        <v>#VALUE!</v>
      </c>
      <c r="FU874" s="19" t="e">
        <f t="shared" si="1112"/>
        <v>#VALUE!</v>
      </c>
      <c r="FV874" s="19" t="e">
        <f t="shared" si="1113"/>
        <v>#VALUE!</v>
      </c>
      <c r="FW874" s="50" t="e">
        <f t="shared" si="1114"/>
        <v>#VALUE!</v>
      </c>
      <c r="FX874" s="120">
        <f t="shared" si="1115"/>
        <v>0</v>
      </c>
      <c r="FY874" s="120">
        <f t="shared" si="1116"/>
        <v>0</v>
      </c>
      <c r="FZ874" s="120">
        <f t="shared" si="1117"/>
        <v>0</v>
      </c>
      <c r="GA874" s="120">
        <f t="shared" si="1118"/>
        <v>0</v>
      </c>
      <c r="GB874" s="120">
        <f t="shared" si="1119"/>
        <v>0</v>
      </c>
      <c r="GC874" s="120">
        <f t="shared" si="1120"/>
        <v>0</v>
      </c>
      <c r="GD874" s="120">
        <f t="shared" si="1121"/>
        <v>0</v>
      </c>
      <c r="GE874" s="120">
        <f t="shared" si="1122"/>
        <v>0</v>
      </c>
      <c r="GF874" s="120">
        <f t="shared" si="1123"/>
        <v>0</v>
      </c>
      <c r="GG874">
        <f t="shared" si="1124"/>
        <v>0</v>
      </c>
      <c r="GH874">
        <f t="shared" si="1125"/>
        <v>0</v>
      </c>
      <c r="GI874">
        <v>6</v>
      </c>
      <c r="GJ874" t="str">
        <f t="shared" si="1126"/>
        <v/>
      </c>
    </row>
    <row r="875" spans="1:192" x14ac:dyDescent="0.2">
      <c r="A875" s="50">
        <f t="shared" si="1127"/>
        <v>874</v>
      </c>
      <c r="B875" s="58" t="s">
        <v>394</v>
      </c>
      <c r="C875" s="58" t="s">
        <v>397</v>
      </c>
      <c r="D875" s="58"/>
      <c r="E875" s="58"/>
      <c r="F875" s="83">
        <v>3424140</v>
      </c>
      <c r="G875" s="83">
        <v>5538540</v>
      </c>
      <c r="H875" s="77">
        <f t="shared" si="1066"/>
        <v>424095.91400000005</v>
      </c>
      <c r="I875" s="77">
        <f t="shared" si="1067"/>
        <v>5536764.3739999998</v>
      </c>
      <c r="J875" s="208">
        <v>82</v>
      </c>
      <c r="K875" s="83" t="s">
        <v>1334</v>
      </c>
      <c r="L875" s="83">
        <v>18.399999999999999</v>
      </c>
      <c r="M875" s="83"/>
      <c r="O875" s="83"/>
      <c r="P875" s="83"/>
      <c r="Q875" t="s">
        <v>2822</v>
      </c>
      <c r="R875" s="215" t="s">
        <v>2900</v>
      </c>
      <c r="S875" s="2" t="s">
        <v>2812</v>
      </c>
      <c r="T875" s="241" t="str">
        <f t="shared" si="1068"/>
        <v>-</v>
      </c>
      <c r="U875" s="241" t="str">
        <f t="shared" si="1069"/>
        <v>M</v>
      </c>
      <c r="V875" s="241" t="str">
        <f t="shared" si="1070"/>
        <v>-</v>
      </c>
      <c r="W875" s="241" t="str">
        <f t="shared" si="1059"/>
        <v>-</v>
      </c>
      <c r="X875" s="260">
        <f t="shared" si="1128"/>
        <v>6</v>
      </c>
      <c r="Y875" s="261" t="str">
        <f t="shared" si="1061"/>
        <v/>
      </c>
      <c r="Z875" s="56" t="s">
        <v>1840</v>
      </c>
      <c r="AA875" s="67">
        <v>22201</v>
      </c>
      <c r="AB875" s="77">
        <v>2</v>
      </c>
      <c r="AC875" s="58" t="s">
        <v>279</v>
      </c>
      <c r="AD875" s="58" t="s">
        <v>2449</v>
      </c>
      <c r="AE875" s="70" t="s">
        <v>2750</v>
      </c>
      <c r="AF875" s="66" t="s">
        <v>3088</v>
      </c>
      <c r="AG875" s="83"/>
      <c r="AH875" s="83">
        <v>7.1</v>
      </c>
      <c r="AI875" s="83"/>
      <c r="AJ875" s="83"/>
      <c r="AK875" s="83"/>
      <c r="AL875" s="83"/>
      <c r="AM875" s="83"/>
      <c r="AN875" s="58">
        <v>25.5</v>
      </c>
      <c r="AO875" s="58">
        <v>16.2</v>
      </c>
      <c r="AP875" s="83">
        <v>5</v>
      </c>
      <c r="AQ875" s="58"/>
      <c r="AR875" s="58"/>
      <c r="AS875" s="193">
        <f t="shared" si="1064"/>
        <v>1658.3999999999999</v>
      </c>
      <c r="AT875" s="249" t="str">
        <f t="shared" si="1065"/>
        <v/>
      </c>
      <c r="AU875" s="65">
        <v>380</v>
      </c>
      <c r="AV875" s="215">
        <v>17</v>
      </c>
      <c r="AW875" s="58">
        <v>136</v>
      </c>
      <c r="AX875" s="58">
        <v>544</v>
      </c>
      <c r="AY875" s="58">
        <v>197</v>
      </c>
      <c r="AZ875" s="68">
        <v>354</v>
      </c>
      <c r="BA875" s="58"/>
      <c r="BB875" s="65">
        <v>20</v>
      </c>
      <c r="BC875" s="58"/>
      <c r="BD875" s="58">
        <v>0.3</v>
      </c>
      <c r="BE875" s="58">
        <v>0.15</v>
      </c>
      <c r="BF875" s="58">
        <v>0.85</v>
      </c>
      <c r="BG875" s="58"/>
      <c r="BH875" s="58"/>
      <c r="BI875" s="58"/>
      <c r="BJ875" s="58" t="s">
        <v>1322</v>
      </c>
      <c r="BK875" s="58"/>
      <c r="BL875" s="58"/>
      <c r="BM875" s="64">
        <v>9.1</v>
      </c>
      <c r="BN875" s="68"/>
      <c r="BO875" s="81"/>
      <c r="BP875" s="81"/>
      <c r="BQ875" s="81"/>
      <c r="BR875" s="81"/>
      <c r="BS875" s="81"/>
      <c r="BT875" s="81"/>
      <c r="BU875" s="81"/>
      <c r="BV875" s="81"/>
      <c r="BW875" s="81"/>
      <c r="BX875" s="81"/>
      <c r="BY875" s="81"/>
      <c r="BZ875" s="81"/>
      <c r="CA875" s="81"/>
      <c r="CB875" s="81"/>
      <c r="CC875" s="81"/>
      <c r="CD875" s="81"/>
      <c r="CE875" s="81"/>
      <c r="CF875" s="81"/>
      <c r="CG875" s="81"/>
      <c r="CH875" s="81"/>
      <c r="CI875" s="81"/>
      <c r="CJ875" s="81"/>
      <c r="CK875" s="81"/>
      <c r="CL875" s="82"/>
      <c r="CM875" s="58">
        <v>0.7</v>
      </c>
      <c r="CN875" s="81">
        <v>34</v>
      </c>
      <c r="CO875" s="90"/>
      <c r="DB875" s="103"/>
      <c r="DC875" s="103"/>
      <c r="DD875" s="103"/>
      <c r="DE875" s="103"/>
      <c r="DF875" s="103"/>
      <c r="DG875" s="103"/>
      <c r="DH875" s="103"/>
      <c r="DI875" s="103"/>
      <c r="DJ875" s="103"/>
      <c r="DK875" s="103"/>
      <c r="DL875" s="103"/>
      <c r="DM875" s="103"/>
      <c r="DN875" s="103"/>
      <c r="DO875" s="103"/>
      <c r="DP875" s="103"/>
      <c r="DQ875" s="103"/>
      <c r="DR875" s="103"/>
      <c r="DS875" s="104"/>
      <c r="DT875" s="50">
        <f t="shared" si="1071"/>
        <v>0</v>
      </c>
      <c r="DU875" s="73">
        <f t="shared" si="1072"/>
        <v>0</v>
      </c>
      <c r="DV875" s="73">
        <f t="shared" si="1073"/>
        <v>1</v>
      </c>
      <c r="DW875" s="73">
        <f t="shared" si="1074"/>
        <v>0</v>
      </c>
      <c r="DX875" s="73">
        <f t="shared" si="1075"/>
        <v>0</v>
      </c>
      <c r="DY875" s="125">
        <f t="shared" si="1076"/>
        <v>0</v>
      </c>
      <c r="DZ875" s="73">
        <f t="shared" si="1077"/>
        <v>0</v>
      </c>
      <c r="EA875" s="19">
        <f t="shared" si="1078"/>
        <v>0</v>
      </c>
      <c r="EB875" s="50">
        <f t="shared" si="1079"/>
        <v>1</v>
      </c>
      <c r="EC875" s="19">
        <f t="shared" si="1080"/>
        <v>0</v>
      </c>
      <c r="ED875" s="19">
        <f t="shared" si="1081"/>
        <v>1</v>
      </c>
      <c r="EE875" s="19">
        <f t="shared" si="1082"/>
        <v>0</v>
      </c>
      <c r="EF875" s="50">
        <f t="shared" si="1083"/>
        <v>0</v>
      </c>
      <c r="EG875" s="19">
        <f t="shared" si="1084"/>
        <v>1</v>
      </c>
      <c r="EH875" s="19">
        <f t="shared" si="1085"/>
        <v>0</v>
      </c>
      <c r="EI875" s="50">
        <f t="shared" si="1086"/>
        <v>0</v>
      </c>
      <c r="EJ875" s="125">
        <f t="shared" si="1087"/>
        <v>1</v>
      </c>
      <c r="EK875">
        <f t="shared" si="1088"/>
        <v>380</v>
      </c>
      <c r="EL875">
        <f t="shared" si="1089"/>
        <v>20</v>
      </c>
      <c r="EM875">
        <f t="shared" si="1090"/>
        <v>17</v>
      </c>
      <c r="EN875">
        <f t="shared" si="1091"/>
        <v>136</v>
      </c>
      <c r="EO875">
        <f t="shared" si="1092"/>
        <v>0.85</v>
      </c>
      <c r="EP875">
        <f t="shared" si="1093"/>
        <v>0.15</v>
      </c>
      <c r="EQ875">
        <f t="shared" si="1094"/>
        <v>354</v>
      </c>
      <c r="ER875" t="str">
        <f t="shared" si="1095"/>
        <v/>
      </c>
      <c r="ES875" t="str">
        <f t="shared" si="1096"/>
        <v/>
      </c>
      <c r="ET875">
        <f t="shared" si="1097"/>
        <v>197</v>
      </c>
      <c r="EU875" s="61">
        <f t="shared" si="1098"/>
        <v>544</v>
      </c>
      <c r="EV875" s="53" t="e">
        <f>IF(ISNUMBER(EK875),EK875*#REF!,"")</f>
        <v>#REF!</v>
      </c>
      <c r="EW875" s="53" t="e">
        <f>IF(ISNUMBER(EL875),EL875*#REF!,"")</f>
        <v>#REF!</v>
      </c>
      <c r="EX875" s="53" t="e">
        <f>IF(ISNUMBER(EM875),EM875*#REF!,"")</f>
        <v>#REF!</v>
      </c>
      <c r="EY875" s="53" t="e">
        <f>IF(ISNUMBER(EN875),EN875*#REF!,"")</f>
        <v>#REF!</v>
      </c>
      <c r="EZ875" s="53" t="e">
        <f>IF(ISNUMBER(EO875),EO875*#REF!,"")</f>
        <v>#REF!</v>
      </c>
      <c r="FA875" s="53" t="e">
        <f>IF(ISNUMBER(EP875),EP875*#REF!,"")</f>
        <v>#REF!</v>
      </c>
      <c r="FB875" s="53" t="e">
        <f>IF(ISNUMBER(EQ875),EQ875*#REF!,"")</f>
        <v>#REF!</v>
      </c>
      <c r="FC875" s="53" t="str">
        <f>IF(ISNUMBER(ER875),ER875*#REF!,"")</f>
        <v/>
      </c>
      <c r="FD875" s="53" t="str">
        <f>IF(ISNUMBER(ES875),ES875*#REF!,"")</f>
        <v/>
      </c>
      <c r="FE875" s="53" t="e">
        <f>IF(ISNUMBER(ET875),ET875*#REF!,"")</f>
        <v>#REF!</v>
      </c>
      <c r="FF875" s="52" t="e">
        <f>IF(ISNUMBER(EU875),EU875*#REF!,"")</f>
        <v>#REF!</v>
      </c>
      <c r="FG875" s="55" t="str">
        <f t="shared" si="1099"/>
        <v/>
      </c>
      <c r="FH875" s="55" t="str">
        <f t="shared" si="1100"/>
        <v/>
      </c>
      <c r="FI875" s="55" t="str">
        <f t="shared" si="1101"/>
        <v/>
      </c>
      <c r="FJ875" s="55" t="str">
        <f t="shared" si="1102"/>
        <v/>
      </c>
      <c r="FK875" s="55" t="str">
        <f t="shared" si="1103"/>
        <v/>
      </c>
      <c r="FL875" s="55" t="str">
        <f t="shared" si="1104"/>
        <v/>
      </c>
      <c r="FM875" s="55" t="str">
        <f t="shared" si="1105"/>
        <v/>
      </c>
      <c r="FN875" s="55" t="str">
        <f t="shared" si="1106"/>
        <v/>
      </c>
      <c r="FO875" s="55" t="str">
        <f t="shared" si="1107"/>
        <v/>
      </c>
      <c r="FP875" s="55" t="str">
        <f t="shared" si="1108"/>
        <v/>
      </c>
      <c r="FQ875" s="59" t="str">
        <f t="shared" si="1109"/>
        <v/>
      </c>
      <c r="FR875" s="53" t="str">
        <f t="shared" si="1060"/>
        <v/>
      </c>
      <c r="FS875" s="53" t="e">
        <f t="shared" si="1110"/>
        <v>#VALUE!</v>
      </c>
      <c r="FT875" s="19" t="e">
        <f t="shared" si="1111"/>
        <v>#VALUE!</v>
      </c>
      <c r="FU875" s="19" t="e">
        <f t="shared" si="1112"/>
        <v>#VALUE!</v>
      </c>
      <c r="FV875" s="19" t="e">
        <f t="shared" si="1113"/>
        <v>#VALUE!</v>
      </c>
      <c r="FW875" s="50" t="e">
        <f t="shared" si="1114"/>
        <v>#VALUE!</v>
      </c>
      <c r="FX875" s="120">
        <f t="shared" si="1115"/>
        <v>0</v>
      </c>
      <c r="FY875" s="120">
        <f t="shared" si="1116"/>
        <v>0</v>
      </c>
      <c r="FZ875" s="120">
        <f t="shared" si="1117"/>
        <v>0</v>
      </c>
      <c r="GA875" s="120">
        <f t="shared" si="1118"/>
        <v>0</v>
      </c>
      <c r="GB875" s="120">
        <f t="shared" si="1119"/>
        <v>0</v>
      </c>
      <c r="GC875" s="120">
        <f t="shared" si="1120"/>
        <v>0</v>
      </c>
      <c r="GD875" s="120">
        <f t="shared" si="1121"/>
        <v>0</v>
      </c>
      <c r="GE875" s="120">
        <f t="shared" si="1122"/>
        <v>0</v>
      </c>
      <c r="GF875" s="120">
        <f t="shared" si="1123"/>
        <v>0</v>
      </c>
      <c r="GG875">
        <f t="shared" si="1124"/>
        <v>0</v>
      </c>
      <c r="GH875">
        <f t="shared" si="1125"/>
        <v>0</v>
      </c>
      <c r="GI875">
        <v>6</v>
      </c>
      <c r="GJ875" t="str">
        <f t="shared" si="1126"/>
        <v/>
      </c>
    </row>
    <row r="876" spans="1:192" x14ac:dyDescent="0.2">
      <c r="A876" s="50">
        <f t="shared" si="1127"/>
        <v>875</v>
      </c>
      <c r="B876" s="58" t="s">
        <v>407</v>
      </c>
      <c r="C876" t="s">
        <v>205</v>
      </c>
      <c r="D876" t="s">
        <v>1022</v>
      </c>
      <c r="F876" s="83">
        <v>3418640</v>
      </c>
      <c r="G876" s="83">
        <v>5540390</v>
      </c>
      <c r="H876" s="77">
        <f t="shared" si="1066"/>
        <v>418598.114</v>
      </c>
      <c r="I876" s="77">
        <f t="shared" si="1067"/>
        <v>5538613.6340000005</v>
      </c>
      <c r="J876" s="83">
        <v>79.2</v>
      </c>
      <c r="K876" s="83" t="s">
        <v>1332</v>
      </c>
      <c r="L876" s="83">
        <v>12</v>
      </c>
      <c r="M876" s="83"/>
      <c r="O876" s="83"/>
      <c r="P876" s="83"/>
      <c r="Q876" s="58" t="s">
        <v>1337</v>
      </c>
      <c r="R876" s="58" t="s">
        <v>2877</v>
      </c>
      <c r="S876" s="58" t="s">
        <v>2640</v>
      </c>
      <c r="T876" s="241" t="str">
        <f t="shared" si="1068"/>
        <v>T</v>
      </c>
      <c r="U876" s="241" t="str">
        <f t="shared" si="1069"/>
        <v>M</v>
      </c>
      <c r="V876" s="241" t="str">
        <f t="shared" si="1070"/>
        <v>-</v>
      </c>
      <c r="W876" s="241" t="str">
        <f t="shared" si="1059"/>
        <v>-</v>
      </c>
      <c r="X876" s="260">
        <f t="shared" si="1128"/>
        <v>6</v>
      </c>
      <c r="Y876" s="261" t="str">
        <f t="shared" si="1061"/>
        <v/>
      </c>
      <c r="Z876" s="56"/>
      <c r="AA876" s="69" t="s">
        <v>2453</v>
      </c>
      <c r="AB876" s="77">
        <v>1</v>
      </c>
      <c r="AC876" s="58" t="s">
        <v>610</v>
      </c>
      <c r="AD876" s="2" t="s">
        <v>2454</v>
      </c>
      <c r="AE876" s="70" t="s">
        <v>2751</v>
      </c>
      <c r="AF876" s="45">
        <v>31.1</v>
      </c>
      <c r="AG876" s="83"/>
      <c r="AH876" s="83"/>
      <c r="AI876" s="83"/>
      <c r="AJ876" s="83">
        <v>1.0000100000000001</v>
      </c>
      <c r="AK876" s="83">
        <v>15</v>
      </c>
      <c r="AL876" s="83"/>
      <c r="AM876" s="83"/>
      <c r="AN876" s="58"/>
      <c r="AO876" s="58"/>
      <c r="AP876" s="83"/>
      <c r="AQ876" s="58"/>
      <c r="AR876" s="58"/>
      <c r="AS876" s="193">
        <f t="shared" si="1064"/>
        <v>1126.3070000000002</v>
      </c>
      <c r="AT876" s="248" t="str">
        <f t="shared" si="1065"/>
        <v/>
      </c>
      <c r="AU876" s="58">
        <v>267.89999999999998</v>
      </c>
      <c r="AV876" s="58">
        <v>11.58</v>
      </c>
      <c r="AW876" s="58">
        <v>49.33</v>
      </c>
      <c r="AX876" s="58">
        <v>348.7</v>
      </c>
      <c r="AY876" s="58">
        <v>23.69</v>
      </c>
      <c r="AZ876" s="70">
        <v>355.1</v>
      </c>
      <c r="BA876" s="65">
        <v>3.3149999999999999</v>
      </c>
      <c r="BB876" s="58">
        <v>21.72</v>
      </c>
      <c r="BC876" s="58">
        <v>1.173</v>
      </c>
      <c r="BD876" s="58" t="s">
        <v>1322</v>
      </c>
      <c r="BE876" s="58">
        <v>1.08</v>
      </c>
      <c r="BF876" s="58">
        <v>0.63400000000000001</v>
      </c>
      <c r="BG876" s="58"/>
      <c r="BH876" s="58">
        <v>0.443</v>
      </c>
      <c r="BI876" s="58">
        <v>3.0000000000000001E-3</v>
      </c>
      <c r="BJ876" s="58" t="s">
        <v>1322</v>
      </c>
      <c r="BK876" s="58"/>
      <c r="BL876" s="58"/>
      <c r="BM876" s="64">
        <v>40.950000000000003</v>
      </c>
      <c r="BN876" s="68" t="s">
        <v>1322</v>
      </c>
      <c r="BO876" s="81"/>
      <c r="BP876" s="81" t="s">
        <v>1322</v>
      </c>
      <c r="BQ876" s="81"/>
      <c r="BR876" s="81">
        <v>689</v>
      </c>
      <c r="BS876" s="81"/>
      <c r="BT876" s="81"/>
      <c r="BU876" s="81"/>
      <c r="BV876" s="81"/>
      <c r="BW876" s="81" t="s">
        <v>1322</v>
      </c>
      <c r="BX876" s="81"/>
      <c r="BY876" s="81"/>
      <c r="BZ876" s="81"/>
      <c r="CA876" s="81"/>
      <c r="CB876" s="81"/>
      <c r="CC876" s="81" t="s">
        <v>1322</v>
      </c>
      <c r="CD876" s="81"/>
      <c r="CE876" s="81"/>
      <c r="CF876" s="81"/>
      <c r="CG876" s="81"/>
      <c r="CH876" s="81"/>
      <c r="CI876" s="81"/>
      <c r="CJ876" s="81"/>
      <c r="CK876" s="81"/>
      <c r="CL876" s="82"/>
      <c r="CM876" s="58"/>
      <c r="CN876" s="81">
        <v>185.3</v>
      </c>
      <c r="CO876" s="90"/>
      <c r="CP876" s="2" t="s">
        <v>1322</v>
      </c>
      <c r="DB876" s="103"/>
      <c r="DC876" s="103"/>
      <c r="DD876" s="103"/>
      <c r="DE876" s="103"/>
      <c r="DF876" s="103"/>
      <c r="DG876" s="103"/>
      <c r="DH876" s="103"/>
      <c r="DI876" s="103"/>
      <c r="DJ876" s="103"/>
      <c r="DK876" s="103"/>
      <c r="DL876" s="103"/>
      <c r="DM876" s="103"/>
      <c r="DN876" s="103"/>
      <c r="DO876" s="103"/>
      <c r="DP876" s="103"/>
      <c r="DQ876" s="103"/>
      <c r="DR876" s="103"/>
      <c r="DS876" s="104"/>
      <c r="DT876" s="50">
        <f t="shared" si="1071"/>
        <v>1</v>
      </c>
      <c r="DU876" s="73">
        <f t="shared" si="1072"/>
        <v>0</v>
      </c>
      <c r="DV876" s="73">
        <f t="shared" si="1073"/>
        <v>1</v>
      </c>
      <c r="DW876" s="73">
        <f t="shared" si="1074"/>
        <v>0</v>
      </c>
      <c r="DX876" s="73">
        <f t="shared" si="1075"/>
        <v>0</v>
      </c>
      <c r="DY876" s="125">
        <f t="shared" si="1076"/>
        <v>0</v>
      </c>
      <c r="DZ876" s="73">
        <f t="shared" si="1077"/>
        <v>0</v>
      </c>
      <c r="EA876" s="19">
        <f t="shared" si="1078"/>
        <v>1</v>
      </c>
      <c r="EB876" s="50">
        <f t="shared" si="1079"/>
        <v>0</v>
      </c>
      <c r="EC876" s="19">
        <f t="shared" si="1080"/>
        <v>0</v>
      </c>
      <c r="ED876" s="19">
        <f t="shared" si="1081"/>
        <v>1</v>
      </c>
      <c r="EE876" s="19">
        <f t="shared" si="1082"/>
        <v>0</v>
      </c>
      <c r="EF876" s="50">
        <f t="shared" si="1083"/>
        <v>0</v>
      </c>
      <c r="EG876" s="19">
        <f t="shared" si="1084"/>
        <v>1</v>
      </c>
      <c r="EH876" s="19">
        <f t="shared" si="1085"/>
        <v>0</v>
      </c>
      <c r="EI876" s="50">
        <f t="shared" si="1086"/>
        <v>0</v>
      </c>
      <c r="EJ876" s="125">
        <f t="shared" si="1087"/>
        <v>2</v>
      </c>
      <c r="EK876">
        <f t="shared" si="1088"/>
        <v>267.89999999999998</v>
      </c>
      <c r="EL876">
        <f t="shared" si="1089"/>
        <v>21.72</v>
      </c>
      <c r="EM876">
        <f t="shared" si="1090"/>
        <v>11.58</v>
      </c>
      <c r="EN876">
        <f t="shared" si="1091"/>
        <v>49.33</v>
      </c>
      <c r="EO876">
        <f t="shared" si="1092"/>
        <v>0.63400000000000001</v>
      </c>
      <c r="EP876">
        <f t="shared" si="1093"/>
        <v>1.08</v>
      </c>
      <c r="EQ876">
        <f t="shared" si="1094"/>
        <v>355.1</v>
      </c>
      <c r="ER876" t="str">
        <f t="shared" si="1095"/>
        <v/>
      </c>
      <c r="ES876" t="str">
        <f t="shared" si="1096"/>
        <v/>
      </c>
      <c r="ET876">
        <f t="shared" si="1097"/>
        <v>23.69</v>
      </c>
      <c r="EU876" s="61">
        <f t="shared" si="1098"/>
        <v>348.7</v>
      </c>
      <c r="EV876" s="53" t="e">
        <f>IF(ISNUMBER(EK876),EK876*#REF!,"")</f>
        <v>#REF!</v>
      </c>
      <c r="EW876" s="53" t="e">
        <f>IF(ISNUMBER(EL876),EL876*#REF!,"")</f>
        <v>#REF!</v>
      </c>
      <c r="EX876" s="53" t="e">
        <f>IF(ISNUMBER(EM876),EM876*#REF!,"")</f>
        <v>#REF!</v>
      </c>
      <c r="EY876" s="53" t="e">
        <f>IF(ISNUMBER(EN876),EN876*#REF!,"")</f>
        <v>#REF!</v>
      </c>
      <c r="EZ876" s="53" t="e">
        <f>IF(ISNUMBER(EO876),EO876*#REF!,"")</f>
        <v>#REF!</v>
      </c>
      <c r="FA876" s="53" t="e">
        <f>IF(ISNUMBER(EP876),EP876*#REF!,"")</f>
        <v>#REF!</v>
      </c>
      <c r="FB876" s="53" t="e">
        <f>IF(ISNUMBER(EQ876),EQ876*#REF!,"")</f>
        <v>#REF!</v>
      </c>
      <c r="FC876" s="53" t="str">
        <f>IF(ISNUMBER(ER876),ER876*#REF!,"")</f>
        <v/>
      </c>
      <c r="FD876" s="53" t="str">
        <f>IF(ISNUMBER(ES876),ES876*#REF!,"")</f>
        <v/>
      </c>
      <c r="FE876" s="53" t="e">
        <f>IF(ISNUMBER(ET876),ET876*#REF!,"")</f>
        <v>#REF!</v>
      </c>
      <c r="FF876" s="52" t="e">
        <f>IF(ISNUMBER(EU876),EU876*#REF!,"")</f>
        <v>#REF!</v>
      </c>
      <c r="FG876" s="55" t="str">
        <f t="shared" si="1099"/>
        <v/>
      </c>
      <c r="FH876" s="55" t="str">
        <f t="shared" si="1100"/>
        <v/>
      </c>
      <c r="FI876" s="55" t="str">
        <f t="shared" si="1101"/>
        <v/>
      </c>
      <c r="FJ876" s="55" t="str">
        <f t="shared" si="1102"/>
        <v/>
      </c>
      <c r="FK876" s="55" t="str">
        <f t="shared" si="1103"/>
        <v/>
      </c>
      <c r="FL876" s="55" t="str">
        <f t="shared" si="1104"/>
        <v/>
      </c>
      <c r="FM876" s="55" t="str">
        <f t="shared" si="1105"/>
        <v/>
      </c>
      <c r="FN876" s="55" t="str">
        <f t="shared" si="1106"/>
        <v/>
      </c>
      <c r="FO876" s="55" t="str">
        <f t="shared" si="1107"/>
        <v/>
      </c>
      <c r="FP876" s="55" t="str">
        <f t="shared" si="1108"/>
        <v/>
      </c>
      <c r="FQ876" s="59" t="str">
        <f t="shared" si="1109"/>
        <v/>
      </c>
      <c r="FR876" s="53" t="str">
        <f t="shared" si="1060"/>
        <v/>
      </c>
      <c r="FS876" s="53" t="e">
        <f t="shared" si="1110"/>
        <v>#VALUE!</v>
      </c>
      <c r="FT876" s="19" t="e">
        <f t="shared" si="1111"/>
        <v>#VALUE!</v>
      </c>
      <c r="FU876" s="19" t="e">
        <f t="shared" si="1112"/>
        <v>#VALUE!</v>
      </c>
      <c r="FV876" s="19" t="e">
        <f t="shared" si="1113"/>
        <v>#VALUE!</v>
      </c>
      <c r="FW876" s="50" t="e">
        <f t="shared" si="1114"/>
        <v>#VALUE!</v>
      </c>
      <c r="FX876" s="120">
        <f t="shared" si="1115"/>
        <v>0</v>
      </c>
      <c r="FY876" s="120">
        <f t="shared" si="1116"/>
        <v>0</v>
      </c>
      <c r="FZ876" s="120">
        <f t="shared" si="1117"/>
        <v>0</v>
      </c>
      <c r="GA876" s="120">
        <f t="shared" si="1118"/>
        <v>0</v>
      </c>
      <c r="GB876" s="120">
        <f t="shared" si="1119"/>
        <v>0</v>
      </c>
      <c r="GC876" s="120">
        <f t="shared" si="1120"/>
        <v>0</v>
      </c>
      <c r="GD876" s="120">
        <f t="shared" si="1121"/>
        <v>0</v>
      </c>
      <c r="GE876" s="120">
        <f t="shared" si="1122"/>
        <v>0</v>
      </c>
      <c r="GF876" s="120">
        <f t="shared" si="1123"/>
        <v>0</v>
      </c>
      <c r="GG876">
        <f t="shared" si="1124"/>
        <v>0</v>
      </c>
      <c r="GH876">
        <f t="shared" si="1125"/>
        <v>0</v>
      </c>
      <c r="GI876">
        <v>6</v>
      </c>
      <c r="GJ876" t="str">
        <f t="shared" si="1126"/>
        <v/>
      </c>
    </row>
    <row r="877" spans="1:192" x14ac:dyDescent="0.2">
      <c r="A877" s="50">
        <f t="shared" si="1127"/>
        <v>876</v>
      </c>
      <c r="B877" s="58" t="s">
        <v>407</v>
      </c>
      <c r="C877" t="s">
        <v>205</v>
      </c>
      <c r="D877" t="s">
        <v>1022</v>
      </c>
      <c r="F877" s="83">
        <v>3418640</v>
      </c>
      <c r="G877" s="83">
        <v>5540390</v>
      </c>
      <c r="H877" s="77">
        <f t="shared" si="1066"/>
        <v>418598.114</v>
      </c>
      <c r="I877" s="77">
        <f t="shared" si="1067"/>
        <v>5538613.6340000005</v>
      </c>
      <c r="J877" s="83">
        <v>79.2</v>
      </c>
      <c r="K877" s="83" t="s">
        <v>1332</v>
      </c>
      <c r="L877" s="83">
        <v>12</v>
      </c>
      <c r="M877" s="83"/>
      <c r="O877" s="83"/>
      <c r="P877" s="83"/>
      <c r="Q877" s="58" t="s">
        <v>1337</v>
      </c>
      <c r="R877" s="58" t="s">
        <v>2877</v>
      </c>
      <c r="S877" s="58" t="s">
        <v>2640</v>
      </c>
      <c r="T877" s="241" t="str">
        <f t="shared" si="1068"/>
        <v>T</v>
      </c>
      <c r="U877" s="241" t="str">
        <f t="shared" si="1069"/>
        <v>M</v>
      </c>
      <c r="V877" s="241" t="str">
        <f t="shared" si="1070"/>
        <v>-</v>
      </c>
      <c r="W877" s="241" t="str">
        <f t="shared" si="1059"/>
        <v>-</v>
      </c>
      <c r="X877" s="260">
        <f t="shared" si="1128"/>
        <v>6</v>
      </c>
      <c r="Y877" s="261" t="str">
        <f t="shared" si="1061"/>
        <v/>
      </c>
      <c r="Z877" s="68" t="s">
        <v>2455</v>
      </c>
      <c r="AA877" s="83" t="s">
        <v>1641</v>
      </c>
      <c r="AB877" s="77">
        <v>2</v>
      </c>
      <c r="AC877" s="58" t="s">
        <v>411</v>
      </c>
      <c r="AD877" s="58" t="s">
        <v>2456</v>
      </c>
      <c r="AE877" s="70" t="s">
        <v>2457</v>
      </c>
      <c r="AF877" s="83">
        <v>29.9</v>
      </c>
      <c r="AG877" s="83"/>
      <c r="AH877" s="83"/>
      <c r="AI877" s="83"/>
      <c r="AJ877" s="83"/>
      <c r="AK877" s="83"/>
      <c r="AL877" s="83"/>
      <c r="AM877" s="83">
        <v>5</v>
      </c>
      <c r="AN877" s="58"/>
      <c r="AO877" s="58"/>
      <c r="AP877" s="83"/>
      <c r="AQ877" s="58"/>
      <c r="AR877">
        <v>1073.5999999999999</v>
      </c>
      <c r="AS877" s="193">
        <f t="shared" si="1064"/>
        <v>1111.1400000000001</v>
      </c>
      <c r="AT877" s="248" t="str">
        <f t="shared" si="1065"/>
        <v/>
      </c>
      <c r="AU877" s="58">
        <v>259.8</v>
      </c>
      <c r="AV877" s="58">
        <v>11.2</v>
      </c>
      <c r="AW877" s="58">
        <v>49.44</v>
      </c>
      <c r="AX877" s="58">
        <v>338.7</v>
      </c>
      <c r="AY877" s="58">
        <v>24.45</v>
      </c>
      <c r="AZ877" s="68">
        <v>357.9</v>
      </c>
      <c r="BA877" s="58">
        <v>3.3</v>
      </c>
      <c r="BB877" s="58">
        <v>20.59</v>
      </c>
      <c r="BC877" s="58"/>
      <c r="BD877" s="58">
        <v>3.91</v>
      </c>
      <c r="BE877" s="58">
        <v>1.39</v>
      </c>
      <c r="BF877" s="58">
        <v>0.43</v>
      </c>
      <c r="BG877" s="58"/>
      <c r="BH877" s="58"/>
      <c r="BI877" s="58"/>
      <c r="BJ877" s="58">
        <v>2.4700000000000002</v>
      </c>
      <c r="BK877" s="58"/>
      <c r="BL877" s="58"/>
      <c r="BM877" s="58">
        <v>37.56</v>
      </c>
      <c r="BN877" s="68"/>
      <c r="BO877" s="81"/>
      <c r="BP877" s="81"/>
      <c r="BQ877" s="81"/>
      <c r="BR877" s="81"/>
      <c r="BS877" s="81"/>
      <c r="BT877" s="81"/>
      <c r="BU877" s="81"/>
      <c r="BV877" s="81"/>
      <c r="BW877" s="81"/>
      <c r="BX877" s="81"/>
      <c r="BY877" s="81"/>
      <c r="BZ877" s="81"/>
      <c r="CA877" s="81"/>
      <c r="CB877" s="81"/>
      <c r="CC877" s="81"/>
      <c r="CD877" s="81"/>
      <c r="CE877" s="81"/>
      <c r="CF877" s="81"/>
      <c r="CG877" s="81"/>
      <c r="CH877" s="81"/>
      <c r="CI877" s="81"/>
      <c r="CJ877" s="81"/>
      <c r="CK877" s="81"/>
      <c r="CL877" s="82"/>
      <c r="CM877" s="81"/>
      <c r="CN877" s="81">
        <v>143.30000000000001</v>
      </c>
      <c r="CO877" s="81"/>
      <c r="CQ877" s="68"/>
      <c r="CR877" s="58"/>
      <c r="CS877" s="58"/>
      <c r="CT877" s="58"/>
      <c r="CU877" s="58"/>
      <c r="CV877" s="58"/>
      <c r="CW877" s="58"/>
      <c r="CX877" s="58"/>
      <c r="CY877" s="58"/>
      <c r="CZ877" s="58"/>
      <c r="DA877" s="68"/>
      <c r="DB877" s="81"/>
      <c r="DC877" s="81"/>
      <c r="DD877" s="81"/>
      <c r="DE877" s="81"/>
      <c r="DF877" s="81"/>
      <c r="DG877" s="81"/>
      <c r="DH877" s="81"/>
      <c r="DI877" s="81"/>
      <c r="DJ877" s="81"/>
      <c r="DK877" s="103"/>
      <c r="DL877" s="103"/>
      <c r="DM877" s="103"/>
      <c r="DN877" s="81"/>
      <c r="DO877" s="81"/>
      <c r="DP877" s="103"/>
      <c r="DQ877" s="103"/>
      <c r="DR877" s="103"/>
      <c r="DS877" s="104"/>
      <c r="DT877" s="50">
        <f t="shared" si="1071"/>
        <v>0</v>
      </c>
      <c r="DU877" s="73">
        <f t="shared" si="1072"/>
        <v>0</v>
      </c>
      <c r="DV877" s="73">
        <f t="shared" si="1073"/>
        <v>1</v>
      </c>
      <c r="DW877" s="73">
        <f t="shared" si="1074"/>
        <v>0</v>
      </c>
      <c r="DX877" s="73">
        <f t="shared" si="1075"/>
        <v>0</v>
      </c>
      <c r="DY877" s="125">
        <f t="shared" si="1076"/>
        <v>0</v>
      </c>
      <c r="DZ877" s="73">
        <f t="shared" si="1077"/>
        <v>0</v>
      </c>
      <c r="EA877" s="19">
        <f t="shared" si="1078"/>
        <v>1</v>
      </c>
      <c r="EB877" s="50">
        <f t="shared" si="1079"/>
        <v>0</v>
      </c>
      <c r="EC877" s="19">
        <f t="shared" si="1080"/>
        <v>0</v>
      </c>
      <c r="ED877" s="19">
        <f t="shared" si="1081"/>
        <v>1</v>
      </c>
      <c r="EE877" s="19">
        <f t="shared" si="1082"/>
        <v>0</v>
      </c>
      <c r="EF877" s="50">
        <f t="shared" si="1083"/>
        <v>0</v>
      </c>
      <c r="EG877" s="19">
        <f t="shared" si="1084"/>
        <v>1</v>
      </c>
      <c r="EH877" s="19">
        <f t="shared" si="1085"/>
        <v>0</v>
      </c>
      <c r="EI877" s="50">
        <f t="shared" si="1086"/>
        <v>0</v>
      </c>
      <c r="EJ877" s="125">
        <f t="shared" si="1087"/>
        <v>2</v>
      </c>
      <c r="EK877">
        <f t="shared" si="1088"/>
        <v>259.8</v>
      </c>
      <c r="EL877">
        <f t="shared" si="1089"/>
        <v>20.59</v>
      </c>
      <c r="EM877">
        <f t="shared" si="1090"/>
        <v>11.2</v>
      </c>
      <c r="EN877">
        <f t="shared" si="1091"/>
        <v>49.44</v>
      </c>
      <c r="EO877">
        <f t="shared" si="1092"/>
        <v>0.43</v>
      </c>
      <c r="EP877">
        <f t="shared" si="1093"/>
        <v>1.39</v>
      </c>
      <c r="EQ877">
        <f t="shared" si="1094"/>
        <v>357.9</v>
      </c>
      <c r="ER877" t="str">
        <f t="shared" si="1095"/>
        <v/>
      </c>
      <c r="ES877">
        <f t="shared" si="1096"/>
        <v>2.4700000000000002</v>
      </c>
      <c r="ET877">
        <f t="shared" si="1097"/>
        <v>24.45</v>
      </c>
      <c r="EU877" s="61">
        <f t="shared" si="1098"/>
        <v>338.7</v>
      </c>
      <c r="EV877" s="53" t="e">
        <f>IF(ISNUMBER(EK877),EK877*#REF!,"")</f>
        <v>#REF!</v>
      </c>
      <c r="EW877" s="53" t="e">
        <f>IF(ISNUMBER(EL877),EL877*#REF!,"")</f>
        <v>#REF!</v>
      </c>
      <c r="EX877" s="53" t="e">
        <f>IF(ISNUMBER(EM877),EM877*#REF!,"")</f>
        <v>#REF!</v>
      </c>
      <c r="EY877" s="53" t="e">
        <f>IF(ISNUMBER(EN877),EN877*#REF!,"")</f>
        <v>#REF!</v>
      </c>
      <c r="EZ877" s="53" t="e">
        <f>IF(ISNUMBER(EO877),EO877*#REF!,"")</f>
        <v>#REF!</v>
      </c>
      <c r="FA877" s="53" t="e">
        <f>IF(ISNUMBER(EP877),EP877*#REF!,"")</f>
        <v>#REF!</v>
      </c>
      <c r="FB877" s="53" t="e">
        <f>IF(ISNUMBER(EQ877),EQ877*#REF!,"")</f>
        <v>#REF!</v>
      </c>
      <c r="FC877" s="53" t="str">
        <f>IF(ISNUMBER(ER877),ER877*#REF!,"")</f>
        <v/>
      </c>
      <c r="FD877" s="53" t="e">
        <f>IF(ISNUMBER(ES877),ES877*#REF!,"")</f>
        <v>#REF!</v>
      </c>
      <c r="FE877" s="53" t="e">
        <f>IF(ISNUMBER(ET877),ET877*#REF!,"")</f>
        <v>#REF!</v>
      </c>
      <c r="FF877" s="52" t="e">
        <f>IF(ISNUMBER(EU877),EU877*#REF!,"")</f>
        <v>#REF!</v>
      </c>
      <c r="FG877" s="55" t="str">
        <f t="shared" si="1099"/>
        <v/>
      </c>
      <c r="FH877" s="55" t="str">
        <f t="shared" si="1100"/>
        <v/>
      </c>
      <c r="FI877" s="55" t="str">
        <f t="shared" si="1101"/>
        <v/>
      </c>
      <c r="FJ877" s="55" t="str">
        <f t="shared" si="1102"/>
        <v/>
      </c>
      <c r="FK877" s="55" t="str">
        <f t="shared" si="1103"/>
        <v/>
      </c>
      <c r="FL877" s="55" t="str">
        <f t="shared" si="1104"/>
        <v/>
      </c>
      <c r="FM877" s="55" t="str">
        <f t="shared" si="1105"/>
        <v/>
      </c>
      <c r="FN877" s="55" t="str">
        <f t="shared" si="1106"/>
        <v/>
      </c>
      <c r="FO877" s="55" t="str">
        <f t="shared" si="1107"/>
        <v/>
      </c>
      <c r="FP877" s="55" t="str">
        <f t="shared" si="1108"/>
        <v/>
      </c>
      <c r="FQ877" s="59" t="str">
        <f t="shared" si="1109"/>
        <v/>
      </c>
      <c r="FR877" s="53" t="str">
        <f t="shared" si="1060"/>
        <v/>
      </c>
      <c r="FS877" s="53" t="e">
        <f t="shared" si="1110"/>
        <v>#VALUE!</v>
      </c>
      <c r="FT877" s="19" t="e">
        <f t="shared" si="1111"/>
        <v>#VALUE!</v>
      </c>
      <c r="FU877" s="19" t="e">
        <f t="shared" si="1112"/>
        <v>#VALUE!</v>
      </c>
      <c r="FV877" s="19" t="e">
        <f t="shared" si="1113"/>
        <v>#VALUE!</v>
      </c>
      <c r="FW877" s="50" t="e">
        <f t="shared" si="1114"/>
        <v>#VALUE!</v>
      </c>
      <c r="FX877" s="120">
        <f t="shared" si="1115"/>
        <v>0</v>
      </c>
      <c r="FY877" s="120">
        <f t="shared" si="1116"/>
        <v>0</v>
      </c>
      <c r="FZ877" s="120">
        <f t="shared" si="1117"/>
        <v>0</v>
      </c>
      <c r="GA877" s="120">
        <f t="shared" si="1118"/>
        <v>0</v>
      </c>
      <c r="GB877" s="120">
        <f t="shared" si="1119"/>
        <v>0</v>
      </c>
      <c r="GC877" s="120">
        <f t="shared" si="1120"/>
        <v>0</v>
      </c>
      <c r="GD877" s="120">
        <f t="shared" si="1121"/>
        <v>0</v>
      </c>
      <c r="GE877" s="120">
        <f t="shared" si="1122"/>
        <v>0</v>
      </c>
      <c r="GF877" s="120">
        <f t="shared" si="1123"/>
        <v>0</v>
      </c>
      <c r="GG877">
        <f t="shared" si="1124"/>
        <v>0</v>
      </c>
      <c r="GH877">
        <f t="shared" si="1125"/>
        <v>0</v>
      </c>
      <c r="GI877">
        <v>6</v>
      </c>
      <c r="GJ877" t="str">
        <f t="shared" si="1126"/>
        <v/>
      </c>
    </row>
    <row r="878" spans="1:192" x14ac:dyDescent="0.2">
      <c r="A878" s="50">
        <f t="shared" si="1127"/>
        <v>877</v>
      </c>
      <c r="B878" s="58" t="s">
        <v>407</v>
      </c>
      <c r="C878" s="58" t="s">
        <v>205</v>
      </c>
      <c r="D878" s="58" t="s">
        <v>1022</v>
      </c>
      <c r="E878" s="58" t="s">
        <v>2458</v>
      </c>
      <c r="F878" s="83">
        <v>3418640</v>
      </c>
      <c r="G878" s="83">
        <v>5540390</v>
      </c>
      <c r="H878" s="77">
        <f t="shared" si="1066"/>
        <v>418598.114</v>
      </c>
      <c r="I878" s="77">
        <f t="shared" si="1067"/>
        <v>5538613.6340000005</v>
      </c>
      <c r="J878" s="83">
        <v>79.2</v>
      </c>
      <c r="K878" s="83" t="s">
        <v>1332</v>
      </c>
      <c r="L878" s="83">
        <v>8.5</v>
      </c>
      <c r="M878" s="83"/>
      <c r="O878" s="83"/>
      <c r="P878" s="83"/>
      <c r="Q878" s="58" t="s">
        <v>1337</v>
      </c>
      <c r="R878" s="58" t="s">
        <v>2877</v>
      </c>
      <c r="S878" s="58" t="s">
        <v>2640</v>
      </c>
      <c r="T878" s="241" t="str">
        <f t="shared" si="1068"/>
        <v>T</v>
      </c>
      <c r="U878" s="241" t="str">
        <f t="shared" si="1069"/>
        <v>M</v>
      </c>
      <c r="V878" s="241" t="str">
        <f t="shared" si="1070"/>
        <v>-</v>
      </c>
      <c r="W878" s="241" t="str">
        <f t="shared" si="1059"/>
        <v>-</v>
      </c>
      <c r="X878" s="260">
        <f t="shared" si="1128"/>
        <v>6</v>
      </c>
      <c r="Y878" s="261" t="str">
        <f t="shared" si="1061"/>
        <v/>
      </c>
      <c r="Z878" s="68" t="s">
        <v>2455</v>
      </c>
      <c r="AA878" s="69">
        <v>25456</v>
      </c>
      <c r="AB878" s="77">
        <v>3</v>
      </c>
      <c r="AC878" s="58" t="s">
        <v>279</v>
      </c>
      <c r="AD878" s="58" t="s">
        <v>2459</v>
      </c>
      <c r="AE878" s="68"/>
      <c r="AF878" s="83">
        <v>31.3</v>
      </c>
      <c r="AG878" s="83"/>
      <c r="AH878" s="83">
        <v>6.4</v>
      </c>
      <c r="AI878" s="83"/>
      <c r="AJ878" s="83"/>
      <c r="AK878" s="83"/>
      <c r="AL878" s="83"/>
      <c r="AM878" s="83"/>
      <c r="AN878" s="58"/>
      <c r="AO878" s="58"/>
      <c r="AP878" s="83">
        <v>4</v>
      </c>
      <c r="AQ878" s="58"/>
      <c r="AR878" s="58">
        <v>1049</v>
      </c>
      <c r="AS878" s="193">
        <f t="shared" si="1064"/>
        <v>1049.0899999999999</v>
      </c>
      <c r="AT878" s="248" t="str">
        <f t="shared" si="1065"/>
        <v/>
      </c>
      <c r="AU878" s="58">
        <v>258</v>
      </c>
      <c r="AV878" s="58">
        <v>10.24</v>
      </c>
      <c r="AW878" s="58">
        <v>46.5</v>
      </c>
      <c r="AX878" s="58">
        <v>318.10000000000002</v>
      </c>
      <c r="AY878" s="58">
        <v>27.9</v>
      </c>
      <c r="AZ878" s="68">
        <v>326</v>
      </c>
      <c r="BA878" s="58"/>
      <c r="BB878" s="58">
        <v>18</v>
      </c>
      <c r="BC878" s="58"/>
      <c r="BD878" s="58">
        <v>1.18</v>
      </c>
      <c r="BE878" s="58">
        <v>0.75</v>
      </c>
      <c r="BF878" s="58">
        <v>0.42</v>
      </c>
      <c r="BG878" s="58"/>
      <c r="BH878" s="58"/>
      <c r="BI878" s="58"/>
      <c r="BJ878" s="58">
        <v>3</v>
      </c>
      <c r="BK878" s="58"/>
      <c r="BL878" s="58"/>
      <c r="BM878" s="64">
        <v>39</v>
      </c>
      <c r="BN878" s="68"/>
      <c r="BO878" s="81"/>
      <c r="BP878" s="81"/>
      <c r="BQ878" s="81"/>
      <c r="BR878" s="81"/>
      <c r="BS878" s="81"/>
      <c r="BT878" s="81"/>
      <c r="BU878" s="81"/>
      <c r="BV878" s="81"/>
      <c r="BW878" s="81"/>
      <c r="BX878" s="81"/>
      <c r="BY878" s="81"/>
      <c r="BZ878" s="81"/>
      <c r="CA878" s="81"/>
      <c r="CB878" s="81"/>
      <c r="CC878" s="81"/>
      <c r="CD878" s="81"/>
      <c r="CE878" s="81"/>
      <c r="CF878" s="81"/>
      <c r="CG878" s="81"/>
      <c r="CH878" s="81"/>
      <c r="CI878" s="81"/>
      <c r="CJ878" s="81"/>
      <c r="CK878" s="81"/>
      <c r="CL878" s="82"/>
      <c r="CM878" s="81"/>
      <c r="CN878" s="81">
        <v>188.5</v>
      </c>
      <c r="CO878" s="90"/>
      <c r="DB878" s="103"/>
      <c r="DC878" s="103"/>
      <c r="DD878" s="103"/>
      <c r="DE878" s="103"/>
      <c r="DF878" s="103"/>
      <c r="DG878" s="103"/>
      <c r="DH878" s="90" t="s">
        <v>2460</v>
      </c>
      <c r="DI878" s="103"/>
      <c r="DJ878" s="103"/>
      <c r="DK878" s="103"/>
      <c r="DL878" s="103"/>
      <c r="DM878" s="103"/>
      <c r="DN878" s="103"/>
      <c r="DO878" s="103"/>
      <c r="DP878" s="103"/>
      <c r="DQ878" s="103"/>
      <c r="DR878" s="103"/>
      <c r="DS878" s="104"/>
      <c r="DT878" s="50">
        <f t="shared" si="1071"/>
        <v>0</v>
      </c>
      <c r="DU878" s="73">
        <f t="shared" si="1072"/>
        <v>1</v>
      </c>
      <c r="DV878" s="73">
        <f t="shared" si="1073"/>
        <v>0</v>
      </c>
      <c r="DW878" s="73">
        <f t="shared" si="1074"/>
        <v>0</v>
      </c>
      <c r="DX878" s="73">
        <f t="shared" si="1075"/>
        <v>0</v>
      </c>
      <c r="DY878" s="125">
        <f t="shared" si="1076"/>
        <v>0</v>
      </c>
      <c r="DZ878" s="73">
        <f t="shared" si="1077"/>
        <v>0</v>
      </c>
      <c r="EA878" s="19">
        <f t="shared" si="1078"/>
        <v>1</v>
      </c>
      <c r="EB878" s="50">
        <f t="shared" si="1079"/>
        <v>0</v>
      </c>
      <c r="EC878" s="19">
        <f t="shared" si="1080"/>
        <v>0</v>
      </c>
      <c r="ED878" s="19">
        <f t="shared" si="1081"/>
        <v>1</v>
      </c>
      <c r="EE878" s="19">
        <f t="shared" si="1082"/>
        <v>0</v>
      </c>
      <c r="EF878" s="50">
        <f t="shared" si="1083"/>
        <v>0</v>
      </c>
      <c r="EG878" s="19">
        <f t="shared" si="1084"/>
        <v>1</v>
      </c>
      <c r="EH878" s="19">
        <f t="shared" si="1085"/>
        <v>0</v>
      </c>
      <c r="EI878" s="50">
        <f t="shared" si="1086"/>
        <v>0</v>
      </c>
      <c r="EJ878" s="125">
        <f t="shared" si="1087"/>
        <v>2</v>
      </c>
      <c r="EK878">
        <f t="shared" si="1088"/>
        <v>258</v>
      </c>
      <c r="EL878">
        <f t="shared" si="1089"/>
        <v>18</v>
      </c>
      <c r="EM878">
        <f t="shared" si="1090"/>
        <v>10.24</v>
      </c>
      <c r="EN878">
        <f t="shared" si="1091"/>
        <v>46.5</v>
      </c>
      <c r="EO878">
        <f t="shared" si="1092"/>
        <v>0.42</v>
      </c>
      <c r="EP878">
        <f t="shared" si="1093"/>
        <v>0.75</v>
      </c>
      <c r="EQ878">
        <f t="shared" si="1094"/>
        <v>326</v>
      </c>
      <c r="ER878" t="str">
        <f t="shared" si="1095"/>
        <v/>
      </c>
      <c r="ES878">
        <f t="shared" si="1096"/>
        <v>3</v>
      </c>
      <c r="ET878">
        <f t="shared" si="1097"/>
        <v>27.9</v>
      </c>
      <c r="EU878" s="61">
        <f t="shared" si="1098"/>
        <v>318.10000000000002</v>
      </c>
      <c r="EV878" s="53" t="e">
        <f>IF(ISNUMBER(EK878),EK878*#REF!,"")</f>
        <v>#REF!</v>
      </c>
      <c r="EW878" s="53" t="e">
        <f>IF(ISNUMBER(EL878),EL878*#REF!,"")</f>
        <v>#REF!</v>
      </c>
      <c r="EX878" s="53" t="e">
        <f>IF(ISNUMBER(EM878),EM878*#REF!,"")</f>
        <v>#REF!</v>
      </c>
      <c r="EY878" s="53" t="e">
        <f>IF(ISNUMBER(EN878),EN878*#REF!,"")</f>
        <v>#REF!</v>
      </c>
      <c r="EZ878" s="53" t="e">
        <f>IF(ISNUMBER(EO878),EO878*#REF!,"")</f>
        <v>#REF!</v>
      </c>
      <c r="FA878" s="53" t="e">
        <f>IF(ISNUMBER(EP878),EP878*#REF!,"")</f>
        <v>#REF!</v>
      </c>
      <c r="FB878" s="53" t="e">
        <f>IF(ISNUMBER(EQ878),EQ878*#REF!,"")</f>
        <v>#REF!</v>
      </c>
      <c r="FC878" s="53" t="str">
        <f>IF(ISNUMBER(ER878),ER878*#REF!,"")</f>
        <v/>
      </c>
      <c r="FD878" s="53" t="e">
        <f>IF(ISNUMBER(ES878),ES878*#REF!,"")</f>
        <v>#REF!</v>
      </c>
      <c r="FE878" s="53" t="e">
        <f>IF(ISNUMBER(ET878),ET878*#REF!,"")</f>
        <v>#REF!</v>
      </c>
      <c r="FF878" s="52" t="e">
        <f>IF(ISNUMBER(EU878),EU878*#REF!,"")</f>
        <v>#REF!</v>
      </c>
      <c r="FG878" s="55" t="str">
        <f t="shared" si="1099"/>
        <v/>
      </c>
      <c r="FH878" s="55" t="str">
        <f t="shared" si="1100"/>
        <v/>
      </c>
      <c r="FI878" s="55" t="str">
        <f t="shared" si="1101"/>
        <v/>
      </c>
      <c r="FJ878" s="55" t="str">
        <f t="shared" si="1102"/>
        <v/>
      </c>
      <c r="FK878" s="55" t="str">
        <f t="shared" si="1103"/>
        <v/>
      </c>
      <c r="FL878" s="55" t="str">
        <f t="shared" si="1104"/>
        <v/>
      </c>
      <c r="FM878" s="55" t="str">
        <f t="shared" si="1105"/>
        <v/>
      </c>
      <c r="FN878" s="55" t="str">
        <f t="shared" si="1106"/>
        <v/>
      </c>
      <c r="FO878" s="55" t="str">
        <f t="shared" si="1107"/>
        <v/>
      </c>
      <c r="FP878" s="55" t="str">
        <f t="shared" si="1108"/>
        <v/>
      </c>
      <c r="FQ878" s="59" t="str">
        <f t="shared" si="1109"/>
        <v/>
      </c>
      <c r="FR878" s="53" t="str">
        <f t="shared" si="1060"/>
        <v/>
      </c>
      <c r="FS878" s="53" t="e">
        <f t="shared" si="1110"/>
        <v>#VALUE!</v>
      </c>
      <c r="FT878" s="19" t="e">
        <f t="shared" si="1111"/>
        <v>#VALUE!</v>
      </c>
      <c r="FU878" s="19" t="e">
        <f t="shared" si="1112"/>
        <v>#VALUE!</v>
      </c>
      <c r="FV878" s="19" t="e">
        <f t="shared" si="1113"/>
        <v>#VALUE!</v>
      </c>
      <c r="FW878" s="50" t="e">
        <f t="shared" si="1114"/>
        <v>#VALUE!</v>
      </c>
      <c r="FX878" s="120">
        <f t="shared" si="1115"/>
        <v>0</v>
      </c>
      <c r="FY878" s="120">
        <f t="shared" si="1116"/>
        <v>0</v>
      </c>
      <c r="FZ878" s="120">
        <f t="shared" si="1117"/>
        <v>0</v>
      </c>
      <c r="GA878" s="120">
        <f t="shared" si="1118"/>
        <v>0</v>
      </c>
      <c r="GB878" s="120">
        <f t="shared" si="1119"/>
        <v>0</v>
      </c>
      <c r="GC878" s="120">
        <f t="shared" si="1120"/>
        <v>0</v>
      </c>
      <c r="GD878" s="120">
        <f t="shared" si="1121"/>
        <v>0</v>
      </c>
      <c r="GE878" s="120">
        <f t="shared" si="1122"/>
        <v>0</v>
      </c>
      <c r="GF878" s="120">
        <f t="shared" si="1123"/>
        <v>0</v>
      </c>
      <c r="GG878">
        <f t="shared" si="1124"/>
        <v>0</v>
      </c>
      <c r="GH878">
        <f t="shared" si="1125"/>
        <v>0</v>
      </c>
      <c r="GI878">
        <v>6</v>
      </c>
      <c r="GJ878" t="str">
        <f t="shared" si="1126"/>
        <v/>
      </c>
    </row>
    <row r="879" spans="1:192" x14ac:dyDescent="0.2">
      <c r="A879" s="50">
        <f t="shared" si="1127"/>
        <v>878</v>
      </c>
      <c r="B879" s="58" t="s">
        <v>407</v>
      </c>
      <c r="C879" t="s">
        <v>205</v>
      </c>
      <c r="D879" t="s">
        <v>1022</v>
      </c>
      <c r="F879" s="83">
        <v>3418640</v>
      </c>
      <c r="G879" s="83">
        <v>5540390</v>
      </c>
      <c r="H879" s="77">
        <f t="shared" si="1066"/>
        <v>418598.114</v>
      </c>
      <c r="I879" s="77">
        <f t="shared" si="1067"/>
        <v>5538613.6340000005</v>
      </c>
      <c r="J879" s="83">
        <v>79.2</v>
      </c>
      <c r="K879" s="83" t="s">
        <v>1332</v>
      </c>
      <c r="L879" s="83">
        <v>8.5</v>
      </c>
      <c r="M879" s="83"/>
      <c r="O879" s="83"/>
      <c r="P879" s="83"/>
      <c r="Q879" s="58" t="s">
        <v>1337</v>
      </c>
      <c r="R879" s="58" t="s">
        <v>2877</v>
      </c>
      <c r="S879" s="58" t="s">
        <v>2640</v>
      </c>
      <c r="T879" s="241" t="str">
        <f t="shared" si="1068"/>
        <v>-</v>
      </c>
      <c r="U879" s="241" t="str">
        <f t="shared" si="1069"/>
        <v>-</v>
      </c>
      <c r="V879" s="241" t="str">
        <f t="shared" si="1070"/>
        <v>-</v>
      </c>
      <c r="W879" s="241" t="str">
        <f t="shared" si="1059"/>
        <v>-</v>
      </c>
      <c r="X879" s="260">
        <f t="shared" si="1128"/>
        <v>6</v>
      </c>
      <c r="Y879" s="261" t="str">
        <f t="shared" si="1061"/>
        <v/>
      </c>
      <c r="Z879" s="68"/>
      <c r="AA879" s="69">
        <v>30816</v>
      </c>
      <c r="AB879" s="77">
        <v>4</v>
      </c>
      <c r="AC879" s="58" t="s">
        <v>404</v>
      </c>
      <c r="AD879" s="2" t="s">
        <v>1430</v>
      </c>
      <c r="AE879" s="70" t="s">
        <v>1431</v>
      </c>
      <c r="AF879" s="83" t="s">
        <v>3088</v>
      </c>
      <c r="AG879" s="83"/>
      <c r="AH879" s="83"/>
      <c r="AI879" s="83"/>
      <c r="AJ879" s="83"/>
      <c r="AK879" s="83"/>
      <c r="AL879" s="83"/>
      <c r="AM879" s="83"/>
      <c r="AN879" s="58"/>
      <c r="AO879" s="58"/>
      <c r="AP879" s="83"/>
      <c r="AQ879" s="58"/>
      <c r="AR879" s="58"/>
      <c r="AS879" s="204"/>
      <c r="AT879" s="249"/>
      <c r="AU879" s="65"/>
      <c r="AV879" s="65"/>
      <c r="AW879" s="65"/>
      <c r="AX879" s="65"/>
      <c r="AY879" s="65"/>
      <c r="AZ879" s="70"/>
      <c r="BA879" s="58"/>
      <c r="BB879" s="58"/>
      <c r="BC879" s="58"/>
      <c r="BD879" s="58"/>
      <c r="BE879" s="58"/>
      <c r="BF879" s="58"/>
      <c r="BG879" s="58"/>
      <c r="BH879" s="58"/>
      <c r="BI879" s="58"/>
      <c r="BJ879" s="58"/>
      <c r="BK879" s="58"/>
      <c r="BL879" s="58"/>
      <c r="BM879" s="64"/>
      <c r="BN879" s="68"/>
      <c r="BO879" s="81"/>
      <c r="BP879" s="81"/>
      <c r="BQ879" s="81"/>
      <c r="BR879" s="81"/>
      <c r="BS879" s="81"/>
      <c r="BT879" s="81"/>
      <c r="BU879" s="81"/>
      <c r="BV879" s="81"/>
      <c r="BW879" s="81"/>
      <c r="BX879" s="81"/>
      <c r="BY879" s="81"/>
      <c r="BZ879" s="81"/>
      <c r="CA879" s="81"/>
      <c r="CB879" s="81"/>
      <c r="CC879" s="81"/>
      <c r="CD879" s="81"/>
      <c r="CE879" s="81"/>
      <c r="CF879" s="81"/>
      <c r="CG879" s="81"/>
      <c r="CH879" s="81"/>
      <c r="CI879" s="81"/>
      <c r="CJ879" s="81"/>
      <c r="CK879" s="81"/>
      <c r="CL879" s="82"/>
      <c r="CM879" s="81"/>
      <c r="CN879" s="81" t="s">
        <v>3088</v>
      </c>
      <c r="CO879" s="90"/>
      <c r="DB879" s="103">
        <v>-60.2</v>
      </c>
      <c r="DC879" s="103">
        <v>1.86</v>
      </c>
      <c r="DD879" s="103"/>
      <c r="DE879" s="103"/>
      <c r="DF879" s="103"/>
      <c r="DG879" s="103">
        <v>-9.41</v>
      </c>
      <c r="DH879" s="103"/>
      <c r="DI879" s="103"/>
      <c r="DJ879" s="103"/>
      <c r="DK879" s="103"/>
      <c r="DL879" s="103"/>
      <c r="DM879" s="103"/>
      <c r="DN879" s="103"/>
      <c r="DO879" s="103"/>
      <c r="DP879" s="103"/>
      <c r="DQ879" s="103"/>
      <c r="DR879" s="103"/>
      <c r="DS879" s="104"/>
      <c r="DT879" s="50">
        <f t="shared" si="1071"/>
        <v>0</v>
      </c>
      <c r="DU879" s="73">
        <f t="shared" si="1072"/>
        <v>1</v>
      </c>
      <c r="DV879" s="73">
        <f t="shared" si="1073"/>
        <v>0</v>
      </c>
      <c r="DW879" s="73">
        <f t="shared" si="1074"/>
        <v>0</v>
      </c>
      <c r="DX879" s="73">
        <f t="shared" si="1075"/>
        <v>0</v>
      </c>
      <c r="DY879" s="125">
        <f t="shared" si="1076"/>
        <v>0</v>
      </c>
      <c r="DZ879" s="73">
        <f t="shared" si="1077"/>
        <v>0</v>
      </c>
      <c r="EA879" s="19">
        <f t="shared" si="1078"/>
        <v>0</v>
      </c>
      <c r="EB879" s="50">
        <f t="shared" si="1079"/>
        <v>1</v>
      </c>
      <c r="EC879" s="19">
        <f t="shared" si="1080"/>
        <v>0</v>
      </c>
      <c r="ED879" s="19">
        <f t="shared" si="1081"/>
        <v>0</v>
      </c>
      <c r="EE879" s="19">
        <f t="shared" si="1082"/>
        <v>0</v>
      </c>
      <c r="EF879" s="50">
        <f t="shared" si="1083"/>
        <v>1</v>
      </c>
      <c r="EG879" s="19">
        <f t="shared" si="1084"/>
        <v>0</v>
      </c>
      <c r="EH879" s="19">
        <f t="shared" si="1085"/>
        <v>0</v>
      </c>
      <c r="EI879" s="50">
        <f t="shared" si="1086"/>
        <v>1</v>
      </c>
      <c r="EJ879" s="125">
        <f t="shared" si="1087"/>
        <v>0</v>
      </c>
      <c r="EK879" t="str">
        <f t="shared" si="1088"/>
        <v/>
      </c>
      <c r="EL879" t="str">
        <f t="shared" si="1089"/>
        <v/>
      </c>
      <c r="EM879" t="str">
        <f t="shared" si="1090"/>
        <v/>
      </c>
      <c r="EN879" t="str">
        <f t="shared" si="1091"/>
        <v/>
      </c>
      <c r="EO879" t="str">
        <f t="shared" si="1092"/>
        <v/>
      </c>
      <c r="EP879" t="str">
        <f t="shared" si="1093"/>
        <v/>
      </c>
      <c r="EQ879" t="str">
        <f t="shared" si="1094"/>
        <v/>
      </c>
      <c r="ER879" t="str">
        <f t="shared" si="1095"/>
        <v/>
      </c>
      <c r="ES879" t="str">
        <f t="shared" si="1096"/>
        <v/>
      </c>
      <c r="ET879" t="str">
        <f t="shared" si="1097"/>
        <v/>
      </c>
      <c r="EU879" s="61" t="str">
        <f t="shared" si="1098"/>
        <v/>
      </c>
      <c r="EV879" s="53" t="str">
        <f>IF(ISNUMBER(EK879),EK879*#REF!,"")</f>
        <v/>
      </c>
      <c r="EW879" s="53" t="str">
        <f>IF(ISNUMBER(EL879),EL879*#REF!,"")</f>
        <v/>
      </c>
      <c r="EX879" s="53" t="str">
        <f>IF(ISNUMBER(EM879),EM879*#REF!,"")</f>
        <v/>
      </c>
      <c r="EY879" s="53" t="str">
        <f>IF(ISNUMBER(EN879),EN879*#REF!,"")</f>
        <v/>
      </c>
      <c r="EZ879" s="53" t="str">
        <f>IF(ISNUMBER(EO879),EO879*#REF!,"")</f>
        <v/>
      </c>
      <c r="FA879" s="53" t="str">
        <f>IF(ISNUMBER(EP879),EP879*#REF!,"")</f>
        <v/>
      </c>
      <c r="FB879" s="53" t="str">
        <f>IF(ISNUMBER(EQ879),EQ879*#REF!,"")</f>
        <v/>
      </c>
      <c r="FC879" s="53" t="str">
        <f>IF(ISNUMBER(ER879),ER879*#REF!,"")</f>
        <v/>
      </c>
      <c r="FD879" s="53" t="str">
        <f>IF(ISNUMBER(ES879),ES879*#REF!,"")</f>
        <v/>
      </c>
      <c r="FE879" s="53" t="str">
        <f>IF(ISNUMBER(ET879),ET879*#REF!,"")</f>
        <v/>
      </c>
      <c r="FF879" s="52" t="str">
        <f>IF(ISNUMBER(EU879),EU879*#REF!,"")</f>
        <v/>
      </c>
      <c r="FG879" s="55" t="str">
        <f t="shared" si="1099"/>
        <v/>
      </c>
      <c r="FH879" s="55" t="str">
        <f t="shared" si="1100"/>
        <v/>
      </c>
      <c r="FI879" s="55" t="str">
        <f t="shared" si="1101"/>
        <v/>
      </c>
      <c r="FJ879" s="55" t="str">
        <f t="shared" si="1102"/>
        <v/>
      </c>
      <c r="FK879" s="55" t="str">
        <f t="shared" si="1103"/>
        <v/>
      </c>
      <c r="FL879" s="55" t="str">
        <f t="shared" si="1104"/>
        <v/>
      </c>
      <c r="FM879" s="55" t="str">
        <f t="shared" si="1105"/>
        <v/>
      </c>
      <c r="FN879" s="55" t="str">
        <f t="shared" si="1106"/>
        <v/>
      </c>
      <c r="FO879" s="55" t="str">
        <f t="shared" si="1107"/>
        <v/>
      </c>
      <c r="FP879" s="55" t="str">
        <f t="shared" si="1108"/>
        <v/>
      </c>
      <c r="FQ879" s="59" t="str">
        <f t="shared" si="1109"/>
        <v/>
      </c>
      <c r="FR879" s="53" t="str">
        <f t="shared" si="1060"/>
        <v/>
      </c>
      <c r="FS879" s="53">
        <f t="shared" si="1110"/>
        <v>0</v>
      </c>
      <c r="FT879" s="19">
        <f t="shared" si="1111"/>
        <v>1</v>
      </c>
      <c r="FU879" s="19">
        <f t="shared" si="1112"/>
        <v>0</v>
      </c>
      <c r="FV879" s="19">
        <f t="shared" si="1113"/>
        <v>0</v>
      </c>
      <c r="FW879" s="50">
        <f t="shared" si="1114"/>
        <v>0</v>
      </c>
      <c r="FX879" s="120">
        <f t="shared" si="1115"/>
        <v>0</v>
      </c>
      <c r="FY879" s="120">
        <f t="shared" si="1116"/>
        <v>0</v>
      </c>
      <c r="FZ879" s="120">
        <f t="shared" si="1117"/>
        <v>0</v>
      </c>
      <c r="GA879" s="120">
        <f t="shared" si="1118"/>
        <v>0</v>
      </c>
      <c r="GB879" s="120">
        <f t="shared" si="1119"/>
        <v>0</v>
      </c>
      <c r="GC879" s="120">
        <f t="shared" si="1120"/>
        <v>0</v>
      </c>
      <c r="GD879" s="120">
        <f t="shared" si="1121"/>
        <v>0</v>
      </c>
      <c r="GE879" s="120">
        <f t="shared" si="1122"/>
        <v>0</v>
      </c>
      <c r="GF879" s="120">
        <f t="shared" si="1123"/>
        <v>0</v>
      </c>
      <c r="GG879">
        <f t="shared" si="1124"/>
        <v>0</v>
      </c>
      <c r="GH879">
        <f t="shared" si="1125"/>
        <v>0</v>
      </c>
      <c r="GI879">
        <v>6</v>
      </c>
      <c r="GJ879" t="str">
        <f t="shared" si="1126"/>
        <v/>
      </c>
    </row>
    <row r="880" spans="1:192" x14ac:dyDescent="0.2">
      <c r="A880" s="50">
        <f t="shared" si="1127"/>
        <v>879</v>
      </c>
      <c r="B880" s="58" t="s">
        <v>407</v>
      </c>
      <c r="C880" t="s">
        <v>205</v>
      </c>
      <c r="D880" t="s">
        <v>1022</v>
      </c>
      <c r="F880" s="83">
        <v>3418640</v>
      </c>
      <c r="G880" s="83">
        <v>5540390</v>
      </c>
      <c r="H880" s="77">
        <f t="shared" si="1066"/>
        <v>418598.114</v>
      </c>
      <c r="I880" s="77">
        <f t="shared" si="1067"/>
        <v>5538613.6340000005</v>
      </c>
      <c r="J880" s="83">
        <v>79.2</v>
      </c>
      <c r="K880" s="83" t="s">
        <v>1332</v>
      </c>
      <c r="L880" s="83">
        <v>8.5</v>
      </c>
      <c r="M880" s="83"/>
      <c r="O880" s="83"/>
      <c r="P880" s="83"/>
      <c r="Q880" s="58" t="s">
        <v>1337</v>
      </c>
      <c r="R880" s="58" t="s">
        <v>2877</v>
      </c>
      <c r="S880" s="58" t="s">
        <v>2640</v>
      </c>
      <c r="T880" s="241" t="str">
        <f t="shared" si="1068"/>
        <v>-</v>
      </c>
      <c r="U880" s="241" t="str">
        <f t="shared" si="1069"/>
        <v>-</v>
      </c>
      <c r="V880" s="241" t="str">
        <f t="shared" si="1070"/>
        <v>-</v>
      </c>
      <c r="W880" s="241" t="str">
        <f t="shared" si="1059"/>
        <v>-</v>
      </c>
      <c r="X880" s="260">
        <f t="shared" si="1128"/>
        <v>6</v>
      </c>
      <c r="Y880" s="261" t="str">
        <f t="shared" si="1061"/>
        <v/>
      </c>
      <c r="Z880" s="68"/>
      <c r="AA880" s="69" t="s">
        <v>1439</v>
      </c>
      <c r="AB880" s="77">
        <v>5</v>
      </c>
      <c r="AC880" s="58" t="s">
        <v>952</v>
      </c>
      <c r="AD880" s="2" t="s">
        <v>1440</v>
      </c>
      <c r="AE880" s="70" t="s">
        <v>1431</v>
      </c>
      <c r="AF880" s="83" t="s">
        <v>3088</v>
      </c>
      <c r="AG880" s="83"/>
      <c r="AH880" s="83"/>
      <c r="AI880" s="83"/>
      <c r="AJ880" s="83"/>
      <c r="AK880" s="83"/>
      <c r="AL880" s="83"/>
      <c r="AM880" s="83"/>
      <c r="AN880" s="58"/>
      <c r="AO880" s="58"/>
      <c r="AP880" s="83"/>
      <c r="AQ880" s="58"/>
      <c r="AR880" s="58"/>
      <c r="AS880" s="204"/>
      <c r="AT880" s="249"/>
      <c r="AU880" s="65"/>
      <c r="AV880" s="65"/>
      <c r="AW880" s="65"/>
      <c r="AX880" s="65"/>
      <c r="AY880" s="65"/>
      <c r="AZ880" s="70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/>
      <c r="BL880" s="58"/>
      <c r="BM880" s="64"/>
      <c r="BN880" s="68"/>
      <c r="BO880" s="81"/>
      <c r="BP880" s="81"/>
      <c r="BQ880" s="81"/>
      <c r="BR880" s="81"/>
      <c r="BS880" s="81"/>
      <c r="BT880" s="81"/>
      <c r="BU880" s="81"/>
      <c r="BV880" s="81"/>
      <c r="BW880" s="81"/>
      <c r="BX880" s="81"/>
      <c r="BY880" s="81"/>
      <c r="BZ880" s="81"/>
      <c r="CA880" s="81"/>
      <c r="CB880" s="81"/>
      <c r="CC880" s="81"/>
      <c r="CD880" s="81"/>
      <c r="CE880" s="81"/>
      <c r="CF880" s="81"/>
      <c r="CG880" s="81"/>
      <c r="CH880" s="81"/>
      <c r="CI880" s="81"/>
      <c r="CJ880" s="81"/>
      <c r="CK880" s="81"/>
      <c r="CL880" s="82"/>
      <c r="CM880" s="81"/>
      <c r="CN880" s="81" t="s">
        <v>3088</v>
      </c>
      <c r="CO880" s="90"/>
      <c r="DB880" s="103">
        <v>-61.3</v>
      </c>
      <c r="DC880" s="90" t="s">
        <v>2461</v>
      </c>
      <c r="DD880" s="103"/>
      <c r="DE880" s="103"/>
      <c r="DF880" s="103"/>
      <c r="DG880" s="103">
        <v>-9.3800000000000008</v>
      </c>
      <c r="DH880" s="103"/>
      <c r="DI880" s="103"/>
      <c r="DJ880" s="103"/>
      <c r="DK880" s="103"/>
      <c r="DL880" s="103"/>
      <c r="DM880" s="103"/>
      <c r="DN880" s="103"/>
      <c r="DO880" s="103"/>
      <c r="DP880" s="103"/>
      <c r="DQ880" s="103"/>
      <c r="DR880" s="103"/>
      <c r="DS880" s="104"/>
      <c r="DT880" s="50">
        <f t="shared" si="1071"/>
        <v>0</v>
      </c>
      <c r="DU880" s="73">
        <f t="shared" si="1072"/>
        <v>1</v>
      </c>
      <c r="DV880" s="73">
        <f t="shared" si="1073"/>
        <v>0</v>
      </c>
      <c r="DW880" s="73">
        <f t="shared" si="1074"/>
        <v>0</v>
      </c>
      <c r="DX880" s="73">
        <f t="shared" si="1075"/>
        <v>0</v>
      </c>
      <c r="DY880" s="125">
        <f t="shared" si="1076"/>
        <v>0</v>
      </c>
      <c r="DZ880" s="73">
        <f t="shared" si="1077"/>
        <v>0</v>
      </c>
      <c r="EA880" s="19">
        <f t="shared" si="1078"/>
        <v>0</v>
      </c>
      <c r="EB880" s="50">
        <f t="shared" si="1079"/>
        <v>1</v>
      </c>
      <c r="EC880" s="19">
        <f t="shared" si="1080"/>
        <v>0</v>
      </c>
      <c r="ED880" s="19">
        <f t="shared" si="1081"/>
        <v>0</v>
      </c>
      <c r="EE880" s="19">
        <f t="shared" si="1082"/>
        <v>0</v>
      </c>
      <c r="EF880" s="50">
        <f t="shared" si="1083"/>
        <v>1</v>
      </c>
      <c r="EG880" s="19">
        <f t="shared" si="1084"/>
        <v>0</v>
      </c>
      <c r="EH880" s="19">
        <f t="shared" si="1085"/>
        <v>0</v>
      </c>
      <c r="EI880" s="50">
        <f t="shared" si="1086"/>
        <v>1</v>
      </c>
      <c r="EJ880" s="125">
        <f t="shared" si="1087"/>
        <v>0</v>
      </c>
      <c r="EK880" t="str">
        <f t="shared" si="1088"/>
        <v/>
      </c>
      <c r="EL880" t="str">
        <f t="shared" si="1089"/>
        <v/>
      </c>
      <c r="EM880" t="str">
        <f t="shared" si="1090"/>
        <v/>
      </c>
      <c r="EN880" t="str">
        <f t="shared" si="1091"/>
        <v/>
      </c>
      <c r="EO880" t="str">
        <f t="shared" si="1092"/>
        <v/>
      </c>
      <c r="EP880" t="str">
        <f t="shared" si="1093"/>
        <v/>
      </c>
      <c r="EQ880" t="str">
        <f t="shared" si="1094"/>
        <v/>
      </c>
      <c r="ER880" t="str">
        <f t="shared" si="1095"/>
        <v/>
      </c>
      <c r="ES880" t="str">
        <f t="shared" si="1096"/>
        <v/>
      </c>
      <c r="ET880" t="str">
        <f t="shared" si="1097"/>
        <v/>
      </c>
      <c r="EU880" s="61" t="str">
        <f t="shared" si="1098"/>
        <v/>
      </c>
      <c r="EV880" s="53" t="str">
        <f>IF(ISNUMBER(EK880),EK880*#REF!,"")</f>
        <v/>
      </c>
      <c r="EW880" s="53" t="str">
        <f>IF(ISNUMBER(EL880),EL880*#REF!,"")</f>
        <v/>
      </c>
      <c r="EX880" s="53" t="str">
        <f>IF(ISNUMBER(EM880),EM880*#REF!,"")</f>
        <v/>
      </c>
      <c r="EY880" s="53" t="str">
        <f>IF(ISNUMBER(EN880),EN880*#REF!,"")</f>
        <v/>
      </c>
      <c r="EZ880" s="53" t="str">
        <f>IF(ISNUMBER(EO880),EO880*#REF!,"")</f>
        <v/>
      </c>
      <c r="FA880" s="53" t="str">
        <f>IF(ISNUMBER(EP880),EP880*#REF!,"")</f>
        <v/>
      </c>
      <c r="FB880" s="53" t="str">
        <f>IF(ISNUMBER(EQ880),EQ880*#REF!,"")</f>
        <v/>
      </c>
      <c r="FC880" s="53" t="str">
        <f>IF(ISNUMBER(ER880),ER880*#REF!,"")</f>
        <v/>
      </c>
      <c r="FD880" s="53" t="str">
        <f>IF(ISNUMBER(ES880),ES880*#REF!,"")</f>
        <v/>
      </c>
      <c r="FE880" s="53" t="str">
        <f>IF(ISNUMBER(ET880),ET880*#REF!,"")</f>
        <v/>
      </c>
      <c r="FF880" s="52" t="str">
        <f>IF(ISNUMBER(EU880),EU880*#REF!,"")</f>
        <v/>
      </c>
      <c r="FG880" s="55" t="str">
        <f t="shared" si="1099"/>
        <v/>
      </c>
      <c r="FH880" s="55" t="str">
        <f t="shared" si="1100"/>
        <v/>
      </c>
      <c r="FI880" s="55" t="str">
        <f t="shared" si="1101"/>
        <v/>
      </c>
      <c r="FJ880" s="55" t="str">
        <f t="shared" si="1102"/>
        <v/>
      </c>
      <c r="FK880" s="55" t="str">
        <f t="shared" si="1103"/>
        <v/>
      </c>
      <c r="FL880" s="55" t="str">
        <f t="shared" si="1104"/>
        <v/>
      </c>
      <c r="FM880" s="55" t="str">
        <f t="shared" si="1105"/>
        <v/>
      </c>
      <c r="FN880" s="55" t="str">
        <f t="shared" si="1106"/>
        <v/>
      </c>
      <c r="FO880" s="55" t="str">
        <f t="shared" si="1107"/>
        <v/>
      </c>
      <c r="FP880" s="55" t="str">
        <f t="shared" si="1108"/>
        <v/>
      </c>
      <c r="FQ880" s="59" t="str">
        <f t="shared" si="1109"/>
        <v/>
      </c>
      <c r="FR880" s="53" t="str">
        <f t="shared" si="1060"/>
        <v/>
      </c>
      <c r="FS880" s="53">
        <f t="shared" si="1110"/>
        <v>0</v>
      </c>
      <c r="FT880" s="19">
        <f t="shared" si="1111"/>
        <v>1</v>
      </c>
      <c r="FU880" s="19">
        <f t="shared" si="1112"/>
        <v>0</v>
      </c>
      <c r="FV880" s="19">
        <f t="shared" si="1113"/>
        <v>0</v>
      </c>
      <c r="FW880" s="50">
        <f t="shared" si="1114"/>
        <v>0</v>
      </c>
      <c r="FX880" s="120">
        <f t="shared" si="1115"/>
        <v>0</v>
      </c>
      <c r="FY880" s="120">
        <f t="shared" si="1116"/>
        <v>0</v>
      </c>
      <c r="FZ880" s="120">
        <f t="shared" si="1117"/>
        <v>0</v>
      </c>
      <c r="GA880" s="120">
        <f t="shared" si="1118"/>
        <v>0</v>
      </c>
      <c r="GB880" s="120">
        <f t="shared" si="1119"/>
        <v>0</v>
      </c>
      <c r="GC880" s="120">
        <f t="shared" si="1120"/>
        <v>0</v>
      </c>
      <c r="GD880" s="120">
        <f t="shared" si="1121"/>
        <v>0</v>
      </c>
      <c r="GE880" s="120">
        <f t="shared" si="1122"/>
        <v>0</v>
      </c>
      <c r="GF880" s="120">
        <f t="shared" si="1123"/>
        <v>0</v>
      </c>
      <c r="GG880">
        <f t="shared" si="1124"/>
        <v>0</v>
      </c>
      <c r="GH880">
        <f t="shared" si="1125"/>
        <v>0</v>
      </c>
      <c r="GI880">
        <v>6</v>
      </c>
      <c r="GJ880" t="str">
        <f t="shared" si="1126"/>
        <v/>
      </c>
    </row>
    <row r="881" spans="1:192" ht="15" x14ac:dyDescent="0.25">
      <c r="A881" s="50">
        <f t="shared" si="1127"/>
        <v>880</v>
      </c>
      <c r="B881" t="s">
        <v>144</v>
      </c>
      <c r="C881" t="s">
        <v>2462</v>
      </c>
      <c r="F881" s="275">
        <v>3459000</v>
      </c>
      <c r="G881" s="275">
        <v>5536500</v>
      </c>
      <c r="H881" s="78">
        <f t="shared" si="1066"/>
        <v>458941.97000000003</v>
      </c>
      <c r="I881" s="78">
        <f t="shared" si="1067"/>
        <v>5534725.1900000004</v>
      </c>
      <c r="J881" s="45">
        <v>88</v>
      </c>
      <c r="K881" s="19" t="s">
        <v>1334</v>
      </c>
      <c r="L881" s="19">
        <v>119</v>
      </c>
      <c r="Q881" t="s">
        <v>2822</v>
      </c>
      <c r="R881" s="2" t="s">
        <v>1484</v>
      </c>
      <c r="S881" s="2" t="s">
        <v>1323</v>
      </c>
      <c r="T881" s="241" t="str">
        <f t="shared" si="1068"/>
        <v>-</v>
      </c>
      <c r="U881" s="241" t="str">
        <f t="shared" si="1069"/>
        <v>M</v>
      </c>
      <c r="V881" s="241" t="str">
        <f t="shared" si="1070"/>
        <v>-</v>
      </c>
      <c r="W881" s="241" t="str">
        <f t="shared" si="1059"/>
        <v>-</v>
      </c>
      <c r="X881" s="260">
        <f t="shared" si="1128"/>
        <v>6</v>
      </c>
      <c r="Y881" s="261" t="str">
        <f t="shared" si="1061"/>
        <v/>
      </c>
      <c r="Z881" s="61" t="s">
        <v>1472</v>
      </c>
      <c r="AA881" s="48">
        <v>30818</v>
      </c>
      <c r="AB881" s="73">
        <v>1</v>
      </c>
      <c r="AD881" t="s">
        <v>1705</v>
      </c>
      <c r="AE881" s="57" t="s">
        <v>1480</v>
      </c>
      <c r="AF881" s="66">
        <v>12.6</v>
      </c>
      <c r="AI881" s="272"/>
      <c r="AR881">
        <v>3580</v>
      </c>
      <c r="AS881" s="193">
        <f>SUM(AU881:BN881)+SUM(BO881:CL881)/1000</f>
        <v>3410</v>
      </c>
      <c r="AT881" s="248" t="str">
        <f>FR881</f>
        <v/>
      </c>
      <c r="AU881">
        <v>919.7</v>
      </c>
      <c r="AV881">
        <v>54.5</v>
      </c>
      <c r="AW881">
        <v>210.3</v>
      </c>
      <c r="AX881">
        <v>1735.4</v>
      </c>
      <c r="AY881">
        <v>44.1</v>
      </c>
      <c r="AZ881" s="61">
        <v>446</v>
      </c>
      <c r="BO881" s="90"/>
      <c r="BP881" s="273"/>
      <c r="BQ881" s="90"/>
      <c r="BR881" s="90"/>
      <c r="BS881" s="90"/>
      <c r="BT881" s="90"/>
      <c r="BU881" s="90"/>
      <c r="BV881" s="90"/>
      <c r="BW881" s="90"/>
      <c r="BX881" s="90"/>
      <c r="BY881" s="90"/>
      <c r="BZ881" s="90"/>
      <c r="CA881" s="90"/>
      <c r="CB881" s="90"/>
      <c r="CC881" s="90"/>
      <c r="CD881" s="90"/>
      <c r="CE881" s="90"/>
      <c r="CF881" s="90"/>
      <c r="CG881" s="90"/>
      <c r="CH881" s="90"/>
      <c r="CI881" s="90"/>
      <c r="CJ881" s="90"/>
      <c r="CK881" s="90"/>
      <c r="CL881" s="91"/>
      <c r="CM881" s="90"/>
      <c r="CN881" s="90" t="s">
        <v>3088</v>
      </c>
      <c r="CO881" s="90"/>
      <c r="DB881" s="103"/>
      <c r="DC881" s="103"/>
      <c r="DD881" s="103"/>
      <c r="DE881" s="103"/>
      <c r="DF881" s="103"/>
      <c r="DG881" s="103"/>
      <c r="DH881" s="103"/>
      <c r="DI881" s="103"/>
      <c r="DJ881" s="103"/>
      <c r="DK881" s="103"/>
      <c r="DL881" s="103"/>
      <c r="DM881" s="103"/>
      <c r="DN881" s="103"/>
      <c r="DO881" s="103"/>
      <c r="DP881" s="103"/>
      <c r="DQ881" s="103"/>
      <c r="DR881" s="103"/>
      <c r="DS881" s="104"/>
      <c r="DT881" s="50">
        <f t="shared" si="1071"/>
        <v>1</v>
      </c>
      <c r="DU881" s="73">
        <f t="shared" si="1072"/>
        <v>0</v>
      </c>
      <c r="DV881" s="73">
        <f t="shared" si="1073"/>
        <v>0</v>
      </c>
      <c r="DW881" s="73">
        <f t="shared" si="1074"/>
        <v>1</v>
      </c>
      <c r="DX881" s="73">
        <f t="shared" si="1075"/>
        <v>0</v>
      </c>
      <c r="DY881" s="125">
        <f t="shared" si="1076"/>
        <v>0</v>
      </c>
      <c r="DZ881" s="73">
        <f t="shared" si="1077"/>
        <v>1</v>
      </c>
      <c r="EA881" s="19">
        <f t="shared" si="1078"/>
        <v>0</v>
      </c>
      <c r="EB881" s="50">
        <f t="shared" si="1079"/>
        <v>0</v>
      </c>
      <c r="EC881" s="19">
        <f t="shared" si="1080"/>
        <v>0</v>
      </c>
      <c r="ED881" s="19">
        <f t="shared" si="1081"/>
        <v>1</v>
      </c>
      <c r="EE881" s="19">
        <f t="shared" si="1082"/>
        <v>0</v>
      </c>
      <c r="EF881" s="50">
        <f t="shared" si="1083"/>
        <v>0</v>
      </c>
      <c r="EG881" s="19">
        <f t="shared" si="1084"/>
        <v>0</v>
      </c>
      <c r="EH881" s="19">
        <f t="shared" si="1085"/>
        <v>0</v>
      </c>
      <c r="EI881" s="50">
        <f t="shared" si="1086"/>
        <v>1</v>
      </c>
      <c r="EJ881" s="125">
        <f t="shared" si="1087"/>
        <v>2</v>
      </c>
      <c r="EK881">
        <f t="shared" si="1088"/>
        <v>919.7</v>
      </c>
      <c r="EL881" t="str">
        <f t="shared" si="1089"/>
        <v/>
      </c>
      <c r="EM881">
        <f t="shared" si="1090"/>
        <v>54.5</v>
      </c>
      <c r="EN881">
        <f t="shared" si="1091"/>
        <v>210.3</v>
      </c>
      <c r="EO881" t="str">
        <f t="shared" si="1092"/>
        <v/>
      </c>
      <c r="EP881" t="str">
        <f t="shared" si="1093"/>
        <v/>
      </c>
      <c r="EQ881">
        <f t="shared" si="1094"/>
        <v>446</v>
      </c>
      <c r="ER881" t="str">
        <f t="shared" si="1095"/>
        <v/>
      </c>
      <c r="ES881" t="str">
        <f t="shared" si="1096"/>
        <v/>
      </c>
      <c r="ET881">
        <f t="shared" si="1097"/>
        <v>44.1</v>
      </c>
      <c r="EU881" s="61">
        <f t="shared" si="1098"/>
        <v>1735.4</v>
      </c>
      <c r="EV881" s="53" t="e">
        <f>IF(ISNUMBER(EK881),EK881*#REF!,"")</f>
        <v>#REF!</v>
      </c>
      <c r="EW881" s="53" t="str">
        <f>IF(ISNUMBER(EL881),EL881*#REF!,"")</f>
        <v/>
      </c>
      <c r="EX881" s="53" t="e">
        <f>IF(ISNUMBER(EM881),EM881*#REF!,"")</f>
        <v>#REF!</v>
      </c>
      <c r="EY881" s="53" t="e">
        <f>IF(ISNUMBER(EN881),EN881*#REF!,"")</f>
        <v>#REF!</v>
      </c>
      <c r="EZ881" s="53" t="str">
        <f>IF(ISNUMBER(EO881),EO881*#REF!,"")</f>
        <v/>
      </c>
      <c r="FA881" s="53" t="str">
        <f>IF(ISNUMBER(EP881),EP881*#REF!,"")</f>
        <v/>
      </c>
      <c r="FB881" s="53" t="e">
        <f>IF(ISNUMBER(EQ881),EQ881*#REF!,"")</f>
        <v>#REF!</v>
      </c>
      <c r="FC881" s="53" t="str">
        <f>IF(ISNUMBER(ER881),ER881*#REF!,"")</f>
        <v/>
      </c>
      <c r="FD881" s="53" t="str">
        <f>IF(ISNUMBER(ES881),ES881*#REF!,"")</f>
        <v/>
      </c>
      <c r="FE881" s="53" t="e">
        <f>IF(ISNUMBER(ET881),ET881*#REF!,"")</f>
        <v>#REF!</v>
      </c>
      <c r="FF881" s="52" t="e">
        <f>IF(ISNUMBER(EU881),EU881*#REF!,"")</f>
        <v>#REF!</v>
      </c>
      <c r="FG881" s="55" t="str">
        <f t="shared" si="1099"/>
        <v/>
      </c>
      <c r="FH881" s="55" t="str">
        <f t="shared" si="1100"/>
        <v/>
      </c>
      <c r="FI881" s="55" t="str">
        <f t="shared" si="1101"/>
        <v/>
      </c>
      <c r="FJ881" s="55" t="str">
        <f t="shared" si="1102"/>
        <v/>
      </c>
      <c r="FK881" s="55" t="str">
        <f t="shared" si="1103"/>
        <v/>
      </c>
      <c r="FL881" s="55" t="str">
        <f t="shared" si="1104"/>
        <v/>
      </c>
      <c r="FM881" s="55" t="str">
        <f t="shared" si="1105"/>
        <v/>
      </c>
      <c r="FN881" s="55" t="str">
        <f t="shared" si="1106"/>
        <v/>
      </c>
      <c r="FO881" s="55" t="str">
        <f t="shared" si="1107"/>
        <v/>
      </c>
      <c r="FP881" s="55" t="str">
        <f t="shared" si="1108"/>
        <v/>
      </c>
      <c r="FQ881" s="59" t="str">
        <f t="shared" si="1109"/>
        <v/>
      </c>
      <c r="FR881" s="53" t="str">
        <f t="shared" si="1060"/>
        <v/>
      </c>
      <c r="FS881" s="53" t="e">
        <f t="shared" si="1110"/>
        <v>#VALUE!</v>
      </c>
      <c r="FT881" s="19" t="e">
        <f t="shared" si="1111"/>
        <v>#VALUE!</v>
      </c>
      <c r="FU881" s="19" t="e">
        <f t="shared" si="1112"/>
        <v>#VALUE!</v>
      </c>
      <c r="FV881" s="19" t="e">
        <f t="shared" si="1113"/>
        <v>#VALUE!</v>
      </c>
      <c r="FW881" s="50" t="e">
        <f t="shared" si="1114"/>
        <v>#VALUE!</v>
      </c>
      <c r="FX881" s="120">
        <f t="shared" si="1115"/>
        <v>0</v>
      </c>
      <c r="FY881" s="120">
        <f t="shared" si="1116"/>
        <v>0</v>
      </c>
      <c r="FZ881" s="120">
        <f t="shared" si="1117"/>
        <v>0</v>
      </c>
      <c r="GA881" s="120">
        <f t="shared" si="1118"/>
        <v>0</v>
      </c>
      <c r="GB881" s="120">
        <f t="shared" si="1119"/>
        <v>0</v>
      </c>
      <c r="GC881" s="120">
        <f t="shared" si="1120"/>
        <v>0</v>
      </c>
      <c r="GD881" s="120">
        <f t="shared" si="1121"/>
        <v>0</v>
      </c>
      <c r="GE881" s="120">
        <f t="shared" si="1122"/>
        <v>0</v>
      </c>
      <c r="GF881" s="120">
        <f t="shared" si="1123"/>
        <v>0</v>
      </c>
      <c r="GG881">
        <f t="shared" si="1124"/>
        <v>0</v>
      </c>
      <c r="GH881">
        <f t="shared" si="1125"/>
        <v>0</v>
      </c>
      <c r="GI881">
        <v>6</v>
      </c>
      <c r="GJ881" t="str">
        <f t="shared" si="1126"/>
        <v/>
      </c>
    </row>
    <row r="882" spans="1:192" ht="15" x14ac:dyDescent="0.25">
      <c r="A882" s="50">
        <f t="shared" si="1127"/>
        <v>881</v>
      </c>
      <c r="B882" t="s">
        <v>144</v>
      </c>
      <c r="C882" s="2" t="s">
        <v>681</v>
      </c>
      <c r="D882" s="2"/>
      <c r="E882" s="2"/>
      <c r="F882" s="66">
        <v>3457720</v>
      </c>
      <c r="G882" s="137">
        <v>5537110</v>
      </c>
      <c r="H882" s="77">
        <f t="shared" si="1066"/>
        <v>457662.48200000002</v>
      </c>
      <c r="I882" s="77">
        <f t="shared" si="1067"/>
        <v>5535334.9460000005</v>
      </c>
      <c r="J882" s="19">
        <v>93</v>
      </c>
      <c r="K882" s="19" t="s">
        <v>1334</v>
      </c>
      <c r="L882" s="19">
        <v>100</v>
      </c>
      <c r="M882" s="66">
        <v>97</v>
      </c>
      <c r="N882" s="19">
        <v>97</v>
      </c>
      <c r="Q882" t="s">
        <v>2822</v>
      </c>
      <c r="R882" s="2" t="s">
        <v>1484</v>
      </c>
      <c r="S882" s="2" t="s">
        <v>1323</v>
      </c>
      <c r="T882" s="241" t="str">
        <f t="shared" si="1068"/>
        <v>-</v>
      </c>
      <c r="U882" s="241" t="str">
        <f t="shared" si="1069"/>
        <v>M</v>
      </c>
      <c r="V882" s="241" t="str">
        <f t="shared" si="1070"/>
        <v>-</v>
      </c>
      <c r="W882" s="241" t="str">
        <f t="shared" si="1059"/>
        <v>-</v>
      </c>
      <c r="X882" s="260">
        <f t="shared" si="1128"/>
        <v>6</v>
      </c>
      <c r="Y882" s="261" t="str">
        <f t="shared" si="1061"/>
        <v/>
      </c>
      <c r="Z882" s="56" t="s">
        <v>2463</v>
      </c>
      <c r="AA882" s="48">
        <v>26532</v>
      </c>
      <c r="AB882" s="73">
        <v>1</v>
      </c>
      <c r="AC882" s="2" t="s">
        <v>404</v>
      </c>
      <c r="AD882" s="2" t="s">
        <v>2464</v>
      </c>
      <c r="AF882" s="66" t="s">
        <v>3088</v>
      </c>
      <c r="AH882" s="19">
        <v>7.05</v>
      </c>
      <c r="AI882" s="272"/>
      <c r="AN882">
        <v>103.6</v>
      </c>
      <c r="AO882">
        <v>15.7</v>
      </c>
      <c r="AP882" s="108">
        <v>16</v>
      </c>
      <c r="AR882">
        <v>6004</v>
      </c>
      <c r="AS882" s="193">
        <f>SUM(AU882:BN882)+SUM(BO882:CL882)/1000</f>
        <v>6004.8</v>
      </c>
      <c r="AT882" s="248" t="str">
        <f>FR882</f>
        <v/>
      </c>
      <c r="AU882">
        <v>1492</v>
      </c>
      <c r="AV882">
        <v>122</v>
      </c>
      <c r="AW882">
        <v>531</v>
      </c>
      <c r="AX882">
        <v>3461</v>
      </c>
      <c r="AY882">
        <v>3</v>
      </c>
      <c r="AZ882" s="61">
        <v>342</v>
      </c>
      <c r="BB882">
        <v>42</v>
      </c>
      <c r="BD882" s="53">
        <v>8.6</v>
      </c>
      <c r="BE882" s="53">
        <v>3.2</v>
      </c>
      <c r="BJ882">
        <v>0</v>
      </c>
      <c r="BO882" s="90"/>
      <c r="BP882" s="273"/>
      <c r="BQ882" s="90"/>
      <c r="BR882" s="90"/>
      <c r="BS882" s="90"/>
      <c r="BT882" s="90"/>
      <c r="BU882" s="90"/>
      <c r="BV882" s="90"/>
      <c r="BW882" s="90"/>
      <c r="BX882" s="90"/>
      <c r="BY882" s="90"/>
      <c r="BZ882" s="90"/>
      <c r="CA882" s="90"/>
      <c r="CB882" s="90"/>
      <c r="CC882" s="90"/>
      <c r="CD882" s="90"/>
      <c r="CE882" s="90"/>
      <c r="CF882" s="90"/>
      <c r="CG882" s="90"/>
      <c r="CH882" s="90"/>
      <c r="CI882" s="90"/>
      <c r="CJ882" s="90"/>
      <c r="CK882" s="90"/>
      <c r="CL882" s="91"/>
      <c r="CM882" s="90"/>
      <c r="CN882" s="90" t="s">
        <v>3088</v>
      </c>
      <c r="CO882" s="90"/>
      <c r="DB882" s="103"/>
      <c r="DC882" s="103"/>
      <c r="DD882" s="103"/>
      <c r="DE882" s="103"/>
      <c r="DF882" s="103"/>
      <c r="DG882" s="103"/>
      <c r="DH882" s="103"/>
      <c r="DI882" s="103"/>
      <c r="DJ882" s="103"/>
      <c r="DK882" s="103"/>
      <c r="DL882" s="103"/>
      <c r="DM882" s="103"/>
      <c r="DN882" s="103"/>
      <c r="DO882" s="103"/>
      <c r="DP882" s="103"/>
      <c r="DQ882" s="103"/>
      <c r="DR882" s="103"/>
      <c r="DS882" s="104"/>
      <c r="DT882" s="50">
        <f t="shared" si="1071"/>
        <v>1</v>
      </c>
      <c r="DU882" s="73">
        <f t="shared" si="1072"/>
        <v>0</v>
      </c>
      <c r="DV882" s="73">
        <f t="shared" si="1073"/>
        <v>1</v>
      </c>
      <c r="DW882" s="73">
        <f t="shared" si="1074"/>
        <v>0</v>
      </c>
      <c r="DX882" s="73">
        <f t="shared" si="1075"/>
        <v>0</v>
      </c>
      <c r="DY882" s="125">
        <f t="shared" si="1076"/>
        <v>0</v>
      </c>
      <c r="DZ882" s="73">
        <f t="shared" si="1077"/>
        <v>0</v>
      </c>
      <c r="EA882" s="19">
        <f t="shared" si="1078"/>
        <v>0</v>
      </c>
      <c r="EB882" s="50">
        <f t="shared" si="1079"/>
        <v>1</v>
      </c>
      <c r="EC882" s="19">
        <f t="shared" si="1080"/>
        <v>0</v>
      </c>
      <c r="ED882" s="19">
        <f t="shared" si="1081"/>
        <v>1</v>
      </c>
      <c r="EE882" s="19">
        <f t="shared" si="1082"/>
        <v>0</v>
      </c>
      <c r="EF882" s="50">
        <f t="shared" si="1083"/>
        <v>0</v>
      </c>
      <c r="EG882" s="19">
        <f t="shared" si="1084"/>
        <v>0</v>
      </c>
      <c r="EH882" s="19">
        <f t="shared" si="1085"/>
        <v>0</v>
      </c>
      <c r="EI882" s="50">
        <f t="shared" si="1086"/>
        <v>1</v>
      </c>
      <c r="EJ882" s="125">
        <f t="shared" si="1087"/>
        <v>1</v>
      </c>
      <c r="EK882">
        <f t="shared" si="1088"/>
        <v>1492</v>
      </c>
      <c r="EL882">
        <f t="shared" si="1089"/>
        <v>42</v>
      </c>
      <c r="EM882">
        <f t="shared" si="1090"/>
        <v>122</v>
      </c>
      <c r="EN882">
        <f t="shared" si="1091"/>
        <v>531</v>
      </c>
      <c r="EO882" t="str">
        <f t="shared" si="1092"/>
        <v/>
      </c>
      <c r="EP882">
        <f t="shared" si="1093"/>
        <v>3.2</v>
      </c>
      <c r="EQ882">
        <f t="shared" si="1094"/>
        <v>342</v>
      </c>
      <c r="ER882" t="str">
        <f t="shared" si="1095"/>
        <v/>
      </c>
      <c r="ES882">
        <f t="shared" si="1096"/>
        <v>0</v>
      </c>
      <c r="ET882">
        <f t="shared" si="1097"/>
        <v>3</v>
      </c>
      <c r="EU882" s="61">
        <f t="shared" si="1098"/>
        <v>3461</v>
      </c>
      <c r="EV882" s="53" t="e">
        <f>IF(ISNUMBER(EK882),EK882*#REF!,"")</f>
        <v>#REF!</v>
      </c>
      <c r="EW882" s="53" t="e">
        <f>IF(ISNUMBER(EL882),EL882*#REF!,"")</f>
        <v>#REF!</v>
      </c>
      <c r="EX882" s="53" t="e">
        <f>IF(ISNUMBER(EM882),EM882*#REF!,"")</f>
        <v>#REF!</v>
      </c>
      <c r="EY882" s="53" t="e">
        <f>IF(ISNUMBER(EN882),EN882*#REF!,"")</f>
        <v>#REF!</v>
      </c>
      <c r="EZ882" s="53" t="str">
        <f>IF(ISNUMBER(EO882),EO882*#REF!,"")</f>
        <v/>
      </c>
      <c r="FA882" s="53" t="e">
        <f>IF(ISNUMBER(EP882),EP882*#REF!,"")</f>
        <v>#REF!</v>
      </c>
      <c r="FB882" s="53" t="e">
        <f>IF(ISNUMBER(EQ882),EQ882*#REF!,"")</f>
        <v>#REF!</v>
      </c>
      <c r="FC882" s="53" t="str">
        <f>IF(ISNUMBER(ER882),ER882*#REF!,"")</f>
        <v/>
      </c>
      <c r="FD882" s="53" t="e">
        <f>IF(ISNUMBER(ES882),ES882*#REF!,"")</f>
        <v>#REF!</v>
      </c>
      <c r="FE882" s="53" t="e">
        <f>IF(ISNUMBER(ET882),ET882*#REF!,"")</f>
        <v>#REF!</v>
      </c>
      <c r="FF882" s="52" t="e">
        <f>IF(ISNUMBER(EU882),EU882*#REF!,"")</f>
        <v>#REF!</v>
      </c>
      <c r="FG882" s="55" t="str">
        <f t="shared" si="1099"/>
        <v/>
      </c>
      <c r="FH882" s="55" t="str">
        <f t="shared" si="1100"/>
        <v/>
      </c>
      <c r="FI882" s="55" t="str">
        <f t="shared" si="1101"/>
        <v/>
      </c>
      <c r="FJ882" s="55" t="str">
        <f t="shared" si="1102"/>
        <v/>
      </c>
      <c r="FK882" s="55" t="str">
        <f t="shared" si="1103"/>
        <v/>
      </c>
      <c r="FL882" s="55" t="str">
        <f t="shared" si="1104"/>
        <v/>
      </c>
      <c r="FM882" s="55" t="str">
        <f t="shared" si="1105"/>
        <v/>
      </c>
      <c r="FN882" s="55" t="str">
        <f t="shared" si="1106"/>
        <v/>
      </c>
      <c r="FO882" s="55" t="str">
        <f t="shared" si="1107"/>
        <v/>
      </c>
      <c r="FP882" s="55" t="str">
        <f t="shared" si="1108"/>
        <v/>
      </c>
      <c r="FQ882" s="59" t="str">
        <f t="shared" si="1109"/>
        <v/>
      </c>
      <c r="FR882" s="53" t="str">
        <f t="shared" si="1060"/>
        <v/>
      </c>
      <c r="FS882" s="53" t="e">
        <f t="shared" si="1110"/>
        <v>#VALUE!</v>
      </c>
      <c r="FT882" s="19" t="e">
        <f t="shared" si="1111"/>
        <v>#VALUE!</v>
      </c>
      <c r="FU882" s="19" t="e">
        <f t="shared" si="1112"/>
        <v>#VALUE!</v>
      </c>
      <c r="FV882" s="19" t="e">
        <f t="shared" si="1113"/>
        <v>#VALUE!</v>
      </c>
      <c r="FW882" s="50" t="e">
        <f t="shared" si="1114"/>
        <v>#VALUE!</v>
      </c>
      <c r="FX882" s="120">
        <f t="shared" si="1115"/>
        <v>0</v>
      </c>
      <c r="FY882" s="120">
        <f t="shared" si="1116"/>
        <v>0</v>
      </c>
      <c r="FZ882" s="120">
        <f t="shared" si="1117"/>
        <v>0</v>
      </c>
      <c r="GA882" s="120">
        <f t="shared" si="1118"/>
        <v>0</v>
      </c>
      <c r="GB882" s="120">
        <f t="shared" si="1119"/>
        <v>0</v>
      </c>
      <c r="GC882" s="120">
        <f t="shared" si="1120"/>
        <v>0</v>
      </c>
      <c r="GD882" s="120">
        <f t="shared" si="1121"/>
        <v>0</v>
      </c>
      <c r="GE882" s="120">
        <f t="shared" si="1122"/>
        <v>0</v>
      </c>
      <c r="GF882" s="120">
        <f t="shared" si="1123"/>
        <v>0</v>
      </c>
      <c r="GG882">
        <f t="shared" si="1124"/>
        <v>0</v>
      </c>
      <c r="GH882">
        <f t="shared" si="1125"/>
        <v>0</v>
      </c>
      <c r="GI882">
        <v>6</v>
      </c>
      <c r="GJ882" t="str">
        <f t="shared" si="1126"/>
        <v/>
      </c>
    </row>
    <row r="883" spans="1:192" x14ac:dyDescent="0.2">
      <c r="A883" s="50">
        <f t="shared" si="1127"/>
        <v>882</v>
      </c>
      <c r="B883" s="2" t="s">
        <v>2465</v>
      </c>
      <c r="C883" s="2" t="s">
        <v>704</v>
      </c>
      <c r="D883" s="2"/>
      <c r="E883" s="2"/>
      <c r="F883" s="66">
        <v>3455360</v>
      </c>
      <c r="G883" s="66">
        <v>5535700</v>
      </c>
      <c r="H883" s="77">
        <f t="shared" si="1066"/>
        <v>455303.42600000004</v>
      </c>
      <c r="I883" s="77">
        <f t="shared" si="1067"/>
        <v>5533925.5100000007</v>
      </c>
      <c r="J883" s="211">
        <v>88</v>
      </c>
      <c r="K883" s="66" t="s">
        <v>1333</v>
      </c>
      <c r="L883" s="66" t="s">
        <v>3088</v>
      </c>
      <c r="Q883" s="58" t="s">
        <v>774</v>
      </c>
      <c r="R883" s="58" t="s">
        <v>774</v>
      </c>
      <c r="S883" s="2" t="s">
        <v>774</v>
      </c>
      <c r="T883" s="241" t="str">
        <f t="shared" si="1068"/>
        <v>-</v>
      </c>
      <c r="U883" s="241" t="str">
        <f t="shared" si="1069"/>
        <v>M</v>
      </c>
      <c r="V883" s="241" t="str">
        <f t="shared" si="1070"/>
        <v>-</v>
      </c>
      <c r="W883" s="241" t="str">
        <f t="shared" si="1059"/>
        <v>-</v>
      </c>
      <c r="X883" s="260">
        <f t="shared" si="1128"/>
        <v>6</v>
      </c>
      <c r="Y883" s="261" t="str">
        <f t="shared" si="1061"/>
        <v/>
      </c>
      <c r="Z883" s="56"/>
      <c r="AA883" s="48">
        <v>26619</v>
      </c>
      <c r="AB883" s="73">
        <v>1</v>
      </c>
      <c r="AC883" s="2" t="s">
        <v>404</v>
      </c>
      <c r="AD883" s="2" t="s">
        <v>2094</v>
      </c>
      <c r="AF883" s="66" t="s">
        <v>3088</v>
      </c>
      <c r="AH883" s="19">
        <v>7.48</v>
      </c>
      <c r="AN883" s="55">
        <v>49.3</v>
      </c>
      <c r="AO883" s="55">
        <v>18.5</v>
      </c>
      <c r="AP883" s="108">
        <v>9</v>
      </c>
      <c r="AR883">
        <v>1772</v>
      </c>
      <c r="AS883" s="193">
        <f>SUM(AU883:BN883)+SUM(BO883:CL883)/1000</f>
        <v>1506.2</v>
      </c>
      <c r="AT883" s="248" t="str">
        <f>FR883</f>
        <v/>
      </c>
      <c r="AU883" s="55">
        <v>63</v>
      </c>
      <c r="AV883" s="140">
        <v>37</v>
      </c>
      <c r="AW883" s="140">
        <v>291</v>
      </c>
      <c r="AX883" s="120">
        <v>82</v>
      </c>
      <c r="AY883" s="120">
        <v>628</v>
      </c>
      <c r="AZ883" s="217">
        <v>403</v>
      </c>
      <c r="BB883">
        <v>1</v>
      </c>
      <c r="BD883" s="53">
        <v>0.3</v>
      </c>
      <c r="BE883">
        <v>0</v>
      </c>
      <c r="BF883" s="53">
        <v>0.9</v>
      </c>
      <c r="CN883" s="90" t="s">
        <v>3088</v>
      </c>
      <c r="DB883" s="103"/>
      <c r="DC883" s="103"/>
      <c r="DD883" s="103"/>
      <c r="DE883" s="103"/>
      <c r="DF883" s="103"/>
      <c r="DG883" s="103"/>
      <c r="DH883" s="103"/>
      <c r="DI883" s="103"/>
      <c r="DJ883" s="103"/>
      <c r="DK883" s="103"/>
      <c r="DL883" s="103"/>
      <c r="DM883" s="103"/>
      <c r="DN883" s="103"/>
      <c r="DO883" s="103"/>
      <c r="DP883" s="103"/>
      <c r="DQ883" s="103"/>
      <c r="DR883" s="103"/>
      <c r="DS883" s="104"/>
      <c r="DT883" s="50">
        <f t="shared" si="1071"/>
        <v>1</v>
      </c>
      <c r="DU883" s="73">
        <f t="shared" si="1072"/>
        <v>0</v>
      </c>
      <c r="DV883" s="73">
        <f t="shared" si="1073"/>
        <v>0</v>
      </c>
      <c r="DW883" s="73">
        <f t="shared" si="1074"/>
        <v>0</v>
      </c>
      <c r="DX883" s="73">
        <f t="shared" si="1075"/>
        <v>0</v>
      </c>
      <c r="DY883" s="125">
        <f t="shared" si="1076"/>
        <v>1</v>
      </c>
      <c r="DZ883" s="73">
        <f t="shared" si="1077"/>
        <v>0</v>
      </c>
      <c r="EA883" s="19">
        <f t="shared" si="1078"/>
        <v>0</v>
      </c>
      <c r="EB883" s="50">
        <f t="shared" si="1079"/>
        <v>1</v>
      </c>
      <c r="EC883" s="19">
        <f t="shared" si="1080"/>
        <v>0</v>
      </c>
      <c r="ED883" s="19">
        <f t="shared" si="1081"/>
        <v>1</v>
      </c>
      <c r="EE883" s="19">
        <f t="shared" si="1082"/>
        <v>0</v>
      </c>
      <c r="EF883" s="50">
        <f t="shared" si="1083"/>
        <v>0</v>
      </c>
      <c r="EG883" s="19">
        <f t="shared" si="1084"/>
        <v>0</v>
      </c>
      <c r="EH883" s="19">
        <f t="shared" si="1085"/>
        <v>0</v>
      </c>
      <c r="EI883" s="50">
        <f t="shared" si="1086"/>
        <v>1</v>
      </c>
      <c r="EJ883" s="125">
        <f t="shared" si="1087"/>
        <v>1</v>
      </c>
      <c r="EK883">
        <f t="shared" si="1088"/>
        <v>63</v>
      </c>
      <c r="EL883">
        <f t="shared" si="1089"/>
        <v>1</v>
      </c>
      <c r="EM883">
        <f t="shared" si="1090"/>
        <v>37</v>
      </c>
      <c r="EN883">
        <f t="shared" si="1091"/>
        <v>291</v>
      </c>
      <c r="EO883">
        <f t="shared" si="1092"/>
        <v>0.9</v>
      </c>
      <c r="EP883">
        <f t="shared" si="1093"/>
        <v>0</v>
      </c>
      <c r="EQ883">
        <f t="shared" si="1094"/>
        <v>403</v>
      </c>
      <c r="ER883" t="str">
        <f t="shared" si="1095"/>
        <v/>
      </c>
      <c r="ES883" t="str">
        <f t="shared" si="1096"/>
        <v/>
      </c>
      <c r="ET883">
        <f t="shared" si="1097"/>
        <v>628</v>
      </c>
      <c r="EU883" s="61">
        <f t="shared" si="1098"/>
        <v>82</v>
      </c>
      <c r="EV883" s="53" t="e">
        <f>IF(ISNUMBER(EK883),EK883*#REF!,"")</f>
        <v>#REF!</v>
      </c>
      <c r="EW883" s="53" t="e">
        <f>IF(ISNUMBER(EL883),EL883*#REF!,"")</f>
        <v>#REF!</v>
      </c>
      <c r="EX883" s="53" t="e">
        <f>IF(ISNUMBER(EM883),EM883*#REF!,"")</f>
        <v>#REF!</v>
      </c>
      <c r="EY883" s="53" t="e">
        <f>IF(ISNUMBER(EN883),EN883*#REF!,"")</f>
        <v>#REF!</v>
      </c>
      <c r="EZ883" s="53" t="e">
        <f>IF(ISNUMBER(EO883),EO883*#REF!,"")</f>
        <v>#REF!</v>
      </c>
      <c r="FA883" s="53" t="e">
        <f>IF(ISNUMBER(EP883),EP883*#REF!,"")</f>
        <v>#REF!</v>
      </c>
      <c r="FB883" s="53" t="e">
        <f>IF(ISNUMBER(EQ883),EQ883*#REF!,"")</f>
        <v>#REF!</v>
      </c>
      <c r="FC883" s="53" t="str">
        <f>IF(ISNUMBER(ER883),ER883*#REF!,"")</f>
        <v/>
      </c>
      <c r="FD883" s="53" t="str">
        <f>IF(ISNUMBER(ES883),ES883*#REF!,"")</f>
        <v/>
      </c>
      <c r="FE883" s="53" t="e">
        <f>IF(ISNUMBER(ET883),ET883*#REF!,"")</f>
        <v>#REF!</v>
      </c>
      <c r="FF883" s="52" t="e">
        <f>IF(ISNUMBER(EU883),EU883*#REF!,"")</f>
        <v>#REF!</v>
      </c>
      <c r="FG883" s="55" t="str">
        <f t="shared" si="1099"/>
        <v/>
      </c>
      <c r="FH883" s="55" t="str">
        <f t="shared" si="1100"/>
        <v/>
      </c>
      <c r="FI883" s="55" t="str">
        <f t="shared" si="1101"/>
        <v/>
      </c>
      <c r="FJ883" s="55" t="str">
        <f t="shared" si="1102"/>
        <v/>
      </c>
      <c r="FK883" s="55" t="str">
        <f t="shared" si="1103"/>
        <v/>
      </c>
      <c r="FL883" s="55" t="str">
        <f t="shared" si="1104"/>
        <v/>
      </c>
      <c r="FM883" s="55" t="str">
        <f t="shared" si="1105"/>
        <v/>
      </c>
      <c r="FN883" s="55" t="str">
        <f t="shared" si="1106"/>
        <v/>
      </c>
      <c r="FO883" s="55" t="str">
        <f t="shared" si="1107"/>
        <v/>
      </c>
      <c r="FP883" s="55" t="str">
        <f t="shared" si="1108"/>
        <v/>
      </c>
      <c r="FQ883" s="59" t="str">
        <f t="shared" si="1109"/>
        <v/>
      </c>
      <c r="FR883" s="53" t="str">
        <f t="shared" si="1060"/>
        <v/>
      </c>
      <c r="FS883" s="53" t="e">
        <f t="shared" si="1110"/>
        <v>#VALUE!</v>
      </c>
      <c r="FT883" s="19" t="e">
        <f t="shared" si="1111"/>
        <v>#VALUE!</v>
      </c>
      <c r="FU883" s="19" t="e">
        <f t="shared" si="1112"/>
        <v>#VALUE!</v>
      </c>
      <c r="FV883" s="19" t="e">
        <f t="shared" si="1113"/>
        <v>#VALUE!</v>
      </c>
      <c r="FW883" s="50" t="e">
        <f t="shared" si="1114"/>
        <v>#VALUE!</v>
      </c>
      <c r="FX883" s="120">
        <f t="shared" si="1115"/>
        <v>0</v>
      </c>
      <c r="FY883" s="120">
        <f t="shared" si="1116"/>
        <v>0</v>
      </c>
      <c r="FZ883" s="120">
        <f t="shared" si="1117"/>
        <v>0</v>
      </c>
      <c r="GA883" s="120">
        <f t="shared" si="1118"/>
        <v>0</v>
      </c>
      <c r="GB883" s="120">
        <f t="shared" si="1119"/>
        <v>0</v>
      </c>
      <c r="GC883" s="120">
        <f t="shared" si="1120"/>
        <v>0</v>
      </c>
      <c r="GD883" s="120">
        <f t="shared" si="1121"/>
        <v>0</v>
      </c>
      <c r="GE883" s="120">
        <f t="shared" si="1122"/>
        <v>0</v>
      </c>
      <c r="GF883" s="120">
        <f t="shared" si="1123"/>
        <v>0</v>
      </c>
      <c r="GG883">
        <f t="shared" si="1124"/>
        <v>0</v>
      </c>
      <c r="GH883">
        <f t="shared" si="1125"/>
        <v>0</v>
      </c>
      <c r="GI883">
        <v>6</v>
      </c>
      <c r="GJ883" t="str">
        <f t="shared" si="1126"/>
        <v/>
      </c>
    </row>
    <row r="884" spans="1:192" x14ac:dyDescent="0.2">
      <c r="A884" s="50">
        <f t="shared" si="1127"/>
        <v>883</v>
      </c>
      <c r="B884" s="2" t="s">
        <v>1111</v>
      </c>
      <c r="C884" s="2" t="s">
        <v>181</v>
      </c>
      <c r="D884" s="2"/>
      <c r="E884" s="2"/>
      <c r="F884" s="66">
        <v>3522130</v>
      </c>
      <c r="G884" s="66">
        <v>5682450</v>
      </c>
      <c r="H884" s="77">
        <f t="shared" si="1066"/>
        <v>522046.71800000005</v>
      </c>
      <c r="I884" s="77">
        <f t="shared" si="1067"/>
        <v>5680616.8100000005</v>
      </c>
      <c r="J884" s="19">
        <v>406.9</v>
      </c>
      <c r="K884" s="66" t="s">
        <v>1333</v>
      </c>
      <c r="L884" s="66">
        <v>171</v>
      </c>
      <c r="M884" s="19">
        <v>101</v>
      </c>
      <c r="N884" s="19">
        <v>171</v>
      </c>
      <c r="Q884" s="58" t="s">
        <v>1339</v>
      </c>
      <c r="R884" s="58" t="s">
        <v>2862</v>
      </c>
      <c r="S884" s="2" t="s">
        <v>1324</v>
      </c>
      <c r="T884" s="241" t="str">
        <f t="shared" si="1068"/>
        <v>-</v>
      </c>
      <c r="U884" s="241" t="str">
        <f t="shared" si="1069"/>
        <v>-</v>
      </c>
      <c r="V884" s="241" t="str">
        <f t="shared" si="1070"/>
        <v>-</v>
      </c>
      <c r="W884" s="241" t="str">
        <f t="shared" si="1059"/>
        <v>-</v>
      </c>
      <c r="X884" s="260">
        <f t="shared" si="1128"/>
        <v>6</v>
      </c>
      <c r="Y884" s="261" t="str">
        <f t="shared" si="1061"/>
        <v/>
      </c>
      <c r="Z884" s="56"/>
      <c r="AA884" s="48" t="s">
        <v>1779</v>
      </c>
      <c r="AB884" s="73">
        <v>1</v>
      </c>
      <c r="AC884" s="2" t="s">
        <v>1038</v>
      </c>
      <c r="AD884" s="2" t="s">
        <v>2283</v>
      </c>
      <c r="AE884" s="70" t="s">
        <v>1431</v>
      </c>
      <c r="AF884" s="66">
        <v>11.6</v>
      </c>
      <c r="AH884" s="19">
        <v>7.3</v>
      </c>
      <c r="AN884" s="55"/>
      <c r="AO884" s="55"/>
      <c r="AP884" s="108"/>
      <c r="AS884" s="204"/>
      <c r="AT884" s="249"/>
      <c r="AU884" s="139"/>
      <c r="AV884" s="141"/>
      <c r="AW884" s="141"/>
      <c r="AX884" s="181"/>
      <c r="AY884" s="181"/>
      <c r="AZ884" s="229">
        <v>438</v>
      </c>
      <c r="BD884" s="53"/>
      <c r="BF884" s="53"/>
      <c r="CN884" s="90">
        <v>18</v>
      </c>
      <c r="DB884" s="103"/>
      <c r="DC884" s="103" t="s">
        <v>2384</v>
      </c>
      <c r="DD884" s="103"/>
      <c r="DE884" s="103">
        <v>-15.7</v>
      </c>
      <c r="DF884" s="90" t="s">
        <v>2466</v>
      </c>
      <c r="DG884" s="103"/>
      <c r="DH884" s="103"/>
      <c r="DI884" s="103"/>
      <c r="DJ884" s="103"/>
      <c r="DK884" s="103"/>
      <c r="DL884" s="103"/>
      <c r="DM884" s="103"/>
      <c r="DN884" s="103"/>
      <c r="DO884" s="103"/>
      <c r="DP884" s="103"/>
      <c r="DQ884" s="103"/>
      <c r="DR884" s="103"/>
      <c r="DS884" s="104"/>
      <c r="DT884" s="50">
        <f t="shared" si="1071"/>
        <v>1</v>
      </c>
      <c r="DU884" s="73">
        <f t="shared" si="1072"/>
        <v>0</v>
      </c>
      <c r="DV884" s="73">
        <f t="shared" si="1073"/>
        <v>0</v>
      </c>
      <c r="DW884" s="73">
        <f t="shared" si="1074"/>
        <v>1</v>
      </c>
      <c r="DX884" s="73">
        <f t="shared" si="1075"/>
        <v>0</v>
      </c>
      <c r="DY884" s="125">
        <f t="shared" si="1076"/>
        <v>0</v>
      </c>
      <c r="DZ884" s="73">
        <f t="shared" si="1077"/>
        <v>1</v>
      </c>
      <c r="EA884" s="19">
        <f t="shared" si="1078"/>
        <v>0</v>
      </c>
      <c r="EB884" s="50">
        <f t="shared" si="1079"/>
        <v>0</v>
      </c>
      <c r="EC884" s="19">
        <f t="shared" si="1080"/>
        <v>0</v>
      </c>
      <c r="ED884" s="19">
        <f t="shared" si="1081"/>
        <v>0</v>
      </c>
      <c r="EE884" s="19">
        <f t="shared" si="1082"/>
        <v>0</v>
      </c>
      <c r="EF884" s="50">
        <f t="shared" si="1083"/>
        <v>1</v>
      </c>
      <c r="EG884" s="19">
        <f t="shared" si="1084"/>
        <v>1</v>
      </c>
      <c r="EH884" s="19">
        <f t="shared" si="1085"/>
        <v>0</v>
      </c>
      <c r="EI884" s="50">
        <f t="shared" si="1086"/>
        <v>0</v>
      </c>
      <c r="EJ884" s="125">
        <f t="shared" si="1087"/>
        <v>1</v>
      </c>
      <c r="EK884" t="str">
        <f t="shared" si="1088"/>
        <v/>
      </c>
      <c r="EL884" t="str">
        <f t="shared" si="1089"/>
        <v/>
      </c>
      <c r="EM884" t="str">
        <f t="shared" si="1090"/>
        <v/>
      </c>
      <c r="EN884" t="str">
        <f t="shared" si="1091"/>
        <v/>
      </c>
      <c r="EO884" t="str">
        <f t="shared" si="1092"/>
        <v/>
      </c>
      <c r="EP884" t="str">
        <f t="shared" si="1093"/>
        <v/>
      </c>
      <c r="EQ884">
        <f t="shared" si="1094"/>
        <v>438</v>
      </c>
      <c r="ER884" t="str">
        <f t="shared" si="1095"/>
        <v/>
      </c>
      <c r="ES884" t="str">
        <f t="shared" si="1096"/>
        <v/>
      </c>
      <c r="ET884" t="str">
        <f t="shared" si="1097"/>
        <v/>
      </c>
      <c r="EU884" s="61" t="str">
        <f t="shared" si="1098"/>
        <v/>
      </c>
      <c r="EV884" s="53" t="str">
        <f>IF(ISNUMBER(EK884),EK884*#REF!,"")</f>
        <v/>
      </c>
      <c r="EW884" s="53" t="str">
        <f>IF(ISNUMBER(EL884),EL884*#REF!,"")</f>
        <v/>
      </c>
      <c r="EX884" s="53" t="str">
        <f>IF(ISNUMBER(EM884),EM884*#REF!,"")</f>
        <v/>
      </c>
      <c r="EY884" s="53" t="str">
        <f>IF(ISNUMBER(EN884),EN884*#REF!,"")</f>
        <v/>
      </c>
      <c r="EZ884" s="53" t="str">
        <f>IF(ISNUMBER(EO884),EO884*#REF!,"")</f>
        <v/>
      </c>
      <c r="FA884" s="53" t="str">
        <f>IF(ISNUMBER(EP884),EP884*#REF!,"")</f>
        <v/>
      </c>
      <c r="FB884" s="53" t="e">
        <f>IF(ISNUMBER(EQ884),EQ884*#REF!,"")</f>
        <v>#REF!</v>
      </c>
      <c r="FC884" s="53" t="str">
        <f>IF(ISNUMBER(ER884),ER884*#REF!,"")</f>
        <v/>
      </c>
      <c r="FD884" s="53" t="str">
        <f>IF(ISNUMBER(ES884),ES884*#REF!,"")</f>
        <v/>
      </c>
      <c r="FE884" s="53" t="str">
        <f>IF(ISNUMBER(ET884),ET884*#REF!,"")</f>
        <v/>
      </c>
      <c r="FF884" s="52" t="str">
        <f>IF(ISNUMBER(EU884),EU884*#REF!,"")</f>
        <v/>
      </c>
      <c r="FG884" s="55" t="str">
        <f t="shared" si="1099"/>
        <v/>
      </c>
      <c r="FH884" s="55" t="str">
        <f t="shared" si="1100"/>
        <v/>
      </c>
      <c r="FI884" s="55" t="str">
        <f t="shared" si="1101"/>
        <v/>
      </c>
      <c r="FJ884" s="55" t="str">
        <f t="shared" si="1102"/>
        <v/>
      </c>
      <c r="FK884" s="55" t="str">
        <f t="shared" si="1103"/>
        <v/>
      </c>
      <c r="FL884" s="55" t="str">
        <f t="shared" si="1104"/>
        <v/>
      </c>
      <c r="FM884" s="55" t="str">
        <f t="shared" si="1105"/>
        <v/>
      </c>
      <c r="FN884" s="55" t="str">
        <f t="shared" si="1106"/>
        <v/>
      </c>
      <c r="FO884" s="55" t="str">
        <f t="shared" si="1107"/>
        <v/>
      </c>
      <c r="FP884" s="55" t="str">
        <f t="shared" si="1108"/>
        <v/>
      </c>
      <c r="FQ884" s="59" t="str">
        <f t="shared" si="1109"/>
        <v/>
      </c>
      <c r="FR884" s="53" t="str">
        <f t="shared" si="1060"/>
        <v/>
      </c>
      <c r="FS884" s="53">
        <f t="shared" si="1110"/>
        <v>0</v>
      </c>
      <c r="FT884" s="19">
        <f t="shared" si="1111"/>
        <v>1</v>
      </c>
      <c r="FU884" s="19">
        <f t="shared" si="1112"/>
        <v>0</v>
      </c>
      <c r="FV884" s="19">
        <f t="shared" si="1113"/>
        <v>0</v>
      </c>
      <c r="FW884" s="50">
        <f t="shared" si="1114"/>
        <v>0</v>
      </c>
      <c r="FX884" s="120">
        <f t="shared" si="1115"/>
        <v>0</v>
      </c>
      <c r="FY884" s="120">
        <f t="shared" si="1116"/>
        <v>0</v>
      </c>
      <c r="FZ884" s="120">
        <f t="shared" si="1117"/>
        <v>0</v>
      </c>
      <c r="GA884" s="120">
        <f t="shared" si="1118"/>
        <v>0</v>
      </c>
      <c r="GB884" s="120">
        <f t="shared" si="1119"/>
        <v>0</v>
      </c>
      <c r="GC884" s="120">
        <f t="shared" si="1120"/>
        <v>0</v>
      </c>
      <c r="GD884" s="120">
        <f t="shared" si="1121"/>
        <v>0</v>
      </c>
      <c r="GE884" s="120">
        <f t="shared" si="1122"/>
        <v>0</v>
      </c>
      <c r="GF884" s="120">
        <f t="shared" si="1123"/>
        <v>0</v>
      </c>
      <c r="GG884">
        <f t="shared" si="1124"/>
        <v>0</v>
      </c>
      <c r="GH884">
        <f t="shared" si="1125"/>
        <v>0</v>
      </c>
      <c r="GI884">
        <v>6</v>
      </c>
      <c r="GJ884" t="str">
        <f t="shared" si="1126"/>
        <v/>
      </c>
    </row>
    <row r="885" spans="1:192" x14ac:dyDescent="0.2">
      <c r="A885" s="50">
        <f t="shared" si="1127"/>
        <v>884</v>
      </c>
      <c r="B885" s="2" t="s">
        <v>1111</v>
      </c>
      <c r="C885" s="2" t="s">
        <v>181</v>
      </c>
      <c r="D885" s="2"/>
      <c r="E885" s="2"/>
      <c r="F885" s="66">
        <v>3522130</v>
      </c>
      <c r="G885" s="66">
        <v>5682450</v>
      </c>
      <c r="H885" s="77">
        <f t="shared" si="1066"/>
        <v>522046.71800000005</v>
      </c>
      <c r="I885" s="77">
        <f t="shared" si="1067"/>
        <v>5680616.8100000005</v>
      </c>
      <c r="J885" s="19">
        <v>406.9</v>
      </c>
      <c r="K885" s="66" t="s">
        <v>1333</v>
      </c>
      <c r="L885" s="66">
        <v>171</v>
      </c>
      <c r="M885" s="19">
        <v>101</v>
      </c>
      <c r="N885" s="19">
        <v>171</v>
      </c>
      <c r="Q885" s="58" t="s">
        <v>1339</v>
      </c>
      <c r="R885" s="58" t="s">
        <v>2862</v>
      </c>
      <c r="S885" s="2" t="s">
        <v>1324</v>
      </c>
      <c r="T885" s="241" t="str">
        <f t="shared" si="1068"/>
        <v>-</v>
      </c>
      <c r="U885" s="241" t="str">
        <f t="shared" si="1069"/>
        <v>-</v>
      </c>
      <c r="V885" s="241" t="str">
        <f t="shared" si="1070"/>
        <v>-</v>
      </c>
      <c r="W885" s="241" t="str">
        <f t="shared" si="1059"/>
        <v>-</v>
      </c>
      <c r="X885" s="260">
        <f t="shared" si="1128"/>
        <v>6</v>
      </c>
      <c r="Y885" s="261" t="str">
        <f t="shared" si="1061"/>
        <v/>
      </c>
      <c r="Z885" s="56"/>
      <c r="AA885" s="48" t="s">
        <v>1783</v>
      </c>
      <c r="AB885" s="73">
        <v>2</v>
      </c>
      <c r="AC885" s="2" t="s">
        <v>1038</v>
      </c>
      <c r="AD885" s="2" t="s">
        <v>2283</v>
      </c>
      <c r="AE885" s="70" t="s">
        <v>1431</v>
      </c>
      <c r="AF885" s="66">
        <v>11.5</v>
      </c>
      <c r="AH885" s="19">
        <v>7.5</v>
      </c>
      <c r="AN885" s="55"/>
      <c r="AO885" s="55"/>
      <c r="AP885" s="108"/>
      <c r="AS885" s="204"/>
      <c r="AT885" s="249"/>
      <c r="AU885" s="139"/>
      <c r="AV885" s="141"/>
      <c r="AW885" s="141"/>
      <c r="AX885" s="181"/>
      <c r="AY885" s="181"/>
      <c r="AZ885" s="229">
        <v>305</v>
      </c>
      <c r="BD885" s="53"/>
      <c r="BF885" s="53"/>
      <c r="CN885" s="90">
        <v>70</v>
      </c>
      <c r="DB885" s="103"/>
      <c r="DC885" s="103" t="s">
        <v>1810</v>
      </c>
      <c r="DD885" s="103"/>
      <c r="DE885" s="103">
        <v>-14.9</v>
      </c>
      <c r="DF885" s="90" t="s">
        <v>2467</v>
      </c>
      <c r="DG885" s="103">
        <v>-8.74</v>
      </c>
      <c r="DH885" s="103"/>
      <c r="DI885" s="103"/>
      <c r="DJ885" s="103"/>
      <c r="DK885" s="103"/>
      <c r="DL885" s="103"/>
      <c r="DM885" s="103"/>
      <c r="DN885" s="103"/>
      <c r="DO885" s="103"/>
      <c r="DP885" s="103"/>
      <c r="DQ885" s="103"/>
      <c r="DR885" s="103"/>
      <c r="DS885" s="104"/>
      <c r="DT885" s="50">
        <f t="shared" si="1071"/>
        <v>0</v>
      </c>
      <c r="DU885" s="73">
        <f t="shared" si="1072"/>
        <v>0</v>
      </c>
      <c r="DV885" s="73">
        <f t="shared" si="1073"/>
        <v>0</v>
      </c>
      <c r="DW885" s="73">
        <f t="shared" si="1074"/>
        <v>1</v>
      </c>
      <c r="DX885" s="73">
        <f t="shared" si="1075"/>
        <v>0</v>
      </c>
      <c r="DY885" s="125">
        <f t="shared" si="1076"/>
        <v>0</v>
      </c>
      <c r="DZ885" s="73">
        <f t="shared" si="1077"/>
        <v>1</v>
      </c>
      <c r="EA885" s="19">
        <f t="shared" si="1078"/>
        <v>0</v>
      </c>
      <c r="EB885" s="50">
        <f t="shared" si="1079"/>
        <v>0</v>
      </c>
      <c r="EC885" s="19">
        <f t="shared" si="1080"/>
        <v>0</v>
      </c>
      <c r="ED885" s="19">
        <f t="shared" si="1081"/>
        <v>0</v>
      </c>
      <c r="EE885" s="19">
        <f t="shared" si="1082"/>
        <v>0</v>
      </c>
      <c r="EF885" s="50">
        <f t="shared" si="1083"/>
        <v>1</v>
      </c>
      <c r="EG885" s="19">
        <f t="shared" si="1084"/>
        <v>1</v>
      </c>
      <c r="EH885" s="19">
        <f t="shared" si="1085"/>
        <v>0</v>
      </c>
      <c r="EI885" s="50">
        <f t="shared" si="1086"/>
        <v>0</v>
      </c>
      <c r="EJ885" s="125">
        <f t="shared" si="1087"/>
        <v>1</v>
      </c>
      <c r="EK885" t="str">
        <f t="shared" si="1088"/>
        <v/>
      </c>
      <c r="EL885" t="str">
        <f t="shared" si="1089"/>
        <v/>
      </c>
      <c r="EM885" t="str">
        <f t="shared" si="1090"/>
        <v/>
      </c>
      <c r="EN885" t="str">
        <f t="shared" si="1091"/>
        <v/>
      </c>
      <c r="EO885" t="str">
        <f t="shared" si="1092"/>
        <v/>
      </c>
      <c r="EP885" t="str">
        <f t="shared" si="1093"/>
        <v/>
      </c>
      <c r="EQ885">
        <f t="shared" si="1094"/>
        <v>305</v>
      </c>
      <c r="ER885" t="str">
        <f t="shared" si="1095"/>
        <v/>
      </c>
      <c r="ES885" t="str">
        <f t="shared" si="1096"/>
        <v/>
      </c>
      <c r="ET885" t="str">
        <f t="shared" si="1097"/>
        <v/>
      </c>
      <c r="EU885" s="61" t="str">
        <f t="shared" si="1098"/>
        <v/>
      </c>
      <c r="EV885" s="53" t="str">
        <f>IF(ISNUMBER(EK885),EK885*#REF!,"")</f>
        <v/>
      </c>
      <c r="EW885" s="53" t="str">
        <f>IF(ISNUMBER(EL885),EL885*#REF!,"")</f>
        <v/>
      </c>
      <c r="EX885" s="53" t="str">
        <f>IF(ISNUMBER(EM885),EM885*#REF!,"")</f>
        <v/>
      </c>
      <c r="EY885" s="53" t="str">
        <f>IF(ISNUMBER(EN885),EN885*#REF!,"")</f>
        <v/>
      </c>
      <c r="EZ885" s="53" t="str">
        <f>IF(ISNUMBER(EO885),EO885*#REF!,"")</f>
        <v/>
      </c>
      <c r="FA885" s="53" t="str">
        <f>IF(ISNUMBER(EP885),EP885*#REF!,"")</f>
        <v/>
      </c>
      <c r="FB885" s="53" t="e">
        <f>IF(ISNUMBER(EQ885),EQ885*#REF!,"")</f>
        <v>#REF!</v>
      </c>
      <c r="FC885" s="53" t="str">
        <f>IF(ISNUMBER(ER885),ER885*#REF!,"")</f>
        <v/>
      </c>
      <c r="FD885" s="53" t="str">
        <f>IF(ISNUMBER(ES885),ES885*#REF!,"")</f>
        <v/>
      </c>
      <c r="FE885" s="53" t="str">
        <f>IF(ISNUMBER(ET885),ET885*#REF!,"")</f>
        <v/>
      </c>
      <c r="FF885" s="52" t="str">
        <f>IF(ISNUMBER(EU885),EU885*#REF!,"")</f>
        <v/>
      </c>
      <c r="FG885" s="55" t="str">
        <f t="shared" si="1099"/>
        <v/>
      </c>
      <c r="FH885" s="55" t="str">
        <f t="shared" si="1100"/>
        <v/>
      </c>
      <c r="FI885" s="55" t="str">
        <f t="shared" si="1101"/>
        <v/>
      </c>
      <c r="FJ885" s="55" t="str">
        <f t="shared" si="1102"/>
        <v/>
      </c>
      <c r="FK885" s="55" t="str">
        <f t="shared" si="1103"/>
        <v/>
      </c>
      <c r="FL885" s="55" t="str">
        <f t="shared" si="1104"/>
        <v/>
      </c>
      <c r="FM885" s="55" t="str">
        <f t="shared" si="1105"/>
        <v/>
      </c>
      <c r="FN885" s="55" t="str">
        <f t="shared" si="1106"/>
        <v/>
      </c>
      <c r="FO885" s="55" t="str">
        <f t="shared" si="1107"/>
        <v/>
      </c>
      <c r="FP885" s="55" t="str">
        <f t="shared" si="1108"/>
        <v/>
      </c>
      <c r="FQ885" s="59" t="str">
        <f t="shared" si="1109"/>
        <v/>
      </c>
      <c r="FR885" s="53" t="str">
        <f t="shared" si="1060"/>
        <v/>
      </c>
      <c r="FS885" s="53">
        <f t="shared" si="1110"/>
        <v>0</v>
      </c>
      <c r="FT885" s="19">
        <f t="shared" si="1111"/>
        <v>1</v>
      </c>
      <c r="FU885" s="19">
        <f t="shared" si="1112"/>
        <v>0</v>
      </c>
      <c r="FV885" s="19">
        <f t="shared" si="1113"/>
        <v>0</v>
      </c>
      <c r="FW885" s="50">
        <f t="shared" si="1114"/>
        <v>0</v>
      </c>
      <c r="FX885" s="120">
        <f t="shared" si="1115"/>
        <v>0</v>
      </c>
      <c r="FY885" s="120">
        <f t="shared" si="1116"/>
        <v>0</v>
      </c>
      <c r="FZ885" s="120">
        <f t="shared" si="1117"/>
        <v>0</v>
      </c>
      <c r="GA885" s="120">
        <f t="shared" si="1118"/>
        <v>0</v>
      </c>
      <c r="GB885" s="120">
        <f t="shared" si="1119"/>
        <v>0</v>
      </c>
      <c r="GC885" s="120">
        <f t="shared" si="1120"/>
        <v>0</v>
      </c>
      <c r="GD885" s="120">
        <f t="shared" si="1121"/>
        <v>0</v>
      </c>
      <c r="GE885" s="120">
        <f t="shared" si="1122"/>
        <v>0</v>
      </c>
      <c r="GF885" s="120">
        <f t="shared" si="1123"/>
        <v>0</v>
      </c>
      <c r="GG885">
        <f t="shared" si="1124"/>
        <v>0</v>
      </c>
      <c r="GH885">
        <f t="shared" si="1125"/>
        <v>0</v>
      </c>
      <c r="GI885">
        <v>6</v>
      </c>
      <c r="GJ885" t="str">
        <f t="shared" si="1126"/>
        <v/>
      </c>
    </row>
    <row r="886" spans="1:192" x14ac:dyDescent="0.2">
      <c r="A886" s="50">
        <f t="shared" si="1127"/>
        <v>885</v>
      </c>
      <c r="B886" s="2" t="s">
        <v>1111</v>
      </c>
      <c r="C886" s="2" t="s">
        <v>181</v>
      </c>
      <c r="D886" s="2"/>
      <c r="E886" s="2"/>
      <c r="F886" s="66">
        <v>3522130</v>
      </c>
      <c r="G886" s="66">
        <v>5682450</v>
      </c>
      <c r="H886" s="77">
        <f t="shared" si="1066"/>
        <v>522046.71800000005</v>
      </c>
      <c r="I886" s="77">
        <f t="shared" si="1067"/>
        <v>5680616.8100000005</v>
      </c>
      <c r="J886" s="19">
        <v>406.9</v>
      </c>
      <c r="K886" s="66" t="s">
        <v>1333</v>
      </c>
      <c r="L886" s="66">
        <v>171</v>
      </c>
      <c r="M886" s="19">
        <v>101</v>
      </c>
      <c r="N886" s="19">
        <v>171</v>
      </c>
      <c r="Q886" s="58" t="s">
        <v>1339</v>
      </c>
      <c r="R886" s="58" t="s">
        <v>2862</v>
      </c>
      <c r="S886" s="2" t="s">
        <v>1324</v>
      </c>
      <c r="T886" s="241" t="str">
        <f t="shared" si="1068"/>
        <v>-</v>
      </c>
      <c r="U886" s="241" t="str">
        <f t="shared" si="1069"/>
        <v>-</v>
      </c>
      <c r="V886" s="241" t="str">
        <f t="shared" si="1070"/>
        <v>-</v>
      </c>
      <c r="W886" s="241" t="str">
        <f t="shared" si="1059"/>
        <v>-</v>
      </c>
      <c r="X886" s="260">
        <f t="shared" si="1128"/>
        <v>6</v>
      </c>
      <c r="Y886" s="261" t="str">
        <f t="shared" si="1061"/>
        <v/>
      </c>
      <c r="Z886" s="56"/>
      <c r="AA886" s="131">
        <v>33757</v>
      </c>
      <c r="AB886" s="73">
        <v>3</v>
      </c>
      <c r="AC886" s="2" t="s">
        <v>1038</v>
      </c>
      <c r="AD886" s="2" t="s">
        <v>2286</v>
      </c>
      <c r="AE886" s="70" t="s">
        <v>1787</v>
      </c>
      <c r="AF886" s="66">
        <v>13.1</v>
      </c>
      <c r="AG886" s="19">
        <v>486</v>
      </c>
      <c r="AH886" s="19">
        <v>7.58</v>
      </c>
      <c r="AN886" s="55">
        <v>14.465</v>
      </c>
      <c r="AO886" s="55"/>
      <c r="AP886" s="108"/>
      <c r="AS886" s="193">
        <f>SUM(AU886:BN886)+SUM(BO886:CL886)/1000</f>
        <v>415.59400000000005</v>
      </c>
      <c r="AT886" s="248" t="str">
        <f>FR886</f>
        <v/>
      </c>
      <c r="AU886" s="120">
        <v>5</v>
      </c>
      <c r="AV886" s="192">
        <v>29.9</v>
      </c>
      <c r="AW886" s="192">
        <v>54.2</v>
      </c>
      <c r="AX886" s="55">
        <v>8.3000000000000007</v>
      </c>
      <c r="AY886" s="55">
        <v>7.4</v>
      </c>
      <c r="AZ886" s="217">
        <v>298</v>
      </c>
      <c r="BB886">
        <v>1.6</v>
      </c>
      <c r="BD886" s="120">
        <v>0</v>
      </c>
      <c r="BE886">
        <v>5.2999999999999999E-2</v>
      </c>
      <c r="BF886" s="71">
        <v>3.1E-2</v>
      </c>
      <c r="BJ886">
        <v>11.1</v>
      </c>
      <c r="BK886">
        <v>0</v>
      </c>
      <c r="BN886" s="61">
        <v>0</v>
      </c>
      <c r="BP886">
        <v>10</v>
      </c>
      <c r="CM886">
        <v>7.1</v>
      </c>
      <c r="CN886" s="90">
        <v>10.9</v>
      </c>
      <c r="DB886" s="103"/>
      <c r="DC886" s="103" t="s">
        <v>1799</v>
      </c>
      <c r="DD886" s="103"/>
      <c r="DE886" s="129">
        <v>-15</v>
      </c>
      <c r="DF886" s="90" t="s">
        <v>2468</v>
      </c>
      <c r="DG886" s="103">
        <v>-8.82</v>
      </c>
      <c r="DH886" s="103"/>
      <c r="DI886" s="103"/>
      <c r="DJ886" s="103"/>
      <c r="DK886" s="103"/>
      <c r="DL886" s="103"/>
      <c r="DM886" s="103"/>
      <c r="DN886" s="103"/>
      <c r="DO886" s="103"/>
      <c r="DP886" s="103"/>
      <c r="DQ886" s="103"/>
      <c r="DR886" s="103"/>
      <c r="DS886" s="104"/>
      <c r="DT886" s="50">
        <f t="shared" si="1071"/>
        <v>0</v>
      </c>
      <c r="DU886" s="73">
        <f t="shared" si="1072"/>
        <v>0</v>
      </c>
      <c r="DV886" s="73">
        <f t="shared" si="1073"/>
        <v>0</v>
      </c>
      <c r="DW886" s="73">
        <f t="shared" si="1074"/>
        <v>1</v>
      </c>
      <c r="DX886" s="73">
        <f t="shared" si="1075"/>
        <v>0</v>
      </c>
      <c r="DY886" s="125">
        <f t="shared" si="1076"/>
        <v>0</v>
      </c>
      <c r="DZ886" s="73">
        <f t="shared" si="1077"/>
        <v>1</v>
      </c>
      <c r="EA886" s="19">
        <f t="shared" si="1078"/>
        <v>0</v>
      </c>
      <c r="EB886" s="50">
        <f t="shared" si="1079"/>
        <v>0</v>
      </c>
      <c r="EC886" s="19">
        <f t="shared" si="1080"/>
        <v>1</v>
      </c>
      <c r="ED886" s="19">
        <f t="shared" si="1081"/>
        <v>0</v>
      </c>
      <c r="EE886" s="19">
        <f t="shared" si="1082"/>
        <v>0</v>
      </c>
      <c r="EF886" s="50">
        <f t="shared" si="1083"/>
        <v>0</v>
      </c>
      <c r="EG886" s="19">
        <f t="shared" si="1084"/>
        <v>1</v>
      </c>
      <c r="EH886" s="19">
        <f t="shared" si="1085"/>
        <v>0</v>
      </c>
      <c r="EI886" s="50">
        <f t="shared" si="1086"/>
        <v>0</v>
      </c>
      <c r="EJ886" s="125">
        <f t="shared" si="1087"/>
        <v>1</v>
      </c>
      <c r="EK886">
        <f t="shared" si="1088"/>
        <v>5</v>
      </c>
      <c r="EL886">
        <f t="shared" si="1089"/>
        <v>1.6</v>
      </c>
      <c r="EM886">
        <f t="shared" si="1090"/>
        <v>29.9</v>
      </c>
      <c r="EN886">
        <f t="shared" si="1091"/>
        <v>54.2</v>
      </c>
      <c r="EO886">
        <f t="shared" si="1092"/>
        <v>3.1E-2</v>
      </c>
      <c r="EP886">
        <f t="shared" si="1093"/>
        <v>5.2999999999999999E-2</v>
      </c>
      <c r="EQ886">
        <f t="shared" si="1094"/>
        <v>298</v>
      </c>
      <c r="ER886" t="str">
        <f t="shared" si="1095"/>
        <v/>
      </c>
      <c r="ES886">
        <f t="shared" si="1096"/>
        <v>11.1</v>
      </c>
      <c r="ET886">
        <f t="shared" si="1097"/>
        <v>7.4</v>
      </c>
      <c r="EU886" s="61">
        <f t="shared" si="1098"/>
        <v>8.3000000000000007</v>
      </c>
      <c r="EV886" s="53" t="e">
        <f>IF(ISNUMBER(EK886),EK886*#REF!,"")</f>
        <v>#REF!</v>
      </c>
      <c r="EW886" s="53" t="e">
        <f>IF(ISNUMBER(EL886),EL886*#REF!,"")</f>
        <v>#REF!</v>
      </c>
      <c r="EX886" s="53" t="e">
        <f>IF(ISNUMBER(EM886),EM886*#REF!,"")</f>
        <v>#REF!</v>
      </c>
      <c r="EY886" s="53" t="e">
        <f>IF(ISNUMBER(EN886),EN886*#REF!,"")</f>
        <v>#REF!</v>
      </c>
      <c r="EZ886" s="53" t="e">
        <f>IF(ISNUMBER(EO886),EO886*#REF!,"")</f>
        <v>#REF!</v>
      </c>
      <c r="FA886" s="53" t="e">
        <f>IF(ISNUMBER(EP886),EP886*#REF!,"")</f>
        <v>#REF!</v>
      </c>
      <c r="FB886" s="53" t="e">
        <f>IF(ISNUMBER(EQ886),EQ886*#REF!,"")</f>
        <v>#REF!</v>
      </c>
      <c r="FC886" s="53" t="str">
        <f>IF(ISNUMBER(ER886),ER886*#REF!,"")</f>
        <v/>
      </c>
      <c r="FD886" s="53" t="e">
        <f>IF(ISNUMBER(ES886),ES886*#REF!,"")</f>
        <v>#REF!</v>
      </c>
      <c r="FE886" s="53" t="e">
        <f>IF(ISNUMBER(ET886),ET886*#REF!,"")</f>
        <v>#REF!</v>
      </c>
      <c r="FF886" s="52" t="e">
        <f>IF(ISNUMBER(EU886),EU886*#REF!,"")</f>
        <v>#REF!</v>
      </c>
      <c r="FG886" s="55" t="str">
        <f t="shared" si="1099"/>
        <v/>
      </c>
      <c r="FH886" s="55" t="str">
        <f t="shared" si="1100"/>
        <v/>
      </c>
      <c r="FI886" s="55" t="str">
        <f t="shared" si="1101"/>
        <v/>
      </c>
      <c r="FJ886" s="55" t="str">
        <f t="shared" si="1102"/>
        <v/>
      </c>
      <c r="FK886" s="55" t="str">
        <f t="shared" si="1103"/>
        <v/>
      </c>
      <c r="FL886" s="55" t="str">
        <f t="shared" si="1104"/>
        <v/>
      </c>
      <c r="FM886" s="55" t="str">
        <f t="shared" si="1105"/>
        <v/>
      </c>
      <c r="FN886" s="55" t="str">
        <f t="shared" si="1106"/>
        <v/>
      </c>
      <c r="FO886" s="55" t="str">
        <f t="shared" si="1107"/>
        <v/>
      </c>
      <c r="FP886" s="55" t="str">
        <f t="shared" si="1108"/>
        <v/>
      </c>
      <c r="FQ886" s="59" t="str">
        <f t="shared" si="1109"/>
        <v/>
      </c>
      <c r="FR886" s="53" t="str">
        <f t="shared" si="1060"/>
        <v/>
      </c>
      <c r="FS886" s="53" t="e">
        <f t="shared" si="1110"/>
        <v>#VALUE!</v>
      </c>
      <c r="FT886" s="19" t="e">
        <f t="shared" si="1111"/>
        <v>#VALUE!</v>
      </c>
      <c r="FU886" s="19" t="e">
        <f t="shared" si="1112"/>
        <v>#VALUE!</v>
      </c>
      <c r="FV886" s="19" t="e">
        <f t="shared" si="1113"/>
        <v>#VALUE!</v>
      </c>
      <c r="FW886" s="50" t="e">
        <f t="shared" si="1114"/>
        <v>#VALUE!</v>
      </c>
      <c r="FX886" s="120">
        <f t="shared" si="1115"/>
        <v>0</v>
      </c>
      <c r="FY886" s="120">
        <f t="shared" si="1116"/>
        <v>0</v>
      </c>
      <c r="FZ886" s="120">
        <f t="shared" si="1117"/>
        <v>0</v>
      </c>
      <c r="GA886" s="120">
        <f t="shared" si="1118"/>
        <v>0</v>
      </c>
      <c r="GB886" s="120">
        <f t="shared" si="1119"/>
        <v>0</v>
      </c>
      <c r="GC886" s="120">
        <f t="shared" si="1120"/>
        <v>0</v>
      </c>
      <c r="GD886" s="120">
        <f t="shared" si="1121"/>
        <v>0</v>
      </c>
      <c r="GE886" s="120">
        <f t="shared" si="1122"/>
        <v>0</v>
      </c>
      <c r="GF886" s="120">
        <f t="shared" si="1123"/>
        <v>0</v>
      </c>
      <c r="GG886">
        <f t="shared" si="1124"/>
        <v>0</v>
      </c>
      <c r="GH886">
        <f t="shared" si="1125"/>
        <v>0</v>
      </c>
      <c r="GI886">
        <v>6</v>
      </c>
      <c r="GJ886" t="str">
        <f t="shared" si="1126"/>
        <v/>
      </c>
    </row>
    <row r="887" spans="1:192" x14ac:dyDescent="0.2">
      <c r="A887" s="50">
        <f t="shared" si="1127"/>
        <v>886</v>
      </c>
      <c r="B887" s="2" t="s">
        <v>1111</v>
      </c>
      <c r="C887" s="2" t="s">
        <v>1114</v>
      </c>
      <c r="D887" s="2"/>
      <c r="E887" s="2"/>
      <c r="F887" s="66">
        <v>3521020</v>
      </c>
      <c r="G887" s="66">
        <v>5684540</v>
      </c>
      <c r="H887" s="77">
        <f t="shared" si="1066"/>
        <v>520937.16200000001</v>
      </c>
      <c r="I887" s="77">
        <f t="shared" si="1067"/>
        <v>5682705.9740000004</v>
      </c>
      <c r="J887" s="19">
        <v>374.25</v>
      </c>
      <c r="K887" s="66" t="s">
        <v>1333</v>
      </c>
      <c r="L887" s="66">
        <v>200</v>
      </c>
      <c r="M887" s="19">
        <v>77</v>
      </c>
      <c r="N887" s="19">
        <v>197</v>
      </c>
      <c r="Q887" s="58" t="s">
        <v>1339</v>
      </c>
      <c r="R887" s="58" t="s">
        <v>2862</v>
      </c>
      <c r="S887" s="230" t="s">
        <v>1324</v>
      </c>
      <c r="T887" s="241" t="str">
        <f t="shared" si="1068"/>
        <v>-</v>
      </c>
      <c r="U887" s="241" t="str">
        <f t="shared" si="1069"/>
        <v>-</v>
      </c>
      <c r="V887" s="241" t="str">
        <f t="shared" si="1070"/>
        <v>-</v>
      </c>
      <c r="W887" s="241" t="str">
        <f t="shared" si="1059"/>
        <v>-</v>
      </c>
      <c r="X887" s="260">
        <f t="shared" si="1128"/>
        <v>6</v>
      </c>
      <c r="Y887" s="261" t="str">
        <f t="shared" si="1061"/>
        <v/>
      </c>
      <c r="Z887" s="56"/>
      <c r="AA887" s="48" t="s">
        <v>1779</v>
      </c>
      <c r="AB887" s="73">
        <v>1</v>
      </c>
      <c r="AC887" s="2" t="s">
        <v>1038</v>
      </c>
      <c r="AD887" s="2" t="s">
        <v>2283</v>
      </c>
      <c r="AE887" s="70" t="s">
        <v>1431</v>
      </c>
      <c r="AF887" s="66">
        <v>11.4</v>
      </c>
      <c r="AH887" s="19">
        <v>7.4</v>
      </c>
      <c r="AN887" s="55"/>
      <c r="AO887" s="55"/>
      <c r="AP887" s="73"/>
      <c r="AS887" s="204"/>
      <c r="AT887" s="249"/>
      <c r="AU887" s="139"/>
      <c r="AV887" s="141"/>
      <c r="AW887" s="141"/>
      <c r="AX887" s="181"/>
      <c r="AY887" s="181"/>
      <c r="AZ887" s="229">
        <v>220</v>
      </c>
      <c r="BD887" s="53"/>
      <c r="BF887" s="53"/>
      <c r="CN887" s="90">
        <v>18</v>
      </c>
      <c r="DB887" s="103"/>
      <c r="DC887" s="103" t="s">
        <v>1670</v>
      </c>
      <c r="DD887" s="103"/>
      <c r="DE887" s="103">
        <v>-14.2</v>
      </c>
      <c r="DF887" s="90" t="s">
        <v>2469</v>
      </c>
      <c r="DG887" s="103"/>
      <c r="DH887" s="103"/>
      <c r="DI887" s="103"/>
      <c r="DJ887" s="103"/>
      <c r="DK887" s="103"/>
      <c r="DL887" s="103"/>
      <c r="DM887" s="103"/>
      <c r="DN887" s="103"/>
      <c r="DO887" s="103"/>
      <c r="DP887" s="103"/>
      <c r="DQ887" s="103"/>
      <c r="DR887" s="103"/>
      <c r="DS887" s="104"/>
      <c r="DT887" s="50">
        <f t="shared" si="1071"/>
        <v>1</v>
      </c>
      <c r="DU887" s="73">
        <f t="shared" si="1072"/>
        <v>0</v>
      </c>
      <c r="DV887" s="73">
        <f t="shared" si="1073"/>
        <v>0</v>
      </c>
      <c r="DW887" s="73">
        <f t="shared" si="1074"/>
        <v>1</v>
      </c>
      <c r="DX887" s="73">
        <f t="shared" si="1075"/>
        <v>0</v>
      </c>
      <c r="DY887" s="125">
        <f t="shared" si="1076"/>
        <v>0</v>
      </c>
      <c r="DZ887" s="73">
        <f t="shared" si="1077"/>
        <v>1</v>
      </c>
      <c r="EA887" s="19">
        <f t="shared" si="1078"/>
        <v>0</v>
      </c>
      <c r="EB887" s="50">
        <f t="shared" si="1079"/>
        <v>0</v>
      </c>
      <c r="EC887" s="19">
        <f t="shared" si="1080"/>
        <v>0</v>
      </c>
      <c r="ED887" s="19">
        <f t="shared" si="1081"/>
        <v>0</v>
      </c>
      <c r="EE887" s="19">
        <f t="shared" si="1082"/>
        <v>0</v>
      </c>
      <c r="EF887" s="50">
        <f t="shared" si="1083"/>
        <v>1</v>
      </c>
      <c r="EG887" s="19">
        <f t="shared" si="1084"/>
        <v>1</v>
      </c>
      <c r="EH887" s="19">
        <f t="shared" si="1085"/>
        <v>0</v>
      </c>
      <c r="EI887" s="50">
        <f t="shared" si="1086"/>
        <v>0</v>
      </c>
      <c r="EJ887" s="125">
        <f t="shared" si="1087"/>
        <v>1</v>
      </c>
      <c r="EK887" t="str">
        <f t="shared" si="1088"/>
        <v/>
      </c>
      <c r="EL887" t="str">
        <f t="shared" si="1089"/>
        <v/>
      </c>
      <c r="EM887" t="str">
        <f t="shared" si="1090"/>
        <v/>
      </c>
      <c r="EN887" t="str">
        <f t="shared" si="1091"/>
        <v/>
      </c>
      <c r="EO887" t="str">
        <f t="shared" si="1092"/>
        <v/>
      </c>
      <c r="EP887" t="str">
        <f t="shared" si="1093"/>
        <v/>
      </c>
      <c r="EQ887">
        <f t="shared" si="1094"/>
        <v>220</v>
      </c>
      <c r="ER887" t="str">
        <f t="shared" si="1095"/>
        <v/>
      </c>
      <c r="ES887" t="str">
        <f t="shared" si="1096"/>
        <v/>
      </c>
      <c r="ET887" t="str">
        <f t="shared" si="1097"/>
        <v/>
      </c>
      <c r="EU887" s="61" t="str">
        <f t="shared" si="1098"/>
        <v/>
      </c>
      <c r="EV887" s="53" t="str">
        <f>IF(ISNUMBER(EK887),EK887*#REF!,"")</f>
        <v/>
      </c>
      <c r="EW887" s="53" t="str">
        <f>IF(ISNUMBER(EL887),EL887*#REF!,"")</f>
        <v/>
      </c>
      <c r="EX887" s="53" t="str">
        <f>IF(ISNUMBER(EM887),EM887*#REF!,"")</f>
        <v/>
      </c>
      <c r="EY887" s="53" t="str">
        <f>IF(ISNUMBER(EN887),EN887*#REF!,"")</f>
        <v/>
      </c>
      <c r="EZ887" s="53" t="str">
        <f>IF(ISNUMBER(EO887),EO887*#REF!,"")</f>
        <v/>
      </c>
      <c r="FA887" s="53" t="str">
        <f>IF(ISNUMBER(EP887),EP887*#REF!,"")</f>
        <v/>
      </c>
      <c r="FB887" s="53" t="e">
        <f>IF(ISNUMBER(EQ887),EQ887*#REF!,"")</f>
        <v>#REF!</v>
      </c>
      <c r="FC887" s="53" t="str">
        <f>IF(ISNUMBER(ER887),ER887*#REF!,"")</f>
        <v/>
      </c>
      <c r="FD887" s="53" t="str">
        <f>IF(ISNUMBER(ES887),ES887*#REF!,"")</f>
        <v/>
      </c>
      <c r="FE887" s="53" t="str">
        <f>IF(ISNUMBER(ET887),ET887*#REF!,"")</f>
        <v/>
      </c>
      <c r="FF887" s="52" t="str">
        <f>IF(ISNUMBER(EU887),EU887*#REF!,"")</f>
        <v/>
      </c>
      <c r="FG887" s="55" t="str">
        <f t="shared" si="1099"/>
        <v/>
      </c>
      <c r="FH887" s="55" t="str">
        <f t="shared" si="1100"/>
        <v/>
      </c>
      <c r="FI887" s="55" t="str">
        <f t="shared" si="1101"/>
        <v/>
      </c>
      <c r="FJ887" s="55" t="str">
        <f t="shared" si="1102"/>
        <v/>
      </c>
      <c r="FK887" s="55" t="str">
        <f t="shared" si="1103"/>
        <v/>
      </c>
      <c r="FL887" s="55" t="str">
        <f t="shared" si="1104"/>
        <v/>
      </c>
      <c r="FM887" s="55" t="str">
        <f t="shared" si="1105"/>
        <v/>
      </c>
      <c r="FN887" s="55" t="str">
        <f t="shared" si="1106"/>
        <v/>
      </c>
      <c r="FO887" s="55" t="str">
        <f t="shared" si="1107"/>
        <v/>
      </c>
      <c r="FP887" s="55" t="str">
        <f t="shared" si="1108"/>
        <v/>
      </c>
      <c r="FQ887" s="59" t="str">
        <f t="shared" si="1109"/>
        <v/>
      </c>
      <c r="FR887" s="53" t="str">
        <f t="shared" si="1060"/>
        <v/>
      </c>
      <c r="FS887" s="53">
        <f t="shared" si="1110"/>
        <v>0</v>
      </c>
      <c r="FT887" s="19">
        <f t="shared" si="1111"/>
        <v>1</v>
      </c>
      <c r="FU887" s="19">
        <f t="shared" si="1112"/>
        <v>0</v>
      </c>
      <c r="FV887" s="19">
        <f t="shared" si="1113"/>
        <v>0</v>
      </c>
      <c r="FW887" s="50">
        <f t="shared" si="1114"/>
        <v>0</v>
      </c>
      <c r="FX887" s="120">
        <f t="shared" si="1115"/>
        <v>0</v>
      </c>
      <c r="FY887" s="120">
        <f t="shared" si="1116"/>
        <v>0</v>
      </c>
      <c r="FZ887" s="120">
        <f t="shared" si="1117"/>
        <v>0</v>
      </c>
      <c r="GA887" s="120">
        <f t="shared" si="1118"/>
        <v>0</v>
      </c>
      <c r="GB887" s="120">
        <f t="shared" si="1119"/>
        <v>0</v>
      </c>
      <c r="GC887" s="120">
        <f t="shared" si="1120"/>
        <v>0</v>
      </c>
      <c r="GD887" s="120">
        <f t="shared" si="1121"/>
        <v>0</v>
      </c>
      <c r="GE887" s="120">
        <f t="shared" si="1122"/>
        <v>0</v>
      </c>
      <c r="GF887" s="120">
        <f t="shared" si="1123"/>
        <v>0</v>
      </c>
      <c r="GG887">
        <f t="shared" si="1124"/>
        <v>0</v>
      </c>
      <c r="GH887">
        <f t="shared" si="1125"/>
        <v>0</v>
      </c>
      <c r="GI887">
        <v>6</v>
      </c>
      <c r="GJ887" t="str">
        <f t="shared" si="1126"/>
        <v/>
      </c>
    </row>
    <row r="888" spans="1:192" x14ac:dyDescent="0.2">
      <c r="A888" s="50">
        <f t="shared" si="1127"/>
        <v>887</v>
      </c>
      <c r="B888" s="2" t="s">
        <v>1111</v>
      </c>
      <c r="C888" s="2" t="s">
        <v>1114</v>
      </c>
      <c r="D888" s="2"/>
      <c r="E888" s="2"/>
      <c r="F888" s="66">
        <v>3521020</v>
      </c>
      <c r="G888" s="66">
        <v>5684540</v>
      </c>
      <c r="H888" s="77">
        <f t="shared" si="1066"/>
        <v>520937.16200000001</v>
      </c>
      <c r="I888" s="77">
        <f t="shared" si="1067"/>
        <v>5682705.9740000004</v>
      </c>
      <c r="J888" s="19">
        <v>374.25</v>
      </c>
      <c r="K888" s="66" t="s">
        <v>1333</v>
      </c>
      <c r="L888" s="66">
        <v>200</v>
      </c>
      <c r="M888" s="19">
        <v>77</v>
      </c>
      <c r="N888" s="19">
        <v>197</v>
      </c>
      <c r="Q888" s="58" t="s">
        <v>1339</v>
      </c>
      <c r="R888" s="58" t="s">
        <v>2862</v>
      </c>
      <c r="S888" s="230" t="s">
        <v>1324</v>
      </c>
      <c r="T888" s="241" t="str">
        <f t="shared" si="1068"/>
        <v>-</v>
      </c>
      <c r="U888" s="241" t="str">
        <f t="shared" si="1069"/>
        <v>-</v>
      </c>
      <c r="V888" s="241" t="str">
        <f t="shared" si="1070"/>
        <v>-</v>
      </c>
      <c r="W888" s="241" t="str">
        <f t="shared" si="1059"/>
        <v>-</v>
      </c>
      <c r="X888" s="260">
        <f t="shared" si="1128"/>
        <v>6</v>
      </c>
      <c r="Y888" s="261" t="str">
        <f t="shared" si="1061"/>
        <v/>
      </c>
      <c r="Z888" s="56"/>
      <c r="AA888" s="48" t="s">
        <v>1783</v>
      </c>
      <c r="AB888" s="73">
        <v>2</v>
      </c>
      <c r="AC888" s="2" t="s">
        <v>1038</v>
      </c>
      <c r="AD888" s="2" t="s">
        <v>2283</v>
      </c>
      <c r="AE888" s="70" t="s">
        <v>1431</v>
      </c>
      <c r="AF888" s="66">
        <v>11.8</v>
      </c>
      <c r="AH888" s="19">
        <v>7.8</v>
      </c>
      <c r="AN888" s="55"/>
      <c r="AO888" s="55"/>
      <c r="AP888" s="73"/>
      <c r="AS888" s="204"/>
      <c r="AT888" s="249"/>
      <c r="AU888" s="139"/>
      <c r="AV888" s="141"/>
      <c r="AW888" s="141"/>
      <c r="AX888" s="181"/>
      <c r="AY888" s="181"/>
      <c r="AZ888" s="229">
        <v>220</v>
      </c>
      <c r="BD888" s="53"/>
      <c r="BF888" s="53"/>
      <c r="CN888" s="90">
        <v>19</v>
      </c>
      <c r="DB888" s="103"/>
      <c r="DC888" s="103" t="s">
        <v>1795</v>
      </c>
      <c r="DD888" s="103"/>
      <c r="DE888" s="103">
        <v>-14.2</v>
      </c>
      <c r="DF888" s="90" t="s">
        <v>2470</v>
      </c>
      <c r="DG888" s="103">
        <v>-8.91</v>
      </c>
      <c r="DH888" s="103"/>
      <c r="DI888" s="103"/>
      <c r="DJ888" s="103"/>
      <c r="DK888" s="103"/>
      <c r="DL888" s="103"/>
      <c r="DM888" s="103"/>
      <c r="DN888" s="103"/>
      <c r="DO888" s="103"/>
      <c r="DP888" s="103"/>
      <c r="DQ888" s="103"/>
      <c r="DR888" s="103"/>
      <c r="DS888" s="104"/>
      <c r="DT888" s="50">
        <f t="shared" si="1071"/>
        <v>0</v>
      </c>
      <c r="DU888" s="73">
        <f t="shared" si="1072"/>
        <v>0</v>
      </c>
      <c r="DV888" s="73">
        <f t="shared" si="1073"/>
        <v>0</v>
      </c>
      <c r="DW888" s="73">
        <f t="shared" si="1074"/>
        <v>1</v>
      </c>
      <c r="DX888" s="73">
        <f t="shared" si="1075"/>
        <v>0</v>
      </c>
      <c r="DY888" s="125">
        <f t="shared" si="1076"/>
        <v>0</v>
      </c>
      <c r="DZ888" s="73">
        <f t="shared" si="1077"/>
        <v>1</v>
      </c>
      <c r="EA888" s="19">
        <f t="shared" si="1078"/>
        <v>0</v>
      </c>
      <c r="EB888" s="50">
        <f t="shared" si="1079"/>
        <v>0</v>
      </c>
      <c r="EC888" s="19">
        <f t="shared" si="1080"/>
        <v>0</v>
      </c>
      <c r="ED888" s="19">
        <f t="shared" si="1081"/>
        <v>0</v>
      </c>
      <c r="EE888" s="19">
        <f t="shared" si="1082"/>
        <v>0</v>
      </c>
      <c r="EF888" s="50">
        <f t="shared" si="1083"/>
        <v>1</v>
      </c>
      <c r="EG888" s="19">
        <f t="shared" si="1084"/>
        <v>1</v>
      </c>
      <c r="EH888" s="19">
        <f t="shared" si="1085"/>
        <v>0</v>
      </c>
      <c r="EI888" s="50">
        <f t="shared" si="1086"/>
        <v>0</v>
      </c>
      <c r="EJ888" s="125">
        <f t="shared" si="1087"/>
        <v>1</v>
      </c>
      <c r="EK888" t="str">
        <f t="shared" si="1088"/>
        <v/>
      </c>
      <c r="EL888" t="str">
        <f t="shared" si="1089"/>
        <v/>
      </c>
      <c r="EM888" t="str">
        <f t="shared" si="1090"/>
        <v/>
      </c>
      <c r="EN888" t="str">
        <f t="shared" si="1091"/>
        <v/>
      </c>
      <c r="EO888" t="str">
        <f t="shared" si="1092"/>
        <v/>
      </c>
      <c r="EP888" t="str">
        <f t="shared" si="1093"/>
        <v/>
      </c>
      <c r="EQ888">
        <f t="shared" si="1094"/>
        <v>220</v>
      </c>
      <c r="ER888" t="str">
        <f t="shared" si="1095"/>
        <v/>
      </c>
      <c r="ES888" t="str">
        <f t="shared" si="1096"/>
        <v/>
      </c>
      <c r="ET888" t="str">
        <f t="shared" si="1097"/>
        <v/>
      </c>
      <c r="EU888" s="61" t="str">
        <f t="shared" si="1098"/>
        <v/>
      </c>
      <c r="EV888" s="53" t="str">
        <f>IF(ISNUMBER(EK888),EK888*#REF!,"")</f>
        <v/>
      </c>
      <c r="EW888" s="53" t="str">
        <f>IF(ISNUMBER(EL888),EL888*#REF!,"")</f>
        <v/>
      </c>
      <c r="EX888" s="53" t="str">
        <f>IF(ISNUMBER(EM888),EM888*#REF!,"")</f>
        <v/>
      </c>
      <c r="EY888" s="53" t="str">
        <f>IF(ISNUMBER(EN888),EN888*#REF!,"")</f>
        <v/>
      </c>
      <c r="EZ888" s="53" t="str">
        <f>IF(ISNUMBER(EO888),EO888*#REF!,"")</f>
        <v/>
      </c>
      <c r="FA888" s="53" t="str">
        <f>IF(ISNUMBER(EP888),EP888*#REF!,"")</f>
        <v/>
      </c>
      <c r="FB888" s="53" t="e">
        <f>IF(ISNUMBER(EQ888),EQ888*#REF!,"")</f>
        <v>#REF!</v>
      </c>
      <c r="FC888" s="53" t="str">
        <f>IF(ISNUMBER(ER888),ER888*#REF!,"")</f>
        <v/>
      </c>
      <c r="FD888" s="53" t="str">
        <f>IF(ISNUMBER(ES888),ES888*#REF!,"")</f>
        <v/>
      </c>
      <c r="FE888" s="53" t="str">
        <f>IF(ISNUMBER(ET888),ET888*#REF!,"")</f>
        <v/>
      </c>
      <c r="FF888" s="52" t="str">
        <f>IF(ISNUMBER(EU888),EU888*#REF!,"")</f>
        <v/>
      </c>
      <c r="FG888" s="55" t="str">
        <f t="shared" si="1099"/>
        <v/>
      </c>
      <c r="FH888" s="55" t="str">
        <f t="shared" si="1100"/>
        <v/>
      </c>
      <c r="FI888" s="55" t="str">
        <f t="shared" si="1101"/>
        <v/>
      </c>
      <c r="FJ888" s="55" t="str">
        <f t="shared" si="1102"/>
        <v/>
      </c>
      <c r="FK888" s="55" t="str">
        <f t="shared" si="1103"/>
        <v/>
      </c>
      <c r="FL888" s="55" t="str">
        <f t="shared" si="1104"/>
        <v/>
      </c>
      <c r="FM888" s="55" t="str">
        <f t="shared" si="1105"/>
        <v/>
      </c>
      <c r="FN888" s="55" t="str">
        <f t="shared" si="1106"/>
        <v/>
      </c>
      <c r="FO888" s="55" t="str">
        <f t="shared" si="1107"/>
        <v/>
      </c>
      <c r="FP888" s="55" t="str">
        <f t="shared" si="1108"/>
        <v/>
      </c>
      <c r="FQ888" s="59" t="str">
        <f t="shared" si="1109"/>
        <v/>
      </c>
      <c r="FR888" s="53" t="str">
        <f t="shared" si="1060"/>
        <v/>
      </c>
      <c r="FS888" s="53">
        <f t="shared" si="1110"/>
        <v>0</v>
      </c>
      <c r="FT888" s="19">
        <f t="shared" si="1111"/>
        <v>1</v>
      </c>
      <c r="FU888" s="19">
        <f t="shared" si="1112"/>
        <v>0</v>
      </c>
      <c r="FV888" s="19">
        <f t="shared" si="1113"/>
        <v>0</v>
      </c>
      <c r="FW888" s="50">
        <f t="shared" si="1114"/>
        <v>0</v>
      </c>
      <c r="FX888" s="120">
        <f t="shared" si="1115"/>
        <v>0</v>
      </c>
      <c r="FY888" s="120">
        <f t="shared" si="1116"/>
        <v>0</v>
      </c>
      <c r="FZ888" s="120">
        <f t="shared" si="1117"/>
        <v>0</v>
      </c>
      <c r="GA888" s="120">
        <f t="shared" si="1118"/>
        <v>0</v>
      </c>
      <c r="GB888" s="120">
        <f t="shared" si="1119"/>
        <v>0</v>
      </c>
      <c r="GC888" s="120">
        <f t="shared" si="1120"/>
        <v>0</v>
      </c>
      <c r="GD888" s="120">
        <f t="shared" si="1121"/>
        <v>0</v>
      </c>
      <c r="GE888" s="120">
        <f t="shared" si="1122"/>
        <v>0</v>
      </c>
      <c r="GF888" s="120">
        <f t="shared" si="1123"/>
        <v>0</v>
      </c>
      <c r="GG888">
        <f t="shared" si="1124"/>
        <v>0</v>
      </c>
      <c r="GH888">
        <f t="shared" si="1125"/>
        <v>0</v>
      </c>
      <c r="GI888">
        <v>6</v>
      </c>
      <c r="GJ888" t="str">
        <f t="shared" si="1126"/>
        <v/>
      </c>
    </row>
    <row r="889" spans="1:192" x14ac:dyDescent="0.2">
      <c r="A889" s="50">
        <f t="shared" si="1127"/>
        <v>888</v>
      </c>
      <c r="B889" s="2" t="s">
        <v>1111</v>
      </c>
      <c r="C889" s="2" t="s">
        <v>1114</v>
      </c>
      <c r="D889" s="2"/>
      <c r="E889" s="2"/>
      <c r="F889" s="66">
        <v>3521020</v>
      </c>
      <c r="G889" s="66">
        <v>5684540</v>
      </c>
      <c r="H889" s="77">
        <f t="shared" si="1066"/>
        <v>520937.16200000001</v>
      </c>
      <c r="I889" s="77">
        <f t="shared" si="1067"/>
        <v>5682705.9740000004</v>
      </c>
      <c r="J889" s="19">
        <v>374.25</v>
      </c>
      <c r="K889" s="66" t="s">
        <v>1333</v>
      </c>
      <c r="L889" s="66">
        <v>200</v>
      </c>
      <c r="M889" s="19">
        <v>77</v>
      </c>
      <c r="N889" s="19">
        <v>197</v>
      </c>
      <c r="Q889" s="58" t="s">
        <v>1339</v>
      </c>
      <c r="R889" s="58" t="s">
        <v>2862</v>
      </c>
      <c r="S889" s="230" t="s">
        <v>1324</v>
      </c>
      <c r="T889" s="241" t="str">
        <f t="shared" si="1068"/>
        <v>-</v>
      </c>
      <c r="U889" s="241" t="str">
        <f t="shared" si="1069"/>
        <v>-</v>
      </c>
      <c r="V889" s="241" t="str">
        <f t="shared" si="1070"/>
        <v>-</v>
      </c>
      <c r="W889" s="241" t="str">
        <f t="shared" si="1059"/>
        <v>-</v>
      </c>
      <c r="X889" s="260">
        <f t="shared" si="1128"/>
        <v>6</v>
      </c>
      <c r="Y889" s="261" t="str">
        <f t="shared" si="1061"/>
        <v/>
      </c>
      <c r="Z889" s="56"/>
      <c r="AA889" s="48" t="s">
        <v>2471</v>
      </c>
      <c r="AB889" s="73">
        <v>3</v>
      </c>
      <c r="AC889" s="2" t="s">
        <v>1038</v>
      </c>
      <c r="AD889" s="2" t="s">
        <v>2283</v>
      </c>
      <c r="AE889" s="70" t="s">
        <v>1431</v>
      </c>
      <c r="AF889" s="66">
        <v>10.6</v>
      </c>
      <c r="AG889" s="19">
        <v>416</v>
      </c>
      <c r="AH889" s="19">
        <v>7.9</v>
      </c>
      <c r="AN889" s="55"/>
      <c r="AO889" s="55"/>
      <c r="AP889" s="73"/>
      <c r="AS889" s="204"/>
      <c r="AT889" s="249"/>
      <c r="AU889" s="139"/>
      <c r="AV889" s="141"/>
      <c r="AW889" s="141"/>
      <c r="AX889" s="181"/>
      <c r="AY889" s="181"/>
      <c r="AZ889" s="229">
        <v>214</v>
      </c>
      <c r="BD889" s="53"/>
      <c r="BF889" s="53"/>
      <c r="CN889" s="90">
        <v>12</v>
      </c>
      <c r="DB889" s="103"/>
      <c r="DC889" s="103" t="s">
        <v>1790</v>
      </c>
      <c r="DD889" s="103"/>
      <c r="DE889" s="103">
        <v>-13.7</v>
      </c>
      <c r="DF889" s="90" t="s">
        <v>2472</v>
      </c>
      <c r="DG889" s="103">
        <v>-9.0399999999999991</v>
      </c>
      <c r="DH889" s="103"/>
      <c r="DI889" s="103"/>
      <c r="DJ889" s="103"/>
      <c r="DK889" s="103"/>
      <c r="DL889" s="103"/>
      <c r="DM889" s="103"/>
      <c r="DN889" s="103"/>
      <c r="DO889" s="103"/>
      <c r="DP889" s="103"/>
      <c r="DQ889" s="103"/>
      <c r="DR889" s="103"/>
      <c r="DS889" s="104"/>
      <c r="DT889" s="50">
        <f t="shared" si="1071"/>
        <v>0</v>
      </c>
      <c r="DU889" s="73">
        <f t="shared" si="1072"/>
        <v>0</v>
      </c>
      <c r="DV889" s="73">
        <f t="shared" si="1073"/>
        <v>0</v>
      </c>
      <c r="DW889" s="73">
        <f t="shared" si="1074"/>
        <v>1</v>
      </c>
      <c r="DX889" s="73">
        <f t="shared" si="1075"/>
        <v>0</v>
      </c>
      <c r="DY889" s="125">
        <f t="shared" si="1076"/>
        <v>0</v>
      </c>
      <c r="DZ889" s="73">
        <f t="shared" si="1077"/>
        <v>1</v>
      </c>
      <c r="EA889" s="19">
        <f t="shared" si="1078"/>
        <v>0</v>
      </c>
      <c r="EB889" s="50">
        <f t="shared" si="1079"/>
        <v>0</v>
      </c>
      <c r="EC889" s="19">
        <f t="shared" si="1080"/>
        <v>0</v>
      </c>
      <c r="ED889" s="19">
        <f t="shared" si="1081"/>
        <v>0</v>
      </c>
      <c r="EE889" s="19">
        <f t="shared" si="1082"/>
        <v>0</v>
      </c>
      <c r="EF889" s="50">
        <f t="shared" si="1083"/>
        <v>1</v>
      </c>
      <c r="EG889" s="19">
        <f t="shared" si="1084"/>
        <v>1</v>
      </c>
      <c r="EH889" s="19">
        <f t="shared" si="1085"/>
        <v>0</v>
      </c>
      <c r="EI889" s="50">
        <f t="shared" si="1086"/>
        <v>0</v>
      </c>
      <c r="EJ889" s="125">
        <f t="shared" si="1087"/>
        <v>1</v>
      </c>
      <c r="EK889" t="str">
        <f t="shared" si="1088"/>
        <v/>
      </c>
      <c r="EL889" t="str">
        <f t="shared" si="1089"/>
        <v/>
      </c>
      <c r="EM889" t="str">
        <f t="shared" si="1090"/>
        <v/>
      </c>
      <c r="EN889" t="str">
        <f t="shared" si="1091"/>
        <v/>
      </c>
      <c r="EO889" t="str">
        <f t="shared" si="1092"/>
        <v/>
      </c>
      <c r="EP889" t="str">
        <f t="shared" si="1093"/>
        <v/>
      </c>
      <c r="EQ889">
        <f t="shared" si="1094"/>
        <v>214</v>
      </c>
      <c r="ER889" t="str">
        <f t="shared" si="1095"/>
        <v/>
      </c>
      <c r="ES889" t="str">
        <f t="shared" si="1096"/>
        <v/>
      </c>
      <c r="ET889" t="str">
        <f t="shared" si="1097"/>
        <v/>
      </c>
      <c r="EU889" s="61" t="str">
        <f t="shared" si="1098"/>
        <v/>
      </c>
      <c r="EV889" s="53" t="str">
        <f>IF(ISNUMBER(EK889),EK889*#REF!,"")</f>
        <v/>
      </c>
      <c r="EW889" s="53" t="str">
        <f>IF(ISNUMBER(EL889),EL889*#REF!,"")</f>
        <v/>
      </c>
      <c r="EX889" s="53" t="str">
        <f>IF(ISNUMBER(EM889),EM889*#REF!,"")</f>
        <v/>
      </c>
      <c r="EY889" s="53" t="str">
        <f>IF(ISNUMBER(EN889),EN889*#REF!,"")</f>
        <v/>
      </c>
      <c r="EZ889" s="53" t="str">
        <f>IF(ISNUMBER(EO889),EO889*#REF!,"")</f>
        <v/>
      </c>
      <c r="FA889" s="53" t="str">
        <f>IF(ISNUMBER(EP889),EP889*#REF!,"")</f>
        <v/>
      </c>
      <c r="FB889" s="53" t="e">
        <f>IF(ISNUMBER(EQ889),EQ889*#REF!,"")</f>
        <v>#REF!</v>
      </c>
      <c r="FC889" s="53" t="str">
        <f>IF(ISNUMBER(ER889),ER889*#REF!,"")</f>
        <v/>
      </c>
      <c r="FD889" s="53" t="str">
        <f>IF(ISNUMBER(ES889),ES889*#REF!,"")</f>
        <v/>
      </c>
      <c r="FE889" s="53" t="str">
        <f>IF(ISNUMBER(ET889),ET889*#REF!,"")</f>
        <v/>
      </c>
      <c r="FF889" s="52" t="str">
        <f>IF(ISNUMBER(EU889),EU889*#REF!,"")</f>
        <v/>
      </c>
      <c r="FG889" s="55" t="str">
        <f t="shared" si="1099"/>
        <v/>
      </c>
      <c r="FH889" s="55" t="str">
        <f t="shared" si="1100"/>
        <v/>
      </c>
      <c r="FI889" s="55" t="str">
        <f t="shared" si="1101"/>
        <v/>
      </c>
      <c r="FJ889" s="55" t="str">
        <f t="shared" si="1102"/>
        <v/>
      </c>
      <c r="FK889" s="55" t="str">
        <f t="shared" si="1103"/>
        <v/>
      </c>
      <c r="FL889" s="55" t="str">
        <f t="shared" si="1104"/>
        <v/>
      </c>
      <c r="FM889" s="55" t="str">
        <f t="shared" si="1105"/>
        <v/>
      </c>
      <c r="FN889" s="55" t="str">
        <f t="shared" si="1106"/>
        <v/>
      </c>
      <c r="FO889" s="55" t="str">
        <f t="shared" si="1107"/>
        <v/>
      </c>
      <c r="FP889" s="55" t="str">
        <f t="shared" si="1108"/>
        <v/>
      </c>
      <c r="FQ889" s="59" t="str">
        <f t="shared" si="1109"/>
        <v/>
      </c>
      <c r="FR889" s="53" t="str">
        <f t="shared" si="1060"/>
        <v/>
      </c>
      <c r="FS889" s="53">
        <f t="shared" si="1110"/>
        <v>0</v>
      </c>
      <c r="FT889" s="19">
        <f t="shared" si="1111"/>
        <v>1</v>
      </c>
      <c r="FU889" s="19">
        <f t="shared" si="1112"/>
        <v>0</v>
      </c>
      <c r="FV889" s="19">
        <f t="shared" si="1113"/>
        <v>0</v>
      </c>
      <c r="FW889" s="50">
        <f t="shared" si="1114"/>
        <v>0</v>
      </c>
      <c r="FX889" s="120">
        <f t="shared" si="1115"/>
        <v>0</v>
      </c>
      <c r="FY889" s="120">
        <f t="shared" si="1116"/>
        <v>0</v>
      </c>
      <c r="FZ889" s="120">
        <f t="shared" si="1117"/>
        <v>0</v>
      </c>
      <c r="GA889" s="120">
        <f t="shared" si="1118"/>
        <v>0</v>
      </c>
      <c r="GB889" s="120">
        <f t="shared" si="1119"/>
        <v>0</v>
      </c>
      <c r="GC889" s="120">
        <f t="shared" si="1120"/>
        <v>0</v>
      </c>
      <c r="GD889" s="120">
        <f t="shared" si="1121"/>
        <v>0</v>
      </c>
      <c r="GE889" s="120">
        <f t="shared" si="1122"/>
        <v>0</v>
      </c>
      <c r="GF889" s="120">
        <f t="shared" si="1123"/>
        <v>0</v>
      </c>
      <c r="GG889">
        <f t="shared" si="1124"/>
        <v>0</v>
      </c>
      <c r="GH889">
        <f t="shared" si="1125"/>
        <v>0</v>
      </c>
      <c r="GI889">
        <v>6</v>
      </c>
      <c r="GJ889" t="str">
        <f t="shared" si="1126"/>
        <v/>
      </c>
    </row>
    <row r="890" spans="1:192" x14ac:dyDescent="0.2">
      <c r="A890" s="50">
        <f t="shared" si="1127"/>
        <v>889</v>
      </c>
      <c r="B890" s="2" t="s">
        <v>1111</v>
      </c>
      <c r="C890" s="2" t="s">
        <v>1114</v>
      </c>
      <c r="D890" s="2"/>
      <c r="E890" s="2"/>
      <c r="F890" s="66">
        <v>3521020</v>
      </c>
      <c r="G890" s="66">
        <v>5684540</v>
      </c>
      <c r="H890" s="77">
        <f t="shared" si="1066"/>
        <v>520937.16200000001</v>
      </c>
      <c r="I890" s="77">
        <f t="shared" si="1067"/>
        <v>5682705.9740000004</v>
      </c>
      <c r="J890" s="19">
        <v>374.25</v>
      </c>
      <c r="K890" s="66" t="s">
        <v>1333</v>
      </c>
      <c r="L890" s="66">
        <v>200</v>
      </c>
      <c r="M890" s="19">
        <v>77</v>
      </c>
      <c r="N890" s="19">
        <v>197</v>
      </c>
      <c r="Q890" s="58" t="s">
        <v>1339</v>
      </c>
      <c r="R890" s="58" t="s">
        <v>2862</v>
      </c>
      <c r="S890" s="230" t="s">
        <v>1324</v>
      </c>
      <c r="T890" s="241" t="str">
        <f t="shared" si="1068"/>
        <v>-</v>
      </c>
      <c r="U890" s="241" t="str">
        <f t="shared" si="1069"/>
        <v>-</v>
      </c>
      <c r="V890" s="241" t="str">
        <f t="shared" si="1070"/>
        <v>-</v>
      </c>
      <c r="W890" s="241" t="str">
        <f t="shared" si="1059"/>
        <v>-</v>
      </c>
      <c r="X890" s="260">
        <f t="shared" si="1128"/>
        <v>6</v>
      </c>
      <c r="Y890" s="261" t="str">
        <f t="shared" si="1061"/>
        <v/>
      </c>
      <c r="Z890" s="56"/>
      <c r="AA890" s="48">
        <v>34318</v>
      </c>
      <c r="AB890" s="73">
        <v>4</v>
      </c>
      <c r="AC890" s="2"/>
      <c r="AD890" s="2" t="s">
        <v>950</v>
      </c>
      <c r="AE890" s="56"/>
      <c r="AF890" s="66">
        <v>9.6999999999999993</v>
      </c>
      <c r="AG890" s="19">
        <v>450</v>
      </c>
      <c r="AH890" s="19">
        <v>7.12</v>
      </c>
      <c r="AN890" s="55"/>
      <c r="AO890" s="55"/>
      <c r="AP890" s="73"/>
      <c r="AS890" s="193">
        <f>SUM(AU890:BN890)+SUM(BO890:CL890)/1000</f>
        <v>313</v>
      </c>
      <c r="AT890" s="248" t="str">
        <f>FR890</f>
        <v/>
      </c>
      <c r="AU890" s="55">
        <v>3.3</v>
      </c>
      <c r="AV890" s="192">
        <v>20.8</v>
      </c>
      <c r="AW890" s="192">
        <v>47.3</v>
      </c>
      <c r="AX890" s="120">
        <v>9</v>
      </c>
      <c r="AY890" s="120">
        <v>23</v>
      </c>
      <c r="AZ890" s="217">
        <v>195</v>
      </c>
      <c r="BB890">
        <v>1.3</v>
      </c>
      <c r="BD890" s="53"/>
      <c r="BE890" t="s">
        <v>1463</v>
      </c>
      <c r="BF890" s="120" t="s">
        <v>1384</v>
      </c>
      <c r="BJ890">
        <v>13.3</v>
      </c>
      <c r="BK890">
        <v>0</v>
      </c>
      <c r="BN890" s="61" t="s">
        <v>1380</v>
      </c>
      <c r="BP890">
        <v>0</v>
      </c>
      <c r="CM890">
        <v>10.7</v>
      </c>
      <c r="CN890" s="90">
        <v>8.6</v>
      </c>
      <c r="DB890" s="103"/>
      <c r="DC890" s="103"/>
      <c r="DD890" s="103"/>
      <c r="DE890" s="103"/>
      <c r="DF890" s="90"/>
      <c r="DG890" s="103"/>
      <c r="DH890" s="103"/>
      <c r="DI890" s="103"/>
      <c r="DJ890" s="103"/>
      <c r="DK890" s="103"/>
      <c r="DL890" s="103"/>
      <c r="DM890" s="103"/>
      <c r="DN890" s="103"/>
      <c r="DO890" s="103"/>
      <c r="DP890" s="103"/>
      <c r="DQ890" s="103"/>
      <c r="DR890" s="103"/>
      <c r="DS890" s="104"/>
      <c r="DT890" s="50">
        <f t="shared" si="1071"/>
        <v>0</v>
      </c>
      <c r="DU890" s="73">
        <f t="shared" si="1072"/>
        <v>0</v>
      </c>
      <c r="DV890" s="73">
        <f t="shared" si="1073"/>
        <v>0</v>
      </c>
      <c r="DW890" s="73">
        <f t="shared" si="1074"/>
        <v>1</v>
      </c>
      <c r="DX890" s="73">
        <f t="shared" si="1075"/>
        <v>0</v>
      </c>
      <c r="DY890" s="125">
        <f t="shared" si="1076"/>
        <v>0</v>
      </c>
      <c r="DZ890" s="73">
        <f t="shared" si="1077"/>
        <v>1</v>
      </c>
      <c r="EA890" s="19">
        <f t="shared" si="1078"/>
        <v>0</v>
      </c>
      <c r="EB890" s="50">
        <f t="shared" si="1079"/>
        <v>0</v>
      </c>
      <c r="EC890" s="19">
        <f t="shared" si="1080"/>
        <v>1</v>
      </c>
      <c r="ED890" s="19">
        <f t="shared" si="1081"/>
        <v>0</v>
      </c>
      <c r="EE890" s="19">
        <f t="shared" si="1082"/>
        <v>0</v>
      </c>
      <c r="EF890" s="50">
        <f t="shared" si="1083"/>
        <v>0</v>
      </c>
      <c r="EG890" s="19">
        <f t="shared" si="1084"/>
        <v>1</v>
      </c>
      <c r="EH890" s="19">
        <f t="shared" si="1085"/>
        <v>0</v>
      </c>
      <c r="EI890" s="50">
        <f t="shared" si="1086"/>
        <v>0</v>
      </c>
      <c r="EJ890" s="125">
        <f t="shared" si="1087"/>
        <v>1</v>
      </c>
      <c r="EK890">
        <f t="shared" si="1088"/>
        <v>3.3</v>
      </c>
      <c r="EL890">
        <f t="shared" si="1089"/>
        <v>1.3</v>
      </c>
      <c r="EM890">
        <f t="shared" si="1090"/>
        <v>20.8</v>
      </c>
      <c r="EN890">
        <f t="shared" si="1091"/>
        <v>47.3</v>
      </c>
      <c r="EO890" t="str">
        <f t="shared" si="1092"/>
        <v/>
      </c>
      <c r="EP890" t="str">
        <f t="shared" si="1093"/>
        <v/>
      </c>
      <c r="EQ890">
        <f t="shared" si="1094"/>
        <v>195</v>
      </c>
      <c r="ER890" t="str">
        <f t="shared" si="1095"/>
        <v/>
      </c>
      <c r="ES890">
        <f t="shared" si="1096"/>
        <v>13.3</v>
      </c>
      <c r="ET890">
        <f t="shared" si="1097"/>
        <v>23</v>
      </c>
      <c r="EU890" s="61">
        <f t="shared" si="1098"/>
        <v>9</v>
      </c>
      <c r="EV890" s="53" t="e">
        <f>IF(ISNUMBER(EK890),EK890*#REF!,"")</f>
        <v>#REF!</v>
      </c>
      <c r="EW890" s="53" t="e">
        <f>IF(ISNUMBER(EL890),EL890*#REF!,"")</f>
        <v>#REF!</v>
      </c>
      <c r="EX890" s="53" t="e">
        <f>IF(ISNUMBER(EM890),EM890*#REF!,"")</f>
        <v>#REF!</v>
      </c>
      <c r="EY890" s="53" t="e">
        <f>IF(ISNUMBER(EN890),EN890*#REF!,"")</f>
        <v>#REF!</v>
      </c>
      <c r="EZ890" s="53" t="str">
        <f>IF(ISNUMBER(EO890),EO890*#REF!,"")</f>
        <v/>
      </c>
      <c r="FA890" s="53" t="str">
        <f>IF(ISNUMBER(EP890),EP890*#REF!,"")</f>
        <v/>
      </c>
      <c r="FB890" s="53" t="e">
        <f>IF(ISNUMBER(EQ890),EQ890*#REF!,"")</f>
        <v>#REF!</v>
      </c>
      <c r="FC890" s="53" t="str">
        <f>IF(ISNUMBER(ER890),ER890*#REF!,"")</f>
        <v/>
      </c>
      <c r="FD890" s="53" t="e">
        <f>IF(ISNUMBER(ES890),ES890*#REF!,"")</f>
        <v>#REF!</v>
      </c>
      <c r="FE890" s="53" t="e">
        <f>IF(ISNUMBER(ET890),ET890*#REF!,"")</f>
        <v>#REF!</v>
      </c>
      <c r="FF890" s="52" t="e">
        <f>IF(ISNUMBER(EU890),EU890*#REF!,"")</f>
        <v>#REF!</v>
      </c>
      <c r="FG890" s="55" t="str">
        <f t="shared" si="1099"/>
        <v/>
      </c>
      <c r="FH890" s="55" t="str">
        <f t="shared" si="1100"/>
        <v/>
      </c>
      <c r="FI890" s="55" t="str">
        <f t="shared" si="1101"/>
        <v/>
      </c>
      <c r="FJ890" s="55" t="str">
        <f t="shared" si="1102"/>
        <v/>
      </c>
      <c r="FK890" s="55" t="str">
        <f t="shared" si="1103"/>
        <v/>
      </c>
      <c r="FL890" s="55" t="str">
        <f t="shared" si="1104"/>
        <v/>
      </c>
      <c r="FM890" s="55" t="str">
        <f t="shared" si="1105"/>
        <v/>
      </c>
      <c r="FN890" s="55" t="str">
        <f t="shared" si="1106"/>
        <v/>
      </c>
      <c r="FO890" s="55" t="str">
        <f t="shared" si="1107"/>
        <v/>
      </c>
      <c r="FP890" s="55" t="str">
        <f t="shared" si="1108"/>
        <v/>
      </c>
      <c r="FQ890" s="59" t="str">
        <f t="shared" si="1109"/>
        <v/>
      </c>
      <c r="FR890" s="53" t="str">
        <f t="shared" si="1060"/>
        <v/>
      </c>
      <c r="FS890" s="53" t="e">
        <f t="shared" si="1110"/>
        <v>#VALUE!</v>
      </c>
      <c r="FT890" s="19" t="e">
        <f t="shared" si="1111"/>
        <v>#VALUE!</v>
      </c>
      <c r="FU890" s="19" t="e">
        <f t="shared" si="1112"/>
        <v>#VALUE!</v>
      </c>
      <c r="FV890" s="19" t="e">
        <f t="shared" si="1113"/>
        <v>#VALUE!</v>
      </c>
      <c r="FW890" s="50" t="e">
        <f t="shared" si="1114"/>
        <v>#VALUE!</v>
      </c>
      <c r="FX890" s="120">
        <f t="shared" si="1115"/>
        <v>0</v>
      </c>
      <c r="FY890" s="120">
        <f t="shared" si="1116"/>
        <v>0</v>
      </c>
      <c r="FZ890" s="120">
        <f t="shared" si="1117"/>
        <v>0</v>
      </c>
      <c r="GA890" s="120">
        <f t="shared" si="1118"/>
        <v>0</v>
      </c>
      <c r="GB890" s="120">
        <f t="shared" si="1119"/>
        <v>0</v>
      </c>
      <c r="GC890" s="120">
        <f t="shared" si="1120"/>
        <v>0</v>
      </c>
      <c r="GD890" s="120">
        <f t="shared" si="1121"/>
        <v>0</v>
      </c>
      <c r="GE890" s="120">
        <f t="shared" si="1122"/>
        <v>0</v>
      </c>
      <c r="GF890" s="120">
        <f t="shared" si="1123"/>
        <v>0</v>
      </c>
      <c r="GG890">
        <f t="shared" si="1124"/>
        <v>0</v>
      </c>
      <c r="GH890">
        <f t="shared" si="1125"/>
        <v>0</v>
      </c>
      <c r="GI890">
        <v>6</v>
      </c>
      <c r="GJ890" t="str">
        <f t="shared" si="1126"/>
        <v/>
      </c>
    </row>
    <row r="891" spans="1:192" x14ac:dyDescent="0.2">
      <c r="A891" s="50">
        <f t="shared" si="1127"/>
        <v>890</v>
      </c>
      <c r="B891" s="2" t="s">
        <v>1108</v>
      </c>
      <c r="C891" s="2" t="s">
        <v>1101</v>
      </c>
      <c r="D891" s="2" t="s">
        <v>1102</v>
      </c>
      <c r="E891" s="2"/>
      <c r="F891" s="19">
        <v>3526420</v>
      </c>
      <c r="G891" s="19">
        <v>5681220</v>
      </c>
      <c r="H891" s="77">
        <f t="shared" si="1066"/>
        <v>526335.00199999998</v>
      </c>
      <c r="I891" s="77">
        <f t="shared" si="1067"/>
        <v>5679387.3020000001</v>
      </c>
      <c r="J891" s="19">
        <v>248.36</v>
      </c>
      <c r="K891" s="66" t="s">
        <v>1333</v>
      </c>
      <c r="L891" s="19">
        <v>207.5</v>
      </c>
      <c r="M891" s="19">
        <v>114</v>
      </c>
      <c r="N891" s="19">
        <v>201</v>
      </c>
      <c r="O891"/>
      <c r="P891"/>
      <c r="Q891" t="s">
        <v>1339</v>
      </c>
      <c r="R891" s="58" t="s">
        <v>2862</v>
      </c>
      <c r="S891" s="2" t="s">
        <v>1324</v>
      </c>
      <c r="T891" s="241" t="str">
        <f t="shared" si="1068"/>
        <v>-</v>
      </c>
      <c r="U891" s="241" t="str">
        <f t="shared" si="1069"/>
        <v>-</v>
      </c>
      <c r="V891" s="241" t="str">
        <f t="shared" si="1070"/>
        <v>-</v>
      </c>
      <c r="W891" s="241" t="str">
        <f t="shared" si="1059"/>
        <v>-</v>
      </c>
      <c r="X891" s="260">
        <f t="shared" si="1128"/>
        <v>6</v>
      </c>
      <c r="Y891" s="261" t="str">
        <f t="shared" si="1061"/>
        <v/>
      </c>
      <c r="Z891" s="56"/>
      <c r="AA891" s="48" t="s">
        <v>1779</v>
      </c>
      <c r="AB891" s="73">
        <v>1</v>
      </c>
      <c r="AC891" s="2" t="s">
        <v>1038</v>
      </c>
      <c r="AD891" s="2" t="s">
        <v>1780</v>
      </c>
      <c r="AE891" s="70" t="s">
        <v>1431</v>
      </c>
      <c r="AF891" s="66">
        <v>14.2</v>
      </c>
      <c r="AH891" s="19">
        <v>7.1</v>
      </c>
      <c r="AS891" s="204"/>
      <c r="AT891" s="249"/>
      <c r="AU891" s="51"/>
      <c r="AV891" s="51"/>
      <c r="AW891" s="51"/>
      <c r="AX891" s="51"/>
      <c r="AY891" s="51"/>
      <c r="AZ891" s="229">
        <v>244</v>
      </c>
      <c r="CN891" s="103">
        <v>22</v>
      </c>
      <c r="DB891" s="103"/>
      <c r="DC891" s="90" t="s">
        <v>1801</v>
      </c>
      <c r="DD891" s="103"/>
      <c r="DE891" s="103">
        <v>-13.6</v>
      </c>
      <c r="DF891" s="90" t="s">
        <v>2473</v>
      </c>
      <c r="DG891" s="103"/>
      <c r="DH891" s="103"/>
      <c r="DI891" s="103"/>
      <c r="DJ891" s="103"/>
      <c r="DK891" s="103"/>
      <c r="DL891" s="103"/>
      <c r="DM891" s="103"/>
      <c r="DN891" s="103"/>
      <c r="DO891" s="103"/>
      <c r="DP891" s="103"/>
      <c r="DQ891" s="103"/>
      <c r="DR891" s="103"/>
      <c r="DS891" s="104"/>
      <c r="DT891" s="50">
        <f t="shared" si="1071"/>
        <v>1</v>
      </c>
      <c r="DU891" s="73">
        <f t="shared" si="1072"/>
        <v>0</v>
      </c>
      <c r="DV891" s="73">
        <f t="shared" si="1073"/>
        <v>0</v>
      </c>
      <c r="DW891" s="73">
        <f t="shared" si="1074"/>
        <v>1</v>
      </c>
      <c r="DX891" s="73">
        <f t="shared" si="1075"/>
        <v>0</v>
      </c>
      <c r="DY891" s="125">
        <f t="shared" si="1076"/>
        <v>0</v>
      </c>
      <c r="DZ891" s="73">
        <f t="shared" si="1077"/>
        <v>1</v>
      </c>
      <c r="EA891" s="19">
        <f t="shared" si="1078"/>
        <v>0</v>
      </c>
      <c r="EB891" s="50">
        <f t="shared" si="1079"/>
        <v>0</v>
      </c>
      <c r="EC891" s="19">
        <f t="shared" si="1080"/>
        <v>0</v>
      </c>
      <c r="ED891" s="19">
        <f t="shared" si="1081"/>
        <v>0</v>
      </c>
      <c r="EE891" s="19">
        <f t="shared" si="1082"/>
        <v>0</v>
      </c>
      <c r="EF891" s="50">
        <f t="shared" si="1083"/>
        <v>1</v>
      </c>
      <c r="EG891" s="19">
        <f t="shared" si="1084"/>
        <v>1</v>
      </c>
      <c r="EH891" s="19">
        <f t="shared" si="1085"/>
        <v>0</v>
      </c>
      <c r="EI891" s="50">
        <f t="shared" si="1086"/>
        <v>0</v>
      </c>
      <c r="EJ891" s="125">
        <f t="shared" si="1087"/>
        <v>1</v>
      </c>
      <c r="EK891" t="str">
        <f t="shared" si="1088"/>
        <v/>
      </c>
      <c r="EL891" t="str">
        <f t="shared" si="1089"/>
        <v/>
      </c>
      <c r="EM891" t="str">
        <f t="shared" si="1090"/>
        <v/>
      </c>
      <c r="EN891" t="str">
        <f t="shared" si="1091"/>
        <v/>
      </c>
      <c r="EO891" t="str">
        <f t="shared" si="1092"/>
        <v/>
      </c>
      <c r="EP891" t="str">
        <f t="shared" si="1093"/>
        <v/>
      </c>
      <c r="EQ891">
        <f t="shared" si="1094"/>
        <v>244</v>
      </c>
      <c r="ER891" t="str">
        <f t="shared" si="1095"/>
        <v/>
      </c>
      <c r="ES891" t="str">
        <f t="shared" si="1096"/>
        <v/>
      </c>
      <c r="ET891" t="str">
        <f t="shared" si="1097"/>
        <v/>
      </c>
      <c r="EU891" s="61" t="str">
        <f t="shared" si="1098"/>
        <v/>
      </c>
      <c r="EV891" s="53" t="str">
        <f>IF(ISNUMBER(EK891),EK891*#REF!,"")</f>
        <v/>
      </c>
      <c r="EW891" s="53" t="str">
        <f>IF(ISNUMBER(EL891),EL891*#REF!,"")</f>
        <v/>
      </c>
      <c r="EX891" s="53" t="str">
        <f>IF(ISNUMBER(EM891),EM891*#REF!,"")</f>
        <v/>
      </c>
      <c r="EY891" s="53" t="str">
        <f>IF(ISNUMBER(EN891),EN891*#REF!,"")</f>
        <v/>
      </c>
      <c r="EZ891" s="53" t="str">
        <f>IF(ISNUMBER(EO891),EO891*#REF!,"")</f>
        <v/>
      </c>
      <c r="FA891" s="53" t="str">
        <f>IF(ISNUMBER(EP891),EP891*#REF!,"")</f>
        <v/>
      </c>
      <c r="FB891" s="53" t="e">
        <f>IF(ISNUMBER(EQ891),EQ891*#REF!,"")</f>
        <v>#REF!</v>
      </c>
      <c r="FC891" s="53" t="str">
        <f>IF(ISNUMBER(ER891),ER891*#REF!,"")</f>
        <v/>
      </c>
      <c r="FD891" s="53" t="str">
        <f>IF(ISNUMBER(ES891),ES891*#REF!,"")</f>
        <v/>
      </c>
      <c r="FE891" s="53" t="str">
        <f>IF(ISNUMBER(ET891),ET891*#REF!,"")</f>
        <v/>
      </c>
      <c r="FF891" s="52" t="str">
        <f>IF(ISNUMBER(EU891),EU891*#REF!,"")</f>
        <v/>
      </c>
      <c r="FG891" s="55" t="str">
        <f t="shared" si="1099"/>
        <v/>
      </c>
      <c r="FH891" s="55" t="str">
        <f t="shared" si="1100"/>
        <v/>
      </c>
      <c r="FI891" s="55" t="str">
        <f t="shared" si="1101"/>
        <v/>
      </c>
      <c r="FJ891" s="55" t="str">
        <f t="shared" si="1102"/>
        <v/>
      </c>
      <c r="FK891" s="55" t="str">
        <f t="shared" si="1103"/>
        <v/>
      </c>
      <c r="FL891" s="55" t="str">
        <f t="shared" si="1104"/>
        <v/>
      </c>
      <c r="FM891" s="55" t="str">
        <f t="shared" si="1105"/>
        <v/>
      </c>
      <c r="FN891" s="55" t="str">
        <f t="shared" si="1106"/>
        <v/>
      </c>
      <c r="FO891" s="55" t="str">
        <f t="shared" si="1107"/>
        <v/>
      </c>
      <c r="FP891" s="55" t="str">
        <f t="shared" si="1108"/>
        <v/>
      </c>
      <c r="FQ891" s="59" t="str">
        <f t="shared" si="1109"/>
        <v/>
      </c>
      <c r="FR891" s="53" t="str">
        <f t="shared" si="1060"/>
        <v/>
      </c>
      <c r="FS891" s="53">
        <f t="shared" si="1110"/>
        <v>0</v>
      </c>
      <c r="FT891" s="19">
        <f t="shared" si="1111"/>
        <v>1</v>
      </c>
      <c r="FU891" s="19">
        <f t="shared" si="1112"/>
        <v>0</v>
      </c>
      <c r="FV891" s="19">
        <f t="shared" si="1113"/>
        <v>0</v>
      </c>
      <c r="FW891" s="50">
        <f t="shared" si="1114"/>
        <v>0</v>
      </c>
      <c r="FX891" s="120">
        <f t="shared" si="1115"/>
        <v>0</v>
      </c>
      <c r="FY891" s="120">
        <f t="shared" si="1116"/>
        <v>0</v>
      </c>
      <c r="FZ891" s="120">
        <f t="shared" si="1117"/>
        <v>0</v>
      </c>
      <c r="GA891" s="120">
        <f t="shared" si="1118"/>
        <v>0</v>
      </c>
      <c r="GB891" s="120">
        <f t="shared" si="1119"/>
        <v>0</v>
      </c>
      <c r="GC891" s="120">
        <f t="shared" si="1120"/>
        <v>0</v>
      </c>
      <c r="GD891" s="120">
        <f t="shared" si="1121"/>
        <v>0</v>
      </c>
      <c r="GE891" s="120">
        <f t="shared" si="1122"/>
        <v>0</v>
      </c>
      <c r="GF891" s="120">
        <f t="shared" si="1123"/>
        <v>0</v>
      </c>
      <c r="GG891">
        <f t="shared" si="1124"/>
        <v>0</v>
      </c>
      <c r="GH891">
        <f t="shared" si="1125"/>
        <v>0</v>
      </c>
      <c r="GI891">
        <v>6</v>
      </c>
      <c r="GJ891" t="str">
        <f t="shared" si="1126"/>
        <v/>
      </c>
    </row>
    <row r="892" spans="1:192" x14ac:dyDescent="0.2">
      <c r="A892" s="50">
        <f t="shared" si="1127"/>
        <v>891</v>
      </c>
      <c r="B892" s="2" t="s">
        <v>1108</v>
      </c>
      <c r="C892" s="2" t="s">
        <v>1101</v>
      </c>
      <c r="D892" s="2" t="s">
        <v>1102</v>
      </c>
      <c r="E892" s="2"/>
      <c r="F892" s="19">
        <v>3526420</v>
      </c>
      <c r="G892" s="19">
        <v>5681220</v>
      </c>
      <c r="H892" s="77">
        <f t="shared" si="1066"/>
        <v>526335.00199999998</v>
      </c>
      <c r="I892" s="77">
        <f t="shared" si="1067"/>
        <v>5679387.3020000001</v>
      </c>
      <c r="J892" s="19">
        <v>248.36</v>
      </c>
      <c r="K892" s="66" t="s">
        <v>1333</v>
      </c>
      <c r="L892" s="19">
        <v>207.5</v>
      </c>
      <c r="M892" s="19">
        <v>114</v>
      </c>
      <c r="N892" s="19">
        <v>201</v>
      </c>
      <c r="O892"/>
      <c r="P892"/>
      <c r="Q892" t="s">
        <v>1339</v>
      </c>
      <c r="R892" s="58" t="s">
        <v>2862</v>
      </c>
      <c r="S892" s="2" t="s">
        <v>1324</v>
      </c>
      <c r="T892" s="241" t="str">
        <f t="shared" si="1068"/>
        <v>-</v>
      </c>
      <c r="U892" s="241" t="str">
        <f t="shared" si="1069"/>
        <v>-</v>
      </c>
      <c r="V892" s="241" t="str">
        <f t="shared" si="1070"/>
        <v>-</v>
      </c>
      <c r="W892" s="241" t="str">
        <f t="shared" si="1059"/>
        <v>-</v>
      </c>
      <c r="X892" s="260">
        <f t="shared" si="1128"/>
        <v>6</v>
      </c>
      <c r="Y892" s="261" t="str">
        <f t="shared" si="1061"/>
        <v/>
      </c>
      <c r="Z892" s="56"/>
      <c r="AA892" s="48" t="s">
        <v>1783</v>
      </c>
      <c r="AB892" s="73">
        <v>2</v>
      </c>
      <c r="AC892" s="2" t="s">
        <v>1038</v>
      </c>
      <c r="AD892" s="2" t="s">
        <v>1780</v>
      </c>
      <c r="AE892" s="70" t="s">
        <v>1431</v>
      </c>
      <c r="AF892" s="66">
        <v>14.4</v>
      </c>
      <c r="AH892" s="19">
        <v>7.1</v>
      </c>
      <c r="AS892" s="204"/>
      <c r="AT892" s="249"/>
      <c r="AU892" s="51"/>
      <c r="AV892" s="51"/>
      <c r="AW892" s="51"/>
      <c r="AX892" s="51"/>
      <c r="AY892" s="51"/>
      <c r="AZ892" s="229">
        <v>287</v>
      </c>
      <c r="CN892" s="103">
        <v>19</v>
      </c>
      <c r="DB892" s="103"/>
      <c r="DC892" s="90" t="s">
        <v>1810</v>
      </c>
      <c r="DD892" s="103"/>
      <c r="DE892" s="103">
        <v>-13.5</v>
      </c>
      <c r="DF892" s="90" t="s">
        <v>2474</v>
      </c>
      <c r="DG892" s="103">
        <v>-8.5399999999999991</v>
      </c>
      <c r="DH892" s="103"/>
      <c r="DI892" s="103"/>
      <c r="DJ892" s="103"/>
      <c r="DK892" s="103"/>
      <c r="DL892" s="103"/>
      <c r="DM892" s="103"/>
      <c r="DN892" s="103"/>
      <c r="DO892" s="103"/>
      <c r="DP892" s="103"/>
      <c r="DQ892" s="103"/>
      <c r="DR892" s="103"/>
      <c r="DS892" s="104"/>
      <c r="DT892" s="50">
        <f t="shared" si="1071"/>
        <v>0</v>
      </c>
      <c r="DU892" s="73">
        <f t="shared" si="1072"/>
        <v>0</v>
      </c>
      <c r="DV892" s="73">
        <f t="shared" si="1073"/>
        <v>0</v>
      </c>
      <c r="DW892" s="73">
        <f t="shared" si="1074"/>
        <v>1</v>
      </c>
      <c r="DX892" s="73">
        <f t="shared" si="1075"/>
        <v>0</v>
      </c>
      <c r="DY892" s="125">
        <f t="shared" si="1076"/>
        <v>0</v>
      </c>
      <c r="DZ892" s="73">
        <f t="shared" si="1077"/>
        <v>1</v>
      </c>
      <c r="EA892" s="19">
        <f t="shared" si="1078"/>
        <v>0</v>
      </c>
      <c r="EB892" s="50">
        <f t="shared" si="1079"/>
        <v>0</v>
      </c>
      <c r="EC892" s="19">
        <f t="shared" si="1080"/>
        <v>0</v>
      </c>
      <c r="ED892" s="19">
        <f t="shared" si="1081"/>
        <v>0</v>
      </c>
      <c r="EE892" s="19">
        <f t="shared" si="1082"/>
        <v>0</v>
      </c>
      <c r="EF892" s="50">
        <f t="shared" si="1083"/>
        <v>1</v>
      </c>
      <c r="EG892" s="19">
        <f t="shared" si="1084"/>
        <v>1</v>
      </c>
      <c r="EH892" s="19">
        <f t="shared" si="1085"/>
        <v>0</v>
      </c>
      <c r="EI892" s="50">
        <f t="shared" si="1086"/>
        <v>0</v>
      </c>
      <c r="EJ892" s="125">
        <f t="shared" si="1087"/>
        <v>1</v>
      </c>
      <c r="EK892" t="str">
        <f t="shared" si="1088"/>
        <v/>
      </c>
      <c r="EL892" t="str">
        <f t="shared" si="1089"/>
        <v/>
      </c>
      <c r="EM892" t="str">
        <f t="shared" si="1090"/>
        <v/>
      </c>
      <c r="EN892" t="str">
        <f t="shared" si="1091"/>
        <v/>
      </c>
      <c r="EO892" t="str">
        <f t="shared" si="1092"/>
        <v/>
      </c>
      <c r="EP892" t="str">
        <f t="shared" si="1093"/>
        <v/>
      </c>
      <c r="EQ892">
        <f t="shared" si="1094"/>
        <v>287</v>
      </c>
      <c r="ER892" t="str">
        <f t="shared" si="1095"/>
        <v/>
      </c>
      <c r="ES892" t="str">
        <f t="shared" si="1096"/>
        <v/>
      </c>
      <c r="ET892" t="str">
        <f t="shared" si="1097"/>
        <v/>
      </c>
      <c r="EU892" s="61" t="str">
        <f t="shared" si="1098"/>
        <v/>
      </c>
      <c r="EV892" s="53" t="str">
        <f>IF(ISNUMBER(EK892),EK892*#REF!,"")</f>
        <v/>
      </c>
      <c r="EW892" s="53" t="str">
        <f>IF(ISNUMBER(EL892),EL892*#REF!,"")</f>
        <v/>
      </c>
      <c r="EX892" s="53" t="str">
        <f>IF(ISNUMBER(EM892),EM892*#REF!,"")</f>
        <v/>
      </c>
      <c r="EY892" s="53" t="str">
        <f>IF(ISNUMBER(EN892),EN892*#REF!,"")</f>
        <v/>
      </c>
      <c r="EZ892" s="53" t="str">
        <f>IF(ISNUMBER(EO892),EO892*#REF!,"")</f>
        <v/>
      </c>
      <c r="FA892" s="53" t="str">
        <f>IF(ISNUMBER(EP892),EP892*#REF!,"")</f>
        <v/>
      </c>
      <c r="FB892" s="53" t="e">
        <f>IF(ISNUMBER(EQ892),EQ892*#REF!,"")</f>
        <v>#REF!</v>
      </c>
      <c r="FC892" s="53" t="str">
        <f>IF(ISNUMBER(ER892),ER892*#REF!,"")</f>
        <v/>
      </c>
      <c r="FD892" s="53" t="str">
        <f>IF(ISNUMBER(ES892),ES892*#REF!,"")</f>
        <v/>
      </c>
      <c r="FE892" s="53" t="str">
        <f>IF(ISNUMBER(ET892),ET892*#REF!,"")</f>
        <v/>
      </c>
      <c r="FF892" s="52" t="str">
        <f>IF(ISNUMBER(EU892),EU892*#REF!,"")</f>
        <v/>
      </c>
      <c r="FG892" s="55" t="str">
        <f t="shared" si="1099"/>
        <v/>
      </c>
      <c r="FH892" s="55" t="str">
        <f t="shared" si="1100"/>
        <v/>
      </c>
      <c r="FI892" s="55" t="str">
        <f t="shared" si="1101"/>
        <v/>
      </c>
      <c r="FJ892" s="55" t="str">
        <f t="shared" si="1102"/>
        <v/>
      </c>
      <c r="FK892" s="55" t="str">
        <f t="shared" si="1103"/>
        <v/>
      </c>
      <c r="FL892" s="55" t="str">
        <f t="shared" si="1104"/>
        <v/>
      </c>
      <c r="FM892" s="55" t="str">
        <f t="shared" si="1105"/>
        <v/>
      </c>
      <c r="FN892" s="55" t="str">
        <f t="shared" si="1106"/>
        <v/>
      </c>
      <c r="FO892" s="55" t="str">
        <f t="shared" si="1107"/>
        <v/>
      </c>
      <c r="FP892" s="55" t="str">
        <f t="shared" si="1108"/>
        <v/>
      </c>
      <c r="FQ892" s="59" t="str">
        <f t="shared" si="1109"/>
        <v/>
      </c>
      <c r="FR892" s="53" t="str">
        <f t="shared" si="1060"/>
        <v/>
      </c>
      <c r="FS892" s="53">
        <f t="shared" si="1110"/>
        <v>0</v>
      </c>
      <c r="FT892" s="19">
        <f t="shared" si="1111"/>
        <v>1</v>
      </c>
      <c r="FU892" s="19">
        <f t="shared" si="1112"/>
        <v>0</v>
      </c>
      <c r="FV892" s="19">
        <f t="shared" si="1113"/>
        <v>0</v>
      </c>
      <c r="FW892" s="50">
        <f t="shared" si="1114"/>
        <v>0</v>
      </c>
      <c r="FX892" s="120">
        <f t="shared" si="1115"/>
        <v>0</v>
      </c>
      <c r="FY892" s="120">
        <f t="shared" si="1116"/>
        <v>0</v>
      </c>
      <c r="FZ892" s="120">
        <f t="shared" si="1117"/>
        <v>0</v>
      </c>
      <c r="GA892" s="120">
        <f t="shared" si="1118"/>
        <v>0</v>
      </c>
      <c r="GB892" s="120">
        <f t="shared" si="1119"/>
        <v>0</v>
      </c>
      <c r="GC892" s="120">
        <f t="shared" si="1120"/>
        <v>0</v>
      </c>
      <c r="GD892" s="120">
        <f t="shared" si="1121"/>
        <v>0</v>
      </c>
      <c r="GE892" s="120">
        <f t="shared" si="1122"/>
        <v>0</v>
      </c>
      <c r="GF892" s="120">
        <f t="shared" si="1123"/>
        <v>0</v>
      </c>
      <c r="GG892">
        <f t="shared" si="1124"/>
        <v>0</v>
      </c>
      <c r="GH892">
        <f t="shared" si="1125"/>
        <v>0</v>
      </c>
      <c r="GI892">
        <v>6</v>
      </c>
      <c r="GJ892" t="str">
        <f t="shared" si="1126"/>
        <v/>
      </c>
    </row>
    <row r="893" spans="1:192" x14ac:dyDescent="0.2">
      <c r="A893" s="50">
        <f t="shared" si="1127"/>
        <v>892</v>
      </c>
      <c r="B893" s="2" t="s">
        <v>1108</v>
      </c>
      <c r="C893" s="2" t="s">
        <v>1101</v>
      </c>
      <c r="D893" s="2" t="s">
        <v>1102</v>
      </c>
      <c r="E893" s="2"/>
      <c r="F893" s="19">
        <v>3526420</v>
      </c>
      <c r="G893" s="19">
        <v>5681220</v>
      </c>
      <c r="H893" s="77">
        <f t="shared" si="1066"/>
        <v>526335.00199999998</v>
      </c>
      <c r="I893" s="77">
        <f t="shared" si="1067"/>
        <v>5679387.3020000001</v>
      </c>
      <c r="J893" s="19">
        <v>248.36</v>
      </c>
      <c r="K893" s="66" t="s">
        <v>1333</v>
      </c>
      <c r="L893" s="19">
        <v>207.5</v>
      </c>
      <c r="M893" s="19">
        <v>114</v>
      </c>
      <c r="N893" s="19">
        <v>201</v>
      </c>
      <c r="O893"/>
      <c r="P893"/>
      <c r="Q893" t="s">
        <v>1339</v>
      </c>
      <c r="R893" s="58" t="s">
        <v>2862</v>
      </c>
      <c r="S893" s="2" t="s">
        <v>1324</v>
      </c>
      <c r="T893" s="241" t="str">
        <f t="shared" si="1068"/>
        <v>-</v>
      </c>
      <c r="U893" s="241" t="str">
        <f t="shared" si="1069"/>
        <v>-</v>
      </c>
      <c r="V893" s="241" t="str">
        <f t="shared" si="1070"/>
        <v>-</v>
      </c>
      <c r="W893" s="241" t="str">
        <f t="shared" si="1059"/>
        <v>-</v>
      </c>
      <c r="X893" s="260">
        <f t="shared" si="1128"/>
        <v>6</v>
      </c>
      <c r="Y893" s="261" t="str">
        <f t="shared" si="1061"/>
        <v/>
      </c>
      <c r="Z893" s="56"/>
      <c r="AA893" s="131">
        <v>33742</v>
      </c>
      <c r="AB893" s="73">
        <v>3</v>
      </c>
      <c r="AC893" s="2" t="s">
        <v>1038</v>
      </c>
      <c r="AD893" s="2" t="s">
        <v>1786</v>
      </c>
      <c r="AE893" s="70" t="s">
        <v>1787</v>
      </c>
      <c r="AF893" s="66">
        <v>15.5</v>
      </c>
      <c r="AG893" s="19">
        <v>607</v>
      </c>
      <c r="AH893" s="19">
        <v>7.33</v>
      </c>
      <c r="AS893" s="193">
        <f>SUM(AU893:BN893)+SUM(BO893:CL893)/1000</f>
        <v>505.11000000000007</v>
      </c>
      <c r="AT893" s="248" t="str">
        <f>FR893</f>
        <v/>
      </c>
      <c r="AU893">
        <v>31</v>
      </c>
      <c r="AV893">
        <v>35.4</v>
      </c>
      <c r="AW893">
        <v>49.8</v>
      </c>
      <c r="AX893">
        <v>17.600000000000001</v>
      </c>
      <c r="AY893">
        <v>60.4</v>
      </c>
      <c r="AZ893" s="217">
        <v>306</v>
      </c>
      <c r="BB893">
        <v>3.6</v>
      </c>
      <c r="BD893">
        <v>0</v>
      </c>
      <c r="BE893">
        <v>0.01</v>
      </c>
      <c r="BF893">
        <v>0</v>
      </c>
      <c r="BJ893">
        <v>1.3</v>
      </c>
      <c r="BK893">
        <v>0</v>
      </c>
      <c r="BN893" s="61" t="s">
        <v>2340</v>
      </c>
      <c r="BP893">
        <v>0</v>
      </c>
      <c r="CM893">
        <v>3.9</v>
      </c>
      <c r="CN893" s="103">
        <v>12.1</v>
      </c>
      <c r="DB893" s="103"/>
      <c r="DC893" s="90" t="s">
        <v>1795</v>
      </c>
      <c r="DD893" s="103"/>
      <c r="DE893" s="103">
        <v>-13.7</v>
      </c>
      <c r="DF893" s="90" t="s">
        <v>1815</v>
      </c>
      <c r="DG893" s="231">
        <v>-8.9</v>
      </c>
      <c r="DH893" s="103"/>
      <c r="DI893" s="103"/>
      <c r="DJ893" s="103"/>
      <c r="DK893" s="103"/>
      <c r="DL893" s="103"/>
      <c r="DM893" s="103"/>
      <c r="DN893" s="103"/>
      <c r="DO893" s="103"/>
      <c r="DP893" s="103"/>
      <c r="DQ893" s="103"/>
      <c r="DR893" s="103"/>
      <c r="DS893" s="104"/>
      <c r="DT893" s="50">
        <f t="shared" si="1071"/>
        <v>0</v>
      </c>
      <c r="DU893" s="73">
        <f t="shared" si="1072"/>
        <v>0</v>
      </c>
      <c r="DV893" s="73">
        <f t="shared" si="1073"/>
        <v>0</v>
      </c>
      <c r="DW893" s="73">
        <f t="shared" si="1074"/>
        <v>1</v>
      </c>
      <c r="DX893" s="73">
        <f t="shared" si="1075"/>
        <v>0</v>
      </c>
      <c r="DY893" s="125">
        <f t="shared" si="1076"/>
        <v>0</v>
      </c>
      <c r="DZ893" s="73">
        <f t="shared" si="1077"/>
        <v>1</v>
      </c>
      <c r="EA893" s="19">
        <f t="shared" si="1078"/>
        <v>0</v>
      </c>
      <c r="EB893" s="50">
        <f t="shared" si="1079"/>
        <v>0</v>
      </c>
      <c r="EC893" s="19">
        <f t="shared" si="1080"/>
        <v>1</v>
      </c>
      <c r="ED893" s="19">
        <f t="shared" si="1081"/>
        <v>0</v>
      </c>
      <c r="EE893" s="19">
        <f t="shared" si="1082"/>
        <v>0</v>
      </c>
      <c r="EF893" s="50">
        <f t="shared" si="1083"/>
        <v>0</v>
      </c>
      <c r="EG893" s="19">
        <f t="shared" si="1084"/>
        <v>1</v>
      </c>
      <c r="EH893" s="19">
        <f t="shared" si="1085"/>
        <v>0</v>
      </c>
      <c r="EI893" s="50">
        <f t="shared" si="1086"/>
        <v>0</v>
      </c>
      <c r="EJ893" s="125">
        <f t="shared" si="1087"/>
        <v>1</v>
      </c>
      <c r="EK893">
        <f t="shared" si="1088"/>
        <v>31</v>
      </c>
      <c r="EL893">
        <f t="shared" si="1089"/>
        <v>3.6</v>
      </c>
      <c r="EM893">
        <f t="shared" si="1090"/>
        <v>35.4</v>
      </c>
      <c r="EN893">
        <f t="shared" si="1091"/>
        <v>49.8</v>
      </c>
      <c r="EO893">
        <f t="shared" si="1092"/>
        <v>0</v>
      </c>
      <c r="EP893">
        <f t="shared" si="1093"/>
        <v>0.01</v>
      </c>
      <c r="EQ893">
        <f t="shared" si="1094"/>
        <v>306</v>
      </c>
      <c r="ER893" t="str">
        <f t="shared" si="1095"/>
        <v/>
      </c>
      <c r="ES893">
        <f t="shared" si="1096"/>
        <v>1.3</v>
      </c>
      <c r="ET893">
        <f t="shared" si="1097"/>
        <v>60.4</v>
      </c>
      <c r="EU893" s="61">
        <f t="shared" si="1098"/>
        <v>17.600000000000001</v>
      </c>
      <c r="EV893" s="53" t="e">
        <f>IF(ISNUMBER(EK893),EK893*#REF!,"")</f>
        <v>#REF!</v>
      </c>
      <c r="EW893" s="53" t="e">
        <f>IF(ISNUMBER(EL893),EL893*#REF!,"")</f>
        <v>#REF!</v>
      </c>
      <c r="EX893" s="53" t="e">
        <f>IF(ISNUMBER(EM893),EM893*#REF!,"")</f>
        <v>#REF!</v>
      </c>
      <c r="EY893" s="53" t="e">
        <f>IF(ISNUMBER(EN893),EN893*#REF!,"")</f>
        <v>#REF!</v>
      </c>
      <c r="EZ893" s="53" t="e">
        <f>IF(ISNUMBER(EO893),EO893*#REF!,"")</f>
        <v>#REF!</v>
      </c>
      <c r="FA893" s="53" t="e">
        <f>IF(ISNUMBER(EP893),EP893*#REF!,"")</f>
        <v>#REF!</v>
      </c>
      <c r="FB893" s="53" t="e">
        <f>IF(ISNUMBER(EQ893),EQ893*#REF!,"")</f>
        <v>#REF!</v>
      </c>
      <c r="FC893" s="53" t="str">
        <f>IF(ISNUMBER(ER893),ER893*#REF!,"")</f>
        <v/>
      </c>
      <c r="FD893" s="53" t="e">
        <f>IF(ISNUMBER(ES893),ES893*#REF!,"")</f>
        <v>#REF!</v>
      </c>
      <c r="FE893" s="53" t="e">
        <f>IF(ISNUMBER(ET893),ET893*#REF!,"")</f>
        <v>#REF!</v>
      </c>
      <c r="FF893" s="52" t="e">
        <f>IF(ISNUMBER(EU893),EU893*#REF!,"")</f>
        <v>#REF!</v>
      </c>
      <c r="FG893" s="55" t="str">
        <f t="shared" si="1099"/>
        <v/>
      </c>
      <c r="FH893" s="55" t="str">
        <f t="shared" si="1100"/>
        <v/>
      </c>
      <c r="FI893" s="55" t="str">
        <f t="shared" si="1101"/>
        <v/>
      </c>
      <c r="FJ893" s="55" t="str">
        <f t="shared" si="1102"/>
        <v/>
      </c>
      <c r="FK893" s="55" t="str">
        <f t="shared" si="1103"/>
        <v/>
      </c>
      <c r="FL893" s="55" t="str">
        <f t="shared" si="1104"/>
        <v/>
      </c>
      <c r="FM893" s="55" t="str">
        <f t="shared" si="1105"/>
        <v/>
      </c>
      <c r="FN893" s="55" t="str">
        <f t="shared" si="1106"/>
        <v/>
      </c>
      <c r="FO893" s="55" t="str">
        <f t="shared" si="1107"/>
        <v/>
      </c>
      <c r="FP893" s="55" t="str">
        <f t="shared" si="1108"/>
        <v/>
      </c>
      <c r="FQ893" s="59" t="str">
        <f t="shared" si="1109"/>
        <v/>
      </c>
      <c r="FR893" s="53" t="str">
        <f t="shared" si="1060"/>
        <v/>
      </c>
      <c r="FS893" s="53" t="e">
        <f t="shared" si="1110"/>
        <v>#VALUE!</v>
      </c>
      <c r="FT893" s="19" t="e">
        <f t="shared" si="1111"/>
        <v>#VALUE!</v>
      </c>
      <c r="FU893" s="19" t="e">
        <f t="shared" si="1112"/>
        <v>#VALUE!</v>
      </c>
      <c r="FV893" s="19" t="e">
        <f t="shared" si="1113"/>
        <v>#VALUE!</v>
      </c>
      <c r="FW893" s="50" t="e">
        <f t="shared" si="1114"/>
        <v>#VALUE!</v>
      </c>
      <c r="FX893" s="120">
        <f t="shared" si="1115"/>
        <v>0</v>
      </c>
      <c r="FY893" s="120">
        <f t="shared" si="1116"/>
        <v>0</v>
      </c>
      <c r="FZ893" s="120">
        <f t="shared" si="1117"/>
        <v>0</v>
      </c>
      <c r="GA893" s="120">
        <f t="shared" si="1118"/>
        <v>0</v>
      </c>
      <c r="GB893" s="120">
        <f t="shared" si="1119"/>
        <v>0</v>
      </c>
      <c r="GC893" s="120">
        <f t="shared" si="1120"/>
        <v>0</v>
      </c>
      <c r="GD893" s="120">
        <f t="shared" si="1121"/>
        <v>0</v>
      </c>
      <c r="GE893" s="120">
        <f t="shared" si="1122"/>
        <v>0</v>
      </c>
      <c r="GF893" s="120">
        <f t="shared" si="1123"/>
        <v>0</v>
      </c>
      <c r="GG893">
        <f t="shared" si="1124"/>
        <v>0</v>
      </c>
      <c r="GH893">
        <f t="shared" si="1125"/>
        <v>0</v>
      </c>
      <c r="GI893">
        <v>6</v>
      </c>
      <c r="GJ893" t="str">
        <f t="shared" si="1126"/>
        <v/>
      </c>
    </row>
    <row r="894" spans="1:192" x14ac:dyDescent="0.2">
      <c r="A894" s="50">
        <f t="shared" si="1127"/>
        <v>893</v>
      </c>
      <c r="B894" s="2" t="s">
        <v>1108</v>
      </c>
      <c r="C894" s="2" t="s">
        <v>1031</v>
      </c>
      <c r="D894" s="2"/>
      <c r="E894" s="2"/>
      <c r="F894" s="66">
        <v>3525420</v>
      </c>
      <c r="G894" s="66">
        <v>5682780</v>
      </c>
      <c r="H894" s="77">
        <f t="shared" si="1066"/>
        <v>525335.402</v>
      </c>
      <c r="I894" s="77">
        <f t="shared" si="1067"/>
        <v>5680946.6780000003</v>
      </c>
      <c r="J894" s="19">
        <v>295</v>
      </c>
      <c r="K894" s="66" t="s">
        <v>1333</v>
      </c>
      <c r="L894" s="66">
        <v>245</v>
      </c>
      <c r="M894" s="19">
        <v>145</v>
      </c>
      <c r="N894" s="19">
        <v>243</v>
      </c>
      <c r="Q894" s="58" t="s">
        <v>1339</v>
      </c>
      <c r="R894" s="58" t="s">
        <v>2862</v>
      </c>
      <c r="S894" s="2" t="s">
        <v>1324</v>
      </c>
      <c r="T894" s="241" t="str">
        <f t="shared" si="1068"/>
        <v>-</v>
      </c>
      <c r="U894" s="241" t="str">
        <f t="shared" si="1069"/>
        <v>-</v>
      </c>
      <c r="V894" s="241" t="str">
        <f t="shared" si="1070"/>
        <v>-</v>
      </c>
      <c r="W894" s="241" t="str">
        <f t="shared" si="1059"/>
        <v>-</v>
      </c>
      <c r="X894" s="260">
        <f t="shared" si="1128"/>
        <v>6</v>
      </c>
      <c r="Y894" s="261" t="str">
        <f t="shared" si="1061"/>
        <v/>
      </c>
      <c r="Z894" s="56"/>
      <c r="AA894" s="48" t="s">
        <v>1779</v>
      </c>
      <c r="AB894" s="73">
        <v>1</v>
      </c>
      <c r="AC894" s="2" t="s">
        <v>1038</v>
      </c>
      <c r="AD894" s="2" t="s">
        <v>2475</v>
      </c>
      <c r="AE894" s="70" t="s">
        <v>1431</v>
      </c>
      <c r="AF894" s="66">
        <v>15.8</v>
      </c>
      <c r="AH894" s="19">
        <v>7.3</v>
      </c>
      <c r="AN894" s="55"/>
      <c r="AO894" s="55"/>
      <c r="AP894" s="73"/>
      <c r="AS894" s="204"/>
      <c r="AT894" s="249"/>
      <c r="AU894" s="139"/>
      <c r="AV894" s="141"/>
      <c r="AW894" s="141"/>
      <c r="AX894" s="181"/>
      <c r="AY894" s="181"/>
      <c r="AZ894" s="229">
        <v>440</v>
      </c>
      <c r="BD894" s="53"/>
      <c r="BF894" s="53"/>
      <c r="CN894" s="90">
        <v>12</v>
      </c>
      <c r="DB894" s="103"/>
      <c r="DC894" s="103" t="s">
        <v>1810</v>
      </c>
      <c r="DD894" s="103"/>
      <c r="DE894" s="103">
        <v>-13.9</v>
      </c>
      <c r="DF894" s="90" t="s">
        <v>2476</v>
      </c>
      <c r="DG894" s="103"/>
      <c r="DH894" s="103">
        <v>16.2</v>
      </c>
      <c r="DI894" s="103"/>
      <c r="DJ894" s="103"/>
      <c r="DK894" s="103"/>
      <c r="DL894" s="103"/>
      <c r="DM894" s="103"/>
      <c r="DN894" s="103"/>
      <c r="DO894" s="103"/>
      <c r="DP894" s="103"/>
      <c r="DQ894" s="103"/>
      <c r="DR894" s="103"/>
      <c r="DS894" s="104"/>
      <c r="DT894" s="50">
        <f t="shared" si="1071"/>
        <v>1</v>
      </c>
      <c r="DU894" s="73">
        <f t="shared" si="1072"/>
        <v>0</v>
      </c>
      <c r="DV894" s="73">
        <f t="shared" si="1073"/>
        <v>0</v>
      </c>
      <c r="DW894" s="73">
        <f t="shared" si="1074"/>
        <v>1</v>
      </c>
      <c r="DX894" s="73">
        <f t="shared" si="1075"/>
        <v>0</v>
      </c>
      <c r="DY894" s="125">
        <f t="shared" si="1076"/>
        <v>0</v>
      </c>
      <c r="DZ894" s="73">
        <f t="shared" si="1077"/>
        <v>1</v>
      </c>
      <c r="EA894" s="19">
        <f t="shared" si="1078"/>
        <v>0</v>
      </c>
      <c r="EB894" s="50">
        <f t="shared" si="1079"/>
        <v>0</v>
      </c>
      <c r="EC894" s="19">
        <f t="shared" si="1080"/>
        <v>0</v>
      </c>
      <c r="ED894" s="19">
        <f t="shared" si="1081"/>
        <v>0</v>
      </c>
      <c r="EE894" s="19">
        <f t="shared" si="1082"/>
        <v>0</v>
      </c>
      <c r="EF894" s="50">
        <f t="shared" si="1083"/>
        <v>1</v>
      </c>
      <c r="EG894" s="19">
        <f t="shared" si="1084"/>
        <v>1</v>
      </c>
      <c r="EH894" s="19">
        <f t="shared" si="1085"/>
        <v>0</v>
      </c>
      <c r="EI894" s="50">
        <f t="shared" si="1086"/>
        <v>0</v>
      </c>
      <c r="EJ894" s="125">
        <f t="shared" si="1087"/>
        <v>1</v>
      </c>
      <c r="EK894" t="str">
        <f t="shared" si="1088"/>
        <v/>
      </c>
      <c r="EL894" t="str">
        <f t="shared" si="1089"/>
        <v/>
      </c>
      <c r="EM894" t="str">
        <f t="shared" si="1090"/>
        <v/>
      </c>
      <c r="EN894" t="str">
        <f t="shared" si="1091"/>
        <v/>
      </c>
      <c r="EO894" t="str">
        <f t="shared" si="1092"/>
        <v/>
      </c>
      <c r="EP894" t="str">
        <f t="shared" si="1093"/>
        <v/>
      </c>
      <c r="EQ894">
        <f t="shared" si="1094"/>
        <v>440</v>
      </c>
      <c r="ER894" t="str">
        <f t="shared" si="1095"/>
        <v/>
      </c>
      <c r="ES894" t="str">
        <f t="shared" si="1096"/>
        <v/>
      </c>
      <c r="ET894" t="str">
        <f t="shared" si="1097"/>
        <v/>
      </c>
      <c r="EU894" s="61" t="str">
        <f t="shared" si="1098"/>
        <v/>
      </c>
      <c r="EV894" s="53" t="str">
        <f>IF(ISNUMBER(EK894),EK894*#REF!,"")</f>
        <v/>
      </c>
      <c r="EW894" s="53" t="str">
        <f>IF(ISNUMBER(EL894),EL894*#REF!,"")</f>
        <v/>
      </c>
      <c r="EX894" s="53" t="str">
        <f>IF(ISNUMBER(EM894),EM894*#REF!,"")</f>
        <v/>
      </c>
      <c r="EY894" s="53" t="str">
        <f>IF(ISNUMBER(EN894),EN894*#REF!,"")</f>
        <v/>
      </c>
      <c r="EZ894" s="53" t="str">
        <f>IF(ISNUMBER(EO894),EO894*#REF!,"")</f>
        <v/>
      </c>
      <c r="FA894" s="53" t="str">
        <f>IF(ISNUMBER(EP894),EP894*#REF!,"")</f>
        <v/>
      </c>
      <c r="FB894" s="53" t="e">
        <f>IF(ISNUMBER(EQ894),EQ894*#REF!,"")</f>
        <v>#REF!</v>
      </c>
      <c r="FC894" s="53" t="str">
        <f>IF(ISNUMBER(ER894),ER894*#REF!,"")</f>
        <v/>
      </c>
      <c r="FD894" s="53" t="str">
        <f>IF(ISNUMBER(ES894),ES894*#REF!,"")</f>
        <v/>
      </c>
      <c r="FE894" s="53" t="str">
        <f>IF(ISNUMBER(ET894),ET894*#REF!,"")</f>
        <v/>
      </c>
      <c r="FF894" s="52" t="str">
        <f>IF(ISNUMBER(EU894),EU894*#REF!,"")</f>
        <v/>
      </c>
      <c r="FG894" s="55" t="str">
        <f t="shared" si="1099"/>
        <v/>
      </c>
      <c r="FH894" s="55" t="str">
        <f t="shared" si="1100"/>
        <v/>
      </c>
      <c r="FI894" s="55" t="str">
        <f t="shared" si="1101"/>
        <v/>
      </c>
      <c r="FJ894" s="55" t="str">
        <f t="shared" si="1102"/>
        <v/>
      </c>
      <c r="FK894" s="55" t="str">
        <f t="shared" si="1103"/>
        <v/>
      </c>
      <c r="FL894" s="55" t="str">
        <f t="shared" si="1104"/>
        <v/>
      </c>
      <c r="FM894" s="55" t="str">
        <f t="shared" si="1105"/>
        <v/>
      </c>
      <c r="FN894" s="55" t="str">
        <f t="shared" si="1106"/>
        <v/>
      </c>
      <c r="FO894" s="55" t="str">
        <f t="shared" si="1107"/>
        <v/>
      </c>
      <c r="FP894" s="55" t="str">
        <f t="shared" si="1108"/>
        <v/>
      </c>
      <c r="FQ894" s="59" t="str">
        <f t="shared" si="1109"/>
        <v/>
      </c>
      <c r="FR894" s="53" t="str">
        <f t="shared" si="1060"/>
        <v/>
      </c>
      <c r="FS894" s="53">
        <f t="shared" si="1110"/>
        <v>0</v>
      </c>
      <c r="FT894" s="19">
        <f t="shared" si="1111"/>
        <v>1</v>
      </c>
      <c r="FU894" s="19">
        <f t="shared" si="1112"/>
        <v>0</v>
      </c>
      <c r="FV894" s="19">
        <f t="shared" si="1113"/>
        <v>0</v>
      </c>
      <c r="FW894" s="50">
        <f t="shared" si="1114"/>
        <v>0</v>
      </c>
      <c r="FX894" s="120">
        <f t="shared" si="1115"/>
        <v>0</v>
      </c>
      <c r="FY894" s="120">
        <f t="shared" si="1116"/>
        <v>0</v>
      </c>
      <c r="FZ894" s="120">
        <f t="shared" si="1117"/>
        <v>0</v>
      </c>
      <c r="GA894" s="120">
        <f t="shared" si="1118"/>
        <v>0</v>
      </c>
      <c r="GB894" s="120">
        <f t="shared" si="1119"/>
        <v>0</v>
      </c>
      <c r="GC894" s="120">
        <f t="shared" si="1120"/>
        <v>0</v>
      </c>
      <c r="GD894" s="120">
        <f t="shared" si="1121"/>
        <v>0</v>
      </c>
      <c r="GE894" s="120">
        <f t="shared" si="1122"/>
        <v>0</v>
      </c>
      <c r="GF894" s="120">
        <f t="shared" si="1123"/>
        <v>0</v>
      </c>
      <c r="GG894">
        <f t="shared" si="1124"/>
        <v>0</v>
      </c>
      <c r="GH894">
        <f t="shared" si="1125"/>
        <v>0</v>
      </c>
      <c r="GI894">
        <v>6</v>
      </c>
      <c r="GJ894" t="str">
        <f t="shared" si="1126"/>
        <v/>
      </c>
    </row>
    <row r="895" spans="1:192" x14ac:dyDescent="0.2">
      <c r="A895" s="50">
        <f t="shared" si="1127"/>
        <v>894</v>
      </c>
      <c r="B895" s="2" t="s">
        <v>1108</v>
      </c>
      <c r="C895" s="2" t="s">
        <v>1031</v>
      </c>
      <c r="D895" s="2"/>
      <c r="E895" s="2"/>
      <c r="F895" s="66">
        <v>3525420</v>
      </c>
      <c r="G895" s="66">
        <v>5682780</v>
      </c>
      <c r="H895" s="77">
        <f t="shared" si="1066"/>
        <v>525335.402</v>
      </c>
      <c r="I895" s="77">
        <f t="shared" si="1067"/>
        <v>5680946.6780000003</v>
      </c>
      <c r="J895" s="19">
        <v>295</v>
      </c>
      <c r="K895" s="66" t="s">
        <v>1333</v>
      </c>
      <c r="L895" s="66">
        <v>245</v>
      </c>
      <c r="M895" s="19">
        <v>145</v>
      </c>
      <c r="N895" s="19">
        <v>243</v>
      </c>
      <c r="Q895" s="58" t="s">
        <v>1339</v>
      </c>
      <c r="R895" s="58" t="s">
        <v>2862</v>
      </c>
      <c r="S895" s="2" t="s">
        <v>1324</v>
      </c>
      <c r="T895" s="241" t="str">
        <f t="shared" si="1068"/>
        <v>-</v>
      </c>
      <c r="U895" s="241" t="str">
        <f t="shared" si="1069"/>
        <v>-</v>
      </c>
      <c r="V895" s="241" t="str">
        <f t="shared" si="1070"/>
        <v>-</v>
      </c>
      <c r="W895" s="241" t="str">
        <f t="shared" si="1059"/>
        <v>-</v>
      </c>
      <c r="X895" s="260">
        <f t="shared" si="1128"/>
        <v>6</v>
      </c>
      <c r="Y895" s="261" t="str">
        <f t="shared" si="1061"/>
        <v/>
      </c>
      <c r="Z895" s="56"/>
      <c r="AA895" s="48" t="s">
        <v>1783</v>
      </c>
      <c r="AB895" s="73">
        <v>2</v>
      </c>
      <c r="AC895" s="2" t="s">
        <v>1038</v>
      </c>
      <c r="AD895" s="2" t="s">
        <v>2283</v>
      </c>
      <c r="AE895" s="70" t="s">
        <v>1431</v>
      </c>
      <c r="AF895" s="128">
        <v>16</v>
      </c>
      <c r="AH895" s="19">
        <v>7.4</v>
      </c>
      <c r="AN895" s="55"/>
      <c r="AO895" s="55"/>
      <c r="AP895" s="73"/>
      <c r="AS895" s="204"/>
      <c r="AT895" s="249"/>
      <c r="AU895" s="139"/>
      <c r="AV895" s="141"/>
      <c r="AW895" s="141"/>
      <c r="AX895" s="181"/>
      <c r="AY895" s="181"/>
      <c r="AZ895" s="229">
        <v>305</v>
      </c>
      <c r="BD895" s="53"/>
      <c r="BF895" s="53"/>
      <c r="CN895" s="90">
        <v>40</v>
      </c>
      <c r="DB895" s="103"/>
      <c r="DC895" s="103" t="s">
        <v>1810</v>
      </c>
      <c r="DD895" s="103"/>
      <c r="DE895" s="103">
        <v>-13.5</v>
      </c>
      <c r="DF895" s="90" t="s">
        <v>2477</v>
      </c>
      <c r="DG895" s="103">
        <v>-8.91</v>
      </c>
      <c r="DH895" s="103"/>
      <c r="DI895" s="103"/>
      <c r="DJ895" s="103"/>
      <c r="DK895" s="103"/>
      <c r="DL895" s="103"/>
      <c r="DM895" s="103"/>
      <c r="DN895" s="103"/>
      <c r="DO895" s="103"/>
      <c r="DP895" s="103"/>
      <c r="DQ895" s="103"/>
      <c r="DR895" s="103"/>
      <c r="DS895" s="104"/>
      <c r="DT895" s="50">
        <f t="shared" si="1071"/>
        <v>0</v>
      </c>
      <c r="DU895" s="73">
        <f t="shared" si="1072"/>
        <v>0</v>
      </c>
      <c r="DV895" s="73">
        <f t="shared" si="1073"/>
        <v>0</v>
      </c>
      <c r="DW895" s="73">
        <f t="shared" si="1074"/>
        <v>1</v>
      </c>
      <c r="DX895" s="73">
        <f t="shared" si="1075"/>
        <v>0</v>
      </c>
      <c r="DY895" s="125">
        <f t="shared" si="1076"/>
        <v>0</v>
      </c>
      <c r="DZ895" s="73">
        <f t="shared" si="1077"/>
        <v>1</v>
      </c>
      <c r="EA895" s="19">
        <f t="shared" si="1078"/>
        <v>0</v>
      </c>
      <c r="EB895" s="50">
        <f t="shared" si="1079"/>
        <v>0</v>
      </c>
      <c r="EC895" s="19">
        <f t="shared" si="1080"/>
        <v>0</v>
      </c>
      <c r="ED895" s="19">
        <f t="shared" si="1081"/>
        <v>0</v>
      </c>
      <c r="EE895" s="19">
        <f t="shared" si="1082"/>
        <v>0</v>
      </c>
      <c r="EF895" s="50">
        <f t="shared" si="1083"/>
        <v>1</v>
      </c>
      <c r="EG895" s="19">
        <f t="shared" si="1084"/>
        <v>1</v>
      </c>
      <c r="EH895" s="19">
        <f t="shared" si="1085"/>
        <v>0</v>
      </c>
      <c r="EI895" s="50">
        <f t="shared" si="1086"/>
        <v>0</v>
      </c>
      <c r="EJ895" s="125">
        <f t="shared" si="1087"/>
        <v>1</v>
      </c>
      <c r="EK895" t="str">
        <f t="shared" si="1088"/>
        <v/>
      </c>
      <c r="EL895" t="str">
        <f t="shared" si="1089"/>
        <v/>
      </c>
      <c r="EM895" t="str">
        <f t="shared" si="1090"/>
        <v/>
      </c>
      <c r="EN895" t="str">
        <f t="shared" si="1091"/>
        <v/>
      </c>
      <c r="EO895" t="str">
        <f t="shared" si="1092"/>
        <v/>
      </c>
      <c r="EP895" t="str">
        <f t="shared" si="1093"/>
        <v/>
      </c>
      <c r="EQ895">
        <f t="shared" si="1094"/>
        <v>305</v>
      </c>
      <c r="ER895" t="str">
        <f t="shared" si="1095"/>
        <v/>
      </c>
      <c r="ES895" t="str">
        <f t="shared" si="1096"/>
        <v/>
      </c>
      <c r="ET895" t="str">
        <f t="shared" si="1097"/>
        <v/>
      </c>
      <c r="EU895" s="61" t="str">
        <f t="shared" si="1098"/>
        <v/>
      </c>
      <c r="EV895" s="53" t="str">
        <f>IF(ISNUMBER(EK895),EK895*#REF!,"")</f>
        <v/>
      </c>
      <c r="EW895" s="53" t="str">
        <f>IF(ISNUMBER(EL895),EL895*#REF!,"")</f>
        <v/>
      </c>
      <c r="EX895" s="53" t="str">
        <f>IF(ISNUMBER(EM895),EM895*#REF!,"")</f>
        <v/>
      </c>
      <c r="EY895" s="53" t="str">
        <f>IF(ISNUMBER(EN895),EN895*#REF!,"")</f>
        <v/>
      </c>
      <c r="EZ895" s="53" t="str">
        <f>IF(ISNUMBER(EO895),EO895*#REF!,"")</f>
        <v/>
      </c>
      <c r="FA895" s="53" t="str">
        <f>IF(ISNUMBER(EP895),EP895*#REF!,"")</f>
        <v/>
      </c>
      <c r="FB895" s="53" t="e">
        <f>IF(ISNUMBER(EQ895),EQ895*#REF!,"")</f>
        <v>#REF!</v>
      </c>
      <c r="FC895" s="53" t="str">
        <f>IF(ISNUMBER(ER895),ER895*#REF!,"")</f>
        <v/>
      </c>
      <c r="FD895" s="53" t="str">
        <f>IF(ISNUMBER(ES895),ES895*#REF!,"")</f>
        <v/>
      </c>
      <c r="FE895" s="53" t="str">
        <f>IF(ISNUMBER(ET895),ET895*#REF!,"")</f>
        <v/>
      </c>
      <c r="FF895" s="52" t="str">
        <f>IF(ISNUMBER(EU895),EU895*#REF!,"")</f>
        <v/>
      </c>
      <c r="FG895" s="55" t="str">
        <f t="shared" si="1099"/>
        <v/>
      </c>
      <c r="FH895" s="55" t="str">
        <f t="shared" si="1100"/>
        <v/>
      </c>
      <c r="FI895" s="55" t="str">
        <f t="shared" si="1101"/>
        <v/>
      </c>
      <c r="FJ895" s="55" t="str">
        <f t="shared" si="1102"/>
        <v/>
      </c>
      <c r="FK895" s="55" t="str">
        <f t="shared" si="1103"/>
        <v/>
      </c>
      <c r="FL895" s="55" t="str">
        <f t="shared" si="1104"/>
        <v/>
      </c>
      <c r="FM895" s="55" t="str">
        <f t="shared" si="1105"/>
        <v/>
      </c>
      <c r="FN895" s="55" t="str">
        <f t="shared" si="1106"/>
        <v/>
      </c>
      <c r="FO895" s="55" t="str">
        <f t="shared" si="1107"/>
        <v/>
      </c>
      <c r="FP895" s="55" t="str">
        <f t="shared" si="1108"/>
        <v/>
      </c>
      <c r="FQ895" s="59" t="str">
        <f t="shared" si="1109"/>
        <v/>
      </c>
      <c r="FR895" s="53" t="str">
        <f t="shared" si="1060"/>
        <v/>
      </c>
      <c r="FS895" s="53">
        <f t="shared" si="1110"/>
        <v>0</v>
      </c>
      <c r="FT895" s="19">
        <f t="shared" si="1111"/>
        <v>1</v>
      </c>
      <c r="FU895" s="19">
        <f t="shared" si="1112"/>
        <v>0</v>
      </c>
      <c r="FV895" s="19">
        <f t="shared" si="1113"/>
        <v>0</v>
      </c>
      <c r="FW895" s="50">
        <f t="shared" si="1114"/>
        <v>0</v>
      </c>
      <c r="FX895" s="120">
        <f t="shared" si="1115"/>
        <v>0</v>
      </c>
      <c r="FY895" s="120">
        <f t="shared" si="1116"/>
        <v>0</v>
      </c>
      <c r="FZ895" s="120">
        <f t="shared" si="1117"/>
        <v>0</v>
      </c>
      <c r="GA895" s="120">
        <f t="shared" si="1118"/>
        <v>0</v>
      </c>
      <c r="GB895" s="120">
        <f t="shared" si="1119"/>
        <v>0</v>
      </c>
      <c r="GC895" s="120">
        <f t="shared" si="1120"/>
        <v>0</v>
      </c>
      <c r="GD895" s="120">
        <f t="shared" si="1121"/>
        <v>0</v>
      </c>
      <c r="GE895" s="120">
        <f t="shared" si="1122"/>
        <v>0</v>
      </c>
      <c r="GF895" s="120">
        <f t="shared" si="1123"/>
        <v>0</v>
      </c>
      <c r="GG895">
        <f t="shared" si="1124"/>
        <v>0</v>
      </c>
      <c r="GH895">
        <f t="shared" si="1125"/>
        <v>0</v>
      </c>
      <c r="GI895">
        <v>6</v>
      </c>
      <c r="GJ895" t="str">
        <f t="shared" si="1126"/>
        <v/>
      </c>
    </row>
    <row r="896" spans="1:192" x14ac:dyDescent="0.2">
      <c r="A896" s="50">
        <f t="shared" si="1127"/>
        <v>895</v>
      </c>
      <c r="B896" s="2" t="s">
        <v>1108</v>
      </c>
      <c r="C896" s="2" t="s">
        <v>1031</v>
      </c>
      <c r="D896" s="2"/>
      <c r="E896" s="2"/>
      <c r="F896" s="66">
        <v>3525420</v>
      </c>
      <c r="G896" s="66">
        <v>5682780</v>
      </c>
      <c r="H896" s="77">
        <f t="shared" si="1066"/>
        <v>525335.402</v>
      </c>
      <c r="I896" s="77">
        <f t="shared" si="1067"/>
        <v>5680946.6780000003</v>
      </c>
      <c r="J896" s="19">
        <v>295</v>
      </c>
      <c r="K896" s="66" t="s">
        <v>1333</v>
      </c>
      <c r="L896" s="66">
        <v>245</v>
      </c>
      <c r="M896" s="19">
        <v>145</v>
      </c>
      <c r="N896" s="19">
        <v>243</v>
      </c>
      <c r="Q896" s="58" t="s">
        <v>1339</v>
      </c>
      <c r="R896" s="58" t="s">
        <v>2862</v>
      </c>
      <c r="S896" s="2" t="s">
        <v>1324</v>
      </c>
      <c r="T896" s="241" t="str">
        <f t="shared" si="1068"/>
        <v>-</v>
      </c>
      <c r="U896" s="241" t="str">
        <f t="shared" si="1069"/>
        <v>-</v>
      </c>
      <c r="V896" s="241" t="str">
        <f t="shared" si="1070"/>
        <v>-</v>
      </c>
      <c r="W896" s="241" t="str">
        <f t="shared" si="1059"/>
        <v>-</v>
      </c>
      <c r="X896" s="260">
        <f t="shared" si="1128"/>
        <v>6</v>
      </c>
      <c r="Y896" s="261" t="str">
        <f t="shared" si="1061"/>
        <v/>
      </c>
      <c r="Z896" s="56"/>
      <c r="AA896" s="48" t="s">
        <v>1805</v>
      </c>
      <c r="AB896" s="73">
        <v>3</v>
      </c>
      <c r="AC896" s="2" t="s">
        <v>1038</v>
      </c>
      <c r="AD896" s="2" t="s">
        <v>2283</v>
      </c>
      <c r="AE896" s="70" t="s">
        <v>1431</v>
      </c>
      <c r="AF896" s="66">
        <v>14.5</v>
      </c>
      <c r="AG896" s="19">
        <v>628</v>
      </c>
      <c r="AH896" s="19">
        <v>7.4</v>
      </c>
      <c r="AN896" s="55"/>
      <c r="AO896" s="55"/>
      <c r="AP896" s="73"/>
      <c r="AS896" s="204"/>
      <c r="AT896" s="249"/>
      <c r="AU896" s="139"/>
      <c r="AV896" s="141"/>
      <c r="AW896" s="141"/>
      <c r="AX896" s="181"/>
      <c r="AY896" s="181"/>
      <c r="AZ896" s="229">
        <v>299</v>
      </c>
      <c r="BD896" s="53"/>
      <c r="BF896" s="53"/>
      <c r="CN896" s="90">
        <v>22</v>
      </c>
      <c r="DB896" s="103"/>
      <c r="DC896" s="103" t="s">
        <v>1670</v>
      </c>
      <c r="DD896" s="103"/>
      <c r="DE896" s="103">
        <v>-13.5</v>
      </c>
      <c r="DF896" s="90" t="s">
        <v>2478</v>
      </c>
      <c r="DG896" s="103">
        <v>-8.81</v>
      </c>
      <c r="DH896" s="103"/>
      <c r="DI896" s="103"/>
      <c r="DJ896" s="103"/>
      <c r="DK896" s="103"/>
      <c r="DL896" s="103"/>
      <c r="DM896" s="103"/>
      <c r="DN896" s="103"/>
      <c r="DO896" s="103"/>
      <c r="DP896" s="103"/>
      <c r="DQ896" s="103"/>
      <c r="DR896" s="103"/>
      <c r="DS896" s="104"/>
      <c r="DT896" s="50">
        <f t="shared" si="1071"/>
        <v>0</v>
      </c>
      <c r="DU896" s="73">
        <f t="shared" si="1072"/>
        <v>0</v>
      </c>
      <c r="DV896" s="73">
        <f t="shared" si="1073"/>
        <v>0</v>
      </c>
      <c r="DW896" s="73">
        <f t="shared" si="1074"/>
        <v>1</v>
      </c>
      <c r="DX896" s="73">
        <f t="shared" si="1075"/>
        <v>0</v>
      </c>
      <c r="DY896" s="125">
        <f t="shared" si="1076"/>
        <v>0</v>
      </c>
      <c r="DZ896" s="73">
        <f t="shared" si="1077"/>
        <v>1</v>
      </c>
      <c r="EA896" s="19">
        <f t="shared" si="1078"/>
        <v>0</v>
      </c>
      <c r="EB896" s="50">
        <f t="shared" si="1079"/>
        <v>0</v>
      </c>
      <c r="EC896" s="19">
        <f t="shared" si="1080"/>
        <v>0</v>
      </c>
      <c r="ED896" s="19">
        <f t="shared" si="1081"/>
        <v>0</v>
      </c>
      <c r="EE896" s="19">
        <f t="shared" si="1082"/>
        <v>0</v>
      </c>
      <c r="EF896" s="50">
        <f t="shared" si="1083"/>
        <v>1</v>
      </c>
      <c r="EG896" s="19">
        <f t="shared" si="1084"/>
        <v>1</v>
      </c>
      <c r="EH896" s="19">
        <f t="shared" si="1085"/>
        <v>0</v>
      </c>
      <c r="EI896" s="50">
        <f t="shared" si="1086"/>
        <v>0</v>
      </c>
      <c r="EJ896" s="125">
        <f t="shared" si="1087"/>
        <v>1</v>
      </c>
      <c r="EK896" t="str">
        <f t="shared" si="1088"/>
        <v/>
      </c>
      <c r="EL896" t="str">
        <f t="shared" si="1089"/>
        <v/>
      </c>
      <c r="EM896" t="str">
        <f t="shared" si="1090"/>
        <v/>
      </c>
      <c r="EN896" t="str">
        <f t="shared" si="1091"/>
        <v/>
      </c>
      <c r="EO896" t="str">
        <f t="shared" si="1092"/>
        <v/>
      </c>
      <c r="EP896" t="str">
        <f t="shared" si="1093"/>
        <v/>
      </c>
      <c r="EQ896">
        <f t="shared" si="1094"/>
        <v>299</v>
      </c>
      <c r="ER896" t="str">
        <f t="shared" si="1095"/>
        <v/>
      </c>
      <c r="ES896" t="str">
        <f t="shared" si="1096"/>
        <v/>
      </c>
      <c r="ET896" t="str">
        <f t="shared" si="1097"/>
        <v/>
      </c>
      <c r="EU896" s="61" t="str">
        <f t="shared" si="1098"/>
        <v/>
      </c>
      <c r="EV896" s="53" t="str">
        <f>IF(ISNUMBER(EK896),EK896*#REF!,"")</f>
        <v/>
      </c>
      <c r="EW896" s="53" t="str">
        <f>IF(ISNUMBER(EL896),EL896*#REF!,"")</f>
        <v/>
      </c>
      <c r="EX896" s="53" t="str">
        <f>IF(ISNUMBER(EM896),EM896*#REF!,"")</f>
        <v/>
      </c>
      <c r="EY896" s="53" t="str">
        <f>IF(ISNUMBER(EN896),EN896*#REF!,"")</f>
        <v/>
      </c>
      <c r="EZ896" s="53" t="str">
        <f>IF(ISNUMBER(EO896),EO896*#REF!,"")</f>
        <v/>
      </c>
      <c r="FA896" s="53" t="str">
        <f>IF(ISNUMBER(EP896),EP896*#REF!,"")</f>
        <v/>
      </c>
      <c r="FB896" s="53" t="e">
        <f>IF(ISNUMBER(EQ896),EQ896*#REF!,"")</f>
        <v>#REF!</v>
      </c>
      <c r="FC896" s="53" t="str">
        <f>IF(ISNUMBER(ER896),ER896*#REF!,"")</f>
        <v/>
      </c>
      <c r="FD896" s="53" t="str">
        <f>IF(ISNUMBER(ES896),ES896*#REF!,"")</f>
        <v/>
      </c>
      <c r="FE896" s="53" t="str">
        <f>IF(ISNUMBER(ET896),ET896*#REF!,"")</f>
        <v/>
      </c>
      <c r="FF896" s="52" t="str">
        <f>IF(ISNUMBER(EU896),EU896*#REF!,"")</f>
        <v/>
      </c>
      <c r="FG896" s="55" t="str">
        <f t="shared" si="1099"/>
        <v/>
      </c>
      <c r="FH896" s="55" t="str">
        <f t="shared" si="1100"/>
        <v/>
      </c>
      <c r="FI896" s="55" t="str">
        <f t="shared" si="1101"/>
        <v/>
      </c>
      <c r="FJ896" s="55" t="str">
        <f t="shared" si="1102"/>
        <v/>
      </c>
      <c r="FK896" s="55" t="str">
        <f t="shared" si="1103"/>
        <v/>
      </c>
      <c r="FL896" s="55" t="str">
        <f t="shared" si="1104"/>
        <v/>
      </c>
      <c r="FM896" s="55" t="str">
        <f t="shared" si="1105"/>
        <v/>
      </c>
      <c r="FN896" s="55" t="str">
        <f t="shared" si="1106"/>
        <v/>
      </c>
      <c r="FO896" s="55" t="str">
        <f t="shared" si="1107"/>
        <v/>
      </c>
      <c r="FP896" s="55" t="str">
        <f t="shared" si="1108"/>
        <v/>
      </c>
      <c r="FQ896" s="59" t="str">
        <f t="shared" si="1109"/>
        <v/>
      </c>
      <c r="FR896" s="53" t="str">
        <f t="shared" si="1060"/>
        <v/>
      </c>
      <c r="FS896" s="53">
        <f t="shared" si="1110"/>
        <v>0</v>
      </c>
      <c r="FT896" s="19">
        <f t="shared" si="1111"/>
        <v>1</v>
      </c>
      <c r="FU896" s="19">
        <f t="shared" si="1112"/>
        <v>0</v>
      </c>
      <c r="FV896" s="19">
        <f t="shared" si="1113"/>
        <v>0</v>
      </c>
      <c r="FW896" s="50">
        <f t="shared" si="1114"/>
        <v>0</v>
      </c>
      <c r="FX896" s="120">
        <f t="shared" si="1115"/>
        <v>0</v>
      </c>
      <c r="FY896" s="120">
        <f t="shared" si="1116"/>
        <v>0</v>
      </c>
      <c r="FZ896" s="120">
        <f t="shared" si="1117"/>
        <v>0</v>
      </c>
      <c r="GA896" s="120">
        <f t="shared" si="1118"/>
        <v>0</v>
      </c>
      <c r="GB896" s="120">
        <f t="shared" si="1119"/>
        <v>0</v>
      </c>
      <c r="GC896" s="120">
        <f t="shared" si="1120"/>
        <v>0</v>
      </c>
      <c r="GD896" s="120">
        <f t="shared" si="1121"/>
        <v>0</v>
      </c>
      <c r="GE896" s="120">
        <f t="shared" si="1122"/>
        <v>0</v>
      </c>
      <c r="GF896" s="120">
        <f t="shared" si="1123"/>
        <v>0</v>
      </c>
      <c r="GG896">
        <f t="shared" si="1124"/>
        <v>0</v>
      </c>
      <c r="GH896">
        <f t="shared" si="1125"/>
        <v>0</v>
      </c>
      <c r="GI896">
        <v>6</v>
      </c>
      <c r="GJ896" t="str">
        <f t="shared" si="1126"/>
        <v/>
      </c>
    </row>
    <row r="897" spans="1:192" x14ac:dyDescent="0.2">
      <c r="A897" s="50">
        <f t="shared" si="1127"/>
        <v>896</v>
      </c>
      <c r="B897" s="2" t="s">
        <v>1108</v>
      </c>
      <c r="C897" s="2" t="s">
        <v>1031</v>
      </c>
      <c r="D897" s="2"/>
      <c r="E897" s="2"/>
      <c r="F897" s="66">
        <v>3525420</v>
      </c>
      <c r="G897" s="66">
        <v>5682780</v>
      </c>
      <c r="H897" s="77">
        <f t="shared" si="1066"/>
        <v>525335.402</v>
      </c>
      <c r="I897" s="77">
        <f t="shared" si="1067"/>
        <v>5680946.6780000003</v>
      </c>
      <c r="J897" s="19">
        <v>295</v>
      </c>
      <c r="K897" s="66" t="s">
        <v>1333</v>
      </c>
      <c r="L897" s="66">
        <v>245</v>
      </c>
      <c r="M897" s="19">
        <v>145</v>
      </c>
      <c r="N897" s="19">
        <v>243</v>
      </c>
      <c r="Q897" s="58" t="s">
        <v>1339</v>
      </c>
      <c r="R897" s="58" t="s">
        <v>2862</v>
      </c>
      <c r="S897" s="2" t="s">
        <v>1324</v>
      </c>
      <c r="T897" s="241" t="str">
        <f t="shared" si="1068"/>
        <v>-</v>
      </c>
      <c r="U897" s="241" t="str">
        <f t="shared" si="1069"/>
        <v>-</v>
      </c>
      <c r="V897" s="241" t="str">
        <f t="shared" si="1070"/>
        <v>-</v>
      </c>
      <c r="W897" s="241" t="str">
        <f t="shared" si="1059"/>
        <v>-</v>
      </c>
      <c r="X897" s="260">
        <f t="shared" si="1128"/>
        <v>6</v>
      </c>
      <c r="Y897" s="261" t="str">
        <f t="shared" si="1061"/>
        <v/>
      </c>
      <c r="Z897" s="56"/>
      <c r="AA897" s="131">
        <v>34403</v>
      </c>
      <c r="AB897" s="73">
        <v>4</v>
      </c>
      <c r="AC897" s="2" t="s">
        <v>1038</v>
      </c>
      <c r="AD897" s="2" t="s">
        <v>2286</v>
      </c>
      <c r="AE897" s="70" t="s">
        <v>1807</v>
      </c>
      <c r="AF897" s="66">
        <v>14.7</v>
      </c>
      <c r="AG897" s="19">
        <v>658</v>
      </c>
      <c r="AH897" s="19">
        <v>7.34</v>
      </c>
      <c r="AN897" s="55"/>
      <c r="AO897" s="55"/>
      <c r="AP897" s="73"/>
      <c r="AS897" s="193">
        <f>SUM(AU897:BN897)+SUM(BO897:CL897)/1000</f>
        <v>541.71</v>
      </c>
      <c r="AT897" s="248" t="str">
        <f>FR897</f>
        <v/>
      </c>
      <c r="AU897" s="55">
        <v>24.5</v>
      </c>
      <c r="AV897" s="192">
        <v>36.700000000000003</v>
      </c>
      <c r="AW897" s="192">
        <v>64.3</v>
      </c>
      <c r="AX897" s="55">
        <v>11.8</v>
      </c>
      <c r="AY897" s="55">
        <v>90.8</v>
      </c>
      <c r="AZ897" s="217">
        <v>309</v>
      </c>
      <c r="BB897">
        <v>3.1</v>
      </c>
      <c r="BD897" s="120">
        <v>0</v>
      </c>
      <c r="BE897">
        <v>0.01</v>
      </c>
      <c r="BF897" s="53">
        <v>0</v>
      </c>
      <c r="BJ897">
        <v>1.5</v>
      </c>
      <c r="BK897">
        <v>0</v>
      </c>
      <c r="BN897" s="61">
        <v>0</v>
      </c>
      <c r="BP897">
        <v>0</v>
      </c>
      <c r="CM897">
        <v>2.9</v>
      </c>
      <c r="CN897" s="90">
        <v>20.100000000000001</v>
      </c>
      <c r="DB897" s="103"/>
      <c r="DC897" s="103" t="s">
        <v>1813</v>
      </c>
      <c r="DD897" s="103"/>
      <c r="DE897" s="103">
        <v>-13.7</v>
      </c>
      <c r="DF897" s="90" t="s">
        <v>2479</v>
      </c>
      <c r="DG897" s="103">
        <v>-8.89</v>
      </c>
      <c r="DH897" s="103"/>
      <c r="DI897" s="103"/>
      <c r="DJ897" s="103"/>
      <c r="DK897" s="103"/>
      <c r="DL897" s="103"/>
      <c r="DM897" s="103"/>
      <c r="DN897" s="103"/>
      <c r="DO897" s="103"/>
      <c r="DP897" s="103"/>
      <c r="DQ897" s="103"/>
      <c r="DR897" s="103"/>
      <c r="DS897" s="104"/>
      <c r="DT897" s="50">
        <f t="shared" si="1071"/>
        <v>0</v>
      </c>
      <c r="DU897" s="73">
        <f t="shared" si="1072"/>
        <v>0</v>
      </c>
      <c r="DV897" s="73">
        <f t="shared" si="1073"/>
        <v>0</v>
      </c>
      <c r="DW897" s="73">
        <f t="shared" si="1074"/>
        <v>1</v>
      </c>
      <c r="DX897" s="73">
        <f t="shared" si="1075"/>
        <v>0</v>
      </c>
      <c r="DY897" s="125">
        <f t="shared" si="1076"/>
        <v>0</v>
      </c>
      <c r="DZ897" s="73">
        <f t="shared" si="1077"/>
        <v>1</v>
      </c>
      <c r="EA897" s="19">
        <f t="shared" si="1078"/>
        <v>0</v>
      </c>
      <c r="EB897" s="50">
        <f t="shared" si="1079"/>
        <v>0</v>
      </c>
      <c r="EC897" s="19">
        <f t="shared" si="1080"/>
        <v>1</v>
      </c>
      <c r="ED897" s="19">
        <f t="shared" si="1081"/>
        <v>0</v>
      </c>
      <c r="EE897" s="19">
        <f t="shared" si="1082"/>
        <v>0</v>
      </c>
      <c r="EF897" s="50">
        <f t="shared" si="1083"/>
        <v>0</v>
      </c>
      <c r="EG897" s="19">
        <f t="shared" si="1084"/>
        <v>1</v>
      </c>
      <c r="EH897" s="19">
        <f t="shared" si="1085"/>
        <v>0</v>
      </c>
      <c r="EI897" s="50">
        <f t="shared" si="1086"/>
        <v>0</v>
      </c>
      <c r="EJ897" s="125">
        <f t="shared" si="1087"/>
        <v>1</v>
      </c>
      <c r="EK897">
        <f t="shared" si="1088"/>
        <v>24.5</v>
      </c>
      <c r="EL897">
        <f t="shared" si="1089"/>
        <v>3.1</v>
      </c>
      <c r="EM897">
        <f t="shared" si="1090"/>
        <v>36.700000000000003</v>
      </c>
      <c r="EN897">
        <f t="shared" si="1091"/>
        <v>64.3</v>
      </c>
      <c r="EO897">
        <f t="shared" si="1092"/>
        <v>0</v>
      </c>
      <c r="EP897">
        <f t="shared" si="1093"/>
        <v>0.01</v>
      </c>
      <c r="EQ897">
        <f t="shared" si="1094"/>
        <v>309</v>
      </c>
      <c r="ER897" t="str">
        <f t="shared" si="1095"/>
        <v/>
      </c>
      <c r="ES897">
        <f t="shared" si="1096"/>
        <v>1.5</v>
      </c>
      <c r="ET897">
        <f t="shared" si="1097"/>
        <v>90.8</v>
      </c>
      <c r="EU897" s="61">
        <f t="shared" si="1098"/>
        <v>11.8</v>
      </c>
      <c r="EV897" s="53" t="e">
        <f>IF(ISNUMBER(EK897),EK897*#REF!,"")</f>
        <v>#REF!</v>
      </c>
      <c r="EW897" s="53" t="e">
        <f>IF(ISNUMBER(EL897),EL897*#REF!,"")</f>
        <v>#REF!</v>
      </c>
      <c r="EX897" s="53" t="e">
        <f>IF(ISNUMBER(EM897),EM897*#REF!,"")</f>
        <v>#REF!</v>
      </c>
      <c r="EY897" s="53" t="e">
        <f>IF(ISNUMBER(EN897),EN897*#REF!,"")</f>
        <v>#REF!</v>
      </c>
      <c r="EZ897" s="53" t="e">
        <f>IF(ISNUMBER(EO897),EO897*#REF!,"")</f>
        <v>#REF!</v>
      </c>
      <c r="FA897" s="53" t="e">
        <f>IF(ISNUMBER(EP897),EP897*#REF!,"")</f>
        <v>#REF!</v>
      </c>
      <c r="FB897" s="53" t="e">
        <f>IF(ISNUMBER(EQ897),EQ897*#REF!,"")</f>
        <v>#REF!</v>
      </c>
      <c r="FC897" s="53" t="str">
        <f>IF(ISNUMBER(ER897),ER897*#REF!,"")</f>
        <v/>
      </c>
      <c r="FD897" s="53" t="e">
        <f>IF(ISNUMBER(ES897),ES897*#REF!,"")</f>
        <v>#REF!</v>
      </c>
      <c r="FE897" s="53" t="e">
        <f>IF(ISNUMBER(ET897),ET897*#REF!,"")</f>
        <v>#REF!</v>
      </c>
      <c r="FF897" s="52" t="e">
        <f>IF(ISNUMBER(EU897),EU897*#REF!,"")</f>
        <v>#REF!</v>
      </c>
      <c r="FG897" s="55" t="str">
        <f t="shared" si="1099"/>
        <v/>
      </c>
      <c r="FH897" s="55" t="str">
        <f t="shared" si="1100"/>
        <v/>
      </c>
      <c r="FI897" s="55" t="str">
        <f t="shared" si="1101"/>
        <v/>
      </c>
      <c r="FJ897" s="55" t="str">
        <f t="shared" si="1102"/>
        <v/>
      </c>
      <c r="FK897" s="55" t="str">
        <f t="shared" si="1103"/>
        <v/>
      </c>
      <c r="FL897" s="55" t="str">
        <f t="shared" si="1104"/>
        <v/>
      </c>
      <c r="FM897" s="55" t="str">
        <f t="shared" si="1105"/>
        <v/>
      </c>
      <c r="FN897" s="55" t="str">
        <f t="shared" si="1106"/>
        <v/>
      </c>
      <c r="FO897" s="55" t="str">
        <f t="shared" si="1107"/>
        <v/>
      </c>
      <c r="FP897" s="55" t="str">
        <f t="shared" si="1108"/>
        <v/>
      </c>
      <c r="FQ897" s="59" t="str">
        <f t="shared" si="1109"/>
        <v/>
      </c>
      <c r="FR897" s="53" t="str">
        <f t="shared" si="1060"/>
        <v/>
      </c>
      <c r="FS897" s="53" t="e">
        <f t="shared" si="1110"/>
        <v>#VALUE!</v>
      </c>
      <c r="FT897" s="19" t="e">
        <f t="shared" si="1111"/>
        <v>#VALUE!</v>
      </c>
      <c r="FU897" s="19" t="e">
        <f t="shared" si="1112"/>
        <v>#VALUE!</v>
      </c>
      <c r="FV897" s="19" t="e">
        <f t="shared" si="1113"/>
        <v>#VALUE!</v>
      </c>
      <c r="FW897" s="50" t="e">
        <f t="shared" si="1114"/>
        <v>#VALUE!</v>
      </c>
      <c r="FX897" s="120">
        <f t="shared" si="1115"/>
        <v>0</v>
      </c>
      <c r="FY897" s="120">
        <f t="shared" si="1116"/>
        <v>0</v>
      </c>
      <c r="FZ897" s="120">
        <f t="shared" si="1117"/>
        <v>0</v>
      </c>
      <c r="GA897" s="120">
        <f t="shared" si="1118"/>
        <v>0</v>
      </c>
      <c r="GB897" s="120">
        <f t="shared" si="1119"/>
        <v>0</v>
      </c>
      <c r="GC897" s="120">
        <f t="shared" si="1120"/>
        <v>0</v>
      </c>
      <c r="GD897" s="120">
        <f t="shared" si="1121"/>
        <v>0</v>
      </c>
      <c r="GE897" s="120">
        <f t="shared" si="1122"/>
        <v>0</v>
      </c>
      <c r="GF897" s="120">
        <f t="shared" si="1123"/>
        <v>0</v>
      </c>
      <c r="GG897">
        <f t="shared" si="1124"/>
        <v>0</v>
      </c>
      <c r="GH897">
        <f t="shared" si="1125"/>
        <v>0</v>
      </c>
      <c r="GI897">
        <v>6</v>
      </c>
      <c r="GJ897" t="str">
        <f t="shared" si="1126"/>
        <v/>
      </c>
    </row>
    <row r="898" spans="1:192" x14ac:dyDescent="0.2">
      <c r="A898" s="50">
        <f t="shared" si="1127"/>
        <v>897</v>
      </c>
      <c r="B898" s="2" t="s">
        <v>1109</v>
      </c>
      <c r="C898" s="2" t="s">
        <v>1110</v>
      </c>
      <c r="D898" s="2"/>
      <c r="E898" s="2"/>
      <c r="F898" s="66">
        <v>3523380</v>
      </c>
      <c r="G898" s="66">
        <v>5684020</v>
      </c>
      <c r="H898" s="77">
        <f t="shared" si="1066"/>
        <v>523296.21800000005</v>
      </c>
      <c r="I898" s="77">
        <f t="shared" si="1067"/>
        <v>5682186.182</v>
      </c>
      <c r="J898" s="19">
        <v>381.8</v>
      </c>
      <c r="K898" s="66" t="s">
        <v>1333</v>
      </c>
      <c r="L898" s="66">
        <v>300</v>
      </c>
      <c r="M898" s="19">
        <v>205</v>
      </c>
      <c r="N898" s="19">
        <v>300</v>
      </c>
      <c r="Q898" s="58" t="s">
        <v>1339</v>
      </c>
      <c r="R898" s="58" t="s">
        <v>2862</v>
      </c>
      <c r="S898" s="230" t="s">
        <v>1324</v>
      </c>
      <c r="T898" s="241" t="str">
        <f t="shared" si="1068"/>
        <v>-</v>
      </c>
      <c r="U898" s="241" t="str">
        <f t="shared" si="1069"/>
        <v>-</v>
      </c>
      <c r="V898" s="241" t="str">
        <f t="shared" si="1070"/>
        <v>-</v>
      </c>
      <c r="W898" s="241" t="str">
        <f t="shared" si="1059"/>
        <v>-</v>
      </c>
      <c r="X898" s="260">
        <f t="shared" si="1128"/>
        <v>6</v>
      </c>
      <c r="Y898" s="261" t="str">
        <f t="shared" si="1061"/>
        <v/>
      </c>
      <c r="Z898" s="56"/>
      <c r="AA898" s="48" t="s">
        <v>1779</v>
      </c>
      <c r="AB898" s="73">
        <v>1</v>
      </c>
      <c r="AC898" s="2" t="s">
        <v>1038</v>
      </c>
      <c r="AD898" s="2" t="s">
        <v>2283</v>
      </c>
      <c r="AE898" s="70" t="s">
        <v>1431</v>
      </c>
      <c r="AF898" s="66">
        <v>11.8</v>
      </c>
      <c r="AH898" s="19">
        <v>7.4</v>
      </c>
      <c r="AN898" s="55"/>
      <c r="AO898" s="55"/>
      <c r="AP898" s="73"/>
      <c r="AS898" s="204"/>
      <c r="AT898" s="249"/>
      <c r="AU898" s="139"/>
      <c r="AV898" s="141"/>
      <c r="AW898" s="141"/>
      <c r="AX898" s="181"/>
      <c r="AY898" s="181"/>
      <c r="AZ898" s="229">
        <v>280</v>
      </c>
      <c r="BD898" s="53"/>
      <c r="BF898" s="53"/>
      <c r="CN898" s="90">
        <v>22</v>
      </c>
      <c r="DB898" s="103"/>
      <c r="DC898" s="90" t="s">
        <v>2480</v>
      </c>
      <c r="DD898" s="103"/>
      <c r="DE898" s="103">
        <v>-14.7</v>
      </c>
      <c r="DF898" s="90" t="s">
        <v>2481</v>
      </c>
      <c r="DG898" s="103"/>
      <c r="DH898" s="103"/>
      <c r="DI898" s="103"/>
      <c r="DJ898" s="103"/>
      <c r="DK898" s="103"/>
      <c r="DL898" s="103"/>
      <c r="DM898" s="103"/>
      <c r="DN898" s="103"/>
      <c r="DO898" s="103"/>
      <c r="DP898" s="103"/>
      <c r="DQ898" s="103"/>
      <c r="DR898" s="103"/>
      <c r="DS898" s="104"/>
      <c r="DT898" s="50">
        <f t="shared" si="1071"/>
        <v>1</v>
      </c>
      <c r="DU898" s="73">
        <f t="shared" si="1072"/>
        <v>0</v>
      </c>
      <c r="DV898" s="73">
        <f t="shared" si="1073"/>
        <v>0</v>
      </c>
      <c r="DW898" s="73">
        <f t="shared" si="1074"/>
        <v>1</v>
      </c>
      <c r="DX898" s="73">
        <f t="shared" si="1075"/>
        <v>0</v>
      </c>
      <c r="DY898" s="125">
        <f t="shared" si="1076"/>
        <v>0</v>
      </c>
      <c r="DZ898" s="73">
        <f t="shared" si="1077"/>
        <v>1</v>
      </c>
      <c r="EA898" s="19">
        <f t="shared" si="1078"/>
        <v>0</v>
      </c>
      <c r="EB898" s="50">
        <f t="shared" si="1079"/>
        <v>0</v>
      </c>
      <c r="EC898" s="19">
        <f t="shared" si="1080"/>
        <v>0</v>
      </c>
      <c r="ED898" s="19">
        <f t="shared" si="1081"/>
        <v>0</v>
      </c>
      <c r="EE898" s="19">
        <f t="shared" si="1082"/>
        <v>0</v>
      </c>
      <c r="EF898" s="50">
        <f t="shared" si="1083"/>
        <v>1</v>
      </c>
      <c r="EG898" s="19">
        <f t="shared" si="1084"/>
        <v>1</v>
      </c>
      <c r="EH898" s="19">
        <f t="shared" si="1085"/>
        <v>0</v>
      </c>
      <c r="EI898" s="50">
        <f t="shared" si="1086"/>
        <v>0</v>
      </c>
      <c r="EJ898" s="125">
        <f t="shared" si="1087"/>
        <v>1</v>
      </c>
      <c r="EK898" t="str">
        <f t="shared" si="1088"/>
        <v/>
      </c>
      <c r="EL898" t="str">
        <f t="shared" si="1089"/>
        <v/>
      </c>
      <c r="EM898" t="str">
        <f t="shared" si="1090"/>
        <v/>
      </c>
      <c r="EN898" t="str">
        <f t="shared" si="1091"/>
        <v/>
      </c>
      <c r="EO898" t="str">
        <f t="shared" si="1092"/>
        <v/>
      </c>
      <c r="EP898" t="str">
        <f t="shared" si="1093"/>
        <v/>
      </c>
      <c r="EQ898">
        <f t="shared" si="1094"/>
        <v>280</v>
      </c>
      <c r="ER898" t="str">
        <f t="shared" si="1095"/>
        <v/>
      </c>
      <c r="ES898" t="str">
        <f t="shared" si="1096"/>
        <v/>
      </c>
      <c r="ET898" t="str">
        <f t="shared" si="1097"/>
        <v/>
      </c>
      <c r="EU898" s="61" t="str">
        <f t="shared" si="1098"/>
        <v/>
      </c>
      <c r="EV898" s="53" t="str">
        <f>IF(ISNUMBER(EK898),EK898*#REF!,"")</f>
        <v/>
      </c>
      <c r="EW898" s="53" t="str">
        <f>IF(ISNUMBER(EL898),EL898*#REF!,"")</f>
        <v/>
      </c>
      <c r="EX898" s="53" t="str">
        <f>IF(ISNUMBER(EM898),EM898*#REF!,"")</f>
        <v/>
      </c>
      <c r="EY898" s="53" t="str">
        <f>IF(ISNUMBER(EN898),EN898*#REF!,"")</f>
        <v/>
      </c>
      <c r="EZ898" s="53" t="str">
        <f>IF(ISNUMBER(EO898),EO898*#REF!,"")</f>
        <v/>
      </c>
      <c r="FA898" s="53" t="str">
        <f>IF(ISNUMBER(EP898),EP898*#REF!,"")</f>
        <v/>
      </c>
      <c r="FB898" s="53" t="e">
        <f>IF(ISNUMBER(EQ898),EQ898*#REF!,"")</f>
        <v>#REF!</v>
      </c>
      <c r="FC898" s="53" t="str">
        <f>IF(ISNUMBER(ER898),ER898*#REF!,"")</f>
        <v/>
      </c>
      <c r="FD898" s="53" t="str">
        <f>IF(ISNUMBER(ES898),ES898*#REF!,"")</f>
        <v/>
      </c>
      <c r="FE898" s="53" t="str">
        <f>IF(ISNUMBER(ET898),ET898*#REF!,"")</f>
        <v/>
      </c>
      <c r="FF898" s="52" t="str">
        <f>IF(ISNUMBER(EU898),EU898*#REF!,"")</f>
        <v/>
      </c>
      <c r="FG898" s="55" t="str">
        <f t="shared" si="1099"/>
        <v/>
      </c>
      <c r="FH898" s="55" t="str">
        <f t="shared" si="1100"/>
        <v/>
      </c>
      <c r="FI898" s="55" t="str">
        <f t="shared" si="1101"/>
        <v/>
      </c>
      <c r="FJ898" s="55" t="str">
        <f t="shared" si="1102"/>
        <v/>
      </c>
      <c r="FK898" s="55" t="str">
        <f t="shared" si="1103"/>
        <v/>
      </c>
      <c r="FL898" s="55" t="str">
        <f t="shared" si="1104"/>
        <v/>
      </c>
      <c r="FM898" s="55" t="str">
        <f t="shared" si="1105"/>
        <v/>
      </c>
      <c r="FN898" s="55" t="str">
        <f t="shared" si="1106"/>
        <v/>
      </c>
      <c r="FO898" s="55" t="str">
        <f t="shared" si="1107"/>
        <v/>
      </c>
      <c r="FP898" s="55" t="str">
        <f t="shared" si="1108"/>
        <v/>
      </c>
      <c r="FQ898" s="59" t="str">
        <f t="shared" si="1109"/>
        <v/>
      </c>
      <c r="FR898" s="53" t="str">
        <f t="shared" si="1060"/>
        <v/>
      </c>
      <c r="FS898" s="53">
        <f t="shared" si="1110"/>
        <v>0</v>
      </c>
      <c r="FT898" s="19">
        <f t="shared" si="1111"/>
        <v>1</v>
      </c>
      <c r="FU898" s="19">
        <f t="shared" si="1112"/>
        <v>0</v>
      </c>
      <c r="FV898" s="19">
        <f t="shared" si="1113"/>
        <v>0</v>
      </c>
      <c r="FW898" s="50">
        <f t="shared" si="1114"/>
        <v>0</v>
      </c>
      <c r="FX898" s="120">
        <f t="shared" si="1115"/>
        <v>0</v>
      </c>
      <c r="FY898" s="120">
        <f t="shared" si="1116"/>
        <v>0</v>
      </c>
      <c r="FZ898" s="120">
        <f t="shared" si="1117"/>
        <v>0</v>
      </c>
      <c r="GA898" s="120">
        <f t="shared" si="1118"/>
        <v>0</v>
      </c>
      <c r="GB898" s="120">
        <f t="shared" si="1119"/>
        <v>0</v>
      </c>
      <c r="GC898" s="120">
        <f t="shared" si="1120"/>
        <v>0</v>
      </c>
      <c r="GD898" s="120">
        <f t="shared" si="1121"/>
        <v>0</v>
      </c>
      <c r="GE898" s="120">
        <f t="shared" si="1122"/>
        <v>0</v>
      </c>
      <c r="GF898" s="120">
        <f t="shared" si="1123"/>
        <v>0</v>
      </c>
      <c r="GG898">
        <f t="shared" si="1124"/>
        <v>0</v>
      </c>
      <c r="GH898">
        <f t="shared" si="1125"/>
        <v>0</v>
      </c>
      <c r="GI898">
        <v>6</v>
      </c>
      <c r="GJ898" t="str">
        <f t="shared" si="1126"/>
        <v/>
      </c>
    </row>
    <row r="899" spans="1:192" x14ac:dyDescent="0.2">
      <c r="A899" s="50">
        <f t="shared" si="1127"/>
        <v>898</v>
      </c>
      <c r="B899" s="2" t="s">
        <v>1109</v>
      </c>
      <c r="C899" s="2" t="s">
        <v>1110</v>
      </c>
      <c r="D899" s="2"/>
      <c r="E899" s="2"/>
      <c r="F899" s="66">
        <v>3523380</v>
      </c>
      <c r="G899" s="66">
        <v>5684020</v>
      </c>
      <c r="H899" s="77">
        <f t="shared" si="1066"/>
        <v>523296.21800000005</v>
      </c>
      <c r="I899" s="77">
        <f t="shared" si="1067"/>
        <v>5682186.182</v>
      </c>
      <c r="J899" s="19">
        <v>381.8</v>
      </c>
      <c r="K899" s="66" t="s">
        <v>1333</v>
      </c>
      <c r="L899" s="66">
        <v>300</v>
      </c>
      <c r="M899" s="19">
        <v>205</v>
      </c>
      <c r="N899" s="19">
        <v>300</v>
      </c>
      <c r="Q899" s="58" t="s">
        <v>1339</v>
      </c>
      <c r="R899" s="58" t="s">
        <v>2862</v>
      </c>
      <c r="S899" s="230" t="s">
        <v>1324</v>
      </c>
      <c r="T899" s="241" t="str">
        <f t="shared" si="1068"/>
        <v>-</v>
      </c>
      <c r="U899" s="241" t="str">
        <f t="shared" si="1069"/>
        <v>-</v>
      </c>
      <c r="V899" s="241" t="str">
        <f t="shared" si="1070"/>
        <v>-</v>
      </c>
      <c r="W899" s="241" t="str">
        <f t="shared" ref="W899:W962" si="1129">IF(EH899=1,"A","-")</f>
        <v>-</v>
      </c>
      <c r="X899" s="260">
        <f t="shared" si="1128"/>
        <v>6</v>
      </c>
      <c r="Y899" s="261" t="str">
        <f t="shared" si="1061"/>
        <v/>
      </c>
      <c r="Z899" s="56"/>
      <c r="AA899" s="48" t="s">
        <v>1783</v>
      </c>
      <c r="AB899" s="73">
        <v>2</v>
      </c>
      <c r="AC899" s="2" t="s">
        <v>1038</v>
      </c>
      <c r="AD899" s="2" t="s">
        <v>2283</v>
      </c>
      <c r="AE899" s="70" t="s">
        <v>1431</v>
      </c>
      <c r="AF899" s="66">
        <v>11.8</v>
      </c>
      <c r="AH899" s="19">
        <v>7.6</v>
      </c>
      <c r="AN899" s="55"/>
      <c r="AO899" s="55"/>
      <c r="AP899" s="73"/>
      <c r="AS899" s="204"/>
      <c r="AT899" s="249"/>
      <c r="AU899" s="139"/>
      <c r="AV899" s="141"/>
      <c r="AW899" s="141"/>
      <c r="AX899" s="181"/>
      <c r="AY899" s="181"/>
      <c r="AZ899" s="229">
        <v>275</v>
      </c>
      <c r="BD899" s="53"/>
      <c r="BF899" s="53"/>
      <c r="CN899" s="90">
        <v>20</v>
      </c>
      <c r="DB899" s="103"/>
      <c r="DC899" s="103" t="s">
        <v>1801</v>
      </c>
      <c r="DD899" s="103"/>
      <c r="DE899" s="103">
        <v>-13.5</v>
      </c>
      <c r="DF899" s="90" t="s">
        <v>2482</v>
      </c>
      <c r="DG899" s="103">
        <v>-8.68</v>
      </c>
      <c r="DH899" s="103"/>
      <c r="DI899" s="103"/>
      <c r="DJ899" s="103"/>
      <c r="DK899" s="103"/>
      <c r="DL899" s="103"/>
      <c r="DM899" s="103"/>
      <c r="DN899" s="103"/>
      <c r="DO899" s="103"/>
      <c r="DP899" s="103"/>
      <c r="DQ899" s="103"/>
      <c r="DR899" s="103"/>
      <c r="DS899" s="104"/>
      <c r="DT899" s="50">
        <f t="shared" si="1071"/>
        <v>0</v>
      </c>
      <c r="DU899" s="73">
        <f t="shared" si="1072"/>
        <v>0</v>
      </c>
      <c r="DV899" s="73">
        <f t="shared" si="1073"/>
        <v>0</v>
      </c>
      <c r="DW899" s="73">
        <f t="shared" si="1074"/>
        <v>1</v>
      </c>
      <c r="DX899" s="73">
        <f t="shared" si="1075"/>
        <v>0</v>
      </c>
      <c r="DY899" s="125">
        <f t="shared" si="1076"/>
        <v>0</v>
      </c>
      <c r="DZ899" s="73">
        <f t="shared" si="1077"/>
        <v>1</v>
      </c>
      <c r="EA899" s="19">
        <f t="shared" si="1078"/>
        <v>0</v>
      </c>
      <c r="EB899" s="50">
        <f t="shared" si="1079"/>
        <v>0</v>
      </c>
      <c r="EC899" s="19">
        <f t="shared" si="1080"/>
        <v>0</v>
      </c>
      <c r="ED899" s="19">
        <f t="shared" si="1081"/>
        <v>0</v>
      </c>
      <c r="EE899" s="19">
        <f t="shared" si="1082"/>
        <v>0</v>
      </c>
      <c r="EF899" s="50">
        <f t="shared" si="1083"/>
        <v>1</v>
      </c>
      <c r="EG899" s="19">
        <f t="shared" si="1084"/>
        <v>1</v>
      </c>
      <c r="EH899" s="19">
        <f t="shared" si="1085"/>
        <v>0</v>
      </c>
      <c r="EI899" s="50">
        <f t="shared" si="1086"/>
        <v>0</v>
      </c>
      <c r="EJ899" s="125">
        <f t="shared" si="1087"/>
        <v>1</v>
      </c>
      <c r="EK899" t="str">
        <f t="shared" si="1088"/>
        <v/>
      </c>
      <c r="EL899" t="str">
        <f t="shared" si="1089"/>
        <v/>
      </c>
      <c r="EM899" t="str">
        <f t="shared" si="1090"/>
        <v/>
      </c>
      <c r="EN899" t="str">
        <f t="shared" si="1091"/>
        <v/>
      </c>
      <c r="EO899" t="str">
        <f t="shared" si="1092"/>
        <v/>
      </c>
      <c r="EP899" t="str">
        <f t="shared" si="1093"/>
        <v/>
      </c>
      <c r="EQ899">
        <f t="shared" si="1094"/>
        <v>275</v>
      </c>
      <c r="ER899" t="str">
        <f t="shared" si="1095"/>
        <v/>
      </c>
      <c r="ES899" t="str">
        <f t="shared" si="1096"/>
        <v/>
      </c>
      <c r="ET899" t="str">
        <f t="shared" si="1097"/>
        <v/>
      </c>
      <c r="EU899" s="61" t="str">
        <f t="shared" si="1098"/>
        <v/>
      </c>
      <c r="EV899" s="53" t="str">
        <f>IF(ISNUMBER(EK899),EK899*#REF!,"")</f>
        <v/>
      </c>
      <c r="EW899" s="53" t="str">
        <f>IF(ISNUMBER(EL899),EL899*#REF!,"")</f>
        <v/>
      </c>
      <c r="EX899" s="53" t="str">
        <f>IF(ISNUMBER(EM899),EM899*#REF!,"")</f>
        <v/>
      </c>
      <c r="EY899" s="53" t="str">
        <f>IF(ISNUMBER(EN899),EN899*#REF!,"")</f>
        <v/>
      </c>
      <c r="EZ899" s="53" t="str">
        <f>IF(ISNUMBER(EO899),EO899*#REF!,"")</f>
        <v/>
      </c>
      <c r="FA899" s="53" t="str">
        <f>IF(ISNUMBER(EP899),EP899*#REF!,"")</f>
        <v/>
      </c>
      <c r="FB899" s="53" t="e">
        <f>IF(ISNUMBER(EQ899),EQ899*#REF!,"")</f>
        <v>#REF!</v>
      </c>
      <c r="FC899" s="53" t="str">
        <f>IF(ISNUMBER(ER899),ER899*#REF!,"")</f>
        <v/>
      </c>
      <c r="FD899" s="53" t="str">
        <f>IF(ISNUMBER(ES899),ES899*#REF!,"")</f>
        <v/>
      </c>
      <c r="FE899" s="53" t="str">
        <f>IF(ISNUMBER(ET899),ET899*#REF!,"")</f>
        <v/>
      </c>
      <c r="FF899" s="52" t="str">
        <f>IF(ISNUMBER(EU899),EU899*#REF!,"")</f>
        <v/>
      </c>
      <c r="FG899" s="55" t="str">
        <f t="shared" si="1099"/>
        <v/>
      </c>
      <c r="FH899" s="55" t="str">
        <f t="shared" si="1100"/>
        <v/>
      </c>
      <c r="FI899" s="55" t="str">
        <f t="shared" si="1101"/>
        <v/>
      </c>
      <c r="FJ899" s="55" t="str">
        <f t="shared" si="1102"/>
        <v/>
      </c>
      <c r="FK899" s="55" t="str">
        <f t="shared" si="1103"/>
        <v/>
      </c>
      <c r="FL899" s="55" t="str">
        <f t="shared" si="1104"/>
        <v/>
      </c>
      <c r="FM899" s="55" t="str">
        <f t="shared" si="1105"/>
        <v/>
      </c>
      <c r="FN899" s="55" t="str">
        <f t="shared" si="1106"/>
        <v/>
      </c>
      <c r="FO899" s="55" t="str">
        <f t="shared" si="1107"/>
        <v/>
      </c>
      <c r="FP899" s="55" t="str">
        <f t="shared" si="1108"/>
        <v/>
      </c>
      <c r="FQ899" s="59" t="str">
        <f t="shared" si="1109"/>
        <v/>
      </c>
      <c r="FR899" s="53" t="str">
        <f t="shared" ref="FR899:FR962" si="1130">IFERROR((SUM(EV899:FA899)-SUM(FB899:FF899))/SUM(EV899:FF899)*100,"")</f>
        <v/>
      </c>
      <c r="FS899" s="53">
        <f t="shared" si="1110"/>
        <v>0</v>
      </c>
      <c r="FT899" s="19">
        <f t="shared" si="1111"/>
        <v>1</v>
      </c>
      <c r="FU899" s="19">
        <f t="shared" si="1112"/>
        <v>0</v>
      </c>
      <c r="FV899" s="19">
        <f t="shared" si="1113"/>
        <v>0</v>
      </c>
      <c r="FW899" s="50">
        <f t="shared" si="1114"/>
        <v>0</v>
      </c>
      <c r="FX899" s="120">
        <f t="shared" si="1115"/>
        <v>0</v>
      </c>
      <c r="FY899" s="120">
        <f t="shared" si="1116"/>
        <v>0</v>
      </c>
      <c r="FZ899" s="120">
        <f t="shared" si="1117"/>
        <v>0</v>
      </c>
      <c r="GA899" s="120">
        <f t="shared" si="1118"/>
        <v>0</v>
      </c>
      <c r="GB899" s="120">
        <f t="shared" si="1119"/>
        <v>0</v>
      </c>
      <c r="GC899" s="120">
        <f t="shared" si="1120"/>
        <v>0</v>
      </c>
      <c r="GD899" s="120">
        <f t="shared" si="1121"/>
        <v>0</v>
      </c>
      <c r="GE899" s="120">
        <f t="shared" si="1122"/>
        <v>0</v>
      </c>
      <c r="GF899" s="120">
        <f t="shared" si="1123"/>
        <v>0</v>
      </c>
      <c r="GG899">
        <f t="shared" si="1124"/>
        <v>0</v>
      </c>
      <c r="GH899">
        <f t="shared" si="1125"/>
        <v>0</v>
      </c>
      <c r="GI899">
        <v>6</v>
      </c>
      <c r="GJ899" t="str">
        <f t="shared" si="1126"/>
        <v/>
      </c>
    </row>
    <row r="900" spans="1:192" x14ac:dyDescent="0.2">
      <c r="A900" s="50">
        <f t="shared" si="1127"/>
        <v>899</v>
      </c>
      <c r="B900" s="2" t="s">
        <v>1109</v>
      </c>
      <c r="C900" s="2" t="s">
        <v>1110</v>
      </c>
      <c r="D900" s="2"/>
      <c r="E900" s="2"/>
      <c r="F900" s="66">
        <v>3523380</v>
      </c>
      <c r="G900" s="66">
        <v>5684020</v>
      </c>
      <c r="H900" s="77">
        <f t="shared" si="1066"/>
        <v>523296.21800000005</v>
      </c>
      <c r="I900" s="77">
        <f t="shared" si="1067"/>
        <v>5682186.182</v>
      </c>
      <c r="J900" s="19">
        <v>381.8</v>
      </c>
      <c r="K900" s="66" t="s">
        <v>1333</v>
      </c>
      <c r="L900" s="66">
        <v>300</v>
      </c>
      <c r="M900" s="19">
        <v>205</v>
      </c>
      <c r="N900" s="19">
        <v>300</v>
      </c>
      <c r="Q900" s="58" t="s">
        <v>1339</v>
      </c>
      <c r="R900" s="58" t="s">
        <v>2862</v>
      </c>
      <c r="S900" s="230" t="s">
        <v>1324</v>
      </c>
      <c r="T900" s="241" t="str">
        <f t="shared" si="1068"/>
        <v>-</v>
      </c>
      <c r="U900" s="241" t="str">
        <f t="shared" si="1069"/>
        <v>-</v>
      </c>
      <c r="V900" s="241" t="str">
        <f t="shared" si="1070"/>
        <v>-</v>
      </c>
      <c r="W900" s="241" t="str">
        <f t="shared" si="1129"/>
        <v>-</v>
      </c>
      <c r="X900" s="260">
        <f t="shared" si="1128"/>
        <v>6</v>
      </c>
      <c r="Y900" s="261" t="str">
        <f t="shared" ref="Y900:Y963" si="1131">GJ900</f>
        <v/>
      </c>
      <c r="Z900" s="56"/>
      <c r="AA900" s="48" t="s">
        <v>1805</v>
      </c>
      <c r="AB900" s="73">
        <v>3</v>
      </c>
      <c r="AC900" s="2" t="s">
        <v>1038</v>
      </c>
      <c r="AD900" s="2" t="s">
        <v>2283</v>
      </c>
      <c r="AE900" s="70" t="s">
        <v>1431</v>
      </c>
      <c r="AF900" s="66">
        <v>11.7</v>
      </c>
      <c r="AG900" s="19">
        <v>469</v>
      </c>
      <c r="AH900" s="19">
        <v>7.4</v>
      </c>
      <c r="AN900" s="55"/>
      <c r="AO900" s="55"/>
      <c r="AP900" s="73"/>
      <c r="AS900" s="204"/>
      <c r="AT900" s="249"/>
      <c r="AU900" s="139"/>
      <c r="AV900" s="141"/>
      <c r="AW900" s="141"/>
      <c r="AX900" s="181"/>
      <c r="AY900" s="181"/>
      <c r="AZ900" s="229">
        <v>256</v>
      </c>
      <c r="BD900" s="53"/>
      <c r="BF900" s="53"/>
      <c r="CN900" s="90">
        <v>10</v>
      </c>
      <c r="DB900" s="103"/>
      <c r="DC900" s="103" t="s">
        <v>1670</v>
      </c>
      <c r="DD900" s="103"/>
      <c r="DE900" s="103">
        <v>-13.7</v>
      </c>
      <c r="DF900" s="90" t="s">
        <v>2483</v>
      </c>
      <c r="DG900" s="103">
        <v>-8.82</v>
      </c>
      <c r="DH900" s="103"/>
      <c r="DI900" s="103"/>
      <c r="DJ900" s="103"/>
      <c r="DK900" s="103"/>
      <c r="DL900" s="103"/>
      <c r="DM900" s="103"/>
      <c r="DN900" s="103"/>
      <c r="DO900" s="103"/>
      <c r="DP900" s="103"/>
      <c r="DQ900" s="103"/>
      <c r="DR900" s="103"/>
      <c r="DS900" s="104"/>
      <c r="DT900" s="50">
        <f t="shared" si="1071"/>
        <v>0</v>
      </c>
      <c r="DU900" s="73">
        <f t="shared" si="1072"/>
        <v>0</v>
      </c>
      <c r="DV900" s="73">
        <f t="shared" si="1073"/>
        <v>0</v>
      </c>
      <c r="DW900" s="73">
        <f t="shared" si="1074"/>
        <v>1</v>
      </c>
      <c r="DX900" s="73">
        <f t="shared" si="1075"/>
        <v>0</v>
      </c>
      <c r="DY900" s="125">
        <f t="shared" si="1076"/>
        <v>0</v>
      </c>
      <c r="DZ900" s="73">
        <f t="shared" si="1077"/>
        <v>1</v>
      </c>
      <c r="EA900" s="19">
        <f t="shared" si="1078"/>
        <v>0</v>
      </c>
      <c r="EB900" s="50">
        <f t="shared" si="1079"/>
        <v>0</v>
      </c>
      <c r="EC900" s="19">
        <f t="shared" si="1080"/>
        <v>0</v>
      </c>
      <c r="ED900" s="19">
        <f t="shared" si="1081"/>
        <v>0</v>
      </c>
      <c r="EE900" s="19">
        <f t="shared" si="1082"/>
        <v>0</v>
      </c>
      <c r="EF900" s="50">
        <f t="shared" si="1083"/>
        <v>1</v>
      </c>
      <c r="EG900" s="19">
        <f t="shared" si="1084"/>
        <v>1</v>
      </c>
      <c r="EH900" s="19">
        <f t="shared" si="1085"/>
        <v>0</v>
      </c>
      <c r="EI900" s="50">
        <f t="shared" si="1086"/>
        <v>0</v>
      </c>
      <c r="EJ900" s="125">
        <f t="shared" si="1087"/>
        <v>1</v>
      </c>
      <c r="EK900" t="str">
        <f t="shared" si="1088"/>
        <v/>
      </c>
      <c r="EL900" t="str">
        <f t="shared" si="1089"/>
        <v/>
      </c>
      <c r="EM900" t="str">
        <f t="shared" si="1090"/>
        <v/>
      </c>
      <c r="EN900" t="str">
        <f t="shared" si="1091"/>
        <v/>
      </c>
      <c r="EO900" t="str">
        <f t="shared" si="1092"/>
        <v/>
      </c>
      <c r="EP900" t="str">
        <f t="shared" si="1093"/>
        <v/>
      </c>
      <c r="EQ900">
        <f t="shared" si="1094"/>
        <v>256</v>
      </c>
      <c r="ER900" t="str">
        <f t="shared" si="1095"/>
        <v/>
      </c>
      <c r="ES900" t="str">
        <f t="shared" si="1096"/>
        <v/>
      </c>
      <c r="ET900" t="str">
        <f t="shared" si="1097"/>
        <v/>
      </c>
      <c r="EU900" s="61" t="str">
        <f t="shared" si="1098"/>
        <v/>
      </c>
      <c r="EV900" s="53" t="str">
        <f>IF(ISNUMBER(EK900),EK900*#REF!,"")</f>
        <v/>
      </c>
      <c r="EW900" s="53" t="str">
        <f>IF(ISNUMBER(EL900),EL900*#REF!,"")</f>
        <v/>
      </c>
      <c r="EX900" s="53" t="str">
        <f>IF(ISNUMBER(EM900),EM900*#REF!,"")</f>
        <v/>
      </c>
      <c r="EY900" s="53" t="str">
        <f>IF(ISNUMBER(EN900),EN900*#REF!,"")</f>
        <v/>
      </c>
      <c r="EZ900" s="53" t="str">
        <f>IF(ISNUMBER(EO900),EO900*#REF!,"")</f>
        <v/>
      </c>
      <c r="FA900" s="53" t="str">
        <f>IF(ISNUMBER(EP900),EP900*#REF!,"")</f>
        <v/>
      </c>
      <c r="FB900" s="53" t="e">
        <f>IF(ISNUMBER(EQ900),EQ900*#REF!,"")</f>
        <v>#REF!</v>
      </c>
      <c r="FC900" s="53" t="str">
        <f>IF(ISNUMBER(ER900),ER900*#REF!,"")</f>
        <v/>
      </c>
      <c r="FD900" s="53" t="str">
        <f>IF(ISNUMBER(ES900),ES900*#REF!,"")</f>
        <v/>
      </c>
      <c r="FE900" s="53" t="str">
        <f>IF(ISNUMBER(ET900),ET900*#REF!,"")</f>
        <v/>
      </c>
      <c r="FF900" s="52" t="str">
        <f>IF(ISNUMBER(EU900),EU900*#REF!,"")</f>
        <v/>
      </c>
      <c r="FG900" s="55" t="str">
        <f t="shared" si="1099"/>
        <v/>
      </c>
      <c r="FH900" s="55" t="str">
        <f t="shared" si="1100"/>
        <v/>
      </c>
      <c r="FI900" s="55" t="str">
        <f t="shared" si="1101"/>
        <v/>
      </c>
      <c r="FJ900" s="55" t="str">
        <f t="shared" si="1102"/>
        <v/>
      </c>
      <c r="FK900" s="55" t="str">
        <f t="shared" si="1103"/>
        <v/>
      </c>
      <c r="FL900" s="55" t="str">
        <f t="shared" si="1104"/>
        <v/>
      </c>
      <c r="FM900" s="55" t="str">
        <f t="shared" si="1105"/>
        <v/>
      </c>
      <c r="FN900" s="55" t="str">
        <f t="shared" si="1106"/>
        <v/>
      </c>
      <c r="FO900" s="55" t="str">
        <f t="shared" si="1107"/>
        <v/>
      </c>
      <c r="FP900" s="55" t="str">
        <f t="shared" si="1108"/>
        <v/>
      </c>
      <c r="FQ900" s="59" t="str">
        <f t="shared" si="1109"/>
        <v/>
      </c>
      <c r="FR900" s="53" t="str">
        <f t="shared" si="1130"/>
        <v/>
      </c>
      <c r="FS900" s="53">
        <f t="shared" si="1110"/>
        <v>0</v>
      </c>
      <c r="FT900" s="19">
        <f t="shared" si="1111"/>
        <v>1</v>
      </c>
      <c r="FU900" s="19">
        <f t="shared" si="1112"/>
        <v>0</v>
      </c>
      <c r="FV900" s="19">
        <f t="shared" si="1113"/>
        <v>0</v>
      </c>
      <c r="FW900" s="50">
        <f t="shared" si="1114"/>
        <v>0</v>
      </c>
      <c r="FX900" s="120">
        <f t="shared" si="1115"/>
        <v>0</v>
      </c>
      <c r="FY900" s="120">
        <f t="shared" si="1116"/>
        <v>0</v>
      </c>
      <c r="FZ900" s="120">
        <f t="shared" si="1117"/>
        <v>0</v>
      </c>
      <c r="GA900" s="120">
        <f t="shared" si="1118"/>
        <v>0</v>
      </c>
      <c r="GB900" s="120">
        <f t="shared" si="1119"/>
        <v>0</v>
      </c>
      <c r="GC900" s="120">
        <f t="shared" si="1120"/>
        <v>0</v>
      </c>
      <c r="GD900" s="120">
        <f t="shared" si="1121"/>
        <v>0</v>
      </c>
      <c r="GE900" s="120">
        <f t="shared" si="1122"/>
        <v>0</v>
      </c>
      <c r="GF900" s="120">
        <f t="shared" si="1123"/>
        <v>0</v>
      </c>
      <c r="GG900">
        <f t="shared" si="1124"/>
        <v>0</v>
      </c>
      <c r="GH900">
        <f t="shared" si="1125"/>
        <v>0</v>
      </c>
      <c r="GI900">
        <v>6</v>
      </c>
      <c r="GJ900" t="str">
        <f t="shared" si="1126"/>
        <v/>
      </c>
    </row>
    <row r="901" spans="1:192" x14ac:dyDescent="0.2">
      <c r="A901" s="50">
        <f t="shared" si="1127"/>
        <v>900</v>
      </c>
      <c r="B901" s="2" t="s">
        <v>1109</v>
      </c>
      <c r="C901" s="2" t="s">
        <v>1110</v>
      </c>
      <c r="D901" s="2"/>
      <c r="E901" s="2"/>
      <c r="F901" s="66">
        <v>3523380</v>
      </c>
      <c r="G901" s="66">
        <v>5684020</v>
      </c>
      <c r="H901" s="77">
        <f t="shared" si="1066"/>
        <v>523296.21800000005</v>
      </c>
      <c r="I901" s="77">
        <f t="shared" si="1067"/>
        <v>5682186.182</v>
      </c>
      <c r="J901" s="19">
        <v>381.8</v>
      </c>
      <c r="K901" s="66" t="s">
        <v>1333</v>
      </c>
      <c r="L901" s="66">
        <v>300</v>
      </c>
      <c r="M901" s="19">
        <v>205</v>
      </c>
      <c r="N901" s="19">
        <v>300</v>
      </c>
      <c r="Q901" s="58" t="s">
        <v>1339</v>
      </c>
      <c r="R901" s="58" t="s">
        <v>2862</v>
      </c>
      <c r="S901" s="230" t="s">
        <v>1324</v>
      </c>
      <c r="T901" s="241" t="str">
        <f t="shared" si="1068"/>
        <v>-</v>
      </c>
      <c r="U901" s="241" t="str">
        <f t="shared" si="1069"/>
        <v>-</v>
      </c>
      <c r="V901" s="241" t="str">
        <f t="shared" si="1070"/>
        <v>-</v>
      </c>
      <c r="W901" s="241" t="str">
        <f t="shared" si="1129"/>
        <v>-</v>
      </c>
      <c r="X901" s="260">
        <f t="shared" si="1128"/>
        <v>6</v>
      </c>
      <c r="Y901" s="261" t="str">
        <f t="shared" si="1131"/>
        <v/>
      </c>
      <c r="Z901" s="56"/>
      <c r="AA901" s="131">
        <v>34403</v>
      </c>
      <c r="AB901" s="73">
        <v>4</v>
      </c>
      <c r="AC901" s="2" t="s">
        <v>1038</v>
      </c>
      <c r="AD901" s="2" t="s">
        <v>2286</v>
      </c>
      <c r="AE901" s="70" t="s">
        <v>1807</v>
      </c>
      <c r="AF901" s="66">
        <v>12.3</v>
      </c>
      <c r="AG901" s="19">
        <v>512</v>
      </c>
      <c r="AH901" s="47">
        <v>7.8</v>
      </c>
      <c r="AN901" s="55"/>
      <c r="AO901" s="55"/>
      <c r="AP901" s="73"/>
      <c r="AS901" s="193">
        <f>SUM(AU901:BN901)+SUM(BO901:CL901)/1000</f>
        <v>407.06600000000003</v>
      </c>
      <c r="AT901" s="248" t="str">
        <f>FR901</f>
        <v/>
      </c>
      <c r="AU901" s="120">
        <v>6</v>
      </c>
      <c r="AV901" s="192">
        <v>29.8</v>
      </c>
      <c r="AW901" s="192">
        <v>53.2</v>
      </c>
      <c r="AX901" s="55">
        <v>5.4</v>
      </c>
      <c r="AY901" s="55">
        <v>32.5</v>
      </c>
      <c r="AZ901" s="217">
        <v>270</v>
      </c>
      <c r="BB901">
        <v>2</v>
      </c>
      <c r="BD901" s="120">
        <v>0</v>
      </c>
      <c r="BE901">
        <v>0.16</v>
      </c>
      <c r="BF901" s="71">
        <v>0.20599999999999999</v>
      </c>
      <c r="BJ901">
        <v>7.8</v>
      </c>
      <c r="BK901">
        <v>0</v>
      </c>
      <c r="BN901" s="61">
        <v>0</v>
      </c>
      <c r="BP901">
        <v>0</v>
      </c>
      <c r="CM901">
        <v>6.5</v>
      </c>
      <c r="CN901" s="90">
        <v>19</v>
      </c>
      <c r="DB901" s="103"/>
      <c r="DC901" s="103" t="s">
        <v>1813</v>
      </c>
      <c r="DD901" s="103"/>
      <c r="DE901" s="103">
        <v>-14.5</v>
      </c>
      <c r="DF901" s="90" t="s">
        <v>2484</v>
      </c>
      <c r="DG901" s="103">
        <v>-8.84</v>
      </c>
      <c r="DH901" s="103"/>
      <c r="DI901" s="103"/>
      <c r="DJ901" s="103"/>
      <c r="DK901" s="103"/>
      <c r="DL901" s="103"/>
      <c r="DM901" s="103"/>
      <c r="DN901" s="103"/>
      <c r="DO901" s="103"/>
      <c r="DP901" s="103"/>
      <c r="DQ901" s="103"/>
      <c r="DR901" s="103"/>
      <c r="DS901" s="104"/>
      <c r="DT901" s="50">
        <f t="shared" si="1071"/>
        <v>0</v>
      </c>
      <c r="DU901" s="73">
        <f t="shared" si="1072"/>
        <v>0</v>
      </c>
      <c r="DV901" s="73">
        <f t="shared" si="1073"/>
        <v>0</v>
      </c>
      <c r="DW901" s="73">
        <f t="shared" si="1074"/>
        <v>1</v>
      </c>
      <c r="DX901" s="73">
        <f t="shared" si="1075"/>
        <v>0</v>
      </c>
      <c r="DY901" s="125">
        <f t="shared" si="1076"/>
        <v>0</v>
      </c>
      <c r="DZ901" s="73">
        <f t="shared" si="1077"/>
        <v>1</v>
      </c>
      <c r="EA901" s="19">
        <f t="shared" si="1078"/>
        <v>0</v>
      </c>
      <c r="EB901" s="50">
        <f t="shared" si="1079"/>
        <v>0</v>
      </c>
      <c r="EC901" s="19">
        <f t="shared" si="1080"/>
        <v>1</v>
      </c>
      <c r="ED901" s="19">
        <f t="shared" si="1081"/>
        <v>0</v>
      </c>
      <c r="EE901" s="19">
        <f t="shared" si="1082"/>
        <v>0</v>
      </c>
      <c r="EF901" s="50">
        <f t="shared" si="1083"/>
        <v>0</v>
      </c>
      <c r="EG901" s="19">
        <f t="shared" si="1084"/>
        <v>1</v>
      </c>
      <c r="EH901" s="19">
        <f t="shared" si="1085"/>
        <v>0</v>
      </c>
      <c r="EI901" s="50">
        <f t="shared" si="1086"/>
        <v>0</v>
      </c>
      <c r="EJ901" s="125">
        <f t="shared" si="1087"/>
        <v>1</v>
      </c>
      <c r="EK901">
        <f t="shared" si="1088"/>
        <v>6</v>
      </c>
      <c r="EL901">
        <f t="shared" si="1089"/>
        <v>2</v>
      </c>
      <c r="EM901">
        <f t="shared" si="1090"/>
        <v>29.8</v>
      </c>
      <c r="EN901">
        <f t="shared" si="1091"/>
        <v>53.2</v>
      </c>
      <c r="EO901">
        <f t="shared" si="1092"/>
        <v>0.20599999999999999</v>
      </c>
      <c r="EP901">
        <f t="shared" si="1093"/>
        <v>0.16</v>
      </c>
      <c r="EQ901">
        <f t="shared" si="1094"/>
        <v>270</v>
      </c>
      <c r="ER901" t="str">
        <f t="shared" si="1095"/>
        <v/>
      </c>
      <c r="ES901">
        <f t="shared" si="1096"/>
        <v>7.8</v>
      </c>
      <c r="ET901">
        <f t="shared" si="1097"/>
        <v>32.5</v>
      </c>
      <c r="EU901" s="61">
        <f t="shared" si="1098"/>
        <v>5.4</v>
      </c>
      <c r="EV901" s="53" t="e">
        <f>IF(ISNUMBER(EK901),EK901*#REF!,"")</f>
        <v>#REF!</v>
      </c>
      <c r="EW901" s="53" t="e">
        <f>IF(ISNUMBER(EL901),EL901*#REF!,"")</f>
        <v>#REF!</v>
      </c>
      <c r="EX901" s="53" t="e">
        <f>IF(ISNUMBER(EM901),EM901*#REF!,"")</f>
        <v>#REF!</v>
      </c>
      <c r="EY901" s="53" t="e">
        <f>IF(ISNUMBER(EN901),EN901*#REF!,"")</f>
        <v>#REF!</v>
      </c>
      <c r="EZ901" s="53" t="e">
        <f>IF(ISNUMBER(EO901),EO901*#REF!,"")</f>
        <v>#REF!</v>
      </c>
      <c r="FA901" s="53" t="e">
        <f>IF(ISNUMBER(EP901),EP901*#REF!,"")</f>
        <v>#REF!</v>
      </c>
      <c r="FB901" s="53" t="e">
        <f>IF(ISNUMBER(EQ901),EQ901*#REF!,"")</f>
        <v>#REF!</v>
      </c>
      <c r="FC901" s="53" t="str">
        <f>IF(ISNUMBER(ER901),ER901*#REF!,"")</f>
        <v/>
      </c>
      <c r="FD901" s="53" t="e">
        <f>IF(ISNUMBER(ES901),ES901*#REF!,"")</f>
        <v>#REF!</v>
      </c>
      <c r="FE901" s="53" t="e">
        <f>IF(ISNUMBER(ET901),ET901*#REF!,"")</f>
        <v>#REF!</v>
      </c>
      <c r="FF901" s="52" t="e">
        <f>IF(ISNUMBER(EU901),EU901*#REF!,"")</f>
        <v>#REF!</v>
      </c>
      <c r="FG901" s="55" t="str">
        <f t="shared" si="1099"/>
        <v/>
      </c>
      <c r="FH901" s="55" t="str">
        <f t="shared" si="1100"/>
        <v/>
      </c>
      <c r="FI901" s="55" t="str">
        <f t="shared" si="1101"/>
        <v/>
      </c>
      <c r="FJ901" s="55" t="str">
        <f t="shared" si="1102"/>
        <v/>
      </c>
      <c r="FK901" s="55" t="str">
        <f t="shared" si="1103"/>
        <v/>
      </c>
      <c r="FL901" s="55" t="str">
        <f t="shared" si="1104"/>
        <v/>
      </c>
      <c r="FM901" s="55" t="str">
        <f t="shared" si="1105"/>
        <v/>
      </c>
      <c r="FN901" s="55" t="str">
        <f t="shared" si="1106"/>
        <v/>
      </c>
      <c r="FO901" s="55" t="str">
        <f t="shared" si="1107"/>
        <v/>
      </c>
      <c r="FP901" s="55" t="str">
        <f t="shared" si="1108"/>
        <v/>
      </c>
      <c r="FQ901" s="59" t="str">
        <f t="shared" si="1109"/>
        <v/>
      </c>
      <c r="FR901" s="53" t="str">
        <f t="shared" si="1130"/>
        <v/>
      </c>
      <c r="FS901" s="53" t="e">
        <f t="shared" si="1110"/>
        <v>#VALUE!</v>
      </c>
      <c r="FT901" s="19" t="e">
        <f t="shared" si="1111"/>
        <v>#VALUE!</v>
      </c>
      <c r="FU901" s="19" t="e">
        <f t="shared" si="1112"/>
        <v>#VALUE!</v>
      </c>
      <c r="FV901" s="19" t="e">
        <f t="shared" si="1113"/>
        <v>#VALUE!</v>
      </c>
      <c r="FW901" s="50" t="e">
        <f t="shared" si="1114"/>
        <v>#VALUE!</v>
      </c>
      <c r="FX901" s="120">
        <f t="shared" si="1115"/>
        <v>0</v>
      </c>
      <c r="FY901" s="120">
        <f t="shared" si="1116"/>
        <v>0</v>
      </c>
      <c r="FZ901" s="120">
        <f t="shared" si="1117"/>
        <v>0</v>
      </c>
      <c r="GA901" s="120">
        <f t="shared" si="1118"/>
        <v>0</v>
      </c>
      <c r="GB901" s="120">
        <f t="shared" si="1119"/>
        <v>0</v>
      </c>
      <c r="GC901" s="120">
        <f t="shared" si="1120"/>
        <v>0</v>
      </c>
      <c r="GD901" s="120">
        <f t="shared" si="1121"/>
        <v>0</v>
      </c>
      <c r="GE901" s="120">
        <f t="shared" si="1122"/>
        <v>0</v>
      </c>
      <c r="GF901" s="120">
        <f t="shared" si="1123"/>
        <v>0</v>
      </c>
      <c r="GG901">
        <f t="shared" si="1124"/>
        <v>0</v>
      </c>
      <c r="GH901">
        <f t="shared" si="1125"/>
        <v>0</v>
      </c>
      <c r="GI901">
        <v>6</v>
      </c>
      <c r="GJ901" t="str">
        <f t="shared" si="1126"/>
        <v/>
      </c>
    </row>
    <row r="902" spans="1:192" x14ac:dyDescent="0.2">
      <c r="A902" s="50">
        <f t="shared" si="1127"/>
        <v>901</v>
      </c>
      <c r="B902" s="2" t="s">
        <v>131</v>
      </c>
      <c r="C902" t="s">
        <v>470</v>
      </c>
      <c r="D902" t="s">
        <v>1023</v>
      </c>
      <c r="F902" s="19">
        <v>3435660</v>
      </c>
      <c r="G902" s="19">
        <v>5551180</v>
      </c>
      <c r="H902" s="77">
        <f t="shared" si="1066"/>
        <v>435611.30600000004</v>
      </c>
      <c r="I902" s="77">
        <f t="shared" si="1067"/>
        <v>5549399.318</v>
      </c>
      <c r="J902" s="19">
        <v>297</v>
      </c>
      <c r="K902" s="66" t="s">
        <v>1334</v>
      </c>
      <c r="L902" s="66">
        <v>65</v>
      </c>
      <c r="M902" s="83">
        <v>24</v>
      </c>
      <c r="N902" s="19">
        <v>65</v>
      </c>
      <c r="O902" s="83">
        <v>294.10000000000002</v>
      </c>
      <c r="P902" s="83"/>
      <c r="Q902" s="58" t="s">
        <v>2830</v>
      </c>
      <c r="R902" s="58" t="s">
        <v>493</v>
      </c>
      <c r="S902" s="58" t="s">
        <v>2640</v>
      </c>
      <c r="T902" s="241" t="str">
        <f t="shared" si="1068"/>
        <v>T</v>
      </c>
      <c r="U902" s="241" t="str">
        <f t="shared" si="1069"/>
        <v>-</v>
      </c>
      <c r="V902" s="241" t="str">
        <f t="shared" si="1070"/>
        <v>-</v>
      </c>
      <c r="W902" s="241" t="str">
        <f t="shared" si="1129"/>
        <v>-</v>
      </c>
      <c r="X902" s="260">
        <f t="shared" si="1128"/>
        <v>6</v>
      </c>
      <c r="Y902" s="261" t="str">
        <f t="shared" si="1131"/>
        <v/>
      </c>
      <c r="Z902" s="68"/>
      <c r="AA902" s="48">
        <v>38300</v>
      </c>
      <c r="AB902" s="73">
        <v>1</v>
      </c>
      <c r="AC902" s="2" t="s">
        <v>961</v>
      </c>
      <c r="AD902" s="2" t="s">
        <v>2485</v>
      </c>
      <c r="AE902" s="56"/>
      <c r="AF902" s="66">
        <v>28.6</v>
      </c>
      <c r="AG902" s="19">
        <v>585</v>
      </c>
      <c r="AH902" s="19">
        <v>6.25</v>
      </c>
      <c r="AM902" s="66">
        <v>0.75</v>
      </c>
      <c r="AR902">
        <v>327.11500000000001</v>
      </c>
      <c r="AS902" s="193">
        <f>SUM(AU902:BN902)+SUM(BO902:CL902)/1000</f>
        <v>327.11500000000001</v>
      </c>
      <c r="AT902" s="248" t="str">
        <f>FR902</f>
        <v/>
      </c>
      <c r="AU902">
        <v>89.8</v>
      </c>
      <c r="AV902">
        <v>1.87</v>
      </c>
      <c r="AW902">
        <v>14.2</v>
      </c>
      <c r="AX902">
        <v>137</v>
      </c>
      <c r="AY902">
        <v>7.58</v>
      </c>
      <c r="AZ902" s="61">
        <v>64.099999999999994</v>
      </c>
      <c r="BB902">
        <v>8.84</v>
      </c>
      <c r="BD902" s="2" t="s">
        <v>2110</v>
      </c>
      <c r="BE902">
        <v>5.0000000000000001E-3</v>
      </c>
      <c r="BG902" s="2"/>
      <c r="BJ902">
        <v>3.72</v>
      </c>
      <c r="BK902" s="2" t="s">
        <v>1369</v>
      </c>
      <c r="BO902" s="90"/>
      <c r="BP902" s="90"/>
      <c r="BQ902" s="90"/>
      <c r="BR902" s="90"/>
      <c r="BS902" s="90"/>
      <c r="BT902" s="90"/>
      <c r="BU902" s="90"/>
      <c r="BV902" s="90"/>
      <c r="BW902" s="90"/>
      <c r="BX902" s="90"/>
      <c r="BY902" s="90"/>
      <c r="BZ902" s="90"/>
      <c r="CA902" s="90"/>
      <c r="CB902" s="90"/>
      <c r="CC902" s="90"/>
      <c r="CD902" s="90"/>
      <c r="CE902" s="90"/>
      <c r="CF902" s="90"/>
      <c r="CG902" s="90"/>
      <c r="CH902" s="90"/>
      <c r="CI902" s="90"/>
      <c r="CJ902" s="90"/>
      <c r="CK902" s="90"/>
      <c r="CL902" s="91"/>
      <c r="CM902" s="90"/>
      <c r="CN902" s="90">
        <v>42.7</v>
      </c>
      <c r="CO902" s="90"/>
      <c r="DB902" s="103"/>
      <c r="DC902" s="103"/>
      <c r="DD902" s="103">
        <v>0.54</v>
      </c>
      <c r="DE902" s="103"/>
      <c r="DF902" s="103"/>
      <c r="DG902" s="103"/>
      <c r="DH902" s="103"/>
      <c r="DI902" s="103"/>
      <c r="DJ902" s="103"/>
      <c r="DK902" s="103"/>
      <c r="DL902" s="103"/>
      <c r="DM902" s="103"/>
      <c r="DN902" s="103"/>
      <c r="DO902" s="103"/>
      <c r="DP902" s="103"/>
      <c r="DQ902" s="103"/>
      <c r="DR902" s="103"/>
      <c r="DS902" s="104"/>
      <c r="DT902" s="50">
        <f t="shared" si="1071"/>
        <v>1</v>
      </c>
      <c r="DU902" s="73">
        <f t="shared" si="1072"/>
        <v>0</v>
      </c>
      <c r="DV902" s="73">
        <f t="shared" si="1073"/>
        <v>1</v>
      </c>
      <c r="DW902" s="73">
        <f t="shared" si="1074"/>
        <v>0</v>
      </c>
      <c r="DX902" s="73">
        <f t="shared" si="1075"/>
        <v>0</v>
      </c>
      <c r="DY902" s="125">
        <f t="shared" si="1076"/>
        <v>0</v>
      </c>
      <c r="DZ902" s="73">
        <f t="shared" si="1077"/>
        <v>0</v>
      </c>
      <c r="EA902" s="19">
        <f t="shared" si="1078"/>
        <v>1</v>
      </c>
      <c r="EB902" s="50">
        <f t="shared" si="1079"/>
        <v>0</v>
      </c>
      <c r="EC902" s="19">
        <f t="shared" si="1080"/>
        <v>1</v>
      </c>
      <c r="ED902" s="19">
        <f t="shared" si="1081"/>
        <v>0</v>
      </c>
      <c r="EE902" s="19">
        <f t="shared" si="1082"/>
        <v>0</v>
      </c>
      <c r="EF902" s="50">
        <f t="shared" si="1083"/>
        <v>0</v>
      </c>
      <c r="EG902" s="19">
        <f t="shared" si="1084"/>
        <v>1</v>
      </c>
      <c r="EH902" s="19">
        <f t="shared" si="1085"/>
        <v>0</v>
      </c>
      <c r="EI902" s="50">
        <f t="shared" si="1086"/>
        <v>0</v>
      </c>
      <c r="EJ902" s="125">
        <f t="shared" si="1087"/>
        <v>1</v>
      </c>
      <c r="EK902">
        <f t="shared" si="1088"/>
        <v>89.8</v>
      </c>
      <c r="EL902">
        <f t="shared" si="1089"/>
        <v>8.84</v>
      </c>
      <c r="EM902">
        <f t="shared" si="1090"/>
        <v>1.87</v>
      </c>
      <c r="EN902">
        <f t="shared" si="1091"/>
        <v>14.2</v>
      </c>
      <c r="EO902" t="str">
        <f t="shared" si="1092"/>
        <v/>
      </c>
      <c r="EP902">
        <f t="shared" si="1093"/>
        <v>5.0000000000000001E-3</v>
      </c>
      <c r="EQ902">
        <f t="shared" si="1094"/>
        <v>64.099999999999994</v>
      </c>
      <c r="ER902" t="str">
        <f t="shared" si="1095"/>
        <v/>
      </c>
      <c r="ES902">
        <f t="shared" si="1096"/>
        <v>3.72</v>
      </c>
      <c r="ET902">
        <f t="shared" si="1097"/>
        <v>7.58</v>
      </c>
      <c r="EU902" s="61">
        <f t="shared" si="1098"/>
        <v>137</v>
      </c>
      <c r="EV902" s="53" t="e">
        <f>IF(ISNUMBER(EK902),EK902*#REF!,"")</f>
        <v>#REF!</v>
      </c>
      <c r="EW902" s="53" t="e">
        <f>IF(ISNUMBER(EL902),EL902*#REF!,"")</f>
        <v>#REF!</v>
      </c>
      <c r="EX902" s="53" t="e">
        <f>IF(ISNUMBER(EM902),EM902*#REF!,"")</f>
        <v>#REF!</v>
      </c>
      <c r="EY902" s="53" t="e">
        <f>IF(ISNUMBER(EN902),EN902*#REF!,"")</f>
        <v>#REF!</v>
      </c>
      <c r="EZ902" s="53" t="str">
        <f>IF(ISNUMBER(EO902),EO902*#REF!,"")</f>
        <v/>
      </c>
      <c r="FA902" s="53" t="e">
        <f>IF(ISNUMBER(EP902),EP902*#REF!,"")</f>
        <v>#REF!</v>
      </c>
      <c r="FB902" s="53" t="e">
        <f>IF(ISNUMBER(EQ902),EQ902*#REF!,"")</f>
        <v>#REF!</v>
      </c>
      <c r="FC902" s="53" t="str">
        <f>IF(ISNUMBER(ER902),ER902*#REF!,"")</f>
        <v/>
      </c>
      <c r="FD902" s="53" t="e">
        <f>IF(ISNUMBER(ES902),ES902*#REF!,"")</f>
        <v>#REF!</v>
      </c>
      <c r="FE902" s="53" t="e">
        <f>IF(ISNUMBER(ET902),ET902*#REF!,"")</f>
        <v>#REF!</v>
      </c>
      <c r="FF902" s="52" t="e">
        <f>IF(ISNUMBER(EU902),EU902*#REF!,"")</f>
        <v>#REF!</v>
      </c>
      <c r="FG902" s="55" t="str">
        <f t="shared" si="1099"/>
        <v/>
      </c>
      <c r="FH902" s="55" t="str">
        <f t="shared" si="1100"/>
        <v/>
      </c>
      <c r="FI902" s="55" t="str">
        <f t="shared" si="1101"/>
        <v/>
      </c>
      <c r="FJ902" s="55" t="str">
        <f t="shared" si="1102"/>
        <v/>
      </c>
      <c r="FK902" s="55" t="str">
        <f t="shared" si="1103"/>
        <v/>
      </c>
      <c r="FL902" s="55" t="str">
        <f t="shared" si="1104"/>
        <v/>
      </c>
      <c r="FM902" s="55" t="str">
        <f t="shared" si="1105"/>
        <v/>
      </c>
      <c r="FN902" s="55" t="str">
        <f t="shared" si="1106"/>
        <v/>
      </c>
      <c r="FO902" s="55" t="str">
        <f t="shared" si="1107"/>
        <v/>
      </c>
      <c r="FP902" s="55" t="str">
        <f t="shared" si="1108"/>
        <v/>
      </c>
      <c r="FQ902" s="59" t="str">
        <f t="shared" si="1109"/>
        <v/>
      </c>
      <c r="FR902" s="53" t="str">
        <f t="shared" si="1130"/>
        <v/>
      </c>
      <c r="FS902" s="53" t="e">
        <f t="shared" si="1110"/>
        <v>#VALUE!</v>
      </c>
      <c r="FT902" s="19" t="e">
        <f t="shared" si="1111"/>
        <v>#VALUE!</v>
      </c>
      <c r="FU902" s="19" t="e">
        <f t="shared" si="1112"/>
        <v>#VALUE!</v>
      </c>
      <c r="FV902" s="19" t="e">
        <f t="shared" si="1113"/>
        <v>#VALUE!</v>
      </c>
      <c r="FW902" s="50" t="e">
        <f t="shared" si="1114"/>
        <v>#VALUE!</v>
      </c>
      <c r="FX902" s="120">
        <f t="shared" si="1115"/>
        <v>0</v>
      </c>
      <c r="FY902" s="120">
        <f t="shared" si="1116"/>
        <v>0</v>
      </c>
      <c r="FZ902" s="120">
        <f t="shared" si="1117"/>
        <v>0</v>
      </c>
      <c r="GA902" s="120">
        <f t="shared" si="1118"/>
        <v>0</v>
      </c>
      <c r="GB902" s="120">
        <f t="shared" si="1119"/>
        <v>0</v>
      </c>
      <c r="GC902" s="120">
        <f t="shared" si="1120"/>
        <v>0</v>
      </c>
      <c r="GD902" s="120">
        <f t="shared" si="1121"/>
        <v>0</v>
      </c>
      <c r="GE902" s="120">
        <f t="shared" si="1122"/>
        <v>0</v>
      </c>
      <c r="GF902" s="120">
        <f t="shared" si="1123"/>
        <v>0</v>
      </c>
      <c r="GG902">
        <f t="shared" si="1124"/>
        <v>0</v>
      </c>
      <c r="GH902">
        <f t="shared" si="1125"/>
        <v>0</v>
      </c>
      <c r="GI902">
        <v>6</v>
      </c>
      <c r="GJ902" t="str">
        <f t="shared" si="1126"/>
        <v/>
      </c>
    </row>
    <row r="903" spans="1:192" x14ac:dyDescent="0.2">
      <c r="A903" s="50">
        <f t="shared" si="1127"/>
        <v>902</v>
      </c>
      <c r="B903" s="2" t="s">
        <v>131</v>
      </c>
      <c r="C903" s="2" t="s">
        <v>951</v>
      </c>
      <c r="D903" s="2"/>
      <c r="E903" s="2"/>
      <c r="F903" s="19">
        <v>3435660</v>
      </c>
      <c r="G903" s="19">
        <v>5551210</v>
      </c>
      <c r="H903" s="77">
        <f t="shared" si="1066"/>
        <v>435611.30600000004</v>
      </c>
      <c r="I903" s="77">
        <f t="shared" si="1067"/>
        <v>5549429.3059999999</v>
      </c>
      <c r="J903" s="19">
        <v>298.97000000000003</v>
      </c>
      <c r="K903" s="66" t="s">
        <v>1332</v>
      </c>
      <c r="L903" s="66">
        <v>4</v>
      </c>
      <c r="M903" s="83"/>
      <c r="O903" s="83"/>
      <c r="P903" s="83"/>
      <c r="Q903" s="58" t="s">
        <v>1341</v>
      </c>
      <c r="R903" s="58" t="s">
        <v>2878</v>
      </c>
      <c r="S903" s="2" t="s">
        <v>2640</v>
      </c>
      <c r="T903" s="241" t="str">
        <f t="shared" si="1068"/>
        <v>T</v>
      </c>
      <c r="U903" s="241" t="str">
        <f t="shared" si="1069"/>
        <v>-</v>
      </c>
      <c r="V903" s="241" t="str">
        <f t="shared" si="1070"/>
        <v>-</v>
      </c>
      <c r="W903" s="241" t="str">
        <f t="shared" si="1129"/>
        <v>-</v>
      </c>
      <c r="X903" s="260">
        <f t="shared" si="1128"/>
        <v>6</v>
      </c>
      <c r="Y903" s="261" t="str">
        <f t="shared" si="1131"/>
        <v/>
      </c>
      <c r="Z903" s="68"/>
      <c r="AA903" s="48">
        <v>30817</v>
      </c>
      <c r="AB903" s="73">
        <v>1</v>
      </c>
      <c r="AC903" t="s">
        <v>404</v>
      </c>
      <c r="AD903" s="2" t="s">
        <v>2486</v>
      </c>
      <c r="AE903" s="57" t="s">
        <v>1431</v>
      </c>
      <c r="AF903" s="66">
        <v>29.3</v>
      </c>
      <c r="AM903" s="66" t="s">
        <v>2487</v>
      </c>
      <c r="AS903" s="204"/>
      <c r="AT903" s="249"/>
      <c r="AU903" s="51"/>
      <c r="AV903" s="51"/>
      <c r="AW903" s="51"/>
      <c r="AX903" s="51"/>
      <c r="AY903" s="51"/>
      <c r="AZ903" s="49"/>
      <c r="BD903" s="133"/>
      <c r="BG903" s="2"/>
      <c r="BK903" s="133"/>
      <c r="BO903" s="90"/>
      <c r="BP903" s="90"/>
      <c r="BQ903" s="90"/>
      <c r="BR903" s="90"/>
      <c r="BS903" s="90"/>
      <c r="BT903" s="90"/>
      <c r="BU903" s="90"/>
      <c r="BV903" s="90"/>
      <c r="BW903" s="90"/>
      <c r="BX903" s="90"/>
      <c r="BY903" s="90"/>
      <c r="BZ903" s="90"/>
      <c r="CA903" s="90"/>
      <c r="CB903" s="90"/>
      <c r="CC903" s="90"/>
      <c r="CD903" s="90"/>
      <c r="CE903" s="90"/>
      <c r="CF903" s="90"/>
      <c r="CG903" s="90"/>
      <c r="CH903" s="90"/>
      <c r="CI903" s="90"/>
      <c r="CJ903" s="90"/>
      <c r="CK903" s="90"/>
      <c r="CL903" s="91"/>
      <c r="CM903" s="90"/>
      <c r="CN903" s="90" t="s">
        <v>3088</v>
      </c>
      <c r="CO903" s="90"/>
      <c r="DB903" s="103">
        <v>-62.9</v>
      </c>
      <c r="DC903" s="103">
        <v>4.97</v>
      </c>
      <c r="DD903" s="103"/>
      <c r="DE903" s="103"/>
      <c r="DF903" s="103"/>
      <c r="DG903" s="231">
        <v>-9.1999999999999993</v>
      </c>
      <c r="DH903" s="103"/>
      <c r="DI903" s="103"/>
      <c r="DJ903" s="103"/>
      <c r="DK903" s="103"/>
      <c r="DL903" s="103"/>
      <c r="DM903" s="103"/>
      <c r="DN903" s="103"/>
      <c r="DO903" s="103"/>
      <c r="DP903" s="103"/>
      <c r="DQ903" s="103"/>
      <c r="DR903" s="103"/>
      <c r="DS903" s="104"/>
      <c r="DT903" s="50">
        <f t="shared" si="1071"/>
        <v>1</v>
      </c>
      <c r="DU903" s="73">
        <f t="shared" si="1072"/>
        <v>1</v>
      </c>
      <c r="DV903" s="73">
        <f t="shared" si="1073"/>
        <v>0</v>
      </c>
      <c r="DW903" s="73">
        <f t="shared" si="1074"/>
        <v>0</v>
      </c>
      <c r="DX903" s="73">
        <f t="shared" si="1075"/>
        <v>0</v>
      </c>
      <c r="DY903" s="125">
        <f t="shared" si="1076"/>
        <v>0</v>
      </c>
      <c r="DZ903" s="73">
        <f t="shared" si="1077"/>
        <v>0</v>
      </c>
      <c r="EA903" s="19">
        <f t="shared" si="1078"/>
        <v>1</v>
      </c>
      <c r="EB903" s="50">
        <f t="shared" si="1079"/>
        <v>0</v>
      </c>
      <c r="EC903" s="19">
        <f t="shared" si="1080"/>
        <v>0</v>
      </c>
      <c r="ED903" s="19">
        <f t="shared" si="1081"/>
        <v>0</v>
      </c>
      <c r="EE903" s="19">
        <f t="shared" si="1082"/>
        <v>0</v>
      </c>
      <c r="EF903" s="50">
        <f t="shared" si="1083"/>
        <v>1</v>
      </c>
      <c r="EG903" s="19">
        <f t="shared" si="1084"/>
        <v>0</v>
      </c>
      <c r="EH903" s="19">
        <f t="shared" si="1085"/>
        <v>0</v>
      </c>
      <c r="EI903" s="50">
        <f t="shared" si="1086"/>
        <v>1</v>
      </c>
      <c r="EJ903" s="125">
        <f t="shared" si="1087"/>
        <v>1</v>
      </c>
      <c r="EK903" t="str">
        <f t="shared" si="1088"/>
        <v/>
      </c>
      <c r="EL903" t="str">
        <f t="shared" si="1089"/>
        <v/>
      </c>
      <c r="EM903" t="str">
        <f t="shared" si="1090"/>
        <v/>
      </c>
      <c r="EN903" t="str">
        <f t="shared" si="1091"/>
        <v/>
      </c>
      <c r="EO903" t="str">
        <f t="shared" si="1092"/>
        <v/>
      </c>
      <c r="EP903" t="str">
        <f t="shared" si="1093"/>
        <v/>
      </c>
      <c r="EQ903" t="str">
        <f t="shared" si="1094"/>
        <v/>
      </c>
      <c r="ER903" t="str">
        <f t="shared" si="1095"/>
        <v/>
      </c>
      <c r="ES903" t="str">
        <f t="shared" si="1096"/>
        <v/>
      </c>
      <c r="ET903" t="str">
        <f t="shared" si="1097"/>
        <v/>
      </c>
      <c r="EU903" s="61" t="str">
        <f t="shared" si="1098"/>
        <v/>
      </c>
      <c r="EV903" s="53" t="str">
        <f>IF(ISNUMBER(EK903),EK903*#REF!,"")</f>
        <v/>
      </c>
      <c r="EW903" s="53" t="str">
        <f>IF(ISNUMBER(EL903),EL903*#REF!,"")</f>
        <v/>
      </c>
      <c r="EX903" s="53" t="str">
        <f>IF(ISNUMBER(EM903),EM903*#REF!,"")</f>
        <v/>
      </c>
      <c r="EY903" s="53" t="str">
        <f>IF(ISNUMBER(EN903),EN903*#REF!,"")</f>
        <v/>
      </c>
      <c r="EZ903" s="53" t="str">
        <f>IF(ISNUMBER(EO903),EO903*#REF!,"")</f>
        <v/>
      </c>
      <c r="FA903" s="53" t="str">
        <f>IF(ISNUMBER(EP903),EP903*#REF!,"")</f>
        <v/>
      </c>
      <c r="FB903" s="53" t="str">
        <f>IF(ISNUMBER(EQ903),EQ903*#REF!,"")</f>
        <v/>
      </c>
      <c r="FC903" s="53" t="str">
        <f>IF(ISNUMBER(ER903),ER903*#REF!,"")</f>
        <v/>
      </c>
      <c r="FD903" s="53" t="str">
        <f>IF(ISNUMBER(ES903),ES903*#REF!,"")</f>
        <v/>
      </c>
      <c r="FE903" s="53" t="str">
        <f>IF(ISNUMBER(ET903),ET903*#REF!,"")</f>
        <v/>
      </c>
      <c r="FF903" s="52" t="str">
        <f>IF(ISNUMBER(EU903),EU903*#REF!,"")</f>
        <v/>
      </c>
      <c r="FG903" s="55" t="str">
        <f t="shared" si="1099"/>
        <v/>
      </c>
      <c r="FH903" s="55" t="str">
        <f t="shared" si="1100"/>
        <v/>
      </c>
      <c r="FI903" s="55" t="str">
        <f t="shared" si="1101"/>
        <v/>
      </c>
      <c r="FJ903" s="55" t="str">
        <f t="shared" si="1102"/>
        <v/>
      </c>
      <c r="FK903" s="55" t="str">
        <f t="shared" si="1103"/>
        <v/>
      </c>
      <c r="FL903" s="55" t="str">
        <f t="shared" si="1104"/>
        <v/>
      </c>
      <c r="FM903" s="55" t="str">
        <f t="shared" si="1105"/>
        <v/>
      </c>
      <c r="FN903" s="55" t="str">
        <f t="shared" si="1106"/>
        <v/>
      </c>
      <c r="FO903" s="55" t="str">
        <f t="shared" si="1107"/>
        <v/>
      </c>
      <c r="FP903" s="55" t="str">
        <f t="shared" si="1108"/>
        <v/>
      </c>
      <c r="FQ903" s="59" t="str">
        <f t="shared" si="1109"/>
        <v/>
      </c>
      <c r="FR903" s="53" t="str">
        <f t="shared" si="1130"/>
        <v/>
      </c>
      <c r="FS903" s="53">
        <f t="shared" si="1110"/>
        <v>0</v>
      </c>
      <c r="FT903" s="19">
        <f t="shared" si="1111"/>
        <v>1</v>
      </c>
      <c r="FU903" s="19">
        <f t="shared" si="1112"/>
        <v>0</v>
      </c>
      <c r="FV903" s="19">
        <f t="shared" si="1113"/>
        <v>0</v>
      </c>
      <c r="FW903" s="50">
        <f t="shared" si="1114"/>
        <v>0</v>
      </c>
      <c r="FX903" s="120">
        <f t="shared" si="1115"/>
        <v>0</v>
      </c>
      <c r="FY903" s="120">
        <f t="shared" si="1116"/>
        <v>0</v>
      </c>
      <c r="FZ903" s="120">
        <f t="shared" si="1117"/>
        <v>0</v>
      </c>
      <c r="GA903" s="120">
        <f t="shared" si="1118"/>
        <v>0</v>
      </c>
      <c r="GB903" s="120">
        <f t="shared" si="1119"/>
        <v>0</v>
      </c>
      <c r="GC903" s="120">
        <f t="shared" si="1120"/>
        <v>0</v>
      </c>
      <c r="GD903" s="120">
        <f t="shared" si="1121"/>
        <v>0</v>
      </c>
      <c r="GE903" s="120">
        <f t="shared" si="1122"/>
        <v>0</v>
      </c>
      <c r="GF903" s="120">
        <f t="shared" si="1123"/>
        <v>0</v>
      </c>
      <c r="GG903">
        <f t="shared" si="1124"/>
        <v>0</v>
      </c>
      <c r="GH903">
        <f t="shared" si="1125"/>
        <v>0</v>
      </c>
      <c r="GI903">
        <v>6</v>
      </c>
      <c r="GJ903" t="str">
        <f t="shared" si="1126"/>
        <v/>
      </c>
    </row>
    <row r="904" spans="1:192" x14ac:dyDescent="0.2">
      <c r="A904" s="50">
        <f t="shared" si="1127"/>
        <v>903</v>
      </c>
      <c r="B904" s="2" t="s">
        <v>131</v>
      </c>
      <c r="C904" s="2" t="s">
        <v>689</v>
      </c>
      <c r="D904" s="2" t="s">
        <v>200</v>
      </c>
      <c r="E904" s="2" t="s">
        <v>2488</v>
      </c>
      <c r="F904" s="19">
        <v>3435700</v>
      </c>
      <c r="G904" s="19">
        <v>5551210</v>
      </c>
      <c r="H904" s="77">
        <f t="shared" si="1066"/>
        <v>435651.29000000004</v>
      </c>
      <c r="I904" s="77">
        <f t="shared" si="1067"/>
        <v>5549429.3059999999</v>
      </c>
      <c r="J904" s="19">
        <v>304.8</v>
      </c>
      <c r="K904" s="66" t="s">
        <v>1335</v>
      </c>
      <c r="L904" s="266">
        <v>0</v>
      </c>
      <c r="M904" s="83"/>
      <c r="O904" s="83"/>
      <c r="P904" s="83"/>
      <c r="Q904" s="58" t="s">
        <v>1341</v>
      </c>
      <c r="R904" s="58" t="s">
        <v>2878</v>
      </c>
      <c r="S904" s="2" t="s">
        <v>2640</v>
      </c>
      <c r="T904" s="241" t="str">
        <f t="shared" si="1068"/>
        <v>T</v>
      </c>
      <c r="U904" s="241" t="str">
        <f t="shared" si="1069"/>
        <v>-</v>
      </c>
      <c r="V904" s="241" t="str">
        <f t="shared" si="1070"/>
        <v>-</v>
      </c>
      <c r="W904" s="241" t="str">
        <f t="shared" si="1129"/>
        <v>-</v>
      </c>
      <c r="X904" s="260">
        <f t="shared" si="1128"/>
        <v>6</v>
      </c>
      <c r="Y904" s="261" t="str">
        <f t="shared" si="1131"/>
        <v/>
      </c>
      <c r="Z904" s="68"/>
      <c r="AA904" s="48" t="s">
        <v>2489</v>
      </c>
      <c r="AB904" s="73">
        <v>1</v>
      </c>
      <c r="AC904" t="s">
        <v>636</v>
      </c>
      <c r="AD904" s="2" t="s">
        <v>2490</v>
      </c>
      <c r="AE904" s="56"/>
      <c r="AF904" s="66">
        <v>30.5</v>
      </c>
      <c r="AJ904" s="19">
        <v>0.99827999999999995</v>
      </c>
      <c r="AK904" s="19">
        <v>21</v>
      </c>
      <c r="AM904" s="66">
        <v>0.48</v>
      </c>
      <c r="AS904" s="193">
        <f t="shared" ref="AS904:AS918" si="1132">SUM(AU904:BN904)+SUM(BO904:CL904)/1000</f>
        <v>377.82100000000003</v>
      </c>
      <c r="AT904" s="248" t="str">
        <f t="shared" ref="AT904:AT918" si="1133">FR904</f>
        <v/>
      </c>
      <c r="AU904">
        <v>98.25</v>
      </c>
      <c r="AV904" s="19">
        <v>1.802</v>
      </c>
      <c r="AW904">
        <v>13.08</v>
      </c>
      <c r="AX904" s="19">
        <v>147.1</v>
      </c>
      <c r="AY904">
        <v>6.5229999999999997</v>
      </c>
      <c r="AZ904" s="104">
        <v>60.2</v>
      </c>
      <c r="BA904" s="2" t="s">
        <v>1322</v>
      </c>
      <c r="BB904">
        <v>8.516</v>
      </c>
      <c r="BD904" s="133"/>
      <c r="BG904" s="2" t="s">
        <v>1322</v>
      </c>
      <c r="BK904" s="133"/>
      <c r="BM904">
        <v>42.35</v>
      </c>
      <c r="BN904" s="56" t="s">
        <v>1322</v>
      </c>
      <c r="BO904" s="90"/>
      <c r="BP904" s="90" t="s">
        <v>1322</v>
      </c>
      <c r="BQ904" s="90"/>
      <c r="BR904" s="90"/>
      <c r="BS904" s="90"/>
      <c r="BT904" s="90"/>
      <c r="BU904" s="90"/>
      <c r="BV904" s="90"/>
      <c r="BW904" s="90"/>
      <c r="BX904" s="90"/>
      <c r="BY904" s="90"/>
      <c r="BZ904" s="90"/>
      <c r="CA904" s="90"/>
      <c r="CB904" s="90"/>
      <c r="CC904" s="90"/>
      <c r="CD904" s="90"/>
      <c r="CE904" s="90"/>
      <c r="CF904" s="90"/>
      <c r="CG904" s="90"/>
      <c r="CH904" s="90"/>
      <c r="CI904" s="90"/>
      <c r="CJ904" s="90"/>
      <c r="CK904" s="90"/>
      <c r="CL904" s="91"/>
      <c r="CM904" s="90"/>
      <c r="CN904" s="90">
        <v>65.47</v>
      </c>
      <c r="CO904" s="90"/>
      <c r="DB904" s="103"/>
      <c r="DC904" s="103"/>
      <c r="DD904" s="103"/>
      <c r="DE904" s="103"/>
      <c r="DF904" s="103"/>
      <c r="DG904" s="103"/>
      <c r="DH904" s="103"/>
      <c r="DI904" s="103"/>
      <c r="DJ904" s="103"/>
      <c r="DK904" s="103"/>
      <c r="DL904" s="103"/>
      <c r="DM904" s="103"/>
      <c r="DN904" s="103"/>
      <c r="DO904" s="103"/>
      <c r="DP904" s="103"/>
      <c r="DQ904" s="103"/>
      <c r="DR904" s="103"/>
      <c r="DS904" s="104"/>
      <c r="DT904" s="50">
        <f t="shared" si="1071"/>
        <v>1</v>
      </c>
      <c r="DU904" s="73">
        <f t="shared" si="1072"/>
        <v>1</v>
      </c>
      <c r="DV904" s="73">
        <f t="shared" si="1073"/>
        <v>0</v>
      </c>
      <c r="DW904" s="73">
        <f t="shared" si="1074"/>
        <v>0</v>
      </c>
      <c r="DX904" s="73">
        <f t="shared" si="1075"/>
        <v>0</v>
      </c>
      <c r="DY904" s="125">
        <f t="shared" si="1076"/>
        <v>0</v>
      </c>
      <c r="DZ904" s="73">
        <f t="shared" si="1077"/>
        <v>0</v>
      </c>
      <c r="EA904" s="19">
        <f t="shared" si="1078"/>
        <v>1</v>
      </c>
      <c r="EB904" s="50">
        <f t="shared" si="1079"/>
        <v>0</v>
      </c>
      <c r="EC904" s="19">
        <f t="shared" si="1080"/>
        <v>1</v>
      </c>
      <c r="ED904" s="19">
        <f t="shared" si="1081"/>
        <v>0</v>
      </c>
      <c r="EE904" s="19">
        <f t="shared" si="1082"/>
        <v>0</v>
      </c>
      <c r="EF904" s="50">
        <f t="shared" si="1083"/>
        <v>0</v>
      </c>
      <c r="EG904" s="19">
        <f t="shared" si="1084"/>
        <v>1</v>
      </c>
      <c r="EH904" s="19">
        <f t="shared" si="1085"/>
        <v>0</v>
      </c>
      <c r="EI904" s="50">
        <f t="shared" si="1086"/>
        <v>0</v>
      </c>
      <c r="EJ904" s="125">
        <f t="shared" si="1087"/>
        <v>1</v>
      </c>
      <c r="EK904">
        <f t="shared" si="1088"/>
        <v>98.25</v>
      </c>
      <c r="EL904">
        <f t="shared" si="1089"/>
        <v>8.516</v>
      </c>
      <c r="EM904">
        <f t="shared" si="1090"/>
        <v>1.802</v>
      </c>
      <c r="EN904">
        <f t="shared" si="1091"/>
        <v>13.08</v>
      </c>
      <c r="EO904" t="str">
        <f t="shared" si="1092"/>
        <v/>
      </c>
      <c r="EP904" t="str">
        <f t="shared" si="1093"/>
        <v/>
      </c>
      <c r="EQ904">
        <f t="shared" si="1094"/>
        <v>60.2</v>
      </c>
      <c r="ER904" t="str">
        <f t="shared" si="1095"/>
        <v/>
      </c>
      <c r="ES904" t="str">
        <f t="shared" si="1096"/>
        <v/>
      </c>
      <c r="ET904">
        <f t="shared" si="1097"/>
        <v>6.5229999999999997</v>
      </c>
      <c r="EU904" s="61">
        <f t="shared" si="1098"/>
        <v>147.1</v>
      </c>
      <c r="EV904" s="53" t="e">
        <f>IF(ISNUMBER(EK904),EK904*#REF!,"")</f>
        <v>#REF!</v>
      </c>
      <c r="EW904" s="53" t="e">
        <f>IF(ISNUMBER(EL904),EL904*#REF!,"")</f>
        <v>#REF!</v>
      </c>
      <c r="EX904" s="53" t="e">
        <f>IF(ISNUMBER(EM904),EM904*#REF!,"")</f>
        <v>#REF!</v>
      </c>
      <c r="EY904" s="53" t="e">
        <f>IF(ISNUMBER(EN904),EN904*#REF!,"")</f>
        <v>#REF!</v>
      </c>
      <c r="EZ904" s="53" t="str">
        <f>IF(ISNUMBER(EO904),EO904*#REF!,"")</f>
        <v/>
      </c>
      <c r="FA904" s="53" t="str">
        <f>IF(ISNUMBER(EP904),EP904*#REF!,"")</f>
        <v/>
      </c>
      <c r="FB904" s="53" t="e">
        <f>IF(ISNUMBER(EQ904),EQ904*#REF!,"")</f>
        <v>#REF!</v>
      </c>
      <c r="FC904" s="53" t="str">
        <f>IF(ISNUMBER(ER904),ER904*#REF!,"")</f>
        <v/>
      </c>
      <c r="FD904" s="53" t="str">
        <f>IF(ISNUMBER(ES904),ES904*#REF!,"")</f>
        <v/>
      </c>
      <c r="FE904" s="53" t="e">
        <f>IF(ISNUMBER(ET904),ET904*#REF!,"")</f>
        <v>#REF!</v>
      </c>
      <c r="FF904" s="52" t="e">
        <f>IF(ISNUMBER(EU904),EU904*#REF!,"")</f>
        <v>#REF!</v>
      </c>
      <c r="FG904" s="55" t="str">
        <f t="shared" si="1099"/>
        <v/>
      </c>
      <c r="FH904" s="55" t="str">
        <f t="shared" si="1100"/>
        <v/>
      </c>
      <c r="FI904" s="55" t="str">
        <f t="shared" si="1101"/>
        <v/>
      </c>
      <c r="FJ904" s="55" t="str">
        <f t="shared" si="1102"/>
        <v/>
      </c>
      <c r="FK904" s="55" t="str">
        <f t="shared" si="1103"/>
        <v/>
      </c>
      <c r="FL904" s="55" t="str">
        <f t="shared" si="1104"/>
        <v/>
      </c>
      <c r="FM904" s="55" t="str">
        <f t="shared" si="1105"/>
        <v/>
      </c>
      <c r="FN904" s="55" t="str">
        <f t="shared" si="1106"/>
        <v/>
      </c>
      <c r="FO904" s="55" t="str">
        <f t="shared" si="1107"/>
        <v/>
      </c>
      <c r="FP904" s="55" t="str">
        <f t="shared" si="1108"/>
        <v/>
      </c>
      <c r="FQ904" s="59" t="str">
        <f t="shared" si="1109"/>
        <v/>
      </c>
      <c r="FR904" s="53" t="str">
        <f t="shared" si="1130"/>
        <v/>
      </c>
      <c r="FS904" s="53" t="e">
        <f t="shared" si="1110"/>
        <v>#VALUE!</v>
      </c>
      <c r="FT904" s="19" t="e">
        <f t="shared" si="1111"/>
        <v>#VALUE!</v>
      </c>
      <c r="FU904" s="19" t="e">
        <f t="shared" si="1112"/>
        <v>#VALUE!</v>
      </c>
      <c r="FV904" s="19" t="e">
        <f t="shared" si="1113"/>
        <v>#VALUE!</v>
      </c>
      <c r="FW904" s="50" t="e">
        <f t="shared" si="1114"/>
        <v>#VALUE!</v>
      </c>
      <c r="FX904" s="120">
        <f t="shared" si="1115"/>
        <v>0</v>
      </c>
      <c r="FY904" s="120">
        <f t="shared" si="1116"/>
        <v>0</v>
      </c>
      <c r="FZ904" s="120">
        <f t="shared" si="1117"/>
        <v>0</v>
      </c>
      <c r="GA904" s="120">
        <f t="shared" si="1118"/>
        <v>0</v>
      </c>
      <c r="GB904" s="120">
        <f t="shared" si="1119"/>
        <v>0</v>
      </c>
      <c r="GC904" s="120">
        <f t="shared" si="1120"/>
        <v>0</v>
      </c>
      <c r="GD904" s="120">
        <f t="shared" si="1121"/>
        <v>0</v>
      </c>
      <c r="GE904" s="120">
        <f t="shared" si="1122"/>
        <v>0</v>
      </c>
      <c r="GF904" s="120">
        <f t="shared" si="1123"/>
        <v>0</v>
      </c>
      <c r="GG904">
        <f t="shared" si="1124"/>
        <v>0</v>
      </c>
      <c r="GH904">
        <f t="shared" si="1125"/>
        <v>0</v>
      </c>
      <c r="GI904">
        <v>6</v>
      </c>
      <c r="GJ904" t="str">
        <f t="shared" si="1126"/>
        <v/>
      </c>
    </row>
    <row r="905" spans="1:192" ht="15" x14ac:dyDescent="0.25">
      <c r="A905" s="50">
        <f t="shared" si="1127"/>
        <v>904</v>
      </c>
      <c r="B905" t="s">
        <v>131</v>
      </c>
      <c r="C905" s="2" t="s">
        <v>689</v>
      </c>
      <c r="D905" s="2" t="s">
        <v>200</v>
      </c>
      <c r="E905" s="2"/>
      <c r="F905" s="19">
        <v>3435700</v>
      </c>
      <c r="G905" s="19">
        <v>5551210</v>
      </c>
      <c r="H905" s="77">
        <f t="shared" si="1066"/>
        <v>435651.29000000004</v>
      </c>
      <c r="I905" s="77">
        <f t="shared" si="1067"/>
        <v>5549429.3059999999</v>
      </c>
      <c r="J905" s="19">
        <v>304.8</v>
      </c>
      <c r="K905" s="66" t="s">
        <v>1335</v>
      </c>
      <c r="L905" s="266">
        <v>0</v>
      </c>
      <c r="Q905" s="58" t="s">
        <v>1341</v>
      </c>
      <c r="R905" s="58" t="s">
        <v>2878</v>
      </c>
      <c r="S905" s="2" t="s">
        <v>2640</v>
      </c>
      <c r="T905" s="241" t="str">
        <f t="shared" si="1068"/>
        <v>T</v>
      </c>
      <c r="U905" s="241" t="str">
        <f t="shared" si="1069"/>
        <v>-</v>
      </c>
      <c r="V905" s="241" t="str">
        <f t="shared" si="1070"/>
        <v>-</v>
      </c>
      <c r="W905" s="241" t="str">
        <f t="shared" si="1129"/>
        <v>-</v>
      </c>
      <c r="X905" s="260">
        <f t="shared" si="1128"/>
        <v>6</v>
      </c>
      <c r="Y905" s="261" t="str">
        <f t="shared" si="1131"/>
        <v/>
      </c>
      <c r="Z905" s="56" t="s">
        <v>1477</v>
      </c>
      <c r="AA905" s="48">
        <v>14664</v>
      </c>
      <c r="AB905" s="73">
        <v>2</v>
      </c>
      <c r="AD905" s="2" t="s">
        <v>2491</v>
      </c>
      <c r="AE905" s="56"/>
      <c r="AF905" s="66">
        <v>29.2</v>
      </c>
      <c r="AI905" s="272"/>
      <c r="AM905" s="66" t="s">
        <v>2492</v>
      </c>
      <c r="AR905">
        <v>368.6</v>
      </c>
      <c r="AS905" s="193">
        <f t="shared" si="1132"/>
        <v>357.59999999999997</v>
      </c>
      <c r="AT905" s="248" t="str">
        <f t="shared" si="1133"/>
        <v/>
      </c>
      <c r="AU905">
        <v>107</v>
      </c>
      <c r="AV905">
        <v>1.9</v>
      </c>
      <c r="AW905">
        <v>14.2</v>
      </c>
      <c r="AX905">
        <v>153.9</v>
      </c>
      <c r="AY905">
        <v>7.4</v>
      </c>
      <c r="AZ905" s="61">
        <v>73.2</v>
      </c>
      <c r="BO905" s="90"/>
      <c r="BP905" s="273"/>
      <c r="BQ905" s="90"/>
      <c r="BR905" s="90"/>
      <c r="BS905" s="90"/>
      <c r="BT905" s="90"/>
      <c r="BU905" s="90"/>
      <c r="BV905" s="90"/>
      <c r="BW905" s="90"/>
      <c r="BX905" s="90"/>
      <c r="BY905" s="90"/>
      <c r="BZ905" s="90"/>
      <c r="CA905" s="90"/>
      <c r="CB905" s="90"/>
      <c r="CC905" s="90"/>
      <c r="CD905" s="90"/>
      <c r="CE905" s="90"/>
      <c r="CF905" s="90"/>
      <c r="CG905" s="90"/>
      <c r="CH905" s="90"/>
      <c r="CI905" s="90"/>
      <c r="CJ905" s="90"/>
      <c r="CK905" s="90"/>
      <c r="CL905" s="91"/>
      <c r="CM905" s="90"/>
      <c r="CN905" s="90">
        <v>32.700000000000003</v>
      </c>
      <c r="CO905" s="90"/>
      <c r="DB905" s="103"/>
      <c r="DC905" s="103"/>
      <c r="DD905" s="103"/>
      <c r="DE905" s="103"/>
      <c r="DF905" s="103"/>
      <c r="DG905" s="103"/>
      <c r="DH905" s="103"/>
      <c r="DI905" s="103"/>
      <c r="DJ905" s="103"/>
      <c r="DK905" s="103"/>
      <c r="DL905" s="103"/>
      <c r="DM905" s="103"/>
      <c r="DN905" s="103"/>
      <c r="DO905" s="103"/>
      <c r="DP905" s="103"/>
      <c r="DQ905" s="103"/>
      <c r="DR905" s="103"/>
      <c r="DS905" s="104"/>
      <c r="DT905" s="50">
        <f t="shared" si="1071"/>
        <v>0</v>
      </c>
      <c r="DU905" s="73">
        <f t="shared" si="1072"/>
        <v>1</v>
      </c>
      <c r="DV905" s="73">
        <f t="shared" si="1073"/>
        <v>0</v>
      </c>
      <c r="DW905" s="73">
        <f t="shared" si="1074"/>
        <v>0</v>
      </c>
      <c r="DX905" s="73">
        <f t="shared" si="1075"/>
        <v>0</v>
      </c>
      <c r="DY905" s="125">
        <f t="shared" si="1076"/>
        <v>0</v>
      </c>
      <c r="DZ905" s="73">
        <f t="shared" si="1077"/>
        <v>0</v>
      </c>
      <c r="EA905" s="19">
        <f t="shared" si="1078"/>
        <v>1</v>
      </c>
      <c r="EB905" s="50">
        <f t="shared" si="1079"/>
        <v>0</v>
      </c>
      <c r="EC905" s="19">
        <f t="shared" si="1080"/>
        <v>1</v>
      </c>
      <c r="ED905" s="19">
        <f t="shared" si="1081"/>
        <v>0</v>
      </c>
      <c r="EE905" s="19">
        <f t="shared" si="1082"/>
        <v>0</v>
      </c>
      <c r="EF905" s="50">
        <f t="shared" si="1083"/>
        <v>0</v>
      </c>
      <c r="EG905" s="19">
        <f t="shared" si="1084"/>
        <v>1</v>
      </c>
      <c r="EH905" s="19">
        <f t="shared" si="1085"/>
        <v>0</v>
      </c>
      <c r="EI905" s="50">
        <f t="shared" si="1086"/>
        <v>0</v>
      </c>
      <c r="EJ905" s="125">
        <f t="shared" si="1087"/>
        <v>1</v>
      </c>
      <c r="EK905">
        <f t="shared" si="1088"/>
        <v>107</v>
      </c>
      <c r="EL905" t="str">
        <f t="shared" si="1089"/>
        <v/>
      </c>
      <c r="EM905">
        <f t="shared" si="1090"/>
        <v>1.9</v>
      </c>
      <c r="EN905">
        <f t="shared" si="1091"/>
        <v>14.2</v>
      </c>
      <c r="EO905" t="str">
        <f t="shared" si="1092"/>
        <v/>
      </c>
      <c r="EP905" t="str">
        <f t="shared" si="1093"/>
        <v/>
      </c>
      <c r="EQ905">
        <f t="shared" si="1094"/>
        <v>73.2</v>
      </c>
      <c r="ER905" t="str">
        <f t="shared" si="1095"/>
        <v/>
      </c>
      <c r="ES905" t="str">
        <f t="shared" si="1096"/>
        <v/>
      </c>
      <c r="ET905">
        <f t="shared" si="1097"/>
        <v>7.4</v>
      </c>
      <c r="EU905" s="61">
        <f t="shared" si="1098"/>
        <v>153.9</v>
      </c>
      <c r="EV905" s="53" t="e">
        <f>IF(ISNUMBER(EK905),EK905*#REF!,"")</f>
        <v>#REF!</v>
      </c>
      <c r="EW905" s="53" t="str">
        <f>IF(ISNUMBER(EL905),EL905*#REF!,"")</f>
        <v/>
      </c>
      <c r="EX905" s="53" t="e">
        <f>IF(ISNUMBER(EM905),EM905*#REF!,"")</f>
        <v>#REF!</v>
      </c>
      <c r="EY905" s="53" t="e">
        <f>IF(ISNUMBER(EN905),EN905*#REF!,"")</f>
        <v>#REF!</v>
      </c>
      <c r="EZ905" s="53" t="str">
        <f>IF(ISNUMBER(EO905),EO905*#REF!,"")</f>
        <v/>
      </c>
      <c r="FA905" s="53" t="str">
        <f>IF(ISNUMBER(EP905),EP905*#REF!,"")</f>
        <v/>
      </c>
      <c r="FB905" s="53" t="e">
        <f>IF(ISNUMBER(EQ905),EQ905*#REF!,"")</f>
        <v>#REF!</v>
      </c>
      <c r="FC905" s="53" t="str">
        <f>IF(ISNUMBER(ER905),ER905*#REF!,"")</f>
        <v/>
      </c>
      <c r="FD905" s="53" t="str">
        <f>IF(ISNUMBER(ES905),ES905*#REF!,"")</f>
        <v/>
      </c>
      <c r="FE905" s="53" t="e">
        <f>IF(ISNUMBER(ET905),ET905*#REF!,"")</f>
        <v>#REF!</v>
      </c>
      <c r="FF905" s="52" t="e">
        <f>IF(ISNUMBER(EU905),EU905*#REF!,"")</f>
        <v>#REF!</v>
      </c>
      <c r="FG905" s="55" t="str">
        <f t="shared" si="1099"/>
        <v/>
      </c>
      <c r="FH905" s="55" t="str">
        <f t="shared" si="1100"/>
        <v/>
      </c>
      <c r="FI905" s="55" t="str">
        <f t="shared" si="1101"/>
        <v/>
      </c>
      <c r="FJ905" s="55" t="str">
        <f t="shared" si="1102"/>
        <v/>
      </c>
      <c r="FK905" s="55" t="str">
        <f t="shared" si="1103"/>
        <v/>
      </c>
      <c r="FL905" s="55" t="str">
        <f t="shared" si="1104"/>
        <v/>
      </c>
      <c r="FM905" s="55" t="str">
        <f t="shared" si="1105"/>
        <v/>
      </c>
      <c r="FN905" s="55" t="str">
        <f t="shared" si="1106"/>
        <v/>
      </c>
      <c r="FO905" s="55" t="str">
        <f t="shared" si="1107"/>
        <v/>
      </c>
      <c r="FP905" s="55" t="str">
        <f t="shared" si="1108"/>
        <v/>
      </c>
      <c r="FQ905" s="59" t="str">
        <f t="shared" si="1109"/>
        <v/>
      </c>
      <c r="FR905" s="53" t="str">
        <f t="shared" si="1130"/>
        <v/>
      </c>
      <c r="FS905" s="53" t="e">
        <f t="shared" si="1110"/>
        <v>#VALUE!</v>
      </c>
      <c r="FT905" s="19" t="e">
        <f t="shared" si="1111"/>
        <v>#VALUE!</v>
      </c>
      <c r="FU905" s="19" t="e">
        <f t="shared" si="1112"/>
        <v>#VALUE!</v>
      </c>
      <c r="FV905" s="19" t="e">
        <f t="shared" si="1113"/>
        <v>#VALUE!</v>
      </c>
      <c r="FW905" s="50" t="e">
        <f t="shared" si="1114"/>
        <v>#VALUE!</v>
      </c>
      <c r="FX905" s="120">
        <f t="shared" si="1115"/>
        <v>0</v>
      </c>
      <c r="FY905" s="120">
        <f t="shared" si="1116"/>
        <v>0</v>
      </c>
      <c r="FZ905" s="120">
        <f t="shared" si="1117"/>
        <v>0</v>
      </c>
      <c r="GA905" s="120">
        <f t="shared" si="1118"/>
        <v>0</v>
      </c>
      <c r="GB905" s="120">
        <f t="shared" si="1119"/>
        <v>0</v>
      </c>
      <c r="GC905" s="120">
        <f t="shared" si="1120"/>
        <v>0</v>
      </c>
      <c r="GD905" s="120">
        <f t="shared" si="1121"/>
        <v>0</v>
      </c>
      <c r="GE905" s="120">
        <f t="shared" si="1122"/>
        <v>0</v>
      </c>
      <c r="GF905" s="120">
        <f t="shared" si="1123"/>
        <v>0</v>
      </c>
      <c r="GG905">
        <f t="shared" si="1124"/>
        <v>0</v>
      </c>
      <c r="GH905">
        <f t="shared" si="1125"/>
        <v>0</v>
      </c>
      <c r="GI905">
        <v>6</v>
      </c>
      <c r="GJ905" t="str">
        <f t="shared" si="1126"/>
        <v/>
      </c>
    </row>
    <row r="906" spans="1:192" ht="15" x14ac:dyDescent="0.25">
      <c r="A906" s="50">
        <f t="shared" si="1127"/>
        <v>905</v>
      </c>
      <c r="B906" t="s">
        <v>131</v>
      </c>
      <c r="C906" t="s">
        <v>264</v>
      </c>
      <c r="D906" t="s">
        <v>1024</v>
      </c>
      <c r="E906" t="s">
        <v>2493</v>
      </c>
      <c r="F906" s="19">
        <v>3435670</v>
      </c>
      <c r="G906" s="19">
        <v>5551200</v>
      </c>
      <c r="H906" s="77">
        <f t="shared" si="1066"/>
        <v>435621.30200000003</v>
      </c>
      <c r="I906" s="77">
        <f t="shared" si="1067"/>
        <v>5549419.3100000005</v>
      </c>
      <c r="J906" s="19">
        <v>294.7</v>
      </c>
      <c r="K906" s="66" t="s">
        <v>2494</v>
      </c>
      <c r="L906" s="45">
        <v>0</v>
      </c>
      <c r="Q906" s="58" t="s">
        <v>1341</v>
      </c>
      <c r="R906" s="58" t="s">
        <v>2878</v>
      </c>
      <c r="S906" s="2" t="s">
        <v>2640</v>
      </c>
      <c r="T906" s="241" t="str">
        <f t="shared" si="1068"/>
        <v>T</v>
      </c>
      <c r="U906" s="241" t="str">
        <f t="shared" si="1069"/>
        <v>-</v>
      </c>
      <c r="V906" s="241" t="str">
        <f t="shared" si="1070"/>
        <v>-</v>
      </c>
      <c r="W906" s="241" t="str">
        <f t="shared" si="1129"/>
        <v>-</v>
      </c>
      <c r="X906" s="260">
        <f t="shared" si="1128"/>
        <v>6</v>
      </c>
      <c r="Y906" s="261" t="str">
        <f t="shared" si="1131"/>
        <v/>
      </c>
      <c r="Z906" s="56"/>
      <c r="AA906" s="48" t="s">
        <v>1654</v>
      </c>
      <c r="AB906" s="73">
        <v>1</v>
      </c>
      <c r="AC906" t="s">
        <v>636</v>
      </c>
      <c r="AD906" s="2" t="s">
        <v>2495</v>
      </c>
      <c r="AE906" s="56"/>
      <c r="AF906" s="128">
        <v>31</v>
      </c>
      <c r="AI906" s="272"/>
      <c r="AJ906" s="19">
        <v>0.99926000000000004</v>
      </c>
      <c r="AK906" s="19">
        <v>16.5</v>
      </c>
      <c r="AM906" s="66">
        <v>0.93</v>
      </c>
      <c r="AS906" s="193">
        <f t="shared" si="1132"/>
        <v>421.97899999999998</v>
      </c>
      <c r="AT906" s="248" t="str">
        <f t="shared" si="1133"/>
        <v/>
      </c>
      <c r="AU906" s="103">
        <v>107.3</v>
      </c>
      <c r="AV906" s="103">
        <v>2.5409999999999999</v>
      </c>
      <c r="AW906" s="103">
        <v>15.39</v>
      </c>
      <c r="AX906" s="103">
        <v>168.2</v>
      </c>
      <c r="AY906" s="103">
        <v>7.625</v>
      </c>
      <c r="AZ906" s="104">
        <v>65.88</v>
      </c>
      <c r="BA906">
        <v>0.499</v>
      </c>
      <c r="BB906">
        <v>10.96</v>
      </c>
      <c r="BC906">
        <v>0.19700000000000001</v>
      </c>
      <c r="BE906" s="2" t="s">
        <v>1322</v>
      </c>
      <c r="BH906">
        <v>8.6999999999999994E-2</v>
      </c>
      <c r="BI906" s="2" t="s">
        <v>1322</v>
      </c>
      <c r="BJ906" s="2" t="s">
        <v>1322</v>
      </c>
      <c r="BM906">
        <v>43.3</v>
      </c>
      <c r="BN906" s="56" t="s">
        <v>1322</v>
      </c>
      <c r="BO906" s="90"/>
      <c r="BP906" s="273"/>
      <c r="BQ906" s="90"/>
      <c r="BR906" s="90" t="s">
        <v>1322</v>
      </c>
      <c r="BS906" s="90"/>
      <c r="BT906" s="90"/>
      <c r="BU906" s="90"/>
      <c r="BV906" s="90"/>
      <c r="BW906" s="90" t="s">
        <v>1322</v>
      </c>
      <c r="BX906" s="90"/>
      <c r="BY906" s="90"/>
      <c r="BZ906" s="90"/>
      <c r="CA906" s="90"/>
      <c r="CB906" s="90"/>
      <c r="CC906" s="90" t="s">
        <v>1322</v>
      </c>
      <c r="CD906" s="90"/>
      <c r="CE906" s="90"/>
      <c r="CF906" s="90"/>
      <c r="CG906" s="90"/>
      <c r="CH906" s="90"/>
      <c r="CI906" s="90"/>
      <c r="CJ906" s="90"/>
      <c r="CK906" s="90"/>
      <c r="CL906" s="91"/>
      <c r="CM906" s="90">
        <v>4.09</v>
      </c>
      <c r="CN906" s="90">
        <v>42.1</v>
      </c>
      <c r="CO906" s="90"/>
      <c r="CP906">
        <v>12.3</v>
      </c>
      <c r="DB906" s="103"/>
      <c r="DC906" s="103"/>
      <c r="DD906" s="103"/>
      <c r="DE906" s="103"/>
      <c r="DF906" s="103"/>
      <c r="DG906" s="103"/>
      <c r="DH906" s="103"/>
      <c r="DI906" s="103"/>
      <c r="DJ906" s="103"/>
      <c r="DK906" s="103"/>
      <c r="DL906" s="103"/>
      <c r="DM906" s="103"/>
      <c r="DN906" s="103"/>
      <c r="DO906" s="103"/>
      <c r="DP906" s="103"/>
      <c r="DQ906" s="103"/>
      <c r="DR906" s="103"/>
      <c r="DS906" s="104"/>
      <c r="DT906" s="50">
        <f t="shared" si="1071"/>
        <v>1</v>
      </c>
      <c r="DU906" s="73">
        <f t="shared" si="1072"/>
        <v>1</v>
      </c>
      <c r="DV906" s="73">
        <f t="shared" si="1073"/>
        <v>0</v>
      </c>
      <c r="DW906" s="73">
        <f t="shared" si="1074"/>
        <v>0</v>
      </c>
      <c r="DX906" s="73">
        <f t="shared" si="1075"/>
        <v>0</v>
      </c>
      <c r="DY906" s="125">
        <f t="shared" si="1076"/>
        <v>0</v>
      </c>
      <c r="DZ906" s="73">
        <f t="shared" si="1077"/>
        <v>0</v>
      </c>
      <c r="EA906" s="19">
        <f t="shared" si="1078"/>
        <v>1</v>
      </c>
      <c r="EB906" s="50">
        <f t="shared" si="1079"/>
        <v>0</v>
      </c>
      <c r="EC906" s="19">
        <f t="shared" si="1080"/>
        <v>1</v>
      </c>
      <c r="ED906" s="19">
        <f t="shared" si="1081"/>
        <v>0</v>
      </c>
      <c r="EE906" s="19">
        <f t="shared" si="1082"/>
        <v>0</v>
      </c>
      <c r="EF906" s="50">
        <f t="shared" si="1083"/>
        <v>0</v>
      </c>
      <c r="EG906" s="19">
        <f t="shared" si="1084"/>
        <v>1</v>
      </c>
      <c r="EH906" s="19">
        <f t="shared" si="1085"/>
        <v>0</v>
      </c>
      <c r="EI906" s="50">
        <f t="shared" si="1086"/>
        <v>0</v>
      </c>
      <c r="EJ906" s="125">
        <f t="shared" si="1087"/>
        <v>1</v>
      </c>
      <c r="EK906">
        <f t="shared" si="1088"/>
        <v>107.3</v>
      </c>
      <c r="EL906">
        <f t="shared" si="1089"/>
        <v>10.96</v>
      </c>
      <c r="EM906">
        <f t="shared" si="1090"/>
        <v>2.5409999999999999</v>
      </c>
      <c r="EN906">
        <f t="shared" si="1091"/>
        <v>15.39</v>
      </c>
      <c r="EO906" t="str">
        <f t="shared" si="1092"/>
        <v/>
      </c>
      <c r="EP906" t="str">
        <f t="shared" si="1093"/>
        <v/>
      </c>
      <c r="EQ906">
        <f t="shared" si="1094"/>
        <v>65.88</v>
      </c>
      <c r="ER906" t="str">
        <f t="shared" si="1095"/>
        <v/>
      </c>
      <c r="ES906" t="str">
        <f t="shared" si="1096"/>
        <v/>
      </c>
      <c r="ET906">
        <f t="shared" si="1097"/>
        <v>7.625</v>
      </c>
      <c r="EU906" s="61">
        <f t="shared" si="1098"/>
        <v>168.2</v>
      </c>
      <c r="EV906" s="53" t="e">
        <f>IF(ISNUMBER(EK906),EK906*#REF!,"")</f>
        <v>#REF!</v>
      </c>
      <c r="EW906" s="53" t="e">
        <f>IF(ISNUMBER(EL906),EL906*#REF!,"")</f>
        <v>#REF!</v>
      </c>
      <c r="EX906" s="53" t="e">
        <f>IF(ISNUMBER(EM906),EM906*#REF!,"")</f>
        <v>#REF!</v>
      </c>
      <c r="EY906" s="53" t="e">
        <f>IF(ISNUMBER(EN906),EN906*#REF!,"")</f>
        <v>#REF!</v>
      </c>
      <c r="EZ906" s="53" t="str">
        <f>IF(ISNUMBER(EO906),EO906*#REF!,"")</f>
        <v/>
      </c>
      <c r="FA906" s="53" t="str">
        <f>IF(ISNUMBER(EP906),EP906*#REF!,"")</f>
        <v/>
      </c>
      <c r="FB906" s="53" t="e">
        <f>IF(ISNUMBER(EQ906),EQ906*#REF!,"")</f>
        <v>#REF!</v>
      </c>
      <c r="FC906" s="53" t="str">
        <f>IF(ISNUMBER(ER906),ER906*#REF!,"")</f>
        <v/>
      </c>
      <c r="FD906" s="53" t="str">
        <f>IF(ISNUMBER(ES906),ES906*#REF!,"")</f>
        <v/>
      </c>
      <c r="FE906" s="53" t="e">
        <f>IF(ISNUMBER(ET906),ET906*#REF!,"")</f>
        <v>#REF!</v>
      </c>
      <c r="FF906" s="52" t="e">
        <f>IF(ISNUMBER(EU906),EU906*#REF!,"")</f>
        <v>#REF!</v>
      </c>
      <c r="FG906" s="55" t="str">
        <f t="shared" si="1099"/>
        <v/>
      </c>
      <c r="FH906" s="55" t="str">
        <f t="shared" si="1100"/>
        <v/>
      </c>
      <c r="FI906" s="55" t="str">
        <f t="shared" si="1101"/>
        <v/>
      </c>
      <c r="FJ906" s="55" t="str">
        <f t="shared" si="1102"/>
        <v/>
      </c>
      <c r="FK906" s="55" t="str">
        <f t="shared" si="1103"/>
        <v/>
      </c>
      <c r="FL906" s="55" t="str">
        <f t="shared" si="1104"/>
        <v/>
      </c>
      <c r="FM906" s="55" t="str">
        <f t="shared" si="1105"/>
        <v/>
      </c>
      <c r="FN906" s="55" t="str">
        <f t="shared" si="1106"/>
        <v/>
      </c>
      <c r="FO906" s="55" t="str">
        <f t="shared" si="1107"/>
        <v/>
      </c>
      <c r="FP906" s="55" t="str">
        <f t="shared" si="1108"/>
        <v/>
      </c>
      <c r="FQ906" s="59" t="str">
        <f t="shared" si="1109"/>
        <v/>
      </c>
      <c r="FR906" s="53" t="str">
        <f t="shared" si="1130"/>
        <v/>
      </c>
      <c r="FS906" s="53" t="e">
        <f t="shared" si="1110"/>
        <v>#VALUE!</v>
      </c>
      <c r="FT906" s="19" t="e">
        <f t="shared" si="1111"/>
        <v>#VALUE!</v>
      </c>
      <c r="FU906" s="19" t="e">
        <f t="shared" si="1112"/>
        <v>#VALUE!</v>
      </c>
      <c r="FV906" s="19" t="e">
        <f t="shared" si="1113"/>
        <v>#VALUE!</v>
      </c>
      <c r="FW906" s="50" t="e">
        <f t="shared" si="1114"/>
        <v>#VALUE!</v>
      </c>
      <c r="FX906" s="120">
        <f t="shared" si="1115"/>
        <v>0</v>
      </c>
      <c r="FY906" s="120">
        <f t="shared" si="1116"/>
        <v>0</v>
      </c>
      <c r="FZ906" s="120">
        <f t="shared" si="1117"/>
        <v>0</v>
      </c>
      <c r="GA906" s="120">
        <f t="shared" si="1118"/>
        <v>0</v>
      </c>
      <c r="GB906" s="120">
        <f t="shared" si="1119"/>
        <v>0</v>
      </c>
      <c r="GC906" s="120">
        <f t="shared" si="1120"/>
        <v>0</v>
      </c>
      <c r="GD906" s="120">
        <f t="shared" si="1121"/>
        <v>0</v>
      </c>
      <c r="GE906" s="120">
        <f t="shared" si="1122"/>
        <v>0</v>
      </c>
      <c r="GF906" s="120">
        <f t="shared" si="1123"/>
        <v>0</v>
      </c>
      <c r="GG906">
        <f t="shared" si="1124"/>
        <v>0</v>
      </c>
      <c r="GH906">
        <f t="shared" si="1125"/>
        <v>0</v>
      </c>
      <c r="GI906">
        <v>6</v>
      </c>
      <c r="GJ906" t="str">
        <f t="shared" si="1126"/>
        <v/>
      </c>
    </row>
    <row r="907" spans="1:192" ht="15" x14ac:dyDescent="0.25">
      <c r="A907" s="50">
        <f t="shared" si="1127"/>
        <v>906</v>
      </c>
      <c r="B907" t="s">
        <v>131</v>
      </c>
      <c r="C907" t="s">
        <v>204</v>
      </c>
      <c r="F907" s="19">
        <v>3435600</v>
      </c>
      <c r="G907" s="19">
        <v>5551210</v>
      </c>
      <c r="H907" s="77">
        <f t="shared" si="1066"/>
        <v>435551.33</v>
      </c>
      <c r="I907" s="77">
        <f t="shared" si="1067"/>
        <v>5549429.3059999999</v>
      </c>
      <c r="J907" s="19">
        <v>304.8</v>
      </c>
      <c r="K907" s="66" t="s">
        <v>1335</v>
      </c>
      <c r="L907" s="19">
        <v>12</v>
      </c>
      <c r="Q907" s="58" t="s">
        <v>1341</v>
      </c>
      <c r="R907" s="58" t="s">
        <v>2878</v>
      </c>
      <c r="S907" s="2" t="s">
        <v>2640</v>
      </c>
      <c r="T907" s="241" t="str">
        <f t="shared" si="1068"/>
        <v>T</v>
      </c>
      <c r="U907" s="241" t="str">
        <f t="shared" si="1069"/>
        <v>-</v>
      </c>
      <c r="V907" s="241" t="str">
        <f t="shared" si="1070"/>
        <v>-</v>
      </c>
      <c r="W907" s="241" t="str">
        <f t="shared" si="1129"/>
        <v>-</v>
      </c>
      <c r="X907" s="260">
        <f t="shared" si="1128"/>
        <v>6</v>
      </c>
      <c r="Y907" s="261" t="str">
        <f t="shared" si="1131"/>
        <v/>
      </c>
      <c r="Z907" s="56" t="s">
        <v>1477</v>
      </c>
      <c r="AA907" s="48">
        <v>14663</v>
      </c>
      <c r="AB907" s="73">
        <v>1</v>
      </c>
      <c r="AD907" t="s">
        <v>1364</v>
      </c>
      <c r="AF907" s="66">
        <v>27.8</v>
      </c>
      <c r="AI907" s="272"/>
      <c r="AR907">
        <v>368.9</v>
      </c>
      <c r="AS907" s="193">
        <f t="shared" si="1132"/>
        <v>354.7</v>
      </c>
      <c r="AT907" s="248" t="str">
        <f t="shared" si="1133"/>
        <v/>
      </c>
      <c r="AU907">
        <v>102.5</v>
      </c>
      <c r="AV907">
        <v>2.4</v>
      </c>
      <c r="AW907">
        <v>14.9</v>
      </c>
      <c r="AX907">
        <v>153.6</v>
      </c>
      <c r="AY907">
        <v>8.6</v>
      </c>
      <c r="AZ907" s="61">
        <v>72.7</v>
      </c>
      <c r="BO907" s="90"/>
      <c r="BP907" s="273"/>
      <c r="BQ907" s="90"/>
      <c r="BR907" s="90"/>
      <c r="BS907" s="90"/>
      <c r="BT907" s="90"/>
      <c r="BU907" s="90"/>
      <c r="BV907" s="90"/>
      <c r="BW907" s="90"/>
      <c r="BX907" s="90"/>
      <c r="BY907" s="90"/>
      <c r="BZ907" s="90"/>
      <c r="CA907" s="90"/>
      <c r="CB907" s="90"/>
      <c r="CC907" s="90"/>
      <c r="CD907" s="90"/>
      <c r="CE907" s="90"/>
      <c r="CF907" s="90"/>
      <c r="CG907" s="90"/>
      <c r="CH907" s="90"/>
      <c r="CI907" s="90"/>
      <c r="CJ907" s="90"/>
      <c r="CK907" s="90"/>
      <c r="CL907" s="91"/>
      <c r="CM907" s="90"/>
      <c r="CN907" s="90">
        <v>26.7</v>
      </c>
      <c r="CO907" s="90"/>
      <c r="DB907" s="103"/>
      <c r="DC907" s="103"/>
      <c r="DD907" s="103"/>
      <c r="DE907" s="103"/>
      <c r="DF907" s="103"/>
      <c r="DG907" s="103"/>
      <c r="DH907" s="103"/>
      <c r="DI907" s="103"/>
      <c r="DJ907" s="103"/>
      <c r="DK907" s="103"/>
      <c r="DL907" s="103"/>
      <c r="DM907" s="103"/>
      <c r="DN907" s="103"/>
      <c r="DO907" s="103"/>
      <c r="DP907" s="103"/>
      <c r="DQ907" s="103"/>
      <c r="DR907" s="103"/>
      <c r="DS907" s="104"/>
      <c r="DT907" s="50">
        <f t="shared" si="1071"/>
        <v>1</v>
      </c>
      <c r="DU907" s="73">
        <f t="shared" si="1072"/>
        <v>0</v>
      </c>
      <c r="DV907" s="73">
        <f t="shared" si="1073"/>
        <v>1</v>
      </c>
      <c r="DW907" s="73">
        <f t="shared" si="1074"/>
        <v>0</v>
      </c>
      <c r="DX907" s="73">
        <f t="shared" si="1075"/>
        <v>0</v>
      </c>
      <c r="DY907" s="125">
        <f t="shared" si="1076"/>
        <v>0</v>
      </c>
      <c r="DZ907" s="73">
        <f t="shared" si="1077"/>
        <v>0</v>
      </c>
      <c r="EA907" s="19">
        <f t="shared" si="1078"/>
        <v>1</v>
      </c>
      <c r="EB907" s="50">
        <f t="shared" si="1079"/>
        <v>0</v>
      </c>
      <c r="EC907" s="19">
        <f t="shared" si="1080"/>
        <v>1</v>
      </c>
      <c r="ED907" s="19">
        <f t="shared" si="1081"/>
        <v>0</v>
      </c>
      <c r="EE907" s="19">
        <f t="shared" si="1082"/>
        <v>0</v>
      </c>
      <c r="EF907" s="50">
        <f t="shared" si="1083"/>
        <v>0</v>
      </c>
      <c r="EG907" s="19">
        <f t="shared" si="1084"/>
        <v>1</v>
      </c>
      <c r="EH907" s="19">
        <f t="shared" si="1085"/>
        <v>0</v>
      </c>
      <c r="EI907" s="50">
        <f t="shared" si="1086"/>
        <v>0</v>
      </c>
      <c r="EJ907" s="125">
        <f t="shared" si="1087"/>
        <v>1</v>
      </c>
      <c r="EK907">
        <f t="shared" si="1088"/>
        <v>102.5</v>
      </c>
      <c r="EL907" t="str">
        <f t="shared" si="1089"/>
        <v/>
      </c>
      <c r="EM907">
        <f t="shared" si="1090"/>
        <v>2.4</v>
      </c>
      <c r="EN907">
        <f t="shared" si="1091"/>
        <v>14.9</v>
      </c>
      <c r="EO907" t="str">
        <f t="shared" si="1092"/>
        <v/>
      </c>
      <c r="EP907" t="str">
        <f t="shared" si="1093"/>
        <v/>
      </c>
      <c r="EQ907">
        <f t="shared" si="1094"/>
        <v>72.7</v>
      </c>
      <c r="ER907" t="str">
        <f t="shared" si="1095"/>
        <v/>
      </c>
      <c r="ES907" t="str">
        <f t="shared" si="1096"/>
        <v/>
      </c>
      <c r="ET907">
        <f t="shared" si="1097"/>
        <v>8.6</v>
      </c>
      <c r="EU907" s="61">
        <f t="shared" si="1098"/>
        <v>153.6</v>
      </c>
      <c r="EV907" s="53" t="e">
        <f>IF(ISNUMBER(EK907),EK907*#REF!,"")</f>
        <v>#REF!</v>
      </c>
      <c r="EW907" s="53" t="str">
        <f>IF(ISNUMBER(EL907),EL907*#REF!,"")</f>
        <v/>
      </c>
      <c r="EX907" s="53" t="e">
        <f>IF(ISNUMBER(EM907),EM907*#REF!,"")</f>
        <v>#REF!</v>
      </c>
      <c r="EY907" s="53" t="e">
        <f>IF(ISNUMBER(EN907),EN907*#REF!,"")</f>
        <v>#REF!</v>
      </c>
      <c r="EZ907" s="53" t="str">
        <f>IF(ISNUMBER(EO907),EO907*#REF!,"")</f>
        <v/>
      </c>
      <c r="FA907" s="53" t="str">
        <f>IF(ISNUMBER(EP907),EP907*#REF!,"")</f>
        <v/>
      </c>
      <c r="FB907" s="53" t="e">
        <f>IF(ISNUMBER(EQ907),EQ907*#REF!,"")</f>
        <v>#REF!</v>
      </c>
      <c r="FC907" s="53" t="str">
        <f>IF(ISNUMBER(ER907),ER907*#REF!,"")</f>
        <v/>
      </c>
      <c r="FD907" s="53" t="str">
        <f>IF(ISNUMBER(ES907),ES907*#REF!,"")</f>
        <v/>
      </c>
      <c r="FE907" s="53" t="e">
        <f>IF(ISNUMBER(ET907),ET907*#REF!,"")</f>
        <v>#REF!</v>
      </c>
      <c r="FF907" s="52" t="e">
        <f>IF(ISNUMBER(EU907),EU907*#REF!,"")</f>
        <v>#REF!</v>
      </c>
      <c r="FG907" s="55" t="str">
        <f t="shared" si="1099"/>
        <v/>
      </c>
      <c r="FH907" s="55" t="str">
        <f t="shared" si="1100"/>
        <v/>
      </c>
      <c r="FI907" s="55" t="str">
        <f t="shared" si="1101"/>
        <v/>
      </c>
      <c r="FJ907" s="55" t="str">
        <f t="shared" si="1102"/>
        <v/>
      </c>
      <c r="FK907" s="55" t="str">
        <f t="shared" si="1103"/>
        <v/>
      </c>
      <c r="FL907" s="55" t="str">
        <f t="shared" si="1104"/>
        <v/>
      </c>
      <c r="FM907" s="55" t="str">
        <f t="shared" si="1105"/>
        <v/>
      </c>
      <c r="FN907" s="55" t="str">
        <f t="shared" si="1106"/>
        <v/>
      </c>
      <c r="FO907" s="55" t="str">
        <f t="shared" si="1107"/>
        <v/>
      </c>
      <c r="FP907" s="55" t="str">
        <f t="shared" si="1108"/>
        <v/>
      </c>
      <c r="FQ907" s="59" t="str">
        <f t="shared" si="1109"/>
        <v/>
      </c>
      <c r="FR907" s="53" t="str">
        <f t="shared" si="1130"/>
        <v/>
      </c>
      <c r="FS907" s="53" t="e">
        <f t="shared" si="1110"/>
        <v>#VALUE!</v>
      </c>
      <c r="FT907" s="19" t="e">
        <f t="shared" si="1111"/>
        <v>#VALUE!</v>
      </c>
      <c r="FU907" s="19" t="e">
        <f t="shared" si="1112"/>
        <v>#VALUE!</v>
      </c>
      <c r="FV907" s="19" t="e">
        <f t="shared" si="1113"/>
        <v>#VALUE!</v>
      </c>
      <c r="FW907" s="50" t="e">
        <f t="shared" si="1114"/>
        <v>#VALUE!</v>
      </c>
      <c r="FX907" s="120">
        <f t="shared" si="1115"/>
        <v>0</v>
      </c>
      <c r="FY907" s="120">
        <f t="shared" si="1116"/>
        <v>0</v>
      </c>
      <c r="FZ907" s="120">
        <f t="shared" si="1117"/>
        <v>0</v>
      </c>
      <c r="GA907" s="120">
        <f t="shared" si="1118"/>
        <v>0</v>
      </c>
      <c r="GB907" s="120">
        <f t="shared" si="1119"/>
        <v>0</v>
      </c>
      <c r="GC907" s="120">
        <f t="shared" si="1120"/>
        <v>0</v>
      </c>
      <c r="GD907" s="120">
        <f t="shared" si="1121"/>
        <v>0</v>
      </c>
      <c r="GE907" s="120">
        <f t="shared" si="1122"/>
        <v>0</v>
      </c>
      <c r="GF907" s="120">
        <f t="shared" si="1123"/>
        <v>0</v>
      </c>
      <c r="GG907">
        <f t="shared" si="1124"/>
        <v>0</v>
      </c>
      <c r="GH907">
        <f t="shared" si="1125"/>
        <v>0</v>
      </c>
      <c r="GI907">
        <v>6</v>
      </c>
      <c r="GJ907" t="str">
        <f t="shared" si="1126"/>
        <v/>
      </c>
    </row>
    <row r="908" spans="1:192" x14ac:dyDescent="0.2">
      <c r="A908" s="50">
        <f t="shared" si="1127"/>
        <v>907</v>
      </c>
      <c r="B908" s="2" t="s">
        <v>325</v>
      </c>
      <c r="C908" t="s">
        <v>2496</v>
      </c>
      <c r="E908" s="2" t="s">
        <v>2497</v>
      </c>
      <c r="F908" s="19">
        <v>3542820</v>
      </c>
      <c r="G908" s="19">
        <v>5613130</v>
      </c>
      <c r="H908" s="77">
        <f t="shared" si="1066"/>
        <v>542728.44199999992</v>
      </c>
      <c r="I908" s="77">
        <f t="shared" si="1067"/>
        <v>5611324.5380000006</v>
      </c>
      <c r="J908" s="19">
        <v>227</v>
      </c>
      <c r="K908" s="66" t="s">
        <v>1333</v>
      </c>
      <c r="L908" s="19">
        <v>556.5</v>
      </c>
      <c r="O908" s="19" t="s">
        <v>1331</v>
      </c>
      <c r="Q908" s="2" t="s">
        <v>2841</v>
      </c>
      <c r="R908" s="2" t="s">
        <v>2865</v>
      </c>
      <c r="S908" s="2" t="s">
        <v>1325</v>
      </c>
      <c r="T908" s="241" t="str">
        <f t="shared" si="1068"/>
        <v>-</v>
      </c>
      <c r="U908" s="241" t="str">
        <f t="shared" si="1069"/>
        <v>M</v>
      </c>
      <c r="V908" s="241" t="str">
        <f t="shared" si="1070"/>
        <v>-</v>
      </c>
      <c r="W908" s="241" t="str">
        <f t="shared" si="1129"/>
        <v>-</v>
      </c>
      <c r="X908" s="260">
        <f t="shared" si="1128"/>
        <v>6</v>
      </c>
      <c r="Y908" s="261" t="str">
        <f t="shared" si="1131"/>
        <v/>
      </c>
      <c r="Z908" s="56" t="s">
        <v>2498</v>
      </c>
      <c r="AA908" s="66" t="s">
        <v>2499</v>
      </c>
      <c r="AB908" s="76">
        <v>1</v>
      </c>
      <c r="AC908" s="2" t="s">
        <v>404</v>
      </c>
      <c r="AD908" s="2" t="s">
        <v>2918</v>
      </c>
      <c r="AE908" s="57" t="s">
        <v>2678</v>
      </c>
      <c r="AF908" s="66" t="s">
        <v>3088</v>
      </c>
      <c r="AH908" s="19">
        <v>7.25</v>
      </c>
      <c r="AM908" s="66">
        <v>0.35</v>
      </c>
      <c r="AN908">
        <v>135.5</v>
      </c>
      <c r="AO908">
        <v>21.8</v>
      </c>
      <c r="AR908">
        <v>12095.6</v>
      </c>
      <c r="AS908" s="193">
        <f t="shared" si="1132"/>
        <v>12095.6</v>
      </c>
      <c r="AT908" s="248" t="str">
        <f t="shared" si="1133"/>
        <v/>
      </c>
      <c r="AU908">
        <v>3432.6</v>
      </c>
      <c r="AV908">
        <v>132.5</v>
      </c>
      <c r="AW908">
        <v>745.5</v>
      </c>
      <c r="AX908">
        <v>5070</v>
      </c>
      <c r="AY908">
        <v>2238</v>
      </c>
      <c r="AZ908" s="61">
        <v>477</v>
      </c>
      <c r="CN908" s="103">
        <v>135.80000000000001</v>
      </c>
      <c r="DB908" s="103"/>
      <c r="DC908" s="103"/>
      <c r="DD908" s="103"/>
      <c r="DE908" s="103"/>
      <c r="DF908" s="103"/>
      <c r="DG908" s="103"/>
      <c r="DH908" s="103"/>
      <c r="DI908" s="103"/>
      <c r="DJ908" s="103"/>
      <c r="DK908" s="103"/>
      <c r="DL908" s="103"/>
      <c r="DM908" s="103"/>
      <c r="DN908" s="103"/>
      <c r="DO908" s="103"/>
      <c r="DP908" s="103"/>
      <c r="DQ908" s="103"/>
      <c r="DR908" s="103"/>
      <c r="DS908" s="104"/>
      <c r="DT908" s="50">
        <f t="shared" si="1071"/>
        <v>1</v>
      </c>
      <c r="DU908" s="73">
        <f t="shared" si="1072"/>
        <v>0</v>
      </c>
      <c r="DV908" s="73">
        <f t="shared" si="1073"/>
        <v>0</v>
      </c>
      <c r="DW908" s="73">
        <f t="shared" si="1074"/>
        <v>0</v>
      </c>
      <c r="DX908" s="73">
        <f t="shared" si="1075"/>
        <v>1</v>
      </c>
      <c r="DY908" s="125">
        <f t="shared" si="1076"/>
        <v>0</v>
      </c>
      <c r="DZ908" s="73">
        <f t="shared" si="1077"/>
        <v>0</v>
      </c>
      <c r="EA908" s="19">
        <f t="shared" si="1078"/>
        <v>0</v>
      </c>
      <c r="EB908" s="50">
        <f t="shared" si="1079"/>
        <v>1</v>
      </c>
      <c r="EC908" s="19">
        <f t="shared" si="1080"/>
        <v>0</v>
      </c>
      <c r="ED908" s="19">
        <f t="shared" si="1081"/>
        <v>1</v>
      </c>
      <c r="EE908" s="19">
        <f t="shared" si="1082"/>
        <v>0</v>
      </c>
      <c r="EF908" s="50">
        <f t="shared" si="1083"/>
        <v>0</v>
      </c>
      <c r="EG908" s="19">
        <f t="shared" si="1084"/>
        <v>1</v>
      </c>
      <c r="EH908" s="19">
        <f t="shared" si="1085"/>
        <v>0</v>
      </c>
      <c r="EI908" s="50">
        <f t="shared" si="1086"/>
        <v>0</v>
      </c>
      <c r="EJ908" s="125">
        <f t="shared" si="1087"/>
        <v>2</v>
      </c>
      <c r="EK908">
        <f t="shared" si="1088"/>
        <v>3432.6</v>
      </c>
      <c r="EL908" t="str">
        <f t="shared" si="1089"/>
        <v/>
      </c>
      <c r="EM908">
        <f t="shared" si="1090"/>
        <v>132.5</v>
      </c>
      <c r="EN908">
        <f t="shared" si="1091"/>
        <v>745.5</v>
      </c>
      <c r="EO908" t="str">
        <f t="shared" si="1092"/>
        <v/>
      </c>
      <c r="EP908" t="str">
        <f t="shared" si="1093"/>
        <v/>
      </c>
      <c r="EQ908">
        <f t="shared" si="1094"/>
        <v>477</v>
      </c>
      <c r="ER908" t="str">
        <f t="shared" si="1095"/>
        <v/>
      </c>
      <c r="ES908" t="str">
        <f t="shared" si="1096"/>
        <v/>
      </c>
      <c r="ET908">
        <f t="shared" si="1097"/>
        <v>2238</v>
      </c>
      <c r="EU908" s="61">
        <f t="shared" si="1098"/>
        <v>5070</v>
      </c>
      <c r="EV908" s="53" t="e">
        <f>IF(ISNUMBER(EK908),EK908*#REF!,"")</f>
        <v>#REF!</v>
      </c>
      <c r="EW908" s="53" t="str">
        <f>IF(ISNUMBER(EL908),EL908*#REF!,"")</f>
        <v/>
      </c>
      <c r="EX908" s="53" t="e">
        <f>IF(ISNUMBER(EM908),EM908*#REF!,"")</f>
        <v>#REF!</v>
      </c>
      <c r="EY908" s="53" t="e">
        <f>IF(ISNUMBER(EN908),EN908*#REF!,"")</f>
        <v>#REF!</v>
      </c>
      <c r="EZ908" s="53" t="str">
        <f>IF(ISNUMBER(EO908),EO908*#REF!,"")</f>
        <v/>
      </c>
      <c r="FA908" s="53" t="str">
        <f>IF(ISNUMBER(EP908),EP908*#REF!,"")</f>
        <v/>
      </c>
      <c r="FB908" s="53" t="e">
        <f>IF(ISNUMBER(EQ908),EQ908*#REF!,"")</f>
        <v>#REF!</v>
      </c>
      <c r="FC908" s="53" t="str">
        <f>IF(ISNUMBER(ER908),ER908*#REF!,"")</f>
        <v/>
      </c>
      <c r="FD908" s="53" t="str">
        <f>IF(ISNUMBER(ES908),ES908*#REF!,"")</f>
        <v/>
      </c>
      <c r="FE908" s="53" t="e">
        <f>IF(ISNUMBER(ET908),ET908*#REF!,"")</f>
        <v>#REF!</v>
      </c>
      <c r="FF908" s="52" t="e">
        <f>IF(ISNUMBER(EU908),EU908*#REF!,"")</f>
        <v>#REF!</v>
      </c>
      <c r="FG908" s="55" t="str">
        <f t="shared" si="1099"/>
        <v/>
      </c>
      <c r="FH908" s="55" t="str">
        <f t="shared" si="1100"/>
        <v/>
      </c>
      <c r="FI908" s="55" t="str">
        <f t="shared" si="1101"/>
        <v/>
      </c>
      <c r="FJ908" s="55" t="str">
        <f t="shared" si="1102"/>
        <v/>
      </c>
      <c r="FK908" s="55" t="str">
        <f t="shared" si="1103"/>
        <v/>
      </c>
      <c r="FL908" s="55" t="str">
        <f t="shared" si="1104"/>
        <v/>
      </c>
      <c r="FM908" s="55" t="str">
        <f t="shared" si="1105"/>
        <v/>
      </c>
      <c r="FN908" s="55" t="str">
        <f t="shared" si="1106"/>
        <v/>
      </c>
      <c r="FO908" s="55" t="str">
        <f t="shared" si="1107"/>
        <v/>
      </c>
      <c r="FP908" s="55" t="str">
        <f t="shared" si="1108"/>
        <v/>
      </c>
      <c r="FQ908" s="59" t="str">
        <f t="shared" si="1109"/>
        <v/>
      </c>
      <c r="FR908" s="53" t="str">
        <f t="shared" si="1130"/>
        <v/>
      </c>
      <c r="FS908" s="53" t="e">
        <f t="shared" si="1110"/>
        <v>#VALUE!</v>
      </c>
      <c r="FT908" s="19" t="e">
        <f t="shared" si="1111"/>
        <v>#VALUE!</v>
      </c>
      <c r="FU908" s="19" t="e">
        <f t="shared" si="1112"/>
        <v>#VALUE!</v>
      </c>
      <c r="FV908" s="19" t="e">
        <f t="shared" si="1113"/>
        <v>#VALUE!</v>
      </c>
      <c r="FW908" s="50" t="e">
        <f t="shared" si="1114"/>
        <v>#VALUE!</v>
      </c>
      <c r="FX908" s="120">
        <f t="shared" si="1115"/>
        <v>0</v>
      </c>
      <c r="FY908" s="120">
        <f t="shared" si="1116"/>
        <v>0</v>
      </c>
      <c r="FZ908" s="120">
        <f t="shared" si="1117"/>
        <v>0</v>
      </c>
      <c r="GA908" s="120">
        <f t="shared" si="1118"/>
        <v>0</v>
      </c>
      <c r="GB908" s="120">
        <f t="shared" si="1119"/>
        <v>0</v>
      </c>
      <c r="GC908" s="120">
        <f t="shared" si="1120"/>
        <v>0</v>
      </c>
      <c r="GD908" s="120">
        <f t="shared" si="1121"/>
        <v>0</v>
      </c>
      <c r="GE908" s="120">
        <f t="shared" si="1122"/>
        <v>0</v>
      </c>
      <c r="GF908" s="120">
        <f t="shared" si="1123"/>
        <v>0</v>
      </c>
      <c r="GG908">
        <f t="shared" si="1124"/>
        <v>0</v>
      </c>
      <c r="GH908">
        <f t="shared" si="1125"/>
        <v>0</v>
      </c>
      <c r="GI908">
        <v>6</v>
      </c>
      <c r="GJ908" t="str">
        <f t="shared" si="1126"/>
        <v/>
      </c>
    </row>
    <row r="909" spans="1:192" x14ac:dyDescent="0.2">
      <c r="A909" s="50">
        <f t="shared" si="1127"/>
        <v>908</v>
      </c>
      <c r="B909" s="58" t="s">
        <v>328</v>
      </c>
      <c r="C909" t="s">
        <v>191</v>
      </c>
      <c r="F909" s="277">
        <v>3461760</v>
      </c>
      <c r="G909" s="277">
        <v>5596165</v>
      </c>
      <c r="H909" s="78">
        <f t="shared" si="1066"/>
        <v>461700.86600000004</v>
      </c>
      <c r="I909" s="78">
        <f t="shared" si="1067"/>
        <v>5594366.324</v>
      </c>
      <c r="J909" s="87">
        <v>242</v>
      </c>
      <c r="K909" s="83" t="s">
        <v>1332</v>
      </c>
      <c r="L909" s="83">
        <v>3.5</v>
      </c>
      <c r="M909" s="83"/>
      <c r="O909" s="83"/>
      <c r="P909" s="83"/>
      <c r="Q909" s="58" t="s">
        <v>2838</v>
      </c>
      <c r="R909" s="58" t="s">
        <v>2872</v>
      </c>
      <c r="S909" s="58" t="s">
        <v>2633</v>
      </c>
      <c r="T909" s="241" t="str">
        <f t="shared" si="1068"/>
        <v>-</v>
      </c>
      <c r="U909" s="241" t="str">
        <f t="shared" si="1069"/>
        <v>M</v>
      </c>
      <c r="V909" s="241" t="str">
        <f t="shared" si="1070"/>
        <v>-</v>
      </c>
      <c r="W909" s="241" t="str">
        <f t="shared" si="1129"/>
        <v>A</v>
      </c>
      <c r="X909" s="260">
        <f t="shared" si="1128"/>
        <v>6</v>
      </c>
      <c r="Y909" s="261" t="str">
        <f t="shared" si="1131"/>
        <v/>
      </c>
      <c r="Z909" s="68" t="s">
        <v>1712</v>
      </c>
      <c r="AA909" s="83" t="s">
        <v>1879</v>
      </c>
      <c r="AB909" s="77">
        <v>1</v>
      </c>
      <c r="AC909" s="58" t="s">
        <v>432</v>
      </c>
      <c r="AD909" s="58" t="s">
        <v>2500</v>
      </c>
      <c r="AE909" s="70" t="s">
        <v>1480</v>
      </c>
      <c r="AF909" s="83">
        <v>10.5</v>
      </c>
      <c r="AG909" s="83"/>
      <c r="AH909" s="83"/>
      <c r="AI909" s="83"/>
      <c r="AJ909" s="83"/>
      <c r="AK909" s="83"/>
      <c r="AL909" s="83"/>
      <c r="AM909" s="83"/>
      <c r="AN909" s="58">
        <v>28.6</v>
      </c>
      <c r="AO909" s="58">
        <v>33.5</v>
      </c>
      <c r="AP909" s="83"/>
      <c r="AQ909" s="58"/>
      <c r="AR909">
        <v>1042</v>
      </c>
      <c r="AS909" s="193">
        <f t="shared" si="1132"/>
        <v>1042</v>
      </c>
      <c r="AT909" s="248" t="str">
        <f t="shared" si="1133"/>
        <v/>
      </c>
      <c r="AU909" s="58">
        <v>64</v>
      </c>
      <c r="AV909" s="58">
        <v>27</v>
      </c>
      <c r="AW909" s="58">
        <v>160</v>
      </c>
      <c r="AX909" s="58">
        <v>38</v>
      </c>
      <c r="AY909" s="58">
        <v>14</v>
      </c>
      <c r="AZ909" s="68">
        <v>729</v>
      </c>
      <c r="BA909" s="58"/>
      <c r="BB909" s="58">
        <v>5</v>
      </c>
      <c r="BC909" s="58"/>
      <c r="BD909" s="58"/>
      <c r="BE909" s="58">
        <v>5</v>
      </c>
      <c r="BF909" s="58"/>
      <c r="BG909" s="58"/>
      <c r="BH909" s="58"/>
      <c r="BI909" s="58"/>
      <c r="BJ909" s="58"/>
      <c r="BK909" s="58"/>
      <c r="BL909" s="58"/>
      <c r="BM909" s="58"/>
      <c r="BN909" s="68"/>
      <c r="BO909" s="81"/>
      <c r="BP909" s="81"/>
      <c r="BQ909" s="81"/>
      <c r="BR909" s="81"/>
      <c r="BS909" s="81"/>
      <c r="BT909" s="81"/>
      <c r="BU909" s="81"/>
      <c r="BV909" s="81"/>
      <c r="BW909" s="81"/>
      <c r="BX909" s="81"/>
      <c r="BY909" s="81"/>
      <c r="BZ909" s="81"/>
      <c r="CA909" s="81"/>
      <c r="CB909" s="81"/>
      <c r="CC909" s="81"/>
      <c r="CD909" s="81"/>
      <c r="CE909" s="81"/>
      <c r="CF909" s="81"/>
      <c r="CG909" s="81"/>
      <c r="CH909" s="81"/>
      <c r="CI909" s="81"/>
      <c r="CJ909" s="81"/>
      <c r="CK909" s="81"/>
      <c r="CL909" s="82"/>
      <c r="CM909" s="81"/>
      <c r="CN909" s="81">
        <v>1575</v>
      </c>
      <c r="CO909" s="81"/>
      <c r="CQ909" s="68"/>
      <c r="CR909" s="58"/>
      <c r="CS909" s="58"/>
      <c r="CT909" s="58"/>
      <c r="CU909" s="58"/>
      <c r="CV909" s="58"/>
      <c r="CW909" s="58"/>
      <c r="CX909" s="58"/>
      <c r="CY909" s="58"/>
      <c r="CZ909" s="58"/>
      <c r="DA909" s="68"/>
      <c r="DB909" s="81"/>
      <c r="DC909" s="81"/>
      <c r="DD909" s="81"/>
      <c r="DE909" s="81"/>
      <c r="DF909" s="81"/>
      <c r="DG909" s="81"/>
      <c r="DH909" s="81"/>
      <c r="DI909" s="81"/>
      <c r="DJ909" s="81"/>
      <c r="DK909" s="103"/>
      <c r="DL909" s="103"/>
      <c r="DM909" s="103"/>
      <c r="DN909" s="81"/>
      <c r="DO909" s="81"/>
      <c r="DP909" s="103"/>
      <c r="DQ909" s="103"/>
      <c r="DR909" s="103"/>
      <c r="DS909" s="104"/>
      <c r="DT909" s="50">
        <f t="shared" si="1071"/>
        <v>1</v>
      </c>
      <c r="DU909" s="73">
        <f t="shared" si="1072"/>
        <v>1</v>
      </c>
      <c r="DV909" s="73">
        <f t="shared" si="1073"/>
        <v>0</v>
      </c>
      <c r="DW909" s="73">
        <f t="shared" si="1074"/>
        <v>0</v>
      </c>
      <c r="DX909" s="73">
        <f t="shared" si="1075"/>
        <v>0</v>
      </c>
      <c r="DY909" s="125">
        <f t="shared" si="1076"/>
        <v>0</v>
      </c>
      <c r="DZ909" s="73">
        <f t="shared" si="1077"/>
        <v>1</v>
      </c>
      <c r="EA909" s="19">
        <f t="shared" si="1078"/>
        <v>0</v>
      </c>
      <c r="EB909" s="50">
        <f t="shared" si="1079"/>
        <v>0</v>
      </c>
      <c r="EC909" s="19">
        <f t="shared" si="1080"/>
        <v>0</v>
      </c>
      <c r="ED909" s="19">
        <f t="shared" si="1081"/>
        <v>1</v>
      </c>
      <c r="EE909" s="19">
        <f t="shared" si="1082"/>
        <v>0</v>
      </c>
      <c r="EF909" s="50">
        <f t="shared" si="1083"/>
        <v>0</v>
      </c>
      <c r="EG909" s="19">
        <f t="shared" si="1084"/>
        <v>0</v>
      </c>
      <c r="EH909" s="19">
        <f t="shared" si="1085"/>
        <v>1</v>
      </c>
      <c r="EI909" s="50">
        <f t="shared" si="1086"/>
        <v>0</v>
      </c>
      <c r="EJ909" s="125">
        <f t="shared" si="1087"/>
        <v>2</v>
      </c>
      <c r="EK909">
        <f t="shared" si="1088"/>
        <v>64</v>
      </c>
      <c r="EL909">
        <f t="shared" si="1089"/>
        <v>5</v>
      </c>
      <c r="EM909">
        <f t="shared" si="1090"/>
        <v>27</v>
      </c>
      <c r="EN909">
        <f t="shared" si="1091"/>
        <v>160</v>
      </c>
      <c r="EO909" t="str">
        <f t="shared" si="1092"/>
        <v/>
      </c>
      <c r="EP909">
        <f t="shared" si="1093"/>
        <v>5</v>
      </c>
      <c r="EQ909">
        <f t="shared" si="1094"/>
        <v>729</v>
      </c>
      <c r="ER909" t="str">
        <f t="shared" si="1095"/>
        <v/>
      </c>
      <c r="ES909" t="str">
        <f t="shared" si="1096"/>
        <v/>
      </c>
      <c r="ET909">
        <f t="shared" si="1097"/>
        <v>14</v>
      </c>
      <c r="EU909" s="61">
        <f t="shared" si="1098"/>
        <v>38</v>
      </c>
      <c r="EV909" s="53" t="e">
        <f>IF(ISNUMBER(EK909),EK909*#REF!,"")</f>
        <v>#REF!</v>
      </c>
      <c r="EW909" s="53" t="e">
        <f>IF(ISNUMBER(EL909),EL909*#REF!,"")</f>
        <v>#REF!</v>
      </c>
      <c r="EX909" s="53" t="e">
        <f>IF(ISNUMBER(EM909),EM909*#REF!,"")</f>
        <v>#REF!</v>
      </c>
      <c r="EY909" s="53" t="e">
        <f>IF(ISNUMBER(EN909),EN909*#REF!,"")</f>
        <v>#REF!</v>
      </c>
      <c r="EZ909" s="53" t="str">
        <f>IF(ISNUMBER(EO909),EO909*#REF!,"")</f>
        <v/>
      </c>
      <c r="FA909" s="53" t="e">
        <f>IF(ISNUMBER(EP909),EP909*#REF!,"")</f>
        <v>#REF!</v>
      </c>
      <c r="FB909" s="53" t="e">
        <f>IF(ISNUMBER(EQ909),EQ909*#REF!,"")</f>
        <v>#REF!</v>
      </c>
      <c r="FC909" s="53" t="str">
        <f>IF(ISNUMBER(ER909),ER909*#REF!,"")</f>
        <v/>
      </c>
      <c r="FD909" s="53" t="str">
        <f>IF(ISNUMBER(ES909),ES909*#REF!,"")</f>
        <v/>
      </c>
      <c r="FE909" s="53" t="e">
        <f>IF(ISNUMBER(ET909),ET909*#REF!,"")</f>
        <v>#REF!</v>
      </c>
      <c r="FF909" s="52" t="e">
        <f>IF(ISNUMBER(EU909),EU909*#REF!,"")</f>
        <v>#REF!</v>
      </c>
      <c r="FG909" s="55" t="str">
        <f t="shared" si="1099"/>
        <v/>
      </c>
      <c r="FH909" s="55" t="str">
        <f t="shared" si="1100"/>
        <v/>
      </c>
      <c r="FI909" s="55" t="str">
        <f t="shared" si="1101"/>
        <v/>
      </c>
      <c r="FJ909" s="55" t="str">
        <f t="shared" si="1102"/>
        <v/>
      </c>
      <c r="FK909" s="55" t="str">
        <f t="shared" si="1103"/>
        <v/>
      </c>
      <c r="FL909" s="55" t="str">
        <f t="shared" si="1104"/>
        <v/>
      </c>
      <c r="FM909" s="55" t="str">
        <f t="shared" si="1105"/>
        <v/>
      </c>
      <c r="FN909" s="55" t="str">
        <f t="shared" si="1106"/>
        <v/>
      </c>
      <c r="FO909" s="55" t="str">
        <f t="shared" si="1107"/>
        <v/>
      </c>
      <c r="FP909" s="55" t="str">
        <f t="shared" si="1108"/>
        <v/>
      </c>
      <c r="FQ909" s="59" t="str">
        <f t="shared" si="1109"/>
        <v/>
      </c>
      <c r="FR909" s="53" t="str">
        <f t="shared" si="1130"/>
        <v/>
      </c>
      <c r="FS909" s="53" t="e">
        <f t="shared" si="1110"/>
        <v>#VALUE!</v>
      </c>
      <c r="FT909" s="19" t="e">
        <f t="shared" si="1111"/>
        <v>#VALUE!</v>
      </c>
      <c r="FU909" s="19" t="e">
        <f t="shared" si="1112"/>
        <v>#VALUE!</v>
      </c>
      <c r="FV909" s="19" t="e">
        <f t="shared" si="1113"/>
        <v>#VALUE!</v>
      </c>
      <c r="FW909" s="50" t="e">
        <f t="shared" si="1114"/>
        <v>#VALUE!</v>
      </c>
      <c r="FX909" s="120">
        <f t="shared" si="1115"/>
        <v>0</v>
      </c>
      <c r="FY909" s="120">
        <f t="shared" si="1116"/>
        <v>0</v>
      </c>
      <c r="FZ909" s="120">
        <f t="shared" si="1117"/>
        <v>0</v>
      </c>
      <c r="GA909" s="120">
        <f t="shared" si="1118"/>
        <v>0</v>
      </c>
      <c r="GB909" s="120">
        <f t="shared" si="1119"/>
        <v>0</v>
      </c>
      <c r="GC909" s="120">
        <f t="shared" si="1120"/>
        <v>0</v>
      </c>
      <c r="GD909" s="120">
        <f t="shared" si="1121"/>
        <v>0</v>
      </c>
      <c r="GE909" s="120">
        <f t="shared" si="1122"/>
        <v>0</v>
      </c>
      <c r="GF909" s="120">
        <f t="shared" si="1123"/>
        <v>0</v>
      </c>
      <c r="GG909">
        <f t="shared" si="1124"/>
        <v>0</v>
      </c>
      <c r="GH909">
        <f t="shared" si="1125"/>
        <v>0</v>
      </c>
      <c r="GI909">
        <v>6</v>
      </c>
      <c r="GJ909" t="str">
        <f t="shared" si="1126"/>
        <v/>
      </c>
    </row>
    <row r="910" spans="1:192" x14ac:dyDescent="0.2">
      <c r="A910" s="50">
        <f t="shared" si="1127"/>
        <v>909</v>
      </c>
      <c r="B910" s="58" t="s">
        <v>614</v>
      </c>
      <c r="C910" s="2" t="s">
        <v>615</v>
      </c>
      <c r="D910" s="2"/>
      <c r="E910" s="2"/>
      <c r="F910" s="271">
        <v>3487850</v>
      </c>
      <c r="G910" s="271">
        <v>5562400</v>
      </c>
      <c r="H910" s="77">
        <f t="shared" si="1066"/>
        <v>487780.43000000005</v>
      </c>
      <c r="I910" s="77">
        <f t="shared" si="1067"/>
        <v>5560614.8300000001</v>
      </c>
      <c r="J910" s="83">
        <v>114</v>
      </c>
      <c r="K910" s="83" t="s">
        <v>1333</v>
      </c>
      <c r="L910" s="83">
        <v>100</v>
      </c>
      <c r="M910" s="83"/>
      <c r="O910" s="83"/>
      <c r="P910" s="83"/>
      <c r="Q910" s="58" t="s">
        <v>2819</v>
      </c>
      <c r="R910" s="58" t="s">
        <v>275</v>
      </c>
      <c r="S910" s="58" t="s">
        <v>1325</v>
      </c>
      <c r="T910" s="241" t="str">
        <f t="shared" si="1068"/>
        <v>-</v>
      </c>
      <c r="U910" s="241" t="str">
        <f t="shared" si="1069"/>
        <v>-</v>
      </c>
      <c r="V910" s="241" t="str">
        <f t="shared" si="1070"/>
        <v>-</v>
      </c>
      <c r="W910" s="241" t="str">
        <f t="shared" si="1129"/>
        <v>-</v>
      </c>
      <c r="X910" s="260">
        <f t="shared" si="1128"/>
        <v>6</v>
      </c>
      <c r="Y910" s="261" t="str">
        <f t="shared" si="1131"/>
        <v/>
      </c>
      <c r="Z910" s="68"/>
      <c r="AA910" s="69">
        <v>33471</v>
      </c>
      <c r="AB910" s="77">
        <v>1</v>
      </c>
      <c r="AC910" s="58" t="s">
        <v>616</v>
      </c>
      <c r="AD910" s="58" t="s">
        <v>2501</v>
      </c>
      <c r="AE910" s="68"/>
      <c r="AF910" s="83">
        <v>12.5</v>
      </c>
      <c r="AG910" s="83">
        <v>680</v>
      </c>
      <c r="AH910" s="83">
        <v>7.34</v>
      </c>
      <c r="AI910" s="83"/>
      <c r="AJ910" s="83"/>
      <c r="AK910" s="83"/>
      <c r="AL910" s="83"/>
      <c r="AM910" s="83"/>
      <c r="AN910" s="58">
        <v>23.8</v>
      </c>
      <c r="AO910" s="58">
        <v>17.8</v>
      </c>
      <c r="AP910" s="83">
        <v>3</v>
      </c>
      <c r="AQ910" s="58"/>
      <c r="AS910" s="193">
        <f t="shared" si="1132"/>
        <v>784.60800000000006</v>
      </c>
      <c r="AT910" s="248" t="str">
        <f t="shared" si="1133"/>
        <v/>
      </c>
      <c r="AU910" s="58">
        <v>43.6</v>
      </c>
      <c r="AV910" s="58">
        <v>28</v>
      </c>
      <c r="AW910" s="58">
        <v>124</v>
      </c>
      <c r="AX910" s="58">
        <v>59</v>
      </c>
      <c r="AY910" s="58">
        <v>85</v>
      </c>
      <c r="AZ910" s="227">
        <f>AO910*21.76</f>
        <v>387.32800000000003</v>
      </c>
      <c r="BA910" s="58"/>
      <c r="BB910" s="58">
        <v>2.6</v>
      </c>
      <c r="BC910" s="58"/>
      <c r="BD910" s="58">
        <v>0.02</v>
      </c>
      <c r="BE910" s="58" t="s">
        <v>1382</v>
      </c>
      <c r="BF910" s="58" t="s">
        <v>1369</v>
      </c>
      <c r="BG910" s="58">
        <v>0.76</v>
      </c>
      <c r="BH910" s="58"/>
      <c r="BI910" s="58"/>
      <c r="BJ910" s="58">
        <v>54</v>
      </c>
      <c r="BK910" s="58"/>
      <c r="BL910" s="58"/>
      <c r="BM910" s="58"/>
      <c r="BN910" s="68"/>
      <c r="BO910" s="81"/>
      <c r="BP910" s="81" t="s">
        <v>460</v>
      </c>
      <c r="BQ910" s="81"/>
      <c r="BR910" s="81">
        <v>300</v>
      </c>
      <c r="BS910" s="81"/>
      <c r="BT910" s="81"/>
      <c r="BU910" s="81"/>
      <c r="BV910" s="81"/>
      <c r="BW910" s="81"/>
      <c r="BX910" s="81"/>
      <c r="BY910" s="81"/>
      <c r="BZ910" s="81"/>
      <c r="CA910" s="81"/>
      <c r="CB910" s="81"/>
      <c r="CC910" s="81"/>
      <c r="CD910" s="81"/>
      <c r="CE910" s="81"/>
      <c r="CF910" s="81"/>
      <c r="CG910" s="81"/>
      <c r="CH910" s="81"/>
      <c r="CI910" s="81"/>
      <c r="CJ910" s="81"/>
      <c r="CK910" s="81"/>
      <c r="CL910" s="82"/>
      <c r="CM910" s="81">
        <v>8.5</v>
      </c>
      <c r="CN910" s="81">
        <v>40.700000000000003</v>
      </c>
      <c r="CO910" s="81"/>
      <c r="CQ910" s="68"/>
      <c r="CR910" s="58"/>
      <c r="CS910" s="58"/>
      <c r="CT910" s="58"/>
      <c r="CU910" s="58"/>
      <c r="CV910" s="58"/>
      <c r="CW910" s="58"/>
      <c r="CX910" s="58"/>
      <c r="CY910" s="58"/>
      <c r="CZ910" s="58"/>
      <c r="DA910" s="68"/>
      <c r="DB910" s="81"/>
      <c r="DC910" s="81"/>
      <c r="DD910" s="81"/>
      <c r="DE910" s="81"/>
      <c r="DF910" s="81"/>
      <c r="DG910" s="81"/>
      <c r="DH910" s="81"/>
      <c r="DI910" s="81"/>
      <c r="DJ910" s="81"/>
      <c r="DK910" s="103"/>
      <c r="DL910" s="103"/>
      <c r="DM910" s="103"/>
      <c r="DN910" s="81"/>
      <c r="DO910" s="81"/>
      <c r="DP910" s="103"/>
      <c r="DQ910" s="103"/>
      <c r="DR910" s="103"/>
      <c r="DS910" s="104"/>
      <c r="DT910" s="50">
        <f t="shared" si="1071"/>
        <v>1</v>
      </c>
      <c r="DU910" s="73">
        <f t="shared" si="1072"/>
        <v>0</v>
      </c>
      <c r="DV910" s="73">
        <f t="shared" si="1073"/>
        <v>1</v>
      </c>
      <c r="DW910" s="73">
        <f t="shared" si="1074"/>
        <v>0</v>
      </c>
      <c r="DX910" s="73">
        <f t="shared" si="1075"/>
        <v>0</v>
      </c>
      <c r="DY910" s="125">
        <f t="shared" si="1076"/>
        <v>0</v>
      </c>
      <c r="DZ910" s="73">
        <f t="shared" si="1077"/>
        <v>1</v>
      </c>
      <c r="EA910" s="19">
        <f t="shared" si="1078"/>
        <v>0</v>
      </c>
      <c r="EB910" s="50">
        <f t="shared" si="1079"/>
        <v>0</v>
      </c>
      <c r="EC910" s="19">
        <f t="shared" si="1080"/>
        <v>1</v>
      </c>
      <c r="ED910" s="19">
        <f t="shared" si="1081"/>
        <v>0</v>
      </c>
      <c r="EE910" s="19">
        <f t="shared" si="1082"/>
        <v>0</v>
      </c>
      <c r="EF910" s="50">
        <f t="shared" si="1083"/>
        <v>0</v>
      </c>
      <c r="EG910" s="19">
        <f t="shared" si="1084"/>
        <v>1</v>
      </c>
      <c r="EH910" s="19">
        <f t="shared" si="1085"/>
        <v>0</v>
      </c>
      <c r="EI910" s="50">
        <f t="shared" si="1086"/>
        <v>0</v>
      </c>
      <c r="EJ910" s="125">
        <f t="shared" si="1087"/>
        <v>0</v>
      </c>
      <c r="EK910">
        <f t="shared" si="1088"/>
        <v>43.6</v>
      </c>
      <c r="EL910">
        <f t="shared" si="1089"/>
        <v>2.6</v>
      </c>
      <c r="EM910">
        <f t="shared" si="1090"/>
        <v>28</v>
      </c>
      <c r="EN910">
        <f t="shared" si="1091"/>
        <v>124</v>
      </c>
      <c r="EO910" t="str">
        <f t="shared" si="1092"/>
        <v/>
      </c>
      <c r="EP910" t="str">
        <f t="shared" si="1093"/>
        <v/>
      </c>
      <c r="EQ910">
        <f t="shared" si="1094"/>
        <v>387.32800000000003</v>
      </c>
      <c r="ER910" t="str">
        <f t="shared" si="1095"/>
        <v/>
      </c>
      <c r="ES910">
        <f t="shared" si="1096"/>
        <v>54</v>
      </c>
      <c r="ET910">
        <f t="shared" si="1097"/>
        <v>85</v>
      </c>
      <c r="EU910" s="61">
        <f t="shared" si="1098"/>
        <v>59</v>
      </c>
      <c r="EV910" s="53" t="e">
        <f>IF(ISNUMBER(EK910),EK910*#REF!,"")</f>
        <v>#REF!</v>
      </c>
      <c r="EW910" s="53" t="e">
        <f>IF(ISNUMBER(EL910),EL910*#REF!,"")</f>
        <v>#REF!</v>
      </c>
      <c r="EX910" s="53" t="e">
        <f>IF(ISNUMBER(EM910),EM910*#REF!,"")</f>
        <v>#REF!</v>
      </c>
      <c r="EY910" s="53" t="e">
        <f>IF(ISNUMBER(EN910),EN910*#REF!,"")</f>
        <v>#REF!</v>
      </c>
      <c r="EZ910" s="53" t="str">
        <f>IF(ISNUMBER(EO910),EO910*#REF!,"")</f>
        <v/>
      </c>
      <c r="FA910" s="53" t="str">
        <f>IF(ISNUMBER(EP910),EP910*#REF!,"")</f>
        <v/>
      </c>
      <c r="FB910" s="53" t="e">
        <f>IF(ISNUMBER(EQ910),EQ910*#REF!,"")</f>
        <v>#REF!</v>
      </c>
      <c r="FC910" s="53" t="str">
        <f>IF(ISNUMBER(ER910),ER910*#REF!,"")</f>
        <v/>
      </c>
      <c r="FD910" s="53" t="e">
        <f>IF(ISNUMBER(ES910),ES910*#REF!,"")</f>
        <v>#REF!</v>
      </c>
      <c r="FE910" s="53" t="e">
        <f>IF(ISNUMBER(ET910),ET910*#REF!,"")</f>
        <v>#REF!</v>
      </c>
      <c r="FF910" s="52" t="e">
        <f>IF(ISNUMBER(EU910),EU910*#REF!,"")</f>
        <v>#REF!</v>
      </c>
      <c r="FG910" s="55" t="str">
        <f t="shared" si="1099"/>
        <v/>
      </c>
      <c r="FH910" s="55" t="str">
        <f t="shared" si="1100"/>
        <v/>
      </c>
      <c r="FI910" s="55" t="str">
        <f t="shared" si="1101"/>
        <v/>
      </c>
      <c r="FJ910" s="55" t="str">
        <f t="shared" si="1102"/>
        <v/>
      </c>
      <c r="FK910" s="55" t="str">
        <f t="shared" si="1103"/>
        <v/>
      </c>
      <c r="FL910" s="55" t="str">
        <f t="shared" si="1104"/>
        <v/>
      </c>
      <c r="FM910" s="55" t="str">
        <f t="shared" si="1105"/>
        <v/>
      </c>
      <c r="FN910" s="55" t="str">
        <f t="shared" si="1106"/>
        <v/>
      </c>
      <c r="FO910" s="55" t="str">
        <f t="shared" si="1107"/>
        <v/>
      </c>
      <c r="FP910" s="55" t="str">
        <f t="shared" si="1108"/>
        <v/>
      </c>
      <c r="FQ910" s="59" t="str">
        <f t="shared" si="1109"/>
        <v/>
      </c>
      <c r="FR910" s="53" t="str">
        <f t="shared" si="1130"/>
        <v/>
      </c>
      <c r="FS910" s="53" t="e">
        <f t="shared" si="1110"/>
        <v>#VALUE!</v>
      </c>
      <c r="FT910" s="19" t="e">
        <f t="shared" si="1111"/>
        <v>#VALUE!</v>
      </c>
      <c r="FU910" s="19" t="e">
        <f t="shared" si="1112"/>
        <v>#VALUE!</v>
      </c>
      <c r="FV910" s="19" t="e">
        <f t="shared" si="1113"/>
        <v>#VALUE!</v>
      </c>
      <c r="FW910" s="50" t="e">
        <f t="shared" si="1114"/>
        <v>#VALUE!</v>
      </c>
      <c r="FX910" s="120">
        <f t="shared" si="1115"/>
        <v>0</v>
      </c>
      <c r="FY910" s="120">
        <f t="shared" si="1116"/>
        <v>0</v>
      </c>
      <c r="FZ910" s="120">
        <f t="shared" si="1117"/>
        <v>0</v>
      </c>
      <c r="GA910" s="120">
        <f t="shared" si="1118"/>
        <v>0</v>
      </c>
      <c r="GB910" s="120">
        <f t="shared" si="1119"/>
        <v>0</v>
      </c>
      <c r="GC910" s="120">
        <f t="shared" si="1120"/>
        <v>0</v>
      </c>
      <c r="GD910" s="120">
        <f t="shared" si="1121"/>
        <v>0</v>
      </c>
      <c r="GE910" s="120">
        <f t="shared" si="1122"/>
        <v>0</v>
      </c>
      <c r="GF910" s="120">
        <f t="shared" si="1123"/>
        <v>0</v>
      </c>
      <c r="GG910">
        <f t="shared" si="1124"/>
        <v>0</v>
      </c>
      <c r="GH910">
        <f t="shared" si="1125"/>
        <v>0</v>
      </c>
      <c r="GI910">
        <v>6</v>
      </c>
      <c r="GJ910" t="str">
        <f t="shared" si="1126"/>
        <v/>
      </c>
    </row>
    <row r="911" spans="1:192" ht="15" x14ac:dyDescent="0.25">
      <c r="A911" s="50">
        <f t="shared" si="1127"/>
        <v>910</v>
      </c>
      <c r="B911" s="2" t="s">
        <v>606</v>
      </c>
      <c r="C911" s="2" t="s">
        <v>853</v>
      </c>
      <c r="D911" s="2"/>
      <c r="E911" s="2"/>
      <c r="F911" s="271">
        <v>3467070</v>
      </c>
      <c r="G911" s="271">
        <v>5556760</v>
      </c>
      <c r="H911" s="77">
        <f t="shared" si="1066"/>
        <v>467008.74200000003</v>
      </c>
      <c r="I911" s="77">
        <f t="shared" si="1067"/>
        <v>5554977.0860000001</v>
      </c>
      <c r="J911" s="66">
        <v>139</v>
      </c>
      <c r="K911" s="66" t="s">
        <v>1334</v>
      </c>
      <c r="L911" s="19">
        <v>118</v>
      </c>
      <c r="M911" s="19">
        <v>100</v>
      </c>
      <c r="N911" s="19">
        <v>118</v>
      </c>
      <c r="O911" s="19">
        <v>139</v>
      </c>
      <c r="Q911" s="58" t="s">
        <v>2850</v>
      </c>
      <c r="R911" s="58" t="s">
        <v>2900</v>
      </c>
      <c r="S911" s="2" t="s">
        <v>2812</v>
      </c>
      <c r="T911" s="241" t="str">
        <f t="shared" si="1068"/>
        <v>-</v>
      </c>
      <c r="U911" s="241" t="str">
        <f t="shared" si="1069"/>
        <v>-</v>
      </c>
      <c r="V911" s="241" t="str">
        <f t="shared" si="1070"/>
        <v>-</v>
      </c>
      <c r="W911" s="241" t="str">
        <f t="shared" si="1129"/>
        <v>-</v>
      </c>
      <c r="X911" s="260">
        <f t="shared" si="1128"/>
        <v>6</v>
      </c>
      <c r="Y911" s="261" t="str">
        <f t="shared" si="1131"/>
        <v/>
      </c>
      <c r="Z911" s="56"/>
      <c r="AA911" s="48">
        <v>42236</v>
      </c>
      <c r="AB911" s="73">
        <v>1</v>
      </c>
      <c r="AC911" s="2" t="s">
        <v>738</v>
      </c>
      <c r="AD911" s="2"/>
      <c r="AE911" s="56"/>
      <c r="AF911" s="66">
        <v>14.7</v>
      </c>
      <c r="AG911" s="19">
        <v>713</v>
      </c>
      <c r="AH911" s="19">
        <v>7.29</v>
      </c>
      <c r="AI911" s="272"/>
      <c r="AL911" s="19">
        <v>1.29</v>
      </c>
      <c r="AS911" s="193">
        <f t="shared" si="1132"/>
        <v>598.2700000000001</v>
      </c>
      <c r="AT911" s="248" t="str">
        <f t="shared" si="1133"/>
        <v/>
      </c>
      <c r="AU911">
        <v>16.2</v>
      </c>
      <c r="AV911">
        <v>12.1</v>
      </c>
      <c r="AW911">
        <v>119</v>
      </c>
      <c r="AX911">
        <v>14.5</v>
      </c>
      <c r="AY911">
        <v>36.700000000000003</v>
      </c>
      <c r="AZ911" s="61">
        <v>393</v>
      </c>
      <c r="BA911">
        <v>7.0000000000000007E-2</v>
      </c>
      <c r="BB911">
        <v>4.49</v>
      </c>
      <c r="BC911">
        <v>1.02</v>
      </c>
      <c r="BD911">
        <v>0.23</v>
      </c>
      <c r="BG911">
        <v>0.26</v>
      </c>
      <c r="BJ911">
        <v>0.63</v>
      </c>
      <c r="BK911">
        <v>7.0000000000000007E-2</v>
      </c>
      <c r="BO911" s="90"/>
      <c r="BP911" s="273"/>
      <c r="BQ911" s="90"/>
      <c r="BR911" s="90"/>
      <c r="BS911" s="90"/>
      <c r="BT911" s="90"/>
      <c r="BU911" s="90"/>
      <c r="BV911" s="90"/>
      <c r="BW911" s="90"/>
      <c r="BX911" s="90"/>
      <c r="BY911" s="90"/>
      <c r="BZ911" s="90"/>
      <c r="CA911" s="90"/>
      <c r="CB911" s="90"/>
      <c r="CC911" s="90"/>
      <c r="CD911" s="90"/>
      <c r="CE911" s="90"/>
      <c r="CF911" s="90"/>
      <c r="CG911" s="90"/>
      <c r="CH911" s="90"/>
      <c r="CI911" s="90"/>
      <c r="CJ911" s="90"/>
      <c r="CK911" s="90"/>
      <c r="CL911" s="91"/>
      <c r="CM911" s="90"/>
      <c r="CN911" s="90" t="s">
        <v>3088</v>
      </c>
      <c r="CO911" s="90"/>
      <c r="DB911" s="103"/>
      <c r="DC911" s="103"/>
      <c r="DD911" s="103"/>
      <c r="DE911" s="103"/>
      <c r="DF911" s="103"/>
      <c r="DG911" s="103"/>
      <c r="DH911" s="103"/>
      <c r="DI911" s="103"/>
      <c r="DJ911" s="103"/>
      <c r="DK911" s="103"/>
      <c r="DL911" s="103"/>
      <c r="DM911" s="103"/>
      <c r="DN911" s="103"/>
      <c r="DO911" s="103"/>
      <c r="DP911" s="103"/>
      <c r="DQ911" s="103"/>
      <c r="DR911" s="103"/>
      <c r="DS911" s="104"/>
      <c r="DT911" s="50">
        <f t="shared" si="1071"/>
        <v>1</v>
      </c>
      <c r="DU911" s="73">
        <f t="shared" si="1072"/>
        <v>0</v>
      </c>
      <c r="DV911" s="73">
        <f t="shared" si="1073"/>
        <v>0</v>
      </c>
      <c r="DW911" s="73">
        <f t="shared" si="1074"/>
        <v>1</v>
      </c>
      <c r="DX911" s="73">
        <f t="shared" si="1075"/>
        <v>0</v>
      </c>
      <c r="DY911" s="125">
        <f t="shared" si="1076"/>
        <v>0</v>
      </c>
      <c r="DZ911" s="73">
        <f t="shared" si="1077"/>
        <v>1</v>
      </c>
      <c r="EA911" s="19">
        <f t="shared" si="1078"/>
        <v>0</v>
      </c>
      <c r="EB911" s="50">
        <f t="shared" si="1079"/>
        <v>0</v>
      </c>
      <c r="EC911" s="19">
        <f t="shared" si="1080"/>
        <v>1</v>
      </c>
      <c r="ED911" s="19">
        <f t="shared" si="1081"/>
        <v>0</v>
      </c>
      <c r="EE911" s="19">
        <f t="shared" si="1082"/>
        <v>0</v>
      </c>
      <c r="EF911" s="50">
        <f t="shared" si="1083"/>
        <v>0</v>
      </c>
      <c r="EG911" s="19">
        <f t="shared" si="1084"/>
        <v>0</v>
      </c>
      <c r="EH911" s="19">
        <f t="shared" si="1085"/>
        <v>0</v>
      </c>
      <c r="EI911" s="50">
        <f t="shared" si="1086"/>
        <v>1</v>
      </c>
      <c r="EJ911" s="125">
        <f t="shared" si="1087"/>
        <v>1</v>
      </c>
      <c r="EK911">
        <f t="shared" si="1088"/>
        <v>16.2</v>
      </c>
      <c r="EL911">
        <f t="shared" si="1089"/>
        <v>4.49</v>
      </c>
      <c r="EM911">
        <f t="shared" si="1090"/>
        <v>12.1</v>
      </c>
      <c r="EN911">
        <f t="shared" si="1091"/>
        <v>119</v>
      </c>
      <c r="EO911" t="str">
        <f t="shared" si="1092"/>
        <v/>
      </c>
      <c r="EP911" t="str">
        <f t="shared" si="1093"/>
        <v/>
      </c>
      <c r="EQ911">
        <f t="shared" si="1094"/>
        <v>393</v>
      </c>
      <c r="ER911" t="str">
        <f t="shared" si="1095"/>
        <v/>
      </c>
      <c r="ES911">
        <f t="shared" si="1096"/>
        <v>0.63</v>
      </c>
      <c r="ET911">
        <f t="shared" si="1097"/>
        <v>36.700000000000003</v>
      </c>
      <c r="EU911" s="61">
        <f t="shared" si="1098"/>
        <v>14.5</v>
      </c>
      <c r="EV911" s="53" t="e">
        <f>IF(ISNUMBER(EK911),EK911*#REF!,"")</f>
        <v>#REF!</v>
      </c>
      <c r="EW911" s="53" t="e">
        <f>IF(ISNUMBER(EL911),EL911*#REF!,"")</f>
        <v>#REF!</v>
      </c>
      <c r="EX911" s="53" t="e">
        <f>IF(ISNUMBER(EM911),EM911*#REF!,"")</f>
        <v>#REF!</v>
      </c>
      <c r="EY911" s="53" t="e">
        <f>IF(ISNUMBER(EN911),EN911*#REF!,"")</f>
        <v>#REF!</v>
      </c>
      <c r="EZ911" s="53" t="str">
        <f>IF(ISNUMBER(EO911),EO911*#REF!,"")</f>
        <v/>
      </c>
      <c r="FA911" s="53" t="str">
        <f>IF(ISNUMBER(EP911),EP911*#REF!,"")</f>
        <v/>
      </c>
      <c r="FB911" s="53" t="e">
        <f>IF(ISNUMBER(EQ911),EQ911*#REF!,"")</f>
        <v>#REF!</v>
      </c>
      <c r="FC911" s="53" t="str">
        <f>IF(ISNUMBER(ER911),ER911*#REF!,"")</f>
        <v/>
      </c>
      <c r="FD911" s="53" t="e">
        <f>IF(ISNUMBER(ES911),ES911*#REF!,"")</f>
        <v>#REF!</v>
      </c>
      <c r="FE911" s="53" t="e">
        <f>IF(ISNUMBER(ET911),ET911*#REF!,"")</f>
        <v>#REF!</v>
      </c>
      <c r="FF911" s="52" t="e">
        <f>IF(ISNUMBER(EU911),EU911*#REF!,"")</f>
        <v>#REF!</v>
      </c>
      <c r="FG911" s="55" t="str">
        <f t="shared" si="1099"/>
        <v/>
      </c>
      <c r="FH911" s="55" t="str">
        <f t="shared" si="1100"/>
        <v/>
      </c>
      <c r="FI911" s="55" t="str">
        <f t="shared" si="1101"/>
        <v/>
      </c>
      <c r="FJ911" s="55" t="str">
        <f t="shared" si="1102"/>
        <v/>
      </c>
      <c r="FK911" s="55" t="str">
        <f t="shared" si="1103"/>
        <v/>
      </c>
      <c r="FL911" s="55" t="str">
        <f t="shared" si="1104"/>
        <v/>
      </c>
      <c r="FM911" s="55" t="str">
        <f t="shared" si="1105"/>
        <v/>
      </c>
      <c r="FN911" s="55" t="str">
        <f t="shared" si="1106"/>
        <v/>
      </c>
      <c r="FO911" s="55" t="str">
        <f t="shared" si="1107"/>
        <v/>
      </c>
      <c r="FP911" s="55" t="str">
        <f t="shared" si="1108"/>
        <v/>
      </c>
      <c r="FQ911" s="59" t="str">
        <f t="shared" si="1109"/>
        <v/>
      </c>
      <c r="FR911" s="53" t="str">
        <f t="shared" si="1130"/>
        <v/>
      </c>
      <c r="FS911" s="53" t="e">
        <f t="shared" si="1110"/>
        <v>#VALUE!</v>
      </c>
      <c r="FT911" s="19" t="e">
        <f t="shared" si="1111"/>
        <v>#VALUE!</v>
      </c>
      <c r="FU911" s="19" t="e">
        <f t="shared" si="1112"/>
        <v>#VALUE!</v>
      </c>
      <c r="FV911" s="19" t="e">
        <f t="shared" si="1113"/>
        <v>#VALUE!</v>
      </c>
      <c r="FW911" s="50" t="e">
        <f t="shared" si="1114"/>
        <v>#VALUE!</v>
      </c>
      <c r="FX911" s="120">
        <f t="shared" si="1115"/>
        <v>0</v>
      </c>
      <c r="FY911" s="120">
        <f t="shared" si="1116"/>
        <v>0</v>
      </c>
      <c r="FZ911" s="120">
        <f t="shared" si="1117"/>
        <v>0</v>
      </c>
      <c r="GA911" s="120">
        <f t="shared" si="1118"/>
        <v>0</v>
      </c>
      <c r="GB911" s="120">
        <f t="shared" si="1119"/>
        <v>0</v>
      </c>
      <c r="GC911" s="120">
        <f t="shared" si="1120"/>
        <v>0</v>
      </c>
      <c r="GD911" s="120">
        <f t="shared" si="1121"/>
        <v>0</v>
      </c>
      <c r="GE911" s="120">
        <f t="shared" si="1122"/>
        <v>0</v>
      </c>
      <c r="GF911" s="120">
        <f t="shared" si="1123"/>
        <v>0</v>
      </c>
      <c r="GG911">
        <f t="shared" si="1124"/>
        <v>0</v>
      </c>
      <c r="GH911">
        <f t="shared" si="1125"/>
        <v>0</v>
      </c>
      <c r="GI911">
        <v>6</v>
      </c>
      <c r="GJ911" t="str">
        <f t="shared" si="1126"/>
        <v/>
      </c>
    </row>
    <row r="912" spans="1:192" x14ac:dyDescent="0.2">
      <c r="A912" s="50">
        <f t="shared" si="1127"/>
        <v>911</v>
      </c>
      <c r="B912" s="58" t="s">
        <v>606</v>
      </c>
      <c r="C912" s="2" t="s">
        <v>603</v>
      </c>
      <c r="D912" s="2"/>
      <c r="E912" s="2"/>
      <c r="F912" s="271">
        <v>3467055</v>
      </c>
      <c r="G912" s="271">
        <v>5556761</v>
      </c>
      <c r="H912" s="77">
        <f t="shared" si="1066"/>
        <v>466993.74800000002</v>
      </c>
      <c r="I912" s="77">
        <f t="shared" si="1067"/>
        <v>5554978.0855999999</v>
      </c>
      <c r="J912" s="83">
        <v>138.52000000000001</v>
      </c>
      <c r="K912" s="83" t="s">
        <v>1333</v>
      </c>
      <c r="L912" s="72">
        <v>126.5</v>
      </c>
      <c r="M912" s="83"/>
      <c r="O912" s="83">
        <v>138.52000000000001</v>
      </c>
      <c r="P912" s="83"/>
      <c r="Q912" s="58" t="s">
        <v>2850</v>
      </c>
      <c r="R912" s="58" t="s">
        <v>2900</v>
      </c>
      <c r="S912" s="58" t="s">
        <v>2812</v>
      </c>
      <c r="T912" s="241" t="str">
        <f t="shared" si="1068"/>
        <v>-</v>
      </c>
      <c r="U912" s="241" t="str">
        <f t="shared" si="1069"/>
        <v>-</v>
      </c>
      <c r="V912" s="241" t="str">
        <f t="shared" si="1070"/>
        <v>-</v>
      </c>
      <c r="W912" s="241" t="str">
        <f t="shared" si="1129"/>
        <v>-</v>
      </c>
      <c r="X912" s="260">
        <f t="shared" si="1128"/>
        <v>6</v>
      </c>
      <c r="Y912" s="261" t="str">
        <f t="shared" si="1131"/>
        <v/>
      </c>
      <c r="Z912" s="68"/>
      <c r="AA912" s="69">
        <v>37391</v>
      </c>
      <c r="AB912" s="77">
        <v>1</v>
      </c>
      <c r="AC912" s="58" t="s">
        <v>455</v>
      </c>
      <c r="AD912" s="58" t="s">
        <v>2502</v>
      </c>
      <c r="AE912" s="68"/>
      <c r="AF912" s="83">
        <v>13.1</v>
      </c>
      <c r="AG912" s="83">
        <v>673</v>
      </c>
      <c r="AH912" s="83">
        <v>7.02</v>
      </c>
      <c r="AI912" s="83"/>
      <c r="AJ912" s="83"/>
      <c r="AK912" s="83"/>
      <c r="AL912" s="83"/>
      <c r="AM912" s="83"/>
      <c r="AN912" s="58">
        <v>20.91</v>
      </c>
      <c r="AO912" s="58"/>
      <c r="AP912" s="83"/>
      <c r="AQ912" s="58"/>
      <c r="AS912" s="193">
        <f t="shared" si="1132"/>
        <v>638.58900000000006</v>
      </c>
      <c r="AT912" s="248" t="str">
        <f t="shared" si="1133"/>
        <v/>
      </c>
      <c r="AU912" s="58">
        <v>17</v>
      </c>
      <c r="AV912" s="58">
        <v>13</v>
      </c>
      <c r="AW912" s="58">
        <v>128</v>
      </c>
      <c r="AX912" s="58">
        <v>18</v>
      </c>
      <c r="AY912" s="58">
        <v>76</v>
      </c>
      <c r="AZ912" s="68">
        <v>382</v>
      </c>
      <c r="BA912" s="58"/>
      <c r="BB912" s="58">
        <v>4.0999999999999996</v>
      </c>
      <c r="BC912" s="58"/>
      <c r="BD912" s="58">
        <v>0.05</v>
      </c>
      <c r="BE912" s="58">
        <v>0.23</v>
      </c>
      <c r="BF912" s="58">
        <v>8.8999999999999996E-2</v>
      </c>
      <c r="BG912" s="58"/>
      <c r="BH912" s="58"/>
      <c r="BI912" s="58"/>
      <c r="BJ912" s="58" t="s">
        <v>456</v>
      </c>
      <c r="BK912" s="58"/>
      <c r="BL912" s="58"/>
      <c r="BM912" s="58"/>
      <c r="BN912" s="68">
        <v>0.12</v>
      </c>
      <c r="BO912" s="81"/>
      <c r="BP912" s="81"/>
      <c r="BQ912" s="81"/>
      <c r="BR912" s="81"/>
      <c r="BS912" s="81"/>
      <c r="BT912" s="81"/>
      <c r="BU912" s="81"/>
      <c r="BV912" s="81"/>
      <c r="BW912" s="81"/>
      <c r="BX912" s="81"/>
      <c r="BY912" s="81"/>
      <c r="BZ912" s="81"/>
      <c r="CA912" s="81"/>
      <c r="CB912" s="81"/>
      <c r="CC912" s="81"/>
      <c r="CD912" s="81"/>
      <c r="CE912" s="81"/>
      <c r="CF912" s="81"/>
      <c r="CG912" s="81"/>
      <c r="CH912" s="81"/>
      <c r="CI912" s="81"/>
      <c r="CJ912" s="81"/>
      <c r="CK912" s="81"/>
      <c r="CL912" s="82"/>
      <c r="CM912" s="81">
        <v>0.7</v>
      </c>
      <c r="CN912" s="81">
        <v>62</v>
      </c>
      <c r="CO912" s="81"/>
      <c r="CQ912" s="68"/>
      <c r="CR912" s="58"/>
      <c r="CS912" s="58"/>
      <c r="CT912" s="58"/>
      <c r="CU912" s="58"/>
      <c r="CV912" s="58"/>
      <c r="CW912" s="58"/>
      <c r="CX912" s="58"/>
      <c r="CY912" s="58"/>
      <c r="CZ912" s="58"/>
      <c r="DA912" s="68"/>
      <c r="DB912" s="81"/>
      <c r="DC912" s="81"/>
      <c r="DD912" s="81"/>
      <c r="DE912" s="81"/>
      <c r="DF912" s="81"/>
      <c r="DG912" s="81"/>
      <c r="DH912" s="81"/>
      <c r="DI912" s="81"/>
      <c r="DJ912" s="81"/>
      <c r="DK912" s="103"/>
      <c r="DL912" s="103"/>
      <c r="DM912" s="103"/>
      <c r="DN912" s="81"/>
      <c r="DO912" s="81"/>
      <c r="DP912" s="103"/>
      <c r="DQ912" s="103"/>
      <c r="DR912" s="103"/>
      <c r="DS912" s="104"/>
      <c r="DT912" s="50">
        <f t="shared" si="1071"/>
        <v>1</v>
      </c>
      <c r="DU912" s="73">
        <f t="shared" si="1072"/>
        <v>0</v>
      </c>
      <c r="DV912" s="73">
        <f t="shared" si="1073"/>
        <v>0</v>
      </c>
      <c r="DW912" s="73">
        <f t="shared" si="1074"/>
        <v>1</v>
      </c>
      <c r="DX912" s="73">
        <f t="shared" si="1075"/>
        <v>0</v>
      </c>
      <c r="DY912" s="125">
        <f t="shared" si="1076"/>
        <v>0</v>
      </c>
      <c r="DZ912" s="73">
        <f t="shared" si="1077"/>
        <v>1</v>
      </c>
      <c r="EA912" s="19">
        <f t="shared" si="1078"/>
        <v>0</v>
      </c>
      <c r="EB912" s="50">
        <f t="shared" si="1079"/>
        <v>0</v>
      </c>
      <c r="EC912" s="19">
        <f t="shared" si="1080"/>
        <v>1</v>
      </c>
      <c r="ED912" s="19">
        <f t="shared" si="1081"/>
        <v>0</v>
      </c>
      <c r="EE912" s="19">
        <f t="shared" si="1082"/>
        <v>0</v>
      </c>
      <c r="EF912" s="50">
        <f t="shared" si="1083"/>
        <v>0</v>
      </c>
      <c r="EG912" s="19">
        <f t="shared" si="1084"/>
        <v>1</v>
      </c>
      <c r="EH912" s="19">
        <f t="shared" si="1085"/>
        <v>0</v>
      </c>
      <c r="EI912" s="50">
        <f t="shared" si="1086"/>
        <v>0</v>
      </c>
      <c r="EJ912" s="125">
        <f t="shared" si="1087"/>
        <v>1</v>
      </c>
      <c r="EK912">
        <f t="shared" si="1088"/>
        <v>17</v>
      </c>
      <c r="EL912">
        <f t="shared" si="1089"/>
        <v>4.0999999999999996</v>
      </c>
      <c r="EM912">
        <f t="shared" si="1090"/>
        <v>13</v>
      </c>
      <c r="EN912">
        <f t="shared" si="1091"/>
        <v>128</v>
      </c>
      <c r="EO912">
        <f t="shared" si="1092"/>
        <v>8.8999999999999996E-2</v>
      </c>
      <c r="EP912">
        <f t="shared" si="1093"/>
        <v>0.23</v>
      </c>
      <c r="EQ912">
        <f t="shared" si="1094"/>
        <v>382</v>
      </c>
      <c r="ER912" t="str">
        <f t="shared" si="1095"/>
        <v/>
      </c>
      <c r="ES912" t="str">
        <f t="shared" si="1096"/>
        <v/>
      </c>
      <c r="ET912">
        <f t="shared" si="1097"/>
        <v>76</v>
      </c>
      <c r="EU912" s="61">
        <f t="shared" si="1098"/>
        <v>18</v>
      </c>
      <c r="EV912" s="53" t="e">
        <f>IF(ISNUMBER(EK912),EK912*#REF!,"")</f>
        <v>#REF!</v>
      </c>
      <c r="EW912" s="53" t="e">
        <f>IF(ISNUMBER(EL912),EL912*#REF!,"")</f>
        <v>#REF!</v>
      </c>
      <c r="EX912" s="53" t="e">
        <f>IF(ISNUMBER(EM912),EM912*#REF!,"")</f>
        <v>#REF!</v>
      </c>
      <c r="EY912" s="53" t="e">
        <f>IF(ISNUMBER(EN912),EN912*#REF!,"")</f>
        <v>#REF!</v>
      </c>
      <c r="EZ912" s="53" t="e">
        <f>IF(ISNUMBER(EO912),EO912*#REF!,"")</f>
        <v>#REF!</v>
      </c>
      <c r="FA912" s="53" t="e">
        <f>IF(ISNUMBER(EP912),EP912*#REF!,"")</f>
        <v>#REF!</v>
      </c>
      <c r="FB912" s="53" t="e">
        <f>IF(ISNUMBER(EQ912),EQ912*#REF!,"")</f>
        <v>#REF!</v>
      </c>
      <c r="FC912" s="53" t="str">
        <f>IF(ISNUMBER(ER912),ER912*#REF!,"")</f>
        <v/>
      </c>
      <c r="FD912" s="53" t="str">
        <f>IF(ISNUMBER(ES912),ES912*#REF!,"")</f>
        <v/>
      </c>
      <c r="FE912" s="53" t="e">
        <f>IF(ISNUMBER(ET912),ET912*#REF!,"")</f>
        <v>#REF!</v>
      </c>
      <c r="FF912" s="52" t="e">
        <f>IF(ISNUMBER(EU912),EU912*#REF!,"")</f>
        <v>#REF!</v>
      </c>
      <c r="FG912" s="55" t="str">
        <f t="shared" si="1099"/>
        <v/>
      </c>
      <c r="FH912" s="55" t="str">
        <f t="shared" si="1100"/>
        <v/>
      </c>
      <c r="FI912" s="55" t="str">
        <f t="shared" si="1101"/>
        <v/>
      </c>
      <c r="FJ912" s="55" t="str">
        <f t="shared" si="1102"/>
        <v/>
      </c>
      <c r="FK912" s="55" t="str">
        <f t="shared" si="1103"/>
        <v/>
      </c>
      <c r="FL912" s="55" t="str">
        <f t="shared" si="1104"/>
        <v/>
      </c>
      <c r="FM912" s="55" t="str">
        <f t="shared" si="1105"/>
        <v/>
      </c>
      <c r="FN912" s="55" t="str">
        <f t="shared" si="1106"/>
        <v/>
      </c>
      <c r="FO912" s="55" t="str">
        <f t="shared" si="1107"/>
        <v/>
      </c>
      <c r="FP912" s="55" t="str">
        <f t="shared" si="1108"/>
        <v/>
      </c>
      <c r="FQ912" s="59" t="str">
        <f t="shared" si="1109"/>
        <v/>
      </c>
      <c r="FR912" s="53" t="str">
        <f t="shared" si="1130"/>
        <v/>
      </c>
      <c r="FS912" s="53" t="e">
        <f t="shared" si="1110"/>
        <v>#VALUE!</v>
      </c>
      <c r="FT912" s="19" t="e">
        <f t="shared" si="1111"/>
        <v>#VALUE!</v>
      </c>
      <c r="FU912" s="19" t="e">
        <f t="shared" si="1112"/>
        <v>#VALUE!</v>
      </c>
      <c r="FV912" s="19" t="e">
        <f t="shared" si="1113"/>
        <v>#VALUE!</v>
      </c>
      <c r="FW912" s="50" t="e">
        <f t="shared" si="1114"/>
        <v>#VALUE!</v>
      </c>
      <c r="FX912" s="120">
        <f t="shared" si="1115"/>
        <v>0</v>
      </c>
      <c r="FY912" s="120">
        <f t="shared" si="1116"/>
        <v>0</v>
      </c>
      <c r="FZ912" s="120">
        <f t="shared" si="1117"/>
        <v>0</v>
      </c>
      <c r="GA912" s="120">
        <f t="shared" si="1118"/>
        <v>0</v>
      </c>
      <c r="GB912" s="120">
        <f t="shared" si="1119"/>
        <v>0</v>
      </c>
      <c r="GC912" s="120">
        <f t="shared" si="1120"/>
        <v>0</v>
      </c>
      <c r="GD912" s="120">
        <f t="shared" si="1121"/>
        <v>0</v>
      </c>
      <c r="GE912" s="120">
        <f t="shared" si="1122"/>
        <v>0</v>
      </c>
      <c r="GF912" s="120">
        <f t="shared" si="1123"/>
        <v>0</v>
      </c>
      <c r="GG912">
        <f t="shared" si="1124"/>
        <v>0</v>
      </c>
      <c r="GH912">
        <f t="shared" si="1125"/>
        <v>0</v>
      </c>
      <c r="GI912">
        <v>6</v>
      </c>
      <c r="GJ912" t="str">
        <f t="shared" si="1126"/>
        <v/>
      </c>
    </row>
    <row r="913" spans="1:192" ht="15" x14ac:dyDescent="0.25">
      <c r="A913" s="50">
        <f t="shared" si="1127"/>
        <v>912</v>
      </c>
      <c r="B913" s="2" t="s">
        <v>606</v>
      </c>
      <c r="C913" s="2" t="s">
        <v>603</v>
      </c>
      <c r="D913" s="2"/>
      <c r="E913" s="2"/>
      <c r="F913" s="271">
        <v>3467040</v>
      </c>
      <c r="G913" s="271">
        <v>5556835</v>
      </c>
      <c r="H913" s="77">
        <f t="shared" si="1066"/>
        <v>466978.75400000002</v>
      </c>
      <c r="I913" s="77">
        <f t="shared" si="1067"/>
        <v>5555052.0559999999</v>
      </c>
      <c r="J913" s="66">
        <v>138</v>
      </c>
      <c r="K913" s="66" t="s">
        <v>1334</v>
      </c>
      <c r="L913" s="19">
        <v>118</v>
      </c>
      <c r="O913" s="19">
        <v>138</v>
      </c>
      <c r="Q913" s="58" t="s">
        <v>2850</v>
      </c>
      <c r="R913" s="58" t="s">
        <v>2900</v>
      </c>
      <c r="S913" s="2" t="s">
        <v>2812</v>
      </c>
      <c r="T913" s="241" t="str">
        <f t="shared" si="1068"/>
        <v>-</v>
      </c>
      <c r="U913" s="241" t="str">
        <f t="shared" si="1069"/>
        <v>-</v>
      </c>
      <c r="V913" s="241" t="str">
        <f t="shared" si="1070"/>
        <v>-</v>
      </c>
      <c r="W913" s="241" t="str">
        <f t="shared" si="1129"/>
        <v>-</v>
      </c>
      <c r="X913" s="260">
        <f t="shared" si="1128"/>
        <v>6</v>
      </c>
      <c r="Y913" s="261" t="str">
        <f t="shared" si="1131"/>
        <v/>
      </c>
      <c r="Z913" s="56"/>
      <c r="AA913" s="48">
        <v>42236</v>
      </c>
      <c r="AB913" s="73">
        <v>2</v>
      </c>
      <c r="AC913" s="2" t="s">
        <v>738</v>
      </c>
      <c r="AD913" s="2"/>
      <c r="AE913" s="56"/>
      <c r="AF913" s="66">
        <v>14.9</v>
      </c>
      <c r="AG913" s="19">
        <v>742</v>
      </c>
      <c r="AH913" s="19">
        <v>7.35</v>
      </c>
      <c r="AI913" s="272"/>
      <c r="AL913" s="47">
        <v>0.8</v>
      </c>
      <c r="AS913" s="193">
        <f t="shared" si="1132"/>
        <v>613.81000000000017</v>
      </c>
      <c r="AT913" s="248" t="str">
        <f t="shared" si="1133"/>
        <v/>
      </c>
      <c r="AU913">
        <v>22.9</v>
      </c>
      <c r="AV913">
        <v>11.1</v>
      </c>
      <c r="AW913">
        <v>119</v>
      </c>
      <c r="AX913">
        <v>15.5</v>
      </c>
      <c r="AY913">
        <v>37.200000000000003</v>
      </c>
      <c r="AZ913" s="61">
        <v>401</v>
      </c>
      <c r="BA913">
        <v>0.08</v>
      </c>
      <c r="BB913">
        <v>4.82</v>
      </c>
      <c r="BC913">
        <v>0.86</v>
      </c>
      <c r="BD913">
        <v>0.19</v>
      </c>
      <c r="BG913">
        <v>0.22</v>
      </c>
      <c r="BH913">
        <v>0.05</v>
      </c>
      <c r="BJ913">
        <v>0.83</v>
      </c>
      <c r="BK913">
        <v>0.06</v>
      </c>
      <c r="BO913" s="90"/>
      <c r="BP913" s="273"/>
      <c r="BQ913" s="90"/>
      <c r="BR913" s="90"/>
      <c r="BS913" s="90"/>
      <c r="BT913" s="90"/>
      <c r="BU913" s="90"/>
      <c r="BV913" s="90"/>
      <c r="BW913" s="90"/>
      <c r="BX913" s="90"/>
      <c r="BY913" s="90"/>
      <c r="BZ913" s="90"/>
      <c r="CA913" s="90"/>
      <c r="CB913" s="90"/>
      <c r="CC913" s="90"/>
      <c r="CD913" s="90"/>
      <c r="CE913" s="90"/>
      <c r="CF913" s="90"/>
      <c r="CG913" s="90"/>
      <c r="CH913" s="90"/>
      <c r="CI913" s="90"/>
      <c r="CJ913" s="90"/>
      <c r="CK913" s="90"/>
      <c r="CL913" s="91"/>
      <c r="CM913" s="90"/>
      <c r="CN913" s="90" t="s">
        <v>3088</v>
      </c>
      <c r="CO913" s="90"/>
      <c r="DB913" s="103"/>
      <c r="DC913" s="103"/>
      <c r="DD913" s="103"/>
      <c r="DE913" s="103"/>
      <c r="DF913" s="103"/>
      <c r="DG913" s="103"/>
      <c r="DH913" s="103"/>
      <c r="DI913" s="103"/>
      <c r="DJ913" s="103"/>
      <c r="DK913" s="103"/>
      <c r="DL913" s="103"/>
      <c r="DM913" s="103"/>
      <c r="DN913" s="103"/>
      <c r="DO913" s="103"/>
      <c r="DP913" s="103"/>
      <c r="DQ913" s="103"/>
      <c r="DR913" s="103"/>
      <c r="DS913" s="104"/>
      <c r="DT913" s="50">
        <f t="shared" si="1071"/>
        <v>0</v>
      </c>
      <c r="DU913" s="73">
        <f t="shared" si="1072"/>
        <v>0</v>
      </c>
      <c r="DV913" s="73">
        <f t="shared" si="1073"/>
        <v>0</v>
      </c>
      <c r="DW913" s="73">
        <f t="shared" si="1074"/>
        <v>1</v>
      </c>
      <c r="DX913" s="73">
        <f t="shared" si="1075"/>
        <v>0</v>
      </c>
      <c r="DY913" s="125">
        <f t="shared" si="1076"/>
        <v>0</v>
      </c>
      <c r="DZ913" s="73">
        <f t="shared" si="1077"/>
        <v>1</v>
      </c>
      <c r="EA913" s="19">
        <f t="shared" si="1078"/>
        <v>0</v>
      </c>
      <c r="EB913" s="50">
        <f t="shared" si="1079"/>
        <v>0</v>
      </c>
      <c r="EC913" s="19">
        <f t="shared" si="1080"/>
        <v>1</v>
      </c>
      <c r="ED913" s="19">
        <f t="shared" si="1081"/>
        <v>0</v>
      </c>
      <c r="EE913" s="19">
        <f t="shared" si="1082"/>
        <v>0</v>
      </c>
      <c r="EF913" s="50">
        <f t="shared" si="1083"/>
        <v>0</v>
      </c>
      <c r="EG913" s="19">
        <f t="shared" si="1084"/>
        <v>0</v>
      </c>
      <c r="EH913" s="19">
        <f t="shared" si="1085"/>
        <v>0</v>
      </c>
      <c r="EI913" s="50">
        <f t="shared" si="1086"/>
        <v>1</v>
      </c>
      <c r="EJ913" s="125">
        <f t="shared" si="1087"/>
        <v>1</v>
      </c>
      <c r="EK913">
        <f t="shared" si="1088"/>
        <v>22.9</v>
      </c>
      <c r="EL913">
        <f t="shared" si="1089"/>
        <v>4.82</v>
      </c>
      <c r="EM913">
        <f t="shared" si="1090"/>
        <v>11.1</v>
      </c>
      <c r="EN913">
        <f t="shared" si="1091"/>
        <v>119</v>
      </c>
      <c r="EO913" t="str">
        <f t="shared" si="1092"/>
        <v/>
      </c>
      <c r="EP913" t="str">
        <f t="shared" si="1093"/>
        <v/>
      </c>
      <c r="EQ913">
        <f t="shared" si="1094"/>
        <v>401</v>
      </c>
      <c r="ER913" t="str">
        <f t="shared" si="1095"/>
        <v/>
      </c>
      <c r="ES913">
        <f t="shared" si="1096"/>
        <v>0.83</v>
      </c>
      <c r="ET913">
        <f t="shared" si="1097"/>
        <v>37.200000000000003</v>
      </c>
      <c r="EU913" s="61">
        <f t="shared" si="1098"/>
        <v>15.5</v>
      </c>
      <c r="EV913" s="53" t="e">
        <f>IF(ISNUMBER(EK913),EK913*#REF!,"")</f>
        <v>#REF!</v>
      </c>
      <c r="EW913" s="53" t="e">
        <f>IF(ISNUMBER(EL913),EL913*#REF!,"")</f>
        <v>#REF!</v>
      </c>
      <c r="EX913" s="53" t="e">
        <f>IF(ISNUMBER(EM913),EM913*#REF!,"")</f>
        <v>#REF!</v>
      </c>
      <c r="EY913" s="53" t="e">
        <f>IF(ISNUMBER(EN913),EN913*#REF!,"")</f>
        <v>#REF!</v>
      </c>
      <c r="EZ913" s="53" t="str">
        <f>IF(ISNUMBER(EO913),EO913*#REF!,"")</f>
        <v/>
      </c>
      <c r="FA913" s="53" t="str">
        <f>IF(ISNUMBER(EP913),EP913*#REF!,"")</f>
        <v/>
      </c>
      <c r="FB913" s="53" t="e">
        <f>IF(ISNUMBER(EQ913),EQ913*#REF!,"")</f>
        <v>#REF!</v>
      </c>
      <c r="FC913" s="53" t="str">
        <f>IF(ISNUMBER(ER913),ER913*#REF!,"")</f>
        <v/>
      </c>
      <c r="FD913" s="53" t="e">
        <f>IF(ISNUMBER(ES913),ES913*#REF!,"")</f>
        <v>#REF!</v>
      </c>
      <c r="FE913" s="53" t="e">
        <f>IF(ISNUMBER(ET913),ET913*#REF!,"")</f>
        <v>#REF!</v>
      </c>
      <c r="FF913" s="52" t="e">
        <f>IF(ISNUMBER(EU913),EU913*#REF!,"")</f>
        <v>#REF!</v>
      </c>
      <c r="FG913" s="55" t="str">
        <f t="shared" si="1099"/>
        <v/>
      </c>
      <c r="FH913" s="55" t="str">
        <f t="shared" si="1100"/>
        <v/>
      </c>
      <c r="FI913" s="55" t="str">
        <f t="shared" si="1101"/>
        <v/>
      </c>
      <c r="FJ913" s="55" t="str">
        <f t="shared" si="1102"/>
        <v/>
      </c>
      <c r="FK913" s="55" t="str">
        <f t="shared" si="1103"/>
        <v/>
      </c>
      <c r="FL913" s="55" t="str">
        <f t="shared" si="1104"/>
        <v/>
      </c>
      <c r="FM913" s="55" t="str">
        <f t="shared" si="1105"/>
        <v/>
      </c>
      <c r="FN913" s="55" t="str">
        <f t="shared" si="1106"/>
        <v/>
      </c>
      <c r="FO913" s="55" t="str">
        <f t="shared" si="1107"/>
        <v/>
      </c>
      <c r="FP913" s="55" t="str">
        <f t="shared" si="1108"/>
        <v/>
      </c>
      <c r="FQ913" s="59" t="str">
        <f t="shared" si="1109"/>
        <v/>
      </c>
      <c r="FR913" s="53" t="str">
        <f t="shared" si="1130"/>
        <v/>
      </c>
      <c r="FS913" s="53" t="e">
        <f t="shared" si="1110"/>
        <v>#VALUE!</v>
      </c>
      <c r="FT913" s="19" t="e">
        <f t="shared" si="1111"/>
        <v>#VALUE!</v>
      </c>
      <c r="FU913" s="19" t="e">
        <f t="shared" si="1112"/>
        <v>#VALUE!</v>
      </c>
      <c r="FV913" s="19" t="e">
        <f t="shared" si="1113"/>
        <v>#VALUE!</v>
      </c>
      <c r="FW913" s="50" t="e">
        <f t="shared" si="1114"/>
        <v>#VALUE!</v>
      </c>
      <c r="FX913" s="120">
        <f t="shared" si="1115"/>
        <v>0</v>
      </c>
      <c r="FY913" s="120">
        <f t="shared" si="1116"/>
        <v>0</v>
      </c>
      <c r="FZ913" s="120">
        <f t="shared" si="1117"/>
        <v>0</v>
      </c>
      <c r="GA913" s="120">
        <f t="shared" si="1118"/>
        <v>0</v>
      </c>
      <c r="GB913" s="120">
        <f t="shared" si="1119"/>
        <v>0</v>
      </c>
      <c r="GC913" s="120">
        <f t="shared" si="1120"/>
        <v>0</v>
      </c>
      <c r="GD913" s="120">
        <f t="shared" si="1121"/>
        <v>0</v>
      </c>
      <c r="GE913" s="120">
        <f t="shared" si="1122"/>
        <v>0</v>
      </c>
      <c r="GF913" s="120">
        <f t="shared" si="1123"/>
        <v>0</v>
      </c>
      <c r="GG913">
        <f t="shared" si="1124"/>
        <v>0</v>
      </c>
      <c r="GH913">
        <f t="shared" si="1125"/>
        <v>0</v>
      </c>
      <c r="GI913">
        <v>6</v>
      </c>
      <c r="GJ913" t="str">
        <f t="shared" si="1126"/>
        <v/>
      </c>
    </row>
    <row r="914" spans="1:192" ht="15" x14ac:dyDescent="0.25">
      <c r="A914" s="50">
        <f t="shared" si="1127"/>
        <v>913</v>
      </c>
      <c r="B914" t="s">
        <v>1173</v>
      </c>
      <c r="C914" t="s">
        <v>1170</v>
      </c>
      <c r="F914" s="19">
        <v>3515720</v>
      </c>
      <c r="G914" s="19">
        <v>5646870</v>
      </c>
      <c r="H914" s="77">
        <f t="shared" si="1066"/>
        <v>515639.28200000001</v>
      </c>
      <c r="I914" s="77">
        <f t="shared" si="1067"/>
        <v>5645051.0420000004</v>
      </c>
      <c r="J914" s="19">
        <v>218.2</v>
      </c>
      <c r="K914" s="66" t="s">
        <v>1333</v>
      </c>
      <c r="L914" s="19">
        <v>50</v>
      </c>
      <c r="M914" s="19">
        <v>16.54</v>
      </c>
      <c r="N914" s="19">
        <v>46.18</v>
      </c>
      <c r="Q914" s="58" t="s">
        <v>1339</v>
      </c>
      <c r="R914" s="58" t="s">
        <v>1467</v>
      </c>
      <c r="S914" s="230" t="s">
        <v>1324</v>
      </c>
      <c r="T914" s="241" t="str">
        <f t="shared" si="1068"/>
        <v>-</v>
      </c>
      <c r="U914" s="241" t="str">
        <f t="shared" si="1069"/>
        <v>-</v>
      </c>
      <c r="V914" s="241" t="str">
        <f t="shared" si="1070"/>
        <v>-</v>
      </c>
      <c r="W914" s="241" t="str">
        <f t="shared" si="1129"/>
        <v>-</v>
      </c>
      <c r="X914" s="260">
        <f t="shared" si="1128"/>
        <v>6</v>
      </c>
      <c r="Y914" s="261" t="str">
        <f t="shared" si="1131"/>
        <v/>
      </c>
      <c r="Z914" s="56"/>
      <c r="AA914" s="131">
        <v>34093</v>
      </c>
      <c r="AB914" s="73">
        <v>1</v>
      </c>
      <c r="AC914" t="s">
        <v>1038</v>
      </c>
      <c r="AD914" s="2" t="s">
        <v>2032</v>
      </c>
      <c r="AE914" s="70" t="s">
        <v>2503</v>
      </c>
      <c r="AF914" s="66">
        <v>10.9</v>
      </c>
      <c r="AG914" s="19">
        <v>280</v>
      </c>
      <c r="AH914" s="19">
        <v>6.67</v>
      </c>
      <c r="AI914" s="272"/>
      <c r="AL914" s="19">
        <v>0.1</v>
      </c>
      <c r="AS914" s="193">
        <f t="shared" si="1132"/>
        <v>232.99</v>
      </c>
      <c r="AT914" s="248" t="str">
        <f t="shared" si="1133"/>
        <v/>
      </c>
      <c r="AU914">
        <v>11.1</v>
      </c>
      <c r="AV914">
        <v>11.4</v>
      </c>
      <c r="AW914">
        <v>36</v>
      </c>
      <c r="AX914">
        <v>22</v>
      </c>
      <c r="AY914">
        <v>33.9</v>
      </c>
      <c r="AZ914" s="61">
        <v>94.5</v>
      </c>
      <c r="BB914">
        <v>4</v>
      </c>
      <c r="BD914">
        <v>0</v>
      </c>
      <c r="BE914">
        <v>0</v>
      </c>
      <c r="BF914">
        <v>0</v>
      </c>
      <c r="BJ914">
        <v>20</v>
      </c>
      <c r="BK914">
        <v>0</v>
      </c>
      <c r="BL914">
        <v>0</v>
      </c>
      <c r="BN914" s="61">
        <v>0.08</v>
      </c>
      <c r="BO914" s="90"/>
      <c r="BP914" s="273">
        <v>10</v>
      </c>
      <c r="BQ914" s="90"/>
      <c r="BR914" s="90"/>
      <c r="BS914" s="90"/>
      <c r="BT914" s="90"/>
      <c r="BU914" s="90"/>
      <c r="BV914" s="90"/>
      <c r="BW914" s="90"/>
      <c r="BX914" s="90"/>
      <c r="BY914" s="90"/>
      <c r="BZ914" s="90"/>
      <c r="CA914" s="90"/>
      <c r="CB914" s="90"/>
      <c r="CC914" s="90"/>
      <c r="CD914" s="90"/>
      <c r="CE914" s="90"/>
      <c r="CF914" s="90"/>
      <c r="CG914" s="90"/>
      <c r="CH914" s="90"/>
      <c r="CI914" s="90"/>
      <c r="CJ914" s="90"/>
      <c r="CK914" s="90"/>
      <c r="CL914" s="91"/>
      <c r="CM914" s="90">
        <v>9.1999999999999993</v>
      </c>
      <c r="CN914" s="90">
        <v>41.8</v>
      </c>
      <c r="CO914" s="90"/>
      <c r="DB914" s="103"/>
      <c r="DC914" s="90" t="s">
        <v>2504</v>
      </c>
      <c r="DD914" s="103"/>
      <c r="DE914" s="103">
        <v>-17.600000000000001</v>
      </c>
      <c r="DF914" s="90" t="s">
        <v>2505</v>
      </c>
      <c r="DG914" s="103">
        <v>-8.75</v>
      </c>
      <c r="DH914" s="103"/>
      <c r="DI914" s="103"/>
      <c r="DJ914" s="103"/>
      <c r="DK914" s="103"/>
      <c r="DL914" s="103"/>
      <c r="DM914" s="103"/>
      <c r="DN914" s="103"/>
      <c r="DO914" s="103"/>
      <c r="DP914" s="103"/>
      <c r="DQ914" s="103"/>
      <c r="DR914" s="103"/>
      <c r="DS914" s="104"/>
      <c r="DT914" s="50">
        <f t="shared" si="1071"/>
        <v>1</v>
      </c>
      <c r="DU914" s="73">
        <f t="shared" si="1072"/>
        <v>0</v>
      </c>
      <c r="DV914" s="73">
        <f t="shared" si="1073"/>
        <v>1</v>
      </c>
      <c r="DW914" s="73">
        <f t="shared" si="1074"/>
        <v>0</v>
      </c>
      <c r="DX914" s="73">
        <f t="shared" si="1075"/>
        <v>0</v>
      </c>
      <c r="DY914" s="125">
        <f t="shared" si="1076"/>
        <v>0</v>
      </c>
      <c r="DZ914" s="73">
        <f t="shared" si="1077"/>
        <v>1</v>
      </c>
      <c r="EA914" s="19">
        <f t="shared" si="1078"/>
        <v>0</v>
      </c>
      <c r="EB914" s="50">
        <f t="shared" si="1079"/>
        <v>0</v>
      </c>
      <c r="EC914" s="19">
        <f t="shared" si="1080"/>
        <v>1</v>
      </c>
      <c r="ED914" s="19">
        <f t="shared" si="1081"/>
        <v>0</v>
      </c>
      <c r="EE914" s="19">
        <f t="shared" si="1082"/>
        <v>0</v>
      </c>
      <c r="EF914" s="50">
        <f t="shared" si="1083"/>
        <v>0</v>
      </c>
      <c r="EG914" s="19">
        <f t="shared" si="1084"/>
        <v>1</v>
      </c>
      <c r="EH914" s="19">
        <f t="shared" si="1085"/>
        <v>0</v>
      </c>
      <c r="EI914" s="50">
        <f t="shared" si="1086"/>
        <v>0</v>
      </c>
      <c r="EJ914" s="125">
        <f t="shared" si="1087"/>
        <v>0</v>
      </c>
      <c r="EK914">
        <f t="shared" si="1088"/>
        <v>11.1</v>
      </c>
      <c r="EL914">
        <f t="shared" si="1089"/>
        <v>4</v>
      </c>
      <c r="EM914">
        <f t="shared" si="1090"/>
        <v>11.4</v>
      </c>
      <c r="EN914">
        <f t="shared" si="1091"/>
        <v>36</v>
      </c>
      <c r="EO914">
        <f t="shared" si="1092"/>
        <v>0</v>
      </c>
      <c r="EP914">
        <f t="shared" si="1093"/>
        <v>0</v>
      </c>
      <c r="EQ914">
        <f t="shared" si="1094"/>
        <v>94.5</v>
      </c>
      <c r="ER914">
        <f t="shared" si="1095"/>
        <v>0</v>
      </c>
      <c r="ES914">
        <f t="shared" si="1096"/>
        <v>20</v>
      </c>
      <c r="ET914">
        <f t="shared" si="1097"/>
        <v>33.9</v>
      </c>
      <c r="EU914" s="61">
        <f t="shared" si="1098"/>
        <v>22</v>
      </c>
      <c r="EV914" s="53" t="e">
        <f>IF(ISNUMBER(EK914),EK914*#REF!,"")</f>
        <v>#REF!</v>
      </c>
      <c r="EW914" s="53" t="e">
        <f>IF(ISNUMBER(EL914),EL914*#REF!,"")</f>
        <v>#REF!</v>
      </c>
      <c r="EX914" s="53" t="e">
        <f>IF(ISNUMBER(EM914),EM914*#REF!,"")</f>
        <v>#REF!</v>
      </c>
      <c r="EY914" s="53" t="e">
        <f>IF(ISNUMBER(EN914),EN914*#REF!,"")</f>
        <v>#REF!</v>
      </c>
      <c r="EZ914" s="53" t="e">
        <f>IF(ISNUMBER(EO914),EO914*#REF!,"")</f>
        <v>#REF!</v>
      </c>
      <c r="FA914" s="53" t="e">
        <f>IF(ISNUMBER(EP914),EP914*#REF!,"")</f>
        <v>#REF!</v>
      </c>
      <c r="FB914" s="53" t="e">
        <f>IF(ISNUMBER(EQ914),EQ914*#REF!,"")</f>
        <v>#REF!</v>
      </c>
      <c r="FC914" s="53" t="e">
        <f>IF(ISNUMBER(ER914),ER914*#REF!,"")</f>
        <v>#REF!</v>
      </c>
      <c r="FD914" s="53" t="e">
        <f>IF(ISNUMBER(ES914),ES914*#REF!,"")</f>
        <v>#REF!</v>
      </c>
      <c r="FE914" s="53" t="e">
        <f>IF(ISNUMBER(ET914),ET914*#REF!,"")</f>
        <v>#REF!</v>
      </c>
      <c r="FF914" s="52" t="e">
        <f>IF(ISNUMBER(EU914),EU914*#REF!,"")</f>
        <v>#REF!</v>
      </c>
      <c r="FG914" s="55" t="str">
        <f t="shared" si="1099"/>
        <v/>
      </c>
      <c r="FH914" s="55" t="str">
        <f t="shared" si="1100"/>
        <v/>
      </c>
      <c r="FI914" s="55" t="str">
        <f t="shared" si="1101"/>
        <v/>
      </c>
      <c r="FJ914" s="55" t="str">
        <f t="shared" si="1102"/>
        <v/>
      </c>
      <c r="FK914" s="55" t="str">
        <f t="shared" si="1103"/>
        <v/>
      </c>
      <c r="FL914" s="55" t="str">
        <f t="shared" si="1104"/>
        <v/>
      </c>
      <c r="FM914" s="55" t="str">
        <f t="shared" si="1105"/>
        <v/>
      </c>
      <c r="FN914" s="55" t="str">
        <f t="shared" si="1106"/>
        <v/>
      </c>
      <c r="FO914" s="55" t="str">
        <f t="shared" si="1107"/>
        <v/>
      </c>
      <c r="FP914" s="55" t="str">
        <f t="shared" si="1108"/>
        <v/>
      </c>
      <c r="FQ914" s="59" t="str">
        <f t="shared" si="1109"/>
        <v/>
      </c>
      <c r="FR914" s="53" t="str">
        <f t="shared" si="1130"/>
        <v/>
      </c>
      <c r="FS914" s="53" t="e">
        <f t="shared" si="1110"/>
        <v>#VALUE!</v>
      </c>
      <c r="FT914" s="19" t="e">
        <f t="shared" si="1111"/>
        <v>#VALUE!</v>
      </c>
      <c r="FU914" s="19" t="e">
        <f t="shared" si="1112"/>
        <v>#VALUE!</v>
      </c>
      <c r="FV914" s="19" t="e">
        <f t="shared" si="1113"/>
        <v>#VALUE!</v>
      </c>
      <c r="FW914" s="50" t="e">
        <f t="shared" si="1114"/>
        <v>#VALUE!</v>
      </c>
      <c r="FX914" s="120">
        <f t="shared" si="1115"/>
        <v>0</v>
      </c>
      <c r="FY914" s="120">
        <f t="shared" si="1116"/>
        <v>0</v>
      </c>
      <c r="FZ914" s="120">
        <f t="shared" si="1117"/>
        <v>0</v>
      </c>
      <c r="GA914" s="120">
        <f t="shared" si="1118"/>
        <v>0</v>
      </c>
      <c r="GB914" s="120">
        <f t="shared" si="1119"/>
        <v>0</v>
      </c>
      <c r="GC914" s="120">
        <f t="shared" si="1120"/>
        <v>0</v>
      </c>
      <c r="GD914" s="120">
        <f t="shared" si="1121"/>
        <v>0</v>
      </c>
      <c r="GE914" s="120">
        <f t="shared" si="1122"/>
        <v>0</v>
      </c>
      <c r="GF914" s="120">
        <f t="shared" si="1123"/>
        <v>0</v>
      </c>
      <c r="GG914">
        <f t="shared" si="1124"/>
        <v>0</v>
      </c>
      <c r="GH914">
        <f t="shared" si="1125"/>
        <v>0</v>
      </c>
      <c r="GI914">
        <v>6</v>
      </c>
      <c r="GJ914" t="str">
        <f t="shared" si="1126"/>
        <v/>
      </c>
    </row>
    <row r="915" spans="1:192" ht="15" x14ac:dyDescent="0.25">
      <c r="A915" s="50">
        <f t="shared" si="1127"/>
        <v>914</v>
      </c>
      <c r="B915" t="s">
        <v>1174</v>
      </c>
      <c r="C915" t="s">
        <v>1171</v>
      </c>
      <c r="F915" s="19">
        <v>3518300</v>
      </c>
      <c r="G915" s="19">
        <v>5643240</v>
      </c>
      <c r="H915" s="77">
        <f t="shared" si="1066"/>
        <v>518218.25000000006</v>
      </c>
      <c r="I915" s="77">
        <f t="shared" si="1067"/>
        <v>5641422.4939999999</v>
      </c>
      <c r="J915" s="19">
        <v>237.14</v>
      </c>
      <c r="K915" s="66" t="s">
        <v>1333</v>
      </c>
      <c r="L915" s="19">
        <v>222</v>
      </c>
      <c r="M915" s="19">
        <v>162</v>
      </c>
      <c r="N915" s="19">
        <v>217</v>
      </c>
      <c r="Q915" s="58" t="s">
        <v>1339</v>
      </c>
      <c r="R915" s="58" t="s">
        <v>1467</v>
      </c>
      <c r="S915" s="230" t="s">
        <v>1324</v>
      </c>
      <c r="T915" s="241" t="str">
        <f t="shared" si="1068"/>
        <v>-</v>
      </c>
      <c r="U915" s="241" t="str">
        <f t="shared" si="1069"/>
        <v>-</v>
      </c>
      <c r="V915" s="241" t="str">
        <f t="shared" si="1070"/>
        <v>-</v>
      </c>
      <c r="W915" s="241" t="str">
        <f t="shared" si="1129"/>
        <v>-</v>
      </c>
      <c r="X915" s="260">
        <f t="shared" si="1128"/>
        <v>6</v>
      </c>
      <c r="Y915" s="261" t="str">
        <f t="shared" si="1131"/>
        <v/>
      </c>
      <c r="Z915" s="56"/>
      <c r="AA915" s="48">
        <v>34123</v>
      </c>
      <c r="AB915" s="73">
        <v>1</v>
      </c>
      <c r="AC915" t="s">
        <v>1038</v>
      </c>
      <c r="AD915" s="2" t="s">
        <v>2032</v>
      </c>
      <c r="AE915" s="68"/>
      <c r="AF915" s="66">
        <v>15.8</v>
      </c>
      <c r="AG915" s="19">
        <v>220</v>
      </c>
      <c r="AH915" s="47">
        <v>6.7</v>
      </c>
      <c r="AI915" s="272"/>
      <c r="AL915" s="19">
        <v>13.8</v>
      </c>
      <c r="AS915" s="193">
        <f t="shared" si="1132"/>
        <v>193.45000000000002</v>
      </c>
      <c r="AT915" s="248" t="str">
        <f t="shared" si="1133"/>
        <v/>
      </c>
      <c r="AU915">
        <v>7.8</v>
      </c>
      <c r="AV915">
        <v>10.4</v>
      </c>
      <c r="AW915" s="103">
        <v>24</v>
      </c>
      <c r="AX915" s="103">
        <v>3</v>
      </c>
      <c r="AY915">
        <v>8.6999999999999993</v>
      </c>
      <c r="AZ915" s="61">
        <v>134.19999999999999</v>
      </c>
      <c r="BB915">
        <v>4.5</v>
      </c>
      <c r="BD915">
        <v>0</v>
      </c>
      <c r="BE915">
        <v>0.05</v>
      </c>
      <c r="BF915">
        <v>0</v>
      </c>
      <c r="BJ915">
        <v>0.6</v>
      </c>
      <c r="BK915">
        <v>0</v>
      </c>
      <c r="BN915" s="61">
        <v>0.12</v>
      </c>
      <c r="BO915" s="90"/>
      <c r="BP915" s="273">
        <v>80</v>
      </c>
      <c r="BQ915" s="90"/>
      <c r="BR915" s="90"/>
      <c r="BS915" s="90"/>
      <c r="BT915" s="90"/>
      <c r="BU915" s="90"/>
      <c r="BV915" s="90"/>
      <c r="BW915" s="90"/>
      <c r="BX915" s="90"/>
      <c r="BY915" s="90"/>
      <c r="BZ915" s="90"/>
      <c r="CA915" s="90"/>
      <c r="CB915" s="90"/>
      <c r="CC915" s="90"/>
      <c r="CD915" s="90"/>
      <c r="CE915" s="90"/>
      <c r="CF915" s="90"/>
      <c r="CG915" s="90"/>
      <c r="CH915" s="90"/>
      <c r="CI915" s="90"/>
      <c r="CJ915" s="90"/>
      <c r="CK915" s="90"/>
      <c r="CL915" s="91"/>
      <c r="CM915" s="90">
        <v>4.5999999999999996</v>
      </c>
      <c r="CN915" s="90">
        <v>68.2</v>
      </c>
      <c r="CO915" s="90"/>
      <c r="DB915" s="103"/>
      <c r="DC915" s="103" t="s">
        <v>1886</v>
      </c>
      <c r="DD915" s="103"/>
      <c r="DE915" s="103">
        <v>-18.399999999999999</v>
      </c>
      <c r="DF915" s="90" t="s">
        <v>2506</v>
      </c>
      <c r="DG915" s="103">
        <v>-8.81</v>
      </c>
      <c r="DH915" s="103"/>
      <c r="DI915" s="103"/>
      <c r="DJ915" s="103"/>
      <c r="DK915" s="103"/>
      <c r="DL915" s="103"/>
      <c r="DM915" s="103"/>
      <c r="DN915" s="103"/>
      <c r="DO915" s="103"/>
      <c r="DP915" s="103"/>
      <c r="DQ915" s="103"/>
      <c r="DR915" s="103"/>
      <c r="DS915" s="104"/>
      <c r="DT915" s="50">
        <f t="shared" si="1071"/>
        <v>1</v>
      </c>
      <c r="DU915" s="73">
        <f t="shared" si="1072"/>
        <v>0</v>
      </c>
      <c r="DV915" s="73">
        <f t="shared" si="1073"/>
        <v>0</v>
      </c>
      <c r="DW915" s="73">
        <f t="shared" si="1074"/>
        <v>1</v>
      </c>
      <c r="DX915" s="73">
        <f t="shared" si="1075"/>
        <v>0</v>
      </c>
      <c r="DY915" s="125">
        <f t="shared" si="1076"/>
        <v>0</v>
      </c>
      <c r="DZ915" s="73">
        <f t="shared" si="1077"/>
        <v>1</v>
      </c>
      <c r="EA915" s="19">
        <f t="shared" si="1078"/>
        <v>0</v>
      </c>
      <c r="EB915" s="50">
        <f t="shared" si="1079"/>
        <v>0</v>
      </c>
      <c r="EC915" s="19">
        <f t="shared" si="1080"/>
        <v>1</v>
      </c>
      <c r="ED915" s="19">
        <f t="shared" si="1081"/>
        <v>0</v>
      </c>
      <c r="EE915" s="19">
        <f t="shared" si="1082"/>
        <v>0</v>
      </c>
      <c r="EF915" s="50">
        <f t="shared" si="1083"/>
        <v>0</v>
      </c>
      <c r="EG915" s="19">
        <f t="shared" si="1084"/>
        <v>1</v>
      </c>
      <c r="EH915" s="19">
        <f t="shared" si="1085"/>
        <v>0</v>
      </c>
      <c r="EI915" s="50">
        <f t="shared" si="1086"/>
        <v>0</v>
      </c>
      <c r="EJ915" s="125">
        <f t="shared" si="1087"/>
        <v>1</v>
      </c>
      <c r="EK915">
        <f t="shared" si="1088"/>
        <v>7.8</v>
      </c>
      <c r="EL915">
        <f t="shared" si="1089"/>
        <v>4.5</v>
      </c>
      <c r="EM915">
        <f t="shared" si="1090"/>
        <v>10.4</v>
      </c>
      <c r="EN915">
        <f t="shared" si="1091"/>
        <v>24</v>
      </c>
      <c r="EO915">
        <f t="shared" si="1092"/>
        <v>0</v>
      </c>
      <c r="EP915">
        <f t="shared" si="1093"/>
        <v>0.05</v>
      </c>
      <c r="EQ915">
        <f t="shared" si="1094"/>
        <v>134.19999999999999</v>
      </c>
      <c r="ER915" t="str">
        <f t="shared" si="1095"/>
        <v/>
      </c>
      <c r="ES915">
        <f t="shared" si="1096"/>
        <v>0.6</v>
      </c>
      <c r="ET915">
        <f t="shared" si="1097"/>
        <v>8.6999999999999993</v>
      </c>
      <c r="EU915" s="61">
        <f t="shared" si="1098"/>
        <v>3</v>
      </c>
      <c r="EV915" s="53" t="e">
        <f>IF(ISNUMBER(EK915),EK915*#REF!,"")</f>
        <v>#REF!</v>
      </c>
      <c r="EW915" s="53" t="e">
        <f>IF(ISNUMBER(EL915),EL915*#REF!,"")</f>
        <v>#REF!</v>
      </c>
      <c r="EX915" s="53" t="e">
        <f>IF(ISNUMBER(EM915),EM915*#REF!,"")</f>
        <v>#REF!</v>
      </c>
      <c r="EY915" s="53" t="e">
        <f>IF(ISNUMBER(EN915),EN915*#REF!,"")</f>
        <v>#REF!</v>
      </c>
      <c r="EZ915" s="53" t="e">
        <f>IF(ISNUMBER(EO915),EO915*#REF!,"")</f>
        <v>#REF!</v>
      </c>
      <c r="FA915" s="53" t="e">
        <f>IF(ISNUMBER(EP915),EP915*#REF!,"")</f>
        <v>#REF!</v>
      </c>
      <c r="FB915" s="53" t="e">
        <f>IF(ISNUMBER(EQ915),EQ915*#REF!,"")</f>
        <v>#REF!</v>
      </c>
      <c r="FC915" s="53" t="str">
        <f>IF(ISNUMBER(ER915),ER915*#REF!,"")</f>
        <v/>
      </c>
      <c r="FD915" s="53" t="e">
        <f>IF(ISNUMBER(ES915),ES915*#REF!,"")</f>
        <v>#REF!</v>
      </c>
      <c r="FE915" s="53" t="e">
        <f>IF(ISNUMBER(ET915),ET915*#REF!,"")</f>
        <v>#REF!</v>
      </c>
      <c r="FF915" s="52" t="e">
        <f>IF(ISNUMBER(EU915),EU915*#REF!,"")</f>
        <v>#REF!</v>
      </c>
      <c r="FG915" s="55" t="str">
        <f t="shared" si="1099"/>
        <v/>
      </c>
      <c r="FH915" s="55" t="str">
        <f t="shared" si="1100"/>
        <v/>
      </c>
      <c r="FI915" s="55" t="str">
        <f t="shared" si="1101"/>
        <v/>
      </c>
      <c r="FJ915" s="55" t="str">
        <f t="shared" si="1102"/>
        <v/>
      </c>
      <c r="FK915" s="55" t="str">
        <f t="shared" si="1103"/>
        <v/>
      </c>
      <c r="FL915" s="55" t="str">
        <f t="shared" si="1104"/>
        <v/>
      </c>
      <c r="FM915" s="55" t="str">
        <f t="shared" si="1105"/>
        <v/>
      </c>
      <c r="FN915" s="55" t="str">
        <f t="shared" si="1106"/>
        <v/>
      </c>
      <c r="FO915" s="55" t="str">
        <f t="shared" si="1107"/>
        <v/>
      </c>
      <c r="FP915" s="55" t="str">
        <f t="shared" si="1108"/>
        <v/>
      </c>
      <c r="FQ915" s="59" t="str">
        <f t="shared" si="1109"/>
        <v/>
      </c>
      <c r="FR915" s="53" t="str">
        <f t="shared" si="1130"/>
        <v/>
      </c>
      <c r="FS915" s="53" t="e">
        <f t="shared" si="1110"/>
        <v>#VALUE!</v>
      </c>
      <c r="FT915" s="19" t="e">
        <f t="shared" si="1111"/>
        <v>#VALUE!</v>
      </c>
      <c r="FU915" s="19" t="e">
        <f t="shared" si="1112"/>
        <v>#VALUE!</v>
      </c>
      <c r="FV915" s="19" t="e">
        <f t="shared" si="1113"/>
        <v>#VALUE!</v>
      </c>
      <c r="FW915" s="50" t="e">
        <f t="shared" si="1114"/>
        <v>#VALUE!</v>
      </c>
      <c r="FX915" s="120">
        <f t="shared" si="1115"/>
        <v>0</v>
      </c>
      <c r="FY915" s="120">
        <f t="shared" si="1116"/>
        <v>0</v>
      </c>
      <c r="FZ915" s="120">
        <f t="shared" si="1117"/>
        <v>0</v>
      </c>
      <c r="GA915" s="120">
        <f t="shared" si="1118"/>
        <v>0</v>
      </c>
      <c r="GB915" s="120">
        <f t="shared" si="1119"/>
        <v>0</v>
      </c>
      <c r="GC915" s="120">
        <f t="shared" si="1120"/>
        <v>0</v>
      </c>
      <c r="GD915" s="120">
        <f t="shared" si="1121"/>
        <v>0</v>
      </c>
      <c r="GE915" s="120">
        <f t="shared" si="1122"/>
        <v>0</v>
      </c>
      <c r="GF915" s="120">
        <f t="shared" si="1123"/>
        <v>0</v>
      </c>
      <c r="GG915">
        <f t="shared" si="1124"/>
        <v>0</v>
      </c>
      <c r="GH915">
        <f t="shared" si="1125"/>
        <v>0</v>
      </c>
      <c r="GI915">
        <v>6</v>
      </c>
      <c r="GJ915" t="str">
        <f t="shared" si="1126"/>
        <v/>
      </c>
    </row>
    <row r="916" spans="1:192" ht="15" x14ac:dyDescent="0.25">
      <c r="A916" s="50">
        <f t="shared" si="1127"/>
        <v>915</v>
      </c>
      <c r="B916" t="s">
        <v>1172</v>
      </c>
      <c r="C916" t="s">
        <v>1169</v>
      </c>
      <c r="F916" s="19">
        <v>3510010</v>
      </c>
      <c r="G916" s="19">
        <v>5637920</v>
      </c>
      <c r="H916" s="77">
        <f t="shared" si="1066"/>
        <v>509931.56600000005</v>
      </c>
      <c r="I916" s="77">
        <f t="shared" si="1067"/>
        <v>5636104.6220000004</v>
      </c>
      <c r="J916" s="19">
        <v>248.59</v>
      </c>
      <c r="K916" s="66" t="s">
        <v>1333</v>
      </c>
      <c r="L916" s="19">
        <v>52.7</v>
      </c>
      <c r="M916" s="19">
        <v>32.200000000000003</v>
      </c>
      <c r="N916" s="19">
        <v>52.7</v>
      </c>
      <c r="Q916" s="58" t="s">
        <v>1339</v>
      </c>
      <c r="R916" s="58" t="s">
        <v>1467</v>
      </c>
      <c r="S916" s="230" t="s">
        <v>1324</v>
      </c>
      <c r="T916" s="241" t="str">
        <f t="shared" si="1068"/>
        <v>-</v>
      </c>
      <c r="U916" s="241" t="str">
        <f t="shared" si="1069"/>
        <v>-</v>
      </c>
      <c r="V916" s="241" t="str">
        <f t="shared" si="1070"/>
        <v>-</v>
      </c>
      <c r="W916" s="241" t="str">
        <f t="shared" si="1129"/>
        <v>-</v>
      </c>
      <c r="X916" s="260">
        <f t="shared" si="1128"/>
        <v>6</v>
      </c>
      <c r="Y916" s="261" t="str">
        <f t="shared" si="1131"/>
        <v/>
      </c>
      <c r="Z916" s="56"/>
      <c r="AA916" s="131">
        <v>34093</v>
      </c>
      <c r="AB916" s="73">
        <v>1</v>
      </c>
      <c r="AC916" t="s">
        <v>1038</v>
      </c>
      <c r="AD916" s="2" t="s">
        <v>2032</v>
      </c>
      <c r="AE916" s="70" t="s">
        <v>2503</v>
      </c>
      <c r="AF916" s="66">
        <v>9.3000000000000007</v>
      </c>
      <c r="AG916" s="19">
        <v>255</v>
      </c>
      <c r="AH916" s="19">
        <v>6.91</v>
      </c>
      <c r="AI916" s="272"/>
      <c r="AL916" s="19">
        <v>0.13</v>
      </c>
      <c r="AS916" s="193">
        <f t="shared" si="1132"/>
        <v>239.55999999999997</v>
      </c>
      <c r="AT916" s="248" t="str">
        <f t="shared" si="1133"/>
        <v/>
      </c>
      <c r="AU916">
        <v>4.8</v>
      </c>
      <c r="AV916">
        <v>12</v>
      </c>
      <c r="AW916">
        <v>40</v>
      </c>
      <c r="AX916">
        <v>11</v>
      </c>
      <c r="AY916">
        <v>23.6</v>
      </c>
      <c r="AZ916" s="61">
        <v>137.19999999999999</v>
      </c>
      <c r="BB916">
        <v>2.1</v>
      </c>
      <c r="BD916">
        <v>0</v>
      </c>
      <c r="BE916">
        <v>7.0000000000000007E-2</v>
      </c>
      <c r="BF916">
        <v>0</v>
      </c>
      <c r="BJ916">
        <v>8.6999999999999993</v>
      </c>
      <c r="BK916">
        <v>0</v>
      </c>
      <c r="BN916" s="61">
        <v>0.08</v>
      </c>
      <c r="BO916" s="90"/>
      <c r="BP916" s="273">
        <v>10</v>
      </c>
      <c r="BQ916" s="90"/>
      <c r="BR916" s="90"/>
      <c r="BS916" s="90"/>
      <c r="BT916" s="90"/>
      <c r="BU916" s="90"/>
      <c r="BV916" s="90"/>
      <c r="BW916" s="90"/>
      <c r="BX916" s="90"/>
      <c r="BY916" s="90"/>
      <c r="BZ916" s="90"/>
      <c r="CA916" s="90"/>
      <c r="CB916" s="90"/>
      <c r="CC916" s="90"/>
      <c r="CD916" s="90"/>
      <c r="CE916" s="90"/>
      <c r="CF916" s="90"/>
      <c r="CG916" s="90"/>
      <c r="CH916" s="90"/>
      <c r="CI916" s="90"/>
      <c r="CJ916" s="90"/>
      <c r="CK916" s="90"/>
      <c r="CL916" s="91"/>
      <c r="CM916" s="90">
        <v>7.5</v>
      </c>
      <c r="CN916" s="90">
        <v>44</v>
      </c>
      <c r="CO916" s="90"/>
      <c r="DB916" s="103"/>
      <c r="DC916" s="90" t="s">
        <v>2507</v>
      </c>
      <c r="DD916" s="103"/>
      <c r="DE916" s="103">
        <v>-16.5</v>
      </c>
      <c r="DF916" s="90" t="s">
        <v>2508</v>
      </c>
      <c r="DG916" s="103">
        <v>-8.92</v>
      </c>
      <c r="DH916" s="103"/>
      <c r="DI916" s="103"/>
      <c r="DJ916" s="103"/>
      <c r="DK916" s="103"/>
      <c r="DL916" s="103"/>
      <c r="DM916" s="103"/>
      <c r="DN916" s="103"/>
      <c r="DO916" s="103"/>
      <c r="DP916" s="103"/>
      <c r="DQ916" s="103"/>
      <c r="DR916" s="103"/>
      <c r="DS916" s="104"/>
      <c r="DT916" s="50">
        <f t="shared" si="1071"/>
        <v>1</v>
      </c>
      <c r="DU916" s="73">
        <f t="shared" si="1072"/>
        <v>0</v>
      </c>
      <c r="DV916" s="73">
        <f t="shared" si="1073"/>
        <v>1</v>
      </c>
      <c r="DW916" s="73">
        <f t="shared" si="1074"/>
        <v>0</v>
      </c>
      <c r="DX916" s="73">
        <f t="shared" si="1075"/>
        <v>0</v>
      </c>
      <c r="DY916" s="125">
        <f t="shared" si="1076"/>
        <v>0</v>
      </c>
      <c r="DZ916" s="73">
        <f t="shared" si="1077"/>
        <v>1</v>
      </c>
      <c r="EA916" s="19">
        <f t="shared" si="1078"/>
        <v>0</v>
      </c>
      <c r="EB916" s="50">
        <f t="shared" si="1079"/>
        <v>0</v>
      </c>
      <c r="EC916" s="19">
        <f t="shared" si="1080"/>
        <v>1</v>
      </c>
      <c r="ED916" s="19">
        <f t="shared" si="1081"/>
        <v>0</v>
      </c>
      <c r="EE916" s="19">
        <f t="shared" si="1082"/>
        <v>0</v>
      </c>
      <c r="EF916" s="50">
        <f t="shared" si="1083"/>
        <v>0</v>
      </c>
      <c r="EG916" s="19">
        <f t="shared" si="1084"/>
        <v>1</v>
      </c>
      <c r="EH916" s="19">
        <f t="shared" si="1085"/>
        <v>0</v>
      </c>
      <c r="EI916" s="50">
        <f t="shared" si="1086"/>
        <v>0</v>
      </c>
      <c r="EJ916" s="125">
        <f t="shared" si="1087"/>
        <v>0</v>
      </c>
      <c r="EK916">
        <f t="shared" si="1088"/>
        <v>4.8</v>
      </c>
      <c r="EL916">
        <f t="shared" si="1089"/>
        <v>2.1</v>
      </c>
      <c r="EM916">
        <f t="shared" si="1090"/>
        <v>12</v>
      </c>
      <c r="EN916">
        <f t="shared" si="1091"/>
        <v>40</v>
      </c>
      <c r="EO916">
        <f t="shared" si="1092"/>
        <v>0</v>
      </c>
      <c r="EP916">
        <f t="shared" si="1093"/>
        <v>7.0000000000000007E-2</v>
      </c>
      <c r="EQ916">
        <f t="shared" si="1094"/>
        <v>137.19999999999999</v>
      </c>
      <c r="ER916" t="str">
        <f t="shared" si="1095"/>
        <v/>
      </c>
      <c r="ES916">
        <f t="shared" si="1096"/>
        <v>8.6999999999999993</v>
      </c>
      <c r="ET916">
        <f t="shared" si="1097"/>
        <v>23.6</v>
      </c>
      <c r="EU916" s="61">
        <f t="shared" si="1098"/>
        <v>11</v>
      </c>
      <c r="EV916" s="53" t="e">
        <f>IF(ISNUMBER(EK916),EK916*#REF!,"")</f>
        <v>#REF!</v>
      </c>
      <c r="EW916" s="53" t="e">
        <f>IF(ISNUMBER(EL916),EL916*#REF!,"")</f>
        <v>#REF!</v>
      </c>
      <c r="EX916" s="53" t="e">
        <f>IF(ISNUMBER(EM916),EM916*#REF!,"")</f>
        <v>#REF!</v>
      </c>
      <c r="EY916" s="53" t="e">
        <f>IF(ISNUMBER(EN916),EN916*#REF!,"")</f>
        <v>#REF!</v>
      </c>
      <c r="EZ916" s="53" t="e">
        <f>IF(ISNUMBER(EO916),EO916*#REF!,"")</f>
        <v>#REF!</v>
      </c>
      <c r="FA916" s="53" t="e">
        <f>IF(ISNUMBER(EP916),EP916*#REF!,"")</f>
        <v>#REF!</v>
      </c>
      <c r="FB916" s="53" t="e">
        <f>IF(ISNUMBER(EQ916),EQ916*#REF!,"")</f>
        <v>#REF!</v>
      </c>
      <c r="FC916" s="53" t="str">
        <f>IF(ISNUMBER(ER916),ER916*#REF!,"")</f>
        <v/>
      </c>
      <c r="FD916" s="53" t="e">
        <f>IF(ISNUMBER(ES916),ES916*#REF!,"")</f>
        <v>#REF!</v>
      </c>
      <c r="FE916" s="53" t="e">
        <f>IF(ISNUMBER(ET916),ET916*#REF!,"")</f>
        <v>#REF!</v>
      </c>
      <c r="FF916" s="52" t="e">
        <f>IF(ISNUMBER(EU916),EU916*#REF!,"")</f>
        <v>#REF!</v>
      </c>
      <c r="FG916" s="55" t="str">
        <f t="shared" si="1099"/>
        <v/>
      </c>
      <c r="FH916" s="55" t="str">
        <f t="shared" si="1100"/>
        <v/>
      </c>
      <c r="FI916" s="55" t="str">
        <f t="shared" si="1101"/>
        <v/>
      </c>
      <c r="FJ916" s="55" t="str">
        <f t="shared" si="1102"/>
        <v/>
      </c>
      <c r="FK916" s="55" t="str">
        <f t="shared" si="1103"/>
        <v/>
      </c>
      <c r="FL916" s="55" t="str">
        <f t="shared" si="1104"/>
        <v/>
      </c>
      <c r="FM916" s="55" t="str">
        <f t="shared" si="1105"/>
        <v/>
      </c>
      <c r="FN916" s="55" t="str">
        <f t="shared" si="1106"/>
        <v/>
      </c>
      <c r="FO916" s="55" t="str">
        <f t="shared" si="1107"/>
        <v/>
      </c>
      <c r="FP916" s="55" t="str">
        <f t="shared" si="1108"/>
        <v/>
      </c>
      <c r="FQ916" s="59" t="str">
        <f t="shared" si="1109"/>
        <v/>
      </c>
      <c r="FR916" s="53" t="str">
        <f t="shared" si="1130"/>
        <v/>
      </c>
      <c r="FS916" s="53" t="e">
        <f t="shared" si="1110"/>
        <v>#VALUE!</v>
      </c>
      <c r="FT916" s="19" t="e">
        <f t="shared" si="1111"/>
        <v>#VALUE!</v>
      </c>
      <c r="FU916" s="19" t="e">
        <f t="shared" si="1112"/>
        <v>#VALUE!</v>
      </c>
      <c r="FV916" s="19" t="e">
        <f t="shared" si="1113"/>
        <v>#VALUE!</v>
      </c>
      <c r="FW916" s="50" t="e">
        <f t="shared" si="1114"/>
        <v>#VALUE!</v>
      </c>
      <c r="FX916" s="120">
        <f t="shared" si="1115"/>
        <v>0</v>
      </c>
      <c r="FY916" s="120">
        <f t="shared" si="1116"/>
        <v>0</v>
      </c>
      <c r="FZ916" s="120">
        <f t="shared" si="1117"/>
        <v>0</v>
      </c>
      <c r="GA916" s="120">
        <f t="shared" si="1118"/>
        <v>0</v>
      </c>
      <c r="GB916" s="120">
        <f t="shared" si="1119"/>
        <v>0</v>
      </c>
      <c r="GC916" s="120">
        <f t="shared" si="1120"/>
        <v>0</v>
      </c>
      <c r="GD916" s="120">
        <f t="shared" si="1121"/>
        <v>0</v>
      </c>
      <c r="GE916" s="120">
        <f t="shared" si="1122"/>
        <v>0</v>
      </c>
      <c r="GF916" s="120">
        <f t="shared" si="1123"/>
        <v>0</v>
      </c>
      <c r="GG916">
        <f t="shared" si="1124"/>
        <v>0</v>
      </c>
      <c r="GH916">
        <f t="shared" si="1125"/>
        <v>0</v>
      </c>
      <c r="GI916">
        <v>6</v>
      </c>
      <c r="GJ916" t="str">
        <f t="shared" si="1126"/>
        <v/>
      </c>
    </row>
    <row r="917" spans="1:192" x14ac:dyDescent="0.2">
      <c r="A917" s="50">
        <f t="shared" si="1127"/>
        <v>916</v>
      </c>
      <c r="B917" s="58" t="s">
        <v>334</v>
      </c>
      <c r="C917" s="58" t="s">
        <v>682</v>
      </c>
      <c r="D917" s="58"/>
      <c r="E917" s="58"/>
      <c r="F917" s="271">
        <v>3445100</v>
      </c>
      <c r="G917" s="271">
        <v>5579600</v>
      </c>
      <c r="H917" s="77">
        <f t="shared" si="1066"/>
        <v>445047.53</v>
      </c>
      <c r="I917" s="77">
        <f t="shared" si="1067"/>
        <v>5577807.9500000002</v>
      </c>
      <c r="J917" s="83">
        <v>222</v>
      </c>
      <c r="K917" s="83" t="s">
        <v>1332</v>
      </c>
      <c r="L917" s="83">
        <v>3.7</v>
      </c>
      <c r="M917" s="83"/>
      <c r="O917" s="83"/>
      <c r="P917" s="83"/>
      <c r="Q917" s="58" t="s">
        <v>2824</v>
      </c>
      <c r="R917" s="58" t="s">
        <v>2875</v>
      </c>
      <c r="S917" s="58" t="s">
        <v>2640</v>
      </c>
      <c r="T917" s="241" t="str">
        <f t="shared" si="1068"/>
        <v>-</v>
      </c>
      <c r="U917" s="241" t="str">
        <f t="shared" si="1069"/>
        <v>M</v>
      </c>
      <c r="V917" s="241" t="str">
        <f t="shared" si="1070"/>
        <v>-</v>
      </c>
      <c r="W917" s="241" t="str">
        <f t="shared" si="1129"/>
        <v>A</v>
      </c>
      <c r="X917" s="260">
        <f t="shared" si="1128"/>
        <v>6</v>
      </c>
      <c r="Y917" s="261" t="str">
        <f t="shared" si="1131"/>
        <v/>
      </c>
      <c r="Z917" s="68" t="s">
        <v>1390</v>
      </c>
      <c r="AA917" s="83" t="s">
        <v>876</v>
      </c>
      <c r="AB917" s="77">
        <v>1</v>
      </c>
      <c r="AC917" s="58" t="s">
        <v>875</v>
      </c>
      <c r="AD917" s="58" t="s">
        <v>3046</v>
      </c>
      <c r="AE917" s="68"/>
      <c r="AF917" s="63">
        <v>16</v>
      </c>
      <c r="AG917" s="83"/>
      <c r="AH917" s="83"/>
      <c r="AI917" s="83"/>
      <c r="AJ917" s="83">
        <v>1.00125</v>
      </c>
      <c r="AK917" s="83">
        <v>21.5</v>
      </c>
      <c r="AL917" s="83"/>
      <c r="AM917" s="83">
        <v>0.31</v>
      </c>
      <c r="AN917" s="58"/>
      <c r="AO917" s="58"/>
      <c r="AP917" s="83"/>
      <c r="AQ917" s="58"/>
      <c r="AR917">
        <v>4663.8999999999996</v>
      </c>
      <c r="AS917" s="193">
        <f t="shared" si="1132"/>
        <v>4691.0010000000002</v>
      </c>
      <c r="AT917" s="248" t="str">
        <f t="shared" si="1133"/>
        <v/>
      </c>
      <c r="AU917" s="58">
        <v>1302</v>
      </c>
      <c r="AV917" s="58">
        <v>58.45</v>
      </c>
      <c r="AW917" s="58">
        <v>123.5</v>
      </c>
      <c r="AX917" s="58">
        <v>1425</v>
      </c>
      <c r="AY917" s="58">
        <v>25.49</v>
      </c>
      <c r="AZ917" s="68">
        <v>1688</v>
      </c>
      <c r="BA917" s="58">
        <v>0.59399999999999997</v>
      </c>
      <c r="BB917" s="58">
        <v>30.1</v>
      </c>
      <c r="BC917" s="58">
        <v>1.298</v>
      </c>
      <c r="BD917" s="58">
        <v>1.8</v>
      </c>
      <c r="BE917" s="58">
        <v>1.456</v>
      </c>
      <c r="BF917" s="58">
        <v>0.254</v>
      </c>
      <c r="BG917" s="58"/>
      <c r="BH917" s="58">
        <v>0.70799999999999996</v>
      </c>
      <c r="BI917" s="58">
        <v>2.8000000000000001E-2</v>
      </c>
      <c r="BJ917" s="58">
        <v>4.5289999999999999</v>
      </c>
      <c r="BK917" s="58"/>
      <c r="BL917" s="58"/>
      <c r="BM917" s="58">
        <v>27.58</v>
      </c>
      <c r="BN917" s="68" t="s">
        <v>1322</v>
      </c>
      <c r="BO917" s="81"/>
      <c r="BP917" s="81">
        <v>99</v>
      </c>
      <c r="BQ917" s="81"/>
      <c r="BR917" s="81">
        <v>115</v>
      </c>
      <c r="BS917" s="81"/>
      <c r="BT917" s="81"/>
      <c r="BU917" s="81" t="s">
        <v>1322</v>
      </c>
      <c r="BV917" s="81"/>
      <c r="BW917" s="81" t="s">
        <v>1322</v>
      </c>
      <c r="BX917" s="81"/>
      <c r="BY917" s="81"/>
      <c r="BZ917" s="81"/>
      <c r="CA917" s="81"/>
      <c r="CB917" s="81"/>
      <c r="CC917" s="81" t="s">
        <v>1322</v>
      </c>
      <c r="CD917" s="81"/>
      <c r="CE917" s="81"/>
      <c r="CF917" s="81"/>
      <c r="CG917" s="81"/>
      <c r="CH917" s="81"/>
      <c r="CI917" s="81"/>
      <c r="CJ917" s="81"/>
      <c r="CK917" s="81"/>
      <c r="CL917" s="82"/>
      <c r="CM917" s="81" t="s">
        <v>1322</v>
      </c>
      <c r="CN917" s="81">
        <v>2238</v>
      </c>
      <c r="CO917" s="81"/>
      <c r="CP917">
        <v>4.07</v>
      </c>
      <c r="CQ917" s="68"/>
      <c r="CR917" s="58">
        <v>3.04</v>
      </c>
      <c r="CS917" s="58">
        <v>96.96</v>
      </c>
      <c r="CT917" s="58"/>
      <c r="CU917" s="58"/>
      <c r="CV917" s="58"/>
      <c r="CW917" s="58"/>
      <c r="CX917" s="58" t="s">
        <v>1322</v>
      </c>
      <c r="CY917" s="58"/>
      <c r="CZ917" s="58"/>
      <c r="DA917" s="68"/>
      <c r="DB917" s="81"/>
      <c r="DC917" s="81"/>
      <c r="DD917" s="81"/>
      <c r="DE917" s="81"/>
      <c r="DF917" s="81"/>
      <c r="DG917" s="81"/>
      <c r="DH917" s="81"/>
      <c r="DI917" s="81"/>
      <c r="DJ917" s="81"/>
      <c r="DK917" s="103"/>
      <c r="DL917" s="103"/>
      <c r="DM917" s="103"/>
      <c r="DN917" s="81"/>
      <c r="DO917" s="81"/>
      <c r="DP917" s="103"/>
      <c r="DQ917" s="103"/>
      <c r="DR917" s="103"/>
      <c r="DS917" s="104"/>
      <c r="DT917" s="50">
        <f t="shared" si="1071"/>
        <v>1</v>
      </c>
      <c r="DU917" s="73">
        <f t="shared" si="1072"/>
        <v>1</v>
      </c>
      <c r="DV917" s="73">
        <f t="shared" si="1073"/>
        <v>0</v>
      </c>
      <c r="DW917" s="73">
        <f t="shared" si="1074"/>
        <v>0</v>
      </c>
      <c r="DX917" s="73">
        <f t="shared" si="1075"/>
        <v>0</v>
      </c>
      <c r="DY917" s="125">
        <f t="shared" si="1076"/>
        <v>0</v>
      </c>
      <c r="DZ917" s="73">
        <f t="shared" si="1077"/>
        <v>1</v>
      </c>
      <c r="EA917" s="19">
        <f t="shared" si="1078"/>
        <v>0</v>
      </c>
      <c r="EB917" s="50">
        <f t="shared" si="1079"/>
        <v>0</v>
      </c>
      <c r="EC917" s="19">
        <f t="shared" si="1080"/>
        <v>0</v>
      </c>
      <c r="ED917" s="19">
        <f t="shared" si="1081"/>
        <v>1</v>
      </c>
      <c r="EE917" s="19">
        <f t="shared" si="1082"/>
        <v>0</v>
      </c>
      <c r="EF917" s="50">
        <f t="shared" si="1083"/>
        <v>0</v>
      </c>
      <c r="EG917" s="19">
        <f t="shared" si="1084"/>
        <v>0</v>
      </c>
      <c r="EH917" s="19">
        <f t="shared" si="1085"/>
        <v>1</v>
      </c>
      <c r="EI917" s="50">
        <f t="shared" si="1086"/>
        <v>0</v>
      </c>
      <c r="EJ917" s="125">
        <f t="shared" si="1087"/>
        <v>2</v>
      </c>
      <c r="EK917">
        <f t="shared" si="1088"/>
        <v>1302</v>
      </c>
      <c r="EL917">
        <f t="shared" si="1089"/>
        <v>30.1</v>
      </c>
      <c r="EM917">
        <f t="shared" si="1090"/>
        <v>58.45</v>
      </c>
      <c r="EN917">
        <f t="shared" si="1091"/>
        <v>123.5</v>
      </c>
      <c r="EO917">
        <f t="shared" si="1092"/>
        <v>0.254</v>
      </c>
      <c r="EP917">
        <f t="shared" si="1093"/>
        <v>1.456</v>
      </c>
      <c r="EQ917">
        <f t="shared" si="1094"/>
        <v>1688</v>
      </c>
      <c r="ER917" t="str">
        <f t="shared" si="1095"/>
        <v/>
      </c>
      <c r="ES917">
        <f t="shared" si="1096"/>
        <v>4.5289999999999999</v>
      </c>
      <c r="ET917">
        <f t="shared" si="1097"/>
        <v>25.49</v>
      </c>
      <c r="EU917" s="61">
        <f t="shared" si="1098"/>
        <v>1425</v>
      </c>
      <c r="EV917" s="53" t="e">
        <f>IF(ISNUMBER(EK917),EK917*#REF!,"")</f>
        <v>#REF!</v>
      </c>
      <c r="EW917" s="53" t="e">
        <f>IF(ISNUMBER(EL917),EL917*#REF!,"")</f>
        <v>#REF!</v>
      </c>
      <c r="EX917" s="53" t="e">
        <f>IF(ISNUMBER(EM917),EM917*#REF!,"")</f>
        <v>#REF!</v>
      </c>
      <c r="EY917" s="53" t="e">
        <f>IF(ISNUMBER(EN917),EN917*#REF!,"")</f>
        <v>#REF!</v>
      </c>
      <c r="EZ917" s="53" t="e">
        <f>IF(ISNUMBER(EO917),EO917*#REF!,"")</f>
        <v>#REF!</v>
      </c>
      <c r="FA917" s="53" t="e">
        <f>IF(ISNUMBER(EP917),EP917*#REF!,"")</f>
        <v>#REF!</v>
      </c>
      <c r="FB917" s="53" t="e">
        <f>IF(ISNUMBER(EQ917),EQ917*#REF!,"")</f>
        <v>#REF!</v>
      </c>
      <c r="FC917" s="53" t="str">
        <f>IF(ISNUMBER(ER917),ER917*#REF!,"")</f>
        <v/>
      </c>
      <c r="FD917" s="53" t="e">
        <f>IF(ISNUMBER(ES917),ES917*#REF!,"")</f>
        <v>#REF!</v>
      </c>
      <c r="FE917" s="53" t="e">
        <f>IF(ISNUMBER(ET917),ET917*#REF!,"")</f>
        <v>#REF!</v>
      </c>
      <c r="FF917" s="52" t="e">
        <f>IF(ISNUMBER(EU917),EU917*#REF!,"")</f>
        <v>#REF!</v>
      </c>
      <c r="FG917" s="55" t="str">
        <f t="shared" si="1099"/>
        <v/>
      </c>
      <c r="FH917" s="55" t="str">
        <f t="shared" si="1100"/>
        <v/>
      </c>
      <c r="FI917" s="55" t="str">
        <f t="shared" si="1101"/>
        <v/>
      </c>
      <c r="FJ917" s="55" t="str">
        <f t="shared" si="1102"/>
        <v/>
      </c>
      <c r="FK917" s="55" t="str">
        <f t="shared" si="1103"/>
        <v/>
      </c>
      <c r="FL917" s="55" t="str">
        <f t="shared" si="1104"/>
        <v/>
      </c>
      <c r="FM917" s="55" t="str">
        <f t="shared" si="1105"/>
        <v/>
      </c>
      <c r="FN917" s="55" t="str">
        <f t="shared" si="1106"/>
        <v/>
      </c>
      <c r="FO917" s="55" t="str">
        <f t="shared" si="1107"/>
        <v/>
      </c>
      <c r="FP917" s="55" t="str">
        <f t="shared" si="1108"/>
        <v/>
      </c>
      <c r="FQ917" s="59" t="str">
        <f t="shared" si="1109"/>
        <v/>
      </c>
      <c r="FR917" s="53" t="str">
        <f t="shared" si="1130"/>
        <v/>
      </c>
      <c r="FS917" s="53" t="e">
        <f t="shared" si="1110"/>
        <v>#VALUE!</v>
      </c>
      <c r="FT917" s="19" t="e">
        <f t="shared" si="1111"/>
        <v>#VALUE!</v>
      </c>
      <c r="FU917" s="19" t="e">
        <f t="shared" si="1112"/>
        <v>#VALUE!</v>
      </c>
      <c r="FV917" s="19" t="e">
        <f t="shared" si="1113"/>
        <v>#VALUE!</v>
      </c>
      <c r="FW917" s="50" t="e">
        <f t="shared" si="1114"/>
        <v>#VALUE!</v>
      </c>
      <c r="FX917" s="120">
        <f t="shared" si="1115"/>
        <v>0</v>
      </c>
      <c r="FY917" s="120">
        <f t="shared" si="1116"/>
        <v>0</v>
      </c>
      <c r="FZ917" s="120">
        <f t="shared" si="1117"/>
        <v>0</v>
      </c>
      <c r="GA917" s="120">
        <f t="shared" si="1118"/>
        <v>0</v>
      </c>
      <c r="GB917" s="120">
        <f t="shared" si="1119"/>
        <v>0</v>
      </c>
      <c r="GC917" s="120">
        <f t="shared" si="1120"/>
        <v>0</v>
      </c>
      <c r="GD917" s="120">
        <f t="shared" si="1121"/>
        <v>0</v>
      </c>
      <c r="GE917" s="120">
        <f t="shared" si="1122"/>
        <v>0</v>
      </c>
      <c r="GF917" s="120">
        <f t="shared" si="1123"/>
        <v>0</v>
      </c>
      <c r="GG917">
        <f t="shared" si="1124"/>
        <v>0</v>
      </c>
      <c r="GH917">
        <f t="shared" si="1125"/>
        <v>0</v>
      </c>
      <c r="GI917">
        <v>6</v>
      </c>
      <c r="GJ917" t="str">
        <f t="shared" si="1126"/>
        <v/>
      </c>
    </row>
    <row r="918" spans="1:192" x14ac:dyDescent="0.2">
      <c r="A918" s="50">
        <f t="shared" si="1127"/>
        <v>917</v>
      </c>
      <c r="B918" s="58" t="s">
        <v>1122</v>
      </c>
      <c r="C918" s="58" t="s">
        <v>1123</v>
      </c>
      <c r="D918" s="58"/>
      <c r="E918" s="58"/>
      <c r="F918" s="271">
        <v>3541580</v>
      </c>
      <c r="G918" s="271">
        <v>5673330</v>
      </c>
      <c r="H918" s="77">
        <f t="shared" si="1066"/>
        <v>541488.93799999997</v>
      </c>
      <c r="I918" s="77">
        <f t="shared" si="1067"/>
        <v>5671500.4580000006</v>
      </c>
      <c r="J918" s="83">
        <v>298</v>
      </c>
      <c r="K918" s="83" t="s">
        <v>1333</v>
      </c>
      <c r="L918" s="83">
        <v>121</v>
      </c>
      <c r="M918" s="83">
        <v>49</v>
      </c>
      <c r="N918" s="19">
        <v>121</v>
      </c>
      <c r="O918" s="83"/>
      <c r="P918" s="83"/>
      <c r="Q918" s="58" t="s">
        <v>1339</v>
      </c>
      <c r="R918" s="58" t="s">
        <v>2869</v>
      </c>
      <c r="S918" s="58" t="s">
        <v>1324</v>
      </c>
      <c r="T918" s="241" t="str">
        <f t="shared" si="1068"/>
        <v>-</v>
      </c>
      <c r="U918" s="241" t="str">
        <f t="shared" si="1069"/>
        <v>-</v>
      </c>
      <c r="V918" s="241" t="str">
        <f t="shared" si="1070"/>
        <v>-</v>
      </c>
      <c r="W918" s="241" t="str">
        <f t="shared" si="1129"/>
        <v>-</v>
      </c>
      <c r="X918" s="260">
        <f t="shared" si="1128"/>
        <v>6</v>
      </c>
      <c r="Y918" s="261" t="str">
        <f t="shared" si="1131"/>
        <v/>
      </c>
      <c r="Z918" s="68"/>
      <c r="AA918" s="67">
        <v>33760</v>
      </c>
      <c r="AB918" s="77">
        <v>1</v>
      </c>
      <c r="AC918" s="58" t="s">
        <v>1038</v>
      </c>
      <c r="AD918" s="58" t="s">
        <v>2286</v>
      </c>
      <c r="AE918" s="70" t="s">
        <v>2752</v>
      </c>
      <c r="AF918" s="63">
        <v>9.6</v>
      </c>
      <c r="AG918" s="83">
        <v>157</v>
      </c>
      <c r="AH918" s="83">
        <v>6.5</v>
      </c>
      <c r="AI918" s="83"/>
      <c r="AJ918" s="83"/>
      <c r="AK918" s="83"/>
      <c r="AL918" s="83"/>
      <c r="AM918" s="83"/>
      <c r="AN918" s="58"/>
      <c r="AO918" s="58"/>
      <c r="AP918" s="83"/>
      <c r="AQ918" s="58"/>
      <c r="AS918" s="193">
        <f t="shared" si="1132"/>
        <v>97.58</v>
      </c>
      <c r="AT918" s="248" t="str">
        <f t="shared" si="1133"/>
        <v/>
      </c>
      <c r="AU918" s="58">
        <v>5.3</v>
      </c>
      <c r="AV918" s="58">
        <v>6.38</v>
      </c>
      <c r="AW918" s="58">
        <v>10.1</v>
      </c>
      <c r="AX918" s="58">
        <v>6.4</v>
      </c>
      <c r="AY918" s="65">
        <v>2</v>
      </c>
      <c r="AZ918" s="68">
        <v>60</v>
      </c>
      <c r="BA918" s="58"/>
      <c r="BB918" s="58">
        <v>1.6</v>
      </c>
      <c r="BC918" s="58"/>
      <c r="BD918" s="58" t="s">
        <v>2110</v>
      </c>
      <c r="BE918" s="58" t="s">
        <v>1463</v>
      </c>
      <c r="BF918" s="58" t="s">
        <v>1384</v>
      </c>
      <c r="BG918" s="58"/>
      <c r="BH918" s="58"/>
      <c r="BI918" s="58"/>
      <c r="BJ918" s="58">
        <v>5.8</v>
      </c>
      <c r="BK918" s="58" t="s">
        <v>2111</v>
      </c>
      <c r="BL918" s="58"/>
      <c r="BM918" s="58"/>
      <c r="BN918" s="68">
        <v>0</v>
      </c>
      <c r="BO918" s="81"/>
      <c r="BP918" s="81" t="s">
        <v>460</v>
      </c>
      <c r="BQ918" s="81"/>
      <c r="BR918" s="81"/>
      <c r="BS918" s="81"/>
      <c r="BT918" s="81"/>
      <c r="BU918" s="81"/>
      <c r="BV918" s="81"/>
      <c r="BW918" s="81"/>
      <c r="BX918" s="81"/>
      <c r="BY918" s="81"/>
      <c r="BZ918" s="81"/>
      <c r="CA918" s="81"/>
      <c r="CB918" s="81"/>
      <c r="CC918" s="81"/>
      <c r="CD918" s="81"/>
      <c r="CE918" s="81"/>
      <c r="CF918" s="81"/>
      <c r="CG918" s="81"/>
      <c r="CH918" s="81"/>
      <c r="CI918" s="81"/>
      <c r="CJ918" s="81"/>
      <c r="CK918" s="81"/>
      <c r="CL918" s="82"/>
      <c r="CM918" s="81">
        <v>6.5</v>
      </c>
      <c r="CN918" s="81">
        <v>25.5</v>
      </c>
      <c r="CO918" s="81"/>
      <c r="CQ918" s="68"/>
      <c r="CR918" s="58"/>
      <c r="CS918" s="58"/>
      <c r="CT918" s="58"/>
      <c r="CU918" s="58"/>
      <c r="CV918" s="58"/>
      <c r="CW918" s="58"/>
      <c r="CX918" s="58"/>
      <c r="CY918" s="58"/>
      <c r="CZ918" s="58"/>
      <c r="DA918" s="68"/>
      <c r="DB918" s="81"/>
      <c r="DC918" s="81" t="s">
        <v>1790</v>
      </c>
      <c r="DD918" s="81"/>
      <c r="DE918" s="81">
        <v>-17.899999999999999</v>
      </c>
      <c r="DF918" s="90" t="s">
        <v>2509</v>
      </c>
      <c r="DG918" s="234">
        <v>-9</v>
      </c>
      <c r="DH918" s="81"/>
      <c r="DI918" s="81"/>
      <c r="DJ918" s="81"/>
      <c r="DK918" s="103"/>
      <c r="DL918" s="103"/>
      <c r="DM918" s="103"/>
      <c r="DN918" s="81"/>
      <c r="DO918" s="81"/>
      <c r="DP918" s="103"/>
      <c r="DQ918" s="103"/>
      <c r="DR918" s="103"/>
      <c r="DS918" s="104"/>
      <c r="DT918" s="50">
        <f t="shared" si="1071"/>
        <v>1</v>
      </c>
      <c r="DU918" s="73">
        <f t="shared" si="1072"/>
        <v>0</v>
      </c>
      <c r="DV918" s="73">
        <f t="shared" si="1073"/>
        <v>0</v>
      </c>
      <c r="DW918" s="73">
        <f t="shared" si="1074"/>
        <v>1</v>
      </c>
      <c r="DX918" s="73">
        <f t="shared" si="1075"/>
        <v>0</v>
      </c>
      <c r="DY918" s="125">
        <f t="shared" si="1076"/>
        <v>0</v>
      </c>
      <c r="DZ918" s="73">
        <f t="shared" si="1077"/>
        <v>1</v>
      </c>
      <c r="EA918" s="19">
        <f t="shared" si="1078"/>
        <v>0</v>
      </c>
      <c r="EB918" s="50">
        <f t="shared" si="1079"/>
        <v>0</v>
      </c>
      <c r="EC918" s="19">
        <f t="shared" si="1080"/>
        <v>1</v>
      </c>
      <c r="ED918" s="19">
        <f t="shared" si="1081"/>
        <v>0</v>
      </c>
      <c r="EE918" s="19">
        <f t="shared" si="1082"/>
        <v>0</v>
      </c>
      <c r="EF918" s="50">
        <f t="shared" si="1083"/>
        <v>0</v>
      </c>
      <c r="EG918" s="19">
        <f t="shared" si="1084"/>
        <v>1</v>
      </c>
      <c r="EH918" s="19">
        <f t="shared" si="1085"/>
        <v>0</v>
      </c>
      <c r="EI918" s="50">
        <f t="shared" si="1086"/>
        <v>0</v>
      </c>
      <c r="EJ918" s="125">
        <f t="shared" si="1087"/>
        <v>1</v>
      </c>
      <c r="EK918">
        <f t="shared" si="1088"/>
        <v>5.3</v>
      </c>
      <c r="EL918">
        <f t="shared" si="1089"/>
        <v>1.6</v>
      </c>
      <c r="EM918">
        <f t="shared" si="1090"/>
        <v>6.38</v>
      </c>
      <c r="EN918">
        <f t="shared" si="1091"/>
        <v>10.1</v>
      </c>
      <c r="EO918" t="str">
        <f t="shared" si="1092"/>
        <v/>
      </c>
      <c r="EP918" t="str">
        <f t="shared" si="1093"/>
        <v/>
      </c>
      <c r="EQ918">
        <f t="shared" si="1094"/>
        <v>60</v>
      </c>
      <c r="ER918" t="str">
        <f t="shared" si="1095"/>
        <v/>
      </c>
      <c r="ES918">
        <f t="shared" si="1096"/>
        <v>5.8</v>
      </c>
      <c r="ET918">
        <f t="shared" si="1097"/>
        <v>2</v>
      </c>
      <c r="EU918" s="61">
        <f t="shared" si="1098"/>
        <v>6.4</v>
      </c>
      <c r="EV918" s="53" t="e">
        <f>IF(ISNUMBER(EK918),EK918*#REF!,"")</f>
        <v>#REF!</v>
      </c>
      <c r="EW918" s="53" t="e">
        <f>IF(ISNUMBER(EL918),EL918*#REF!,"")</f>
        <v>#REF!</v>
      </c>
      <c r="EX918" s="53" t="e">
        <f>IF(ISNUMBER(EM918),EM918*#REF!,"")</f>
        <v>#REF!</v>
      </c>
      <c r="EY918" s="53" t="e">
        <f>IF(ISNUMBER(EN918),EN918*#REF!,"")</f>
        <v>#REF!</v>
      </c>
      <c r="EZ918" s="53" t="str">
        <f>IF(ISNUMBER(EO918),EO918*#REF!,"")</f>
        <v/>
      </c>
      <c r="FA918" s="53" t="str">
        <f>IF(ISNUMBER(EP918),EP918*#REF!,"")</f>
        <v/>
      </c>
      <c r="FB918" s="53" t="e">
        <f>IF(ISNUMBER(EQ918),EQ918*#REF!,"")</f>
        <v>#REF!</v>
      </c>
      <c r="FC918" s="53" t="str">
        <f>IF(ISNUMBER(ER918),ER918*#REF!,"")</f>
        <v/>
      </c>
      <c r="FD918" s="53" t="e">
        <f>IF(ISNUMBER(ES918),ES918*#REF!,"")</f>
        <v>#REF!</v>
      </c>
      <c r="FE918" s="53" t="e">
        <f>IF(ISNUMBER(ET918),ET918*#REF!,"")</f>
        <v>#REF!</v>
      </c>
      <c r="FF918" s="52" t="e">
        <f>IF(ISNUMBER(EU918),EU918*#REF!,"")</f>
        <v>#REF!</v>
      </c>
      <c r="FG918" s="55" t="str">
        <f t="shared" si="1099"/>
        <v/>
      </c>
      <c r="FH918" s="55" t="str">
        <f t="shared" si="1100"/>
        <v/>
      </c>
      <c r="FI918" s="55" t="str">
        <f t="shared" si="1101"/>
        <v/>
      </c>
      <c r="FJ918" s="55" t="str">
        <f t="shared" si="1102"/>
        <v/>
      </c>
      <c r="FK918" s="55" t="str">
        <f t="shared" si="1103"/>
        <v/>
      </c>
      <c r="FL918" s="55" t="str">
        <f t="shared" si="1104"/>
        <v/>
      </c>
      <c r="FM918" s="55" t="str">
        <f t="shared" si="1105"/>
        <v/>
      </c>
      <c r="FN918" s="55" t="str">
        <f t="shared" si="1106"/>
        <v/>
      </c>
      <c r="FO918" s="55" t="str">
        <f t="shared" si="1107"/>
        <v/>
      </c>
      <c r="FP918" s="55" t="str">
        <f t="shared" si="1108"/>
        <v/>
      </c>
      <c r="FQ918" s="59" t="str">
        <f t="shared" si="1109"/>
        <v/>
      </c>
      <c r="FR918" s="53" t="str">
        <f t="shared" si="1130"/>
        <v/>
      </c>
      <c r="FS918" s="53" t="e">
        <f t="shared" si="1110"/>
        <v>#VALUE!</v>
      </c>
      <c r="FT918" s="19" t="e">
        <f t="shared" si="1111"/>
        <v>#VALUE!</v>
      </c>
      <c r="FU918" s="19" t="e">
        <f t="shared" si="1112"/>
        <v>#VALUE!</v>
      </c>
      <c r="FV918" s="19" t="e">
        <f t="shared" si="1113"/>
        <v>#VALUE!</v>
      </c>
      <c r="FW918" s="50" t="e">
        <f t="shared" si="1114"/>
        <v>#VALUE!</v>
      </c>
      <c r="FX918" s="120">
        <f t="shared" si="1115"/>
        <v>0</v>
      </c>
      <c r="FY918" s="120">
        <f t="shared" si="1116"/>
        <v>0</v>
      </c>
      <c r="FZ918" s="120">
        <f t="shared" si="1117"/>
        <v>0</v>
      </c>
      <c r="GA918" s="120">
        <f t="shared" si="1118"/>
        <v>0</v>
      </c>
      <c r="GB918" s="120">
        <f t="shared" si="1119"/>
        <v>0</v>
      </c>
      <c r="GC918" s="120">
        <f t="shared" si="1120"/>
        <v>0</v>
      </c>
      <c r="GD918" s="120">
        <f t="shared" si="1121"/>
        <v>0</v>
      </c>
      <c r="GE918" s="120">
        <f t="shared" si="1122"/>
        <v>0</v>
      </c>
      <c r="GF918" s="120">
        <f t="shared" si="1123"/>
        <v>0</v>
      </c>
      <c r="GG918">
        <f t="shared" si="1124"/>
        <v>0</v>
      </c>
      <c r="GH918">
        <f t="shared" si="1125"/>
        <v>0</v>
      </c>
      <c r="GI918">
        <v>6</v>
      </c>
      <c r="GJ918" t="str">
        <f t="shared" si="1126"/>
        <v/>
      </c>
    </row>
    <row r="919" spans="1:192" x14ac:dyDescent="0.2">
      <c r="A919" s="50">
        <f t="shared" si="1127"/>
        <v>918</v>
      </c>
      <c r="B919" s="58" t="s">
        <v>1119</v>
      </c>
      <c r="C919" s="58" t="s">
        <v>1120</v>
      </c>
      <c r="D919" s="58"/>
      <c r="E919" s="58"/>
      <c r="F919" s="271">
        <v>3538740</v>
      </c>
      <c r="G919" s="271">
        <v>5678030</v>
      </c>
      <c r="H919" s="77">
        <f t="shared" si="1066"/>
        <v>538650.07400000002</v>
      </c>
      <c r="I919" s="77">
        <f t="shared" si="1067"/>
        <v>5676198.5780000007</v>
      </c>
      <c r="J919" s="83">
        <v>330</v>
      </c>
      <c r="K919" s="83" t="s">
        <v>1333</v>
      </c>
      <c r="L919" s="83">
        <v>296</v>
      </c>
      <c r="M919" s="83">
        <v>115</v>
      </c>
      <c r="N919" s="19">
        <v>296</v>
      </c>
      <c r="O919" s="83"/>
      <c r="P919" s="83"/>
      <c r="Q919" s="58" t="s">
        <v>1339</v>
      </c>
      <c r="R919" s="58" t="s">
        <v>2883</v>
      </c>
      <c r="S919" s="58" t="s">
        <v>1324</v>
      </c>
      <c r="T919" s="241" t="str">
        <f t="shared" si="1068"/>
        <v>-</v>
      </c>
      <c r="U919" s="241" t="str">
        <f t="shared" si="1069"/>
        <v>-</v>
      </c>
      <c r="V919" s="241" t="str">
        <f t="shared" si="1070"/>
        <v>-</v>
      </c>
      <c r="W919" s="241" t="str">
        <f t="shared" si="1129"/>
        <v>-</v>
      </c>
      <c r="X919" s="260">
        <f t="shared" si="1128"/>
        <v>6</v>
      </c>
      <c r="Y919" s="261" t="str">
        <f t="shared" si="1131"/>
        <v/>
      </c>
      <c r="Z919" s="68"/>
      <c r="AA919" s="83" t="s">
        <v>1783</v>
      </c>
      <c r="AB919" s="77">
        <v>1</v>
      </c>
      <c r="AC919" s="58" t="s">
        <v>1038</v>
      </c>
      <c r="AD919" s="58" t="s">
        <v>2283</v>
      </c>
      <c r="AE919" s="70" t="s">
        <v>1431</v>
      </c>
      <c r="AF919" s="63">
        <v>14.6</v>
      </c>
      <c r="AG919" s="83"/>
      <c r="AH919" s="63">
        <v>7</v>
      </c>
      <c r="AI919" s="83"/>
      <c r="AJ919" s="83"/>
      <c r="AK919" s="83"/>
      <c r="AL919" s="83"/>
      <c r="AM919" s="83"/>
      <c r="AN919" s="58"/>
      <c r="AO919" s="58"/>
      <c r="AP919" s="83"/>
      <c r="AQ919" s="58"/>
      <c r="AS919" s="204"/>
      <c r="AT919" s="249"/>
      <c r="AU919" s="65"/>
      <c r="AV919" s="65"/>
      <c r="AW919" s="65"/>
      <c r="AX919" s="65"/>
      <c r="AY919" s="65"/>
      <c r="AZ919" s="70">
        <v>201</v>
      </c>
      <c r="BA919" s="58"/>
      <c r="BB919" s="58"/>
      <c r="BC919" s="58"/>
      <c r="BD919" s="58"/>
      <c r="BE919" s="58"/>
      <c r="BF919" s="58"/>
      <c r="BG919" s="58"/>
      <c r="BH919" s="58"/>
      <c r="BI919" s="58"/>
      <c r="BJ919" s="58"/>
      <c r="BK919" s="58"/>
      <c r="BL919" s="58"/>
      <c r="BM919" s="58"/>
      <c r="BN919" s="68"/>
      <c r="BO919" s="81"/>
      <c r="BP919" s="81"/>
      <c r="BQ919" s="81"/>
      <c r="BR919" s="81"/>
      <c r="BS919" s="81"/>
      <c r="BT919" s="81"/>
      <c r="BU919" s="81"/>
      <c r="BV919" s="81"/>
      <c r="BW919" s="81"/>
      <c r="BX919" s="81"/>
      <c r="BY919" s="81"/>
      <c r="BZ919" s="81"/>
      <c r="CA919" s="81"/>
      <c r="CB919" s="81"/>
      <c r="CC919" s="81"/>
      <c r="CD919" s="81"/>
      <c r="CE919" s="81"/>
      <c r="CF919" s="81"/>
      <c r="CG919" s="81"/>
      <c r="CH919" s="81"/>
      <c r="CI919" s="81"/>
      <c r="CJ919" s="81"/>
      <c r="CK919" s="81"/>
      <c r="CL919" s="82"/>
      <c r="CM919" s="81"/>
      <c r="CN919" s="81">
        <v>22</v>
      </c>
      <c r="CO919" s="81"/>
      <c r="CQ919" s="68"/>
      <c r="CR919" s="58"/>
      <c r="CS919" s="58"/>
      <c r="CT919" s="58"/>
      <c r="CU919" s="58"/>
      <c r="CV919" s="58"/>
      <c r="CW919" s="58"/>
      <c r="CX919" s="58"/>
      <c r="CY919" s="58"/>
      <c r="CZ919" s="58"/>
      <c r="DA919" s="68"/>
      <c r="DB919" s="81"/>
      <c r="DC919" s="81" t="s">
        <v>1801</v>
      </c>
      <c r="DD919" s="81"/>
      <c r="DE919" s="81">
        <v>-15.7</v>
      </c>
      <c r="DF919" s="90" t="s">
        <v>2510</v>
      </c>
      <c r="DG919" s="81">
        <v>-8.76</v>
      </c>
      <c r="DH919" s="81"/>
      <c r="DI919" s="81"/>
      <c r="DJ919" s="81"/>
      <c r="DK919" s="103"/>
      <c r="DL919" s="103"/>
      <c r="DM919" s="103"/>
      <c r="DN919" s="81"/>
      <c r="DO919" s="81"/>
      <c r="DP919" s="103"/>
      <c r="DQ919" s="103"/>
      <c r="DR919" s="103"/>
      <c r="DS919" s="104"/>
      <c r="DT919" s="50">
        <f t="shared" si="1071"/>
        <v>1</v>
      </c>
      <c r="DU919" s="73">
        <f t="shared" si="1072"/>
        <v>0</v>
      </c>
      <c r="DV919" s="73">
        <f t="shared" si="1073"/>
        <v>0</v>
      </c>
      <c r="DW919" s="73">
        <f t="shared" si="1074"/>
        <v>1</v>
      </c>
      <c r="DX919" s="73">
        <f t="shared" si="1075"/>
        <v>0</v>
      </c>
      <c r="DY919" s="125">
        <f t="shared" si="1076"/>
        <v>0</v>
      </c>
      <c r="DZ919" s="73">
        <f t="shared" si="1077"/>
        <v>1</v>
      </c>
      <c r="EA919" s="19">
        <f t="shared" si="1078"/>
        <v>0</v>
      </c>
      <c r="EB919" s="50">
        <f t="shared" si="1079"/>
        <v>0</v>
      </c>
      <c r="EC919" s="19">
        <f t="shared" si="1080"/>
        <v>0</v>
      </c>
      <c r="ED919" s="19">
        <f t="shared" si="1081"/>
        <v>0</v>
      </c>
      <c r="EE919" s="19">
        <f t="shared" si="1082"/>
        <v>0</v>
      </c>
      <c r="EF919" s="50">
        <f t="shared" si="1083"/>
        <v>1</v>
      </c>
      <c r="EG919" s="19">
        <f t="shared" si="1084"/>
        <v>1</v>
      </c>
      <c r="EH919" s="19">
        <f t="shared" si="1085"/>
        <v>0</v>
      </c>
      <c r="EI919" s="50">
        <f t="shared" si="1086"/>
        <v>0</v>
      </c>
      <c r="EJ919" s="125">
        <f t="shared" si="1087"/>
        <v>1</v>
      </c>
      <c r="EK919" t="str">
        <f t="shared" si="1088"/>
        <v/>
      </c>
      <c r="EL919" t="str">
        <f t="shared" si="1089"/>
        <v/>
      </c>
      <c r="EM919" t="str">
        <f t="shared" si="1090"/>
        <v/>
      </c>
      <c r="EN919" t="str">
        <f t="shared" si="1091"/>
        <v/>
      </c>
      <c r="EO919" t="str">
        <f t="shared" si="1092"/>
        <v/>
      </c>
      <c r="EP919" t="str">
        <f t="shared" si="1093"/>
        <v/>
      </c>
      <c r="EQ919">
        <f t="shared" si="1094"/>
        <v>201</v>
      </c>
      <c r="ER919" t="str">
        <f t="shared" si="1095"/>
        <v/>
      </c>
      <c r="ES919" t="str">
        <f t="shared" si="1096"/>
        <v/>
      </c>
      <c r="ET919" t="str">
        <f t="shared" si="1097"/>
        <v/>
      </c>
      <c r="EU919" s="61" t="str">
        <f t="shared" si="1098"/>
        <v/>
      </c>
      <c r="EV919" s="53" t="str">
        <f>IF(ISNUMBER(EK919),EK919*#REF!,"")</f>
        <v/>
      </c>
      <c r="EW919" s="53" t="str">
        <f>IF(ISNUMBER(EL919),EL919*#REF!,"")</f>
        <v/>
      </c>
      <c r="EX919" s="53" t="str">
        <f>IF(ISNUMBER(EM919),EM919*#REF!,"")</f>
        <v/>
      </c>
      <c r="EY919" s="53" t="str">
        <f>IF(ISNUMBER(EN919),EN919*#REF!,"")</f>
        <v/>
      </c>
      <c r="EZ919" s="53" t="str">
        <f>IF(ISNUMBER(EO919),EO919*#REF!,"")</f>
        <v/>
      </c>
      <c r="FA919" s="53" t="str">
        <f>IF(ISNUMBER(EP919),EP919*#REF!,"")</f>
        <v/>
      </c>
      <c r="FB919" s="53" t="e">
        <f>IF(ISNUMBER(EQ919),EQ919*#REF!,"")</f>
        <v>#REF!</v>
      </c>
      <c r="FC919" s="53" t="str">
        <f>IF(ISNUMBER(ER919),ER919*#REF!,"")</f>
        <v/>
      </c>
      <c r="FD919" s="53" t="str">
        <f>IF(ISNUMBER(ES919),ES919*#REF!,"")</f>
        <v/>
      </c>
      <c r="FE919" s="53" t="str">
        <f>IF(ISNUMBER(ET919),ET919*#REF!,"")</f>
        <v/>
      </c>
      <c r="FF919" s="52" t="str">
        <f>IF(ISNUMBER(EU919),EU919*#REF!,"")</f>
        <v/>
      </c>
      <c r="FG919" s="55" t="str">
        <f t="shared" si="1099"/>
        <v/>
      </c>
      <c r="FH919" s="55" t="str">
        <f t="shared" si="1100"/>
        <v/>
      </c>
      <c r="FI919" s="55" t="str">
        <f t="shared" si="1101"/>
        <v/>
      </c>
      <c r="FJ919" s="55" t="str">
        <f t="shared" si="1102"/>
        <v/>
      </c>
      <c r="FK919" s="55" t="str">
        <f t="shared" si="1103"/>
        <v/>
      </c>
      <c r="FL919" s="55" t="str">
        <f t="shared" si="1104"/>
        <v/>
      </c>
      <c r="FM919" s="55" t="str">
        <f t="shared" si="1105"/>
        <v/>
      </c>
      <c r="FN919" s="55" t="str">
        <f t="shared" si="1106"/>
        <v/>
      </c>
      <c r="FO919" s="55" t="str">
        <f t="shared" si="1107"/>
        <v/>
      </c>
      <c r="FP919" s="55" t="str">
        <f t="shared" si="1108"/>
        <v/>
      </c>
      <c r="FQ919" s="59" t="str">
        <f t="shared" si="1109"/>
        <v/>
      </c>
      <c r="FR919" s="53" t="str">
        <f t="shared" si="1130"/>
        <v/>
      </c>
      <c r="FS919" s="53">
        <f t="shared" si="1110"/>
        <v>0</v>
      </c>
      <c r="FT919" s="19">
        <f t="shared" si="1111"/>
        <v>1</v>
      </c>
      <c r="FU919" s="19">
        <f t="shared" si="1112"/>
        <v>0</v>
      </c>
      <c r="FV919" s="19">
        <f t="shared" si="1113"/>
        <v>0</v>
      </c>
      <c r="FW919" s="50">
        <f t="shared" si="1114"/>
        <v>0</v>
      </c>
      <c r="FX919" s="120">
        <f t="shared" si="1115"/>
        <v>0</v>
      </c>
      <c r="FY919" s="120">
        <f t="shared" si="1116"/>
        <v>0</v>
      </c>
      <c r="FZ919" s="120">
        <f t="shared" si="1117"/>
        <v>0</v>
      </c>
      <c r="GA919" s="120">
        <f t="shared" si="1118"/>
        <v>0</v>
      </c>
      <c r="GB919" s="120">
        <f t="shared" si="1119"/>
        <v>0</v>
      </c>
      <c r="GC919" s="120">
        <f t="shared" si="1120"/>
        <v>0</v>
      </c>
      <c r="GD919" s="120">
        <f t="shared" si="1121"/>
        <v>0</v>
      </c>
      <c r="GE919" s="120">
        <f t="shared" si="1122"/>
        <v>0</v>
      </c>
      <c r="GF919" s="120">
        <f t="shared" si="1123"/>
        <v>0</v>
      </c>
      <c r="GG919">
        <f t="shared" si="1124"/>
        <v>0</v>
      </c>
      <c r="GH919">
        <f t="shared" si="1125"/>
        <v>0</v>
      </c>
      <c r="GI919">
        <v>6</v>
      </c>
      <c r="GJ919" t="str">
        <f t="shared" si="1126"/>
        <v/>
      </c>
    </row>
    <row r="920" spans="1:192" x14ac:dyDescent="0.2">
      <c r="A920" s="50">
        <f t="shared" si="1127"/>
        <v>919</v>
      </c>
      <c r="B920" s="58" t="s">
        <v>1119</v>
      </c>
      <c r="C920" s="58" t="s">
        <v>1120</v>
      </c>
      <c r="D920" s="58"/>
      <c r="E920" s="58"/>
      <c r="F920" s="271">
        <v>3538740</v>
      </c>
      <c r="G920" s="271">
        <v>5678030</v>
      </c>
      <c r="H920" s="77">
        <f t="shared" si="1066"/>
        <v>538650.07400000002</v>
      </c>
      <c r="I920" s="77">
        <f t="shared" si="1067"/>
        <v>5676198.5780000007</v>
      </c>
      <c r="J920" s="83">
        <v>330</v>
      </c>
      <c r="K920" s="83" t="s">
        <v>1333</v>
      </c>
      <c r="L920" s="83">
        <v>296</v>
      </c>
      <c r="M920" s="83">
        <v>115</v>
      </c>
      <c r="N920" s="19">
        <v>296</v>
      </c>
      <c r="O920" s="83"/>
      <c r="P920" s="83"/>
      <c r="Q920" s="58" t="s">
        <v>1339</v>
      </c>
      <c r="R920" s="58" t="s">
        <v>2883</v>
      </c>
      <c r="S920" s="58" t="s">
        <v>1324</v>
      </c>
      <c r="T920" s="241" t="str">
        <f t="shared" si="1068"/>
        <v>-</v>
      </c>
      <c r="U920" s="241" t="str">
        <f t="shared" si="1069"/>
        <v>-</v>
      </c>
      <c r="V920" s="241" t="str">
        <f t="shared" si="1070"/>
        <v>-</v>
      </c>
      <c r="W920" s="241" t="str">
        <f t="shared" si="1129"/>
        <v>-</v>
      </c>
      <c r="X920" s="260">
        <f t="shared" si="1128"/>
        <v>6</v>
      </c>
      <c r="Y920" s="261" t="str">
        <f t="shared" si="1131"/>
        <v/>
      </c>
      <c r="Z920" s="68"/>
      <c r="AA920" s="67">
        <v>33760</v>
      </c>
      <c r="AB920" s="77">
        <v>2</v>
      </c>
      <c r="AC920" s="58" t="s">
        <v>1038</v>
      </c>
      <c r="AD920" s="58" t="s">
        <v>2286</v>
      </c>
      <c r="AE920" s="70" t="s">
        <v>2753</v>
      </c>
      <c r="AF920" s="63">
        <v>14</v>
      </c>
      <c r="AG920" s="83">
        <v>276</v>
      </c>
      <c r="AH920" s="83">
        <v>6.5</v>
      </c>
      <c r="AI920" s="83"/>
      <c r="AJ920" s="83"/>
      <c r="AK920" s="83"/>
      <c r="AL920" s="83"/>
      <c r="AM920" s="83"/>
      <c r="AN920" s="58"/>
      <c r="AO920" s="58"/>
      <c r="AP920" s="83"/>
      <c r="AQ920" s="58"/>
      <c r="AS920" s="193">
        <f>SUM(AU920:BN920)+SUM(BO920:CL920)/1000</f>
        <v>231.7</v>
      </c>
      <c r="AT920" s="248" t="str">
        <f>FR920</f>
        <v/>
      </c>
      <c r="AU920" s="58">
        <v>8.6999999999999993</v>
      </c>
      <c r="AV920" s="58">
        <v>11.3</v>
      </c>
      <c r="AW920" s="58">
        <v>31.9</v>
      </c>
      <c r="AX920" s="58">
        <v>6.6</v>
      </c>
      <c r="AY920" s="65">
        <v>0.5</v>
      </c>
      <c r="AZ920" s="68">
        <v>170</v>
      </c>
      <c r="BA920" s="58"/>
      <c r="BB920" s="58">
        <v>2.5</v>
      </c>
      <c r="BC920" s="58"/>
      <c r="BD920" s="58" t="s">
        <v>2110</v>
      </c>
      <c r="BE920" s="58">
        <v>0.2</v>
      </c>
      <c r="BF920" s="58" t="s">
        <v>1384</v>
      </c>
      <c r="BG920" s="58"/>
      <c r="BH920" s="58"/>
      <c r="BI920" s="58"/>
      <c r="BJ920" s="58" t="s">
        <v>285</v>
      </c>
      <c r="BK920" s="58" t="s">
        <v>2111</v>
      </c>
      <c r="BL920" s="58"/>
      <c r="BM920" s="58"/>
      <c r="BN920" s="68">
        <v>0</v>
      </c>
      <c r="BO920" s="81"/>
      <c r="BP920" s="81" t="s">
        <v>460</v>
      </c>
      <c r="BQ920" s="81"/>
      <c r="BR920" s="81"/>
      <c r="BS920" s="81"/>
      <c r="BT920" s="81"/>
      <c r="BU920" s="81"/>
      <c r="BV920" s="81"/>
      <c r="BW920" s="81"/>
      <c r="BX920" s="81"/>
      <c r="BY920" s="81"/>
      <c r="BZ920" s="81"/>
      <c r="CA920" s="81"/>
      <c r="CB920" s="81"/>
      <c r="CC920" s="81"/>
      <c r="CD920" s="81"/>
      <c r="CE920" s="81"/>
      <c r="CF920" s="81"/>
      <c r="CG920" s="81"/>
      <c r="CH920" s="81"/>
      <c r="CI920" s="81"/>
      <c r="CJ920" s="81"/>
      <c r="CK920" s="81"/>
      <c r="CL920" s="82"/>
      <c r="CM920" s="81">
        <v>5.9</v>
      </c>
      <c r="CN920" s="81">
        <v>27.3</v>
      </c>
      <c r="CO920" s="81"/>
      <c r="CQ920" s="68"/>
      <c r="CR920" s="58"/>
      <c r="CS920" s="58"/>
      <c r="CT920" s="58"/>
      <c r="CU920" s="58"/>
      <c r="CV920" s="58"/>
      <c r="CW920" s="58"/>
      <c r="CX920" s="58"/>
      <c r="CY920" s="58"/>
      <c r="CZ920" s="58"/>
      <c r="DA920" s="68"/>
      <c r="DB920" s="81"/>
      <c r="DC920" s="81" t="s">
        <v>1826</v>
      </c>
      <c r="DD920" s="81"/>
      <c r="DE920" s="81">
        <v>-15.3</v>
      </c>
      <c r="DF920" s="90" t="s">
        <v>2511</v>
      </c>
      <c r="DG920" s="81">
        <v>-8.94</v>
      </c>
      <c r="DH920" s="81"/>
      <c r="DI920" s="81"/>
      <c r="DJ920" s="81"/>
      <c r="DK920" s="103"/>
      <c r="DL920" s="103"/>
      <c r="DM920" s="103"/>
      <c r="DN920" s="81"/>
      <c r="DO920" s="81"/>
      <c r="DP920" s="103"/>
      <c r="DQ920" s="103"/>
      <c r="DR920" s="103"/>
      <c r="DS920" s="104"/>
      <c r="DT920" s="50">
        <f t="shared" si="1071"/>
        <v>0</v>
      </c>
      <c r="DU920" s="73">
        <f t="shared" si="1072"/>
        <v>0</v>
      </c>
      <c r="DV920" s="73">
        <f t="shared" si="1073"/>
        <v>0</v>
      </c>
      <c r="DW920" s="73">
        <f t="shared" si="1074"/>
        <v>1</v>
      </c>
      <c r="DX920" s="73">
        <f t="shared" si="1075"/>
        <v>0</v>
      </c>
      <c r="DY920" s="125">
        <f t="shared" si="1076"/>
        <v>0</v>
      </c>
      <c r="DZ920" s="73">
        <f t="shared" si="1077"/>
        <v>1</v>
      </c>
      <c r="EA920" s="19">
        <f t="shared" si="1078"/>
        <v>0</v>
      </c>
      <c r="EB920" s="50">
        <f t="shared" si="1079"/>
        <v>0</v>
      </c>
      <c r="EC920" s="19">
        <f t="shared" si="1080"/>
        <v>1</v>
      </c>
      <c r="ED920" s="19">
        <f t="shared" si="1081"/>
        <v>0</v>
      </c>
      <c r="EE920" s="19">
        <f t="shared" si="1082"/>
        <v>0</v>
      </c>
      <c r="EF920" s="50">
        <f t="shared" si="1083"/>
        <v>0</v>
      </c>
      <c r="EG920" s="19">
        <f t="shared" si="1084"/>
        <v>1</v>
      </c>
      <c r="EH920" s="19">
        <f t="shared" si="1085"/>
        <v>0</v>
      </c>
      <c r="EI920" s="50">
        <f t="shared" si="1086"/>
        <v>0</v>
      </c>
      <c r="EJ920" s="125">
        <f t="shared" si="1087"/>
        <v>1</v>
      </c>
      <c r="EK920">
        <f t="shared" si="1088"/>
        <v>8.6999999999999993</v>
      </c>
      <c r="EL920">
        <f t="shared" si="1089"/>
        <v>2.5</v>
      </c>
      <c r="EM920">
        <f t="shared" si="1090"/>
        <v>11.3</v>
      </c>
      <c r="EN920">
        <f t="shared" si="1091"/>
        <v>31.9</v>
      </c>
      <c r="EO920" t="str">
        <f t="shared" si="1092"/>
        <v/>
      </c>
      <c r="EP920">
        <f t="shared" si="1093"/>
        <v>0.2</v>
      </c>
      <c r="EQ920">
        <f t="shared" si="1094"/>
        <v>170</v>
      </c>
      <c r="ER920" t="str">
        <f t="shared" si="1095"/>
        <v/>
      </c>
      <c r="ES920" t="str">
        <f t="shared" si="1096"/>
        <v/>
      </c>
      <c r="ET920">
        <f t="shared" si="1097"/>
        <v>0.5</v>
      </c>
      <c r="EU920" s="61">
        <f t="shared" si="1098"/>
        <v>6.6</v>
      </c>
      <c r="EV920" s="53" t="e">
        <f>IF(ISNUMBER(EK920),EK920*#REF!,"")</f>
        <v>#REF!</v>
      </c>
      <c r="EW920" s="53" t="e">
        <f>IF(ISNUMBER(EL920),EL920*#REF!,"")</f>
        <v>#REF!</v>
      </c>
      <c r="EX920" s="53" t="e">
        <f>IF(ISNUMBER(EM920),EM920*#REF!,"")</f>
        <v>#REF!</v>
      </c>
      <c r="EY920" s="53" t="e">
        <f>IF(ISNUMBER(EN920),EN920*#REF!,"")</f>
        <v>#REF!</v>
      </c>
      <c r="EZ920" s="53" t="str">
        <f>IF(ISNUMBER(EO920),EO920*#REF!,"")</f>
        <v/>
      </c>
      <c r="FA920" s="53" t="e">
        <f>IF(ISNUMBER(EP920),EP920*#REF!,"")</f>
        <v>#REF!</v>
      </c>
      <c r="FB920" s="53" t="e">
        <f>IF(ISNUMBER(EQ920),EQ920*#REF!,"")</f>
        <v>#REF!</v>
      </c>
      <c r="FC920" s="53" t="str">
        <f>IF(ISNUMBER(ER920),ER920*#REF!,"")</f>
        <v/>
      </c>
      <c r="FD920" s="53" t="str">
        <f>IF(ISNUMBER(ES920),ES920*#REF!,"")</f>
        <v/>
      </c>
      <c r="FE920" s="53" t="e">
        <f>IF(ISNUMBER(ET920),ET920*#REF!,"")</f>
        <v>#REF!</v>
      </c>
      <c r="FF920" s="52" t="e">
        <f>IF(ISNUMBER(EU920),EU920*#REF!,"")</f>
        <v>#REF!</v>
      </c>
      <c r="FG920" s="55" t="str">
        <f t="shared" si="1099"/>
        <v/>
      </c>
      <c r="FH920" s="55" t="str">
        <f t="shared" si="1100"/>
        <v/>
      </c>
      <c r="FI920" s="55" t="str">
        <f t="shared" si="1101"/>
        <v/>
      </c>
      <c r="FJ920" s="55" t="str">
        <f t="shared" si="1102"/>
        <v/>
      </c>
      <c r="FK920" s="55" t="str">
        <f t="shared" si="1103"/>
        <v/>
      </c>
      <c r="FL920" s="55" t="str">
        <f t="shared" si="1104"/>
        <v/>
      </c>
      <c r="FM920" s="55" t="str">
        <f t="shared" si="1105"/>
        <v/>
      </c>
      <c r="FN920" s="55" t="str">
        <f t="shared" si="1106"/>
        <v/>
      </c>
      <c r="FO920" s="55" t="str">
        <f t="shared" si="1107"/>
        <v/>
      </c>
      <c r="FP920" s="55" t="str">
        <f t="shared" si="1108"/>
        <v/>
      </c>
      <c r="FQ920" s="59" t="str">
        <f t="shared" si="1109"/>
        <v/>
      </c>
      <c r="FR920" s="53" t="str">
        <f t="shared" si="1130"/>
        <v/>
      </c>
      <c r="FS920" s="53" t="e">
        <f t="shared" si="1110"/>
        <v>#VALUE!</v>
      </c>
      <c r="FT920" s="19" t="e">
        <f t="shared" si="1111"/>
        <v>#VALUE!</v>
      </c>
      <c r="FU920" s="19" t="e">
        <f t="shared" si="1112"/>
        <v>#VALUE!</v>
      </c>
      <c r="FV920" s="19" t="e">
        <f t="shared" si="1113"/>
        <v>#VALUE!</v>
      </c>
      <c r="FW920" s="50" t="e">
        <f t="shared" si="1114"/>
        <v>#VALUE!</v>
      </c>
      <c r="FX920" s="120">
        <f t="shared" si="1115"/>
        <v>0</v>
      </c>
      <c r="FY920" s="120">
        <f t="shared" si="1116"/>
        <v>0</v>
      </c>
      <c r="FZ920" s="120">
        <f t="shared" si="1117"/>
        <v>0</v>
      </c>
      <c r="GA920" s="120">
        <f t="shared" si="1118"/>
        <v>0</v>
      </c>
      <c r="GB920" s="120">
        <f t="shared" si="1119"/>
        <v>0</v>
      </c>
      <c r="GC920" s="120">
        <f t="shared" si="1120"/>
        <v>0</v>
      </c>
      <c r="GD920" s="120">
        <f t="shared" si="1121"/>
        <v>0</v>
      </c>
      <c r="GE920" s="120">
        <f t="shared" si="1122"/>
        <v>0</v>
      </c>
      <c r="GF920" s="120">
        <f t="shared" si="1123"/>
        <v>0</v>
      </c>
      <c r="GG920">
        <f t="shared" si="1124"/>
        <v>0</v>
      </c>
      <c r="GH920">
        <f t="shared" si="1125"/>
        <v>0</v>
      </c>
      <c r="GI920">
        <v>6</v>
      </c>
      <c r="GJ920" t="str">
        <f t="shared" si="1126"/>
        <v/>
      </c>
    </row>
    <row r="921" spans="1:192" x14ac:dyDescent="0.2">
      <c r="A921" s="50">
        <f t="shared" si="1127"/>
        <v>920</v>
      </c>
      <c r="B921" s="58" t="s">
        <v>1119</v>
      </c>
      <c r="C921" s="58" t="s">
        <v>1121</v>
      </c>
      <c r="D921" s="58"/>
      <c r="E921" s="58"/>
      <c r="F921" s="271">
        <v>3538660</v>
      </c>
      <c r="G921" s="271">
        <v>5678660</v>
      </c>
      <c r="H921" s="77">
        <f t="shared" si="1066"/>
        <v>538570.10600000003</v>
      </c>
      <c r="I921" s="77">
        <f t="shared" si="1067"/>
        <v>5676828.3260000004</v>
      </c>
      <c r="J921" s="83">
        <v>326.77999999999997</v>
      </c>
      <c r="K921" s="83" t="s">
        <v>1333</v>
      </c>
      <c r="L921" s="83">
        <v>360</v>
      </c>
      <c r="M921" s="83">
        <v>168</v>
      </c>
      <c r="N921" s="19">
        <v>356</v>
      </c>
      <c r="O921" s="83"/>
      <c r="P921" s="83"/>
      <c r="Q921" s="58" t="s">
        <v>1339</v>
      </c>
      <c r="R921" s="58" t="s">
        <v>2884</v>
      </c>
      <c r="S921" s="58" t="s">
        <v>1324</v>
      </c>
      <c r="T921" s="241" t="str">
        <f t="shared" si="1068"/>
        <v>-</v>
      </c>
      <c r="U921" s="241" t="str">
        <f t="shared" si="1069"/>
        <v>-</v>
      </c>
      <c r="V921" s="241" t="str">
        <f t="shared" si="1070"/>
        <v>-</v>
      </c>
      <c r="W921" s="241" t="str">
        <f t="shared" si="1129"/>
        <v>-</v>
      </c>
      <c r="X921" s="260">
        <f t="shared" si="1128"/>
        <v>6</v>
      </c>
      <c r="Y921" s="261" t="str">
        <f t="shared" si="1131"/>
        <v/>
      </c>
      <c r="Z921" s="68"/>
      <c r="AA921" s="83" t="s">
        <v>1783</v>
      </c>
      <c r="AB921" s="77">
        <v>1</v>
      </c>
      <c r="AC921" s="58" t="s">
        <v>1038</v>
      </c>
      <c r="AD921" s="58" t="s">
        <v>2283</v>
      </c>
      <c r="AE921" s="70" t="s">
        <v>1431</v>
      </c>
      <c r="AF921" s="63">
        <v>16.899999999999999</v>
      </c>
      <c r="AG921" s="83"/>
      <c r="AH921" s="83">
        <v>7.2</v>
      </c>
      <c r="AI921" s="83"/>
      <c r="AJ921" s="83"/>
      <c r="AK921" s="83"/>
      <c r="AL921" s="83"/>
      <c r="AM921" s="83"/>
      <c r="AN921" s="58"/>
      <c r="AO921" s="58"/>
      <c r="AP921" s="83"/>
      <c r="AQ921" s="58"/>
      <c r="AS921" s="204"/>
      <c r="AT921" s="249"/>
      <c r="AU921" s="65"/>
      <c r="AV921" s="65"/>
      <c r="AW921" s="65"/>
      <c r="AX921" s="65"/>
      <c r="AY921" s="65"/>
      <c r="AZ921" s="70">
        <v>238</v>
      </c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68"/>
      <c r="BO921" s="81"/>
      <c r="BP921" s="81"/>
      <c r="BQ921" s="81"/>
      <c r="BR921" s="81"/>
      <c r="BS921" s="81"/>
      <c r="BT921" s="81"/>
      <c r="BU921" s="81"/>
      <c r="BV921" s="81"/>
      <c r="BW921" s="81"/>
      <c r="BX921" s="81"/>
      <c r="BY921" s="81"/>
      <c r="BZ921" s="81"/>
      <c r="CA921" s="81"/>
      <c r="CB921" s="81"/>
      <c r="CC921" s="81"/>
      <c r="CD921" s="81"/>
      <c r="CE921" s="81"/>
      <c r="CF921" s="81"/>
      <c r="CG921" s="81"/>
      <c r="CH921" s="81"/>
      <c r="CI921" s="81"/>
      <c r="CJ921" s="81"/>
      <c r="CK921" s="81"/>
      <c r="CL921" s="82"/>
      <c r="CM921" s="81"/>
      <c r="CN921" s="81">
        <v>20</v>
      </c>
      <c r="CO921" s="81"/>
      <c r="CQ921" s="68"/>
      <c r="CR921" s="58"/>
      <c r="CS921" s="58"/>
      <c r="CT921" s="58"/>
      <c r="CU921" s="58"/>
      <c r="CV921" s="58"/>
      <c r="CW921" s="58"/>
      <c r="CX921" s="58"/>
      <c r="CY921" s="58"/>
      <c r="CZ921" s="58"/>
      <c r="DA921" s="68"/>
      <c r="DB921" s="81"/>
      <c r="DC921" s="81" t="s">
        <v>1886</v>
      </c>
      <c r="DD921" s="81"/>
      <c r="DE921" s="81">
        <v>-13.3</v>
      </c>
      <c r="DF921" s="90" t="s">
        <v>2512</v>
      </c>
      <c r="DG921" s="81">
        <v>-8.75</v>
      </c>
      <c r="DH921" s="81"/>
      <c r="DI921" s="81"/>
      <c r="DJ921" s="81"/>
      <c r="DK921" s="103"/>
      <c r="DL921" s="103"/>
      <c r="DM921" s="103"/>
      <c r="DN921" s="81"/>
      <c r="DO921" s="81"/>
      <c r="DP921" s="103"/>
      <c r="DQ921" s="103"/>
      <c r="DR921" s="103"/>
      <c r="DS921" s="104"/>
      <c r="DT921" s="50">
        <f t="shared" si="1071"/>
        <v>1</v>
      </c>
      <c r="DU921" s="73">
        <f t="shared" si="1072"/>
        <v>0</v>
      </c>
      <c r="DV921" s="73">
        <f t="shared" si="1073"/>
        <v>0</v>
      </c>
      <c r="DW921" s="73">
        <f t="shared" si="1074"/>
        <v>1</v>
      </c>
      <c r="DX921" s="73">
        <f t="shared" si="1075"/>
        <v>0</v>
      </c>
      <c r="DY921" s="125">
        <f t="shared" si="1076"/>
        <v>0</v>
      </c>
      <c r="DZ921" s="73">
        <f t="shared" si="1077"/>
        <v>1</v>
      </c>
      <c r="EA921" s="19">
        <f t="shared" si="1078"/>
        <v>0</v>
      </c>
      <c r="EB921" s="50">
        <f t="shared" si="1079"/>
        <v>0</v>
      </c>
      <c r="EC921" s="19">
        <f t="shared" si="1080"/>
        <v>0</v>
      </c>
      <c r="ED921" s="19">
        <f t="shared" si="1081"/>
        <v>0</v>
      </c>
      <c r="EE921" s="19">
        <f t="shared" si="1082"/>
        <v>0</v>
      </c>
      <c r="EF921" s="50">
        <f t="shared" si="1083"/>
        <v>1</v>
      </c>
      <c r="EG921" s="19">
        <f t="shared" si="1084"/>
        <v>1</v>
      </c>
      <c r="EH921" s="19">
        <f t="shared" si="1085"/>
        <v>0</v>
      </c>
      <c r="EI921" s="50">
        <f t="shared" si="1086"/>
        <v>0</v>
      </c>
      <c r="EJ921" s="125">
        <f t="shared" si="1087"/>
        <v>1</v>
      </c>
      <c r="EK921" t="str">
        <f t="shared" si="1088"/>
        <v/>
      </c>
      <c r="EL921" t="str">
        <f t="shared" si="1089"/>
        <v/>
      </c>
      <c r="EM921" t="str">
        <f t="shared" si="1090"/>
        <v/>
      </c>
      <c r="EN921" t="str">
        <f t="shared" si="1091"/>
        <v/>
      </c>
      <c r="EO921" t="str">
        <f t="shared" si="1092"/>
        <v/>
      </c>
      <c r="EP921" t="str">
        <f t="shared" si="1093"/>
        <v/>
      </c>
      <c r="EQ921">
        <f t="shared" si="1094"/>
        <v>238</v>
      </c>
      <c r="ER921" t="str">
        <f t="shared" si="1095"/>
        <v/>
      </c>
      <c r="ES921" t="str">
        <f t="shared" si="1096"/>
        <v/>
      </c>
      <c r="ET921" t="str">
        <f t="shared" si="1097"/>
        <v/>
      </c>
      <c r="EU921" s="61" t="str">
        <f t="shared" si="1098"/>
        <v/>
      </c>
      <c r="EV921" s="53" t="str">
        <f>IF(ISNUMBER(EK921),EK921*#REF!,"")</f>
        <v/>
      </c>
      <c r="EW921" s="53" t="str">
        <f>IF(ISNUMBER(EL921),EL921*#REF!,"")</f>
        <v/>
      </c>
      <c r="EX921" s="53" t="str">
        <f>IF(ISNUMBER(EM921),EM921*#REF!,"")</f>
        <v/>
      </c>
      <c r="EY921" s="53" t="str">
        <f>IF(ISNUMBER(EN921),EN921*#REF!,"")</f>
        <v/>
      </c>
      <c r="EZ921" s="53" t="str">
        <f>IF(ISNUMBER(EO921),EO921*#REF!,"")</f>
        <v/>
      </c>
      <c r="FA921" s="53" t="str">
        <f>IF(ISNUMBER(EP921),EP921*#REF!,"")</f>
        <v/>
      </c>
      <c r="FB921" s="53" t="e">
        <f>IF(ISNUMBER(EQ921),EQ921*#REF!,"")</f>
        <v>#REF!</v>
      </c>
      <c r="FC921" s="53" t="str">
        <f>IF(ISNUMBER(ER921),ER921*#REF!,"")</f>
        <v/>
      </c>
      <c r="FD921" s="53" t="str">
        <f>IF(ISNUMBER(ES921),ES921*#REF!,"")</f>
        <v/>
      </c>
      <c r="FE921" s="53" t="str">
        <f>IF(ISNUMBER(ET921),ET921*#REF!,"")</f>
        <v/>
      </c>
      <c r="FF921" s="52" t="str">
        <f>IF(ISNUMBER(EU921),EU921*#REF!,"")</f>
        <v/>
      </c>
      <c r="FG921" s="55" t="str">
        <f t="shared" si="1099"/>
        <v/>
      </c>
      <c r="FH921" s="55" t="str">
        <f t="shared" si="1100"/>
        <v/>
      </c>
      <c r="FI921" s="55" t="str">
        <f t="shared" si="1101"/>
        <v/>
      </c>
      <c r="FJ921" s="55" t="str">
        <f t="shared" si="1102"/>
        <v/>
      </c>
      <c r="FK921" s="55" t="str">
        <f t="shared" si="1103"/>
        <v/>
      </c>
      <c r="FL921" s="55" t="str">
        <f t="shared" si="1104"/>
        <v/>
      </c>
      <c r="FM921" s="55" t="str">
        <f t="shared" si="1105"/>
        <v/>
      </c>
      <c r="FN921" s="55" t="str">
        <f t="shared" si="1106"/>
        <v/>
      </c>
      <c r="FO921" s="55" t="str">
        <f t="shared" si="1107"/>
        <v/>
      </c>
      <c r="FP921" s="55" t="str">
        <f t="shared" si="1108"/>
        <v/>
      </c>
      <c r="FQ921" s="59" t="str">
        <f t="shared" si="1109"/>
        <v/>
      </c>
      <c r="FR921" s="53" t="str">
        <f t="shared" si="1130"/>
        <v/>
      </c>
      <c r="FS921" s="53">
        <f t="shared" si="1110"/>
        <v>0</v>
      </c>
      <c r="FT921" s="19">
        <f t="shared" si="1111"/>
        <v>1</v>
      </c>
      <c r="FU921" s="19">
        <f t="shared" si="1112"/>
        <v>0</v>
      </c>
      <c r="FV921" s="19">
        <f t="shared" si="1113"/>
        <v>0</v>
      </c>
      <c r="FW921" s="50">
        <f t="shared" si="1114"/>
        <v>0</v>
      </c>
      <c r="FX921" s="120">
        <f t="shared" si="1115"/>
        <v>0</v>
      </c>
      <c r="FY921" s="120">
        <f t="shared" si="1116"/>
        <v>0</v>
      </c>
      <c r="FZ921" s="120">
        <f t="shared" si="1117"/>
        <v>0</v>
      </c>
      <c r="GA921" s="120">
        <f t="shared" si="1118"/>
        <v>0</v>
      </c>
      <c r="GB921" s="120">
        <f t="shared" si="1119"/>
        <v>0</v>
      </c>
      <c r="GC921" s="120">
        <f t="shared" si="1120"/>
        <v>0</v>
      </c>
      <c r="GD921" s="120">
        <f t="shared" si="1121"/>
        <v>0</v>
      </c>
      <c r="GE921" s="120">
        <f t="shared" si="1122"/>
        <v>0</v>
      </c>
      <c r="GF921" s="120">
        <f t="shared" si="1123"/>
        <v>0</v>
      </c>
      <c r="GG921">
        <f t="shared" si="1124"/>
        <v>0</v>
      </c>
      <c r="GH921">
        <f t="shared" si="1125"/>
        <v>0</v>
      </c>
      <c r="GI921">
        <v>6</v>
      </c>
      <c r="GJ921" t="str">
        <f t="shared" si="1126"/>
        <v/>
      </c>
    </row>
    <row r="922" spans="1:192" x14ac:dyDescent="0.2">
      <c r="A922" s="50">
        <f t="shared" si="1127"/>
        <v>921</v>
      </c>
      <c r="B922" s="58" t="s">
        <v>1119</v>
      </c>
      <c r="C922" s="58" t="s">
        <v>1121</v>
      </c>
      <c r="D922" s="58"/>
      <c r="E922" s="58"/>
      <c r="F922" s="271">
        <v>3538660</v>
      </c>
      <c r="G922" s="271">
        <v>5678660</v>
      </c>
      <c r="H922" s="77">
        <f t="shared" ref="H922:H985" si="1134">(MOD(F922,1000000)*0.9996)+125.57</f>
        <v>538570.10600000003</v>
      </c>
      <c r="I922" s="77">
        <f t="shared" ref="I922:I985" si="1135">G922*0.9996+439.79</f>
        <v>5676828.3260000004</v>
      </c>
      <c r="J922" s="83">
        <v>326.77999999999997</v>
      </c>
      <c r="K922" s="83" t="s">
        <v>1333</v>
      </c>
      <c r="L922" s="83">
        <v>360</v>
      </c>
      <c r="M922" s="83">
        <v>168</v>
      </c>
      <c r="N922" s="19">
        <v>356</v>
      </c>
      <c r="O922" s="83"/>
      <c r="P922" s="83"/>
      <c r="Q922" s="58" t="s">
        <v>1339</v>
      </c>
      <c r="R922" s="58" t="s">
        <v>2884</v>
      </c>
      <c r="S922" s="58" t="s">
        <v>1324</v>
      </c>
      <c r="T922" s="241" t="str">
        <f t="shared" ref="T922:T985" si="1136">IF(EA922=1,"T","-")</f>
        <v>-</v>
      </c>
      <c r="U922" s="241" t="str">
        <f t="shared" ref="U922:U985" si="1137">IF(ED922=1,"M","-")</f>
        <v>-</v>
      </c>
      <c r="V922" s="241" t="str">
        <f t="shared" ref="V922:V985" si="1138">IF(EE922=1,"B","-")</f>
        <v>-</v>
      </c>
      <c r="W922" s="241" t="str">
        <f t="shared" si="1129"/>
        <v>-</v>
      </c>
      <c r="X922" s="260">
        <f t="shared" si="1128"/>
        <v>6</v>
      </c>
      <c r="Y922" s="261" t="str">
        <f t="shared" si="1131"/>
        <v/>
      </c>
      <c r="Z922" s="68"/>
      <c r="AA922" s="67">
        <v>33760</v>
      </c>
      <c r="AB922" s="77">
        <v>2</v>
      </c>
      <c r="AC922" s="58" t="s">
        <v>1038</v>
      </c>
      <c r="AD922" s="58" t="s">
        <v>2286</v>
      </c>
      <c r="AE922" s="70" t="s">
        <v>2753</v>
      </c>
      <c r="AF922" s="63">
        <v>16.100000000000001</v>
      </c>
      <c r="AG922" s="83">
        <v>374</v>
      </c>
      <c r="AH922" s="83">
        <v>6.7</v>
      </c>
      <c r="AI922" s="83"/>
      <c r="AJ922" s="83"/>
      <c r="AK922" s="83"/>
      <c r="AL922" s="83"/>
      <c r="AM922" s="83"/>
      <c r="AN922" s="58"/>
      <c r="AO922" s="58"/>
      <c r="AP922" s="83"/>
      <c r="AQ922" s="58"/>
      <c r="AS922" s="193">
        <f t="shared" ref="AS922:AS927" si="1139">SUM(AU922:BN922)+SUM(BO922:CL922)/1000</f>
        <v>309.02999999999997</v>
      </c>
      <c r="AT922" s="248" t="str">
        <f t="shared" ref="AT922:AT927" si="1140">FR922</f>
        <v/>
      </c>
      <c r="AU922" s="58">
        <v>17.100000000000001</v>
      </c>
      <c r="AV922" s="58">
        <v>14.1</v>
      </c>
      <c r="AW922" s="58">
        <v>39.6</v>
      </c>
      <c r="AX922" s="58">
        <v>7.2</v>
      </c>
      <c r="AY922" s="65">
        <v>8</v>
      </c>
      <c r="AZ922" s="68">
        <v>220</v>
      </c>
      <c r="BA922" s="58"/>
      <c r="BB922" s="58">
        <v>2.7</v>
      </c>
      <c r="BC922" s="58"/>
      <c r="BD922" s="58" t="s">
        <v>2110</v>
      </c>
      <c r="BE922" s="58">
        <v>0.2</v>
      </c>
      <c r="BF922" s="58">
        <v>0.13</v>
      </c>
      <c r="BG922" s="58"/>
      <c r="BH922" s="58"/>
      <c r="BI922" s="58"/>
      <c r="BJ922" s="58" t="s">
        <v>285</v>
      </c>
      <c r="BK922" s="58" t="s">
        <v>2111</v>
      </c>
      <c r="BL922" s="58"/>
      <c r="BM922" s="58"/>
      <c r="BN922" s="68">
        <v>0</v>
      </c>
      <c r="BO922" s="81"/>
      <c r="BP922" s="81" t="s">
        <v>460</v>
      </c>
      <c r="BQ922" s="81"/>
      <c r="BR922" s="81"/>
      <c r="BS922" s="81"/>
      <c r="BT922" s="81"/>
      <c r="BU922" s="81"/>
      <c r="BV922" s="81"/>
      <c r="BW922" s="81"/>
      <c r="BX922" s="81"/>
      <c r="BY922" s="81"/>
      <c r="BZ922" s="81"/>
      <c r="CA922" s="81"/>
      <c r="CB922" s="81"/>
      <c r="CC922" s="81"/>
      <c r="CD922" s="81"/>
      <c r="CE922" s="81"/>
      <c r="CF922" s="81"/>
      <c r="CG922" s="81"/>
      <c r="CH922" s="81"/>
      <c r="CI922" s="81"/>
      <c r="CJ922" s="81"/>
      <c r="CK922" s="81"/>
      <c r="CL922" s="82"/>
      <c r="CM922" s="81">
        <v>3.5</v>
      </c>
      <c r="CN922" s="81">
        <v>10.6</v>
      </c>
      <c r="CO922" s="81"/>
      <c r="CQ922" s="68"/>
      <c r="CR922" s="58"/>
      <c r="CS922" s="58"/>
      <c r="CT922" s="58"/>
      <c r="CU922" s="58"/>
      <c r="CV922" s="58"/>
      <c r="CW922" s="58"/>
      <c r="CX922" s="58"/>
      <c r="CY922" s="58"/>
      <c r="CZ922" s="58"/>
      <c r="DA922" s="68"/>
      <c r="DB922" s="81"/>
      <c r="DC922" s="81" t="s">
        <v>1799</v>
      </c>
      <c r="DD922" s="81"/>
      <c r="DE922" s="95">
        <v>-12</v>
      </c>
      <c r="DF922" s="90" t="s">
        <v>2513</v>
      </c>
      <c r="DG922" s="81">
        <v>-8.92</v>
      </c>
      <c r="DH922" s="81"/>
      <c r="DI922" s="81"/>
      <c r="DJ922" s="81"/>
      <c r="DK922" s="103"/>
      <c r="DL922" s="103"/>
      <c r="DM922" s="103"/>
      <c r="DN922" s="81"/>
      <c r="DO922" s="81"/>
      <c r="DP922" s="103"/>
      <c r="DQ922" s="103"/>
      <c r="DR922" s="103"/>
      <c r="DS922" s="104"/>
      <c r="DT922" s="50">
        <f t="shared" ref="DT922:DT985" si="1141">IF(AB922=1,1,0)</f>
        <v>0</v>
      </c>
      <c r="DU922" s="73">
        <f t="shared" ref="DU922:DU985" si="1142">IF(L922&lt;10,1,IF(L922=10,1,0))</f>
        <v>0</v>
      </c>
      <c r="DV922" s="73">
        <f t="shared" ref="DV922:DV985" si="1143">IF(DU922=1,0,IF(L922&lt;100,1,IF(L922=100,1,0)))</f>
        <v>0</v>
      </c>
      <c r="DW922" s="73">
        <f t="shared" ref="DW922:DW985" si="1144">IF(DU922+DV922=1,0,IF(L922&lt;400,1,IF(L922=400,1,0)))</f>
        <v>1</v>
      </c>
      <c r="DX922" s="73">
        <f t="shared" ref="DX922:DX985" si="1145">IF(DU922+DV922+DW922=1,0,IF(L922&lt;10000,1,0))</f>
        <v>0</v>
      </c>
      <c r="DY922" s="125">
        <f t="shared" ref="DY922:DY985" si="1146">IF(DU922+DV922+DW922+DX922=1,0,1)</f>
        <v>0</v>
      </c>
      <c r="DZ922" s="73">
        <f t="shared" ref="DZ922:DZ985" si="1147">IF(AF922&lt;20,1,IF(AF922=20,1,0))</f>
        <v>1</v>
      </c>
      <c r="EA922" s="19">
        <f t="shared" ref="EA922:EA985" si="1148">IF(DZ922=1,0,IF(AF922&lt;100,1,0))</f>
        <v>0</v>
      </c>
      <c r="EB922" s="50">
        <f t="shared" ref="EB922:EB985" si="1149">IF(DZ922+EA922=1,0,1)</f>
        <v>0</v>
      </c>
      <c r="EC922" s="19">
        <f t="shared" ref="EC922:EC985" si="1150">IF(EE922+ED922=1,0,IF(AS922&gt;0,1,0))</f>
        <v>1</v>
      </c>
      <c r="ED922" s="19">
        <f t="shared" ref="ED922:ED985" si="1151">IF(EE922=1,0,IF(AS922&gt;1000,1,IF(AS922=1000,1,0)))</f>
        <v>0</v>
      </c>
      <c r="EE922" s="19">
        <f t="shared" ref="EE922:EE985" si="1152">IF(AU922+AX922&gt;14000,1,IF(AU922+AX922=14000,1,0))</f>
        <v>0</v>
      </c>
      <c r="EF922" s="50">
        <f t="shared" ref="EF922:EF985" si="1153">IF(EE922+ED922+EC922=1,0,1)</f>
        <v>0</v>
      </c>
      <c r="EG922" s="19">
        <f t="shared" ref="EG922:EG985" si="1154">IF(CN922&lt;1000,1,0)</f>
        <v>1</v>
      </c>
      <c r="EH922" s="19">
        <f t="shared" ref="EH922:EH985" si="1155">IF(EG922=1,0,IF(CN922&lt;100000,1,0))</f>
        <v>0</v>
      </c>
      <c r="EI922" s="50">
        <f t="shared" ref="EI922:EI985" si="1156">IF(EG922+EH922=1,0,1)</f>
        <v>0</v>
      </c>
      <c r="EJ922" s="125">
        <f t="shared" ref="EJ922:EJ985" si="1157">SUM(DW922:DX922,EA922,EE922,ED922,EH922)</f>
        <v>1</v>
      </c>
      <c r="EK922">
        <f t="shared" ref="EK922:EK985" si="1158">IF(ISNUMBER(AU922),AU922,"")</f>
        <v>17.100000000000001</v>
      </c>
      <c r="EL922">
        <f t="shared" ref="EL922:EL985" si="1159">IF(ISNUMBER(BB922),BB922,"")</f>
        <v>2.7</v>
      </c>
      <c r="EM922">
        <f t="shared" ref="EM922:EM985" si="1160">IF(ISNUMBER(AV922),AV922,"")</f>
        <v>14.1</v>
      </c>
      <c r="EN922">
        <f t="shared" ref="EN922:EN985" si="1161">IF(ISNUMBER(AW922),AW922,"")</f>
        <v>39.6</v>
      </c>
      <c r="EO922">
        <f t="shared" ref="EO922:EO985" si="1162">IF(ISNUMBER(BF922),BF922,"")</f>
        <v>0.13</v>
      </c>
      <c r="EP922">
        <f t="shared" ref="EP922:EP985" si="1163">IF(ISNUMBER(BE922),BE922,"")</f>
        <v>0.2</v>
      </c>
      <c r="EQ922">
        <f t="shared" ref="EQ922:EQ985" si="1164">IF(ISNUMBER(AZ922),AZ922,"")</f>
        <v>220</v>
      </c>
      <c r="ER922" t="str">
        <f t="shared" ref="ER922:ER985" si="1165">IF(ISNUMBER(BL922),BL922,"")</f>
        <v/>
      </c>
      <c r="ES922" t="str">
        <f t="shared" ref="ES922:ES985" si="1166">IF(ISNUMBER(BJ922),BJ922,"")</f>
        <v/>
      </c>
      <c r="ET922">
        <f t="shared" ref="ET922:ET985" si="1167">IF(ISNUMBER(AY922),AY922,"")</f>
        <v>8</v>
      </c>
      <c r="EU922" s="61">
        <f t="shared" ref="EU922:EU985" si="1168">IF(ISNUMBER(AX922),AX922,"")</f>
        <v>7.2</v>
      </c>
      <c r="EV922" s="53" t="e">
        <f>IF(ISNUMBER(EK922),EK922*#REF!,"")</f>
        <v>#REF!</v>
      </c>
      <c r="EW922" s="53" t="e">
        <f>IF(ISNUMBER(EL922),EL922*#REF!,"")</f>
        <v>#REF!</v>
      </c>
      <c r="EX922" s="53" t="e">
        <f>IF(ISNUMBER(EM922),EM922*#REF!,"")</f>
        <v>#REF!</v>
      </c>
      <c r="EY922" s="53" t="e">
        <f>IF(ISNUMBER(EN922),EN922*#REF!,"")</f>
        <v>#REF!</v>
      </c>
      <c r="EZ922" s="53" t="e">
        <f>IF(ISNUMBER(EO922),EO922*#REF!,"")</f>
        <v>#REF!</v>
      </c>
      <c r="FA922" s="53" t="e">
        <f>IF(ISNUMBER(EP922),EP922*#REF!,"")</f>
        <v>#REF!</v>
      </c>
      <c r="FB922" s="53" t="e">
        <f>IF(ISNUMBER(EQ922),EQ922*#REF!,"")</f>
        <v>#REF!</v>
      </c>
      <c r="FC922" s="53" t="str">
        <f>IF(ISNUMBER(ER922),ER922*#REF!,"")</f>
        <v/>
      </c>
      <c r="FD922" s="53" t="str">
        <f>IF(ISNUMBER(ES922),ES922*#REF!,"")</f>
        <v/>
      </c>
      <c r="FE922" s="53" t="e">
        <f>IF(ISNUMBER(ET922),ET922*#REF!,"")</f>
        <v>#REF!</v>
      </c>
      <c r="FF922" s="52" t="e">
        <f>IF(ISNUMBER(EU922),EU922*#REF!,"")</f>
        <v>#REF!</v>
      </c>
      <c r="FG922" s="55" t="str">
        <f t="shared" ref="FG922:FG985" si="1169">IF(ISNUMBER(EV922),EV922/SUM($EV922:$FA922)*100,"")</f>
        <v/>
      </c>
      <c r="FH922" s="55" t="str">
        <f t="shared" ref="FH922:FH985" si="1170">IF(ISNUMBER(EW922),EW922/SUM($EV922:$FA922)*100,"")</f>
        <v/>
      </c>
      <c r="FI922" s="55" t="str">
        <f t="shared" ref="FI922:FI985" si="1171">IF(ISNUMBER(EX922),EX922/SUM($EV922:$FA922)*100,"")</f>
        <v/>
      </c>
      <c r="FJ922" s="55" t="str">
        <f t="shared" ref="FJ922:FJ985" si="1172">IF(ISNUMBER(EY922),EY922/SUM($EV922:$FA922)*100,"")</f>
        <v/>
      </c>
      <c r="FK922" s="55" t="str">
        <f t="shared" ref="FK922:FK985" si="1173">IF(ISNUMBER(EZ922),EZ922/SUM($EV922:$FA922)*100,"")</f>
        <v/>
      </c>
      <c r="FL922" s="55" t="str">
        <f t="shared" ref="FL922:FL985" si="1174">IF(ISNUMBER(FA922),FA922/SUM($EV922:$FA922)*100,"")</f>
        <v/>
      </c>
      <c r="FM922" s="55" t="str">
        <f t="shared" ref="FM922:FM985" si="1175">IF(ISNUMBER(FB922),FB922/SUM($FB922:$FF922)*100,"")</f>
        <v/>
      </c>
      <c r="FN922" s="55" t="str">
        <f t="shared" ref="FN922:FN985" si="1176">IF(ISNUMBER(FC922),FC922/SUM($FB922:$FF922)*100,"")</f>
        <v/>
      </c>
      <c r="FO922" s="55" t="str">
        <f t="shared" ref="FO922:FO985" si="1177">IF(ISNUMBER(FD922),FD922/SUM($FB922:$FF922)*100,"")</f>
        <v/>
      </c>
      <c r="FP922" s="55" t="str">
        <f t="shared" ref="FP922:FP985" si="1178">IF(ISNUMBER(FE922),FE922/SUM($FB922:$FF922)*100,"")</f>
        <v/>
      </c>
      <c r="FQ922" s="59" t="str">
        <f t="shared" ref="FQ922:FQ985" si="1179">IF(ISNUMBER(FF922),FF922/SUM($FB922:$FF922)*100,"")</f>
        <v/>
      </c>
      <c r="FR922" s="53" t="str">
        <f t="shared" si="1130"/>
        <v/>
      </c>
      <c r="FS922" s="53" t="e">
        <f t="shared" ref="FS922:FS985" si="1180">ABS(AT922)</f>
        <v>#VALUE!</v>
      </c>
      <c r="FT922" s="19" t="e">
        <f t="shared" ref="FT922:FT985" si="1181">IF(FS922=0,1,0)</f>
        <v>#VALUE!</v>
      </c>
      <c r="FU922" s="19" t="e">
        <f t="shared" ref="FU922:FU985" si="1182">IF(FT922=1,0,IF(FS922&lt;5,1,0))</f>
        <v>#VALUE!</v>
      </c>
      <c r="FV922" s="19" t="e">
        <f t="shared" ref="FV922:FV985" si="1183">IF(FT922+FU922=1,0,IF(FS922&lt;10,1,0))</f>
        <v>#VALUE!</v>
      </c>
      <c r="FW922" s="50" t="e">
        <f t="shared" ref="FW922:FW985" si="1184">IF(FT922+FU922+FV922=1,0,1)</f>
        <v>#VALUE!</v>
      </c>
      <c r="FX922" s="120">
        <f t="shared" ref="FX922:FX985" si="1185">IF(ISNUMBER(FG922),IF(FG922&gt;20,FG922,0),0)</f>
        <v>0</v>
      </c>
      <c r="FY922" s="120">
        <f t="shared" ref="FY922:FY985" si="1186">IF(ISNUMBER(FJ922),IF(FJ922&gt;20,FJ922,0),0)</f>
        <v>0</v>
      </c>
      <c r="FZ922" s="120">
        <f t="shared" ref="FZ922:FZ985" si="1187">IF(ISNUMBER(FI922),IF(FI922&gt;20,FI922,0),0)</f>
        <v>0</v>
      </c>
      <c r="GA922" s="120">
        <f t="shared" ref="GA922:GA985" si="1188">IF(ISNUMBER(FQ922),IF(FQ922&gt;20,FQ922,0),0)</f>
        <v>0</v>
      </c>
      <c r="GB922" s="120">
        <f t="shared" ref="GB922:GB985" si="1189">IF(ISNUMBER(FM922),IF(FM922&gt;20,FM922,0),0)</f>
        <v>0</v>
      </c>
      <c r="GC922" s="120">
        <f t="shared" ref="GC922:GC985" si="1190">IF(ISNUMBER(FP922),IF(FP922&gt;20,FP922,0),0)</f>
        <v>0</v>
      </c>
      <c r="GD922" s="120">
        <f t="shared" ref="GD922:GD985" si="1191">IF(ISNUMBER(FH922),IF(FH922&gt;20,FH922,0),0)</f>
        <v>0</v>
      </c>
      <c r="GE922" s="120">
        <f t="shared" ref="GE922:GE985" si="1192">IF(ISNUMBER(FL922),IF(FL922&gt;20,FL922,0),0)</f>
        <v>0</v>
      </c>
      <c r="GF922" s="120">
        <f t="shared" ref="GF922:GF985" si="1193">IF(ISNUMBER(FK922),IF(FK922&gt;20,FK922,0),0)</f>
        <v>0</v>
      </c>
      <c r="GG922">
        <f t="shared" ref="GG922:GG985" si="1194">IF(GD922&gt;20,GD922,IF(GE922&gt;20,GE922,IF(GF922&gt;20,GF922,0)))</f>
        <v>0</v>
      </c>
      <c r="GH922">
        <f t="shared" ref="GH922:GH985" si="1195">IF(ISNUMBER(FO922),IF(FO922&gt;20,FO922,0),0)</f>
        <v>0</v>
      </c>
      <c r="GI922">
        <v>6</v>
      </c>
      <c r="GJ922" t="str">
        <f t="shared" ref="GJ922:GJ985" si="1196">IF(ISNUMBER(FR922),IF(GH922&gt;0,"NO3",IF(GB922+GC922=0,"Cl",IF(GA922+GC922=0,"HCO3",IF(GA922+GB922=0,"SO4",IF(GC922=0,IF(GA922&gt;GB922,"Cl-HCO3","HCO3-Cl"),IF(GB922=0,IF(GA922&gt;GC922,"Cl-SO4","SO4-Cl"),IF(GA922=0,IF(GB922&gt;GC922,"HCO3-SO4","SO4-HCO3"),IF(GA922&gt;GB922,IF(GA922&gt;GC922,IF(GB922&gt;GC922,"Cl-HCO3-SO4","Cl-SO4-HCO3"),"SO4-Cl-HCO3"),IF(GB922&gt;GA922,IF(GB922&gt;GC922,IF(GA922&gt;GC922,"HCO3-Cl-SO4","HCO3-SO4-Cl"),"SO4-HCO3-Cl"),"x"))))))))),"")</f>
        <v/>
      </c>
    </row>
    <row r="923" spans="1:192" x14ac:dyDescent="0.2">
      <c r="A923" s="50">
        <f t="shared" si="1127"/>
        <v>922</v>
      </c>
      <c r="B923" s="2" t="s">
        <v>517</v>
      </c>
      <c r="C923" s="2" t="s">
        <v>518</v>
      </c>
      <c r="D923" s="2"/>
      <c r="E923" s="2"/>
      <c r="F923" s="19">
        <v>3562900</v>
      </c>
      <c r="G923" s="19">
        <v>5658550</v>
      </c>
      <c r="H923" s="77">
        <f t="shared" si="1134"/>
        <v>562800.40999999992</v>
      </c>
      <c r="I923" s="77">
        <f t="shared" si="1135"/>
        <v>5656726.3700000001</v>
      </c>
      <c r="J923" s="19">
        <v>260</v>
      </c>
      <c r="K923" s="66" t="s">
        <v>1335</v>
      </c>
      <c r="L923" s="66">
        <v>0</v>
      </c>
      <c r="Q923" s="2" t="s">
        <v>1343</v>
      </c>
      <c r="R923" s="2" t="s">
        <v>2864</v>
      </c>
      <c r="S923" s="2" t="s">
        <v>1325</v>
      </c>
      <c r="T923" s="241" t="str">
        <f t="shared" si="1136"/>
        <v>-</v>
      </c>
      <c r="U923" s="241" t="str">
        <f t="shared" si="1137"/>
        <v>M</v>
      </c>
      <c r="V923" s="241" t="str">
        <f t="shared" si="1138"/>
        <v>-</v>
      </c>
      <c r="W923" s="241" t="str">
        <f t="shared" si="1129"/>
        <v>-</v>
      </c>
      <c r="X923" s="260">
        <f t="shared" si="1128"/>
        <v>6</v>
      </c>
      <c r="Y923" s="261" t="str">
        <f t="shared" si="1131"/>
        <v/>
      </c>
      <c r="Z923" s="56"/>
      <c r="AA923" s="106">
        <v>26947</v>
      </c>
      <c r="AB923" s="76">
        <v>1</v>
      </c>
      <c r="AC923" s="2" t="s">
        <v>2963</v>
      </c>
      <c r="AD923" s="2" t="s">
        <v>1903</v>
      </c>
      <c r="AE923" s="57" t="s">
        <v>2673</v>
      </c>
      <c r="AF923" s="66">
        <v>7.6</v>
      </c>
      <c r="AH923" s="19">
        <v>7.4</v>
      </c>
      <c r="AN923">
        <v>96.89</v>
      </c>
      <c r="AO923">
        <v>12.6</v>
      </c>
      <c r="AP923" s="19">
        <v>3.4</v>
      </c>
      <c r="AS923" s="193">
        <f t="shared" si="1139"/>
        <v>2428.2000000000003</v>
      </c>
      <c r="AT923" s="248" t="str">
        <f t="shared" si="1140"/>
        <v/>
      </c>
      <c r="AU923">
        <v>10.99</v>
      </c>
      <c r="AV923">
        <v>67.599999999999994</v>
      </c>
      <c r="AW923">
        <v>581.16</v>
      </c>
      <c r="AX923">
        <v>24.61</v>
      </c>
      <c r="AY923">
        <v>1429.46</v>
      </c>
      <c r="AZ923" s="61">
        <v>274.5</v>
      </c>
      <c r="BB923">
        <v>1.83</v>
      </c>
      <c r="BD923">
        <v>0.55000000000000004</v>
      </c>
      <c r="BJ923">
        <v>20.47</v>
      </c>
      <c r="BM923">
        <v>17.03</v>
      </c>
      <c r="CN923" s="90" t="s">
        <v>3088</v>
      </c>
      <c r="DB923" s="103"/>
      <c r="DC923" s="103"/>
      <c r="DD923" s="103"/>
      <c r="DE923" s="103"/>
      <c r="DF923" s="103"/>
      <c r="DG923" s="103"/>
      <c r="DH923" s="103"/>
      <c r="DI923" s="103"/>
      <c r="DJ923" s="103"/>
      <c r="DK923" s="103"/>
      <c r="DL923" s="103"/>
      <c r="DM923" s="103"/>
      <c r="DN923" s="103"/>
      <c r="DO923" s="103"/>
      <c r="DP923" s="103"/>
      <c r="DQ923" s="103"/>
      <c r="DR923" s="103"/>
      <c r="DS923" s="104"/>
      <c r="DT923" s="50">
        <f t="shared" si="1141"/>
        <v>1</v>
      </c>
      <c r="DU923" s="73">
        <f t="shared" si="1142"/>
        <v>1</v>
      </c>
      <c r="DV923" s="73">
        <f t="shared" si="1143"/>
        <v>0</v>
      </c>
      <c r="DW923" s="73">
        <f t="shared" si="1144"/>
        <v>0</v>
      </c>
      <c r="DX923" s="73">
        <f t="shared" si="1145"/>
        <v>0</v>
      </c>
      <c r="DY923" s="125">
        <f t="shared" si="1146"/>
        <v>0</v>
      </c>
      <c r="DZ923" s="73">
        <f t="shared" si="1147"/>
        <v>1</v>
      </c>
      <c r="EA923" s="19">
        <f t="shared" si="1148"/>
        <v>0</v>
      </c>
      <c r="EB923" s="50">
        <f t="shared" si="1149"/>
        <v>0</v>
      </c>
      <c r="EC923" s="19">
        <f t="shared" si="1150"/>
        <v>0</v>
      </c>
      <c r="ED923" s="19">
        <f t="shared" si="1151"/>
        <v>1</v>
      </c>
      <c r="EE923" s="19">
        <f t="shared" si="1152"/>
        <v>0</v>
      </c>
      <c r="EF923" s="50">
        <f t="shared" si="1153"/>
        <v>0</v>
      </c>
      <c r="EG923" s="19">
        <f t="shared" si="1154"/>
        <v>0</v>
      </c>
      <c r="EH923" s="19">
        <f t="shared" si="1155"/>
        <v>0</v>
      </c>
      <c r="EI923" s="50">
        <f t="shared" si="1156"/>
        <v>1</v>
      </c>
      <c r="EJ923" s="125">
        <f t="shared" si="1157"/>
        <v>1</v>
      </c>
      <c r="EK923">
        <f t="shared" si="1158"/>
        <v>10.99</v>
      </c>
      <c r="EL923">
        <f t="shared" si="1159"/>
        <v>1.83</v>
      </c>
      <c r="EM923">
        <f t="shared" si="1160"/>
        <v>67.599999999999994</v>
      </c>
      <c r="EN923">
        <f t="shared" si="1161"/>
        <v>581.16</v>
      </c>
      <c r="EO923" t="str">
        <f t="shared" si="1162"/>
        <v/>
      </c>
      <c r="EP923" t="str">
        <f t="shared" si="1163"/>
        <v/>
      </c>
      <c r="EQ923">
        <f t="shared" si="1164"/>
        <v>274.5</v>
      </c>
      <c r="ER923" t="str">
        <f t="shared" si="1165"/>
        <v/>
      </c>
      <c r="ES923">
        <f t="shared" si="1166"/>
        <v>20.47</v>
      </c>
      <c r="ET923">
        <f t="shared" si="1167"/>
        <v>1429.46</v>
      </c>
      <c r="EU923" s="61">
        <f t="shared" si="1168"/>
        <v>24.61</v>
      </c>
      <c r="EV923" s="53" t="e">
        <f>IF(ISNUMBER(EK923),EK923*#REF!,"")</f>
        <v>#REF!</v>
      </c>
      <c r="EW923" s="53" t="e">
        <f>IF(ISNUMBER(EL923),EL923*#REF!,"")</f>
        <v>#REF!</v>
      </c>
      <c r="EX923" s="53" t="e">
        <f>IF(ISNUMBER(EM923),EM923*#REF!,"")</f>
        <v>#REF!</v>
      </c>
      <c r="EY923" s="53" t="e">
        <f>IF(ISNUMBER(EN923),EN923*#REF!,"")</f>
        <v>#REF!</v>
      </c>
      <c r="EZ923" s="53" t="str">
        <f>IF(ISNUMBER(EO923),EO923*#REF!,"")</f>
        <v/>
      </c>
      <c r="FA923" s="53" t="str">
        <f>IF(ISNUMBER(EP923),EP923*#REF!,"")</f>
        <v/>
      </c>
      <c r="FB923" s="53" t="e">
        <f>IF(ISNUMBER(EQ923),EQ923*#REF!,"")</f>
        <v>#REF!</v>
      </c>
      <c r="FC923" s="53" t="str">
        <f>IF(ISNUMBER(ER923),ER923*#REF!,"")</f>
        <v/>
      </c>
      <c r="FD923" s="53" t="e">
        <f>IF(ISNUMBER(ES923),ES923*#REF!,"")</f>
        <v>#REF!</v>
      </c>
      <c r="FE923" s="53" t="e">
        <f>IF(ISNUMBER(ET923),ET923*#REF!,"")</f>
        <v>#REF!</v>
      </c>
      <c r="FF923" s="52" t="e">
        <f>IF(ISNUMBER(EU923),EU923*#REF!,"")</f>
        <v>#REF!</v>
      </c>
      <c r="FG923" s="55" t="str">
        <f t="shared" si="1169"/>
        <v/>
      </c>
      <c r="FH923" s="55" t="str">
        <f t="shared" si="1170"/>
        <v/>
      </c>
      <c r="FI923" s="55" t="str">
        <f t="shared" si="1171"/>
        <v/>
      </c>
      <c r="FJ923" s="55" t="str">
        <f t="shared" si="1172"/>
        <v/>
      </c>
      <c r="FK923" s="55" t="str">
        <f t="shared" si="1173"/>
        <v/>
      </c>
      <c r="FL923" s="55" t="str">
        <f t="shared" si="1174"/>
        <v/>
      </c>
      <c r="FM923" s="55" t="str">
        <f t="shared" si="1175"/>
        <v/>
      </c>
      <c r="FN923" s="55" t="str">
        <f t="shared" si="1176"/>
        <v/>
      </c>
      <c r="FO923" s="55" t="str">
        <f t="shared" si="1177"/>
        <v/>
      </c>
      <c r="FP923" s="55" t="str">
        <f t="shared" si="1178"/>
        <v/>
      </c>
      <c r="FQ923" s="59" t="str">
        <f t="shared" si="1179"/>
        <v/>
      </c>
      <c r="FR923" s="53" t="str">
        <f t="shared" si="1130"/>
        <v/>
      </c>
      <c r="FS923" s="53" t="e">
        <f t="shared" si="1180"/>
        <v>#VALUE!</v>
      </c>
      <c r="FT923" s="19" t="e">
        <f t="shared" si="1181"/>
        <v>#VALUE!</v>
      </c>
      <c r="FU923" s="19" t="e">
        <f t="shared" si="1182"/>
        <v>#VALUE!</v>
      </c>
      <c r="FV923" s="19" t="e">
        <f t="shared" si="1183"/>
        <v>#VALUE!</v>
      </c>
      <c r="FW923" s="50" t="e">
        <f t="shared" si="1184"/>
        <v>#VALUE!</v>
      </c>
      <c r="FX923" s="120">
        <f t="shared" si="1185"/>
        <v>0</v>
      </c>
      <c r="FY923" s="120">
        <f t="shared" si="1186"/>
        <v>0</v>
      </c>
      <c r="FZ923" s="120">
        <f t="shared" si="1187"/>
        <v>0</v>
      </c>
      <c r="GA923" s="120">
        <f t="shared" si="1188"/>
        <v>0</v>
      </c>
      <c r="GB923" s="120">
        <f t="shared" si="1189"/>
        <v>0</v>
      </c>
      <c r="GC923" s="120">
        <f t="shared" si="1190"/>
        <v>0</v>
      </c>
      <c r="GD923" s="120">
        <f t="shared" si="1191"/>
        <v>0</v>
      </c>
      <c r="GE923" s="120">
        <f t="shared" si="1192"/>
        <v>0</v>
      </c>
      <c r="GF923" s="120">
        <f t="shared" si="1193"/>
        <v>0</v>
      </c>
      <c r="GG923">
        <f t="shared" si="1194"/>
        <v>0</v>
      </c>
      <c r="GH923">
        <f t="shared" si="1195"/>
        <v>0</v>
      </c>
      <c r="GI923">
        <v>6</v>
      </c>
      <c r="GJ923" t="str">
        <f t="shared" si="1196"/>
        <v/>
      </c>
    </row>
    <row r="924" spans="1:192" x14ac:dyDescent="0.2">
      <c r="A924" s="50">
        <f t="shared" si="1127"/>
        <v>923</v>
      </c>
      <c r="B924" s="2" t="s">
        <v>934</v>
      </c>
      <c r="C924" s="2" t="s">
        <v>935</v>
      </c>
      <c r="D924" s="2"/>
      <c r="E924" s="2"/>
      <c r="F924" s="19">
        <v>3570175</v>
      </c>
      <c r="G924" s="19">
        <v>5659100</v>
      </c>
      <c r="H924" s="77">
        <f t="shared" si="1134"/>
        <v>570072.5</v>
      </c>
      <c r="I924" s="77">
        <f t="shared" si="1135"/>
        <v>5657276.1500000004</v>
      </c>
      <c r="J924" s="19">
        <v>241.36</v>
      </c>
      <c r="K924" s="66" t="s">
        <v>1335</v>
      </c>
      <c r="L924" s="66">
        <v>0</v>
      </c>
      <c r="Q924" s="2" t="s">
        <v>2833</v>
      </c>
      <c r="R924" s="2" t="s">
        <v>2903</v>
      </c>
      <c r="S924" s="2" t="s">
        <v>1325</v>
      </c>
      <c r="T924" s="241" t="str">
        <f t="shared" si="1136"/>
        <v>-</v>
      </c>
      <c r="U924" s="241" t="str">
        <f t="shared" si="1137"/>
        <v>-</v>
      </c>
      <c r="V924" s="241" t="str">
        <f t="shared" si="1138"/>
        <v>-</v>
      </c>
      <c r="W924" s="241" t="str">
        <f t="shared" si="1129"/>
        <v>-</v>
      </c>
      <c r="X924" s="260">
        <f t="shared" si="1128"/>
        <v>6</v>
      </c>
      <c r="Y924" s="261" t="str">
        <f t="shared" si="1131"/>
        <v/>
      </c>
      <c r="Z924" s="56"/>
      <c r="AA924" s="86">
        <v>34737</v>
      </c>
      <c r="AB924" s="76">
        <v>1</v>
      </c>
      <c r="AC924" s="2"/>
      <c r="AD924" s="2" t="s">
        <v>2514</v>
      </c>
      <c r="AE924" s="56"/>
      <c r="AF924" s="66">
        <v>8.8000000000000007</v>
      </c>
      <c r="AG924" s="19">
        <v>703</v>
      </c>
      <c r="AH924" s="19">
        <v>7.32</v>
      </c>
      <c r="AS924" s="193">
        <f t="shared" si="1139"/>
        <v>584.98100000000011</v>
      </c>
      <c r="AT924" s="248" t="str">
        <f t="shared" si="1140"/>
        <v/>
      </c>
      <c r="AU924">
        <v>4.0999999999999996</v>
      </c>
      <c r="AV924">
        <v>22</v>
      </c>
      <c r="AW924">
        <v>110</v>
      </c>
      <c r="AX924">
        <v>21</v>
      </c>
      <c r="AY924">
        <v>64</v>
      </c>
      <c r="AZ924" s="61">
        <v>320</v>
      </c>
      <c r="BB924">
        <v>1.7</v>
      </c>
      <c r="BD924">
        <v>0</v>
      </c>
      <c r="BE924">
        <v>4.1000000000000002E-2</v>
      </c>
      <c r="BF924">
        <v>0</v>
      </c>
      <c r="BJ924">
        <v>42</v>
      </c>
      <c r="BK924">
        <v>0</v>
      </c>
      <c r="BN924" s="61">
        <v>0</v>
      </c>
      <c r="BP924">
        <v>140</v>
      </c>
      <c r="CM924">
        <v>8.5</v>
      </c>
      <c r="CN924" s="90">
        <v>17</v>
      </c>
      <c r="DB924" s="103"/>
      <c r="DC924" s="103"/>
      <c r="DD924" s="103"/>
      <c r="DE924" s="103"/>
      <c r="DF924" s="103"/>
      <c r="DG924" s="103"/>
      <c r="DH924" s="103">
        <v>14</v>
      </c>
      <c r="DI924" s="103"/>
      <c r="DJ924" s="103"/>
      <c r="DK924" s="103"/>
      <c r="DL924" s="103"/>
      <c r="DM924" s="103"/>
      <c r="DN924" s="103"/>
      <c r="DO924" s="103"/>
      <c r="DP924" s="103"/>
      <c r="DQ924" s="103"/>
      <c r="DR924" s="103"/>
      <c r="DS924" s="104"/>
      <c r="DT924" s="50">
        <f t="shared" si="1141"/>
        <v>1</v>
      </c>
      <c r="DU924" s="73">
        <f t="shared" si="1142"/>
        <v>1</v>
      </c>
      <c r="DV924" s="73">
        <f t="shared" si="1143"/>
        <v>0</v>
      </c>
      <c r="DW924" s="73">
        <f t="shared" si="1144"/>
        <v>0</v>
      </c>
      <c r="DX924" s="73">
        <f t="shared" si="1145"/>
        <v>0</v>
      </c>
      <c r="DY924" s="125">
        <f t="shared" si="1146"/>
        <v>0</v>
      </c>
      <c r="DZ924" s="73">
        <f t="shared" si="1147"/>
        <v>1</v>
      </c>
      <c r="EA924" s="19">
        <f t="shared" si="1148"/>
        <v>0</v>
      </c>
      <c r="EB924" s="50">
        <f t="shared" si="1149"/>
        <v>0</v>
      </c>
      <c r="EC924" s="19">
        <f t="shared" si="1150"/>
        <v>1</v>
      </c>
      <c r="ED924" s="19">
        <f t="shared" si="1151"/>
        <v>0</v>
      </c>
      <c r="EE924" s="19">
        <f t="shared" si="1152"/>
        <v>0</v>
      </c>
      <c r="EF924" s="50">
        <f t="shared" si="1153"/>
        <v>0</v>
      </c>
      <c r="EG924" s="19">
        <f t="shared" si="1154"/>
        <v>1</v>
      </c>
      <c r="EH924" s="19">
        <f t="shared" si="1155"/>
        <v>0</v>
      </c>
      <c r="EI924" s="50">
        <f t="shared" si="1156"/>
        <v>0</v>
      </c>
      <c r="EJ924" s="125">
        <f t="shared" si="1157"/>
        <v>0</v>
      </c>
      <c r="EK924">
        <f t="shared" si="1158"/>
        <v>4.0999999999999996</v>
      </c>
      <c r="EL924">
        <f t="shared" si="1159"/>
        <v>1.7</v>
      </c>
      <c r="EM924">
        <f t="shared" si="1160"/>
        <v>22</v>
      </c>
      <c r="EN924">
        <f t="shared" si="1161"/>
        <v>110</v>
      </c>
      <c r="EO924">
        <f t="shared" si="1162"/>
        <v>0</v>
      </c>
      <c r="EP924">
        <f t="shared" si="1163"/>
        <v>4.1000000000000002E-2</v>
      </c>
      <c r="EQ924">
        <f t="shared" si="1164"/>
        <v>320</v>
      </c>
      <c r="ER924" t="str">
        <f t="shared" si="1165"/>
        <v/>
      </c>
      <c r="ES924">
        <f t="shared" si="1166"/>
        <v>42</v>
      </c>
      <c r="ET924">
        <f t="shared" si="1167"/>
        <v>64</v>
      </c>
      <c r="EU924" s="61">
        <f t="shared" si="1168"/>
        <v>21</v>
      </c>
      <c r="EV924" s="53" t="e">
        <f>IF(ISNUMBER(EK924),EK924*#REF!,"")</f>
        <v>#REF!</v>
      </c>
      <c r="EW924" s="53" t="e">
        <f>IF(ISNUMBER(EL924),EL924*#REF!,"")</f>
        <v>#REF!</v>
      </c>
      <c r="EX924" s="53" t="e">
        <f>IF(ISNUMBER(EM924),EM924*#REF!,"")</f>
        <v>#REF!</v>
      </c>
      <c r="EY924" s="53" t="e">
        <f>IF(ISNUMBER(EN924),EN924*#REF!,"")</f>
        <v>#REF!</v>
      </c>
      <c r="EZ924" s="53" t="e">
        <f>IF(ISNUMBER(EO924),EO924*#REF!,"")</f>
        <v>#REF!</v>
      </c>
      <c r="FA924" s="53" t="e">
        <f>IF(ISNUMBER(EP924),EP924*#REF!,"")</f>
        <v>#REF!</v>
      </c>
      <c r="FB924" s="53" t="e">
        <f>IF(ISNUMBER(EQ924),EQ924*#REF!,"")</f>
        <v>#REF!</v>
      </c>
      <c r="FC924" s="53" t="str">
        <f>IF(ISNUMBER(ER924),ER924*#REF!,"")</f>
        <v/>
      </c>
      <c r="FD924" s="53" t="e">
        <f>IF(ISNUMBER(ES924),ES924*#REF!,"")</f>
        <v>#REF!</v>
      </c>
      <c r="FE924" s="53" t="e">
        <f>IF(ISNUMBER(ET924),ET924*#REF!,"")</f>
        <v>#REF!</v>
      </c>
      <c r="FF924" s="52" t="e">
        <f>IF(ISNUMBER(EU924),EU924*#REF!,"")</f>
        <v>#REF!</v>
      </c>
      <c r="FG924" s="55" t="str">
        <f t="shared" si="1169"/>
        <v/>
      </c>
      <c r="FH924" s="55" t="str">
        <f t="shared" si="1170"/>
        <v/>
      </c>
      <c r="FI924" s="55" t="str">
        <f t="shared" si="1171"/>
        <v/>
      </c>
      <c r="FJ924" s="55" t="str">
        <f t="shared" si="1172"/>
        <v/>
      </c>
      <c r="FK924" s="55" t="str">
        <f t="shared" si="1173"/>
        <v/>
      </c>
      <c r="FL924" s="55" t="str">
        <f t="shared" si="1174"/>
        <v/>
      </c>
      <c r="FM924" s="55" t="str">
        <f t="shared" si="1175"/>
        <v/>
      </c>
      <c r="FN924" s="55" t="str">
        <f t="shared" si="1176"/>
        <v/>
      </c>
      <c r="FO924" s="55" t="str">
        <f t="shared" si="1177"/>
        <v/>
      </c>
      <c r="FP924" s="55" t="str">
        <f t="shared" si="1178"/>
        <v/>
      </c>
      <c r="FQ924" s="59" t="str">
        <f t="shared" si="1179"/>
        <v/>
      </c>
      <c r="FR924" s="53" t="str">
        <f t="shared" si="1130"/>
        <v/>
      </c>
      <c r="FS924" s="53" t="e">
        <f t="shared" si="1180"/>
        <v>#VALUE!</v>
      </c>
      <c r="FT924" s="19" t="e">
        <f t="shared" si="1181"/>
        <v>#VALUE!</v>
      </c>
      <c r="FU924" s="19" t="e">
        <f t="shared" si="1182"/>
        <v>#VALUE!</v>
      </c>
      <c r="FV924" s="19" t="e">
        <f t="shared" si="1183"/>
        <v>#VALUE!</v>
      </c>
      <c r="FW924" s="50" t="e">
        <f t="shared" si="1184"/>
        <v>#VALUE!</v>
      </c>
      <c r="FX924" s="120">
        <f t="shared" si="1185"/>
        <v>0</v>
      </c>
      <c r="FY924" s="120">
        <f t="shared" si="1186"/>
        <v>0</v>
      </c>
      <c r="FZ924" s="120">
        <f t="shared" si="1187"/>
        <v>0</v>
      </c>
      <c r="GA924" s="120">
        <f t="shared" si="1188"/>
        <v>0</v>
      </c>
      <c r="GB924" s="120">
        <f t="shared" si="1189"/>
        <v>0</v>
      </c>
      <c r="GC924" s="120">
        <f t="shared" si="1190"/>
        <v>0</v>
      </c>
      <c r="GD924" s="120">
        <f t="shared" si="1191"/>
        <v>0</v>
      </c>
      <c r="GE924" s="120">
        <f t="shared" si="1192"/>
        <v>0</v>
      </c>
      <c r="GF924" s="120">
        <f t="shared" si="1193"/>
        <v>0</v>
      </c>
      <c r="GG924">
        <f t="shared" si="1194"/>
        <v>0</v>
      </c>
      <c r="GH924">
        <f t="shared" si="1195"/>
        <v>0</v>
      </c>
      <c r="GI924">
        <v>6</v>
      </c>
      <c r="GJ924" t="str">
        <f t="shared" si="1196"/>
        <v/>
      </c>
    </row>
    <row r="925" spans="1:192" x14ac:dyDescent="0.2">
      <c r="A925" s="50">
        <f t="shared" si="1127"/>
        <v>924</v>
      </c>
      <c r="B925" s="2" t="s">
        <v>934</v>
      </c>
      <c r="C925" s="2" t="s">
        <v>936</v>
      </c>
      <c r="D925" s="2"/>
      <c r="E925" s="2"/>
      <c r="F925" s="19">
        <v>3570270</v>
      </c>
      <c r="G925" s="19">
        <v>5659150</v>
      </c>
      <c r="H925" s="77">
        <f t="shared" si="1134"/>
        <v>570167.46199999994</v>
      </c>
      <c r="I925" s="77">
        <f t="shared" si="1135"/>
        <v>5657326.1299999999</v>
      </c>
      <c r="J925" s="19">
        <v>240.93</v>
      </c>
      <c r="K925" s="66" t="s">
        <v>1335</v>
      </c>
      <c r="L925" s="66">
        <v>0</v>
      </c>
      <c r="Q925" s="2" t="s">
        <v>2833</v>
      </c>
      <c r="R925" s="2" t="s">
        <v>2903</v>
      </c>
      <c r="S925" s="2" t="s">
        <v>1325</v>
      </c>
      <c r="T925" s="241" t="str">
        <f t="shared" si="1136"/>
        <v>-</v>
      </c>
      <c r="U925" s="241" t="str">
        <f t="shared" si="1137"/>
        <v>-</v>
      </c>
      <c r="V925" s="241" t="str">
        <f t="shared" si="1138"/>
        <v>-</v>
      </c>
      <c r="W925" s="241" t="str">
        <f t="shared" si="1129"/>
        <v>-</v>
      </c>
      <c r="X925" s="260">
        <f t="shared" si="1128"/>
        <v>6</v>
      </c>
      <c r="Y925" s="261" t="str">
        <f t="shared" si="1131"/>
        <v/>
      </c>
      <c r="Z925" s="56"/>
      <c r="AA925" s="86">
        <v>35123</v>
      </c>
      <c r="AB925" s="76">
        <v>1</v>
      </c>
      <c r="AC925" s="2"/>
      <c r="AD925" s="2" t="s">
        <v>2514</v>
      </c>
      <c r="AE925" s="56"/>
      <c r="AF925" s="66">
        <v>8.4</v>
      </c>
      <c r="AG925" s="19">
        <v>801</v>
      </c>
      <c r="AH925" s="19">
        <v>6.97</v>
      </c>
      <c r="AS925" s="193">
        <f t="shared" si="1139"/>
        <v>565.36900000000003</v>
      </c>
      <c r="AT925" s="248" t="str">
        <f t="shared" si="1140"/>
        <v/>
      </c>
      <c r="AU925">
        <v>8.3000000000000007</v>
      </c>
      <c r="AV925">
        <v>21</v>
      </c>
      <c r="AW925">
        <v>110</v>
      </c>
      <c r="AX925">
        <v>16</v>
      </c>
      <c r="AY925">
        <v>90</v>
      </c>
      <c r="AZ925" s="61">
        <v>290</v>
      </c>
      <c r="BB925">
        <v>3.5</v>
      </c>
      <c r="BD925">
        <v>6.6000000000000003E-2</v>
      </c>
      <c r="BE925">
        <v>0.15</v>
      </c>
      <c r="BF925">
        <v>0</v>
      </c>
      <c r="BJ925">
        <v>26</v>
      </c>
      <c r="BK925">
        <v>3.3000000000000002E-2</v>
      </c>
      <c r="BN925" s="61">
        <v>0</v>
      </c>
      <c r="BP925">
        <v>320</v>
      </c>
      <c r="CM925">
        <v>7.5</v>
      </c>
      <c r="CN925" s="90">
        <v>31</v>
      </c>
      <c r="DB925" s="103"/>
      <c r="DC925" s="103"/>
      <c r="DD925" s="103"/>
      <c r="DE925" s="103"/>
      <c r="DF925" s="103"/>
      <c r="DG925" s="103"/>
      <c r="DH925" s="103">
        <v>12.1</v>
      </c>
      <c r="DI925" s="103"/>
      <c r="DJ925" s="103"/>
      <c r="DK925" s="103"/>
      <c r="DL925" s="103"/>
      <c r="DM925" s="103"/>
      <c r="DN925" s="103"/>
      <c r="DO925" s="103"/>
      <c r="DP925" s="103"/>
      <c r="DQ925" s="103"/>
      <c r="DR925" s="103"/>
      <c r="DS925" s="104"/>
      <c r="DT925" s="50">
        <f t="shared" si="1141"/>
        <v>1</v>
      </c>
      <c r="DU925" s="73">
        <f t="shared" si="1142"/>
        <v>1</v>
      </c>
      <c r="DV925" s="73">
        <f t="shared" si="1143"/>
        <v>0</v>
      </c>
      <c r="DW925" s="73">
        <f t="shared" si="1144"/>
        <v>0</v>
      </c>
      <c r="DX925" s="73">
        <f t="shared" si="1145"/>
        <v>0</v>
      </c>
      <c r="DY925" s="125">
        <f t="shared" si="1146"/>
        <v>0</v>
      </c>
      <c r="DZ925" s="73">
        <f t="shared" si="1147"/>
        <v>1</v>
      </c>
      <c r="EA925" s="19">
        <f t="shared" si="1148"/>
        <v>0</v>
      </c>
      <c r="EB925" s="50">
        <f t="shared" si="1149"/>
        <v>0</v>
      </c>
      <c r="EC925" s="19">
        <f t="shared" si="1150"/>
        <v>1</v>
      </c>
      <c r="ED925" s="19">
        <f t="shared" si="1151"/>
        <v>0</v>
      </c>
      <c r="EE925" s="19">
        <f t="shared" si="1152"/>
        <v>0</v>
      </c>
      <c r="EF925" s="50">
        <f t="shared" si="1153"/>
        <v>0</v>
      </c>
      <c r="EG925" s="19">
        <f t="shared" si="1154"/>
        <v>1</v>
      </c>
      <c r="EH925" s="19">
        <f t="shared" si="1155"/>
        <v>0</v>
      </c>
      <c r="EI925" s="50">
        <f t="shared" si="1156"/>
        <v>0</v>
      </c>
      <c r="EJ925" s="125">
        <f t="shared" si="1157"/>
        <v>0</v>
      </c>
      <c r="EK925">
        <f t="shared" si="1158"/>
        <v>8.3000000000000007</v>
      </c>
      <c r="EL925">
        <f t="shared" si="1159"/>
        <v>3.5</v>
      </c>
      <c r="EM925">
        <f t="shared" si="1160"/>
        <v>21</v>
      </c>
      <c r="EN925">
        <f t="shared" si="1161"/>
        <v>110</v>
      </c>
      <c r="EO925">
        <f t="shared" si="1162"/>
        <v>0</v>
      </c>
      <c r="EP925">
        <f t="shared" si="1163"/>
        <v>0.15</v>
      </c>
      <c r="EQ925">
        <f t="shared" si="1164"/>
        <v>290</v>
      </c>
      <c r="ER925" t="str">
        <f t="shared" si="1165"/>
        <v/>
      </c>
      <c r="ES925">
        <f t="shared" si="1166"/>
        <v>26</v>
      </c>
      <c r="ET925">
        <f t="shared" si="1167"/>
        <v>90</v>
      </c>
      <c r="EU925" s="61">
        <f t="shared" si="1168"/>
        <v>16</v>
      </c>
      <c r="EV925" s="53" t="e">
        <f>IF(ISNUMBER(EK925),EK925*#REF!,"")</f>
        <v>#REF!</v>
      </c>
      <c r="EW925" s="53" t="e">
        <f>IF(ISNUMBER(EL925),EL925*#REF!,"")</f>
        <v>#REF!</v>
      </c>
      <c r="EX925" s="53" t="e">
        <f>IF(ISNUMBER(EM925),EM925*#REF!,"")</f>
        <v>#REF!</v>
      </c>
      <c r="EY925" s="53" t="e">
        <f>IF(ISNUMBER(EN925),EN925*#REF!,"")</f>
        <v>#REF!</v>
      </c>
      <c r="EZ925" s="53" t="e">
        <f>IF(ISNUMBER(EO925),EO925*#REF!,"")</f>
        <v>#REF!</v>
      </c>
      <c r="FA925" s="53" t="e">
        <f>IF(ISNUMBER(EP925),EP925*#REF!,"")</f>
        <v>#REF!</v>
      </c>
      <c r="FB925" s="53" t="e">
        <f>IF(ISNUMBER(EQ925),EQ925*#REF!,"")</f>
        <v>#REF!</v>
      </c>
      <c r="FC925" s="53" t="str">
        <f>IF(ISNUMBER(ER925),ER925*#REF!,"")</f>
        <v/>
      </c>
      <c r="FD925" s="53" t="e">
        <f>IF(ISNUMBER(ES925),ES925*#REF!,"")</f>
        <v>#REF!</v>
      </c>
      <c r="FE925" s="53" t="e">
        <f>IF(ISNUMBER(ET925),ET925*#REF!,"")</f>
        <v>#REF!</v>
      </c>
      <c r="FF925" s="52" t="e">
        <f>IF(ISNUMBER(EU925),EU925*#REF!,"")</f>
        <v>#REF!</v>
      </c>
      <c r="FG925" s="55" t="str">
        <f t="shared" si="1169"/>
        <v/>
      </c>
      <c r="FH925" s="55" t="str">
        <f t="shared" si="1170"/>
        <v/>
      </c>
      <c r="FI925" s="55" t="str">
        <f t="shared" si="1171"/>
        <v/>
      </c>
      <c r="FJ925" s="55" t="str">
        <f t="shared" si="1172"/>
        <v/>
      </c>
      <c r="FK925" s="55" t="str">
        <f t="shared" si="1173"/>
        <v/>
      </c>
      <c r="FL925" s="55" t="str">
        <f t="shared" si="1174"/>
        <v/>
      </c>
      <c r="FM925" s="55" t="str">
        <f t="shared" si="1175"/>
        <v/>
      </c>
      <c r="FN925" s="55" t="str">
        <f t="shared" si="1176"/>
        <v/>
      </c>
      <c r="FO925" s="55" t="str">
        <f t="shared" si="1177"/>
        <v/>
      </c>
      <c r="FP925" s="55" t="str">
        <f t="shared" si="1178"/>
        <v/>
      </c>
      <c r="FQ925" s="59" t="str">
        <f t="shared" si="1179"/>
        <v/>
      </c>
      <c r="FR925" s="53" t="str">
        <f t="shared" si="1130"/>
        <v/>
      </c>
      <c r="FS925" s="53" t="e">
        <f t="shared" si="1180"/>
        <v>#VALUE!</v>
      </c>
      <c r="FT925" s="19" t="e">
        <f t="shared" si="1181"/>
        <v>#VALUE!</v>
      </c>
      <c r="FU925" s="19" t="e">
        <f t="shared" si="1182"/>
        <v>#VALUE!</v>
      </c>
      <c r="FV925" s="19" t="e">
        <f t="shared" si="1183"/>
        <v>#VALUE!</v>
      </c>
      <c r="FW925" s="50" t="e">
        <f t="shared" si="1184"/>
        <v>#VALUE!</v>
      </c>
      <c r="FX925" s="120">
        <f t="shared" si="1185"/>
        <v>0</v>
      </c>
      <c r="FY925" s="120">
        <f t="shared" si="1186"/>
        <v>0</v>
      </c>
      <c r="FZ925" s="120">
        <f t="shared" si="1187"/>
        <v>0</v>
      </c>
      <c r="GA925" s="120">
        <f t="shared" si="1188"/>
        <v>0</v>
      </c>
      <c r="GB925" s="120">
        <f t="shared" si="1189"/>
        <v>0</v>
      </c>
      <c r="GC925" s="120">
        <f t="shared" si="1190"/>
        <v>0</v>
      </c>
      <c r="GD925" s="120">
        <f t="shared" si="1191"/>
        <v>0</v>
      </c>
      <c r="GE925" s="120">
        <f t="shared" si="1192"/>
        <v>0</v>
      </c>
      <c r="GF925" s="120">
        <f t="shared" si="1193"/>
        <v>0</v>
      </c>
      <c r="GG925">
        <f t="shared" si="1194"/>
        <v>0</v>
      </c>
      <c r="GH925">
        <f t="shared" si="1195"/>
        <v>0</v>
      </c>
      <c r="GI925">
        <v>6</v>
      </c>
      <c r="GJ925" t="str">
        <f t="shared" si="1196"/>
        <v/>
      </c>
    </row>
    <row r="926" spans="1:192" x14ac:dyDescent="0.2">
      <c r="A926" s="50">
        <f t="shared" ref="A926:A989" si="1197">A925+1</f>
        <v>925</v>
      </c>
      <c r="B926" s="2" t="s">
        <v>515</v>
      </c>
      <c r="C926" s="2" t="s">
        <v>516</v>
      </c>
      <c r="D926" s="2"/>
      <c r="E926" s="2"/>
      <c r="F926" s="19">
        <v>3564010</v>
      </c>
      <c r="G926" s="19">
        <v>5657860</v>
      </c>
      <c r="H926" s="77">
        <f t="shared" si="1134"/>
        <v>563909.96600000001</v>
      </c>
      <c r="I926" s="77">
        <f t="shared" si="1135"/>
        <v>5656036.6460000006</v>
      </c>
      <c r="J926" s="19">
        <v>238</v>
      </c>
      <c r="K926" s="66" t="s">
        <v>1335</v>
      </c>
      <c r="L926" s="66">
        <v>0</v>
      </c>
      <c r="Q926" s="2" t="s">
        <v>1355</v>
      </c>
      <c r="R926" s="2" t="s">
        <v>2890</v>
      </c>
      <c r="S926" s="2" t="s">
        <v>1325</v>
      </c>
      <c r="T926" s="241" t="str">
        <f t="shared" si="1136"/>
        <v>-</v>
      </c>
      <c r="U926" s="241" t="str">
        <f t="shared" si="1137"/>
        <v>M</v>
      </c>
      <c r="V926" s="241" t="str">
        <f t="shared" si="1138"/>
        <v>-</v>
      </c>
      <c r="W926" s="241" t="str">
        <f t="shared" si="1129"/>
        <v>-</v>
      </c>
      <c r="X926" s="260">
        <f t="shared" si="1128"/>
        <v>6</v>
      </c>
      <c r="Y926" s="261" t="str">
        <f t="shared" si="1131"/>
        <v/>
      </c>
      <c r="Z926" s="56"/>
      <c r="AA926" s="106">
        <v>26947</v>
      </c>
      <c r="AB926" s="76">
        <v>1</v>
      </c>
      <c r="AC926" s="2" t="s">
        <v>2963</v>
      </c>
      <c r="AD926" s="2" t="s">
        <v>1903</v>
      </c>
      <c r="AE926" s="57" t="s">
        <v>2673</v>
      </c>
      <c r="AF926" s="66">
        <v>7.7</v>
      </c>
      <c r="AH926" s="19">
        <v>7.4</v>
      </c>
      <c r="AN926">
        <v>53.94</v>
      </c>
      <c r="AO926">
        <v>13.72</v>
      </c>
      <c r="AP926" s="19">
        <v>3.4</v>
      </c>
      <c r="AS926" s="193">
        <f t="shared" si="1139"/>
        <v>1377.8600000000001</v>
      </c>
      <c r="AT926" s="248" t="str">
        <f t="shared" si="1140"/>
        <v/>
      </c>
      <c r="AU926">
        <v>13.06</v>
      </c>
      <c r="AV926">
        <v>68.099999999999994</v>
      </c>
      <c r="AW926">
        <v>273.33999999999997</v>
      </c>
      <c r="AX926">
        <v>18.64</v>
      </c>
      <c r="AY926">
        <v>672.46</v>
      </c>
      <c r="AZ926" s="61">
        <v>298.89999999999998</v>
      </c>
      <c r="BB926">
        <v>1.91</v>
      </c>
      <c r="BD926">
        <v>0</v>
      </c>
      <c r="BJ926">
        <v>18.059999999999999</v>
      </c>
      <c r="BM926">
        <v>13.39</v>
      </c>
      <c r="CN926" s="90" t="s">
        <v>3088</v>
      </c>
      <c r="DB926" s="103"/>
      <c r="DC926" s="103"/>
      <c r="DD926" s="103"/>
      <c r="DE926" s="103"/>
      <c r="DF926" s="103"/>
      <c r="DG926" s="103"/>
      <c r="DH926" s="103"/>
      <c r="DI926" s="103"/>
      <c r="DJ926" s="103"/>
      <c r="DK926" s="103"/>
      <c r="DL926" s="103"/>
      <c r="DM926" s="103"/>
      <c r="DN926" s="103"/>
      <c r="DO926" s="103"/>
      <c r="DP926" s="103"/>
      <c r="DQ926" s="103"/>
      <c r="DR926" s="103"/>
      <c r="DS926" s="104"/>
      <c r="DT926" s="50">
        <f t="shared" si="1141"/>
        <v>1</v>
      </c>
      <c r="DU926" s="73">
        <f t="shared" si="1142"/>
        <v>1</v>
      </c>
      <c r="DV926" s="73">
        <f t="shared" si="1143"/>
        <v>0</v>
      </c>
      <c r="DW926" s="73">
        <f t="shared" si="1144"/>
        <v>0</v>
      </c>
      <c r="DX926" s="73">
        <f t="shared" si="1145"/>
        <v>0</v>
      </c>
      <c r="DY926" s="125">
        <f t="shared" si="1146"/>
        <v>0</v>
      </c>
      <c r="DZ926" s="73">
        <f t="shared" si="1147"/>
        <v>1</v>
      </c>
      <c r="EA926" s="19">
        <f t="shared" si="1148"/>
        <v>0</v>
      </c>
      <c r="EB926" s="50">
        <f t="shared" si="1149"/>
        <v>0</v>
      </c>
      <c r="EC926" s="19">
        <f t="shared" si="1150"/>
        <v>0</v>
      </c>
      <c r="ED926" s="19">
        <f t="shared" si="1151"/>
        <v>1</v>
      </c>
      <c r="EE926" s="19">
        <f t="shared" si="1152"/>
        <v>0</v>
      </c>
      <c r="EF926" s="50">
        <f t="shared" si="1153"/>
        <v>0</v>
      </c>
      <c r="EG926" s="19">
        <f t="shared" si="1154"/>
        <v>0</v>
      </c>
      <c r="EH926" s="19">
        <f t="shared" si="1155"/>
        <v>0</v>
      </c>
      <c r="EI926" s="50">
        <f t="shared" si="1156"/>
        <v>1</v>
      </c>
      <c r="EJ926" s="125">
        <f t="shared" si="1157"/>
        <v>1</v>
      </c>
      <c r="EK926">
        <f t="shared" si="1158"/>
        <v>13.06</v>
      </c>
      <c r="EL926">
        <f t="shared" si="1159"/>
        <v>1.91</v>
      </c>
      <c r="EM926">
        <f t="shared" si="1160"/>
        <v>68.099999999999994</v>
      </c>
      <c r="EN926">
        <f t="shared" si="1161"/>
        <v>273.33999999999997</v>
      </c>
      <c r="EO926" t="str">
        <f t="shared" si="1162"/>
        <v/>
      </c>
      <c r="EP926" t="str">
        <f t="shared" si="1163"/>
        <v/>
      </c>
      <c r="EQ926">
        <f t="shared" si="1164"/>
        <v>298.89999999999998</v>
      </c>
      <c r="ER926" t="str">
        <f t="shared" si="1165"/>
        <v/>
      </c>
      <c r="ES926">
        <f t="shared" si="1166"/>
        <v>18.059999999999999</v>
      </c>
      <c r="ET926">
        <f t="shared" si="1167"/>
        <v>672.46</v>
      </c>
      <c r="EU926" s="61">
        <f t="shared" si="1168"/>
        <v>18.64</v>
      </c>
      <c r="EV926" s="53" t="e">
        <f>IF(ISNUMBER(EK926),EK926*#REF!,"")</f>
        <v>#REF!</v>
      </c>
      <c r="EW926" s="53" t="e">
        <f>IF(ISNUMBER(EL926),EL926*#REF!,"")</f>
        <v>#REF!</v>
      </c>
      <c r="EX926" s="53" t="e">
        <f>IF(ISNUMBER(EM926),EM926*#REF!,"")</f>
        <v>#REF!</v>
      </c>
      <c r="EY926" s="53" t="e">
        <f>IF(ISNUMBER(EN926),EN926*#REF!,"")</f>
        <v>#REF!</v>
      </c>
      <c r="EZ926" s="53" t="str">
        <f>IF(ISNUMBER(EO926),EO926*#REF!,"")</f>
        <v/>
      </c>
      <c r="FA926" s="53" t="str">
        <f>IF(ISNUMBER(EP926),EP926*#REF!,"")</f>
        <v/>
      </c>
      <c r="FB926" s="53" t="e">
        <f>IF(ISNUMBER(EQ926),EQ926*#REF!,"")</f>
        <v>#REF!</v>
      </c>
      <c r="FC926" s="53" t="str">
        <f>IF(ISNUMBER(ER926),ER926*#REF!,"")</f>
        <v/>
      </c>
      <c r="FD926" s="53" t="e">
        <f>IF(ISNUMBER(ES926),ES926*#REF!,"")</f>
        <v>#REF!</v>
      </c>
      <c r="FE926" s="53" t="e">
        <f>IF(ISNUMBER(ET926),ET926*#REF!,"")</f>
        <v>#REF!</v>
      </c>
      <c r="FF926" s="52" t="e">
        <f>IF(ISNUMBER(EU926),EU926*#REF!,"")</f>
        <v>#REF!</v>
      </c>
      <c r="FG926" s="55" t="str">
        <f t="shared" si="1169"/>
        <v/>
      </c>
      <c r="FH926" s="55" t="str">
        <f t="shared" si="1170"/>
        <v/>
      </c>
      <c r="FI926" s="55" t="str">
        <f t="shared" si="1171"/>
        <v/>
      </c>
      <c r="FJ926" s="55" t="str">
        <f t="shared" si="1172"/>
        <v/>
      </c>
      <c r="FK926" s="55" t="str">
        <f t="shared" si="1173"/>
        <v/>
      </c>
      <c r="FL926" s="55" t="str">
        <f t="shared" si="1174"/>
        <v/>
      </c>
      <c r="FM926" s="55" t="str">
        <f t="shared" si="1175"/>
        <v/>
      </c>
      <c r="FN926" s="55" t="str">
        <f t="shared" si="1176"/>
        <v/>
      </c>
      <c r="FO926" s="55" t="str">
        <f t="shared" si="1177"/>
        <v/>
      </c>
      <c r="FP926" s="55" t="str">
        <f t="shared" si="1178"/>
        <v/>
      </c>
      <c r="FQ926" s="59" t="str">
        <f t="shared" si="1179"/>
        <v/>
      </c>
      <c r="FR926" s="53" t="str">
        <f t="shared" si="1130"/>
        <v/>
      </c>
      <c r="FS926" s="53" t="e">
        <f t="shared" si="1180"/>
        <v>#VALUE!</v>
      </c>
      <c r="FT926" s="19" t="e">
        <f t="shared" si="1181"/>
        <v>#VALUE!</v>
      </c>
      <c r="FU926" s="19" t="e">
        <f t="shared" si="1182"/>
        <v>#VALUE!</v>
      </c>
      <c r="FV926" s="19" t="e">
        <f t="shared" si="1183"/>
        <v>#VALUE!</v>
      </c>
      <c r="FW926" s="50" t="e">
        <f t="shared" si="1184"/>
        <v>#VALUE!</v>
      </c>
      <c r="FX926" s="120">
        <f t="shared" si="1185"/>
        <v>0</v>
      </c>
      <c r="FY926" s="120">
        <f t="shared" si="1186"/>
        <v>0</v>
      </c>
      <c r="FZ926" s="120">
        <f t="shared" si="1187"/>
        <v>0</v>
      </c>
      <c r="GA926" s="120">
        <f t="shared" si="1188"/>
        <v>0</v>
      </c>
      <c r="GB926" s="120">
        <f t="shared" si="1189"/>
        <v>0</v>
      </c>
      <c r="GC926" s="120">
        <f t="shared" si="1190"/>
        <v>0</v>
      </c>
      <c r="GD926" s="120">
        <f t="shared" si="1191"/>
        <v>0</v>
      </c>
      <c r="GE926" s="120">
        <f t="shared" si="1192"/>
        <v>0</v>
      </c>
      <c r="GF926" s="120">
        <f t="shared" si="1193"/>
        <v>0</v>
      </c>
      <c r="GG926">
        <f t="shared" si="1194"/>
        <v>0</v>
      </c>
      <c r="GH926">
        <f t="shared" si="1195"/>
        <v>0</v>
      </c>
      <c r="GI926">
        <v>6</v>
      </c>
      <c r="GJ926" t="str">
        <f t="shared" si="1196"/>
        <v/>
      </c>
    </row>
    <row r="927" spans="1:192" ht="15" x14ac:dyDescent="0.25">
      <c r="A927" s="50">
        <f t="shared" si="1197"/>
        <v>926</v>
      </c>
      <c r="B927" s="2" t="s">
        <v>313</v>
      </c>
      <c r="C927" s="2" t="s">
        <v>314</v>
      </c>
      <c r="D927" s="2"/>
      <c r="E927" s="2"/>
      <c r="F927" s="271">
        <v>3543400</v>
      </c>
      <c r="G927" s="271">
        <v>5663670</v>
      </c>
      <c r="H927" s="77">
        <f t="shared" si="1134"/>
        <v>543308.21</v>
      </c>
      <c r="I927" s="77">
        <f t="shared" si="1135"/>
        <v>5661844.3220000006</v>
      </c>
      <c r="J927" s="266">
        <v>247</v>
      </c>
      <c r="K927" s="19" t="s">
        <v>1334</v>
      </c>
      <c r="L927" s="19">
        <v>412</v>
      </c>
      <c r="Q927" s="2" t="s">
        <v>1345</v>
      </c>
      <c r="R927" s="44" t="s">
        <v>2865</v>
      </c>
      <c r="S927" s="44" t="s">
        <v>1325</v>
      </c>
      <c r="T927" s="241" t="str">
        <f t="shared" si="1136"/>
        <v>-</v>
      </c>
      <c r="U927" s="241" t="str">
        <f t="shared" si="1137"/>
        <v>M</v>
      </c>
      <c r="V927" s="241" t="str">
        <f t="shared" si="1138"/>
        <v>-</v>
      </c>
      <c r="W927" s="241" t="str">
        <f t="shared" si="1129"/>
        <v>-</v>
      </c>
      <c r="X927" s="260">
        <f t="shared" si="1128"/>
        <v>6</v>
      </c>
      <c r="Y927" s="261" t="str">
        <f t="shared" si="1131"/>
        <v/>
      </c>
      <c r="Z927" s="56"/>
      <c r="AA927" s="48">
        <v>28860</v>
      </c>
      <c r="AB927" s="73">
        <v>1</v>
      </c>
      <c r="AC927" s="58" t="s">
        <v>1038</v>
      </c>
      <c r="AD927" s="2" t="s">
        <v>2515</v>
      </c>
      <c r="AE927" s="57" t="s">
        <v>2904</v>
      </c>
      <c r="AF927" s="45">
        <v>16.5</v>
      </c>
      <c r="AH927" s="19">
        <v>6.8</v>
      </c>
      <c r="AI927" s="272"/>
      <c r="AN927">
        <v>93.9</v>
      </c>
      <c r="AO927">
        <v>12.5</v>
      </c>
      <c r="AR927">
        <v>1808.2</v>
      </c>
      <c r="AS927" s="193">
        <f t="shared" si="1139"/>
        <v>2493.8000000000002</v>
      </c>
      <c r="AT927" s="248" t="str">
        <f t="shared" si="1140"/>
        <v/>
      </c>
      <c r="AU927">
        <v>76.900000000000006</v>
      </c>
      <c r="AV927">
        <v>92.9</v>
      </c>
      <c r="AW927">
        <v>519.79999999999995</v>
      </c>
      <c r="AX927">
        <v>13.7</v>
      </c>
      <c r="AY927">
        <v>1517.7</v>
      </c>
      <c r="AZ927" s="49">
        <v>272.8</v>
      </c>
      <c r="BO927" s="90"/>
      <c r="BP927" s="273"/>
      <c r="BQ927" s="90"/>
      <c r="BR927" s="90"/>
      <c r="BS927" s="90"/>
      <c r="BT927" s="90"/>
      <c r="BU927" s="90"/>
      <c r="BV927" s="90"/>
      <c r="BW927" s="90"/>
      <c r="BX927" s="90"/>
      <c r="BY927" s="90"/>
      <c r="BZ927" s="90"/>
      <c r="CA927" s="90"/>
      <c r="CB927" s="90"/>
      <c r="CC927" s="90"/>
      <c r="CD927" s="90"/>
      <c r="CE927" s="90"/>
      <c r="CF927" s="90"/>
      <c r="CG927" s="90"/>
      <c r="CH927" s="90"/>
      <c r="CI927" s="90"/>
      <c r="CJ927" s="90"/>
      <c r="CK927" s="90"/>
      <c r="CL927" s="91"/>
      <c r="CM927" s="90"/>
      <c r="CN927" s="105">
        <v>66</v>
      </c>
      <c r="CO927" s="90"/>
      <c r="DB927" s="103"/>
      <c r="DC927" s="107" t="s">
        <v>2044</v>
      </c>
      <c r="DD927" s="103"/>
      <c r="DE927" s="107">
        <v>-11.4</v>
      </c>
      <c r="DF927" s="105" t="s">
        <v>2516</v>
      </c>
      <c r="DG927" s="103"/>
      <c r="DH927" s="103"/>
      <c r="DI927" s="103"/>
      <c r="DJ927" s="103"/>
      <c r="DK927" s="103"/>
      <c r="DL927" s="103"/>
      <c r="DM927" s="103"/>
      <c r="DN927" s="103"/>
      <c r="DO927" s="103"/>
      <c r="DP927" s="103"/>
      <c r="DQ927" s="103"/>
      <c r="DR927" s="103"/>
      <c r="DS927" s="104"/>
      <c r="DT927" s="50">
        <f t="shared" si="1141"/>
        <v>1</v>
      </c>
      <c r="DU927" s="73">
        <f t="shared" si="1142"/>
        <v>0</v>
      </c>
      <c r="DV927" s="73">
        <f t="shared" si="1143"/>
        <v>0</v>
      </c>
      <c r="DW927" s="73">
        <f t="shared" si="1144"/>
        <v>0</v>
      </c>
      <c r="DX927" s="73">
        <f t="shared" si="1145"/>
        <v>1</v>
      </c>
      <c r="DY927" s="125">
        <f t="shared" si="1146"/>
        <v>0</v>
      </c>
      <c r="DZ927" s="73">
        <f t="shared" si="1147"/>
        <v>1</v>
      </c>
      <c r="EA927" s="19">
        <f t="shared" si="1148"/>
        <v>0</v>
      </c>
      <c r="EB927" s="50">
        <f t="shared" si="1149"/>
        <v>0</v>
      </c>
      <c r="EC927" s="19">
        <f t="shared" si="1150"/>
        <v>0</v>
      </c>
      <c r="ED927" s="19">
        <f t="shared" si="1151"/>
        <v>1</v>
      </c>
      <c r="EE927" s="19">
        <f t="shared" si="1152"/>
        <v>0</v>
      </c>
      <c r="EF927" s="50">
        <f t="shared" si="1153"/>
        <v>0</v>
      </c>
      <c r="EG927" s="19">
        <f t="shared" si="1154"/>
        <v>1</v>
      </c>
      <c r="EH927" s="19">
        <f t="shared" si="1155"/>
        <v>0</v>
      </c>
      <c r="EI927" s="50">
        <f t="shared" si="1156"/>
        <v>0</v>
      </c>
      <c r="EJ927" s="125">
        <f t="shared" si="1157"/>
        <v>2</v>
      </c>
      <c r="EK927">
        <f t="shared" si="1158"/>
        <v>76.900000000000006</v>
      </c>
      <c r="EL927" t="str">
        <f t="shared" si="1159"/>
        <v/>
      </c>
      <c r="EM927">
        <f t="shared" si="1160"/>
        <v>92.9</v>
      </c>
      <c r="EN927">
        <f t="shared" si="1161"/>
        <v>519.79999999999995</v>
      </c>
      <c r="EO927" t="str">
        <f t="shared" si="1162"/>
        <v/>
      </c>
      <c r="EP927" t="str">
        <f t="shared" si="1163"/>
        <v/>
      </c>
      <c r="EQ927">
        <f t="shared" si="1164"/>
        <v>272.8</v>
      </c>
      <c r="ER927" t="str">
        <f t="shared" si="1165"/>
        <v/>
      </c>
      <c r="ES927" t="str">
        <f t="shared" si="1166"/>
        <v/>
      </c>
      <c r="ET927">
        <f t="shared" si="1167"/>
        <v>1517.7</v>
      </c>
      <c r="EU927" s="61">
        <f t="shared" si="1168"/>
        <v>13.7</v>
      </c>
      <c r="EV927" s="53" t="e">
        <f>IF(ISNUMBER(EK927),EK927*#REF!,"")</f>
        <v>#REF!</v>
      </c>
      <c r="EW927" s="53" t="str">
        <f>IF(ISNUMBER(EL927),EL927*#REF!,"")</f>
        <v/>
      </c>
      <c r="EX927" s="53" t="e">
        <f>IF(ISNUMBER(EM927),EM927*#REF!,"")</f>
        <v>#REF!</v>
      </c>
      <c r="EY927" s="53" t="e">
        <f>IF(ISNUMBER(EN927),EN927*#REF!,"")</f>
        <v>#REF!</v>
      </c>
      <c r="EZ927" s="53" t="str">
        <f>IF(ISNUMBER(EO927),EO927*#REF!,"")</f>
        <v/>
      </c>
      <c r="FA927" s="53" t="str">
        <f>IF(ISNUMBER(EP927),EP927*#REF!,"")</f>
        <v/>
      </c>
      <c r="FB927" s="53" t="e">
        <f>IF(ISNUMBER(EQ927),EQ927*#REF!,"")</f>
        <v>#REF!</v>
      </c>
      <c r="FC927" s="53" t="str">
        <f>IF(ISNUMBER(ER927),ER927*#REF!,"")</f>
        <v/>
      </c>
      <c r="FD927" s="53" t="str">
        <f>IF(ISNUMBER(ES927),ES927*#REF!,"")</f>
        <v/>
      </c>
      <c r="FE927" s="53" t="e">
        <f>IF(ISNUMBER(ET927),ET927*#REF!,"")</f>
        <v>#REF!</v>
      </c>
      <c r="FF927" s="52" t="e">
        <f>IF(ISNUMBER(EU927),EU927*#REF!,"")</f>
        <v>#REF!</v>
      </c>
      <c r="FG927" s="55" t="str">
        <f t="shared" si="1169"/>
        <v/>
      </c>
      <c r="FH927" s="55" t="str">
        <f t="shared" si="1170"/>
        <v/>
      </c>
      <c r="FI927" s="55" t="str">
        <f t="shared" si="1171"/>
        <v/>
      </c>
      <c r="FJ927" s="55" t="str">
        <f t="shared" si="1172"/>
        <v/>
      </c>
      <c r="FK927" s="55" t="str">
        <f t="shared" si="1173"/>
        <v/>
      </c>
      <c r="FL927" s="55" t="str">
        <f t="shared" si="1174"/>
        <v/>
      </c>
      <c r="FM927" s="55" t="str">
        <f t="shared" si="1175"/>
        <v/>
      </c>
      <c r="FN927" s="55" t="str">
        <f t="shared" si="1176"/>
        <v/>
      </c>
      <c r="FO927" s="55" t="str">
        <f t="shared" si="1177"/>
        <v/>
      </c>
      <c r="FP927" s="55" t="str">
        <f t="shared" si="1178"/>
        <v/>
      </c>
      <c r="FQ927" s="59" t="str">
        <f t="shared" si="1179"/>
        <v/>
      </c>
      <c r="FR927" s="53" t="str">
        <f t="shared" si="1130"/>
        <v/>
      </c>
      <c r="FS927" s="53" t="e">
        <f t="shared" si="1180"/>
        <v>#VALUE!</v>
      </c>
      <c r="FT927" s="19" t="e">
        <f t="shared" si="1181"/>
        <v>#VALUE!</v>
      </c>
      <c r="FU927" s="19" t="e">
        <f t="shared" si="1182"/>
        <v>#VALUE!</v>
      </c>
      <c r="FV927" s="19" t="e">
        <f t="shared" si="1183"/>
        <v>#VALUE!</v>
      </c>
      <c r="FW927" s="50" t="e">
        <f t="shared" si="1184"/>
        <v>#VALUE!</v>
      </c>
      <c r="FX927" s="120">
        <f t="shared" si="1185"/>
        <v>0</v>
      </c>
      <c r="FY927" s="120">
        <f t="shared" si="1186"/>
        <v>0</v>
      </c>
      <c r="FZ927" s="120">
        <f t="shared" si="1187"/>
        <v>0</v>
      </c>
      <c r="GA927" s="120">
        <f t="shared" si="1188"/>
        <v>0</v>
      </c>
      <c r="GB927" s="120">
        <f t="shared" si="1189"/>
        <v>0</v>
      </c>
      <c r="GC927" s="120">
        <f t="shared" si="1190"/>
        <v>0</v>
      </c>
      <c r="GD927" s="120">
        <f t="shared" si="1191"/>
        <v>0</v>
      </c>
      <c r="GE927" s="120">
        <f t="shared" si="1192"/>
        <v>0</v>
      </c>
      <c r="GF927" s="120">
        <f t="shared" si="1193"/>
        <v>0</v>
      </c>
      <c r="GG927">
        <f t="shared" si="1194"/>
        <v>0</v>
      </c>
      <c r="GH927">
        <f t="shared" si="1195"/>
        <v>0</v>
      </c>
      <c r="GI927">
        <v>6</v>
      </c>
      <c r="GJ927" t="str">
        <f t="shared" si="1196"/>
        <v/>
      </c>
    </row>
    <row r="928" spans="1:192" ht="15" x14ac:dyDescent="0.25">
      <c r="A928" s="50">
        <f t="shared" si="1197"/>
        <v>927</v>
      </c>
      <c r="B928" s="2" t="s">
        <v>933</v>
      </c>
      <c r="C928" s="2" t="s">
        <v>113</v>
      </c>
      <c r="D928" s="2"/>
      <c r="E928" s="2"/>
      <c r="F928" s="271">
        <v>3550600</v>
      </c>
      <c r="G928" s="271">
        <v>5661700</v>
      </c>
      <c r="H928" s="77">
        <f t="shared" si="1134"/>
        <v>550505.32999999996</v>
      </c>
      <c r="I928" s="77">
        <f t="shared" si="1135"/>
        <v>5659875.1100000003</v>
      </c>
      <c r="J928" s="266">
        <v>304</v>
      </c>
      <c r="K928" s="19" t="s">
        <v>1334</v>
      </c>
      <c r="L928" s="19">
        <v>44.75</v>
      </c>
      <c r="Q928" s="2" t="s">
        <v>2833</v>
      </c>
      <c r="R928" s="2" t="s">
        <v>2903</v>
      </c>
      <c r="S928" s="2" t="s">
        <v>1325</v>
      </c>
      <c r="T928" s="241" t="str">
        <f t="shared" si="1136"/>
        <v>-</v>
      </c>
      <c r="U928" s="241" t="str">
        <f t="shared" si="1137"/>
        <v>-</v>
      </c>
      <c r="V928" s="241" t="str">
        <f t="shared" si="1138"/>
        <v>-</v>
      </c>
      <c r="W928" s="241" t="str">
        <f t="shared" si="1129"/>
        <v>-</v>
      </c>
      <c r="X928" s="260">
        <f t="shared" si="1128"/>
        <v>6</v>
      </c>
      <c r="Y928" s="261" t="str">
        <f t="shared" si="1131"/>
        <v/>
      </c>
      <c r="Z928" s="56"/>
      <c r="AA928" s="86" t="s">
        <v>1947</v>
      </c>
      <c r="AB928" s="73">
        <v>1</v>
      </c>
      <c r="AD928" s="2" t="s">
        <v>2145</v>
      </c>
      <c r="AE928" s="57" t="s">
        <v>1431</v>
      </c>
      <c r="AF928" s="66" t="s">
        <v>3088</v>
      </c>
      <c r="AI928" s="272"/>
      <c r="AS928" s="204"/>
      <c r="AT928" s="249"/>
      <c r="AU928" s="51"/>
      <c r="AV928" s="51"/>
      <c r="AW928" s="51"/>
      <c r="AX928" s="51"/>
      <c r="AY928" s="51"/>
      <c r="AZ928" s="49"/>
      <c r="BO928" s="90"/>
      <c r="BP928" s="273"/>
      <c r="BQ928" s="90"/>
      <c r="BR928" s="90"/>
      <c r="BS928" s="90"/>
      <c r="BT928" s="90"/>
      <c r="BU928" s="90"/>
      <c r="BV928" s="90"/>
      <c r="BW928" s="90"/>
      <c r="BX928" s="90"/>
      <c r="BY928" s="90"/>
      <c r="BZ928" s="90"/>
      <c r="CA928" s="90"/>
      <c r="CB928" s="90"/>
      <c r="CC928" s="90"/>
      <c r="CD928" s="90"/>
      <c r="CE928" s="90"/>
      <c r="CF928" s="90"/>
      <c r="CG928" s="90"/>
      <c r="CH928" s="90"/>
      <c r="CI928" s="90"/>
      <c r="CJ928" s="90"/>
      <c r="CK928" s="90"/>
      <c r="CL928" s="91"/>
      <c r="CM928" s="90"/>
      <c r="CN928" s="90" t="s">
        <v>3088</v>
      </c>
      <c r="CO928" s="90"/>
      <c r="DB928" s="103"/>
      <c r="DC928" s="103"/>
      <c r="DD928" s="103"/>
      <c r="DE928" s="103"/>
      <c r="DF928" s="103"/>
      <c r="DG928" s="103"/>
      <c r="DH928" s="103">
        <v>11.2</v>
      </c>
      <c r="DI928" s="103"/>
      <c r="DJ928" s="103"/>
      <c r="DK928" s="103"/>
      <c r="DL928" s="103"/>
      <c r="DM928" s="103"/>
      <c r="DN928" s="103"/>
      <c r="DO928" s="103"/>
      <c r="DP928" s="103"/>
      <c r="DQ928" s="103"/>
      <c r="DR928" s="103"/>
      <c r="DS928" s="104"/>
      <c r="DT928" s="50">
        <f t="shared" si="1141"/>
        <v>1</v>
      </c>
      <c r="DU928" s="73">
        <f t="shared" si="1142"/>
        <v>0</v>
      </c>
      <c r="DV928" s="73">
        <f t="shared" si="1143"/>
        <v>1</v>
      </c>
      <c r="DW928" s="73">
        <f t="shared" si="1144"/>
        <v>0</v>
      </c>
      <c r="DX928" s="73">
        <f t="shared" si="1145"/>
        <v>0</v>
      </c>
      <c r="DY928" s="125">
        <f t="shared" si="1146"/>
        <v>0</v>
      </c>
      <c r="DZ928" s="73">
        <f t="shared" si="1147"/>
        <v>0</v>
      </c>
      <c r="EA928" s="19">
        <f t="shared" si="1148"/>
        <v>0</v>
      </c>
      <c r="EB928" s="50">
        <f t="shared" si="1149"/>
        <v>1</v>
      </c>
      <c r="EC928" s="19">
        <f t="shared" si="1150"/>
        <v>0</v>
      </c>
      <c r="ED928" s="19">
        <f t="shared" si="1151"/>
        <v>0</v>
      </c>
      <c r="EE928" s="19">
        <f t="shared" si="1152"/>
        <v>0</v>
      </c>
      <c r="EF928" s="50">
        <f t="shared" si="1153"/>
        <v>1</v>
      </c>
      <c r="EG928" s="19">
        <f t="shared" si="1154"/>
        <v>0</v>
      </c>
      <c r="EH928" s="19">
        <f t="shared" si="1155"/>
        <v>0</v>
      </c>
      <c r="EI928" s="50">
        <f t="shared" si="1156"/>
        <v>1</v>
      </c>
      <c r="EJ928" s="125">
        <f t="shared" si="1157"/>
        <v>0</v>
      </c>
      <c r="EK928" t="str">
        <f t="shared" si="1158"/>
        <v/>
      </c>
      <c r="EL928" t="str">
        <f t="shared" si="1159"/>
        <v/>
      </c>
      <c r="EM928" t="str">
        <f t="shared" si="1160"/>
        <v/>
      </c>
      <c r="EN928" t="str">
        <f t="shared" si="1161"/>
        <v/>
      </c>
      <c r="EO928" t="str">
        <f t="shared" si="1162"/>
        <v/>
      </c>
      <c r="EP928" t="str">
        <f t="shared" si="1163"/>
        <v/>
      </c>
      <c r="EQ928" t="str">
        <f t="shared" si="1164"/>
        <v/>
      </c>
      <c r="ER928" t="str">
        <f t="shared" si="1165"/>
        <v/>
      </c>
      <c r="ES928" t="str">
        <f t="shared" si="1166"/>
        <v/>
      </c>
      <c r="ET928" t="str">
        <f t="shared" si="1167"/>
        <v/>
      </c>
      <c r="EU928" s="61" t="str">
        <f t="shared" si="1168"/>
        <v/>
      </c>
      <c r="EV928" s="53" t="str">
        <f>IF(ISNUMBER(EK928),EK928*#REF!,"")</f>
        <v/>
      </c>
      <c r="EW928" s="53" t="str">
        <f>IF(ISNUMBER(EL928),EL928*#REF!,"")</f>
        <v/>
      </c>
      <c r="EX928" s="53" t="str">
        <f>IF(ISNUMBER(EM928),EM928*#REF!,"")</f>
        <v/>
      </c>
      <c r="EY928" s="53" t="str">
        <f>IF(ISNUMBER(EN928),EN928*#REF!,"")</f>
        <v/>
      </c>
      <c r="EZ928" s="53" t="str">
        <f>IF(ISNUMBER(EO928),EO928*#REF!,"")</f>
        <v/>
      </c>
      <c r="FA928" s="53" t="str">
        <f>IF(ISNUMBER(EP928),EP928*#REF!,"")</f>
        <v/>
      </c>
      <c r="FB928" s="53" t="str">
        <f>IF(ISNUMBER(EQ928),EQ928*#REF!,"")</f>
        <v/>
      </c>
      <c r="FC928" s="53" t="str">
        <f>IF(ISNUMBER(ER928),ER928*#REF!,"")</f>
        <v/>
      </c>
      <c r="FD928" s="53" t="str">
        <f>IF(ISNUMBER(ES928),ES928*#REF!,"")</f>
        <v/>
      </c>
      <c r="FE928" s="53" t="str">
        <f>IF(ISNUMBER(ET928),ET928*#REF!,"")</f>
        <v/>
      </c>
      <c r="FF928" s="52" t="str">
        <f>IF(ISNUMBER(EU928),EU928*#REF!,"")</f>
        <v/>
      </c>
      <c r="FG928" s="55" t="str">
        <f t="shared" si="1169"/>
        <v/>
      </c>
      <c r="FH928" s="55" t="str">
        <f t="shared" si="1170"/>
        <v/>
      </c>
      <c r="FI928" s="55" t="str">
        <f t="shared" si="1171"/>
        <v/>
      </c>
      <c r="FJ928" s="55" t="str">
        <f t="shared" si="1172"/>
        <v/>
      </c>
      <c r="FK928" s="55" t="str">
        <f t="shared" si="1173"/>
        <v/>
      </c>
      <c r="FL928" s="55" t="str">
        <f t="shared" si="1174"/>
        <v/>
      </c>
      <c r="FM928" s="55" t="str">
        <f t="shared" si="1175"/>
        <v/>
      </c>
      <c r="FN928" s="55" t="str">
        <f t="shared" si="1176"/>
        <v/>
      </c>
      <c r="FO928" s="55" t="str">
        <f t="shared" si="1177"/>
        <v/>
      </c>
      <c r="FP928" s="55" t="str">
        <f t="shared" si="1178"/>
        <v/>
      </c>
      <c r="FQ928" s="59" t="str">
        <f t="shared" si="1179"/>
        <v/>
      </c>
      <c r="FR928" s="53" t="str">
        <f t="shared" si="1130"/>
        <v/>
      </c>
      <c r="FS928" s="53">
        <f t="shared" si="1180"/>
        <v>0</v>
      </c>
      <c r="FT928" s="19">
        <f t="shared" si="1181"/>
        <v>1</v>
      </c>
      <c r="FU928" s="19">
        <f t="shared" si="1182"/>
        <v>0</v>
      </c>
      <c r="FV928" s="19">
        <f t="shared" si="1183"/>
        <v>0</v>
      </c>
      <c r="FW928" s="50">
        <f t="shared" si="1184"/>
        <v>0</v>
      </c>
      <c r="FX928" s="120">
        <f t="shared" si="1185"/>
        <v>0</v>
      </c>
      <c r="FY928" s="120">
        <f t="shared" si="1186"/>
        <v>0</v>
      </c>
      <c r="FZ928" s="120">
        <f t="shared" si="1187"/>
        <v>0</v>
      </c>
      <c r="GA928" s="120">
        <f t="shared" si="1188"/>
        <v>0</v>
      </c>
      <c r="GB928" s="120">
        <f t="shared" si="1189"/>
        <v>0</v>
      </c>
      <c r="GC928" s="120">
        <f t="shared" si="1190"/>
        <v>0</v>
      </c>
      <c r="GD928" s="120">
        <f t="shared" si="1191"/>
        <v>0</v>
      </c>
      <c r="GE928" s="120">
        <f t="shared" si="1192"/>
        <v>0</v>
      </c>
      <c r="GF928" s="120">
        <f t="shared" si="1193"/>
        <v>0</v>
      </c>
      <c r="GG928">
        <f t="shared" si="1194"/>
        <v>0</v>
      </c>
      <c r="GH928">
        <f t="shared" si="1195"/>
        <v>0</v>
      </c>
      <c r="GI928">
        <v>6</v>
      </c>
      <c r="GJ928" t="str">
        <f t="shared" si="1196"/>
        <v/>
      </c>
    </row>
    <row r="929" spans="1:192" x14ac:dyDescent="0.2">
      <c r="A929" s="50">
        <f t="shared" si="1197"/>
        <v>928</v>
      </c>
      <c r="B929" s="51" t="s">
        <v>99</v>
      </c>
      <c r="C929" t="s">
        <v>161</v>
      </c>
      <c r="F929" s="277">
        <v>3539000</v>
      </c>
      <c r="G929" s="277">
        <v>5694000</v>
      </c>
      <c r="H929" s="78">
        <f t="shared" si="1134"/>
        <v>538909.97</v>
      </c>
      <c r="I929" s="78">
        <f t="shared" si="1135"/>
        <v>5692162.1900000004</v>
      </c>
      <c r="J929" s="45">
        <v>127</v>
      </c>
      <c r="K929" s="19" t="s">
        <v>1334</v>
      </c>
      <c r="L929" s="19">
        <v>10</v>
      </c>
      <c r="Q929" t="s">
        <v>1339</v>
      </c>
      <c r="R929" t="s">
        <v>1467</v>
      </c>
      <c r="S929" s="2" t="s">
        <v>1324</v>
      </c>
      <c r="T929" s="241" t="str">
        <f t="shared" si="1136"/>
        <v>-</v>
      </c>
      <c r="U929" s="241" t="str">
        <f t="shared" si="1137"/>
        <v>-</v>
      </c>
      <c r="V929" s="241" t="str">
        <f t="shared" si="1138"/>
        <v>B</v>
      </c>
      <c r="W929" s="241" t="str">
        <f t="shared" si="1129"/>
        <v>-</v>
      </c>
      <c r="X929" s="260">
        <f t="shared" si="1128"/>
        <v>6</v>
      </c>
      <c r="Y929" s="261" t="str">
        <f t="shared" si="1131"/>
        <v/>
      </c>
      <c r="Z929" s="56"/>
      <c r="AA929" s="19" t="s">
        <v>1842</v>
      </c>
      <c r="AB929" s="73">
        <v>1</v>
      </c>
      <c r="AD929" t="s">
        <v>1897</v>
      </c>
      <c r="AE929" s="57" t="s">
        <v>2517</v>
      </c>
      <c r="AF929" s="66" t="s">
        <v>3088</v>
      </c>
      <c r="AI929" s="269"/>
      <c r="AR929">
        <v>19067</v>
      </c>
      <c r="AS929" s="193">
        <f t="shared" ref="AS929:AS948" si="1198">SUM(AU929:BN929)+SUM(BO929:CL929)/1000</f>
        <v>19057</v>
      </c>
      <c r="AT929" s="248" t="str">
        <f t="shared" ref="AT929:AT948" si="1199">FR929</f>
        <v/>
      </c>
      <c r="AU929">
        <v>5988</v>
      </c>
      <c r="AW929">
        <v>1014</v>
      </c>
      <c r="AX929">
        <v>9112</v>
      </c>
      <c r="AY929">
        <v>1290</v>
      </c>
      <c r="AZ929" s="61">
        <v>1653</v>
      </c>
      <c r="BO929" s="90"/>
      <c r="BP929" s="270"/>
      <c r="BQ929" s="90"/>
      <c r="BR929" s="90"/>
      <c r="BS929" s="90"/>
      <c r="BT929" s="90"/>
      <c r="BU929" s="90"/>
      <c r="BV929" s="90"/>
      <c r="BW929" s="90"/>
      <c r="BX929" s="90"/>
      <c r="BY929" s="90"/>
      <c r="BZ929" s="90"/>
      <c r="CA929" s="90"/>
      <c r="CB929" s="90"/>
      <c r="CC929" s="90"/>
      <c r="CD929" s="90"/>
      <c r="CE929" s="90"/>
      <c r="CF929" s="90"/>
      <c r="CG929" s="90"/>
      <c r="CH929" s="90"/>
      <c r="CI929" s="90"/>
      <c r="CJ929" s="90"/>
      <c r="CK929" s="90"/>
      <c r="CL929" s="91"/>
      <c r="CM929" s="90"/>
      <c r="CN929" s="105" t="s">
        <v>3088</v>
      </c>
      <c r="CO929" s="90"/>
      <c r="DB929" s="103"/>
      <c r="DC929" s="103"/>
      <c r="DD929" s="103"/>
      <c r="DE929" s="103"/>
      <c r="DF929" s="103"/>
      <c r="DG929" s="103"/>
      <c r="DH929" s="103"/>
      <c r="DI929" s="103"/>
      <c r="DJ929" s="103"/>
      <c r="DK929" s="103"/>
      <c r="DL929" s="103"/>
      <c r="DM929" s="103"/>
      <c r="DN929" s="103"/>
      <c r="DO929" s="103"/>
      <c r="DP929" s="103"/>
      <c r="DQ929" s="103"/>
      <c r="DR929" s="103"/>
      <c r="DS929" s="104"/>
      <c r="DT929" s="50">
        <f t="shared" si="1141"/>
        <v>1</v>
      </c>
      <c r="DU929" s="73">
        <f t="shared" si="1142"/>
        <v>1</v>
      </c>
      <c r="DV929" s="73">
        <f t="shared" si="1143"/>
        <v>0</v>
      </c>
      <c r="DW929" s="73">
        <f t="shared" si="1144"/>
        <v>0</v>
      </c>
      <c r="DX929" s="73">
        <f t="shared" si="1145"/>
        <v>0</v>
      </c>
      <c r="DY929" s="125">
        <f t="shared" si="1146"/>
        <v>0</v>
      </c>
      <c r="DZ929" s="73">
        <f t="shared" si="1147"/>
        <v>0</v>
      </c>
      <c r="EA929" s="19">
        <f t="shared" si="1148"/>
        <v>0</v>
      </c>
      <c r="EB929" s="50">
        <f t="shared" si="1149"/>
        <v>1</v>
      </c>
      <c r="EC929" s="19">
        <f t="shared" si="1150"/>
        <v>0</v>
      </c>
      <c r="ED929" s="19">
        <f t="shared" si="1151"/>
        <v>0</v>
      </c>
      <c r="EE929" s="19">
        <f t="shared" si="1152"/>
        <v>1</v>
      </c>
      <c r="EF929" s="50">
        <f t="shared" si="1153"/>
        <v>0</v>
      </c>
      <c r="EG929" s="19">
        <f t="shared" si="1154"/>
        <v>0</v>
      </c>
      <c r="EH929" s="19">
        <f t="shared" si="1155"/>
        <v>0</v>
      </c>
      <c r="EI929" s="50">
        <f t="shared" si="1156"/>
        <v>1</v>
      </c>
      <c r="EJ929" s="125">
        <f t="shared" si="1157"/>
        <v>1</v>
      </c>
      <c r="EK929">
        <f t="shared" si="1158"/>
        <v>5988</v>
      </c>
      <c r="EL929" t="str">
        <f t="shared" si="1159"/>
        <v/>
      </c>
      <c r="EM929" t="str">
        <f t="shared" si="1160"/>
        <v/>
      </c>
      <c r="EN929">
        <f t="shared" si="1161"/>
        <v>1014</v>
      </c>
      <c r="EO929" t="str">
        <f t="shared" si="1162"/>
        <v/>
      </c>
      <c r="EP929" t="str">
        <f t="shared" si="1163"/>
        <v/>
      </c>
      <c r="EQ929">
        <f t="shared" si="1164"/>
        <v>1653</v>
      </c>
      <c r="ER929" t="str">
        <f t="shared" si="1165"/>
        <v/>
      </c>
      <c r="ES929" t="str">
        <f t="shared" si="1166"/>
        <v/>
      </c>
      <c r="ET929">
        <f t="shared" si="1167"/>
        <v>1290</v>
      </c>
      <c r="EU929" s="61">
        <f t="shared" si="1168"/>
        <v>9112</v>
      </c>
      <c r="EV929" s="53" t="e">
        <f>IF(ISNUMBER(EK929),EK929*#REF!,"")</f>
        <v>#REF!</v>
      </c>
      <c r="EW929" s="53" t="str">
        <f>IF(ISNUMBER(EL929),EL929*#REF!,"")</f>
        <v/>
      </c>
      <c r="EX929" s="53" t="str">
        <f>IF(ISNUMBER(EM929),EM929*#REF!,"")</f>
        <v/>
      </c>
      <c r="EY929" s="53" t="e">
        <f>IF(ISNUMBER(EN929),EN929*#REF!,"")</f>
        <v>#REF!</v>
      </c>
      <c r="EZ929" s="53" t="str">
        <f>IF(ISNUMBER(EO929),EO929*#REF!,"")</f>
        <v/>
      </c>
      <c r="FA929" s="53" t="str">
        <f>IF(ISNUMBER(EP929),EP929*#REF!,"")</f>
        <v/>
      </c>
      <c r="FB929" s="53" t="e">
        <f>IF(ISNUMBER(EQ929),EQ929*#REF!,"")</f>
        <v>#REF!</v>
      </c>
      <c r="FC929" s="53" t="str">
        <f>IF(ISNUMBER(ER929),ER929*#REF!,"")</f>
        <v/>
      </c>
      <c r="FD929" s="53" t="str">
        <f>IF(ISNUMBER(ES929),ES929*#REF!,"")</f>
        <v/>
      </c>
      <c r="FE929" s="53" t="e">
        <f>IF(ISNUMBER(ET929),ET929*#REF!,"")</f>
        <v>#REF!</v>
      </c>
      <c r="FF929" s="52" t="e">
        <f>IF(ISNUMBER(EU929),EU929*#REF!,"")</f>
        <v>#REF!</v>
      </c>
      <c r="FG929" s="55" t="str">
        <f t="shared" si="1169"/>
        <v/>
      </c>
      <c r="FH929" s="55" t="str">
        <f t="shared" si="1170"/>
        <v/>
      </c>
      <c r="FI929" s="55" t="str">
        <f t="shared" si="1171"/>
        <v/>
      </c>
      <c r="FJ929" s="55" t="str">
        <f t="shared" si="1172"/>
        <v/>
      </c>
      <c r="FK929" s="55" t="str">
        <f t="shared" si="1173"/>
        <v/>
      </c>
      <c r="FL929" s="55" t="str">
        <f t="shared" si="1174"/>
        <v/>
      </c>
      <c r="FM929" s="55" t="str">
        <f t="shared" si="1175"/>
        <v/>
      </c>
      <c r="FN929" s="55" t="str">
        <f t="shared" si="1176"/>
        <v/>
      </c>
      <c r="FO929" s="55" t="str">
        <f t="shared" si="1177"/>
        <v/>
      </c>
      <c r="FP929" s="55" t="str">
        <f t="shared" si="1178"/>
        <v/>
      </c>
      <c r="FQ929" s="59" t="str">
        <f t="shared" si="1179"/>
        <v/>
      </c>
      <c r="FR929" s="53" t="str">
        <f t="shared" si="1130"/>
        <v/>
      </c>
      <c r="FS929" s="53" t="e">
        <f t="shared" si="1180"/>
        <v>#VALUE!</v>
      </c>
      <c r="FT929" s="19" t="e">
        <f t="shared" si="1181"/>
        <v>#VALUE!</v>
      </c>
      <c r="FU929" s="19" t="e">
        <f t="shared" si="1182"/>
        <v>#VALUE!</v>
      </c>
      <c r="FV929" s="19" t="e">
        <f t="shared" si="1183"/>
        <v>#VALUE!</v>
      </c>
      <c r="FW929" s="50" t="e">
        <f t="shared" si="1184"/>
        <v>#VALUE!</v>
      </c>
      <c r="FX929" s="120">
        <f t="shared" si="1185"/>
        <v>0</v>
      </c>
      <c r="FY929" s="120">
        <f t="shared" si="1186"/>
        <v>0</v>
      </c>
      <c r="FZ929" s="120">
        <f t="shared" si="1187"/>
        <v>0</v>
      </c>
      <c r="GA929" s="120">
        <f t="shared" si="1188"/>
        <v>0</v>
      </c>
      <c r="GB929" s="120">
        <f t="shared" si="1189"/>
        <v>0</v>
      </c>
      <c r="GC929" s="120">
        <f t="shared" si="1190"/>
        <v>0</v>
      </c>
      <c r="GD929" s="120">
        <f t="shared" si="1191"/>
        <v>0</v>
      </c>
      <c r="GE929" s="120">
        <f t="shared" si="1192"/>
        <v>0</v>
      </c>
      <c r="GF929" s="120">
        <f t="shared" si="1193"/>
        <v>0</v>
      </c>
      <c r="GG929">
        <f t="shared" si="1194"/>
        <v>0</v>
      </c>
      <c r="GH929">
        <f t="shared" si="1195"/>
        <v>0</v>
      </c>
      <c r="GI929">
        <v>6</v>
      </c>
      <c r="GJ929" t="str">
        <f t="shared" si="1196"/>
        <v/>
      </c>
    </row>
    <row r="930" spans="1:192" x14ac:dyDescent="0.2">
      <c r="A930" s="50">
        <f t="shared" si="1197"/>
        <v>929</v>
      </c>
      <c r="B930" s="2" t="s">
        <v>684</v>
      </c>
      <c r="C930" s="2" t="s">
        <v>685</v>
      </c>
      <c r="D930" s="2"/>
      <c r="E930" s="2"/>
      <c r="F930" s="271">
        <v>3530290</v>
      </c>
      <c r="G930" s="271">
        <v>5576860</v>
      </c>
      <c r="H930" s="77">
        <f t="shared" si="1134"/>
        <v>530203.45400000003</v>
      </c>
      <c r="I930" s="77">
        <f t="shared" si="1135"/>
        <v>5575069.0460000001</v>
      </c>
      <c r="J930" s="66">
        <v>235</v>
      </c>
      <c r="K930" s="66" t="s">
        <v>1334</v>
      </c>
      <c r="L930" s="19">
        <v>124</v>
      </c>
      <c r="Q930" t="s">
        <v>1339</v>
      </c>
      <c r="R930" t="s">
        <v>2867</v>
      </c>
      <c r="S930" s="2" t="s">
        <v>1324</v>
      </c>
      <c r="T930" s="241" t="str">
        <f t="shared" si="1136"/>
        <v>-</v>
      </c>
      <c r="U930" s="241" t="str">
        <f t="shared" si="1137"/>
        <v>-</v>
      </c>
      <c r="V930" s="241" t="str">
        <f t="shared" si="1138"/>
        <v>-</v>
      </c>
      <c r="W930" s="241" t="str">
        <f t="shared" si="1129"/>
        <v>-</v>
      </c>
      <c r="X930" s="260">
        <f t="shared" si="1128"/>
        <v>6</v>
      </c>
      <c r="Y930" s="261" t="str">
        <f t="shared" si="1131"/>
        <v/>
      </c>
      <c r="Z930" s="56"/>
      <c r="AA930" s="48">
        <v>27001</v>
      </c>
      <c r="AB930" s="73">
        <v>1</v>
      </c>
      <c r="AC930" s="2" t="s">
        <v>506</v>
      </c>
      <c r="AD930" s="2" t="s">
        <v>1691</v>
      </c>
      <c r="AE930" s="57" t="s">
        <v>2518</v>
      </c>
      <c r="AF930" s="66">
        <v>13.6</v>
      </c>
      <c r="AH930" s="19">
        <v>7.52</v>
      </c>
      <c r="AI930" s="269"/>
      <c r="AN930">
        <v>12.2</v>
      </c>
      <c r="AO930">
        <v>11.2</v>
      </c>
      <c r="AP930" s="19">
        <v>2.5</v>
      </c>
      <c r="AS930" s="193">
        <f t="shared" si="1198"/>
        <v>336.31200000000001</v>
      </c>
      <c r="AT930" s="248" t="str">
        <f t="shared" si="1199"/>
        <v/>
      </c>
      <c r="AU930" s="55">
        <v>4</v>
      </c>
      <c r="AV930" s="55">
        <v>20</v>
      </c>
      <c r="AW930">
        <v>54.1</v>
      </c>
      <c r="AX930">
        <v>9.4</v>
      </c>
      <c r="AY930" s="139">
        <v>2</v>
      </c>
      <c r="AZ930" s="225">
        <f>AO930*21.76</f>
        <v>243.71199999999999</v>
      </c>
      <c r="BB930" s="55">
        <v>1</v>
      </c>
      <c r="BE930">
        <v>0</v>
      </c>
      <c r="BJ930">
        <v>2.1</v>
      </c>
      <c r="BO930" s="90"/>
      <c r="BP930" s="270"/>
      <c r="BQ930" s="90"/>
      <c r="BR930" s="90"/>
      <c r="BS930" s="90"/>
      <c r="BT930" s="90"/>
      <c r="BU930" s="90"/>
      <c r="BV930" s="90"/>
      <c r="BW930" s="90"/>
      <c r="BX930" s="90"/>
      <c r="BY930" s="90"/>
      <c r="BZ930" s="90"/>
      <c r="CA930" s="90"/>
      <c r="CB930" s="90"/>
      <c r="CC930" s="90"/>
      <c r="CD930" s="90"/>
      <c r="CE930" s="90"/>
      <c r="CF930" s="90"/>
      <c r="CG930" s="90"/>
      <c r="CH930" s="90"/>
      <c r="CI930" s="90"/>
      <c r="CJ930" s="90"/>
      <c r="CK930" s="90"/>
      <c r="CL930" s="91"/>
      <c r="CM930" s="90">
        <v>11.5</v>
      </c>
      <c r="CN930" s="117">
        <v>14</v>
      </c>
      <c r="CO930" s="90"/>
      <c r="DB930" s="103"/>
      <c r="DC930" s="103"/>
      <c r="DD930" s="103"/>
      <c r="DE930" s="103"/>
      <c r="DF930" s="103"/>
      <c r="DG930" s="103"/>
      <c r="DH930" s="103"/>
      <c r="DI930" s="103"/>
      <c r="DJ930" s="103"/>
      <c r="DK930" s="103"/>
      <c r="DL930" s="103"/>
      <c r="DM930" s="103"/>
      <c r="DN930" s="103"/>
      <c r="DO930" s="103"/>
      <c r="DP930" s="103"/>
      <c r="DQ930" s="103"/>
      <c r="DR930" s="103"/>
      <c r="DS930" s="104"/>
      <c r="DT930" s="50">
        <f t="shared" si="1141"/>
        <v>1</v>
      </c>
      <c r="DU930" s="73">
        <f t="shared" si="1142"/>
        <v>0</v>
      </c>
      <c r="DV930" s="73">
        <f t="shared" si="1143"/>
        <v>0</v>
      </c>
      <c r="DW930" s="73">
        <f t="shared" si="1144"/>
        <v>1</v>
      </c>
      <c r="DX930" s="73">
        <f t="shared" si="1145"/>
        <v>0</v>
      </c>
      <c r="DY930" s="125">
        <f t="shared" si="1146"/>
        <v>0</v>
      </c>
      <c r="DZ930" s="73">
        <f t="shared" si="1147"/>
        <v>1</v>
      </c>
      <c r="EA930" s="19">
        <f t="shared" si="1148"/>
        <v>0</v>
      </c>
      <c r="EB930" s="50">
        <f t="shared" si="1149"/>
        <v>0</v>
      </c>
      <c r="EC930" s="19">
        <f t="shared" si="1150"/>
        <v>1</v>
      </c>
      <c r="ED930" s="19">
        <f t="shared" si="1151"/>
        <v>0</v>
      </c>
      <c r="EE930" s="19">
        <f t="shared" si="1152"/>
        <v>0</v>
      </c>
      <c r="EF930" s="50">
        <f t="shared" si="1153"/>
        <v>0</v>
      </c>
      <c r="EG930" s="19">
        <f t="shared" si="1154"/>
        <v>1</v>
      </c>
      <c r="EH930" s="19">
        <f t="shared" si="1155"/>
        <v>0</v>
      </c>
      <c r="EI930" s="50">
        <f t="shared" si="1156"/>
        <v>0</v>
      </c>
      <c r="EJ930" s="125">
        <f t="shared" si="1157"/>
        <v>1</v>
      </c>
      <c r="EK930">
        <f t="shared" si="1158"/>
        <v>4</v>
      </c>
      <c r="EL930">
        <f t="shared" si="1159"/>
        <v>1</v>
      </c>
      <c r="EM930">
        <f t="shared" si="1160"/>
        <v>20</v>
      </c>
      <c r="EN930">
        <f t="shared" si="1161"/>
        <v>54.1</v>
      </c>
      <c r="EO930" t="str">
        <f t="shared" si="1162"/>
        <v/>
      </c>
      <c r="EP930">
        <f t="shared" si="1163"/>
        <v>0</v>
      </c>
      <c r="EQ930">
        <f t="shared" si="1164"/>
        <v>243.71199999999999</v>
      </c>
      <c r="ER930" t="str">
        <f t="shared" si="1165"/>
        <v/>
      </c>
      <c r="ES930">
        <f t="shared" si="1166"/>
        <v>2.1</v>
      </c>
      <c r="ET930">
        <f t="shared" si="1167"/>
        <v>2</v>
      </c>
      <c r="EU930" s="61">
        <f t="shared" si="1168"/>
        <v>9.4</v>
      </c>
      <c r="EV930" s="53" t="e">
        <f>IF(ISNUMBER(EK930),EK930*#REF!,"")</f>
        <v>#REF!</v>
      </c>
      <c r="EW930" s="53" t="e">
        <f>IF(ISNUMBER(EL930),EL930*#REF!,"")</f>
        <v>#REF!</v>
      </c>
      <c r="EX930" s="53" t="e">
        <f>IF(ISNUMBER(EM930),EM930*#REF!,"")</f>
        <v>#REF!</v>
      </c>
      <c r="EY930" s="53" t="e">
        <f>IF(ISNUMBER(EN930),EN930*#REF!,"")</f>
        <v>#REF!</v>
      </c>
      <c r="EZ930" s="53" t="str">
        <f>IF(ISNUMBER(EO930),EO930*#REF!,"")</f>
        <v/>
      </c>
      <c r="FA930" s="53" t="e">
        <f>IF(ISNUMBER(EP930),EP930*#REF!,"")</f>
        <v>#REF!</v>
      </c>
      <c r="FB930" s="53" t="e">
        <f>IF(ISNUMBER(EQ930),EQ930*#REF!,"")</f>
        <v>#REF!</v>
      </c>
      <c r="FC930" s="53" t="str">
        <f>IF(ISNUMBER(ER930),ER930*#REF!,"")</f>
        <v/>
      </c>
      <c r="FD930" s="53" t="e">
        <f>IF(ISNUMBER(ES930),ES930*#REF!,"")</f>
        <v>#REF!</v>
      </c>
      <c r="FE930" s="53" t="e">
        <f>IF(ISNUMBER(ET930),ET930*#REF!,"")</f>
        <v>#REF!</v>
      </c>
      <c r="FF930" s="52" t="e">
        <f>IF(ISNUMBER(EU930),EU930*#REF!,"")</f>
        <v>#REF!</v>
      </c>
      <c r="FG930" s="55" t="str">
        <f t="shared" si="1169"/>
        <v/>
      </c>
      <c r="FH930" s="55" t="str">
        <f t="shared" si="1170"/>
        <v/>
      </c>
      <c r="FI930" s="55" t="str">
        <f t="shared" si="1171"/>
        <v/>
      </c>
      <c r="FJ930" s="55" t="str">
        <f t="shared" si="1172"/>
        <v/>
      </c>
      <c r="FK930" s="55" t="str">
        <f t="shared" si="1173"/>
        <v/>
      </c>
      <c r="FL930" s="55" t="str">
        <f t="shared" si="1174"/>
        <v/>
      </c>
      <c r="FM930" s="55" t="str">
        <f t="shared" si="1175"/>
        <v/>
      </c>
      <c r="FN930" s="55" t="str">
        <f t="shared" si="1176"/>
        <v/>
      </c>
      <c r="FO930" s="55" t="str">
        <f t="shared" si="1177"/>
        <v/>
      </c>
      <c r="FP930" s="55" t="str">
        <f t="shared" si="1178"/>
        <v/>
      </c>
      <c r="FQ930" s="59" t="str">
        <f t="shared" si="1179"/>
        <v/>
      </c>
      <c r="FR930" s="53" t="str">
        <f t="shared" si="1130"/>
        <v/>
      </c>
      <c r="FS930" s="53" t="e">
        <f t="shared" si="1180"/>
        <v>#VALUE!</v>
      </c>
      <c r="FT930" s="19" t="e">
        <f t="shared" si="1181"/>
        <v>#VALUE!</v>
      </c>
      <c r="FU930" s="19" t="e">
        <f t="shared" si="1182"/>
        <v>#VALUE!</v>
      </c>
      <c r="FV930" s="19" t="e">
        <f t="shared" si="1183"/>
        <v>#VALUE!</v>
      </c>
      <c r="FW930" s="50" t="e">
        <f t="shared" si="1184"/>
        <v>#VALUE!</v>
      </c>
      <c r="FX930" s="120">
        <f t="shared" si="1185"/>
        <v>0</v>
      </c>
      <c r="FY930" s="120">
        <f t="shared" si="1186"/>
        <v>0</v>
      </c>
      <c r="FZ930" s="120">
        <f t="shared" si="1187"/>
        <v>0</v>
      </c>
      <c r="GA930" s="120">
        <f t="shared" si="1188"/>
        <v>0</v>
      </c>
      <c r="GB930" s="120">
        <f t="shared" si="1189"/>
        <v>0</v>
      </c>
      <c r="GC930" s="120">
        <f t="shared" si="1190"/>
        <v>0</v>
      </c>
      <c r="GD930" s="120">
        <f t="shared" si="1191"/>
        <v>0</v>
      </c>
      <c r="GE930" s="120">
        <f t="shared" si="1192"/>
        <v>0</v>
      </c>
      <c r="GF930" s="120">
        <f t="shared" si="1193"/>
        <v>0</v>
      </c>
      <c r="GG930">
        <f t="shared" si="1194"/>
        <v>0</v>
      </c>
      <c r="GH930">
        <f t="shared" si="1195"/>
        <v>0</v>
      </c>
      <c r="GI930">
        <v>6</v>
      </c>
      <c r="GJ930" t="str">
        <f t="shared" si="1196"/>
        <v/>
      </c>
    </row>
    <row r="931" spans="1:192" ht="15" x14ac:dyDescent="0.25">
      <c r="A931" s="50">
        <f t="shared" si="1197"/>
        <v>930</v>
      </c>
      <c r="B931" s="2" t="s">
        <v>652</v>
      </c>
      <c r="C931" t="s">
        <v>142</v>
      </c>
      <c r="F931" s="138">
        <v>3539260</v>
      </c>
      <c r="G931" s="45">
        <v>5569500</v>
      </c>
      <c r="H931" s="78">
        <f t="shared" si="1134"/>
        <v>539169.86599999992</v>
      </c>
      <c r="I931" s="78">
        <f t="shared" si="1135"/>
        <v>5567711.9900000002</v>
      </c>
      <c r="J931" s="45">
        <v>241</v>
      </c>
      <c r="K931" s="19" t="s">
        <v>1334</v>
      </c>
      <c r="L931" s="19">
        <v>328</v>
      </c>
      <c r="Q931" s="58" t="s">
        <v>774</v>
      </c>
      <c r="R931" t="s">
        <v>272</v>
      </c>
      <c r="S931" s="2" t="s">
        <v>1325</v>
      </c>
      <c r="T931" s="241" t="str">
        <f t="shared" si="1136"/>
        <v>-</v>
      </c>
      <c r="U931" s="241" t="str">
        <f t="shared" si="1137"/>
        <v>M</v>
      </c>
      <c r="V931" s="241" t="str">
        <f t="shared" si="1138"/>
        <v>-</v>
      </c>
      <c r="W931" s="241" t="str">
        <f t="shared" si="1129"/>
        <v>-</v>
      </c>
      <c r="X931" s="260">
        <f t="shared" si="1128"/>
        <v>6</v>
      </c>
      <c r="Y931" s="261" t="str">
        <f t="shared" si="1131"/>
        <v/>
      </c>
      <c r="Z931" s="56" t="s">
        <v>1376</v>
      </c>
      <c r="AA931" s="48">
        <v>29447</v>
      </c>
      <c r="AB931" s="73">
        <v>1</v>
      </c>
      <c r="AD931" t="s">
        <v>1557</v>
      </c>
      <c r="AE931" s="57" t="s">
        <v>1480</v>
      </c>
      <c r="AF931" s="66">
        <v>12.5</v>
      </c>
      <c r="AI931" s="272"/>
      <c r="AR931">
        <v>2475.3000000000002</v>
      </c>
      <c r="AS931" s="193">
        <f t="shared" si="1198"/>
        <v>2455.5</v>
      </c>
      <c r="AT931" s="248" t="str">
        <f t="shared" si="1199"/>
        <v/>
      </c>
      <c r="AU931">
        <v>84.2</v>
      </c>
      <c r="AV931">
        <v>94.3</v>
      </c>
      <c r="AW931">
        <v>479.2</v>
      </c>
      <c r="AX931">
        <v>78.5</v>
      </c>
      <c r="AY931">
        <v>1439.8</v>
      </c>
      <c r="AZ931" s="61">
        <v>279.5</v>
      </c>
      <c r="BO931" s="90"/>
      <c r="BP931" s="273"/>
      <c r="BQ931" s="90"/>
      <c r="BR931" s="90"/>
      <c r="BS931" s="90"/>
      <c r="BT931" s="90"/>
      <c r="BU931" s="90"/>
      <c r="BV931" s="90"/>
      <c r="BW931" s="90"/>
      <c r="BX931" s="90"/>
      <c r="BY931" s="90"/>
      <c r="BZ931" s="90"/>
      <c r="CA931" s="90"/>
      <c r="CB931" s="90"/>
      <c r="CC931" s="90"/>
      <c r="CD931" s="90"/>
      <c r="CE931" s="90"/>
      <c r="CF931" s="90"/>
      <c r="CG931" s="90"/>
      <c r="CH931" s="90"/>
      <c r="CI931" s="90"/>
      <c r="CJ931" s="90"/>
      <c r="CK931" s="90"/>
      <c r="CL931" s="91"/>
      <c r="CM931" s="90"/>
      <c r="CN931" s="90" t="s">
        <v>3088</v>
      </c>
      <c r="CO931" s="90"/>
      <c r="DB931" s="103"/>
      <c r="DC931" s="103"/>
      <c r="DD931" s="103"/>
      <c r="DE931" s="103"/>
      <c r="DF931" s="103"/>
      <c r="DG931" s="103"/>
      <c r="DH931" s="103"/>
      <c r="DI931" s="103"/>
      <c r="DJ931" s="103"/>
      <c r="DK931" s="103"/>
      <c r="DL931" s="103"/>
      <c r="DM931" s="103"/>
      <c r="DN931" s="103"/>
      <c r="DO931" s="103"/>
      <c r="DP931" s="103"/>
      <c r="DQ931" s="103"/>
      <c r="DR931" s="103"/>
      <c r="DS931" s="104"/>
      <c r="DT931" s="50">
        <f t="shared" si="1141"/>
        <v>1</v>
      </c>
      <c r="DU931" s="73">
        <f t="shared" si="1142"/>
        <v>0</v>
      </c>
      <c r="DV931" s="73">
        <f t="shared" si="1143"/>
        <v>0</v>
      </c>
      <c r="DW931" s="73">
        <f t="shared" si="1144"/>
        <v>1</v>
      </c>
      <c r="DX931" s="73">
        <f t="shared" si="1145"/>
        <v>0</v>
      </c>
      <c r="DY931" s="125">
        <f t="shared" si="1146"/>
        <v>0</v>
      </c>
      <c r="DZ931" s="73">
        <f t="shared" si="1147"/>
        <v>1</v>
      </c>
      <c r="EA931" s="19">
        <f t="shared" si="1148"/>
        <v>0</v>
      </c>
      <c r="EB931" s="50">
        <f t="shared" si="1149"/>
        <v>0</v>
      </c>
      <c r="EC931" s="19">
        <f t="shared" si="1150"/>
        <v>0</v>
      </c>
      <c r="ED931" s="19">
        <f t="shared" si="1151"/>
        <v>1</v>
      </c>
      <c r="EE931" s="19">
        <f t="shared" si="1152"/>
        <v>0</v>
      </c>
      <c r="EF931" s="50">
        <f t="shared" si="1153"/>
        <v>0</v>
      </c>
      <c r="EG931" s="19">
        <f t="shared" si="1154"/>
        <v>0</v>
      </c>
      <c r="EH931" s="19">
        <f t="shared" si="1155"/>
        <v>0</v>
      </c>
      <c r="EI931" s="50">
        <f t="shared" si="1156"/>
        <v>1</v>
      </c>
      <c r="EJ931" s="125">
        <f t="shared" si="1157"/>
        <v>2</v>
      </c>
      <c r="EK931">
        <f t="shared" si="1158"/>
        <v>84.2</v>
      </c>
      <c r="EL931" t="str">
        <f t="shared" si="1159"/>
        <v/>
      </c>
      <c r="EM931">
        <f t="shared" si="1160"/>
        <v>94.3</v>
      </c>
      <c r="EN931">
        <f t="shared" si="1161"/>
        <v>479.2</v>
      </c>
      <c r="EO931" t="str">
        <f t="shared" si="1162"/>
        <v/>
      </c>
      <c r="EP931" t="str">
        <f t="shared" si="1163"/>
        <v/>
      </c>
      <c r="EQ931">
        <f t="shared" si="1164"/>
        <v>279.5</v>
      </c>
      <c r="ER931" t="str">
        <f t="shared" si="1165"/>
        <v/>
      </c>
      <c r="ES931" t="str">
        <f t="shared" si="1166"/>
        <v/>
      </c>
      <c r="ET931">
        <f t="shared" si="1167"/>
        <v>1439.8</v>
      </c>
      <c r="EU931" s="61">
        <f t="shared" si="1168"/>
        <v>78.5</v>
      </c>
      <c r="EV931" s="53" t="e">
        <f>IF(ISNUMBER(EK931),EK931*#REF!,"")</f>
        <v>#REF!</v>
      </c>
      <c r="EW931" s="53" t="str">
        <f>IF(ISNUMBER(EL931),EL931*#REF!,"")</f>
        <v/>
      </c>
      <c r="EX931" s="53" t="e">
        <f>IF(ISNUMBER(EM931),EM931*#REF!,"")</f>
        <v>#REF!</v>
      </c>
      <c r="EY931" s="53" t="e">
        <f>IF(ISNUMBER(EN931),EN931*#REF!,"")</f>
        <v>#REF!</v>
      </c>
      <c r="EZ931" s="53" t="str">
        <f>IF(ISNUMBER(EO931),EO931*#REF!,"")</f>
        <v/>
      </c>
      <c r="FA931" s="53" t="str">
        <f>IF(ISNUMBER(EP931),EP931*#REF!,"")</f>
        <v/>
      </c>
      <c r="FB931" s="53" t="e">
        <f>IF(ISNUMBER(EQ931),EQ931*#REF!,"")</f>
        <v>#REF!</v>
      </c>
      <c r="FC931" s="53" t="str">
        <f>IF(ISNUMBER(ER931),ER931*#REF!,"")</f>
        <v/>
      </c>
      <c r="FD931" s="53" t="str">
        <f>IF(ISNUMBER(ES931),ES931*#REF!,"")</f>
        <v/>
      </c>
      <c r="FE931" s="53" t="e">
        <f>IF(ISNUMBER(ET931),ET931*#REF!,"")</f>
        <v>#REF!</v>
      </c>
      <c r="FF931" s="52" t="e">
        <f>IF(ISNUMBER(EU931),EU931*#REF!,"")</f>
        <v>#REF!</v>
      </c>
      <c r="FG931" s="55" t="str">
        <f t="shared" si="1169"/>
        <v/>
      </c>
      <c r="FH931" s="55" t="str">
        <f t="shared" si="1170"/>
        <v/>
      </c>
      <c r="FI931" s="55" t="str">
        <f t="shared" si="1171"/>
        <v/>
      </c>
      <c r="FJ931" s="55" t="str">
        <f t="shared" si="1172"/>
        <v/>
      </c>
      <c r="FK931" s="55" t="str">
        <f t="shared" si="1173"/>
        <v/>
      </c>
      <c r="FL931" s="55" t="str">
        <f t="shared" si="1174"/>
        <v/>
      </c>
      <c r="FM931" s="55" t="str">
        <f t="shared" si="1175"/>
        <v/>
      </c>
      <c r="FN931" s="55" t="str">
        <f t="shared" si="1176"/>
        <v/>
      </c>
      <c r="FO931" s="55" t="str">
        <f t="shared" si="1177"/>
        <v/>
      </c>
      <c r="FP931" s="55" t="str">
        <f t="shared" si="1178"/>
        <v/>
      </c>
      <c r="FQ931" s="59" t="str">
        <f t="shared" si="1179"/>
        <v/>
      </c>
      <c r="FR931" s="53" t="str">
        <f t="shared" si="1130"/>
        <v/>
      </c>
      <c r="FS931" s="53" t="e">
        <f t="shared" si="1180"/>
        <v>#VALUE!</v>
      </c>
      <c r="FT931" s="19" t="e">
        <f t="shared" si="1181"/>
        <v>#VALUE!</v>
      </c>
      <c r="FU931" s="19" t="e">
        <f t="shared" si="1182"/>
        <v>#VALUE!</v>
      </c>
      <c r="FV931" s="19" t="e">
        <f t="shared" si="1183"/>
        <v>#VALUE!</v>
      </c>
      <c r="FW931" s="50" t="e">
        <f t="shared" si="1184"/>
        <v>#VALUE!</v>
      </c>
      <c r="FX931" s="120">
        <f t="shared" si="1185"/>
        <v>0</v>
      </c>
      <c r="FY931" s="120">
        <f t="shared" si="1186"/>
        <v>0</v>
      </c>
      <c r="FZ931" s="120">
        <f t="shared" si="1187"/>
        <v>0</v>
      </c>
      <c r="GA931" s="120">
        <f t="shared" si="1188"/>
        <v>0</v>
      </c>
      <c r="GB931" s="120">
        <f t="shared" si="1189"/>
        <v>0</v>
      </c>
      <c r="GC931" s="120">
        <f t="shared" si="1190"/>
        <v>0</v>
      </c>
      <c r="GD931" s="120">
        <f t="shared" si="1191"/>
        <v>0</v>
      </c>
      <c r="GE931" s="120">
        <f t="shared" si="1192"/>
        <v>0</v>
      </c>
      <c r="GF931" s="120">
        <f t="shared" si="1193"/>
        <v>0</v>
      </c>
      <c r="GG931">
        <f t="shared" si="1194"/>
        <v>0</v>
      </c>
      <c r="GH931">
        <f t="shared" si="1195"/>
        <v>0</v>
      </c>
      <c r="GI931">
        <v>6</v>
      </c>
      <c r="GJ931" t="str">
        <f t="shared" si="1196"/>
        <v/>
      </c>
    </row>
    <row r="932" spans="1:192" x14ac:dyDescent="0.2">
      <c r="A932" s="50">
        <f t="shared" si="1197"/>
        <v>931</v>
      </c>
      <c r="B932" t="s">
        <v>652</v>
      </c>
      <c r="C932" t="s">
        <v>142</v>
      </c>
      <c r="F932" s="138">
        <v>3539260</v>
      </c>
      <c r="G932" s="45">
        <v>5569500</v>
      </c>
      <c r="H932" s="78">
        <f t="shared" si="1134"/>
        <v>539169.86599999992</v>
      </c>
      <c r="I932" s="78">
        <f t="shared" si="1135"/>
        <v>5567711.9900000002</v>
      </c>
      <c r="J932" s="45">
        <v>241</v>
      </c>
      <c r="K932" s="19" t="s">
        <v>1334</v>
      </c>
      <c r="L932" s="19">
        <v>328</v>
      </c>
      <c r="Q932" s="58" t="s">
        <v>774</v>
      </c>
      <c r="R932" t="s">
        <v>272</v>
      </c>
      <c r="S932" t="s">
        <v>1325</v>
      </c>
      <c r="T932" s="241" t="str">
        <f t="shared" si="1136"/>
        <v>-</v>
      </c>
      <c r="U932" s="241" t="str">
        <f t="shared" si="1137"/>
        <v>M</v>
      </c>
      <c r="V932" s="241" t="str">
        <f t="shared" si="1138"/>
        <v>-</v>
      </c>
      <c r="W932" s="241" t="str">
        <f t="shared" si="1129"/>
        <v>-</v>
      </c>
      <c r="X932" s="260">
        <f t="shared" si="1128"/>
        <v>6</v>
      </c>
      <c r="Y932" s="261" t="str">
        <f t="shared" si="1131"/>
        <v/>
      </c>
      <c r="AA932" s="48">
        <v>29479</v>
      </c>
      <c r="AB932" s="73">
        <v>2</v>
      </c>
      <c r="AD932" t="s">
        <v>1835</v>
      </c>
      <c r="AE932" s="57" t="s">
        <v>1480</v>
      </c>
      <c r="AF932" s="19">
        <v>12.5</v>
      </c>
      <c r="AN932">
        <v>93.1</v>
      </c>
      <c r="AO932">
        <v>11.5</v>
      </c>
      <c r="AR932">
        <v>2779</v>
      </c>
      <c r="AS932" s="193">
        <f t="shared" si="1198"/>
        <v>2424.2221209999998</v>
      </c>
      <c r="AT932" s="248" t="str">
        <f t="shared" si="1199"/>
        <v/>
      </c>
      <c r="AU932" s="55">
        <v>65.980726000000004</v>
      </c>
      <c r="AV932" s="55">
        <v>106.33437499999999</v>
      </c>
      <c r="AW932" s="55">
        <v>490.95549999999997</v>
      </c>
      <c r="AX932" s="55">
        <v>69.842410000000001</v>
      </c>
      <c r="AY932" s="55">
        <v>1440.9390000000001</v>
      </c>
      <c r="AZ932" s="59">
        <v>250.17010999999997</v>
      </c>
      <c r="CN932" s="90" t="s">
        <v>3088</v>
      </c>
      <c r="DB932" s="103"/>
      <c r="DC932" s="103"/>
      <c r="DD932" s="103"/>
      <c r="DE932" s="103"/>
      <c r="DF932" s="103"/>
      <c r="DG932" s="103"/>
      <c r="DH932" s="103"/>
      <c r="DI932" s="103"/>
      <c r="DJ932" s="103"/>
      <c r="DK932" s="103"/>
      <c r="DL932" s="103"/>
      <c r="DM932" s="103"/>
      <c r="DN932" s="103"/>
      <c r="DO932" s="103"/>
      <c r="DP932" s="103"/>
      <c r="DQ932" s="103"/>
      <c r="DR932" s="103"/>
      <c r="DS932" s="104"/>
      <c r="DT932" s="50">
        <f t="shared" si="1141"/>
        <v>0</v>
      </c>
      <c r="DU932" s="73">
        <f t="shared" si="1142"/>
        <v>0</v>
      </c>
      <c r="DV932" s="73">
        <f t="shared" si="1143"/>
        <v>0</v>
      </c>
      <c r="DW932" s="73">
        <f t="shared" si="1144"/>
        <v>1</v>
      </c>
      <c r="DX932" s="73">
        <f t="shared" si="1145"/>
        <v>0</v>
      </c>
      <c r="DY932" s="125">
        <f t="shared" si="1146"/>
        <v>0</v>
      </c>
      <c r="DZ932" s="73">
        <f t="shared" si="1147"/>
        <v>1</v>
      </c>
      <c r="EA932" s="19">
        <f t="shared" si="1148"/>
        <v>0</v>
      </c>
      <c r="EB932" s="50">
        <f t="shared" si="1149"/>
        <v>0</v>
      </c>
      <c r="EC932" s="19">
        <f t="shared" si="1150"/>
        <v>0</v>
      </c>
      <c r="ED932" s="19">
        <f t="shared" si="1151"/>
        <v>1</v>
      </c>
      <c r="EE932" s="19">
        <f t="shared" si="1152"/>
        <v>0</v>
      </c>
      <c r="EF932" s="50">
        <f t="shared" si="1153"/>
        <v>0</v>
      </c>
      <c r="EG932" s="19">
        <f t="shared" si="1154"/>
        <v>0</v>
      </c>
      <c r="EH932" s="19">
        <f t="shared" si="1155"/>
        <v>0</v>
      </c>
      <c r="EI932" s="50">
        <f t="shared" si="1156"/>
        <v>1</v>
      </c>
      <c r="EJ932" s="125">
        <f t="shared" si="1157"/>
        <v>2</v>
      </c>
      <c r="EK932">
        <f t="shared" si="1158"/>
        <v>65.980726000000004</v>
      </c>
      <c r="EL932" t="str">
        <f t="shared" si="1159"/>
        <v/>
      </c>
      <c r="EM932">
        <f t="shared" si="1160"/>
        <v>106.33437499999999</v>
      </c>
      <c r="EN932">
        <f t="shared" si="1161"/>
        <v>490.95549999999997</v>
      </c>
      <c r="EO932" t="str">
        <f t="shared" si="1162"/>
        <v/>
      </c>
      <c r="EP932" t="str">
        <f t="shared" si="1163"/>
        <v/>
      </c>
      <c r="EQ932">
        <f t="shared" si="1164"/>
        <v>250.17010999999997</v>
      </c>
      <c r="ER932" t="str">
        <f t="shared" si="1165"/>
        <v/>
      </c>
      <c r="ES932" t="str">
        <f t="shared" si="1166"/>
        <v/>
      </c>
      <c r="ET932">
        <f t="shared" si="1167"/>
        <v>1440.9390000000001</v>
      </c>
      <c r="EU932" s="61">
        <f t="shared" si="1168"/>
        <v>69.842410000000001</v>
      </c>
      <c r="EV932" s="53" t="e">
        <f>IF(ISNUMBER(EK932),EK932*#REF!,"")</f>
        <v>#REF!</v>
      </c>
      <c r="EW932" s="53" t="str">
        <f>IF(ISNUMBER(EL932),EL932*#REF!,"")</f>
        <v/>
      </c>
      <c r="EX932" s="53" t="e">
        <f>IF(ISNUMBER(EM932),EM932*#REF!,"")</f>
        <v>#REF!</v>
      </c>
      <c r="EY932" s="53" t="e">
        <f>IF(ISNUMBER(EN932),EN932*#REF!,"")</f>
        <v>#REF!</v>
      </c>
      <c r="EZ932" s="53" t="str">
        <f>IF(ISNUMBER(EO932),EO932*#REF!,"")</f>
        <v/>
      </c>
      <c r="FA932" s="53" t="str">
        <f>IF(ISNUMBER(EP932),EP932*#REF!,"")</f>
        <v/>
      </c>
      <c r="FB932" s="53" t="e">
        <f>IF(ISNUMBER(EQ932),EQ932*#REF!,"")</f>
        <v>#REF!</v>
      </c>
      <c r="FC932" s="53" t="str">
        <f>IF(ISNUMBER(ER932),ER932*#REF!,"")</f>
        <v/>
      </c>
      <c r="FD932" s="53" t="str">
        <f>IF(ISNUMBER(ES932),ES932*#REF!,"")</f>
        <v/>
      </c>
      <c r="FE932" s="53" t="e">
        <f>IF(ISNUMBER(ET932),ET932*#REF!,"")</f>
        <v>#REF!</v>
      </c>
      <c r="FF932" s="52" t="e">
        <f>IF(ISNUMBER(EU932),EU932*#REF!,"")</f>
        <v>#REF!</v>
      </c>
      <c r="FG932" s="55" t="str">
        <f t="shared" si="1169"/>
        <v/>
      </c>
      <c r="FH932" s="55" t="str">
        <f t="shared" si="1170"/>
        <v/>
      </c>
      <c r="FI932" s="55" t="str">
        <f t="shared" si="1171"/>
        <v/>
      </c>
      <c r="FJ932" s="55" t="str">
        <f t="shared" si="1172"/>
        <v/>
      </c>
      <c r="FK932" s="55" t="str">
        <f t="shared" si="1173"/>
        <v/>
      </c>
      <c r="FL932" s="55" t="str">
        <f t="shared" si="1174"/>
        <v/>
      </c>
      <c r="FM932" s="55" t="str">
        <f t="shared" si="1175"/>
        <v/>
      </c>
      <c r="FN932" s="55" t="str">
        <f t="shared" si="1176"/>
        <v/>
      </c>
      <c r="FO932" s="55" t="str">
        <f t="shared" si="1177"/>
        <v/>
      </c>
      <c r="FP932" s="55" t="str">
        <f t="shared" si="1178"/>
        <v/>
      </c>
      <c r="FQ932" s="59" t="str">
        <f t="shared" si="1179"/>
        <v/>
      </c>
      <c r="FR932" s="53" t="str">
        <f t="shared" si="1130"/>
        <v/>
      </c>
      <c r="FS932" s="53" t="e">
        <f t="shared" si="1180"/>
        <v>#VALUE!</v>
      </c>
      <c r="FT932" s="19" t="e">
        <f t="shared" si="1181"/>
        <v>#VALUE!</v>
      </c>
      <c r="FU932" s="19" t="e">
        <f t="shared" si="1182"/>
        <v>#VALUE!</v>
      </c>
      <c r="FV932" s="19" t="e">
        <f t="shared" si="1183"/>
        <v>#VALUE!</v>
      </c>
      <c r="FW932" s="50" t="e">
        <f t="shared" si="1184"/>
        <v>#VALUE!</v>
      </c>
      <c r="FX932" s="120">
        <f t="shared" si="1185"/>
        <v>0</v>
      </c>
      <c r="FY932" s="120">
        <f t="shared" si="1186"/>
        <v>0</v>
      </c>
      <c r="FZ932" s="120">
        <f t="shared" si="1187"/>
        <v>0</v>
      </c>
      <c r="GA932" s="120">
        <f t="shared" si="1188"/>
        <v>0</v>
      </c>
      <c r="GB932" s="120">
        <f t="shared" si="1189"/>
        <v>0</v>
      </c>
      <c r="GC932" s="120">
        <f t="shared" si="1190"/>
        <v>0</v>
      </c>
      <c r="GD932" s="120">
        <f t="shared" si="1191"/>
        <v>0</v>
      </c>
      <c r="GE932" s="120">
        <f t="shared" si="1192"/>
        <v>0</v>
      </c>
      <c r="GF932" s="120">
        <f t="shared" si="1193"/>
        <v>0</v>
      </c>
      <c r="GG932">
        <f t="shared" si="1194"/>
        <v>0</v>
      </c>
      <c r="GH932">
        <f t="shared" si="1195"/>
        <v>0</v>
      </c>
      <c r="GI932">
        <v>6</v>
      </c>
      <c r="GJ932" t="str">
        <f t="shared" si="1196"/>
        <v/>
      </c>
    </row>
    <row r="933" spans="1:192" ht="15" x14ac:dyDescent="0.25">
      <c r="A933" s="50">
        <f t="shared" si="1197"/>
        <v>932</v>
      </c>
      <c r="B933" s="2" t="s">
        <v>357</v>
      </c>
      <c r="C933" t="s">
        <v>145</v>
      </c>
      <c r="F933" s="277">
        <v>3461920</v>
      </c>
      <c r="G933" s="277">
        <v>5519030</v>
      </c>
      <c r="H933" s="78">
        <f t="shared" si="1134"/>
        <v>461860.80200000003</v>
      </c>
      <c r="I933" s="78">
        <f t="shared" si="1135"/>
        <v>5517262.1780000003</v>
      </c>
      <c r="J933" s="45">
        <v>89</v>
      </c>
      <c r="K933" s="19" t="s">
        <v>1334</v>
      </c>
      <c r="L933" s="19">
        <v>541.20000000000005</v>
      </c>
      <c r="Q933" s="58" t="s">
        <v>774</v>
      </c>
      <c r="R933" s="2" t="s">
        <v>1371</v>
      </c>
      <c r="S933" s="2" t="s">
        <v>2811</v>
      </c>
      <c r="T933" s="241" t="str">
        <f t="shared" si="1136"/>
        <v>-</v>
      </c>
      <c r="U933" s="241" t="str">
        <f t="shared" si="1137"/>
        <v>-</v>
      </c>
      <c r="V933" s="241" t="str">
        <f t="shared" si="1138"/>
        <v>B</v>
      </c>
      <c r="W933" s="241" t="str">
        <f t="shared" si="1129"/>
        <v>-</v>
      </c>
      <c r="X933" s="260">
        <f t="shared" si="1128"/>
        <v>6</v>
      </c>
      <c r="Y933" s="261" t="str">
        <f t="shared" si="1131"/>
        <v/>
      </c>
      <c r="Z933" s="61" t="s">
        <v>1372</v>
      </c>
      <c r="AA933" s="45" t="s">
        <v>1935</v>
      </c>
      <c r="AB933" s="76">
        <v>1</v>
      </c>
      <c r="AD933" s="2" t="s">
        <v>2519</v>
      </c>
      <c r="AE933" s="57" t="s">
        <v>2520</v>
      </c>
      <c r="AF933" s="66" t="s">
        <v>3088</v>
      </c>
      <c r="AI933" s="272"/>
      <c r="AR933">
        <v>27478</v>
      </c>
      <c r="AS933" s="193">
        <f t="shared" si="1198"/>
        <v>27176</v>
      </c>
      <c r="AT933" s="248" t="str">
        <f t="shared" si="1199"/>
        <v/>
      </c>
      <c r="AU933">
        <v>8894</v>
      </c>
      <c r="AV933">
        <v>545</v>
      </c>
      <c r="AW933">
        <v>573</v>
      </c>
      <c r="AX933">
        <v>16330</v>
      </c>
      <c r="AY933">
        <v>26</v>
      </c>
      <c r="AZ933" s="61">
        <v>744</v>
      </c>
      <c r="BE933">
        <v>64</v>
      </c>
      <c r="BO933" s="90"/>
      <c r="BP933" s="273"/>
      <c r="BQ933" s="90"/>
      <c r="BR933" s="90"/>
      <c r="BS933" s="90"/>
      <c r="BT933" s="90"/>
      <c r="BU933" s="90"/>
      <c r="BV933" s="90"/>
      <c r="BW933" s="90"/>
      <c r="BX933" s="90"/>
      <c r="BY933" s="90"/>
      <c r="BZ933" s="90"/>
      <c r="CA933" s="90"/>
      <c r="CB933" s="90"/>
      <c r="CC933" s="90"/>
      <c r="CD933" s="90"/>
      <c r="CE933" s="90"/>
      <c r="CF933" s="90"/>
      <c r="CG933" s="90"/>
      <c r="CH933" s="90"/>
      <c r="CI933" s="90"/>
      <c r="CJ933" s="90"/>
      <c r="CK933" s="90"/>
      <c r="CL933" s="91"/>
      <c r="CM933" s="90"/>
      <c r="CN933" s="90" t="s">
        <v>3088</v>
      </c>
      <c r="CO933" s="90"/>
      <c r="DB933" s="103"/>
      <c r="DC933" s="103"/>
      <c r="DD933" s="103"/>
      <c r="DE933" s="103"/>
      <c r="DF933" s="103"/>
      <c r="DG933" s="103"/>
      <c r="DH933" s="103"/>
      <c r="DI933" s="103"/>
      <c r="DJ933" s="103"/>
      <c r="DK933" s="103"/>
      <c r="DL933" s="103"/>
      <c r="DM933" s="103"/>
      <c r="DN933" s="103"/>
      <c r="DO933" s="103"/>
      <c r="DP933" s="103"/>
      <c r="DQ933" s="103"/>
      <c r="DR933" s="103"/>
      <c r="DS933" s="104"/>
      <c r="DT933" s="50">
        <f t="shared" si="1141"/>
        <v>1</v>
      </c>
      <c r="DU933" s="73">
        <f t="shared" si="1142"/>
        <v>0</v>
      </c>
      <c r="DV933" s="73">
        <f t="shared" si="1143"/>
        <v>0</v>
      </c>
      <c r="DW933" s="73">
        <f t="shared" si="1144"/>
        <v>0</v>
      </c>
      <c r="DX933" s="73">
        <f t="shared" si="1145"/>
        <v>1</v>
      </c>
      <c r="DY933" s="125">
        <f t="shared" si="1146"/>
        <v>0</v>
      </c>
      <c r="DZ933" s="73">
        <f t="shared" si="1147"/>
        <v>0</v>
      </c>
      <c r="EA933" s="19">
        <f t="shared" si="1148"/>
        <v>0</v>
      </c>
      <c r="EB933" s="50">
        <f t="shared" si="1149"/>
        <v>1</v>
      </c>
      <c r="EC933" s="19">
        <f t="shared" si="1150"/>
        <v>0</v>
      </c>
      <c r="ED933" s="19">
        <f t="shared" si="1151"/>
        <v>0</v>
      </c>
      <c r="EE933" s="19">
        <f t="shared" si="1152"/>
        <v>1</v>
      </c>
      <c r="EF933" s="50">
        <f t="shared" si="1153"/>
        <v>0</v>
      </c>
      <c r="EG933" s="19">
        <f t="shared" si="1154"/>
        <v>0</v>
      </c>
      <c r="EH933" s="19">
        <f t="shared" si="1155"/>
        <v>0</v>
      </c>
      <c r="EI933" s="50">
        <f t="shared" si="1156"/>
        <v>1</v>
      </c>
      <c r="EJ933" s="125">
        <f t="shared" si="1157"/>
        <v>2</v>
      </c>
      <c r="EK933">
        <f t="shared" si="1158"/>
        <v>8894</v>
      </c>
      <c r="EL933" t="str">
        <f t="shared" si="1159"/>
        <v/>
      </c>
      <c r="EM933">
        <f t="shared" si="1160"/>
        <v>545</v>
      </c>
      <c r="EN933">
        <f t="shared" si="1161"/>
        <v>573</v>
      </c>
      <c r="EO933" t="str">
        <f t="shared" si="1162"/>
        <v/>
      </c>
      <c r="EP933">
        <f t="shared" si="1163"/>
        <v>64</v>
      </c>
      <c r="EQ933">
        <f t="shared" si="1164"/>
        <v>744</v>
      </c>
      <c r="ER933" t="str">
        <f t="shared" si="1165"/>
        <v/>
      </c>
      <c r="ES933" t="str">
        <f t="shared" si="1166"/>
        <v/>
      </c>
      <c r="ET933">
        <f t="shared" si="1167"/>
        <v>26</v>
      </c>
      <c r="EU933" s="61">
        <f t="shared" si="1168"/>
        <v>16330</v>
      </c>
      <c r="EV933" s="53" t="e">
        <f>IF(ISNUMBER(EK933),EK933*#REF!,"")</f>
        <v>#REF!</v>
      </c>
      <c r="EW933" s="53" t="str">
        <f>IF(ISNUMBER(EL933),EL933*#REF!,"")</f>
        <v/>
      </c>
      <c r="EX933" s="53" t="e">
        <f>IF(ISNUMBER(EM933),EM933*#REF!,"")</f>
        <v>#REF!</v>
      </c>
      <c r="EY933" s="53" t="e">
        <f>IF(ISNUMBER(EN933),EN933*#REF!,"")</f>
        <v>#REF!</v>
      </c>
      <c r="EZ933" s="53" t="str">
        <f>IF(ISNUMBER(EO933),EO933*#REF!,"")</f>
        <v/>
      </c>
      <c r="FA933" s="53" t="e">
        <f>IF(ISNUMBER(EP933),EP933*#REF!,"")</f>
        <v>#REF!</v>
      </c>
      <c r="FB933" s="53" t="e">
        <f>IF(ISNUMBER(EQ933),EQ933*#REF!,"")</f>
        <v>#REF!</v>
      </c>
      <c r="FC933" s="53" t="str">
        <f>IF(ISNUMBER(ER933),ER933*#REF!,"")</f>
        <v/>
      </c>
      <c r="FD933" s="53" t="str">
        <f>IF(ISNUMBER(ES933),ES933*#REF!,"")</f>
        <v/>
      </c>
      <c r="FE933" s="53" t="e">
        <f>IF(ISNUMBER(ET933),ET933*#REF!,"")</f>
        <v>#REF!</v>
      </c>
      <c r="FF933" s="52" t="e">
        <f>IF(ISNUMBER(EU933),EU933*#REF!,"")</f>
        <v>#REF!</v>
      </c>
      <c r="FG933" s="55" t="str">
        <f t="shared" si="1169"/>
        <v/>
      </c>
      <c r="FH933" s="55" t="str">
        <f t="shared" si="1170"/>
        <v/>
      </c>
      <c r="FI933" s="55" t="str">
        <f t="shared" si="1171"/>
        <v/>
      </c>
      <c r="FJ933" s="55" t="str">
        <f t="shared" si="1172"/>
        <v/>
      </c>
      <c r="FK933" s="55" t="str">
        <f t="shared" si="1173"/>
        <v/>
      </c>
      <c r="FL933" s="55" t="str">
        <f t="shared" si="1174"/>
        <v/>
      </c>
      <c r="FM933" s="55" t="str">
        <f t="shared" si="1175"/>
        <v/>
      </c>
      <c r="FN933" s="55" t="str">
        <f t="shared" si="1176"/>
        <v/>
      </c>
      <c r="FO933" s="55" t="str">
        <f t="shared" si="1177"/>
        <v/>
      </c>
      <c r="FP933" s="55" t="str">
        <f t="shared" si="1178"/>
        <v/>
      </c>
      <c r="FQ933" s="59" t="str">
        <f t="shared" si="1179"/>
        <v/>
      </c>
      <c r="FR933" s="53" t="str">
        <f t="shared" si="1130"/>
        <v/>
      </c>
      <c r="FS933" s="53" t="e">
        <f t="shared" si="1180"/>
        <v>#VALUE!</v>
      </c>
      <c r="FT933" s="19" t="e">
        <f t="shared" si="1181"/>
        <v>#VALUE!</v>
      </c>
      <c r="FU933" s="19" t="e">
        <f t="shared" si="1182"/>
        <v>#VALUE!</v>
      </c>
      <c r="FV933" s="19" t="e">
        <f t="shared" si="1183"/>
        <v>#VALUE!</v>
      </c>
      <c r="FW933" s="50" t="e">
        <f t="shared" si="1184"/>
        <v>#VALUE!</v>
      </c>
      <c r="FX933" s="120">
        <f t="shared" si="1185"/>
        <v>0</v>
      </c>
      <c r="FY933" s="120">
        <f t="shared" si="1186"/>
        <v>0</v>
      </c>
      <c r="FZ933" s="120">
        <f t="shared" si="1187"/>
        <v>0</v>
      </c>
      <c r="GA933" s="120">
        <f t="shared" si="1188"/>
        <v>0</v>
      </c>
      <c r="GB933" s="120">
        <f t="shared" si="1189"/>
        <v>0</v>
      </c>
      <c r="GC933" s="120">
        <f t="shared" si="1190"/>
        <v>0</v>
      </c>
      <c r="GD933" s="120">
        <f t="shared" si="1191"/>
        <v>0</v>
      </c>
      <c r="GE933" s="120">
        <f t="shared" si="1192"/>
        <v>0</v>
      </c>
      <c r="GF933" s="120">
        <f t="shared" si="1193"/>
        <v>0</v>
      </c>
      <c r="GG933">
        <f t="shared" si="1194"/>
        <v>0</v>
      </c>
      <c r="GH933">
        <f t="shared" si="1195"/>
        <v>0</v>
      </c>
      <c r="GI933">
        <v>6</v>
      </c>
      <c r="GJ933" t="str">
        <f t="shared" si="1196"/>
        <v/>
      </c>
    </row>
    <row r="934" spans="1:192" ht="15" x14ac:dyDescent="0.25">
      <c r="A934" s="50">
        <f t="shared" si="1197"/>
        <v>933</v>
      </c>
      <c r="B934" s="2" t="s">
        <v>604</v>
      </c>
      <c r="C934" t="s">
        <v>604</v>
      </c>
      <c r="F934" s="19">
        <v>3467000</v>
      </c>
      <c r="G934" s="19">
        <v>5553960</v>
      </c>
      <c r="H934" s="77">
        <f t="shared" si="1134"/>
        <v>466938.77</v>
      </c>
      <c r="I934" s="77">
        <f t="shared" si="1135"/>
        <v>5552178.2060000002</v>
      </c>
      <c r="J934" s="19">
        <v>125.89</v>
      </c>
      <c r="K934" s="19" t="s">
        <v>1333</v>
      </c>
      <c r="L934" s="19">
        <v>165.8</v>
      </c>
      <c r="O934" s="19" t="s">
        <v>1330</v>
      </c>
      <c r="Q934" s="2" t="s">
        <v>2819</v>
      </c>
      <c r="R934" s="2" t="s">
        <v>2896</v>
      </c>
      <c r="S934" s="2" t="s">
        <v>2811</v>
      </c>
      <c r="T934" s="241" t="str">
        <f t="shared" si="1136"/>
        <v>-</v>
      </c>
      <c r="U934" s="241" t="str">
        <f t="shared" si="1137"/>
        <v>M</v>
      </c>
      <c r="V934" s="241" t="str">
        <f t="shared" si="1138"/>
        <v>-</v>
      </c>
      <c r="W934" s="241" t="str">
        <f t="shared" si="1129"/>
        <v>-</v>
      </c>
      <c r="X934" s="260">
        <f t="shared" si="1128"/>
        <v>6</v>
      </c>
      <c r="Y934" s="261" t="str">
        <f t="shared" si="1131"/>
        <v/>
      </c>
      <c r="Z934" s="56"/>
      <c r="AA934" s="86">
        <v>37608</v>
      </c>
      <c r="AB934" s="76">
        <v>1</v>
      </c>
      <c r="AC934" t="s">
        <v>455</v>
      </c>
      <c r="AD934" s="2" t="s">
        <v>2521</v>
      </c>
      <c r="AE934" s="56"/>
      <c r="AF934" s="128">
        <v>15</v>
      </c>
      <c r="AG934" s="19">
        <v>1161</v>
      </c>
      <c r="AH934" s="47">
        <v>6.8</v>
      </c>
      <c r="AI934" s="272"/>
      <c r="AN934">
        <v>26.94</v>
      </c>
      <c r="AS934" s="193">
        <f t="shared" si="1198"/>
        <v>1000.099</v>
      </c>
      <c r="AT934" s="248" t="str">
        <f t="shared" si="1199"/>
        <v/>
      </c>
      <c r="AU934">
        <v>63</v>
      </c>
      <c r="AV934">
        <v>38</v>
      </c>
      <c r="AW934">
        <v>130</v>
      </c>
      <c r="AX934">
        <v>57</v>
      </c>
      <c r="AY934">
        <v>14</v>
      </c>
      <c r="AZ934" s="61">
        <v>683</v>
      </c>
      <c r="BB934">
        <v>14</v>
      </c>
      <c r="BD934" s="2" t="s">
        <v>1382</v>
      </c>
      <c r="BE934">
        <v>0.22</v>
      </c>
      <c r="BF934">
        <v>2.9000000000000001E-2</v>
      </c>
      <c r="BJ934" s="2" t="s">
        <v>456</v>
      </c>
      <c r="BN934" s="61">
        <v>0.85</v>
      </c>
      <c r="BO934" s="90"/>
      <c r="BP934" s="273"/>
      <c r="BQ934" s="90"/>
      <c r="BR934" s="90"/>
      <c r="BS934" s="90"/>
      <c r="BT934" s="90"/>
      <c r="BU934" s="90"/>
      <c r="BV934" s="90"/>
      <c r="BW934" s="90"/>
      <c r="BX934" s="90"/>
      <c r="BY934" s="90"/>
      <c r="BZ934" s="90"/>
      <c r="CA934" s="90"/>
      <c r="CB934" s="90"/>
      <c r="CC934" s="90"/>
      <c r="CD934" s="90"/>
      <c r="CE934" s="90"/>
      <c r="CF934" s="90"/>
      <c r="CG934" s="90"/>
      <c r="CH934" s="90"/>
      <c r="CI934" s="90"/>
      <c r="CJ934" s="90"/>
      <c r="CK934" s="90"/>
      <c r="CL934" s="91"/>
      <c r="CM934" s="117">
        <v>1</v>
      </c>
      <c r="CN934" s="90">
        <v>176</v>
      </c>
      <c r="CO934" s="90"/>
      <c r="DB934" s="103"/>
      <c r="DC934" s="103"/>
      <c r="DD934" s="103"/>
      <c r="DE934" s="103"/>
      <c r="DF934" s="103"/>
      <c r="DG934" s="103"/>
      <c r="DH934" s="103"/>
      <c r="DI934" s="103"/>
      <c r="DJ934" s="103"/>
      <c r="DK934" s="103"/>
      <c r="DL934" s="103"/>
      <c r="DM934" s="103"/>
      <c r="DN934" s="103"/>
      <c r="DO934" s="103"/>
      <c r="DP934" s="103"/>
      <c r="DQ934" s="103"/>
      <c r="DR934" s="103"/>
      <c r="DS934" s="104"/>
      <c r="DT934" s="50">
        <f t="shared" si="1141"/>
        <v>1</v>
      </c>
      <c r="DU934" s="73">
        <f t="shared" si="1142"/>
        <v>0</v>
      </c>
      <c r="DV934" s="73">
        <f t="shared" si="1143"/>
        <v>0</v>
      </c>
      <c r="DW934" s="73">
        <f t="shared" si="1144"/>
        <v>1</v>
      </c>
      <c r="DX934" s="73">
        <f t="shared" si="1145"/>
        <v>0</v>
      </c>
      <c r="DY934" s="125">
        <f t="shared" si="1146"/>
        <v>0</v>
      </c>
      <c r="DZ934" s="73">
        <f t="shared" si="1147"/>
        <v>1</v>
      </c>
      <c r="EA934" s="19">
        <f t="shared" si="1148"/>
        <v>0</v>
      </c>
      <c r="EB934" s="50">
        <f t="shared" si="1149"/>
        <v>0</v>
      </c>
      <c r="EC934" s="19">
        <f t="shared" si="1150"/>
        <v>0</v>
      </c>
      <c r="ED934" s="19">
        <f t="shared" si="1151"/>
        <v>1</v>
      </c>
      <c r="EE934" s="19">
        <f t="shared" si="1152"/>
        <v>0</v>
      </c>
      <c r="EF934" s="50">
        <f t="shared" si="1153"/>
        <v>0</v>
      </c>
      <c r="EG934" s="19">
        <f t="shared" si="1154"/>
        <v>1</v>
      </c>
      <c r="EH934" s="19">
        <f t="shared" si="1155"/>
        <v>0</v>
      </c>
      <c r="EI934" s="50">
        <f t="shared" si="1156"/>
        <v>0</v>
      </c>
      <c r="EJ934" s="125">
        <f t="shared" si="1157"/>
        <v>2</v>
      </c>
      <c r="EK934">
        <f t="shared" si="1158"/>
        <v>63</v>
      </c>
      <c r="EL934">
        <f t="shared" si="1159"/>
        <v>14</v>
      </c>
      <c r="EM934">
        <f t="shared" si="1160"/>
        <v>38</v>
      </c>
      <c r="EN934">
        <f t="shared" si="1161"/>
        <v>130</v>
      </c>
      <c r="EO934">
        <f t="shared" si="1162"/>
        <v>2.9000000000000001E-2</v>
      </c>
      <c r="EP934">
        <f t="shared" si="1163"/>
        <v>0.22</v>
      </c>
      <c r="EQ934">
        <f t="shared" si="1164"/>
        <v>683</v>
      </c>
      <c r="ER934" t="str">
        <f t="shared" si="1165"/>
        <v/>
      </c>
      <c r="ES934" t="str">
        <f t="shared" si="1166"/>
        <v/>
      </c>
      <c r="ET934">
        <f t="shared" si="1167"/>
        <v>14</v>
      </c>
      <c r="EU934" s="61">
        <f t="shared" si="1168"/>
        <v>57</v>
      </c>
      <c r="EV934" s="53" t="e">
        <f>IF(ISNUMBER(EK934),EK934*#REF!,"")</f>
        <v>#REF!</v>
      </c>
      <c r="EW934" s="53" t="e">
        <f>IF(ISNUMBER(EL934),EL934*#REF!,"")</f>
        <v>#REF!</v>
      </c>
      <c r="EX934" s="53" t="e">
        <f>IF(ISNUMBER(EM934),EM934*#REF!,"")</f>
        <v>#REF!</v>
      </c>
      <c r="EY934" s="53" t="e">
        <f>IF(ISNUMBER(EN934),EN934*#REF!,"")</f>
        <v>#REF!</v>
      </c>
      <c r="EZ934" s="53" t="e">
        <f>IF(ISNUMBER(EO934),EO934*#REF!,"")</f>
        <v>#REF!</v>
      </c>
      <c r="FA934" s="53" t="e">
        <f>IF(ISNUMBER(EP934),EP934*#REF!,"")</f>
        <v>#REF!</v>
      </c>
      <c r="FB934" s="53" t="e">
        <f>IF(ISNUMBER(EQ934),EQ934*#REF!,"")</f>
        <v>#REF!</v>
      </c>
      <c r="FC934" s="53" t="str">
        <f>IF(ISNUMBER(ER934),ER934*#REF!,"")</f>
        <v/>
      </c>
      <c r="FD934" s="53" t="str">
        <f>IF(ISNUMBER(ES934),ES934*#REF!,"")</f>
        <v/>
      </c>
      <c r="FE934" s="53" t="e">
        <f>IF(ISNUMBER(ET934),ET934*#REF!,"")</f>
        <v>#REF!</v>
      </c>
      <c r="FF934" s="52" t="e">
        <f>IF(ISNUMBER(EU934),EU934*#REF!,"")</f>
        <v>#REF!</v>
      </c>
      <c r="FG934" s="55" t="str">
        <f t="shared" si="1169"/>
        <v/>
      </c>
      <c r="FH934" s="55" t="str">
        <f t="shared" si="1170"/>
        <v/>
      </c>
      <c r="FI934" s="55" t="str">
        <f t="shared" si="1171"/>
        <v/>
      </c>
      <c r="FJ934" s="55" t="str">
        <f t="shared" si="1172"/>
        <v/>
      </c>
      <c r="FK934" s="55" t="str">
        <f t="shared" si="1173"/>
        <v/>
      </c>
      <c r="FL934" s="55" t="str">
        <f t="shared" si="1174"/>
        <v/>
      </c>
      <c r="FM934" s="55" t="str">
        <f t="shared" si="1175"/>
        <v/>
      </c>
      <c r="FN934" s="55" t="str">
        <f t="shared" si="1176"/>
        <v/>
      </c>
      <c r="FO934" s="55" t="str">
        <f t="shared" si="1177"/>
        <v/>
      </c>
      <c r="FP934" s="55" t="str">
        <f t="shared" si="1178"/>
        <v/>
      </c>
      <c r="FQ934" s="59" t="str">
        <f t="shared" si="1179"/>
        <v/>
      </c>
      <c r="FR934" s="53" t="str">
        <f t="shared" si="1130"/>
        <v/>
      </c>
      <c r="FS934" s="53" t="e">
        <f t="shared" si="1180"/>
        <v>#VALUE!</v>
      </c>
      <c r="FT934" s="19" t="e">
        <f t="shared" si="1181"/>
        <v>#VALUE!</v>
      </c>
      <c r="FU934" s="19" t="e">
        <f t="shared" si="1182"/>
        <v>#VALUE!</v>
      </c>
      <c r="FV934" s="19" t="e">
        <f t="shared" si="1183"/>
        <v>#VALUE!</v>
      </c>
      <c r="FW934" s="50" t="e">
        <f t="shared" si="1184"/>
        <v>#VALUE!</v>
      </c>
      <c r="FX934" s="120">
        <f t="shared" si="1185"/>
        <v>0</v>
      </c>
      <c r="FY934" s="120">
        <f t="shared" si="1186"/>
        <v>0</v>
      </c>
      <c r="FZ934" s="120">
        <f t="shared" si="1187"/>
        <v>0</v>
      </c>
      <c r="GA934" s="120">
        <f t="shared" si="1188"/>
        <v>0</v>
      </c>
      <c r="GB934" s="120">
        <f t="shared" si="1189"/>
        <v>0</v>
      </c>
      <c r="GC934" s="120">
        <f t="shared" si="1190"/>
        <v>0</v>
      </c>
      <c r="GD934" s="120">
        <f t="shared" si="1191"/>
        <v>0</v>
      </c>
      <c r="GE934" s="120">
        <f t="shared" si="1192"/>
        <v>0</v>
      </c>
      <c r="GF934" s="120">
        <f t="shared" si="1193"/>
        <v>0</v>
      </c>
      <c r="GG934">
        <f t="shared" si="1194"/>
        <v>0</v>
      </c>
      <c r="GH934">
        <f t="shared" si="1195"/>
        <v>0</v>
      </c>
      <c r="GI934">
        <v>6</v>
      </c>
      <c r="GJ934" t="str">
        <f t="shared" si="1196"/>
        <v/>
      </c>
    </row>
    <row r="935" spans="1:192" x14ac:dyDescent="0.2">
      <c r="A935" s="50">
        <f t="shared" si="1197"/>
        <v>934</v>
      </c>
      <c r="B935" s="2" t="s">
        <v>698</v>
      </c>
      <c r="C935" s="2" t="s">
        <v>703</v>
      </c>
      <c r="D935" s="2"/>
      <c r="E935" s="2"/>
      <c r="F935" s="66">
        <v>3454760</v>
      </c>
      <c r="G935" s="66">
        <v>5531850</v>
      </c>
      <c r="H935" s="77">
        <f t="shared" si="1134"/>
        <v>454703.66600000003</v>
      </c>
      <c r="I935" s="77">
        <f t="shared" si="1135"/>
        <v>5530077.0500000007</v>
      </c>
      <c r="J935" s="211">
        <v>85</v>
      </c>
      <c r="K935" s="66" t="s">
        <v>1333</v>
      </c>
      <c r="L935" s="266">
        <v>5</v>
      </c>
      <c r="Q935" s="37" t="s">
        <v>2822</v>
      </c>
      <c r="R935" s="212" t="s">
        <v>1484</v>
      </c>
      <c r="S935" s="212" t="s">
        <v>1323</v>
      </c>
      <c r="T935" s="241" t="str">
        <f t="shared" si="1136"/>
        <v>-</v>
      </c>
      <c r="U935" s="241" t="str">
        <f t="shared" si="1137"/>
        <v>M</v>
      </c>
      <c r="V935" s="241" t="str">
        <f t="shared" si="1138"/>
        <v>-</v>
      </c>
      <c r="W935" s="241" t="str">
        <f t="shared" si="1129"/>
        <v>-</v>
      </c>
      <c r="X935" s="260">
        <f t="shared" si="1128"/>
        <v>6</v>
      </c>
      <c r="Y935" s="261" t="str">
        <f t="shared" si="1131"/>
        <v/>
      </c>
      <c r="Z935" s="68"/>
      <c r="AA935" s="48">
        <v>26689</v>
      </c>
      <c r="AB935" s="73">
        <v>1</v>
      </c>
      <c r="AC935" s="2" t="s">
        <v>404</v>
      </c>
      <c r="AD935" s="2" t="s">
        <v>2094</v>
      </c>
      <c r="AE935" s="56"/>
      <c r="AF935" s="66" t="s">
        <v>3088</v>
      </c>
      <c r="AH935" s="47">
        <v>7.2</v>
      </c>
      <c r="AN935" s="55">
        <v>60.7</v>
      </c>
      <c r="AO935" s="55">
        <v>21.2</v>
      </c>
      <c r="AP935" s="108">
        <v>12.4</v>
      </c>
      <c r="AR935">
        <v>3483</v>
      </c>
      <c r="AS935" s="193">
        <f t="shared" si="1198"/>
        <v>3466.85</v>
      </c>
      <c r="AT935" s="248" t="str">
        <f t="shared" si="1199"/>
        <v/>
      </c>
      <c r="AU935" s="55">
        <v>810</v>
      </c>
      <c r="AV935" s="140">
        <v>76</v>
      </c>
      <c r="AW935" s="140">
        <v>309</v>
      </c>
      <c r="AX935" s="120">
        <v>1594</v>
      </c>
      <c r="AY935" s="120">
        <v>186</v>
      </c>
      <c r="AZ935" s="217">
        <v>464</v>
      </c>
      <c r="BB935">
        <v>6</v>
      </c>
      <c r="BD935" s="53">
        <v>1.7</v>
      </c>
      <c r="BE935">
        <v>19.46</v>
      </c>
      <c r="BF935">
        <v>0.69</v>
      </c>
      <c r="CN935" s="90" t="s">
        <v>3088</v>
      </c>
      <c r="DB935" s="103"/>
      <c r="DC935" s="103"/>
      <c r="DD935" s="103"/>
      <c r="DE935" s="103"/>
      <c r="DF935" s="103"/>
      <c r="DG935" s="103"/>
      <c r="DH935" s="103"/>
      <c r="DI935" s="103"/>
      <c r="DJ935" s="103"/>
      <c r="DK935" s="103"/>
      <c r="DL935" s="103"/>
      <c r="DM935" s="103"/>
      <c r="DN935" s="103"/>
      <c r="DO935" s="103"/>
      <c r="DP935" s="103"/>
      <c r="DQ935" s="103"/>
      <c r="DR935" s="103"/>
      <c r="DS935" s="104"/>
      <c r="DT935" s="50">
        <f t="shared" si="1141"/>
        <v>1</v>
      </c>
      <c r="DU935" s="73">
        <f t="shared" si="1142"/>
        <v>1</v>
      </c>
      <c r="DV935" s="73">
        <f t="shared" si="1143"/>
        <v>0</v>
      </c>
      <c r="DW935" s="73">
        <f t="shared" si="1144"/>
        <v>0</v>
      </c>
      <c r="DX935" s="73">
        <f t="shared" si="1145"/>
        <v>0</v>
      </c>
      <c r="DY935" s="125">
        <f t="shared" si="1146"/>
        <v>0</v>
      </c>
      <c r="DZ935" s="73">
        <f t="shared" si="1147"/>
        <v>0</v>
      </c>
      <c r="EA935" s="19">
        <f t="shared" si="1148"/>
        <v>0</v>
      </c>
      <c r="EB935" s="50">
        <f t="shared" si="1149"/>
        <v>1</v>
      </c>
      <c r="EC935" s="19">
        <f t="shared" si="1150"/>
        <v>0</v>
      </c>
      <c r="ED935" s="19">
        <f t="shared" si="1151"/>
        <v>1</v>
      </c>
      <c r="EE935" s="19">
        <f t="shared" si="1152"/>
        <v>0</v>
      </c>
      <c r="EF935" s="50">
        <f t="shared" si="1153"/>
        <v>0</v>
      </c>
      <c r="EG935" s="19">
        <f t="shared" si="1154"/>
        <v>0</v>
      </c>
      <c r="EH935" s="19">
        <f t="shared" si="1155"/>
        <v>0</v>
      </c>
      <c r="EI935" s="50">
        <f t="shared" si="1156"/>
        <v>1</v>
      </c>
      <c r="EJ935" s="125">
        <f t="shared" si="1157"/>
        <v>1</v>
      </c>
      <c r="EK935">
        <f t="shared" si="1158"/>
        <v>810</v>
      </c>
      <c r="EL935">
        <f t="shared" si="1159"/>
        <v>6</v>
      </c>
      <c r="EM935">
        <f t="shared" si="1160"/>
        <v>76</v>
      </c>
      <c r="EN935">
        <f t="shared" si="1161"/>
        <v>309</v>
      </c>
      <c r="EO935">
        <f t="shared" si="1162"/>
        <v>0.69</v>
      </c>
      <c r="EP935">
        <f t="shared" si="1163"/>
        <v>19.46</v>
      </c>
      <c r="EQ935">
        <f t="shared" si="1164"/>
        <v>464</v>
      </c>
      <c r="ER935" t="str">
        <f t="shared" si="1165"/>
        <v/>
      </c>
      <c r="ES935" t="str">
        <f t="shared" si="1166"/>
        <v/>
      </c>
      <c r="ET935">
        <f t="shared" si="1167"/>
        <v>186</v>
      </c>
      <c r="EU935" s="61">
        <f t="shared" si="1168"/>
        <v>1594</v>
      </c>
      <c r="EV935" s="53" t="e">
        <f>IF(ISNUMBER(EK935),EK935*#REF!,"")</f>
        <v>#REF!</v>
      </c>
      <c r="EW935" s="53" t="e">
        <f>IF(ISNUMBER(EL935),EL935*#REF!,"")</f>
        <v>#REF!</v>
      </c>
      <c r="EX935" s="53" t="e">
        <f>IF(ISNUMBER(EM935),EM935*#REF!,"")</f>
        <v>#REF!</v>
      </c>
      <c r="EY935" s="53" t="e">
        <f>IF(ISNUMBER(EN935),EN935*#REF!,"")</f>
        <v>#REF!</v>
      </c>
      <c r="EZ935" s="53" t="e">
        <f>IF(ISNUMBER(EO935),EO935*#REF!,"")</f>
        <v>#REF!</v>
      </c>
      <c r="FA935" s="53" t="e">
        <f>IF(ISNUMBER(EP935),EP935*#REF!,"")</f>
        <v>#REF!</v>
      </c>
      <c r="FB935" s="53" t="e">
        <f>IF(ISNUMBER(EQ935),EQ935*#REF!,"")</f>
        <v>#REF!</v>
      </c>
      <c r="FC935" s="53" t="str">
        <f>IF(ISNUMBER(ER935),ER935*#REF!,"")</f>
        <v/>
      </c>
      <c r="FD935" s="53" t="str">
        <f>IF(ISNUMBER(ES935),ES935*#REF!,"")</f>
        <v/>
      </c>
      <c r="FE935" s="53" t="e">
        <f>IF(ISNUMBER(ET935),ET935*#REF!,"")</f>
        <v>#REF!</v>
      </c>
      <c r="FF935" s="52" t="e">
        <f>IF(ISNUMBER(EU935),EU935*#REF!,"")</f>
        <v>#REF!</v>
      </c>
      <c r="FG935" s="55" t="str">
        <f t="shared" si="1169"/>
        <v/>
      </c>
      <c r="FH935" s="55" t="str">
        <f t="shared" si="1170"/>
        <v/>
      </c>
      <c r="FI935" s="55" t="str">
        <f t="shared" si="1171"/>
        <v/>
      </c>
      <c r="FJ935" s="55" t="str">
        <f t="shared" si="1172"/>
        <v/>
      </c>
      <c r="FK935" s="55" t="str">
        <f t="shared" si="1173"/>
        <v/>
      </c>
      <c r="FL935" s="55" t="str">
        <f t="shared" si="1174"/>
        <v/>
      </c>
      <c r="FM935" s="55" t="str">
        <f t="shared" si="1175"/>
        <v/>
      </c>
      <c r="FN935" s="55" t="str">
        <f t="shared" si="1176"/>
        <v/>
      </c>
      <c r="FO935" s="55" t="str">
        <f t="shared" si="1177"/>
        <v/>
      </c>
      <c r="FP935" s="55" t="str">
        <f t="shared" si="1178"/>
        <v/>
      </c>
      <c r="FQ935" s="59" t="str">
        <f t="shared" si="1179"/>
        <v/>
      </c>
      <c r="FR935" s="53" t="str">
        <f t="shared" si="1130"/>
        <v/>
      </c>
      <c r="FS935" s="53" t="e">
        <f t="shared" si="1180"/>
        <v>#VALUE!</v>
      </c>
      <c r="FT935" s="19" t="e">
        <f t="shared" si="1181"/>
        <v>#VALUE!</v>
      </c>
      <c r="FU935" s="19" t="e">
        <f t="shared" si="1182"/>
        <v>#VALUE!</v>
      </c>
      <c r="FV935" s="19" t="e">
        <f t="shared" si="1183"/>
        <v>#VALUE!</v>
      </c>
      <c r="FW935" s="50" t="e">
        <f t="shared" si="1184"/>
        <v>#VALUE!</v>
      </c>
      <c r="FX935" s="120">
        <f t="shared" si="1185"/>
        <v>0</v>
      </c>
      <c r="FY935" s="120">
        <f t="shared" si="1186"/>
        <v>0</v>
      </c>
      <c r="FZ935" s="120">
        <f t="shared" si="1187"/>
        <v>0</v>
      </c>
      <c r="GA935" s="120">
        <f t="shared" si="1188"/>
        <v>0</v>
      </c>
      <c r="GB935" s="120">
        <f t="shared" si="1189"/>
        <v>0</v>
      </c>
      <c r="GC935" s="120">
        <f t="shared" si="1190"/>
        <v>0</v>
      </c>
      <c r="GD935" s="120">
        <f t="shared" si="1191"/>
        <v>0</v>
      </c>
      <c r="GE935" s="120">
        <f t="shared" si="1192"/>
        <v>0</v>
      </c>
      <c r="GF935" s="120">
        <f t="shared" si="1193"/>
        <v>0</v>
      </c>
      <c r="GG935">
        <f t="shared" si="1194"/>
        <v>0</v>
      </c>
      <c r="GH935">
        <f t="shared" si="1195"/>
        <v>0</v>
      </c>
      <c r="GI935">
        <v>6</v>
      </c>
      <c r="GJ935" t="str">
        <f t="shared" si="1196"/>
        <v/>
      </c>
    </row>
    <row r="936" spans="1:192" x14ac:dyDescent="0.2">
      <c r="A936" s="50">
        <f t="shared" si="1197"/>
        <v>935</v>
      </c>
      <c r="B936" s="2" t="s">
        <v>698</v>
      </c>
      <c r="C936" s="2" t="s">
        <v>702</v>
      </c>
      <c r="D936" s="2"/>
      <c r="E936" s="2"/>
      <c r="F936" s="66">
        <v>3454600</v>
      </c>
      <c r="G936" s="66">
        <v>5532410</v>
      </c>
      <c r="H936" s="77">
        <f t="shared" si="1134"/>
        <v>454543.73000000004</v>
      </c>
      <c r="I936" s="77">
        <f t="shared" si="1135"/>
        <v>5530636.8260000004</v>
      </c>
      <c r="J936" s="211">
        <v>84</v>
      </c>
      <c r="K936" s="66" t="s">
        <v>1333</v>
      </c>
      <c r="L936" s="266">
        <v>5</v>
      </c>
      <c r="Q936" s="37" t="s">
        <v>2822</v>
      </c>
      <c r="R936" s="212" t="s">
        <v>1484</v>
      </c>
      <c r="S936" s="212" t="s">
        <v>1323</v>
      </c>
      <c r="T936" s="241" t="str">
        <f t="shared" si="1136"/>
        <v>-</v>
      </c>
      <c r="U936" s="241" t="str">
        <f t="shared" si="1137"/>
        <v>M</v>
      </c>
      <c r="V936" s="241" t="str">
        <f t="shared" si="1138"/>
        <v>-</v>
      </c>
      <c r="W936" s="241" t="str">
        <f t="shared" si="1129"/>
        <v>-</v>
      </c>
      <c r="X936" s="260">
        <f t="shared" ref="X936:X999" si="1200">GI936</f>
        <v>6</v>
      </c>
      <c r="Y936" s="261" t="str">
        <f t="shared" si="1131"/>
        <v/>
      </c>
      <c r="Z936" s="68"/>
      <c r="AA936" s="48">
        <v>26689</v>
      </c>
      <c r="AB936" s="73">
        <v>1</v>
      </c>
      <c r="AC936" s="2" t="s">
        <v>404</v>
      </c>
      <c r="AD936" s="2" t="s">
        <v>2094</v>
      </c>
      <c r="AE936" s="56"/>
      <c r="AF936" s="66" t="s">
        <v>3088</v>
      </c>
      <c r="AH936" s="19">
        <v>7.45</v>
      </c>
      <c r="AN936" s="55">
        <v>44.5</v>
      </c>
      <c r="AO936" s="55">
        <v>19.5</v>
      </c>
      <c r="AP936" s="108">
        <v>23.9</v>
      </c>
      <c r="AR936">
        <v>3323</v>
      </c>
      <c r="AS936" s="193">
        <f t="shared" si="1198"/>
        <v>3179.11</v>
      </c>
      <c r="AT936" s="248" t="str">
        <f t="shared" si="1199"/>
        <v/>
      </c>
      <c r="AU936" s="55">
        <v>785</v>
      </c>
      <c r="AV936" s="140">
        <v>56</v>
      </c>
      <c r="AW936" s="140">
        <v>226</v>
      </c>
      <c r="AX936" s="120">
        <v>1595</v>
      </c>
      <c r="AY936" s="120">
        <v>45</v>
      </c>
      <c r="AZ936" s="217">
        <v>424</v>
      </c>
      <c r="BB936">
        <v>33</v>
      </c>
      <c r="BD936" s="53">
        <v>5.6</v>
      </c>
      <c r="BE936">
        <v>9.19</v>
      </c>
      <c r="BF936">
        <v>0.32</v>
      </c>
      <c r="CN936" s="90" t="s">
        <v>3088</v>
      </c>
      <c r="DB936" s="103"/>
      <c r="DC936" s="103"/>
      <c r="DD936" s="103"/>
      <c r="DE936" s="103"/>
      <c r="DF936" s="103"/>
      <c r="DG936" s="103"/>
      <c r="DH936" s="103"/>
      <c r="DI936" s="103"/>
      <c r="DJ936" s="103"/>
      <c r="DK936" s="103"/>
      <c r="DL936" s="103"/>
      <c r="DM936" s="103"/>
      <c r="DN936" s="103"/>
      <c r="DO936" s="103"/>
      <c r="DP936" s="103"/>
      <c r="DQ936" s="103"/>
      <c r="DR936" s="103"/>
      <c r="DS936" s="104"/>
      <c r="DT936" s="50">
        <f t="shared" si="1141"/>
        <v>1</v>
      </c>
      <c r="DU936" s="73">
        <f t="shared" si="1142"/>
        <v>1</v>
      </c>
      <c r="DV936" s="73">
        <f t="shared" si="1143"/>
        <v>0</v>
      </c>
      <c r="DW936" s="73">
        <f t="shared" si="1144"/>
        <v>0</v>
      </c>
      <c r="DX936" s="73">
        <f t="shared" si="1145"/>
        <v>0</v>
      </c>
      <c r="DY936" s="125">
        <f t="shared" si="1146"/>
        <v>0</v>
      </c>
      <c r="DZ936" s="73">
        <f t="shared" si="1147"/>
        <v>0</v>
      </c>
      <c r="EA936" s="19">
        <f t="shared" si="1148"/>
        <v>0</v>
      </c>
      <c r="EB936" s="50">
        <f t="shared" si="1149"/>
        <v>1</v>
      </c>
      <c r="EC936" s="19">
        <f t="shared" si="1150"/>
        <v>0</v>
      </c>
      <c r="ED936" s="19">
        <f t="shared" si="1151"/>
        <v>1</v>
      </c>
      <c r="EE936" s="19">
        <f t="shared" si="1152"/>
        <v>0</v>
      </c>
      <c r="EF936" s="50">
        <f t="shared" si="1153"/>
        <v>0</v>
      </c>
      <c r="EG936" s="19">
        <f t="shared" si="1154"/>
        <v>0</v>
      </c>
      <c r="EH936" s="19">
        <f t="shared" si="1155"/>
        <v>0</v>
      </c>
      <c r="EI936" s="50">
        <f t="shared" si="1156"/>
        <v>1</v>
      </c>
      <c r="EJ936" s="125">
        <f t="shared" si="1157"/>
        <v>1</v>
      </c>
      <c r="EK936">
        <f t="shared" si="1158"/>
        <v>785</v>
      </c>
      <c r="EL936">
        <f t="shared" si="1159"/>
        <v>33</v>
      </c>
      <c r="EM936">
        <f t="shared" si="1160"/>
        <v>56</v>
      </c>
      <c r="EN936">
        <f t="shared" si="1161"/>
        <v>226</v>
      </c>
      <c r="EO936">
        <f t="shared" si="1162"/>
        <v>0.32</v>
      </c>
      <c r="EP936">
        <f t="shared" si="1163"/>
        <v>9.19</v>
      </c>
      <c r="EQ936">
        <f t="shared" si="1164"/>
        <v>424</v>
      </c>
      <c r="ER936" t="str">
        <f t="shared" si="1165"/>
        <v/>
      </c>
      <c r="ES936" t="str">
        <f t="shared" si="1166"/>
        <v/>
      </c>
      <c r="ET936">
        <f t="shared" si="1167"/>
        <v>45</v>
      </c>
      <c r="EU936" s="61">
        <f t="shared" si="1168"/>
        <v>1595</v>
      </c>
      <c r="EV936" s="53" t="e">
        <f>IF(ISNUMBER(EK936),EK936*#REF!,"")</f>
        <v>#REF!</v>
      </c>
      <c r="EW936" s="53" t="e">
        <f>IF(ISNUMBER(EL936),EL936*#REF!,"")</f>
        <v>#REF!</v>
      </c>
      <c r="EX936" s="53" t="e">
        <f>IF(ISNUMBER(EM936),EM936*#REF!,"")</f>
        <v>#REF!</v>
      </c>
      <c r="EY936" s="53" t="e">
        <f>IF(ISNUMBER(EN936),EN936*#REF!,"")</f>
        <v>#REF!</v>
      </c>
      <c r="EZ936" s="53" t="e">
        <f>IF(ISNUMBER(EO936),EO936*#REF!,"")</f>
        <v>#REF!</v>
      </c>
      <c r="FA936" s="53" t="e">
        <f>IF(ISNUMBER(EP936),EP936*#REF!,"")</f>
        <v>#REF!</v>
      </c>
      <c r="FB936" s="53" t="e">
        <f>IF(ISNUMBER(EQ936),EQ936*#REF!,"")</f>
        <v>#REF!</v>
      </c>
      <c r="FC936" s="53" t="str">
        <f>IF(ISNUMBER(ER936),ER936*#REF!,"")</f>
        <v/>
      </c>
      <c r="FD936" s="53" t="str">
        <f>IF(ISNUMBER(ES936),ES936*#REF!,"")</f>
        <v/>
      </c>
      <c r="FE936" s="53" t="e">
        <f>IF(ISNUMBER(ET936),ET936*#REF!,"")</f>
        <v>#REF!</v>
      </c>
      <c r="FF936" s="52" t="e">
        <f>IF(ISNUMBER(EU936),EU936*#REF!,"")</f>
        <v>#REF!</v>
      </c>
      <c r="FG936" s="55" t="str">
        <f t="shared" si="1169"/>
        <v/>
      </c>
      <c r="FH936" s="55" t="str">
        <f t="shared" si="1170"/>
        <v/>
      </c>
      <c r="FI936" s="55" t="str">
        <f t="shared" si="1171"/>
        <v/>
      </c>
      <c r="FJ936" s="55" t="str">
        <f t="shared" si="1172"/>
        <v/>
      </c>
      <c r="FK936" s="55" t="str">
        <f t="shared" si="1173"/>
        <v/>
      </c>
      <c r="FL936" s="55" t="str">
        <f t="shared" si="1174"/>
        <v/>
      </c>
      <c r="FM936" s="55" t="str">
        <f t="shared" si="1175"/>
        <v/>
      </c>
      <c r="FN936" s="55" t="str">
        <f t="shared" si="1176"/>
        <v/>
      </c>
      <c r="FO936" s="55" t="str">
        <f t="shared" si="1177"/>
        <v/>
      </c>
      <c r="FP936" s="55" t="str">
        <f t="shared" si="1178"/>
        <v/>
      </c>
      <c r="FQ936" s="59" t="str">
        <f t="shared" si="1179"/>
        <v/>
      </c>
      <c r="FR936" s="53" t="str">
        <f t="shared" si="1130"/>
        <v/>
      </c>
      <c r="FS936" s="53" t="e">
        <f t="shared" si="1180"/>
        <v>#VALUE!</v>
      </c>
      <c r="FT936" s="19" t="e">
        <f t="shared" si="1181"/>
        <v>#VALUE!</v>
      </c>
      <c r="FU936" s="19" t="e">
        <f t="shared" si="1182"/>
        <v>#VALUE!</v>
      </c>
      <c r="FV936" s="19" t="e">
        <f t="shared" si="1183"/>
        <v>#VALUE!</v>
      </c>
      <c r="FW936" s="50" t="e">
        <f t="shared" si="1184"/>
        <v>#VALUE!</v>
      </c>
      <c r="FX936" s="120">
        <f t="shared" si="1185"/>
        <v>0</v>
      </c>
      <c r="FY936" s="120">
        <f t="shared" si="1186"/>
        <v>0</v>
      </c>
      <c r="FZ936" s="120">
        <f t="shared" si="1187"/>
        <v>0</v>
      </c>
      <c r="GA936" s="120">
        <f t="shared" si="1188"/>
        <v>0</v>
      </c>
      <c r="GB936" s="120">
        <f t="shared" si="1189"/>
        <v>0</v>
      </c>
      <c r="GC936" s="120">
        <f t="shared" si="1190"/>
        <v>0</v>
      </c>
      <c r="GD936" s="120">
        <f t="shared" si="1191"/>
        <v>0</v>
      </c>
      <c r="GE936" s="120">
        <f t="shared" si="1192"/>
        <v>0</v>
      </c>
      <c r="GF936" s="120">
        <f t="shared" si="1193"/>
        <v>0</v>
      </c>
      <c r="GG936">
        <f t="shared" si="1194"/>
        <v>0</v>
      </c>
      <c r="GH936">
        <f t="shared" si="1195"/>
        <v>0</v>
      </c>
      <c r="GI936">
        <v>6</v>
      </c>
      <c r="GJ936" t="str">
        <f t="shared" si="1196"/>
        <v/>
      </c>
    </row>
    <row r="937" spans="1:192" x14ac:dyDescent="0.2">
      <c r="A937" s="50">
        <f t="shared" si="1197"/>
        <v>936</v>
      </c>
      <c r="B937" s="2" t="s">
        <v>698</v>
      </c>
      <c r="C937" s="2" t="s">
        <v>2522</v>
      </c>
      <c r="D937" s="2"/>
      <c r="E937" s="2"/>
      <c r="F937" s="19">
        <v>3456460</v>
      </c>
      <c r="G937" s="19">
        <v>5529920</v>
      </c>
      <c r="H937" s="77">
        <f t="shared" si="1134"/>
        <v>456402.98600000003</v>
      </c>
      <c r="I937" s="77">
        <f t="shared" si="1135"/>
        <v>5528147.8220000006</v>
      </c>
      <c r="J937" s="211">
        <v>83</v>
      </c>
      <c r="K937" s="66" t="s">
        <v>1334</v>
      </c>
      <c r="L937" s="110">
        <v>34</v>
      </c>
      <c r="Q937" t="s">
        <v>2822</v>
      </c>
      <c r="R937" s="2" t="s">
        <v>1484</v>
      </c>
      <c r="S937" s="2" t="s">
        <v>1323</v>
      </c>
      <c r="T937" s="241" t="str">
        <f t="shared" si="1136"/>
        <v>-</v>
      </c>
      <c r="U937" s="241" t="str">
        <f t="shared" si="1137"/>
        <v>M</v>
      </c>
      <c r="V937" s="241" t="str">
        <f t="shared" si="1138"/>
        <v>-</v>
      </c>
      <c r="W937" s="241" t="str">
        <f t="shared" si="1129"/>
        <v>-</v>
      </c>
      <c r="X937" s="260">
        <f t="shared" si="1200"/>
        <v>6</v>
      </c>
      <c r="Y937" s="261" t="str">
        <f t="shared" si="1131"/>
        <v/>
      </c>
      <c r="Z937" s="68"/>
      <c r="AA937" s="48">
        <v>27094</v>
      </c>
      <c r="AB937" s="73">
        <v>1</v>
      </c>
      <c r="AC937" s="2" t="s">
        <v>404</v>
      </c>
      <c r="AD937" s="2" t="s">
        <v>2094</v>
      </c>
      <c r="AE937" s="57" t="s">
        <v>2754</v>
      </c>
      <c r="AF937" s="66" t="s">
        <v>3088</v>
      </c>
      <c r="AH937" s="47">
        <v>6.9</v>
      </c>
      <c r="AN937" s="55">
        <v>79.3</v>
      </c>
      <c r="AO937" s="55">
        <v>13.2</v>
      </c>
      <c r="AR937">
        <v>3959</v>
      </c>
      <c r="AS937" s="193">
        <f t="shared" si="1198"/>
        <v>3547.6800000000003</v>
      </c>
      <c r="AT937" s="248" t="str">
        <f t="shared" si="1199"/>
        <v/>
      </c>
      <c r="AU937" s="55">
        <v>757</v>
      </c>
      <c r="AV937" s="140">
        <v>83</v>
      </c>
      <c r="AW937" s="140">
        <v>430</v>
      </c>
      <c r="AX937" s="120">
        <v>1963</v>
      </c>
      <c r="AY937" s="120">
        <v>16</v>
      </c>
      <c r="AZ937" s="217">
        <v>287</v>
      </c>
      <c r="BB937">
        <v>5</v>
      </c>
      <c r="BD937" s="53">
        <v>2.2599999999999998</v>
      </c>
      <c r="BE937">
        <v>4.42</v>
      </c>
      <c r="CN937" s="90" t="s">
        <v>3088</v>
      </c>
      <c r="DB937" s="103"/>
      <c r="DC937" s="103"/>
      <c r="DD937" s="103"/>
      <c r="DE937" s="103"/>
      <c r="DF937" s="103"/>
      <c r="DG937" s="103"/>
      <c r="DH937" s="103"/>
      <c r="DI937" s="103"/>
      <c r="DJ937" s="103"/>
      <c r="DK937" s="103"/>
      <c r="DL937" s="103"/>
      <c r="DM937" s="103"/>
      <c r="DN937" s="103"/>
      <c r="DO937" s="103"/>
      <c r="DP937" s="103"/>
      <c r="DQ937" s="103"/>
      <c r="DR937" s="103"/>
      <c r="DS937" s="104"/>
      <c r="DT937" s="50">
        <f t="shared" si="1141"/>
        <v>1</v>
      </c>
      <c r="DU937" s="73">
        <f t="shared" si="1142"/>
        <v>0</v>
      </c>
      <c r="DV937" s="73">
        <f t="shared" si="1143"/>
        <v>1</v>
      </c>
      <c r="DW937" s="73">
        <f t="shared" si="1144"/>
        <v>0</v>
      </c>
      <c r="DX937" s="73">
        <f t="shared" si="1145"/>
        <v>0</v>
      </c>
      <c r="DY937" s="125">
        <f t="shared" si="1146"/>
        <v>0</v>
      </c>
      <c r="DZ937" s="73">
        <f t="shared" si="1147"/>
        <v>0</v>
      </c>
      <c r="EA937" s="19">
        <f t="shared" si="1148"/>
        <v>0</v>
      </c>
      <c r="EB937" s="50">
        <f t="shared" si="1149"/>
        <v>1</v>
      </c>
      <c r="EC937" s="19">
        <f t="shared" si="1150"/>
        <v>0</v>
      </c>
      <c r="ED937" s="19">
        <f t="shared" si="1151"/>
        <v>1</v>
      </c>
      <c r="EE937" s="19">
        <f t="shared" si="1152"/>
        <v>0</v>
      </c>
      <c r="EF937" s="50">
        <f t="shared" si="1153"/>
        <v>0</v>
      </c>
      <c r="EG937" s="19">
        <f t="shared" si="1154"/>
        <v>0</v>
      </c>
      <c r="EH937" s="19">
        <f t="shared" si="1155"/>
        <v>0</v>
      </c>
      <c r="EI937" s="50">
        <f t="shared" si="1156"/>
        <v>1</v>
      </c>
      <c r="EJ937" s="125">
        <f t="shared" si="1157"/>
        <v>1</v>
      </c>
      <c r="EK937">
        <f t="shared" si="1158"/>
        <v>757</v>
      </c>
      <c r="EL937">
        <f t="shared" si="1159"/>
        <v>5</v>
      </c>
      <c r="EM937">
        <f t="shared" si="1160"/>
        <v>83</v>
      </c>
      <c r="EN937">
        <f t="shared" si="1161"/>
        <v>430</v>
      </c>
      <c r="EO937" t="str">
        <f t="shared" si="1162"/>
        <v/>
      </c>
      <c r="EP937">
        <f t="shared" si="1163"/>
        <v>4.42</v>
      </c>
      <c r="EQ937">
        <f t="shared" si="1164"/>
        <v>287</v>
      </c>
      <c r="ER937" t="str">
        <f t="shared" si="1165"/>
        <v/>
      </c>
      <c r="ES937" t="str">
        <f t="shared" si="1166"/>
        <v/>
      </c>
      <c r="ET937">
        <f t="shared" si="1167"/>
        <v>16</v>
      </c>
      <c r="EU937" s="61">
        <f t="shared" si="1168"/>
        <v>1963</v>
      </c>
      <c r="EV937" s="53" t="e">
        <f>IF(ISNUMBER(EK937),EK937*#REF!,"")</f>
        <v>#REF!</v>
      </c>
      <c r="EW937" s="53" t="e">
        <f>IF(ISNUMBER(EL937),EL937*#REF!,"")</f>
        <v>#REF!</v>
      </c>
      <c r="EX937" s="53" t="e">
        <f>IF(ISNUMBER(EM937),EM937*#REF!,"")</f>
        <v>#REF!</v>
      </c>
      <c r="EY937" s="53" t="e">
        <f>IF(ISNUMBER(EN937),EN937*#REF!,"")</f>
        <v>#REF!</v>
      </c>
      <c r="EZ937" s="53" t="str">
        <f>IF(ISNUMBER(EO937),EO937*#REF!,"")</f>
        <v/>
      </c>
      <c r="FA937" s="53" t="e">
        <f>IF(ISNUMBER(EP937),EP937*#REF!,"")</f>
        <v>#REF!</v>
      </c>
      <c r="FB937" s="53" t="e">
        <f>IF(ISNUMBER(EQ937),EQ937*#REF!,"")</f>
        <v>#REF!</v>
      </c>
      <c r="FC937" s="53" t="str">
        <f>IF(ISNUMBER(ER937),ER937*#REF!,"")</f>
        <v/>
      </c>
      <c r="FD937" s="53" t="str">
        <f>IF(ISNUMBER(ES937),ES937*#REF!,"")</f>
        <v/>
      </c>
      <c r="FE937" s="53" t="e">
        <f>IF(ISNUMBER(ET937),ET937*#REF!,"")</f>
        <v>#REF!</v>
      </c>
      <c r="FF937" s="52" t="e">
        <f>IF(ISNUMBER(EU937),EU937*#REF!,"")</f>
        <v>#REF!</v>
      </c>
      <c r="FG937" s="55" t="str">
        <f t="shared" si="1169"/>
        <v/>
      </c>
      <c r="FH937" s="55" t="str">
        <f t="shared" si="1170"/>
        <v/>
      </c>
      <c r="FI937" s="55" t="str">
        <f t="shared" si="1171"/>
        <v/>
      </c>
      <c r="FJ937" s="55" t="str">
        <f t="shared" si="1172"/>
        <v/>
      </c>
      <c r="FK937" s="55" t="str">
        <f t="shared" si="1173"/>
        <v/>
      </c>
      <c r="FL937" s="55" t="str">
        <f t="shared" si="1174"/>
        <v/>
      </c>
      <c r="FM937" s="55" t="str">
        <f t="shared" si="1175"/>
        <v/>
      </c>
      <c r="FN937" s="55" t="str">
        <f t="shared" si="1176"/>
        <v/>
      </c>
      <c r="FO937" s="55" t="str">
        <f t="shared" si="1177"/>
        <v/>
      </c>
      <c r="FP937" s="55" t="str">
        <f t="shared" si="1178"/>
        <v/>
      </c>
      <c r="FQ937" s="59" t="str">
        <f t="shared" si="1179"/>
        <v/>
      </c>
      <c r="FR937" s="53" t="str">
        <f t="shared" si="1130"/>
        <v/>
      </c>
      <c r="FS937" s="53" t="e">
        <f t="shared" si="1180"/>
        <v>#VALUE!</v>
      </c>
      <c r="FT937" s="19" t="e">
        <f t="shared" si="1181"/>
        <v>#VALUE!</v>
      </c>
      <c r="FU937" s="19" t="e">
        <f t="shared" si="1182"/>
        <v>#VALUE!</v>
      </c>
      <c r="FV937" s="19" t="e">
        <f t="shared" si="1183"/>
        <v>#VALUE!</v>
      </c>
      <c r="FW937" s="50" t="e">
        <f t="shared" si="1184"/>
        <v>#VALUE!</v>
      </c>
      <c r="FX937" s="120">
        <f t="shared" si="1185"/>
        <v>0</v>
      </c>
      <c r="FY937" s="120">
        <f t="shared" si="1186"/>
        <v>0</v>
      </c>
      <c r="FZ937" s="120">
        <f t="shared" si="1187"/>
        <v>0</v>
      </c>
      <c r="GA937" s="120">
        <f t="shared" si="1188"/>
        <v>0</v>
      </c>
      <c r="GB937" s="120">
        <f t="shared" si="1189"/>
        <v>0</v>
      </c>
      <c r="GC937" s="120">
        <f t="shared" si="1190"/>
        <v>0</v>
      </c>
      <c r="GD937" s="120">
        <f t="shared" si="1191"/>
        <v>0</v>
      </c>
      <c r="GE937" s="120">
        <f t="shared" si="1192"/>
        <v>0</v>
      </c>
      <c r="GF937" s="120">
        <f t="shared" si="1193"/>
        <v>0</v>
      </c>
      <c r="GG937">
        <f t="shared" si="1194"/>
        <v>0</v>
      </c>
      <c r="GH937">
        <f t="shared" si="1195"/>
        <v>0</v>
      </c>
      <c r="GI937">
        <v>6</v>
      </c>
      <c r="GJ937" t="str">
        <f t="shared" si="1196"/>
        <v/>
      </c>
    </row>
    <row r="938" spans="1:192" x14ac:dyDescent="0.2">
      <c r="A938" s="50">
        <f t="shared" si="1197"/>
        <v>937</v>
      </c>
      <c r="B938" s="2" t="s">
        <v>698</v>
      </c>
      <c r="C938" s="2" t="s">
        <v>2523</v>
      </c>
      <c r="D938" s="2"/>
      <c r="E938" s="2"/>
      <c r="F938" s="66">
        <v>3454600</v>
      </c>
      <c r="G938" s="66">
        <v>5531850</v>
      </c>
      <c r="H938" s="77">
        <f t="shared" si="1134"/>
        <v>454543.73000000004</v>
      </c>
      <c r="I938" s="77">
        <f t="shared" si="1135"/>
        <v>5530077.0500000007</v>
      </c>
      <c r="J938" s="211">
        <v>84</v>
      </c>
      <c r="K938" s="66" t="s">
        <v>1334</v>
      </c>
      <c r="L938" s="110">
        <v>30</v>
      </c>
      <c r="Q938" t="s">
        <v>2822</v>
      </c>
      <c r="R938" s="2" t="s">
        <v>1484</v>
      </c>
      <c r="S938" s="2" t="s">
        <v>1323</v>
      </c>
      <c r="T938" s="241" t="str">
        <f t="shared" si="1136"/>
        <v>-</v>
      </c>
      <c r="U938" s="241" t="str">
        <f t="shared" si="1137"/>
        <v>M</v>
      </c>
      <c r="V938" s="241" t="str">
        <f t="shared" si="1138"/>
        <v>-</v>
      </c>
      <c r="W938" s="241" t="str">
        <f t="shared" si="1129"/>
        <v>-</v>
      </c>
      <c r="X938" s="260">
        <f t="shared" si="1200"/>
        <v>6</v>
      </c>
      <c r="Y938" s="261" t="str">
        <f t="shared" si="1131"/>
        <v/>
      </c>
      <c r="Z938" s="68"/>
      <c r="AA938" s="48">
        <v>27096</v>
      </c>
      <c r="AB938" s="73">
        <v>1</v>
      </c>
      <c r="AC938" s="2" t="s">
        <v>404</v>
      </c>
      <c r="AD938" s="2" t="s">
        <v>2094</v>
      </c>
      <c r="AE938" s="57" t="s">
        <v>2755</v>
      </c>
      <c r="AF938" s="66" t="s">
        <v>3088</v>
      </c>
      <c r="AH938" s="19">
        <v>7.05</v>
      </c>
      <c r="AN938" s="55">
        <v>104.2</v>
      </c>
      <c r="AO938" s="55">
        <v>16.5</v>
      </c>
      <c r="AP938" s="108"/>
      <c r="AR938">
        <v>6278</v>
      </c>
      <c r="AS938" s="193">
        <f t="shared" si="1198"/>
        <v>5932.29</v>
      </c>
      <c r="AT938" s="248" t="str">
        <f t="shared" si="1199"/>
        <v/>
      </c>
      <c r="AU938" s="55">
        <v>1482</v>
      </c>
      <c r="AV938" s="140">
        <v>130</v>
      </c>
      <c r="AW938" s="140">
        <v>531</v>
      </c>
      <c r="AX938" s="120">
        <v>3320</v>
      </c>
      <c r="AY938" s="120">
        <v>76</v>
      </c>
      <c r="AZ938" s="217">
        <v>360</v>
      </c>
      <c r="BB938">
        <v>21</v>
      </c>
      <c r="BD938" s="53">
        <v>3.11</v>
      </c>
      <c r="BE938">
        <v>9.18</v>
      </c>
      <c r="CN938" s="90" t="s">
        <v>3088</v>
      </c>
      <c r="DB938" s="103"/>
      <c r="DC938" s="103"/>
      <c r="DD938" s="103"/>
      <c r="DE938" s="103"/>
      <c r="DF938" s="103"/>
      <c r="DG938" s="103"/>
      <c r="DH938" s="103"/>
      <c r="DI938" s="103"/>
      <c r="DJ938" s="103"/>
      <c r="DK938" s="103"/>
      <c r="DL938" s="103"/>
      <c r="DM938" s="103"/>
      <c r="DN938" s="103"/>
      <c r="DO938" s="103"/>
      <c r="DP938" s="103"/>
      <c r="DQ938" s="103"/>
      <c r="DR938" s="103"/>
      <c r="DS938" s="104"/>
      <c r="DT938" s="50">
        <f t="shared" si="1141"/>
        <v>1</v>
      </c>
      <c r="DU938" s="73">
        <f t="shared" si="1142"/>
        <v>0</v>
      </c>
      <c r="DV938" s="73">
        <f t="shared" si="1143"/>
        <v>1</v>
      </c>
      <c r="DW938" s="73">
        <f t="shared" si="1144"/>
        <v>0</v>
      </c>
      <c r="DX938" s="73">
        <f t="shared" si="1145"/>
        <v>0</v>
      </c>
      <c r="DY938" s="125">
        <f t="shared" si="1146"/>
        <v>0</v>
      </c>
      <c r="DZ938" s="73">
        <f t="shared" si="1147"/>
        <v>0</v>
      </c>
      <c r="EA938" s="19">
        <f t="shared" si="1148"/>
        <v>0</v>
      </c>
      <c r="EB938" s="50">
        <f t="shared" si="1149"/>
        <v>1</v>
      </c>
      <c r="EC938" s="19">
        <f t="shared" si="1150"/>
        <v>0</v>
      </c>
      <c r="ED938" s="19">
        <f t="shared" si="1151"/>
        <v>1</v>
      </c>
      <c r="EE938" s="19">
        <f t="shared" si="1152"/>
        <v>0</v>
      </c>
      <c r="EF938" s="50">
        <f t="shared" si="1153"/>
        <v>0</v>
      </c>
      <c r="EG938" s="19">
        <f t="shared" si="1154"/>
        <v>0</v>
      </c>
      <c r="EH938" s="19">
        <f t="shared" si="1155"/>
        <v>0</v>
      </c>
      <c r="EI938" s="50">
        <f t="shared" si="1156"/>
        <v>1</v>
      </c>
      <c r="EJ938" s="125">
        <f t="shared" si="1157"/>
        <v>1</v>
      </c>
      <c r="EK938">
        <f t="shared" si="1158"/>
        <v>1482</v>
      </c>
      <c r="EL938">
        <f t="shared" si="1159"/>
        <v>21</v>
      </c>
      <c r="EM938">
        <f t="shared" si="1160"/>
        <v>130</v>
      </c>
      <c r="EN938">
        <f t="shared" si="1161"/>
        <v>531</v>
      </c>
      <c r="EO938" t="str">
        <f t="shared" si="1162"/>
        <v/>
      </c>
      <c r="EP938">
        <f t="shared" si="1163"/>
        <v>9.18</v>
      </c>
      <c r="EQ938">
        <f t="shared" si="1164"/>
        <v>360</v>
      </c>
      <c r="ER938" t="str">
        <f t="shared" si="1165"/>
        <v/>
      </c>
      <c r="ES938" t="str">
        <f t="shared" si="1166"/>
        <v/>
      </c>
      <c r="ET938">
        <f t="shared" si="1167"/>
        <v>76</v>
      </c>
      <c r="EU938" s="61">
        <f t="shared" si="1168"/>
        <v>3320</v>
      </c>
      <c r="EV938" s="53" t="e">
        <f>IF(ISNUMBER(EK938),EK938*#REF!,"")</f>
        <v>#REF!</v>
      </c>
      <c r="EW938" s="53" t="e">
        <f>IF(ISNUMBER(EL938),EL938*#REF!,"")</f>
        <v>#REF!</v>
      </c>
      <c r="EX938" s="53" t="e">
        <f>IF(ISNUMBER(EM938),EM938*#REF!,"")</f>
        <v>#REF!</v>
      </c>
      <c r="EY938" s="53" t="e">
        <f>IF(ISNUMBER(EN938),EN938*#REF!,"")</f>
        <v>#REF!</v>
      </c>
      <c r="EZ938" s="53" t="str">
        <f>IF(ISNUMBER(EO938),EO938*#REF!,"")</f>
        <v/>
      </c>
      <c r="FA938" s="53" t="e">
        <f>IF(ISNUMBER(EP938),EP938*#REF!,"")</f>
        <v>#REF!</v>
      </c>
      <c r="FB938" s="53" t="e">
        <f>IF(ISNUMBER(EQ938),EQ938*#REF!,"")</f>
        <v>#REF!</v>
      </c>
      <c r="FC938" s="53" t="str">
        <f>IF(ISNUMBER(ER938),ER938*#REF!,"")</f>
        <v/>
      </c>
      <c r="FD938" s="53" t="str">
        <f>IF(ISNUMBER(ES938),ES938*#REF!,"")</f>
        <v/>
      </c>
      <c r="FE938" s="53" t="e">
        <f>IF(ISNUMBER(ET938),ET938*#REF!,"")</f>
        <v>#REF!</v>
      </c>
      <c r="FF938" s="52" t="e">
        <f>IF(ISNUMBER(EU938),EU938*#REF!,"")</f>
        <v>#REF!</v>
      </c>
      <c r="FG938" s="55" t="str">
        <f t="shared" si="1169"/>
        <v/>
      </c>
      <c r="FH938" s="55" t="str">
        <f t="shared" si="1170"/>
        <v/>
      </c>
      <c r="FI938" s="55" t="str">
        <f t="shared" si="1171"/>
        <v/>
      </c>
      <c r="FJ938" s="55" t="str">
        <f t="shared" si="1172"/>
        <v/>
      </c>
      <c r="FK938" s="55" t="str">
        <f t="shared" si="1173"/>
        <v/>
      </c>
      <c r="FL938" s="55" t="str">
        <f t="shared" si="1174"/>
        <v/>
      </c>
      <c r="FM938" s="55" t="str">
        <f t="shared" si="1175"/>
        <v/>
      </c>
      <c r="FN938" s="55" t="str">
        <f t="shared" si="1176"/>
        <v/>
      </c>
      <c r="FO938" s="55" t="str">
        <f t="shared" si="1177"/>
        <v/>
      </c>
      <c r="FP938" s="55" t="str">
        <f t="shared" si="1178"/>
        <v/>
      </c>
      <c r="FQ938" s="59" t="str">
        <f t="shared" si="1179"/>
        <v/>
      </c>
      <c r="FR938" s="53" t="str">
        <f t="shared" si="1130"/>
        <v/>
      </c>
      <c r="FS938" s="53" t="e">
        <f t="shared" si="1180"/>
        <v>#VALUE!</v>
      </c>
      <c r="FT938" s="19" t="e">
        <f t="shared" si="1181"/>
        <v>#VALUE!</v>
      </c>
      <c r="FU938" s="19" t="e">
        <f t="shared" si="1182"/>
        <v>#VALUE!</v>
      </c>
      <c r="FV938" s="19" t="e">
        <f t="shared" si="1183"/>
        <v>#VALUE!</v>
      </c>
      <c r="FW938" s="50" t="e">
        <f t="shared" si="1184"/>
        <v>#VALUE!</v>
      </c>
      <c r="FX938" s="120">
        <f t="shared" si="1185"/>
        <v>0</v>
      </c>
      <c r="FY938" s="120">
        <f t="shared" si="1186"/>
        <v>0</v>
      </c>
      <c r="FZ938" s="120">
        <f t="shared" si="1187"/>
        <v>0</v>
      </c>
      <c r="GA938" s="120">
        <f t="shared" si="1188"/>
        <v>0</v>
      </c>
      <c r="GB938" s="120">
        <f t="shared" si="1189"/>
        <v>0</v>
      </c>
      <c r="GC938" s="120">
        <f t="shared" si="1190"/>
        <v>0</v>
      </c>
      <c r="GD938" s="120">
        <f t="shared" si="1191"/>
        <v>0</v>
      </c>
      <c r="GE938" s="120">
        <f t="shared" si="1192"/>
        <v>0</v>
      </c>
      <c r="GF938" s="120">
        <f t="shared" si="1193"/>
        <v>0</v>
      </c>
      <c r="GG938">
        <f t="shared" si="1194"/>
        <v>0</v>
      </c>
      <c r="GH938">
        <f t="shared" si="1195"/>
        <v>0</v>
      </c>
      <c r="GI938">
        <v>6</v>
      </c>
      <c r="GJ938" t="str">
        <f t="shared" si="1196"/>
        <v/>
      </c>
    </row>
    <row r="939" spans="1:192" ht="15" x14ac:dyDescent="0.25">
      <c r="A939" s="50">
        <f t="shared" si="1197"/>
        <v>938</v>
      </c>
      <c r="B939" s="2" t="s">
        <v>698</v>
      </c>
      <c r="C939" s="44" t="s">
        <v>2523</v>
      </c>
      <c r="D939" s="2"/>
      <c r="E939" s="2"/>
      <c r="F939" s="45">
        <v>3454600</v>
      </c>
      <c r="G939" s="45">
        <v>5531850</v>
      </c>
      <c r="H939" s="78">
        <f t="shared" si="1134"/>
        <v>454543.73000000004</v>
      </c>
      <c r="I939" s="78">
        <f t="shared" si="1135"/>
        <v>5530077.0500000007</v>
      </c>
      <c r="J939" s="110">
        <v>84</v>
      </c>
      <c r="K939" s="19" t="s">
        <v>1334</v>
      </c>
      <c r="L939" s="19">
        <v>30</v>
      </c>
      <c r="Q939" t="s">
        <v>2822</v>
      </c>
      <c r="R939" s="2" t="s">
        <v>1484</v>
      </c>
      <c r="S939" s="2" t="s">
        <v>1323</v>
      </c>
      <c r="T939" s="241" t="str">
        <f t="shared" si="1136"/>
        <v>-</v>
      </c>
      <c r="U939" s="241" t="str">
        <f t="shared" si="1137"/>
        <v>M</v>
      </c>
      <c r="V939" s="241" t="str">
        <f t="shared" si="1138"/>
        <v>-</v>
      </c>
      <c r="W939" s="241" t="str">
        <f t="shared" si="1129"/>
        <v>-</v>
      </c>
      <c r="X939" s="260">
        <f t="shared" si="1200"/>
        <v>6</v>
      </c>
      <c r="Y939" s="261" t="str">
        <f t="shared" si="1131"/>
        <v/>
      </c>
      <c r="Z939" s="61" t="s">
        <v>2463</v>
      </c>
      <c r="AA939" s="48">
        <v>29402</v>
      </c>
      <c r="AB939" s="73">
        <v>2</v>
      </c>
      <c r="AD939" t="s">
        <v>1705</v>
      </c>
      <c r="AE939" s="57" t="s">
        <v>2756</v>
      </c>
      <c r="AF939" s="66" t="s">
        <v>3088</v>
      </c>
      <c r="AI939" s="272"/>
      <c r="AR939">
        <v>6389.9</v>
      </c>
      <c r="AS939" s="193">
        <f t="shared" si="1198"/>
        <v>6313.2999999999993</v>
      </c>
      <c r="AT939" s="248" t="str">
        <f t="shared" si="1199"/>
        <v/>
      </c>
      <c r="AU939">
        <v>1577.8</v>
      </c>
      <c r="AV939">
        <v>149.1</v>
      </c>
      <c r="AW939">
        <v>531</v>
      </c>
      <c r="AX939">
        <v>3576</v>
      </c>
      <c r="AY939">
        <v>66.8</v>
      </c>
      <c r="AZ939" s="61">
        <v>391.7</v>
      </c>
      <c r="BE939">
        <v>20.9</v>
      </c>
      <c r="BO939" s="90"/>
      <c r="BP939" s="273"/>
      <c r="BQ939" s="90"/>
      <c r="BR939" s="90"/>
      <c r="BS939" s="90"/>
      <c r="BT939" s="90"/>
      <c r="BU939" s="90"/>
      <c r="BV939" s="90"/>
      <c r="BW939" s="90"/>
      <c r="BX939" s="90"/>
      <c r="BY939" s="90"/>
      <c r="BZ939" s="90"/>
      <c r="CA939" s="90"/>
      <c r="CB939" s="90"/>
      <c r="CC939" s="90"/>
      <c r="CD939" s="90"/>
      <c r="CE939" s="90"/>
      <c r="CF939" s="90"/>
      <c r="CG939" s="90"/>
      <c r="CH939" s="90"/>
      <c r="CI939" s="90"/>
      <c r="CJ939" s="90"/>
      <c r="CK939" s="90"/>
      <c r="CL939" s="91"/>
      <c r="CM939" s="90"/>
      <c r="CN939" s="105">
        <v>15</v>
      </c>
      <c r="CO939" s="90"/>
      <c r="DB939" s="103"/>
      <c r="DC939" s="103"/>
      <c r="DD939" s="103"/>
      <c r="DE939" s="103"/>
      <c r="DF939" s="103"/>
      <c r="DG939" s="103"/>
      <c r="DH939" s="103"/>
      <c r="DI939" s="103"/>
      <c r="DJ939" s="103"/>
      <c r="DK939" s="103"/>
      <c r="DL939" s="103"/>
      <c r="DM939" s="103"/>
      <c r="DN939" s="103"/>
      <c r="DO939" s="103"/>
      <c r="DP939" s="103"/>
      <c r="DQ939" s="103"/>
      <c r="DR939" s="103"/>
      <c r="DS939" s="104"/>
      <c r="DT939" s="50">
        <f t="shared" si="1141"/>
        <v>0</v>
      </c>
      <c r="DU939" s="73">
        <f t="shared" si="1142"/>
        <v>0</v>
      </c>
      <c r="DV939" s="73">
        <f t="shared" si="1143"/>
        <v>1</v>
      </c>
      <c r="DW939" s="73">
        <f t="shared" si="1144"/>
        <v>0</v>
      </c>
      <c r="DX939" s="73">
        <f t="shared" si="1145"/>
        <v>0</v>
      </c>
      <c r="DY939" s="125">
        <f t="shared" si="1146"/>
        <v>0</v>
      </c>
      <c r="DZ939" s="73">
        <f t="shared" si="1147"/>
        <v>0</v>
      </c>
      <c r="EA939" s="19">
        <f t="shared" si="1148"/>
        <v>0</v>
      </c>
      <c r="EB939" s="50">
        <f t="shared" si="1149"/>
        <v>1</v>
      </c>
      <c r="EC939" s="19">
        <f t="shared" si="1150"/>
        <v>0</v>
      </c>
      <c r="ED939" s="19">
        <f t="shared" si="1151"/>
        <v>1</v>
      </c>
      <c r="EE939" s="19">
        <f t="shared" si="1152"/>
        <v>0</v>
      </c>
      <c r="EF939" s="50">
        <f t="shared" si="1153"/>
        <v>0</v>
      </c>
      <c r="EG939" s="19">
        <f t="shared" si="1154"/>
        <v>1</v>
      </c>
      <c r="EH939" s="19">
        <f t="shared" si="1155"/>
        <v>0</v>
      </c>
      <c r="EI939" s="50">
        <f t="shared" si="1156"/>
        <v>0</v>
      </c>
      <c r="EJ939" s="125">
        <f t="shared" si="1157"/>
        <v>1</v>
      </c>
      <c r="EK939">
        <f t="shared" si="1158"/>
        <v>1577.8</v>
      </c>
      <c r="EL939" t="str">
        <f t="shared" si="1159"/>
        <v/>
      </c>
      <c r="EM939">
        <f t="shared" si="1160"/>
        <v>149.1</v>
      </c>
      <c r="EN939">
        <f t="shared" si="1161"/>
        <v>531</v>
      </c>
      <c r="EO939" t="str">
        <f t="shared" si="1162"/>
        <v/>
      </c>
      <c r="EP939">
        <f t="shared" si="1163"/>
        <v>20.9</v>
      </c>
      <c r="EQ939">
        <f t="shared" si="1164"/>
        <v>391.7</v>
      </c>
      <c r="ER939" t="str">
        <f t="shared" si="1165"/>
        <v/>
      </c>
      <c r="ES939" t="str">
        <f t="shared" si="1166"/>
        <v/>
      </c>
      <c r="ET939">
        <f t="shared" si="1167"/>
        <v>66.8</v>
      </c>
      <c r="EU939" s="61">
        <f t="shared" si="1168"/>
        <v>3576</v>
      </c>
      <c r="EV939" s="53" t="e">
        <f>IF(ISNUMBER(EK939),EK939*#REF!,"")</f>
        <v>#REF!</v>
      </c>
      <c r="EW939" s="53" t="str">
        <f>IF(ISNUMBER(EL939),EL939*#REF!,"")</f>
        <v/>
      </c>
      <c r="EX939" s="53" t="e">
        <f>IF(ISNUMBER(EM939),EM939*#REF!,"")</f>
        <v>#REF!</v>
      </c>
      <c r="EY939" s="53" t="e">
        <f>IF(ISNUMBER(EN939),EN939*#REF!,"")</f>
        <v>#REF!</v>
      </c>
      <c r="EZ939" s="53" t="str">
        <f>IF(ISNUMBER(EO939),EO939*#REF!,"")</f>
        <v/>
      </c>
      <c r="FA939" s="53" t="e">
        <f>IF(ISNUMBER(EP939),EP939*#REF!,"")</f>
        <v>#REF!</v>
      </c>
      <c r="FB939" s="53" t="e">
        <f>IF(ISNUMBER(EQ939),EQ939*#REF!,"")</f>
        <v>#REF!</v>
      </c>
      <c r="FC939" s="53" t="str">
        <f>IF(ISNUMBER(ER939),ER939*#REF!,"")</f>
        <v/>
      </c>
      <c r="FD939" s="53" t="str">
        <f>IF(ISNUMBER(ES939),ES939*#REF!,"")</f>
        <v/>
      </c>
      <c r="FE939" s="53" t="e">
        <f>IF(ISNUMBER(ET939),ET939*#REF!,"")</f>
        <v>#REF!</v>
      </c>
      <c r="FF939" s="52" t="e">
        <f>IF(ISNUMBER(EU939),EU939*#REF!,"")</f>
        <v>#REF!</v>
      </c>
      <c r="FG939" s="55" t="str">
        <f t="shared" si="1169"/>
        <v/>
      </c>
      <c r="FH939" s="55" t="str">
        <f t="shared" si="1170"/>
        <v/>
      </c>
      <c r="FI939" s="55" t="str">
        <f t="shared" si="1171"/>
        <v/>
      </c>
      <c r="FJ939" s="55" t="str">
        <f t="shared" si="1172"/>
        <v/>
      </c>
      <c r="FK939" s="55" t="str">
        <f t="shared" si="1173"/>
        <v/>
      </c>
      <c r="FL939" s="55" t="str">
        <f t="shared" si="1174"/>
        <v/>
      </c>
      <c r="FM939" s="55" t="str">
        <f t="shared" si="1175"/>
        <v/>
      </c>
      <c r="FN939" s="55" t="str">
        <f t="shared" si="1176"/>
        <v/>
      </c>
      <c r="FO939" s="55" t="str">
        <f t="shared" si="1177"/>
        <v/>
      </c>
      <c r="FP939" s="55" t="str">
        <f t="shared" si="1178"/>
        <v/>
      </c>
      <c r="FQ939" s="59" t="str">
        <f t="shared" si="1179"/>
        <v/>
      </c>
      <c r="FR939" s="53" t="str">
        <f t="shared" si="1130"/>
        <v/>
      </c>
      <c r="FS939" s="53" t="e">
        <f t="shared" si="1180"/>
        <v>#VALUE!</v>
      </c>
      <c r="FT939" s="19" t="e">
        <f t="shared" si="1181"/>
        <v>#VALUE!</v>
      </c>
      <c r="FU939" s="19" t="e">
        <f t="shared" si="1182"/>
        <v>#VALUE!</v>
      </c>
      <c r="FV939" s="19" t="e">
        <f t="shared" si="1183"/>
        <v>#VALUE!</v>
      </c>
      <c r="FW939" s="50" t="e">
        <f t="shared" si="1184"/>
        <v>#VALUE!</v>
      </c>
      <c r="FX939" s="120">
        <f t="shared" si="1185"/>
        <v>0</v>
      </c>
      <c r="FY939" s="120">
        <f t="shared" si="1186"/>
        <v>0</v>
      </c>
      <c r="FZ939" s="120">
        <f t="shared" si="1187"/>
        <v>0</v>
      </c>
      <c r="GA939" s="120">
        <f t="shared" si="1188"/>
        <v>0</v>
      </c>
      <c r="GB939" s="120">
        <f t="shared" si="1189"/>
        <v>0</v>
      </c>
      <c r="GC939" s="120">
        <f t="shared" si="1190"/>
        <v>0</v>
      </c>
      <c r="GD939" s="120">
        <f t="shared" si="1191"/>
        <v>0</v>
      </c>
      <c r="GE939" s="120">
        <f t="shared" si="1192"/>
        <v>0</v>
      </c>
      <c r="GF939" s="120">
        <f t="shared" si="1193"/>
        <v>0</v>
      </c>
      <c r="GG939">
        <f t="shared" si="1194"/>
        <v>0</v>
      </c>
      <c r="GH939">
        <f t="shared" si="1195"/>
        <v>0</v>
      </c>
      <c r="GI939">
        <v>6</v>
      </c>
      <c r="GJ939" t="str">
        <f t="shared" si="1196"/>
        <v/>
      </c>
    </row>
    <row r="940" spans="1:192" ht="15" x14ac:dyDescent="0.25">
      <c r="A940" s="50">
        <f t="shared" si="1197"/>
        <v>939</v>
      </c>
      <c r="B940" s="2" t="s">
        <v>698</v>
      </c>
      <c r="C940" s="2" t="s">
        <v>695</v>
      </c>
      <c r="D940" s="2"/>
      <c r="E940" s="2"/>
      <c r="F940" s="275">
        <v>3454050</v>
      </c>
      <c r="G940" s="275">
        <v>5531500</v>
      </c>
      <c r="H940" s="78">
        <f t="shared" si="1134"/>
        <v>453993.95</v>
      </c>
      <c r="I940" s="78">
        <f t="shared" si="1135"/>
        <v>5529727.1900000004</v>
      </c>
      <c r="J940" s="45">
        <v>89</v>
      </c>
      <c r="K940" s="66" t="s">
        <v>1332</v>
      </c>
      <c r="L940" s="19">
        <v>9</v>
      </c>
      <c r="Q940" t="s">
        <v>2822</v>
      </c>
      <c r="R940" s="2" t="s">
        <v>1484</v>
      </c>
      <c r="S940" s="2" t="s">
        <v>1323</v>
      </c>
      <c r="T940" s="241" t="str">
        <f t="shared" si="1136"/>
        <v>-</v>
      </c>
      <c r="U940" s="241" t="str">
        <f t="shared" si="1137"/>
        <v>M</v>
      </c>
      <c r="V940" s="241" t="str">
        <f t="shared" si="1138"/>
        <v>-</v>
      </c>
      <c r="W940" s="241" t="str">
        <f t="shared" si="1129"/>
        <v>-</v>
      </c>
      <c r="X940" s="260">
        <f t="shared" si="1200"/>
        <v>6</v>
      </c>
      <c r="Y940" s="261" t="str">
        <f t="shared" si="1131"/>
        <v/>
      </c>
      <c r="Z940" s="61" t="s">
        <v>2524</v>
      </c>
      <c r="AA940" s="66" t="s">
        <v>2203</v>
      </c>
      <c r="AB940" s="76">
        <v>1</v>
      </c>
      <c r="AC940" t="s">
        <v>918</v>
      </c>
      <c r="AD940" t="s">
        <v>2525</v>
      </c>
      <c r="AE940" s="57" t="s">
        <v>1480</v>
      </c>
      <c r="AF940" s="66" t="s">
        <v>3088</v>
      </c>
      <c r="AI940" s="272"/>
      <c r="AQ940">
        <v>6755.5</v>
      </c>
      <c r="AR940">
        <v>6745.5</v>
      </c>
      <c r="AS940" s="193">
        <f t="shared" si="1198"/>
        <v>6778.3000000000011</v>
      </c>
      <c r="AT940" s="255" t="str">
        <f t="shared" si="1199"/>
        <v/>
      </c>
      <c r="AU940">
        <v>945</v>
      </c>
      <c r="AV940">
        <v>788.6</v>
      </c>
      <c r="AW940">
        <v>561.70000000000005</v>
      </c>
      <c r="AX940">
        <v>3696.8</v>
      </c>
      <c r="AY940">
        <v>3.1</v>
      </c>
      <c r="AZ940" s="61">
        <v>750</v>
      </c>
      <c r="BD940" s="55">
        <v>0</v>
      </c>
      <c r="BE940">
        <v>10.3</v>
      </c>
      <c r="BJ940" s="55">
        <v>0</v>
      </c>
      <c r="BM940">
        <v>22.8</v>
      </c>
      <c r="BO940" s="90"/>
      <c r="BP940" s="273"/>
      <c r="BQ940" s="90"/>
      <c r="BR940" s="90"/>
      <c r="BS940" s="90"/>
      <c r="BT940" s="90"/>
      <c r="BU940" s="90"/>
      <c r="BV940" s="90"/>
      <c r="BW940" s="90"/>
      <c r="BX940" s="90"/>
      <c r="BY940" s="90"/>
      <c r="BZ940" s="90"/>
      <c r="CA940" s="90"/>
      <c r="CB940" s="90"/>
      <c r="CC940" s="90"/>
      <c r="CD940" s="90"/>
      <c r="CE940" s="90"/>
      <c r="CF940" s="90"/>
      <c r="CG940" s="90"/>
      <c r="CH940" s="90"/>
      <c r="CI940" s="90"/>
      <c r="CJ940" s="90"/>
      <c r="CK940" s="90"/>
      <c r="CL940" s="91"/>
      <c r="CM940" s="90"/>
      <c r="CN940" s="90" t="s">
        <v>3088</v>
      </c>
      <c r="CO940" s="90"/>
      <c r="DB940" s="103"/>
      <c r="DC940" s="103"/>
      <c r="DD940" s="103"/>
      <c r="DE940" s="103"/>
      <c r="DF940" s="103"/>
      <c r="DG940" s="103"/>
      <c r="DH940" s="103"/>
      <c r="DI940" s="103"/>
      <c r="DJ940" s="103"/>
      <c r="DK940" s="103"/>
      <c r="DL940" s="103"/>
      <c r="DM940" s="103"/>
      <c r="DN940" s="103"/>
      <c r="DO940" s="103"/>
      <c r="DP940" s="103"/>
      <c r="DQ940" s="103"/>
      <c r="DR940" s="103"/>
      <c r="DS940" s="104"/>
      <c r="DT940" s="50">
        <f t="shared" si="1141"/>
        <v>1</v>
      </c>
      <c r="DU940" s="73">
        <f t="shared" si="1142"/>
        <v>1</v>
      </c>
      <c r="DV940" s="73">
        <f t="shared" si="1143"/>
        <v>0</v>
      </c>
      <c r="DW940" s="73">
        <f t="shared" si="1144"/>
        <v>0</v>
      </c>
      <c r="DX940" s="73">
        <f t="shared" si="1145"/>
        <v>0</v>
      </c>
      <c r="DY940" s="125">
        <f t="shared" si="1146"/>
        <v>0</v>
      </c>
      <c r="DZ940" s="73">
        <f t="shared" si="1147"/>
        <v>0</v>
      </c>
      <c r="EA940" s="19">
        <f t="shared" si="1148"/>
        <v>0</v>
      </c>
      <c r="EB940" s="50">
        <f t="shared" si="1149"/>
        <v>1</v>
      </c>
      <c r="EC940" s="19">
        <f t="shared" si="1150"/>
        <v>0</v>
      </c>
      <c r="ED940" s="19">
        <f t="shared" si="1151"/>
        <v>1</v>
      </c>
      <c r="EE940" s="19">
        <f t="shared" si="1152"/>
        <v>0</v>
      </c>
      <c r="EF940" s="50">
        <f t="shared" si="1153"/>
        <v>0</v>
      </c>
      <c r="EG940" s="19">
        <f t="shared" si="1154"/>
        <v>0</v>
      </c>
      <c r="EH940" s="19">
        <f t="shared" si="1155"/>
        <v>0</v>
      </c>
      <c r="EI940" s="50">
        <f t="shared" si="1156"/>
        <v>1</v>
      </c>
      <c r="EJ940" s="125">
        <f t="shared" si="1157"/>
        <v>1</v>
      </c>
      <c r="EK940">
        <f t="shared" si="1158"/>
        <v>945</v>
      </c>
      <c r="EL940" t="str">
        <f t="shared" si="1159"/>
        <v/>
      </c>
      <c r="EM940">
        <f t="shared" si="1160"/>
        <v>788.6</v>
      </c>
      <c r="EN940">
        <f t="shared" si="1161"/>
        <v>561.70000000000005</v>
      </c>
      <c r="EO940" t="str">
        <f t="shared" si="1162"/>
        <v/>
      </c>
      <c r="EP940">
        <f t="shared" si="1163"/>
        <v>10.3</v>
      </c>
      <c r="EQ940">
        <f t="shared" si="1164"/>
        <v>750</v>
      </c>
      <c r="ER940" t="str">
        <f t="shared" si="1165"/>
        <v/>
      </c>
      <c r="ES940">
        <f t="shared" si="1166"/>
        <v>0</v>
      </c>
      <c r="ET940">
        <f t="shared" si="1167"/>
        <v>3.1</v>
      </c>
      <c r="EU940" s="61">
        <f t="shared" si="1168"/>
        <v>3696.8</v>
      </c>
      <c r="EV940" s="53" t="e">
        <f>IF(ISNUMBER(EK940),EK940*#REF!,"")</f>
        <v>#REF!</v>
      </c>
      <c r="EW940" s="53" t="str">
        <f>IF(ISNUMBER(EL940),EL940*#REF!,"")</f>
        <v/>
      </c>
      <c r="EX940" s="53" t="e">
        <f>IF(ISNUMBER(EM940),EM940*#REF!,"")</f>
        <v>#REF!</v>
      </c>
      <c r="EY940" s="53" t="e">
        <f>IF(ISNUMBER(EN940),EN940*#REF!,"")</f>
        <v>#REF!</v>
      </c>
      <c r="EZ940" s="53" t="str">
        <f>IF(ISNUMBER(EO940),EO940*#REF!,"")</f>
        <v/>
      </c>
      <c r="FA940" s="53" t="e">
        <f>IF(ISNUMBER(EP940),EP940*#REF!,"")</f>
        <v>#REF!</v>
      </c>
      <c r="FB940" s="53" t="e">
        <f>IF(ISNUMBER(EQ940),EQ940*#REF!,"")</f>
        <v>#REF!</v>
      </c>
      <c r="FC940" s="53" t="str">
        <f>IF(ISNUMBER(ER940),ER940*#REF!,"")</f>
        <v/>
      </c>
      <c r="FD940" s="53" t="e">
        <f>IF(ISNUMBER(ES940),ES940*#REF!,"")</f>
        <v>#REF!</v>
      </c>
      <c r="FE940" s="53" t="e">
        <f>IF(ISNUMBER(ET940),ET940*#REF!,"")</f>
        <v>#REF!</v>
      </c>
      <c r="FF940" s="52" t="e">
        <f>IF(ISNUMBER(EU940),EU940*#REF!,"")</f>
        <v>#REF!</v>
      </c>
      <c r="FG940" s="55" t="str">
        <f t="shared" si="1169"/>
        <v/>
      </c>
      <c r="FH940" s="55" t="str">
        <f t="shared" si="1170"/>
        <v/>
      </c>
      <c r="FI940" s="55" t="str">
        <f t="shared" si="1171"/>
        <v/>
      </c>
      <c r="FJ940" s="55" t="str">
        <f t="shared" si="1172"/>
        <v/>
      </c>
      <c r="FK940" s="55" t="str">
        <f t="shared" si="1173"/>
        <v/>
      </c>
      <c r="FL940" s="55" t="str">
        <f t="shared" si="1174"/>
        <v/>
      </c>
      <c r="FM940" s="55" t="str">
        <f t="shared" si="1175"/>
        <v/>
      </c>
      <c r="FN940" s="55" t="str">
        <f t="shared" si="1176"/>
        <v/>
      </c>
      <c r="FO940" s="55" t="str">
        <f t="shared" si="1177"/>
        <v/>
      </c>
      <c r="FP940" s="55" t="str">
        <f t="shared" si="1178"/>
        <v/>
      </c>
      <c r="FQ940" s="59" t="str">
        <f t="shared" si="1179"/>
        <v/>
      </c>
      <c r="FR940" s="53" t="str">
        <f t="shared" si="1130"/>
        <v/>
      </c>
      <c r="FS940" s="53" t="e">
        <f t="shared" si="1180"/>
        <v>#VALUE!</v>
      </c>
      <c r="FT940" s="19" t="e">
        <f t="shared" si="1181"/>
        <v>#VALUE!</v>
      </c>
      <c r="FU940" s="19" t="e">
        <f t="shared" si="1182"/>
        <v>#VALUE!</v>
      </c>
      <c r="FV940" s="19" t="e">
        <f t="shared" si="1183"/>
        <v>#VALUE!</v>
      </c>
      <c r="FW940" s="50" t="e">
        <f t="shared" si="1184"/>
        <v>#VALUE!</v>
      </c>
      <c r="FX940" s="120">
        <f t="shared" si="1185"/>
        <v>0</v>
      </c>
      <c r="FY940" s="120">
        <f t="shared" si="1186"/>
        <v>0</v>
      </c>
      <c r="FZ940" s="120">
        <f t="shared" si="1187"/>
        <v>0</v>
      </c>
      <c r="GA940" s="120">
        <f t="shared" si="1188"/>
        <v>0</v>
      </c>
      <c r="GB940" s="120">
        <f t="shared" si="1189"/>
        <v>0</v>
      </c>
      <c r="GC940" s="120">
        <f t="shared" si="1190"/>
        <v>0</v>
      </c>
      <c r="GD940" s="120">
        <f t="shared" si="1191"/>
        <v>0</v>
      </c>
      <c r="GE940" s="120">
        <f t="shared" si="1192"/>
        <v>0</v>
      </c>
      <c r="GF940" s="120">
        <f t="shared" si="1193"/>
        <v>0</v>
      </c>
      <c r="GG940">
        <f t="shared" si="1194"/>
        <v>0</v>
      </c>
      <c r="GH940">
        <f t="shared" si="1195"/>
        <v>0</v>
      </c>
      <c r="GI940">
        <v>6</v>
      </c>
      <c r="GJ940" t="str">
        <f t="shared" si="1196"/>
        <v/>
      </c>
    </row>
    <row r="941" spans="1:192" x14ac:dyDescent="0.2">
      <c r="A941" s="50">
        <f t="shared" si="1197"/>
        <v>940</v>
      </c>
      <c r="B941" s="2" t="s">
        <v>698</v>
      </c>
      <c r="C941" s="2" t="s">
        <v>708</v>
      </c>
      <c r="D941" s="2"/>
      <c r="E941" s="2"/>
      <c r="F941" s="66">
        <v>3454090</v>
      </c>
      <c r="G941" s="66">
        <v>5531540</v>
      </c>
      <c r="H941" s="77">
        <f t="shared" si="1134"/>
        <v>454033.93400000001</v>
      </c>
      <c r="I941" s="77">
        <f t="shared" si="1135"/>
        <v>5529767.1740000006</v>
      </c>
      <c r="J941" s="19">
        <v>87</v>
      </c>
      <c r="K941" s="66" t="s">
        <v>1333</v>
      </c>
      <c r="L941" s="266">
        <v>5</v>
      </c>
      <c r="Q941" s="37" t="s">
        <v>2822</v>
      </c>
      <c r="R941" s="212" t="s">
        <v>1484</v>
      </c>
      <c r="S941" s="212" t="s">
        <v>1323</v>
      </c>
      <c r="T941" s="241" t="str">
        <f t="shared" si="1136"/>
        <v>-</v>
      </c>
      <c r="U941" s="241" t="str">
        <f t="shared" si="1137"/>
        <v>M</v>
      </c>
      <c r="V941" s="241" t="str">
        <f t="shared" si="1138"/>
        <v>-</v>
      </c>
      <c r="W941" s="241" t="str">
        <f t="shared" si="1129"/>
        <v>-</v>
      </c>
      <c r="X941" s="260">
        <f t="shared" si="1200"/>
        <v>6</v>
      </c>
      <c r="Y941" s="261" t="str">
        <f t="shared" si="1131"/>
        <v/>
      </c>
      <c r="Z941" s="68"/>
      <c r="AA941" s="48">
        <v>25413</v>
      </c>
      <c r="AB941" s="73">
        <v>1</v>
      </c>
      <c r="AC941" s="2" t="s">
        <v>404</v>
      </c>
      <c r="AD941" s="2" t="s">
        <v>2094</v>
      </c>
      <c r="AE941" s="57" t="s">
        <v>2526</v>
      </c>
      <c r="AF941" s="66" t="s">
        <v>3088</v>
      </c>
      <c r="AH941" s="19">
        <v>7.35</v>
      </c>
      <c r="AN941" s="55">
        <v>37</v>
      </c>
      <c r="AO941" s="55">
        <v>23.7</v>
      </c>
      <c r="AP941" s="108">
        <v>18</v>
      </c>
      <c r="AS941" s="193">
        <f t="shared" si="1198"/>
        <v>1714.76</v>
      </c>
      <c r="AT941" s="248" t="str">
        <f t="shared" si="1199"/>
        <v/>
      </c>
      <c r="AU941" s="55">
        <v>157</v>
      </c>
      <c r="AV941" s="139"/>
      <c r="AW941" s="141">
        <v>264</v>
      </c>
      <c r="AX941" s="120">
        <v>361</v>
      </c>
      <c r="AY941" s="120">
        <v>239</v>
      </c>
      <c r="AZ941" s="217">
        <v>517</v>
      </c>
      <c r="BB941">
        <v>176</v>
      </c>
      <c r="BD941" s="120">
        <v>0</v>
      </c>
      <c r="BE941">
        <v>0.35</v>
      </c>
      <c r="BF941">
        <v>0.41</v>
      </c>
      <c r="CN941" s="90" t="s">
        <v>3088</v>
      </c>
      <c r="DB941" s="103"/>
      <c r="DC941" s="103"/>
      <c r="DD941" s="103"/>
      <c r="DE941" s="103"/>
      <c r="DF941" s="103"/>
      <c r="DG941" s="103"/>
      <c r="DH941" s="103"/>
      <c r="DI941" s="103"/>
      <c r="DJ941" s="103"/>
      <c r="DK941" s="103"/>
      <c r="DL941" s="103"/>
      <c r="DM941" s="103"/>
      <c r="DN941" s="103"/>
      <c r="DO941" s="103"/>
      <c r="DP941" s="103"/>
      <c r="DQ941" s="103"/>
      <c r="DR941" s="103"/>
      <c r="DS941" s="104"/>
      <c r="DT941" s="50">
        <f t="shared" si="1141"/>
        <v>1</v>
      </c>
      <c r="DU941" s="73">
        <f t="shared" si="1142"/>
        <v>1</v>
      </c>
      <c r="DV941" s="73">
        <f t="shared" si="1143"/>
        <v>0</v>
      </c>
      <c r="DW941" s="73">
        <f t="shared" si="1144"/>
        <v>0</v>
      </c>
      <c r="DX941" s="73">
        <f t="shared" si="1145"/>
        <v>0</v>
      </c>
      <c r="DY941" s="125">
        <f t="shared" si="1146"/>
        <v>0</v>
      </c>
      <c r="DZ941" s="73">
        <f t="shared" si="1147"/>
        <v>0</v>
      </c>
      <c r="EA941" s="19">
        <f t="shared" si="1148"/>
        <v>0</v>
      </c>
      <c r="EB941" s="50">
        <f t="shared" si="1149"/>
        <v>1</v>
      </c>
      <c r="EC941" s="19">
        <f t="shared" si="1150"/>
        <v>0</v>
      </c>
      <c r="ED941" s="19">
        <f t="shared" si="1151"/>
        <v>1</v>
      </c>
      <c r="EE941" s="19">
        <f t="shared" si="1152"/>
        <v>0</v>
      </c>
      <c r="EF941" s="50">
        <f t="shared" si="1153"/>
        <v>0</v>
      </c>
      <c r="EG941" s="19">
        <f t="shared" si="1154"/>
        <v>0</v>
      </c>
      <c r="EH941" s="19">
        <f t="shared" si="1155"/>
        <v>0</v>
      </c>
      <c r="EI941" s="50">
        <f t="shared" si="1156"/>
        <v>1</v>
      </c>
      <c r="EJ941" s="125">
        <f t="shared" si="1157"/>
        <v>1</v>
      </c>
      <c r="EK941">
        <f t="shared" si="1158"/>
        <v>157</v>
      </c>
      <c r="EL941">
        <f t="shared" si="1159"/>
        <v>176</v>
      </c>
      <c r="EM941" t="str">
        <f t="shared" si="1160"/>
        <v/>
      </c>
      <c r="EN941">
        <f t="shared" si="1161"/>
        <v>264</v>
      </c>
      <c r="EO941">
        <f t="shared" si="1162"/>
        <v>0.41</v>
      </c>
      <c r="EP941">
        <f t="shared" si="1163"/>
        <v>0.35</v>
      </c>
      <c r="EQ941">
        <f t="shared" si="1164"/>
        <v>517</v>
      </c>
      <c r="ER941" t="str">
        <f t="shared" si="1165"/>
        <v/>
      </c>
      <c r="ES941" t="str">
        <f t="shared" si="1166"/>
        <v/>
      </c>
      <c r="ET941">
        <f t="shared" si="1167"/>
        <v>239</v>
      </c>
      <c r="EU941" s="61">
        <f t="shared" si="1168"/>
        <v>361</v>
      </c>
      <c r="EV941" s="53" t="e">
        <f>IF(ISNUMBER(EK941),EK941*#REF!,"")</f>
        <v>#REF!</v>
      </c>
      <c r="EW941" s="53" t="e">
        <f>IF(ISNUMBER(EL941),EL941*#REF!,"")</f>
        <v>#REF!</v>
      </c>
      <c r="EX941" s="53" t="str">
        <f>IF(ISNUMBER(EM941),EM941*#REF!,"")</f>
        <v/>
      </c>
      <c r="EY941" s="53" t="e">
        <f>IF(ISNUMBER(EN941),EN941*#REF!,"")</f>
        <v>#REF!</v>
      </c>
      <c r="EZ941" s="53" t="e">
        <f>IF(ISNUMBER(EO941),EO941*#REF!,"")</f>
        <v>#REF!</v>
      </c>
      <c r="FA941" s="53" t="e">
        <f>IF(ISNUMBER(EP941),EP941*#REF!,"")</f>
        <v>#REF!</v>
      </c>
      <c r="FB941" s="53" t="e">
        <f>IF(ISNUMBER(EQ941),EQ941*#REF!,"")</f>
        <v>#REF!</v>
      </c>
      <c r="FC941" s="53" t="str">
        <f>IF(ISNUMBER(ER941),ER941*#REF!,"")</f>
        <v/>
      </c>
      <c r="FD941" s="53" t="str">
        <f>IF(ISNUMBER(ES941),ES941*#REF!,"")</f>
        <v/>
      </c>
      <c r="FE941" s="53" t="e">
        <f>IF(ISNUMBER(ET941),ET941*#REF!,"")</f>
        <v>#REF!</v>
      </c>
      <c r="FF941" s="52" t="e">
        <f>IF(ISNUMBER(EU941),EU941*#REF!,"")</f>
        <v>#REF!</v>
      </c>
      <c r="FG941" s="55" t="str">
        <f t="shared" si="1169"/>
        <v/>
      </c>
      <c r="FH941" s="55" t="str">
        <f t="shared" si="1170"/>
        <v/>
      </c>
      <c r="FI941" s="55" t="str">
        <f t="shared" si="1171"/>
        <v/>
      </c>
      <c r="FJ941" s="55" t="str">
        <f t="shared" si="1172"/>
        <v/>
      </c>
      <c r="FK941" s="55" t="str">
        <f t="shared" si="1173"/>
        <v/>
      </c>
      <c r="FL941" s="55" t="str">
        <f t="shared" si="1174"/>
        <v/>
      </c>
      <c r="FM941" s="55" t="str">
        <f t="shared" si="1175"/>
        <v/>
      </c>
      <c r="FN941" s="55" t="str">
        <f t="shared" si="1176"/>
        <v/>
      </c>
      <c r="FO941" s="55" t="str">
        <f t="shared" si="1177"/>
        <v/>
      </c>
      <c r="FP941" s="55" t="str">
        <f t="shared" si="1178"/>
        <v/>
      </c>
      <c r="FQ941" s="59" t="str">
        <f t="shared" si="1179"/>
        <v/>
      </c>
      <c r="FR941" s="53" t="str">
        <f t="shared" si="1130"/>
        <v/>
      </c>
      <c r="FS941" s="53" t="e">
        <f t="shared" si="1180"/>
        <v>#VALUE!</v>
      </c>
      <c r="FT941" s="19" t="e">
        <f t="shared" si="1181"/>
        <v>#VALUE!</v>
      </c>
      <c r="FU941" s="19" t="e">
        <f t="shared" si="1182"/>
        <v>#VALUE!</v>
      </c>
      <c r="FV941" s="19" t="e">
        <f t="shared" si="1183"/>
        <v>#VALUE!</v>
      </c>
      <c r="FW941" s="50" t="e">
        <f t="shared" si="1184"/>
        <v>#VALUE!</v>
      </c>
      <c r="FX941" s="120">
        <f t="shared" si="1185"/>
        <v>0</v>
      </c>
      <c r="FY941" s="120">
        <f t="shared" si="1186"/>
        <v>0</v>
      </c>
      <c r="FZ941" s="120">
        <f t="shared" si="1187"/>
        <v>0</v>
      </c>
      <c r="GA941" s="120">
        <f t="shared" si="1188"/>
        <v>0</v>
      </c>
      <c r="GB941" s="120">
        <f t="shared" si="1189"/>
        <v>0</v>
      </c>
      <c r="GC941" s="120">
        <f t="shared" si="1190"/>
        <v>0</v>
      </c>
      <c r="GD941" s="120">
        <f t="shared" si="1191"/>
        <v>0</v>
      </c>
      <c r="GE941" s="120">
        <f t="shared" si="1192"/>
        <v>0</v>
      </c>
      <c r="GF941" s="120">
        <f t="shared" si="1193"/>
        <v>0</v>
      </c>
      <c r="GG941">
        <f t="shared" si="1194"/>
        <v>0</v>
      </c>
      <c r="GH941">
        <f t="shared" si="1195"/>
        <v>0</v>
      </c>
      <c r="GI941">
        <v>6</v>
      </c>
      <c r="GJ941" t="str">
        <f t="shared" si="1196"/>
        <v/>
      </c>
    </row>
    <row r="942" spans="1:192" x14ac:dyDescent="0.2">
      <c r="A942" s="50">
        <f t="shared" si="1197"/>
        <v>941</v>
      </c>
      <c r="B942" s="2" t="s">
        <v>698</v>
      </c>
      <c r="C942" s="2" t="s">
        <v>700</v>
      </c>
      <c r="D942" s="2"/>
      <c r="E942" s="2"/>
      <c r="F942" s="66">
        <v>3454490</v>
      </c>
      <c r="G942" s="66">
        <v>5531730</v>
      </c>
      <c r="H942" s="77">
        <f t="shared" si="1134"/>
        <v>454433.77400000003</v>
      </c>
      <c r="I942" s="77">
        <f t="shared" si="1135"/>
        <v>5529957.0980000002</v>
      </c>
      <c r="J942" s="211">
        <v>87</v>
      </c>
      <c r="K942" s="66" t="s">
        <v>1333</v>
      </c>
      <c r="L942" s="266">
        <v>5</v>
      </c>
      <c r="Q942" s="37" t="s">
        <v>2822</v>
      </c>
      <c r="R942" s="212" t="s">
        <v>1484</v>
      </c>
      <c r="S942" s="212" t="s">
        <v>1323</v>
      </c>
      <c r="T942" s="241" t="str">
        <f t="shared" si="1136"/>
        <v>-</v>
      </c>
      <c r="U942" s="241" t="str">
        <f t="shared" si="1137"/>
        <v>M</v>
      </c>
      <c r="V942" s="241" t="str">
        <f t="shared" si="1138"/>
        <v>-</v>
      </c>
      <c r="W942" s="241" t="str">
        <f t="shared" si="1129"/>
        <v>-</v>
      </c>
      <c r="X942" s="260">
        <f t="shared" si="1200"/>
        <v>6</v>
      </c>
      <c r="Y942" s="261" t="str">
        <f t="shared" si="1131"/>
        <v/>
      </c>
      <c r="Z942" s="68"/>
      <c r="AA942" s="48">
        <v>25413</v>
      </c>
      <c r="AB942" s="73">
        <v>1</v>
      </c>
      <c r="AC942" s="2" t="s">
        <v>404</v>
      </c>
      <c r="AD942" s="2" t="s">
        <v>2094</v>
      </c>
      <c r="AE942" s="56"/>
      <c r="AF942" s="66" t="s">
        <v>3088</v>
      </c>
      <c r="AH942" s="19">
        <v>7.75</v>
      </c>
      <c r="AN942" s="55">
        <v>33.799999999999997</v>
      </c>
      <c r="AO942" s="55">
        <v>18</v>
      </c>
      <c r="AP942" s="108">
        <v>18</v>
      </c>
      <c r="AS942" s="193">
        <f t="shared" si="1198"/>
        <v>1513.8</v>
      </c>
      <c r="AT942" s="248" t="str">
        <f t="shared" si="1199"/>
        <v/>
      </c>
      <c r="AU942">
        <v>246</v>
      </c>
      <c r="AV942" s="51"/>
      <c r="AW942" s="141">
        <v>241</v>
      </c>
      <c r="AX942" s="120">
        <v>447</v>
      </c>
      <c r="AY942" s="120">
        <v>170</v>
      </c>
      <c r="AZ942" s="217">
        <v>392</v>
      </c>
      <c r="BB942">
        <v>17</v>
      </c>
      <c r="BD942" s="120">
        <v>0</v>
      </c>
      <c r="BE942">
        <v>0.36</v>
      </c>
      <c r="BF942">
        <v>0.44</v>
      </c>
      <c r="CN942" s="90" t="s">
        <v>3088</v>
      </c>
      <c r="DB942" s="103"/>
      <c r="DC942" s="103"/>
      <c r="DD942" s="103"/>
      <c r="DE942" s="103"/>
      <c r="DF942" s="103"/>
      <c r="DG942" s="103"/>
      <c r="DH942" s="103"/>
      <c r="DI942" s="103"/>
      <c r="DJ942" s="103"/>
      <c r="DK942" s="103"/>
      <c r="DL942" s="103"/>
      <c r="DM942" s="103"/>
      <c r="DN942" s="103"/>
      <c r="DO942" s="103"/>
      <c r="DP942" s="103"/>
      <c r="DQ942" s="103"/>
      <c r="DR942" s="103"/>
      <c r="DS942" s="104"/>
      <c r="DT942" s="50">
        <f t="shared" si="1141"/>
        <v>1</v>
      </c>
      <c r="DU942" s="73">
        <f t="shared" si="1142"/>
        <v>1</v>
      </c>
      <c r="DV942" s="73">
        <f t="shared" si="1143"/>
        <v>0</v>
      </c>
      <c r="DW942" s="73">
        <f t="shared" si="1144"/>
        <v>0</v>
      </c>
      <c r="DX942" s="73">
        <f t="shared" si="1145"/>
        <v>0</v>
      </c>
      <c r="DY942" s="125">
        <f t="shared" si="1146"/>
        <v>0</v>
      </c>
      <c r="DZ942" s="73">
        <f t="shared" si="1147"/>
        <v>0</v>
      </c>
      <c r="EA942" s="19">
        <f t="shared" si="1148"/>
        <v>0</v>
      </c>
      <c r="EB942" s="50">
        <f t="shared" si="1149"/>
        <v>1</v>
      </c>
      <c r="EC942" s="19">
        <f t="shared" si="1150"/>
        <v>0</v>
      </c>
      <c r="ED942" s="19">
        <f t="shared" si="1151"/>
        <v>1</v>
      </c>
      <c r="EE942" s="19">
        <f t="shared" si="1152"/>
        <v>0</v>
      </c>
      <c r="EF942" s="50">
        <f t="shared" si="1153"/>
        <v>0</v>
      </c>
      <c r="EG942" s="19">
        <f t="shared" si="1154"/>
        <v>0</v>
      </c>
      <c r="EH942" s="19">
        <f t="shared" si="1155"/>
        <v>0</v>
      </c>
      <c r="EI942" s="50">
        <f t="shared" si="1156"/>
        <v>1</v>
      </c>
      <c r="EJ942" s="125">
        <f t="shared" si="1157"/>
        <v>1</v>
      </c>
      <c r="EK942">
        <f t="shared" si="1158"/>
        <v>246</v>
      </c>
      <c r="EL942">
        <f t="shared" si="1159"/>
        <v>17</v>
      </c>
      <c r="EM942" t="str">
        <f t="shared" si="1160"/>
        <v/>
      </c>
      <c r="EN942">
        <f t="shared" si="1161"/>
        <v>241</v>
      </c>
      <c r="EO942">
        <f t="shared" si="1162"/>
        <v>0.44</v>
      </c>
      <c r="EP942">
        <f t="shared" si="1163"/>
        <v>0.36</v>
      </c>
      <c r="EQ942">
        <f t="shared" si="1164"/>
        <v>392</v>
      </c>
      <c r="ER942" t="str">
        <f t="shared" si="1165"/>
        <v/>
      </c>
      <c r="ES942" t="str">
        <f t="shared" si="1166"/>
        <v/>
      </c>
      <c r="ET942">
        <f t="shared" si="1167"/>
        <v>170</v>
      </c>
      <c r="EU942" s="61">
        <f t="shared" si="1168"/>
        <v>447</v>
      </c>
      <c r="EV942" s="53" t="e">
        <f>IF(ISNUMBER(EK942),EK942*#REF!,"")</f>
        <v>#REF!</v>
      </c>
      <c r="EW942" s="53" t="e">
        <f>IF(ISNUMBER(EL942),EL942*#REF!,"")</f>
        <v>#REF!</v>
      </c>
      <c r="EX942" s="53" t="str">
        <f>IF(ISNUMBER(EM942),EM942*#REF!,"")</f>
        <v/>
      </c>
      <c r="EY942" s="53" t="e">
        <f>IF(ISNUMBER(EN942),EN942*#REF!,"")</f>
        <v>#REF!</v>
      </c>
      <c r="EZ942" s="53" t="e">
        <f>IF(ISNUMBER(EO942),EO942*#REF!,"")</f>
        <v>#REF!</v>
      </c>
      <c r="FA942" s="53" t="e">
        <f>IF(ISNUMBER(EP942),EP942*#REF!,"")</f>
        <v>#REF!</v>
      </c>
      <c r="FB942" s="53" t="e">
        <f>IF(ISNUMBER(EQ942),EQ942*#REF!,"")</f>
        <v>#REF!</v>
      </c>
      <c r="FC942" s="53" t="str">
        <f>IF(ISNUMBER(ER942),ER942*#REF!,"")</f>
        <v/>
      </c>
      <c r="FD942" s="53" t="str">
        <f>IF(ISNUMBER(ES942),ES942*#REF!,"")</f>
        <v/>
      </c>
      <c r="FE942" s="53" t="e">
        <f>IF(ISNUMBER(ET942),ET942*#REF!,"")</f>
        <v>#REF!</v>
      </c>
      <c r="FF942" s="52" t="e">
        <f>IF(ISNUMBER(EU942),EU942*#REF!,"")</f>
        <v>#REF!</v>
      </c>
      <c r="FG942" s="55" t="str">
        <f t="shared" si="1169"/>
        <v/>
      </c>
      <c r="FH942" s="55" t="str">
        <f t="shared" si="1170"/>
        <v/>
      </c>
      <c r="FI942" s="55" t="str">
        <f t="shared" si="1171"/>
        <v/>
      </c>
      <c r="FJ942" s="55" t="str">
        <f t="shared" si="1172"/>
        <v/>
      </c>
      <c r="FK942" s="55" t="str">
        <f t="shared" si="1173"/>
        <v/>
      </c>
      <c r="FL942" s="55" t="str">
        <f t="shared" si="1174"/>
        <v/>
      </c>
      <c r="FM942" s="55" t="str">
        <f t="shared" si="1175"/>
        <v/>
      </c>
      <c r="FN942" s="55" t="str">
        <f t="shared" si="1176"/>
        <v/>
      </c>
      <c r="FO942" s="55" t="str">
        <f t="shared" si="1177"/>
        <v/>
      </c>
      <c r="FP942" s="55" t="str">
        <f t="shared" si="1178"/>
        <v/>
      </c>
      <c r="FQ942" s="59" t="str">
        <f t="shared" si="1179"/>
        <v/>
      </c>
      <c r="FR942" s="53" t="str">
        <f t="shared" si="1130"/>
        <v/>
      </c>
      <c r="FS942" s="53" t="e">
        <f t="shared" si="1180"/>
        <v>#VALUE!</v>
      </c>
      <c r="FT942" s="19" t="e">
        <f t="shared" si="1181"/>
        <v>#VALUE!</v>
      </c>
      <c r="FU942" s="19" t="e">
        <f t="shared" si="1182"/>
        <v>#VALUE!</v>
      </c>
      <c r="FV942" s="19" t="e">
        <f t="shared" si="1183"/>
        <v>#VALUE!</v>
      </c>
      <c r="FW942" s="50" t="e">
        <f t="shared" si="1184"/>
        <v>#VALUE!</v>
      </c>
      <c r="FX942" s="120">
        <f t="shared" si="1185"/>
        <v>0</v>
      </c>
      <c r="FY942" s="120">
        <f t="shared" si="1186"/>
        <v>0</v>
      </c>
      <c r="FZ942" s="120">
        <f t="shared" si="1187"/>
        <v>0</v>
      </c>
      <c r="GA942" s="120">
        <f t="shared" si="1188"/>
        <v>0</v>
      </c>
      <c r="GB942" s="120">
        <f t="shared" si="1189"/>
        <v>0</v>
      </c>
      <c r="GC942" s="120">
        <f t="shared" si="1190"/>
        <v>0</v>
      </c>
      <c r="GD942" s="120">
        <f t="shared" si="1191"/>
        <v>0</v>
      </c>
      <c r="GE942" s="120">
        <f t="shared" si="1192"/>
        <v>0</v>
      </c>
      <c r="GF942" s="120">
        <f t="shared" si="1193"/>
        <v>0</v>
      </c>
      <c r="GG942">
        <f t="shared" si="1194"/>
        <v>0</v>
      </c>
      <c r="GH942">
        <f t="shared" si="1195"/>
        <v>0</v>
      </c>
      <c r="GI942">
        <v>6</v>
      </c>
      <c r="GJ942" t="str">
        <f t="shared" si="1196"/>
        <v/>
      </c>
    </row>
    <row r="943" spans="1:192" x14ac:dyDescent="0.2">
      <c r="A943" s="50">
        <f t="shared" si="1197"/>
        <v>942</v>
      </c>
      <c r="B943" s="2" t="s">
        <v>698</v>
      </c>
      <c r="C943" s="2" t="s">
        <v>699</v>
      </c>
      <c r="D943" s="2"/>
      <c r="E943" s="2"/>
      <c r="F943" s="19">
        <v>3454590</v>
      </c>
      <c r="G943" s="19">
        <v>5531410</v>
      </c>
      <c r="H943" s="77">
        <f t="shared" si="1134"/>
        <v>454533.73400000005</v>
      </c>
      <c r="I943" s="77">
        <f t="shared" si="1135"/>
        <v>5529637.2260000007</v>
      </c>
      <c r="J943" s="211">
        <v>84</v>
      </c>
      <c r="K943" s="66" t="s">
        <v>1334</v>
      </c>
      <c r="L943" s="266">
        <v>5</v>
      </c>
      <c r="Q943" s="37" t="s">
        <v>2822</v>
      </c>
      <c r="R943" s="212" t="s">
        <v>1484</v>
      </c>
      <c r="S943" s="212" t="s">
        <v>1323</v>
      </c>
      <c r="T943" s="241" t="str">
        <f t="shared" si="1136"/>
        <v>-</v>
      </c>
      <c r="U943" s="241" t="str">
        <f t="shared" si="1137"/>
        <v>M</v>
      </c>
      <c r="V943" s="241" t="str">
        <f t="shared" si="1138"/>
        <v>-</v>
      </c>
      <c r="W943" s="241" t="str">
        <f t="shared" si="1129"/>
        <v>-</v>
      </c>
      <c r="X943" s="260">
        <f t="shared" si="1200"/>
        <v>6</v>
      </c>
      <c r="Y943" s="261" t="str">
        <f t="shared" si="1131"/>
        <v/>
      </c>
      <c r="Z943" s="68"/>
      <c r="AA943" s="48">
        <v>25455</v>
      </c>
      <c r="AB943" s="73">
        <v>1</v>
      </c>
      <c r="AC943" s="2" t="s">
        <v>404</v>
      </c>
      <c r="AD943" s="2" t="s">
        <v>2094</v>
      </c>
      <c r="AE943" s="57" t="s">
        <v>2526</v>
      </c>
      <c r="AF943" s="66" t="s">
        <v>3088</v>
      </c>
      <c r="AH943" s="47">
        <v>7.5</v>
      </c>
      <c r="AN943" s="55">
        <v>40</v>
      </c>
      <c r="AO943" s="55">
        <v>17.7</v>
      </c>
      <c r="AP943" s="108">
        <v>15.5</v>
      </c>
      <c r="AS943" s="193">
        <f t="shared" si="1198"/>
        <v>1491.57</v>
      </c>
      <c r="AT943" s="248" t="str">
        <f t="shared" si="1199"/>
        <v/>
      </c>
      <c r="AU943">
        <v>176</v>
      </c>
      <c r="AV943" s="51"/>
      <c r="AW943" s="141">
        <v>286</v>
      </c>
      <c r="AX943" s="120">
        <v>401</v>
      </c>
      <c r="AY943" s="120">
        <v>247</v>
      </c>
      <c r="AZ943" s="217">
        <v>373</v>
      </c>
      <c r="BB943">
        <v>2</v>
      </c>
      <c r="BD943" s="53">
        <v>0.13</v>
      </c>
      <c r="BE943">
        <v>5.57</v>
      </c>
      <c r="BF943">
        <v>0.87</v>
      </c>
      <c r="CN943" s="90" t="s">
        <v>3088</v>
      </c>
      <c r="DB943" s="103"/>
      <c r="DC943" s="103"/>
      <c r="DD943" s="103"/>
      <c r="DE943" s="103"/>
      <c r="DF943" s="103"/>
      <c r="DG943" s="103"/>
      <c r="DH943" s="103"/>
      <c r="DI943" s="103"/>
      <c r="DJ943" s="103"/>
      <c r="DK943" s="103"/>
      <c r="DL943" s="103"/>
      <c r="DM943" s="103"/>
      <c r="DN943" s="103"/>
      <c r="DO943" s="103"/>
      <c r="DP943" s="103"/>
      <c r="DQ943" s="103"/>
      <c r="DR943" s="103"/>
      <c r="DS943" s="104"/>
      <c r="DT943" s="50">
        <f t="shared" si="1141"/>
        <v>1</v>
      </c>
      <c r="DU943" s="73">
        <f t="shared" si="1142"/>
        <v>1</v>
      </c>
      <c r="DV943" s="73">
        <f t="shared" si="1143"/>
        <v>0</v>
      </c>
      <c r="DW943" s="73">
        <f t="shared" si="1144"/>
        <v>0</v>
      </c>
      <c r="DX943" s="73">
        <f t="shared" si="1145"/>
        <v>0</v>
      </c>
      <c r="DY943" s="125">
        <f t="shared" si="1146"/>
        <v>0</v>
      </c>
      <c r="DZ943" s="73">
        <f t="shared" si="1147"/>
        <v>0</v>
      </c>
      <c r="EA943" s="19">
        <f t="shared" si="1148"/>
        <v>0</v>
      </c>
      <c r="EB943" s="50">
        <f t="shared" si="1149"/>
        <v>1</v>
      </c>
      <c r="EC943" s="19">
        <f t="shared" si="1150"/>
        <v>0</v>
      </c>
      <c r="ED943" s="19">
        <f t="shared" si="1151"/>
        <v>1</v>
      </c>
      <c r="EE943" s="19">
        <f t="shared" si="1152"/>
        <v>0</v>
      </c>
      <c r="EF943" s="50">
        <f t="shared" si="1153"/>
        <v>0</v>
      </c>
      <c r="EG943" s="19">
        <f t="shared" si="1154"/>
        <v>0</v>
      </c>
      <c r="EH943" s="19">
        <f t="shared" si="1155"/>
        <v>0</v>
      </c>
      <c r="EI943" s="50">
        <f t="shared" si="1156"/>
        <v>1</v>
      </c>
      <c r="EJ943" s="125">
        <f t="shared" si="1157"/>
        <v>1</v>
      </c>
      <c r="EK943">
        <f t="shared" si="1158"/>
        <v>176</v>
      </c>
      <c r="EL943">
        <f t="shared" si="1159"/>
        <v>2</v>
      </c>
      <c r="EM943" t="str">
        <f t="shared" si="1160"/>
        <v/>
      </c>
      <c r="EN943">
        <f t="shared" si="1161"/>
        <v>286</v>
      </c>
      <c r="EO943">
        <f t="shared" si="1162"/>
        <v>0.87</v>
      </c>
      <c r="EP943">
        <f t="shared" si="1163"/>
        <v>5.57</v>
      </c>
      <c r="EQ943">
        <f t="shared" si="1164"/>
        <v>373</v>
      </c>
      <c r="ER943" t="str">
        <f t="shared" si="1165"/>
        <v/>
      </c>
      <c r="ES943" t="str">
        <f t="shared" si="1166"/>
        <v/>
      </c>
      <c r="ET943">
        <f t="shared" si="1167"/>
        <v>247</v>
      </c>
      <c r="EU943" s="61">
        <f t="shared" si="1168"/>
        <v>401</v>
      </c>
      <c r="EV943" s="53" t="e">
        <f>IF(ISNUMBER(EK943),EK943*#REF!,"")</f>
        <v>#REF!</v>
      </c>
      <c r="EW943" s="53" t="e">
        <f>IF(ISNUMBER(EL943),EL943*#REF!,"")</f>
        <v>#REF!</v>
      </c>
      <c r="EX943" s="53" t="str">
        <f>IF(ISNUMBER(EM943),EM943*#REF!,"")</f>
        <v/>
      </c>
      <c r="EY943" s="53" t="e">
        <f>IF(ISNUMBER(EN943),EN943*#REF!,"")</f>
        <v>#REF!</v>
      </c>
      <c r="EZ943" s="53" t="e">
        <f>IF(ISNUMBER(EO943),EO943*#REF!,"")</f>
        <v>#REF!</v>
      </c>
      <c r="FA943" s="53" t="e">
        <f>IF(ISNUMBER(EP943),EP943*#REF!,"")</f>
        <v>#REF!</v>
      </c>
      <c r="FB943" s="53" t="e">
        <f>IF(ISNUMBER(EQ943),EQ943*#REF!,"")</f>
        <v>#REF!</v>
      </c>
      <c r="FC943" s="53" t="str">
        <f>IF(ISNUMBER(ER943),ER943*#REF!,"")</f>
        <v/>
      </c>
      <c r="FD943" s="53" t="str">
        <f>IF(ISNUMBER(ES943),ES943*#REF!,"")</f>
        <v/>
      </c>
      <c r="FE943" s="53" t="e">
        <f>IF(ISNUMBER(ET943),ET943*#REF!,"")</f>
        <v>#REF!</v>
      </c>
      <c r="FF943" s="52" t="e">
        <f>IF(ISNUMBER(EU943),EU943*#REF!,"")</f>
        <v>#REF!</v>
      </c>
      <c r="FG943" s="55" t="str">
        <f t="shared" si="1169"/>
        <v/>
      </c>
      <c r="FH943" s="55" t="str">
        <f t="shared" si="1170"/>
        <v/>
      </c>
      <c r="FI943" s="55" t="str">
        <f t="shared" si="1171"/>
        <v/>
      </c>
      <c r="FJ943" s="55" t="str">
        <f t="shared" si="1172"/>
        <v/>
      </c>
      <c r="FK943" s="55" t="str">
        <f t="shared" si="1173"/>
        <v/>
      </c>
      <c r="FL943" s="55" t="str">
        <f t="shared" si="1174"/>
        <v/>
      </c>
      <c r="FM943" s="55" t="str">
        <f t="shared" si="1175"/>
        <v/>
      </c>
      <c r="FN943" s="55" t="str">
        <f t="shared" si="1176"/>
        <v/>
      </c>
      <c r="FO943" s="55" t="str">
        <f t="shared" si="1177"/>
        <v/>
      </c>
      <c r="FP943" s="55" t="str">
        <f t="shared" si="1178"/>
        <v/>
      </c>
      <c r="FQ943" s="59" t="str">
        <f t="shared" si="1179"/>
        <v/>
      </c>
      <c r="FR943" s="53" t="str">
        <f t="shared" si="1130"/>
        <v/>
      </c>
      <c r="FS943" s="53" t="e">
        <f t="shared" si="1180"/>
        <v>#VALUE!</v>
      </c>
      <c r="FT943" s="19" t="e">
        <f t="shared" si="1181"/>
        <v>#VALUE!</v>
      </c>
      <c r="FU943" s="19" t="e">
        <f t="shared" si="1182"/>
        <v>#VALUE!</v>
      </c>
      <c r="FV943" s="19" t="e">
        <f t="shared" si="1183"/>
        <v>#VALUE!</v>
      </c>
      <c r="FW943" s="50" t="e">
        <f t="shared" si="1184"/>
        <v>#VALUE!</v>
      </c>
      <c r="FX943" s="120">
        <f t="shared" si="1185"/>
        <v>0</v>
      </c>
      <c r="FY943" s="120">
        <f t="shared" si="1186"/>
        <v>0</v>
      </c>
      <c r="FZ943" s="120">
        <f t="shared" si="1187"/>
        <v>0</v>
      </c>
      <c r="GA943" s="120">
        <f t="shared" si="1188"/>
        <v>0</v>
      </c>
      <c r="GB943" s="120">
        <f t="shared" si="1189"/>
        <v>0</v>
      </c>
      <c r="GC943" s="120">
        <f t="shared" si="1190"/>
        <v>0</v>
      </c>
      <c r="GD943" s="120">
        <f t="shared" si="1191"/>
        <v>0</v>
      </c>
      <c r="GE943" s="120">
        <f t="shared" si="1192"/>
        <v>0</v>
      </c>
      <c r="GF943" s="120">
        <f t="shared" si="1193"/>
        <v>0</v>
      </c>
      <c r="GG943">
        <f t="shared" si="1194"/>
        <v>0</v>
      </c>
      <c r="GH943">
        <f t="shared" si="1195"/>
        <v>0</v>
      </c>
      <c r="GI943">
        <v>6</v>
      </c>
      <c r="GJ943" t="str">
        <f t="shared" si="1196"/>
        <v/>
      </c>
    </row>
    <row r="944" spans="1:192" x14ac:dyDescent="0.2">
      <c r="A944" s="50">
        <f t="shared" si="1197"/>
        <v>943</v>
      </c>
      <c r="B944" s="2" t="s">
        <v>697</v>
      </c>
      <c r="C944" s="2" t="s">
        <v>706</v>
      </c>
      <c r="D944" s="2"/>
      <c r="E944" s="2"/>
      <c r="F944" s="19">
        <v>3454300</v>
      </c>
      <c r="G944" s="19">
        <v>5531420</v>
      </c>
      <c r="H944" s="77">
        <f t="shared" si="1134"/>
        <v>454243.85000000003</v>
      </c>
      <c r="I944" s="77">
        <f t="shared" si="1135"/>
        <v>5529647.2220000001</v>
      </c>
      <c r="J944" s="211">
        <v>87</v>
      </c>
      <c r="K944" s="66" t="s">
        <v>1333</v>
      </c>
      <c r="L944" s="66">
        <v>5</v>
      </c>
      <c r="Q944" t="s">
        <v>2822</v>
      </c>
      <c r="R944" s="2" t="s">
        <v>1484</v>
      </c>
      <c r="S944" s="2" t="s">
        <v>1323</v>
      </c>
      <c r="T944" s="241" t="str">
        <f t="shared" si="1136"/>
        <v>-</v>
      </c>
      <c r="U944" s="241" t="str">
        <f t="shared" si="1137"/>
        <v>M</v>
      </c>
      <c r="V944" s="241" t="str">
        <f t="shared" si="1138"/>
        <v>-</v>
      </c>
      <c r="W944" s="241" t="str">
        <f t="shared" si="1129"/>
        <v>-</v>
      </c>
      <c r="X944" s="260">
        <f t="shared" si="1200"/>
        <v>6</v>
      </c>
      <c r="Y944" s="261" t="str">
        <f t="shared" si="1131"/>
        <v/>
      </c>
      <c r="Z944" s="68"/>
      <c r="AA944" s="48">
        <v>25421</v>
      </c>
      <c r="AB944" s="73">
        <v>1</v>
      </c>
      <c r="AC944" s="2" t="s">
        <v>404</v>
      </c>
      <c r="AD944" s="2" t="s">
        <v>2094</v>
      </c>
      <c r="AE944" s="57" t="s">
        <v>2526</v>
      </c>
      <c r="AF944" s="66" t="s">
        <v>3088</v>
      </c>
      <c r="AH944" s="47">
        <v>7.5</v>
      </c>
      <c r="AN944" s="55">
        <v>41.4</v>
      </c>
      <c r="AO944" s="55">
        <v>21.3</v>
      </c>
      <c r="AP944" s="108">
        <v>30</v>
      </c>
      <c r="AS944" s="193">
        <f t="shared" si="1198"/>
        <v>1373.48</v>
      </c>
      <c r="AT944" s="248" t="str">
        <f t="shared" si="1199"/>
        <v/>
      </c>
      <c r="AU944" s="55">
        <v>106</v>
      </c>
      <c r="AV944" s="139"/>
      <c r="AW944" s="141">
        <v>296</v>
      </c>
      <c r="AX944" s="120">
        <v>218</v>
      </c>
      <c r="AY944" s="120">
        <v>277</v>
      </c>
      <c r="AZ944" s="217">
        <v>465</v>
      </c>
      <c r="BB944">
        <v>2</v>
      </c>
      <c r="BD944" s="53">
        <v>0.45</v>
      </c>
      <c r="BE944" s="53">
        <v>8.1999999999999993</v>
      </c>
      <c r="BF944">
        <v>0.83</v>
      </c>
      <c r="CN944" s="90" t="s">
        <v>3088</v>
      </c>
      <c r="DB944" s="103"/>
      <c r="DC944" s="103"/>
      <c r="DD944" s="103"/>
      <c r="DE944" s="103"/>
      <c r="DF944" s="103"/>
      <c r="DG944" s="103"/>
      <c r="DH944" s="103"/>
      <c r="DI944" s="103"/>
      <c r="DJ944" s="103"/>
      <c r="DK944" s="103"/>
      <c r="DL944" s="103"/>
      <c r="DM944" s="103"/>
      <c r="DN944" s="103"/>
      <c r="DO944" s="103"/>
      <c r="DP944" s="103"/>
      <c r="DQ944" s="103"/>
      <c r="DR944" s="103"/>
      <c r="DS944" s="104"/>
      <c r="DT944" s="50">
        <f t="shared" si="1141"/>
        <v>1</v>
      </c>
      <c r="DU944" s="73">
        <f t="shared" si="1142"/>
        <v>1</v>
      </c>
      <c r="DV944" s="73">
        <f t="shared" si="1143"/>
        <v>0</v>
      </c>
      <c r="DW944" s="73">
        <f t="shared" si="1144"/>
        <v>0</v>
      </c>
      <c r="DX944" s="73">
        <f t="shared" si="1145"/>
        <v>0</v>
      </c>
      <c r="DY944" s="125">
        <f t="shared" si="1146"/>
        <v>0</v>
      </c>
      <c r="DZ944" s="73">
        <f t="shared" si="1147"/>
        <v>0</v>
      </c>
      <c r="EA944" s="19">
        <f t="shared" si="1148"/>
        <v>0</v>
      </c>
      <c r="EB944" s="50">
        <f t="shared" si="1149"/>
        <v>1</v>
      </c>
      <c r="EC944" s="19">
        <f t="shared" si="1150"/>
        <v>0</v>
      </c>
      <c r="ED944" s="19">
        <f t="shared" si="1151"/>
        <v>1</v>
      </c>
      <c r="EE944" s="19">
        <f t="shared" si="1152"/>
        <v>0</v>
      </c>
      <c r="EF944" s="50">
        <f t="shared" si="1153"/>
        <v>0</v>
      </c>
      <c r="EG944" s="19">
        <f t="shared" si="1154"/>
        <v>0</v>
      </c>
      <c r="EH944" s="19">
        <f t="shared" si="1155"/>
        <v>0</v>
      </c>
      <c r="EI944" s="50">
        <f t="shared" si="1156"/>
        <v>1</v>
      </c>
      <c r="EJ944" s="125">
        <f t="shared" si="1157"/>
        <v>1</v>
      </c>
      <c r="EK944">
        <f t="shared" si="1158"/>
        <v>106</v>
      </c>
      <c r="EL944">
        <f t="shared" si="1159"/>
        <v>2</v>
      </c>
      <c r="EM944" t="str">
        <f t="shared" si="1160"/>
        <v/>
      </c>
      <c r="EN944">
        <f t="shared" si="1161"/>
        <v>296</v>
      </c>
      <c r="EO944">
        <f t="shared" si="1162"/>
        <v>0.83</v>
      </c>
      <c r="EP944">
        <f t="shared" si="1163"/>
        <v>8.1999999999999993</v>
      </c>
      <c r="EQ944">
        <f t="shared" si="1164"/>
        <v>465</v>
      </c>
      <c r="ER944" t="str">
        <f t="shared" si="1165"/>
        <v/>
      </c>
      <c r="ES944" t="str">
        <f t="shared" si="1166"/>
        <v/>
      </c>
      <c r="ET944">
        <f t="shared" si="1167"/>
        <v>277</v>
      </c>
      <c r="EU944" s="61">
        <f t="shared" si="1168"/>
        <v>218</v>
      </c>
      <c r="EV944" s="53" t="e">
        <f>IF(ISNUMBER(EK944),EK944*#REF!,"")</f>
        <v>#REF!</v>
      </c>
      <c r="EW944" s="53" t="e">
        <f>IF(ISNUMBER(EL944),EL944*#REF!,"")</f>
        <v>#REF!</v>
      </c>
      <c r="EX944" s="53" t="str">
        <f>IF(ISNUMBER(EM944),EM944*#REF!,"")</f>
        <v/>
      </c>
      <c r="EY944" s="53" t="e">
        <f>IF(ISNUMBER(EN944),EN944*#REF!,"")</f>
        <v>#REF!</v>
      </c>
      <c r="EZ944" s="53" t="e">
        <f>IF(ISNUMBER(EO944),EO944*#REF!,"")</f>
        <v>#REF!</v>
      </c>
      <c r="FA944" s="53" t="e">
        <f>IF(ISNUMBER(EP944),EP944*#REF!,"")</f>
        <v>#REF!</v>
      </c>
      <c r="FB944" s="53" t="e">
        <f>IF(ISNUMBER(EQ944),EQ944*#REF!,"")</f>
        <v>#REF!</v>
      </c>
      <c r="FC944" s="53" t="str">
        <f>IF(ISNUMBER(ER944),ER944*#REF!,"")</f>
        <v/>
      </c>
      <c r="FD944" s="53" t="str">
        <f>IF(ISNUMBER(ES944),ES944*#REF!,"")</f>
        <v/>
      </c>
      <c r="FE944" s="53" t="e">
        <f>IF(ISNUMBER(ET944),ET944*#REF!,"")</f>
        <v>#REF!</v>
      </c>
      <c r="FF944" s="52" t="e">
        <f>IF(ISNUMBER(EU944),EU944*#REF!,"")</f>
        <v>#REF!</v>
      </c>
      <c r="FG944" s="55" t="str">
        <f t="shared" si="1169"/>
        <v/>
      </c>
      <c r="FH944" s="55" t="str">
        <f t="shared" si="1170"/>
        <v/>
      </c>
      <c r="FI944" s="55" t="str">
        <f t="shared" si="1171"/>
        <v/>
      </c>
      <c r="FJ944" s="55" t="str">
        <f t="shared" si="1172"/>
        <v/>
      </c>
      <c r="FK944" s="55" t="str">
        <f t="shared" si="1173"/>
        <v/>
      </c>
      <c r="FL944" s="55" t="str">
        <f t="shared" si="1174"/>
        <v/>
      </c>
      <c r="FM944" s="55" t="str">
        <f t="shared" si="1175"/>
        <v/>
      </c>
      <c r="FN944" s="55" t="str">
        <f t="shared" si="1176"/>
        <v/>
      </c>
      <c r="FO944" s="55" t="str">
        <f t="shared" si="1177"/>
        <v/>
      </c>
      <c r="FP944" s="55" t="str">
        <f t="shared" si="1178"/>
        <v/>
      </c>
      <c r="FQ944" s="59" t="str">
        <f t="shared" si="1179"/>
        <v/>
      </c>
      <c r="FR944" s="53" t="str">
        <f t="shared" si="1130"/>
        <v/>
      </c>
      <c r="FS944" s="53" t="e">
        <f t="shared" si="1180"/>
        <v>#VALUE!</v>
      </c>
      <c r="FT944" s="19" t="e">
        <f t="shared" si="1181"/>
        <v>#VALUE!</v>
      </c>
      <c r="FU944" s="19" t="e">
        <f t="shared" si="1182"/>
        <v>#VALUE!</v>
      </c>
      <c r="FV944" s="19" t="e">
        <f t="shared" si="1183"/>
        <v>#VALUE!</v>
      </c>
      <c r="FW944" s="50" t="e">
        <f t="shared" si="1184"/>
        <v>#VALUE!</v>
      </c>
      <c r="FX944" s="120">
        <f t="shared" si="1185"/>
        <v>0</v>
      </c>
      <c r="FY944" s="120">
        <f t="shared" si="1186"/>
        <v>0</v>
      </c>
      <c r="FZ944" s="120">
        <f t="shared" si="1187"/>
        <v>0</v>
      </c>
      <c r="GA944" s="120">
        <f t="shared" si="1188"/>
        <v>0</v>
      </c>
      <c r="GB944" s="120">
        <f t="shared" si="1189"/>
        <v>0</v>
      </c>
      <c r="GC944" s="120">
        <f t="shared" si="1190"/>
        <v>0</v>
      </c>
      <c r="GD944" s="120">
        <f t="shared" si="1191"/>
        <v>0</v>
      </c>
      <c r="GE944" s="120">
        <f t="shared" si="1192"/>
        <v>0</v>
      </c>
      <c r="GF944" s="120">
        <f t="shared" si="1193"/>
        <v>0</v>
      </c>
      <c r="GG944">
        <f t="shared" si="1194"/>
        <v>0</v>
      </c>
      <c r="GH944">
        <f t="shared" si="1195"/>
        <v>0</v>
      </c>
      <c r="GI944">
        <v>6</v>
      </c>
      <c r="GJ944" t="str">
        <f t="shared" si="1196"/>
        <v/>
      </c>
    </row>
    <row r="945" spans="1:192" x14ac:dyDescent="0.2">
      <c r="A945" s="50">
        <f t="shared" si="1197"/>
        <v>944</v>
      </c>
      <c r="B945" s="2" t="s">
        <v>697</v>
      </c>
      <c r="C945" s="2" t="s">
        <v>707</v>
      </c>
      <c r="D945" s="2"/>
      <c r="E945" s="2"/>
      <c r="F945" s="19">
        <v>3454180</v>
      </c>
      <c r="G945" s="19">
        <v>5531260</v>
      </c>
      <c r="H945" s="77">
        <f t="shared" si="1134"/>
        <v>454123.89800000004</v>
      </c>
      <c r="I945" s="77">
        <f t="shared" si="1135"/>
        <v>5529487.2860000003</v>
      </c>
      <c r="J945" s="211">
        <v>85</v>
      </c>
      <c r="K945" s="66" t="s">
        <v>1333</v>
      </c>
      <c r="L945" s="266">
        <v>5</v>
      </c>
      <c r="Q945" s="37" t="s">
        <v>2822</v>
      </c>
      <c r="R945" s="212" t="s">
        <v>1484</v>
      </c>
      <c r="S945" s="212" t="s">
        <v>1323</v>
      </c>
      <c r="T945" s="241" t="str">
        <f t="shared" si="1136"/>
        <v>-</v>
      </c>
      <c r="U945" s="241" t="str">
        <f t="shared" si="1137"/>
        <v>M</v>
      </c>
      <c r="V945" s="241" t="str">
        <f t="shared" si="1138"/>
        <v>-</v>
      </c>
      <c r="W945" s="241" t="str">
        <f t="shared" si="1129"/>
        <v>-</v>
      </c>
      <c r="X945" s="260">
        <f t="shared" si="1200"/>
        <v>6</v>
      </c>
      <c r="Y945" s="261" t="str">
        <f t="shared" si="1131"/>
        <v/>
      </c>
      <c r="Z945" s="68"/>
      <c r="AA945" s="48">
        <v>25413</v>
      </c>
      <c r="AB945" s="73">
        <v>1</v>
      </c>
      <c r="AC945" s="2" t="s">
        <v>404</v>
      </c>
      <c r="AD945" s="2" t="s">
        <v>2094</v>
      </c>
      <c r="AE945" s="57" t="s">
        <v>2526</v>
      </c>
      <c r="AF945" s="66" t="s">
        <v>3088</v>
      </c>
      <c r="AH945" s="19">
        <v>7.45</v>
      </c>
      <c r="AN945" s="55">
        <v>43</v>
      </c>
      <c r="AO945" s="55">
        <v>17.8</v>
      </c>
      <c r="AP945" s="108">
        <v>25</v>
      </c>
      <c r="AS945" s="193">
        <f t="shared" si="1198"/>
        <v>1274.21</v>
      </c>
      <c r="AT945" s="248" t="str">
        <f t="shared" si="1199"/>
        <v/>
      </c>
      <c r="AU945" s="55">
        <v>59</v>
      </c>
      <c r="AV945" s="51"/>
      <c r="AW945" s="141">
        <v>307</v>
      </c>
      <c r="AX945" s="120">
        <v>136</v>
      </c>
      <c r="AY945" s="120">
        <v>362</v>
      </c>
      <c r="AZ945" s="217">
        <v>387</v>
      </c>
      <c r="BB945">
        <v>22</v>
      </c>
      <c r="BD945" s="53">
        <v>0.42</v>
      </c>
      <c r="BE945">
        <v>0.34</v>
      </c>
      <c r="BF945">
        <v>0.45</v>
      </c>
      <c r="CN945" s="90" t="s">
        <v>3088</v>
      </c>
      <c r="DB945" s="103"/>
      <c r="DC945" s="103"/>
      <c r="DD945" s="103"/>
      <c r="DE945" s="103"/>
      <c r="DF945" s="103"/>
      <c r="DG945" s="103"/>
      <c r="DH945" s="103"/>
      <c r="DI945" s="103"/>
      <c r="DJ945" s="103"/>
      <c r="DK945" s="103"/>
      <c r="DL945" s="103"/>
      <c r="DM945" s="103"/>
      <c r="DN945" s="103"/>
      <c r="DO945" s="103"/>
      <c r="DP945" s="103"/>
      <c r="DQ945" s="103"/>
      <c r="DR945" s="103"/>
      <c r="DS945" s="104"/>
      <c r="DT945" s="50">
        <f t="shared" si="1141"/>
        <v>1</v>
      </c>
      <c r="DU945" s="73">
        <f t="shared" si="1142"/>
        <v>1</v>
      </c>
      <c r="DV945" s="73">
        <f t="shared" si="1143"/>
        <v>0</v>
      </c>
      <c r="DW945" s="73">
        <f t="shared" si="1144"/>
        <v>0</v>
      </c>
      <c r="DX945" s="73">
        <f t="shared" si="1145"/>
        <v>0</v>
      </c>
      <c r="DY945" s="125">
        <f t="shared" si="1146"/>
        <v>0</v>
      </c>
      <c r="DZ945" s="73">
        <f t="shared" si="1147"/>
        <v>0</v>
      </c>
      <c r="EA945" s="19">
        <f t="shared" si="1148"/>
        <v>0</v>
      </c>
      <c r="EB945" s="50">
        <f t="shared" si="1149"/>
        <v>1</v>
      </c>
      <c r="EC945" s="19">
        <f t="shared" si="1150"/>
        <v>0</v>
      </c>
      <c r="ED945" s="19">
        <f t="shared" si="1151"/>
        <v>1</v>
      </c>
      <c r="EE945" s="19">
        <f t="shared" si="1152"/>
        <v>0</v>
      </c>
      <c r="EF945" s="50">
        <f t="shared" si="1153"/>
        <v>0</v>
      </c>
      <c r="EG945" s="19">
        <f t="shared" si="1154"/>
        <v>0</v>
      </c>
      <c r="EH945" s="19">
        <f t="shared" si="1155"/>
        <v>0</v>
      </c>
      <c r="EI945" s="50">
        <f t="shared" si="1156"/>
        <v>1</v>
      </c>
      <c r="EJ945" s="125">
        <f t="shared" si="1157"/>
        <v>1</v>
      </c>
      <c r="EK945">
        <f t="shared" si="1158"/>
        <v>59</v>
      </c>
      <c r="EL945">
        <f t="shared" si="1159"/>
        <v>22</v>
      </c>
      <c r="EM945" t="str">
        <f t="shared" si="1160"/>
        <v/>
      </c>
      <c r="EN945">
        <f t="shared" si="1161"/>
        <v>307</v>
      </c>
      <c r="EO945">
        <f t="shared" si="1162"/>
        <v>0.45</v>
      </c>
      <c r="EP945">
        <f t="shared" si="1163"/>
        <v>0.34</v>
      </c>
      <c r="EQ945">
        <f t="shared" si="1164"/>
        <v>387</v>
      </c>
      <c r="ER945" t="str">
        <f t="shared" si="1165"/>
        <v/>
      </c>
      <c r="ES945" t="str">
        <f t="shared" si="1166"/>
        <v/>
      </c>
      <c r="ET945">
        <f t="shared" si="1167"/>
        <v>362</v>
      </c>
      <c r="EU945" s="61">
        <f t="shared" si="1168"/>
        <v>136</v>
      </c>
      <c r="EV945" s="53" t="e">
        <f>IF(ISNUMBER(EK945),EK945*#REF!,"")</f>
        <v>#REF!</v>
      </c>
      <c r="EW945" s="53" t="e">
        <f>IF(ISNUMBER(EL945),EL945*#REF!,"")</f>
        <v>#REF!</v>
      </c>
      <c r="EX945" s="53" t="str">
        <f>IF(ISNUMBER(EM945),EM945*#REF!,"")</f>
        <v/>
      </c>
      <c r="EY945" s="53" t="e">
        <f>IF(ISNUMBER(EN945),EN945*#REF!,"")</f>
        <v>#REF!</v>
      </c>
      <c r="EZ945" s="53" t="e">
        <f>IF(ISNUMBER(EO945),EO945*#REF!,"")</f>
        <v>#REF!</v>
      </c>
      <c r="FA945" s="53" t="e">
        <f>IF(ISNUMBER(EP945),EP945*#REF!,"")</f>
        <v>#REF!</v>
      </c>
      <c r="FB945" s="53" t="e">
        <f>IF(ISNUMBER(EQ945),EQ945*#REF!,"")</f>
        <v>#REF!</v>
      </c>
      <c r="FC945" s="53" t="str">
        <f>IF(ISNUMBER(ER945),ER945*#REF!,"")</f>
        <v/>
      </c>
      <c r="FD945" s="53" t="str">
        <f>IF(ISNUMBER(ES945),ES945*#REF!,"")</f>
        <v/>
      </c>
      <c r="FE945" s="53" t="e">
        <f>IF(ISNUMBER(ET945),ET945*#REF!,"")</f>
        <v>#REF!</v>
      </c>
      <c r="FF945" s="52" t="e">
        <f>IF(ISNUMBER(EU945),EU945*#REF!,"")</f>
        <v>#REF!</v>
      </c>
      <c r="FG945" s="55" t="str">
        <f t="shared" si="1169"/>
        <v/>
      </c>
      <c r="FH945" s="55" t="str">
        <f t="shared" si="1170"/>
        <v/>
      </c>
      <c r="FI945" s="55" t="str">
        <f t="shared" si="1171"/>
        <v/>
      </c>
      <c r="FJ945" s="55" t="str">
        <f t="shared" si="1172"/>
        <v/>
      </c>
      <c r="FK945" s="55" t="str">
        <f t="shared" si="1173"/>
        <v/>
      </c>
      <c r="FL945" s="55" t="str">
        <f t="shared" si="1174"/>
        <v/>
      </c>
      <c r="FM945" s="55" t="str">
        <f t="shared" si="1175"/>
        <v/>
      </c>
      <c r="FN945" s="55" t="str">
        <f t="shared" si="1176"/>
        <v/>
      </c>
      <c r="FO945" s="55" t="str">
        <f t="shared" si="1177"/>
        <v/>
      </c>
      <c r="FP945" s="55" t="str">
        <f t="shared" si="1178"/>
        <v/>
      </c>
      <c r="FQ945" s="59" t="str">
        <f t="shared" si="1179"/>
        <v/>
      </c>
      <c r="FR945" s="53" t="str">
        <f t="shared" si="1130"/>
        <v/>
      </c>
      <c r="FS945" s="53" t="e">
        <f t="shared" si="1180"/>
        <v>#VALUE!</v>
      </c>
      <c r="FT945" s="19" t="e">
        <f t="shared" si="1181"/>
        <v>#VALUE!</v>
      </c>
      <c r="FU945" s="19" t="e">
        <f t="shared" si="1182"/>
        <v>#VALUE!</v>
      </c>
      <c r="FV945" s="19" t="e">
        <f t="shared" si="1183"/>
        <v>#VALUE!</v>
      </c>
      <c r="FW945" s="50" t="e">
        <f t="shared" si="1184"/>
        <v>#VALUE!</v>
      </c>
      <c r="FX945" s="120">
        <f t="shared" si="1185"/>
        <v>0</v>
      </c>
      <c r="FY945" s="120">
        <f t="shared" si="1186"/>
        <v>0</v>
      </c>
      <c r="FZ945" s="120">
        <f t="shared" si="1187"/>
        <v>0</v>
      </c>
      <c r="GA945" s="120">
        <f t="shared" si="1188"/>
        <v>0</v>
      </c>
      <c r="GB945" s="120">
        <f t="shared" si="1189"/>
        <v>0</v>
      </c>
      <c r="GC945" s="120">
        <f t="shared" si="1190"/>
        <v>0</v>
      </c>
      <c r="GD945" s="120">
        <f t="shared" si="1191"/>
        <v>0</v>
      </c>
      <c r="GE945" s="120">
        <f t="shared" si="1192"/>
        <v>0</v>
      </c>
      <c r="GF945" s="120">
        <f t="shared" si="1193"/>
        <v>0</v>
      </c>
      <c r="GG945">
        <f t="shared" si="1194"/>
        <v>0</v>
      </c>
      <c r="GH945">
        <f t="shared" si="1195"/>
        <v>0</v>
      </c>
      <c r="GI945">
        <v>6</v>
      </c>
      <c r="GJ945" t="str">
        <f t="shared" si="1196"/>
        <v/>
      </c>
    </row>
    <row r="946" spans="1:192" x14ac:dyDescent="0.2">
      <c r="A946" s="50">
        <f t="shared" si="1197"/>
        <v>945</v>
      </c>
      <c r="B946" s="2" t="s">
        <v>355</v>
      </c>
      <c r="C946" s="44" t="s">
        <v>2527</v>
      </c>
      <c r="D946" s="2"/>
      <c r="E946" s="2"/>
      <c r="F946" s="66">
        <v>3454600</v>
      </c>
      <c r="G946" s="66">
        <v>5533240</v>
      </c>
      <c r="H946" s="77">
        <f t="shared" si="1134"/>
        <v>454543.73000000004</v>
      </c>
      <c r="I946" s="77">
        <f t="shared" si="1135"/>
        <v>5531466.4939999999</v>
      </c>
      <c r="J946" s="211">
        <v>84</v>
      </c>
      <c r="K946" s="66" t="s">
        <v>1334</v>
      </c>
      <c r="L946" s="66">
        <v>5.8</v>
      </c>
      <c r="Q946" t="s">
        <v>2822</v>
      </c>
      <c r="R946" s="2" t="s">
        <v>1484</v>
      </c>
      <c r="S946" s="2" t="s">
        <v>1323</v>
      </c>
      <c r="T946" s="241" t="str">
        <f t="shared" si="1136"/>
        <v>-</v>
      </c>
      <c r="U946" s="241" t="str">
        <f t="shared" si="1137"/>
        <v>M</v>
      </c>
      <c r="V946" s="241" t="str">
        <f t="shared" si="1138"/>
        <v>-</v>
      </c>
      <c r="W946" s="241" t="str">
        <f t="shared" si="1129"/>
        <v>-</v>
      </c>
      <c r="X946" s="260">
        <f t="shared" si="1200"/>
        <v>6</v>
      </c>
      <c r="Y946" s="261" t="str">
        <f t="shared" si="1131"/>
        <v/>
      </c>
      <c r="Z946" s="68"/>
      <c r="AA946" s="48">
        <v>26689</v>
      </c>
      <c r="AB946" s="73">
        <v>1</v>
      </c>
      <c r="AC946" s="2" t="s">
        <v>404</v>
      </c>
      <c r="AD946" s="2" t="s">
        <v>2094</v>
      </c>
      <c r="AE946" s="57" t="s">
        <v>2528</v>
      </c>
      <c r="AF946" s="66" t="s">
        <v>3088</v>
      </c>
      <c r="AH946" s="47">
        <v>7.7</v>
      </c>
      <c r="AN946" s="55">
        <v>88</v>
      </c>
      <c r="AO946" s="55">
        <v>21.8</v>
      </c>
      <c r="AP946" s="108">
        <v>39.6</v>
      </c>
      <c r="AR946">
        <v>3069</v>
      </c>
      <c r="AS946" s="193">
        <f t="shared" si="1198"/>
        <v>2887.5599999999995</v>
      </c>
      <c r="AT946" s="248" t="str">
        <f t="shared" si="1199"/>
        <v/>
      </c>
      <c r="AU946" s="55">
        <v>253</v>
      </c>
      <c r="AV946" s="140">
        <v>84</v>
      </c>
      <c r="AW946" s="140">
        <v>492</v>
      </c>
      <c r="AX946" s="120">
        <v>413</v>
      </c>
      <c r="AY946" s="120">
        <v>1123</v>
      </c>
      <c r="AZ946" s="217">
        <v>476</v>
      </c>
      <c r="BB946">
        <v>22</v>
      </c>
      <c r="BD946" s="53">
        <v>2.6</v>
      </c>
      <c r="BE946">
        <v>21.72</v>
      </c>
      <c r="BF946">
        <v>0.24</v>
      </c>
      <c r="CN946" s="90" t="s">
        <v>3088</v>
      </c>
      <c r="DB946" s="103"/>
      <c r="DC946" s="103"/>
      <c r="DD946" s="103"/>
      <c r="DE946" s="103"/>
      <c r="DF946" s="103"/>
      <c r="DG946" s="103"/>
      <c r="DH946" s="103"/>
      <c r="DI946" s="103"/>
      <c r="DJ946" s="103"/>
      <c r="DK946" s="103"/>
      <c r="DL946" s="103"/>
      <c r="DM946" s="103"/>
      <c r="DN946" s="103"/>
      <c r="DO946" s="103"/>
      <c r="DP946" s="103"/>
      <c r="DQ946" s="103"/>
      <c r="DR946" s="103"/>
      <c r="DS946" s="104"/>
      <c r="DT946" s="50">
        <f t="shared" si="1141"/>
        <v>1</v>
      </c>
      <c r="DU946" s="73">
        <f t="shared" si="1142"/>
        <v>1</v>
      </c>
      <c r="DV946" s="73">
        <f t="shared" si="1143"/>
        <v>0</v>
      </c>
      <c r="DW946" s="73">
        <f t="shared" si="1144"/>
        <v>0</v>
      </c>
      <c r="DX946" s="73">
        <f t="shared" si="1145"/>
        <v>0</v>
      </c>
      <c r="DY946" s="125">
        <f t="shared" si="1146"/>
        <v>0</v>
      </c>
      <c r="DZ946" s="73">
        <f t="shared" si="1147"/>
        <v>0</v>
      </c>
      <c r="EA946" s="19">
        <f t="shared" si="1148"/>
        <v>0</v>
      </c>
      <c r="EB946" s="50">
        <f t="shared" si="1149"/>
        <v>1</v>
      </c>
      <c r="EC946" s="19">
        <f t="shared" si="1150"/>
        <v>0</v>
      </c>
      <c r="ED946" s="19">
        <f t="shared" si="1151"/>
        <v>1</v>
      </c>
      <c r="EE946" s="19">
        <f t="shared" si="1152"/>
        <v>0</v>
      </c>
      <c r="EF946" s="50">
        <f t="shared" si="1153"/>
        <v>0</v>
      </c>
      <c r="EG946" s="19">
        <f t="shared" si="1154"/>
        <v>0</v>
      </c>
      <c r="EH946" s="19">
        <f t="shared" si="1155"/>
        <v>0</v>
      </c>
      <c r="EI946" s="50">
        <f t="shared" si="1156"/>
        <v>1</v>
      </c>
      <c r="EJ946" s="125">
        <f t="shared" si="1157"/>
        <v>1</v>
      </c>
      <c r="EK946">
        <f t="shared" si="1158"/>
        <v>253</v>
      </c>
      <c r="EL946">
        <f t="shared" si="1159"/>
        <v>22</v>
      </c>
      <c r="EM946">
        <f t="shared" si="1160"/>
        <v>84</v>
      </c>
      <c r="EN946">
        <f t="shared" si="1161"/>
        <v>492</v>
      </c>
      <c r="EO946">
        <f t="shared" si="1162"/>
        <v>0.24</v>
      </c>
      <c r="EP946">
        <f t="shared" si="1163"/>
        <v>21.72</v>
      </c>
      <c r="EQ946">
        <f t="shared" si="1164"/>
        <v>476</v>
      </c>
      <c r="ER946" t="str">
        <f t="shared" si="1165"/>
        <v/>
      </c>
      <c r="ES946" t="str">
        <f t="shared" si="1166"/>
        <v/>
      </c>
      <c r="ET946">
        <f t="shared" si="1167"/>
        <v>1123</v>
      </c>
      <c r="EU946" s="61">
        <f t="shared" si="1168"/>
        <v>413</v>
      </c>
      <c r="EV946" s="53" t="e">
        <f>IF(ISNUMBER(EK946),EK946*#REF!,"")</f>
        <v>#REF!</v>
      </c>
      <c r="EW946" s="53" t="e">
        <f>IF(ISNUMBER(EL946),EL946*#REF!,"")</f>
        <v>#REF!</v>
      </c>
      <c r="EX946" s="53" t="e">
        <f>IF(ISNUMBER(EM946),EM946*#REF!,"")</f>
        <v>#REF!</v>
      </c>
      <c r="EY946" s="53" t="e">
        <f>IF(ISNUMBER(EN946),EN946*#REF!,"")</f>
        <v>#REF!</v>
      </c>
      <c r="EZ946" s="53" t="e">
        <f>IF(ISNUMBER(EO946),EO946*#REF!,"")</f>
        <v>#REF!</v>
      </c>
      <c r="FA946" s="53" t="e">
        <f>IF(ISNUMBER(EP946),EP946*#REF!,"")</f>
        <v>#REF!</v>
      </c>
      <c r="FB946" s="53" t="e">
        <f>IF(ISNUMBER(EQ946),EQ946*#REF!,"")</f>
        <v>#REF!</v>
      </c>
      <c r="FC946" s="53" t="str">
        <f>IF(ISNUMBER(ER946),ER946*#REF!,"")</f>
        <v/>
      </c>
      <c r="FD946" s="53" t="str">
        <f>IF(ISNUMBER(ES946),ES946*#REF!,"")</f>
        <v/>
      </c>
      <c r="FE946" s="53" t="e">
        <f>IF(ISNUMBER(ET946),ET946*#REF!,"")</f>
        <v>#REF!</v>
      </c>
      <c r="FF946" s="52" t="e">
        <f>IF(ISNUMBER(EU946),EU946*#REF!,"")</f>
        <v>#REF!</v>
      </c>
      <c r="FG946" s="55" t="str">
        <f t="shared" si="1169"/>
        <v/>
      </c>
      <c r="FH946" s="55" t="str">
        <f t="shared" si="1170"/>
        <v/>
      </c>
      <c r="FI946" s="55" t="str">
        <f t="shared" si="1171"/>
        <v/>
      </c>
      <c r="FJ946" s="55" t="str">
        <f t="shared" si="1172"/>
        <v/>
      </c>
      <c r="FK946" s="55" t="str">
        <f t="shared" si="1173"/>
        <v/>
      </c>
      <c r="FL946" s="55" t="str">
        <f t="shared" si="1174"/>
        <v/>
      </c>
      <c r="FM946" s="55" t="str">
        <f t="shared" si="1175"/>
        <v/>
      </c>
      <c r="FN946" s="55" t="str">
        <f t="shared" si="1176"/>
        <v/>
      </c>
      <c r="FO946" s="55" t="str">
        <f t="shared" si="1177"/>
        <v/>
      </c>
      <c r="FP946" s="55" t="str">
        <f t="shared" si="1178"/>
        <v/>
      </c>
      <c r="FQ946" s="59" t="str">
        <f t="shared" si="1179"/>
        <v/>
      </c>
      <c r="FR946" s="53" t="str">
        <f t="shared" si="1130"/>
        <v/>
      </c>
      <c r="FS946" s="53" t="e">
        <f t="shared" si="1180"/>
        <v>#VALUE!</v>
      </c>
      <c r="FT946" s="19" t="e">
        <f t="shared" si="1181"/>
        <v>#VALUE!</v>
      </c>
      <c r="FU946" s="19" t="e">
        <f t="shared" si="1182"/>
        <v>#VALUE!</v>
      </c>
      <c r="FV946" s="19" t="e">
        <f t="shared" si="1183"/>
        <v>#VALUE!</v>
      </c>
      <c r="FW946" s="50" t="e">
        <f t="shared" si="1184"/>
        <v>#VALUE!</v>
      </c>
      <c r="FX946" s="120">
        <f t="shared" si="1185"/>
        <v>0</v>
      </c>
      <c r="FY946" s="120">
        <f t="shared" si="1186"/>
        <v>0</v>
      </c>
      <c r="FZ946" s="120">
        <f t="shared" si="1187"/>
        <v>0</v>
      </c>
      <c r="GA946" s="120">
        <f t="shared" si="1188"/>
        <v>0</v>
      </c>
      <c r="GB946" s="120">
        <f t="shared" si="1189"/>
        <v>0</v>
      </c>
      <c r="GC946" s="120">
        <f t="shared" si="1190"/>
        <v>0</v>
      </c>
      <c r="GD946" s="120">
        <f t="shared" si="1191"/>
        <v>0</v>
      </c>
      <c r="GE946" s="120">
        <f t="shared" si="1192"/>
        <v>0</v>
      </c>
      <c r="GF946" s="120">
        <f t="shared" si="1193"/>
        <v>0</v>
      </c>
      <c r="GG946">
        <f t="shared" si="1194"/>
        <v>0</v>
      </c>
      <c r="GH946">
        <f t="shared" si="1195"/>
        <v>0</v>
      </c>
      <c r="GI946">
        <v>6</v>
      </c>
      <c r="GJ946" t="str">
        <f t="shared" si="1196"/>
        <v/>
      </c>
    </row>
    <row r="947" spans="1:192" x14ac:dyDescent="0.2">
      <c r="A947" s="50">
        <f t="shared" si="1197"/>
        <v>946</v>
      </c>
      <c r="B947" s="2" t="s">
        <v>355</v>
      </c>
      <c r="C947" s="2" t="s">
        <v>701</v>
      </c>
      <c r="D947" s="2"/>
      <c r="E947" s="2"/>
      <c r="F947" s="66">
        <v>3454370</v>
      </c>
      <c r="G947" s="66">
        <v>5535290</v>
      </c>
      <c r="H947" s="77">
        <f t="shared" si="1134"/>
        <v>454313.82200000004</v>
      </c>
      <c r="I947" s="77">
        <f t="shared" si="1135"/>
        <v>5533515.6740000006</v>
      </c>
      <c r="J947" s="211">
        <v>87</v>
      </c>
      <c r="K947" s="66" t="s">
        <v>1333</v>
      </c>
      <c r="L947" s="266">
        <v>6</v>
      </c>
      <c r="Q947" s="37" t="s">
        <v>2822</v>
      </c>
      <c r="R947" s="212" t="s">
        <v>1484</v>
      </c>
      <c r="S947" s="212" t="s">
        <v>1323</v>
      </c>
      <c r="T947" s="241" t="str">
        <f t="shared" si="1136"/>
        <v>-</v>
      </c>
      <c r="U947" s="241" t="str">
        <f t="shared" si="1137"/>
        <v>M</v>
      </c>
      <c r="V947" s="241" t="str">
        <f t="shared" si="1138"/>
        <v>-</v>
      </c>
      <c r="W947" s="241" t="str">
        <f t="shared" si="1129"/>
        <v>-</v>
      </c>
      <c r="X947" s="260">
        <f t="shared" si="1200"/>
        <v>6</v>
      </c>
      <c r="Y947" s="261" t="str">
        <f t="shared" si="1131"/>
        <v/>
      </c>
      <c r="Z947" s="68"/>
      <c r="AA947" s="48">
        <v>26619</v>
      </c>
      <c r="AB947" s="73">
        <v>1</v>
      </c>
      <c r="AC947" s="2" t="s">
        <v>404</v>
      </c>
      <c r="AD947" s="2" t="s">
        <v>2094</v>
      </c>
      <c r="AE947" s="56"/>
      <c r="AF947" s="66" t="s">
        <v>3088</v>
      </c>
      <c r="AH947" s="19">
        <v>7.61</v>
      </c>
      <c r="AN947" s="55">
        <v>51.7</v>
      </c>
      <c r="AO947" s="55">
        <v>15.7</v>
      </c>
      <c r="AP947" s="108">
        <v>8</v>
      </c>
      <c r="AR947">
        <v>1533</v>
      </c>
      <c r="AS947" s="193">
        <f t="shared" si="1198"/>
        <v>1456.5000000000002</v>
      </c>
      <c r="AT947" s="248" t="str">
        <f t="shared" si="1199"/>
        <v/>
      </c>
      <c r="AU947">
        <v>56</v>
      </c>
      <c r="AV947" s="140">
        <v>39</v>
      </c>
      <c r="AW947" s="140">
        <v>306</v>
      </c>
      <c r="AX947" s="120">
        <v>99</v>
      </c>
      <c r="AY947" s="120">
        <v>607</v>
      </c>
      <c r="AZ947" s="217">
        <v>342</v>
      </c>
      <c r="BB947">
        <v>2</v>
      </c>
      <c r="BD947" s="53">
        <v>0.4</v>
      </c>
      <c r="BE947" s="53">
        <v>4.2</v>
      </c>
      <c r="BF947" s="53">
        <v>0.9</v>
      </c>
      <c r="CN947" s="90" t="s">
        <v>3088</v>
      </c>
      <c r="DB947" s="103"/>
      <c r="DC947" s="103"/>
      <c r="DD947" s="103"/>
      <c r="DE947" s="103"/>
      <c r="DF947" s="103"/>
      <c r="DG947" s="103"/>
      <c r="DH947" s="103"/>
      <c r="DI947" s="103"/>
      <c r="DJ947" s="103"/>
      <c r="DK947" s="103"/>
      <c r="DL947" s="103"/>
      <c r="DM947" s="103"/>
      <c r="DN947" s="103"/>
      <c r="DO947" s="103"/>
      <c r="DP947" s="103"/>
      <c r="DQ947" s="103"/>
      <c r="DR947" s="103"/>
      <c r="DS947" s="104"/>
      <c r="DT947" s="50">
        <f t="shared" si="1141"/>
        <v>1</v>
      </c>
      <c r="DU947" s="73">
        <f t="shared" si="1142"/>
        <v>1</v>
      </c>
      <c r="DV947" s="73">
        <f t="shared" si="1143"/>
        <v>0</v>
      </c>
      <c r="DW947" s="73">
        <f t="shared" si="1144"/>
        <v>0</v>
      </c>
      <c r="DX947" s="73">
        <f t="shared" si="1145"/>
        <v>0</v>
      </c>
      <c r="DY947" s="125">
        <f t="shared" si="1146"/>
        <v>0</v>
      </c>
      <c r="DZ947" s="73">
        <f t="shared" si="1147"/>
        <v>0</v>
      </c>
      <c r="EA947" s="19">
        <f t="shared" si="1148"/>
        <v>0</v>
      </c>
      <c r="EB947" s="50">
        <f t="shared" si="1149"/>
        <v>1</v>
      </c>
      <c r="EC947" s="19">
        <f t="shared" si="1150"/>
        <v>0</v>
      </c>
      <c r="ED947" s="19">
        <f t="shared" si="1151"/>
        <v>1</v>
      </c>
      <c r="EE947" s="19">
        <f t="shared" si="1152"/>
        <v>0</v>
      </c>
      <c r="EF947" s="50">
        <f t="shared" si="1153"/>
        <v>0</v>
      </c>
      <c r="EG947" s="19">
        <f t="shared" si="1154"/>
        <v>0</v>
      </c>
      <c r="EH947" s="19">
        <f t="shared" si="1155"/>
        <v>0</v>
      </c>
      <c r="EI947" s="50">
        <f t="shared" si="1156"/>
        <v>1</v>
      </c>
      <c r="EJ947" s="125">
        <f t="shared" si="1157"/>
        <v>1</v>
      </c>
      <c r="EK947">
        <f t="shared" si="1158"/>
        <v>56</v>
      </c>
      <c r="EL947">
        <f t="shared" si="1159"/>
        <v>2</v>
      </c>
      <c r="EM947">
        <f t="shared" si="1160"/>
        <v>39</v>
      </c>
      <c r="EN947">
        <f t="shared" si="1161"/>
        <v>306</v>
      </c>
      <c r="EO947">
        <f t="shared" si="1162"/>
        <v>0.9</v>
      </c>
      <c r="EP947">
        <f t="shared" si="1163"/>
        <v>4.2</v>
      </c>
      <c r="EQ947">
        <f t="shared" si="1164"/>
        <v>342</v>
      </c>
      <c r="ER947" t="str">
        <f t="shared" si="1165"/>
        <v/>
      </c>
      <c r="ES947" t="str">
        <f t="shared" si="1166"/>
        <v/>
      </c>
      <c r="ET947">
        <f t="shared" si="1167"/>
        <v>607</v>
      </c>
      <c r="EU947" s="61">
        <f t="shared" si="1168"/>
        <v>99</v>
      </c>
      <c r="EV947" s="53" t="e">
        <f>IF(ISNUMBER(EK947),EK947*#REF!,"")</f>
        <v>#REF!</v>
      </c>
      <c r="EW947" s="53" t="e">
        <f>IF(ISNUMBER(EL947),EL947*#REF!,"")</f>
        <v>#REF!</v>
      </c>
      <c r="EX947" s="53" t="e">
        <f>IF(ISNUMBER(EM947),EM947*#REF!,"")</f>
        <v>#REF!</v>
      </c>
      <c r="EY947" s="53" t="e">
        <f>IF(ISNUMBER(EN947),EN947*#REF!,"")</f>
        <v>#REF!</v>
      </c>
      <c r="EZ947" s="53" t="e">
        <f>IF(ISNUMBER(EO947),EO947*#REF!,"")</f>
        <v>#REF!</v>
      </c>
      <c r="FA947" s="53" t="e">
        <f>IF(ISNUMBER(EP947),EP947*#REF!,"")</f>
        <v>#REF!</v>
      </c>
      <c r="FB947" s="53" t="e">
        <f>IF(ISNUMBER(EQ947),EQ947*#REF!,"")</f>
        <v>#REF!</v>
      </c>
      <c r="FC947" s="53" t="str">
        <f>IF(ISNUMBER(ER947),ER947*#REF!,"")</f>
        <v/>
      </c>
      <c r="FD947" s="53" t="str">
        <f>IF(ISNUMBER(ES947),ES947*#REF!,"")</f>
        <v/>
      </c>
      <c r="FE947" s="53" t="e">
        <f>IF(ISNUMBER(ET947),ET947*#REF!,"")</f>
        <v>#REF!</v>
      </c>
      <c r="FF947" s="52" t="e">
        <f>IF(ISNUMBER(EU947),EU947*#REF!,"")</f>
        <v>#REF!</v>
      </c>
      <c r="FG947" s="55" t="str">
        <f t="shared" si="1169"/>
        <v/>
      </c>
      <c r="FH947" s="55" t="str">
        <f t="shared" si="1170"/>
        <v/>
      </c>
      <c r="FI947" s="55" t="str">
        <f t="shared" si="1171"/>
        <v/>
      </c>
      <c r="FJ947" s="55" t="str">
        <f t="shared" si="1172"/>
        <v/>
      </c>
      <c r="FK947" s="55" t="str">
        <f t="shared" si="1173"/>
        <v/>
      </c>
      <c r="FL947" s="55" t="str">
        <f t="shared" si="1174"/>
        <v/>
      </c>
      <c r="FM947" s="55" t="str">
        <f t="shared" si="1175"/>
        <v/>
      </c>
      <c r="FN947" s="55" t="str">
        <f t="shared" si="1176"/>
        <v/>
      </c>
      <c r="FO947" s="55" t="str">
        <f t="shared" si="1177"/>
        <v/>
      </c>
      <c r="FP947" s="55" t="str">
        <f t="shared" si="1178"/>
        <v/>
      </c>
      <c r="FQ947" s="59" t="str">
        <f t="shared" si="1179"/>
        <v/>
      </c>
      <c r="FR947" s="53" t="str">
        <f t="shared" si="1130"/>
        <v/>
      </c>
      <c r="FS947" s="53" t="e">
        <f t="shared" si="1180"/>
        <v>#VALUE!</v>
      </c>
      <c r="FT947" s="19" t="e">
        <f t="shared" si="1181"/>
        <v>#VALUE!</v>
      </c>
      <c r="FU947" s="19" t="e">
        <f t="shared" si="1182"/>
        <v>#VALUE!</v>
      </c>
      <c r="FV947" s="19" t="e">
        <f t="shared" si="1183"/>
        <v>#VALUE!</v>
      </c>
      <c r="FW947" s="50" t="e">
        <f t="shared" si="1184"/>
        <v>#VALUE!</v>
      </c>
      <c r="FX947" s="120">
        <f t="shared" si="1185"/>
        <v>0</v>
      </c>
      <c r="FY947" s="120">
        <f t="shared" si="1186"/>
        <v>0</v>
      </c>
      <c r="FZ947" s="120">
        <f t="shared" si="1187"/>
        <v>0</v>
      </c>
      <c r="GA947" s="120">
        <f t="shared" si="1188"/>
        <v>0</v>
      </c>
      <c r="GB947" s="120">
        <f t="shared" si="1189"/>
        <v>0</v>
      </c>
      <c r="GC947" s="120">
        <f t="shared" si="1190"/>
        <v>0</v>
      </c>
      <c r="GD947" s="120">
        <f t="shared" si="1191"/>
        <v>0</v>
      </c>
      <c r="GE947" s="120">
        <f t="shared" si="1192"/>
        <v>0</v>
      </c>
      <c r="GF947" s="120">
        <f t="shared" si="1193"/>
        <v>0</v>
      </c>
      <c r="GG947">
        <f t="shared" si="1194"/>
        <v>0</v>
      </c>
      <c r="GH947">
        <f t="shared" si="1195"/>
        <v>0</v>
      </c>
      <c r="GI947">
        <v>6</v>
      </c>
      <c r="GJ947" t="str">
        <f t="shared" si="1196"/>
        <v/>
      </c>
    </row>
    <row r="948" spans="1:192" ht="15" x14ac:dyDescent="0.25">
      <c r="A948" s="50">
        <f t="shared" si="1197"/>
        <v>947</v>
      </c>
      <c r="B948" t="s">
        <v>148</v>
      </c>
      <c r="C948" t="s">
        <v>243</v>
      </c>
      <c r="F948" s="277">
        <v>3530030</v>
      </c>
      <c r="G948" s="277">
        <v>5716500</v>
      </c>
      <c r="H948" s="78">
        <f t="shared" si="1134"/>
        <v>529943.55799999996</v>
      </c>
      <c r="I948" s="78">
        <f t="shared" si="1135"/>
        <v>5714653.1900000004</v>
      </c>
      <c r="J948" s="45">
        <v>120</v>
      </c>
      <c r="K948" s="19" t="s">
        <v>1335</v>
      </c>
      <c r="L948" s="266">
        <v>0</v>
      </c>
      <c r="Q948" s="2" t="s">
        <v>1339</v>
      </c>
      <c r="R948" t="s">
        <v>1467</v>
      </c>
      <c r="S948" t="s">
        <v>1324</v>
      </c>
      <c r="T948" s="241" t="str">
        <f t="shared" si="1136"/>
        <v>-</v>
      </c>
      <c r="U948" s="241" t="str">
        <f t="shared" si="1137"/>
        <v>M</v>
      </c>
      <c r="V948" s="241" t="str">
        <f t="shared" si="1138"/>
        <v>-</v>
      </c>
      <c r="W948" s="241" t="str">
        <f t="shared" si="1129"/>
        <v>-</v>
      </c>
      <c r="X948" s="260">
        <f t="shared" si="1200"/>
        <v>6</v>
      </c>
      <c r="Y948" s="261" t="str">
        <f t="shared" si="1131"/>
        <v/>
      </c>
      <c r="Z948" s="61" t="s">
        <v>1472</v>
      </c>
      <c r="AA948" s="48">
        <v>24608</v>
      </c>
      <c r="AB948" s="73">
        <v>1</v>
      </c>
      <c r="AD948" t="s">
        <v>2529</v>
      </c>
      <c r="AE948" s="57" t="s">
        <v>1480</v>
      </c>
      <c r="AF948" s="66">
        <v>13</v>
      </c>
      <c r="AI948" s="272"/>
      <c r="AR948">
        <v>3491.5</v>
      </c>
      <c r="AS948" s="193">
        <f t="shared" si="1198"/>
        <v>5279</v>
      </c>
      <c r="AT948" s="248" t="str">
        <f t="shared" si="1199"/>
        <v/>
      </c>
      <c r="AU948">
        <v>1520</v>
      </c>
      <c r="AV948">
        <v>46.5</v>
      </c>
      <c r="AW948">
        <v>227.3</v>
      </c>
      <c r="AX948">
        <v>2291</v>
      </c>
      <c r="AY948">
        <v>698</v>
      </c>
      <c r="AZ948" s="61">
        <v>496.2</v>
      </c>
      <c r="BO948" s="90"/>
      <c r="BP948" s="273"/>
      <c r="BQ948" s="90"/>
      <c r="BR948" s="90"/>
      <c r="BS948" s="90"/>
      <c r="BT948" s="90"/>
      <c r="BU948" s="90"/>
      <c r="BV948" s="90"/>
      <c r="BW948" s="90"/>
      <c r="BX948" s="90"/>
      <c r="BY948" s="90"/>
      <c r="BZ948" s="90"/>
      <c r="CA948" s="90"/>
      <c r="CB948" s="90"/>
      <c r="CC948" s="90"/>
      <c r="CD948" s="90"/>
      <c r="CE948" s="90"/>
      <c r="CF948" s="90"/>
      <c r="CG948" s="90"/>
      <c r="CH948" s="90"/>
      <c r="CI948" s="90"/>
      <c r="CJ948" s="90"/>
      <c r="CK948" s="90"/>
      <c r="CL948" s="91"/>
      <c r="CM948" s="90"/>
      <c r="CN948" s="90">
        <v>143</v>
      </c>
      <c r="CO948" s="90"/>
      <c r="DB948" s="103"/>
      <c r="DC948" s="103"/>
      <c r="DD948" s="103"/>
      <c r="DE948" s="103"/>
      <c r="DF948" s="103"/>
      <c r="DG948" s="103"/>
      <c r="DH948" s="103">
        <v>14</v>
      </c>
      <c r="DI948" s="103"/>
      <c r="DJ948" s="103"/>
      <c r="DK948" s="103"/>
      <c r="DL948" s="103"/>
      <c r="DM948" s="103"/>
      <c r="DN948" s="103"/>
      <c r="DO948" s="103"/>
      <c r="DP948" s="103"/>
      <c r="DQ948" s="103"/>
      <c r="DR948" s="103"/>
      <c r="DS948" s="104"/>
      <c r="DT948" s="50">
        <f t="shared" si="1141"/>
        <v>1</v>
      </c>
      <c r="DU948" s="73">
        <f t="shared" si="1142"/>
        <v>1</v>
      </c>
      <c r="DV948" s="73">
        <f t="shared" si="1143"/>
        <v>0</v>
      </c>
      <c r="DW948" s="73">
        <f t="shared" si="1144"/>
        <v>0</v>
      </c>
      <c r="DX948" s="73">
        <f t="shared" si="1145"/>
        <v>0</v>
      </c>
      <c r="DY948" s="125">
        <f t="shared" si="1146"/>
        <v>0</v>
      </c>
      <c r="DZ948" s="73">
        <f t="shared" si="1147"/>
        <v>1</v>
      </c>
      <c r="EA948" s="19">
        <f t="shared" si="1148"/>
        <v>0</v>
      </c>
      <c r="EB948" s="50">
        <f t="shared" si="1149"/>
        <v>0</v>
      </c>
      <c r="EC948" s="19">
        <f t="shared" si="1150"/>
        <v>0</v>
      </c>
      <c r="ED948" s="19">
        <f t="shared" si="1151"/>
        <v>1</v>
      </c>
      <c r="EE948" s="19">
        <f t="shared" si="1152"/>
        <v>0</v>
      </c>
      <c r="EF948" s="50">
        <f t="shared" si="1153"/>
        <v>0</v>
      </c>
      <c r="EG948" s="19">
        <f t="shared" si="1154"/>
        <v>1</v>
      </c>
      <c r="EH948" s="19">
        <f t="shared" si="1155"/>
        <v>0</v>
      </c>
      <c r="EI948" s="50">
        <f t="shared" si="1156"/>
        <v>0</v>
      </c>
      <c r="EJ948" s="125">
        <f t="shared" si="1157"/>
        <v>1</v>
      </c>
      <c r="EK948">
        <f t="shared" si="1158"/>
        <v>1520</v>
      </c>
      <c r="EL948" t="str">
        <f t="shared" si="1159"/>
        <v/>
      </c>
      <c r="EM948">
        <f t="shared" si="1160"/>
        <v>46.5</v>
      </c>
      <c r="EN948">
        <f t="shared" si="1161"/>
        <v>227.3</v>
      </c>
      <c r="EO948" t="str">
        <f t="shared" si="1162"/>
        <v/>
      </c>
      <c r="EP948" t="str">
        <f t="shared" si="1163"/>
        <v/>
      </c>
      <c r="EQ948">
        <f t="shared" si="1164"/>
        <v>496.2</v>
      </c>
      <c r="ER948" t="str">
        <f t="shared" si="1165"/>
        <v/>
      </c>
      <c r="ES948" t="str">
        <f t="shared" si="1166"/>
        <v/>
      </c>
      <c r="ET948">
        <f t="shared" si="1167"/>
        <v>698</v>
      </c>
      <c r="EU948" s="61">
        <f t="shared" si="1168"/>
        <v>2291</v>
      </c>
      <c r="EV948" s="53" t="e">
        <f>IF(ISNUMBER(EK948),EK948*#REF!,"")</f>
        <v>#REF!</v>
      </c>
      <c r="EW948" s="53" t="str">
        <f>IF(ISNUMBER(EL948),EL948*#REF!,"")</f>
        <v/>
      </c>
      <c r="EX948" s="53" t="e">
        <f>IF(ISNUMBER(EM948),EM948*#REF!,"")</f>
        <v>#REF!</v>
      </c>
      <c r="EY948" s="53" t="e">
        <f>IF(ISNUMBER(EN948),EN948*#REF!,"")</f>
        <v>#REF!</v>
      </c>
      <c r="EZ948" s="53" t="str">
        <f>IF(ISNUMBER(EO948),EO948*#REF!,"")</f>
        <v/>
      </c>
      <c r="FA948" s="53" t="str">
        <f>IF(ISNUMBER(EP948),EP948*#REF!,"")</f>
        <v/>
      </c>
      <c r="FB948" s="53" t="e">
        <f>IF(ISNUMBER(EQ948),EQ948*#REF!,"")</f>
        <v>#REF!</v>
      </c>
      <c r="FC948" s="53" t="str">
        <f>IF(ISNUMBER(ER948),ER948*#REF!,"")</f>
        <v/>
      </c>
      <c r="FD948" s="53" t="str">
        <f>IF(ISNUMBER(ES948),ES948*#REF!,"")</f>
        <v/>
      </c>
      <c r="FE948" s="53" t="e">
        <f>IF(ISNUMBER(ET948),ET948*#REF!,"")</f>
        <v>#REF!</v>
      </c>
      <c r="FF948" s="52" t="e">
        <f>IF(ISNUMBER(EU948),EU948*#REF!,"")</f>
        <v>#REF!</v>
      </c>
      <c r="FG948" s="55" t="str">
        <f t="shared" si="1169"/>
        <v/>
      </c>
      <c r="FH948" s="55" t="str">
        <f t="shared" si="1170"/>
        <v/>
      </c>
      <c r="FI948" s="55" t="str">
        <f t="shared" si="1171"/>
        <v/>
      </c>
      <c r="FJ948" s="55" t="str">
        <f t="shared" si="1172"/>
        <v/>
      </c>
      <c r="FK948" s="55" t="str">
        <f t="shared" si="1173"/>
        <v/>
      </c>
      <c r="FL948" s="55" t="str">
        <f t="shared" si="1174"/>
        <v/>
      </c>
      <c r="FM948" s="55" t="str">
        <f t="shared" si="1175"/>
        <v/>
      </c>
      <c r="FN948" s="55" t="str">
        <f t="shared" si="1176"/>
        <v/>
      </c>
      <c r="FO948" s="55" t="str">
        <f t="shared" si="1177"/>
        <v/>
      </c>
      <c r="FP948" s="55" t="str">
        <f t="shared" si="1178"/>
        <v/>
      </c>
      <c r="FQ948" s="59" t="str">
        <f t="shared" si="1179"/>
        <v/>
      </c>
      <c r="FR948" s="53" t="str">
        <f t="shared" si="1130"/>
        <v/>
      </c>
      <c r="FS948" s="53" t="e">
        <f t="shared" si="1180"/>
        <v>#VALUE!</v>
      </c>
      <c r="FT948" s="19" t="e">
        <f t="shared" si="1181"/>
        <v>#VALUE!</v>
      </c>
      <c r="FU948" s="19" t="e">
        <f t="shared" si="1182"/>
        <v>#VALUE!</v>
      </c>
      <c r="FV948" s="19" t="e">
        <f t="shared" si="1183"/>
        <v>#VALUE!</v>
      </c>
      <c r="FW948" s="50" t="e">
        <f t="shared" si="1184"/>
        <v>#VALUE!</v>
      </c>
      <c r="FX948" s="120">
        <f t="shared" si="1185"/>
        <v>0</v>
      </c>
      <c r="FY948" s="120">
        <f t="shared" si="1186"/>
        <v>0</v>
      </c>
      <c r="FZ948" s="120">
        <f t="shared" si="1187"/>
        <v>0</v>
      </c>
      <c r="GA948" s="120">
        <f t="shared" si="1188"/>
        <v>0</v>
      </c>
      <c r="GB948" s="120">
        <f t="shared" si="1189"/>
        <v>0</v>
      </c>
      <c r="GC948" s="120">
        <f t="shared" si="1190"/>
        <v>0</v>
      </c>
      <c r="GD948" s="120">
        <f t="shared" si="1191"/>
        <v>0</v>
      </c>
      <c r="GE948" s="120">
        <f t="shared" si="1192"/>
        <v>0</v>
      </c>
      <c r="GF948" s="120">
        <f t="shared" si="1193"/>
        <v>0</v>
      </c>
      <c r="GG948">
        <f t="shared" si="1194"/>
        <v>0</v>
      </c>
      <c r="GH948">
        <f t="shared" si="1195"/>
        <v>0</v>
      </c>
      <c r="GI948">
        <v>6</v>
      </c>
      <c r="GJ948" t="str">
        <f t="shared" si="1196"/>
        <v/>
      </c>
    </row>
    <row r="949" spans="1:192" ht="15" x14ac:dyDescent="0.25">
      <c r="A949" s="50">
        <f t="shared" si="1197"/>
        <v>948</v>
      </c>
      <c r="B949" t="s">
        <v>1035</v>
      </c>
      <c r="C949" t="s">
        <v>1036</v>
      </c>
      <c r="F949" s="271">
        <v>3533620</v>
      </c>
      <c r="G949" s="271">
        <v>5716100</v>
      </c>
      <c r="H949" s="77">
        <f t="shared" si="1134"/>
        <v>533532.12199999997</v>
      </c>
      <c r="I949" s="77">
        <f t="shared" si="1135"/>
        <v>5714253.3500000006</v>
      </c>
      <c r="J949" s="66">
        <v>171</v>
      </c>
      <c r="K949" s="19" t="s">
        <v>1333</v>
      </c>
      <c r="L949" s="66">
        <v>70</v>
      </c>
      <c r="M949" s="19">
        <v>26</v>
      </c>
      <c r="N949" s="19">
        <v>68</v>
      </c>
      <c r="Q949" t="s">
        <v>1339</v>
      </c>
      <c r="R949" s="2" t="s">
        <v>2882</v>
      </c>
      <c r="S949" s="2" t="s">
        <v>1324</v>
      </c>
      <c r="T949" s="241" t="str">
        <f t="shared" si="1136"/>
        <v>-</v>
      </c>
      <c r="U949" s="241" t="str">
        <f t="shared" si="1137"/>
        <v>-</v>
      </c>
      <c r="V949" s="241" t="str">
        <f t="shared" si="1138"/>
        <v>-</v>
      </c>
      <c r="W949" s="241" t="str">
        <f t="shared" si="1129"/>
        <v>-</v>
      </c>
      <c r="X949" s="260">
        <f t="shared" si="1200"/>
        <v>6</v>
      </c>
      <c r="Y949" s="261" t="str">
        <f t="shared" si="1131"/>
        <v/>
      </c>
      <c r="AA949" s="48" t="s">
        <v>1805</v>
      </c>
      <c r="AB949" s="73">
        <v>1</v>
      </c>
      <c r="AC949" t="s">
        <v>1038</v>
      </c>
      <c r="AD949" t="s">
        <v>1883</v>
      </c>
      <c r="AE949" s="56"/>
      <c r="AF949" s="66">
        <v>9.4</v>
      </c>
      <c r="AG949" s="19">
        <v>193</v>
      </c>
      <c r="AH949" s="19">
        <v>6.3</v>
      </c>
      <c r="AI949" s="272"/>
      <c r="AS949" s="204"/>
      <c r="AT949" s="249"/>
      <c r="AU949" s="51"/>
      <c r="AV949" s="51"/>
      <c r="AW949" s="51"/>
      <c r="AX949" s="51"/>
      <c r="AY949" s="51"/>
      <c r="AZ949" s="49">
        <v>61</v>
      </c>
      <c r="BO949" s="90"/>
      <c r="BP949" s="273"/>
      <c r="BQ949" s="90"/>
      <c r="BR949" s="90"/>
      <c r="BS949" s="90"/>
      <c r="BT949" s="90"/>
      <c r="BU949" s="90"/>
      <c r="BV949" s="90"/>
      <c r="BW949" s="90"/>
      <c r="BX949" s="90"/>
      <c r="BY949" s="90"/>
      <c r="BZ949" s="90"/>
      <c r="CA949" s="90"/>
      <c r="CB949" s="90"/>
      <c r="CC949" s="90"/>
      <c r="CD949" s="90"/>
      <c r="CE949" s="90"/>
      <c r="CF949" s="90"/>
      <c r="CG949" s="90"/>
      <c r="CH949" s="90"/>
      <c r="CI949" s="90"/>
      <c r="CJ949" s="90"/>
      <c r="CK949" s="90"/>
      <c r="CL949" s="91"/>
      <c r="CM949" s="90"/>
      <c r="CN949" s="90">
        <v>21</v>
      </c>
      <c r="CO949" s="90"/>
      <c r="DB949" s="103"/>
      <c r="DC949" s="90" t="s">
        <v>2530</v>
      </c>
      <c r="DD949" s="103"/>
      <c r="DE949" s="103">
        <v>-19.2</v>
      </c>
      <c r="DF949" s="90" t="s">
        <v>2531</v>
      </c>
      <c r="DG949" s="103">
        <v>-8.56</v>
      </c>
      <c r="DH949" s="103"/>
      <c r="DI949" s="103"/>
      <c r="DJ949" s="103"/>
      <c r="DK949" s="103"/>
      <c r="DL949" s="103"/>
      <c r="DM949" s="103"/>
      <c r="DN949" s="103"/>
      <c r="DO949" s="103"/>
      <c r="DP949" s="103"/>
      <c r="DQ949" s="103"/>
      <c r="DR949" s="103"/>
      <c r="DS949" s="104"/>
      <c r="DT949" s="50">
        <f t="shared" si="1141"/>
        <v>1</v>
      </c>
      <c r="DU949" s="73">
        <f t="shared" si="1142"/>
        <v>0</v>
      </c>
      <c r="DV949" s="73">
        <f t="shared" si="1143"/>
        <v>1</v>
      </c>
      <c r="DW949" s="73">
        <f t="shared" si="1144"/>
        <v>0</v>
      </c>
      <c r="DX949" s="73">
        <f t="shared" si="1145"/>
        <v>0</v>
      </c>
      <c r="DY949" s="125">
        <f t="shared" si="1146"/>
        <v>0</v>
      </c>
      <c r="DZ949" s="73">
        <f t="shared" si="1147"/>
        <v>1</v>
      </c>
      <c r="EA949" s="19">
        <f t="shared" si="1148"/>
        <v>0</v>
      </c>
      <c r="EB949" s="50">
        <f t="shared" si="1149"/>
        <v>0</v>
      </c>
      <c r="EC949" s="19">
        <f t="shared" si="1150"/>
        <v>0</v>
      </c>
      <c r="ED949" s="19">
        <f t="shared" si="1151"/>
        <v>0</v>
      </c>
      <c r="EE949" s="19">
        <f t="shared" si="1152"/>
        <v>0</v>
      </c>
      <c r="EF949" s="50">
        <f t="shared" si="1153"/>
        <v>1</v>
      </c>
      <c r="EG949" s="19">
        <f t="shared" si="1154"/>
        <v>1</v>
      </c>
      <c r="EH949" s="19">
        <f t="shared" si="1155"/>
        <v>0</v>
      </c>
      <c r="EI949" s="50">
        <f t="shared" si="1156"/>
        <v>0</v>
      </c>
      <c r="EJ949" s="125">
        <f t="shared" si="1157"/>
        <v>0</v>
      </c>
      <c r="EK949" t="str">
        <f t="shared" si="1158"/>
        <v/>
      </c>
      <c r="EL949" t="str">
        <f t="shared" si="1159"/>
        <v/>
      </c>
      <c r="EM949" t="str">
        <f t="shared" si="1160"/>
        <v/>
      </c>
      <c r="EN949" t="str">
        <f t="shared" si="1161"/>
        <v/>
      </c>
      <c r="EO949" t="str">
        <f t="shared" si="1162"/>
        <v/>
      </c>
      <c r="EP949" t="str">
        <f t="shared" si="1163"/>
        <v/>
      </c>
      <c r="EQ949">
        <f t="shared" si="1164"/>
        <v>61</v>
      </c>
      <c r="ER949" t="str">
        <f t="shared" si="1165"/>
        <v/>
      </c>
      <c r="ES949" t="str">
        <f t="shared" si="1166"/>
        <v/>
      </c>
      <c r="ET949" t="str">
        <f t="shared" si="1167"/>
        <v/>
      </c>
      <c r="EU949" s="61" t="str">
        <f t="shared" si="1168"/>
        <v/>
      </c>
      <c r="EV949" s="53" t="str">
        <f>IF(ISNUMBER(EK949),EK949*#REF!,"")</f>
        <v/>
      </c>
      <c r="EW949" s="53" t="str">
        <f>IF(ISNUMBER(EL949),EL949*#REF!,"")</f>
        <v/>
      </c>
      <c r="EX949" s="53" t="str">
        <f>IF(ISNUMBER(EM949),EM949*#REF!,"")</f>
        <v/>
      </c>
      <c r="EY949" s="53" t="str">
        <f>IF(ISNUMBER(EN949),EN949*#REF!,"")</f>
        <v/>
      </c>
      <c r="EZ949" s="53" t="str">
        <f>IF(ISNUMBER(EO949),EO949*#REF!,"")</f>
        <v/>
      </c>
      <c r="FA949" s="53" t="str">
        <f>IF(ISNUMBER(EP949),EP949*#REF!,"")</f>
        <v/>
      </c>
      <c r="FB949" s="53" t="e">
        <f>IF(ISNUMBER(EQ949),EQ949*#REF!,"")</f>
        <v>#REF!</v>
      </c>
      <c r="FC949" s="53" t="str">
        <f>IF(ISNUMBER(ER949),ER949*#REF!,"")</f>
        <v/>
      </c>
      <c r="FD949" s="53" t="str">
        <f>IF(ISNUMBER(ES949),ES949*#REF!,"")</f>
        <v/>
      </c>
      <c r="FE949" s="53" t="str">
        <f>IF(ISNUMBER(ET949),ET949*#REF!,"")</f>
        <v/>
      </c>
      <c r="FF949" s="52" t="str">
        <f>IF(ISNUMBER(EU949),EU949*#REF!,"")</f>
        <v/>
      </c>
      <c r="FG949" s="55" t="str">
        <f t="shared" si="1169"/>
        <v/>
      </c>
      <c r="FH949" s="55" t="str">
        <f t="shared" si="1170"/>
        <v/>
      </c>
      <c r="FI949" s="55" t="str">
        <f t="shared" si="1171"/>
        <v/>
      </c>
      <c r="FJ949" s="55" t="str">
        <f t="shared" si="1172"/>
        <v/>
      </c>
      <c r="FK949" s="55" t="str">
        <f t="shared" si="1173"/>
        <v/>
      </c>
      <c r="FL949" s="55" t="str">
        <f t="shared" si="1174"/>
        <v/>
      </c>
      <c r="FM949" s="55" t="str">
        <f t="shared" si="1175"/>
        <v/>
      </c>
      <c r="FN949" s="55" t="str">
        <f t="shared" si="1176"/>
        <v/>
      </c>
      <c r="FO949" s="55" t="str">
        <f t="shared" si="1177"/>
        <v/>
      </c>
      <c r="FP949" s="55" t="str">
        <f t="shared" si="1178"/>
        <v/>
      </c>
      <c r="FQ949" s="59" t="str">
        <f t="shared" si="1179"/>
        <v/>
      </c>
      <c r="FR949" s="53" t="str">
        <f t="shared" si="1130"/>
        <v/>
      </c>
      <c r="FS949" s="53">
        <f t="shared" si="1180"/>
        <v>0</v>
      </c>
      <c r="FT949" s="19">
        <f t="shared" si="1181"/>
        <v>1</v>
      </c>
      <c r="FU949" s="19">
        <f t="shared" si="1182"/>
        <v>0</v>
      </c>
      <c r="FV949" s="19">
        <f t="shared" si="1183"/>
        <v>0</v>
      </c>
      <c r="FW949" s="50">
        <f t="shared" si="1184"/>
        <v>0</v>
      </c>
      <c r="FX949" s="120">
        <f t="shared" si="1185"/>
        <v>0</v>
      </c>
      <c r="FY949" s="120">
        <f t="shared" si="1186"/>
        <v>0</v>
      </c>
      <c r="FZ949" s="120">
        <f t="shared" si="1187"/>
        <v>0</v>
      </c>
      <c r="GA949" s="120">
        <f t="shared" si="1188"/>
        <v>0</v>
      </c>
      <c r="GB949" s="120">
        <f t="shared" si="1189"/>
        <v>0</v>
      </c>
      <c r="GC949" s="120">
        <f t="shared" si="1190"/>
        <v>0</v>
      </c>
      <c r="GD949" s="120">
        <f t="shared" si="1191"/>
        <v>0</v>
      </c>
      <c r="GE949" s="120">
        <f t="shared" si="1192"/>
        <v>0</v>
      </c>
      <c r="GF949" s="120">
        <f t="shared" si="1193"/>
        <v>0</v>
      </c>
      <c r="GG949">
        <f t="shared" si="1194"/>
        <v>0</v>
      </c>
      <c r="GH949">
        <f t="shared" si="1195"/>
        <v>0</v>
      </c>
      <c r="GI949">
        <v>6</v>
      </c>
      <c r="GJ949" t="str">
        <f t="shared" si="1196"/>
        <v/>
      </c>
    </row>
    <row r="950" spans="1:192" ht="15" x14ac:dyDescent="0.25">
      <c r="A950" s="50">
        <f t="shared" si="1197"/>
        <v>949</v>
      </c>
      <c r="B950" t="s">
        <v>1035</v>
      </c>
      <c r="C950" t="s">
        <v>1036</v>
      </c>
      <c r="F950" s="271">
        <v>3533620</v>
      </c>
      <c r="G950" s="271">
        <v>5716100</v>
      </c>
      <c r="H950" s="77">
        <f t="shared" si="1134"/>
        <v>533532.12199999997</v>
      </c>
      <c r="I950" s="77">
        <f t="shared" si="1135"/>
        <v>5714253.3500000006</v>
      </c>
      <c r="J950" s="66">
        <v>171</v>
      </c>
      <c r="K950" s="19" t="s">
        <v>1333</v>
      </c>
      <c r="L950" s="66">
        <v>70</v>
      </c>
      <c r="M950" s="19">
        <v>26</v>
      </c>
      <c r="N950" s="19">
        <v>68</v>
      </c>
      <c r="Q950" t="s">
        <v>1339</v>
      </c>
      <c r="R950" s="2" t="s">
        <v>2882</v>
      </c>
      <c r="S950" s="2" t="s">
        <v>1324</v>
      </c>
      <c r="T950" s="241" t="str">
        <f t="shared" si="1136"/>
        <v>-</v>
      </c>
      <c r="U950" s="241" t="str">
        <f t="shared" si="1137"/>
        <v>-</v>
      </c>
      <c r="V950" s="241" t="str">
        <f t="shared" si="1138"/>
        <v>-</v>
      </c>
      <c r="W950" s="241" t="str">
        <f t="shared" si="1129"/>
        <v>-</v>
      </c>
      <c r="X950" s="260">
        <f t="shared" si="1200"/>
        <v>6</v>
      </c>
      <c r="Y950" s="261" t="str">
        <f t="shared" si="1131"/>
        <v/>
      </c>
      <c r="AA950" s="48">
        <v>33857</v>
      </c>
      <c r="AB950" s="73">
        <v>2</v>
      </c>
      <c r="AD950" t="s">
        <v>950</v>
      </c>
      <c r="AE950" s="56"/>
      <c r="AF950" s="66">
        <v>11</v>
      </c>
      <c r="AG950" s="19">
        <v>192</v>
      </c>
      <c r="AH950" s="19">
        <v>6.41</v>
      </c>
      <c r="AI950" s="272"/>
      <c r="AS950" s="193">
        <f>SUM(AU950:BN950)+SUM(BO950:CL950)/1000</f>
        <v>154.23699999999999</v>
      </c>
      <c r="AT950" s="248" t="str">
        <f>FR950</f>
        <v/>
      </c>
      <c r="AU950">
        <v>6.6</v>
      </c>
      <c r="AV950">
        <v>5.8</v>
      </c>
      <c r="AW950">
        <v>26.4</v>
      </c>
      <c r="AX950" s="55">
        <v>13.6</v>
      </c>
      <c r="AY950" s="55">
        <v>12.8</v>
      </c>
      <c r="AZ950" s="61">
        <v>77.5</v>
      </c>
      <c r="BB950">
        <v>1</v>
      </c>
      <c r="BD950" s="120">
        <v>0</v>
      </c>
      <c r="BE950">
        <v>1.0999999999999999E-2</v>
      </c>
      <c r="BF950">
        <v>0</v>
      </c>
      <c r="BJ950">
        <v>10.5</v>
      </c>
      <c r="BK950">
        <v>0</v>
      </c>
      <c r="BN950" s="61">
        <v>0</v>
      </c>
      <c r="BO950" s="90"/>
      <c r="BP950" s="273">
        <v>26</v>
      </c>
      <c r="BQ950" s="90"/>
      <c r="BR950" s="90"/>
      <c r="BS950" s="90"/>
      <c r="BT950" s="90"/>
      <c r="BU950" s="90"/>
      <c r="BV950" s="90"/>
      <c r="BW950" s="90"/>
      <c r="BX950" s="90"/>
      <c r="BY950" s="90"/>
      <c r="BZ950" s="90"/>
      <c r="CA950" s="90"/>
      <c r="CB950" s="90"/>
      <c r="CC950" s="90"/>
      <c r="CD950" s="90"/>
      <c r="CE950" s="90"/>
      <c r="CF950" s="90"/>
      <c r="CG950" s="90"/>
      <c r="CH950" s="90"/>
      <c r="CI950" s="90"/>
      <c r="CJ950" s="90"/>
      <c r="CK950" s="90"/>
      <c r="CL950" s="91"/>
      <c r="CM950" s="90">
        <v>4.5</v>
      </c>
      <c r="CN950" s="90">
        <v>25.3</v>
      </c>
      <c r="CO950" s="90"/>
      <c r="DB950" s="103"/>
      <c r="DC950" s="90"/>
      <c r="DD950" s="103"/>
      <c r="DE950" s="103"/>
      <c r="DF950" s="90"/>
      <c r="DG950" s="103"/>
      <c r="DH950" s="103"/>
      <c r="DI950" s="103"/>
      <c r="DJ950" s="103"/>
      <c r="DK950" s="103"/>
      <c r="DL950" s="103"/>
      <c r="DM950" s="103"/>
      <c r="DN950" s="103"/>
      <c r="DO950" s="103"/>
      <c r="DP950" s="103"/>
      <c r="DQ950" s="103"/>
      <c r="DR950" s="103"/>
      <c r="DS950" s="104"/>
      <c r="DT950" s="50">
        <f t="shared" si="1141"/>
        <v>0</v>
      </c>
      <c r="DU950" s="73">
        <f t="shared" si="1142"/>
        <v>0</v>
      </c>
      <c r="DV950" s="73">
        <f t="shared" si="1143"/>
        <v>1</v>
      </c>
      <c r="DW950" s="73">
        <f t="shared" si="1144"/>
        <v>0</v>
      </c>
      <c r="DX950" s="73">
        <f t="shared" si="1145"/>
        <v>0</v>
      </c>
      <c r="DY950" s="125">
        <f t="shared" si="1146"/>
        <v>0</v>
      </c>
      <c r="DZ950" s="73">
        <f t="shared" si="1147"/>
        <v>1</v>
      </c>
      <c r="EA950" s="19">
        <f t="shared" si="1148"/>
        <v>0</v>
      </c>
      <c r="EB950" s="50">
        <f t="shared" si="1149"/>
        <v>0</v>
      </c>
      <c r="EC950" s="19">
        <f t="shared" si="1150"/>
        <v>1</v>
      </c>
      <c r="ED950" s="19">
        <f t="shared" si="1151"/>
        <v>0</v>
      </c>
      <c r="EE950" s="19">
        <f t="shared" si="1152"/>
        <v>0</v>
      </c>
      <c r="EF950" s="50">
        <f t="shared" si="1153"/>
        <v>0</v>
      </c>
      <c r="EG950" s="19">
        <f t="shared" si="1154"/>
        <v>1</v>
      </c>
      <c r="EH950" s="19">
        <f t="shared" si="1155"/>
        <v>0</v>
      </c>
      <c r="EI950" s="50">
        <f t="shared" si="1156"/>
        <v>0</v>
      </c>
      <c r="EJ950" s="125">
        <f t="shared" si="1157"/>
        <v>0</v>
      </c>
      <c r="EK950">
        <f t="shared" si="1158"/>
        <v>6.6</v>
      </c>
      <c r="EL950">
        <f t="shared" si="1159"/>
        <v>1</v>
      </c>
      <c r="EM950">
        <f t="shared" si="1160"/>
        <v>5.8</v>
      </c>
      <c r="EN950">
        <f t="shared" si="1161"/>
        <v>26.4</v>
      </c>
      <c r="EO950">
        <f t="shared" si="1162"/>
        <v>0</v>
      </c>
      <c r="EP950">
        <f t="shared" si="1163"/>
        <v>1.0999999999999999E-2</v>
      </c>
      <c r="EQ950">
        <f t="shared" si="1164"/>
        <v>77.5</v>
      </c>
      <c r="ER950" t="str">
        <f t="shared" si="1165"/>
        <v/>
      </c>
      <c r="ES950">
        <f t="shared" si="1166"/>
        <v>10.5</v>
      </c>
      <c r="ET950">
        <f t="shared" si="1167"/>
        <v>12.8</v>
      </c>
      <c r="EU950" s="61">
        <f t="shared" si="1168"/>
        <v>13.6</v>
      </c>
      <c r="EV950" s="53" t="e">
        <f>IF(ISNUMBER(EK950),EK950*#REF!,"")</f>
        <v>#REF!</v>
      </c>
      <c r="EW950" s="53" t="e">
        <f>IF(ISNUMBER(EL950),EL950*#REF!,"")</f>
        <v>#REF!</v>
      </c>
      <c r="EX950" s="53" t="e">
        <f>IF(ISNUMBER(EM950),EM950*#REF!,"")</f>
        <v>#REF!</v>
      </c>
      <c r="EY950" s="53" t="e">
        <f>IF(ISNUMBER(EN950),EN950*#REF!,"")</f>
        <v>#REF!</v>
      </c>
      <c r="EZ950" s="53" t="e">
        <f>IF(ISNUMBER(EO950),EO950*#REF!,"")</f>
        <v>#REF!</v>
      </c>
      <c r="FA950" s="53" t="e">
        <f>IF(ISNUMBER(EP950),EP950*#REF!,"")</f>
        <v>#REF!</v>
      </c>
      <c r="FB950" s="53" t="e">
        <f>IF(ISNUMBER(EQ950),EQ950*#REF!,"")</f>
        <v>#REF!</v>
      </c>
      <c r="FC950" s="53" t="str">
        <f>IF(ISNUMBER(ER950),ER950*#REF!,"")</f>
        <v/>
      </c>
      <c r="FD950" s="53" t="e">
        <f>IF(ISNUMBER(ES950),ES950*#REF!,"")</f>
        <v>#REF!</v>
      </c>
      <c r="FE950" s="53" t="e">
        <f>IF(ISNUMBER(ET950),ET950*#REF!,"")</f>
        <v>#REF!</v>
      </c>
      <c r="FF950" s="52" t="e">
        <f>IF(ISNUMBER(EU950),EU950*#REF!,"")</f>
        <v>#REF!</v>
      </c>
      <c r="FG950" s="55" t="str">
        <f t="shared" si="1169"/>
        <v/>
      </c>
      <c r="FH950" s="55" t="str">
        <f t="shared" si="1170"/>
        <v/>
      </c>
      <c r="FI950" s="55" t="str">
        <f t="shared" si="1171"/>
        <v/>
      </c>
      <c r="FJ950" s="55" t="str">
        <f t="shared" si="1172"/>
        <v/>
      </c>
      <c r="FK950" s="55" t="str">
        <f t="shared" si="1173"/>
        <v/>
      </c>
      <c r="FL950" s="55" t="str">
        <f t="shared" si="1174"/>
        <v/>
      </c>
      <c r="FM950" s="55" t="str">
        <f t="shared" si="1175"/>
        <v/>
      </c>
      <c r="FN950" s="55" t="str">
        <f t="shared" si="1176"/>
        <v/>
      </c>
      <c r="FO950" s="55" t="str">
        <f t="shared" si="1177"/>
        <v/>
      </c>
      <c r="FP950" s="55" t="str">
        <f t="shared" si="1178"/>
        <v/>
      </c>
      <c r="FQ950" s="59" t="str">
        <f t="shared" si="1179"/>
        <v/>
      </c>
      <c r="FR950" s="53" t="str">
        <f t="shared" si="1130"/>
        <v/>
      </c>
      <c r="FS950" s="53" t="e">
        <f t="shared" si="1180"/>
        <v>#VALUE!</v>
      </c>
      <c r="FT950" s="19" t="e">
        <f t="shared" si="1181"/>
        <v>#VALUE!</v>
      </c>
      <c r="FU950" s="19" t="e">
        <f t="shared" si="1182"/>
        <v>#VALUE!</v>
      </c>
      <c r="FV950" s="19" t="e">
        <f t="shared" si="1183"/>
        <v>#VALUE!</v>
      </c>
      <c r="FW950" s="50" t="e">
        <f t="shared" si="1184"/>
        <v>#VALUE!</v>
      </c>
      <c r="FX950" s="120">
        <f t="shared" si="1185"/>
        <v>0</v>
      </c>
      <c r="FY950" s="120">
        <f t="shared" si="1186"/>
        <v>0</v>
      </c>
      <c r="FZ950" s="120">
        <f t="shared" si="1187"/>
        <v>0</v>
      </c>
      <c r="GA950" s="120">
        <f t="shared" si="1188"/>
        <v>0</v>
      </c>
      <c r="GB950" s="120">
        <f t="shared" si="1189"/>
        <v>0</v>
      </c>
      <c r="GC950" s="120">
        <f t="shared" si="1190"/>
        <v>0</v>
      </c>
      <c r="GD950" s="120">
        <f t="shared" si="1191"/>
        <v>0</v>
      </c>
      <c r="GE950" s="120">
        <f t="shared" si="1192"/>
        <v>0</v>
      </c>
      <c r="GF950" s="120">
        <f t="shared" si="1193"/>
        <v>0</v>
      </c>
      <c r="GG950">
        <f t="shared" si="1194"/>
        <v>0</v>
      </c>
      <c r="GH950">
        <f t="shared" si="1195"/>
        <v>0</v>
      </c>
      <c r="GI950">
        <v>6</v>
      </c>
      <c r="GJ950" t="str">
        <f t="shared" si="1196"/>
        <v/>
      </c>
    </row>
    <row r="951" spans="1:192" ht="15" x14ac:dyDescent="0.25">
      <c r="A951" s="50">
        <f t="shared" si="1197"/>
        <v>950</v>
      </c>
      <c r="B951" t="s">
        <v>1035</v>
      </c>
      <c r="C951" t="s">
        <v>1037</v>
      </c>
      <c r="F951" s="271">
        <v>3533820</v>
      </c>
      <c r="G951" s="271">
        <v>5714860</v>
      </c>
      <c r="H951" s="77">
        <f t="shared" si="1134"/>
        <v>533732.04200000002</v>
      </c>
      <c r="I951" s="77">
        <f t="shared" si="1135"/>
        <v>5713013.8459999999</v>
      </c>
      <c r="J951" s="66">
        <v>192.4</v>
      </c>
      <c r="K951" s="19" t="s">
        <v>1333</v>
      </c>
      <c r="L951" s="66">
        <v>100</v>
      </c>
      <c r="M951" s="19">
        <v>30</v>
      </c>
      <c r="N951" s="19">
        <v>98</v>
      </c>
      <c r="Q951" s="2" t="s">
        <v>1339</v>
      </c>
      <c r="R951" s="2" t="s">
        <v>2882</v>
      </c>
      <c r="S951" t="s">
        <v>1324</v>
      </c>
      <c r="T951" s="241" t="str">
        <f t="shared" si="1136"/>
        <v>-</v>
      </c>
      <c r="U951" s="241" t="str">
        <f t="shared" si="1137"/>
        <v>-</v>
      </c>
      <c r="V951" s="241" t="str">
        <f t="shared" si="1138"/>
        <v>-</v>
      </c>
      <c r="W951" s="241" t="str">
        <f t="shared" si="1129"/>
        <v>-</v>
      </c>
      <c r="X951" s="260">
        <f t="shared" si="1200"/>
        <v>6</v>
      </c>
      <c r="Y951" s="261" t="str">
        <f t="shared" si="1131"/>
        <v/>
      </c>
      <c r="AA951" s="48" t="s">
        <v>1805</v>
      </c>
      <c r="AB951" s="73">
        <v>1</v>
      </c>
      <c r="AC951" t="s">
        <v>1038</v>
      </c>
      <c r="AD951" t="s">
        <v>1883</v>
      </c>
      <c r="AE951" s="56"/>
      <c r="AF951" s="66">
        <v>8.5</v>
      </c>
      <c r="AG951" s="19">
        <v>114</v>
      </c>
      <c r="AH951" s="19">
        <v>6.3</v>
      </c>
      <c r="AI951" s="272"/>
      <c r="AS951" s="204"/>
      <c r="AT951" s="249"/>
      <c r="AU951" s="51"/>
      <c r="AV951" s="51"/>
      <c r="AW951" s="51"/>
      <c r="AX951" s="51"/>
      <c r="AY951" s="51"/>
      <c r="AZ951" s="49">
        <v>60</v>
      </c>
      <c r="BO951" s="90"/>
      <c r="BP951" s="273"/>
      <c r="BQ951" s="90"/>
      <c r="BR951" s="90"/>
      <c r="BS951" s="90"/>
      <c r="BT951" s="90"/>
      <c r="BU951" s="90"/>
      <c r="BV951" s="90"/>
      <c r="BW951" s="90"/>
      <c r="BX951" s="90"/>
      <c r="BY951" s="90"/>
      <c r="BZ951" s="90"/>
      <c r="CA951" s="90"/>
      <c r="CB951" s="90"/>
      <c r="CC951" s="90"/>
      <c r="CD951" s="90"/>
      <c r="CE951" s="90"/>
      <c r="CF951" s="90"/>
      <c r="CG951" s="90"/>
      <c r="CH951" s="90"/>
      <c r="CI951" s="90"/>
      <c r="CJ951" s="90"/>
      <c r="CK951" s="90"/>
      <c r="CL951" s="91"/>
      <c r="CM951" s="90"/>
      <c r="CN951" s="90">
        <v>57</v>
      </c>
      <c r="CO951" s="90"/>
      <c r="DB951" s="103"/>
      <c r="DC951" s="90" t="s">
        <v>2532</v>
      </c>
      <c r="DD951" s="103"/>
      <c r="DE951" s="103">
        <v>-20.3</v>
      </c>
      <c r="DF951" s="90" t="s">
        <v>2533</v>
      </c>
      <c r="DG951" s="103">
        <v>-8.73</v>
      </c>
      <c r="DH951" s="103"/>
      <c r="DI951" s="103"/>
      <c r="DJ951" s="103"/>
      <c r="DK951" s="103"/>
      <c r="DL951" s="103"/>
      <c r="DM951" s="103"/>
      <c r="DN951" s="103"/>
      <c r="DO951" s="103"/>
      <c r="DP951" s="103"/>
      <c r="DQ951" s="103"/>
      <c r="DR951" s="103"/>
      <c r="DS951" s="104"/>
      <c r="DT951" s="50">
        <f t="shared" si="1141"/>
        <v>1</v>
      </c>
      <c r="DU951" s="73">
        <f t="shared" si="1142"/>
        <v>0</v>
      </c>
      <c r="DV951" s="73">
        <f t="shared" si="1143"/>
        <v>1</v>
      </c>
      <c r="DW951" s="73">
        <f t="shared" si="1144"/>
        <v>0</v>
      </c>
      <c r="DX951" s="73">
        <f t="shared" si="1145"/>
        <v>0</v>
      </c>
      <c r="DY951" s="125">
        <f t="shared" si="1146"/>
        <v>0</v>
      </c>
      <c r="DZ951" s="73">
        <f t="shared" si="1147"/>
        <v>1</v>
      </c>
      <c r="EA951" s="19">
        <f t="shared" si="1148"/>
        <v>0</v>
      </c>
      <c r="EB951" s="50">
        <f t="shared" si="1149"/>
        <v>0</v>
      </c>
      <c r="EC951" s="19">
        <f t="shared" si="1150"/>
        <v>0</v>
      </c>
      <c r="ED951" s="19">
        <f t="shared" si="1151"/>
        <v>0</v>
      </c>
      <c r="EE951" s="19">
        <f t="shared" si="1152"/>
        <v>0</v>
      </c>
      <c r="EF951" s="50">
        <f t="shared" si="1153"/>
        <v>1</v>
      </c>
      <c r="EG951" s="19">
        <f t="shared" si="1154"/>
        <v>1</v>
      </c>
      <c r="EH951" s="19">
        <f t="shared" si="1155"/>
        <v>0</v>
      </c>
      <c r="EI951" s="50">
        <f t="shared" si="1156"/>
        <v>0</v>
      </c>
      <c r="EJ951" s="125">
        <f t="shared" si="1157"/>
        <v>0</v>
      </c>
      <c r="EK951" t="str">
        <f t="shared" si="1158"/>
        <v/>
      </c>
      <c r="EL951" t="str">
        <f t="shared" si="1159"/>
        <v/>
      </c>
      <c r="EM951" t="str">
        <f t="shared" si="1160"/>
        <v/>
      </c>
      <c r="EN951" t="str">
        <f t="shared" si="1161"/>
        <v/>
      </c>
      <c r="EO951" t="str">
        <f t="shared" si="1162"/>
        <v/>
      </c>
      <c r="EP951" t="str">
        <f t="shared" si="1163"/>
        <v/>
      </c>
      <c r="EQ951">
        <f t="shared" si="1164"/>
        <v>60</v>
      </c>
      <c r="ER951" t="str">
        <f t="shared" si="1165"/>
        <v/>
      </c>
      <c r="ES951" t="str">
        <f t="shared" si="1166"/>
        <v/>
      </c>
      <c r="ET951" t="str">
        <f t="shared" si="1167"/>
        <v/>
      </c>
      <c r="EU951" s="61" t="str">
        <f t="shared" si="1168"/>
        <v/>
      </c>
      <c r="EV951" s="53" t="str">
        <f>IF(ISNUMBER(EK951),EK951*#REF!,"")</f>
        <v/>
      </c>
      <c r="EW951" s="53" t="str">
        <f>IF(ISNUMBER(EL951),EL951*#REF!,"")</f>
        <v/>
      </c>
      <c r="EX951" s="53" t="str">
        <f>IF(ISNUMBER(EM951),EM951*#REF!,"")</f>
        <v/>
      </c>
      <c r="EY951" s="53" t="str">
        <f>IF(ISNUMBER(EN951),EN951*#REF!,"")</f>
        <v/>
      </c>
      <c r="EZ951" s="53" t="str">
        <f>IF(ISNUMBER(EO951),EO951*#REF!,"")</f>
        <v/>
      </c>
      <c r="FA951" s="53" t="str">
        <f>IF(ISNUMBER(EP951),EP951*#REF!,"")</f>
        <v/>
      </c>
      <c r="FB951" s="53" t="e">
        <f>IF(ISNUMBER(EQ951),EQ951*#REF!,"")</f>
        <v>#REF!</v>
      </c>
      <c r="FC951" s="53" t="str">
        <f>IF(ISNUMBER(ER951),ER951*#REF!,"")</f>
        <v/>
      </c>
      <c r="FD951" s="53" t="str">
        <f>IF(ISNUMBER(ES951),ES951*#REF!,"")</f>
        <v/>
      </c>
      <c r="FE951" s="53" t="str">
        <f>IF(ISNUMBER(ET951),ET951*#REF!,"")</f>
        <v/>
      </c>
      <c r="FF951" s="52" t="str">
        <f>IF(ISNUMBER(EU951),EU951*#REF!,"")</f>
        <v/>
      </c>
      <c r="FG951" s="55" t="str">
        <f t="shared" si="1169"/>
        <v/>
      </c>
      <c r="FH951" s="55" t="str">
        <f t="shared" si="1170"/>
        <v/>
      </c>
      <c r="FI951" s="55" t="str">
        <f t="shared" si="1171"/>
        <v/>
      </c>
      <c r="FJ951" s="55" t="str">
        <f t="shared" si="1172"/>
        <v/>
      </c>
      <c r="FK951" s="55" t="str">
        <f t="shared" si="1173"/>
        <v/>
      </c>
      <c r="FL951" s="55" t="str">
        <f t="shared" si="1174"/>
        <v/>
      </c>
      <c r="FM951" s="55" t="str">
        <f t="shared" si="1175"/>
        <v/>
      </c>
      <c r="FN951" s="55" t="str">
        <f t="shared" si="1176"/>
        <v/>
      </c>
      <c r="FO951" s="55" t="str">
        <f t="shared" si="1177"/>
        <v/>
      </c>
      <c r="FP951" s="55" t="str">
        <f t="shared" si="1178"/>
        <v/>
      </c>
      <c r="FQ951" s="59" t="str">
        <f t="shared" si="1179"/>
        <v/>
      </c>
      <c r="FR951" s="53" t="str">
        <f t="shared" si="1130"/>
        <v/>
      </c>
      <c r="FS951" s="53">
        <f t="shared" si="1180"/>
        <v>0</v>
      </c>
      <c r="FT951" s="19">
        <f t="shared" si="1181"/>
        <v>1</v>
      </c>
      <c r="FU951" s="19">
        <f t="shared" si="1182"/>
        <v>0</v>
      </c>
      <c r="FV951" s="19">
        <f t="shared" si="1183"/>
        <v>0</v>
      </c>
      <c r="FW951" s="50">
        <f t="shared" si="1184"/>
        <v>0</v>
      </c>
      <c r="FX951" s="120">
        <f t="shared" si="1185"/>
        <v>0</v>
      </c>
      <c r="FY951" s="120">
        <f t="shared" si="1186"/>
        <v>0</v>
      </c>
      <c r="FZ951" s="120">
        <f t="shared" si="1187"/>
        <v>0</v>
      </c>
      <c r="GA951" s="120">
        <f t="shared" si="1188"/>
        <v>0</v>
      </c>
      <c r="GB951" s="120">
        <f t="shared" si="1189"/>
        <v>0</v>
      </c>
      <c r="GC951" s="120">
        <f t="shared" si="1190"/>
        <v>0</v>
      </c>
      <c r="GD951" s="120">
        <f t="shared" si="1191"/>
        <v>0</v>
      </c>
      <c r="GE951" s="120">
        <f t="shared" si="1192"/>
        <v>0</v>
      </c>
      <c r="GF951" s="120">
        <f t="shared" si="1193"/>
        <v>0</v>
      </c>
      <c r="GG951">
        <f t="shared" si="1194"/>
        <v>0</v>
      </c>
      <c r="GH951">
        <f t="shared" si="1195"/>
        <v>0</v>
      </c>
      <c r="GI951">
        <v>6</v>
      </c>
      <c r="GJ951" t="str">
        <f t="shared" si="1196"/>
        <v/>
      </c>
    </row>
    <row r="952" spans="1:192" ht="15" x14ac:dyDescent="0.25">
      <c r="A952" s="50">
        <f t="shared" si="1197"/>
        <v>951</v>
      </c>
      <c r="B952" t="s">
        <v>1035</v>
      </c>
      <c r="C952" t="s">
        <v>1037</v>
      </c>
      <c r="F952" s="271">
        <v>3533820</v>
      </c>
      <c r="G952" s="271">
        <v>5714860</v>
      </c>
      <c r="H952" s="77">
        <f t="shared" si="1134"/>
        <v>533732.04200000002</v>
      </c>
      <c r="I952" s="77">
        <f t="shared" si="1135"/>
        <v>5713013.8459999999</v>
      </c>
      <c r="J952" s="66">
        <v>192.4</v>
      </c>
      <c r="K952" s="19" t="s">
        <v>1333</v>
      </c>
      <c r="L952" s="66">
        <v>100</v>
      </c>
      <c r="M952" s="19">
        <v>30</v>
      </c>
      <c r="N952" s="19">
        <v>98</v>
      </c>
      <c r="Q952" s="2" t="s">
        <v>1339</v>
      </c>
      <c r="R952" s="2" t="s">
        <v>2882</v>
      </c>
      <c r="S952" t="s">
        <v>1324</v>
      </c>
      <c r="T952" s="241" t="str">
        <f t="shared" si="1136"/>
        <v>-</v>
      </c>
      <c r="U952" s="241" t="str">
        <f t="shared" si="1137"/>
        <v>-</v>
      </c>
      <c r="V952" s="241" t="str">
        <f t="shared" si="1138"/>
        <v>-</v>
      </c>
      <c r="W952" s="241" t="str">
        <f t="shared" si="1129"/>
        <v>-</v>
      </c>
      <c r="X952" s="260">
        <f t="shared" si="1200"/>
        <v>6</v>
      </c>
      <c r="Y952" s="261" t="str">
        <f t="shared" si="1131"/>
        <v/>
      </c>
      <c r="AA952" s="48">
        <v>33857</v>
      </c>
      <c r="AB952" s="73">
        <v>2</v>
      </c>
      <c r="AD952" t="s">
        <v>950</v>
      </c>
      <c r="AE952" s="56"/>
      <c r="AF952" s="66">
        <v>12.8</v>
      </c>
      <c r="AG952" s="19">
        <v>113</v>
      </c>
      <c r="AH952" s="19">
        <v>6.06</v>
      </c>
      <c r="AI952" s="272"/>
      <c r="AS952" s="193">
        <f>SUM(AU952:BN952)+SUM(BO952:CL952)/1000</f>
        <v>69.165999999999997</v>
      </c>
      <c r="AT952" s="248" t="str">
        <f>FR952</f>
        <v/>
      </c>
      <c r="AU952">
        <v>4.8</v>
      </c>
      <c r="AV952">
        <v>2.4</v>
      </c>
      <c r="AW952">
        <v>9.8000000000000007</v>
      </c>
      <c r="AX952">
        <v>6.8</v>
      </c>
      <c r="AY952">
        <v>4.0999999999999996</v>
      </c>
      <c r="AZ952" s="61">
        <v>34.200000000000003</v>
      </c>
      <c r="BB952">
        <v>0.9</v>
      </c>
      <c r="BD952">
        <v>0</v>
      </c>
      <c r="BE952">
        <v>9.6000000000000002E-2</v>
      </c>
      <c r="BF952">
        <v>0</v>
      </c>
      <c r="BJ952">
        <v>5.3</v>
      </c>
      <c r="BK952">
        <v>0</v>
      </c>
      <c r="BN952" s="61">
        <v>0</v>
      </c>
      <c r="BO952" s="90"/>
      <c r="BP952" s="273">
        <v>770</v>
      </c>
      <c r="BQ952" s="90"/>
      <c r="BR952" s="90"/>
      <c r="BS952" s="90"/>
      <c r="BT952" s="90"/>
      <c r="BU952" s="90"/>
      <c r="BV952" s="90"/>
      <c r="BW952" s="90"/>
      <c r="BX952" s="90"/>
      <c r="BY952" s="90"/>
      <c r="BZ952" s="90"/>
      <c r="CA952" s="90"/>
      <c r="CB952" s="90"/>
      <c r="CC952" s="90"/>
      <c r="CD952" s="90"/>
      <c r="CE952" s="90"/>
      <c r="CF952" s="90"/>
      <c r="CG952" s="90"/>
      <c r="CH952" s="90"/>
      <c r="CI952" s="90"/>
      <c r="CJ952" s="90"/>
      <c r="CK952" s="90"/>
      <c r="CL952" s="91"/>
      <c r="CM952" s="90">
        <v>6</v>
      </c>
      <c r="CN952" s="90">
        <v>38</v>
      </c>
      <c r="CO952" s="90"/>
      <c r="DB952" s="103"/>
      <c r="DC952" s="90"/>
      <c r="DD952" s="103"/>
      <c r="DE952" s="103"/>
      <c r="DF952" s="90"/>
      <c r="DG952" s="103"/>
      <c r="DH952" s="103"/>
      <c r="DI952" s="103"/>
      <c r="DJ952" s="103"/>
      <c r="DK952" s="103"/>
      <c r="DL952" s="103"/>
      <c r="DM952" s="103"/>
      <c r="DN952" s="103"/>
      <c r="DO952" s="103"/>
      <c r="DP952" s="103"/>
      <c r="DQ952" s="103"/>
      <c r="DR952" s="103"/>
      <c r="DS952" s="104"/>
      <c r="DT952" s="50">
        <f t="shared" si="1141"/>
        <v>0</v>
      </c>
      <c r="DU952" s="73">
        <f t="shared" si="1142"/>
        <v>0</v>
      </c>
      <c r="DV952" s="73">
        <f t="shared" si="1143"/>
        <v>1</v>
      </c>
      <c r="DW952" s="73">
        <f t="shared" si="1144"/>
        <v>0</v>
      </c>
      <c r="DX952" s="73">
        <f t="shared" si="1145"/>
        <v>0</v>
      </c>
      <c r="DY952" s="125">
        <f t="shared" si="1146"/>
        <v>0</v>
      </c>
      <c r="DZ952" s="73">
        <f t="shared" si="1147"/>
        <v>1</v>
      </c>
      <c r="EA952" s="19">
        <f t="shared" si="1148"/>
        <v>0</v>
      </c>
      <c r="EB952" s="50">
        <f t="shared" si="1149"/>
        <v>0</v>
      </c>
      <c r="EC952" s="19">
        <f t="shared" si="1150"/>
        <v>1</v>
      </c>
      <c r="ED952" s="19">
        <f t="shared" si="1151"/>
        <v>0</v>
      </c>
      <c r="EE952" s="19">
        <f t="shared" si="1152"/>
        <v>0</v>
      </c>
      <c r="EF952" s="50">
        <f t="shared" si="1153"/>
        <v>0</v>
      </c>
      <c r="EG952" s="19">
        <f t="shared" si="1154"/>
        <v>1</v>
      </c>
      <c r="EH952" s="19">
        <f t="shared" si="1155"/>
        <v>0</v>
      </c>
      <c r="EI952" s="50">
        <f t="shared" si="1156"/>
        <v>0</v>
      </c>
      <c r="EJ952" s="125">
        <f t="shared" si="1157"/>
        <v>0</v>
      </c>
      <c r="EK952">
        <f t="shared" si="1158"/>
        <v>4.8</v>
      </c>
      <c r="EL952">
        <f t="shared" si="1159"/>
        <v>0.9</v>
      </c>
      <c r="EM952">
        <f t="shared" si="1160"/>
        <v>2.4</v>
      </c>
      <c r="EN952">
        <f t="shared" si="1161"/>
        <v>9.8000000000000007</v>
      </c>
      <c r="EO952">
        <f t="shared" si="1162"/>
        <v>0</v>
      </c>
      <c r="EP952">
        <f t="shared" si="1163"/>
        <v>9.6000000000000002E-2</v>
      </c>
      <c r="EQ952">
        <f t="shared" si="1164"/>
        <v>34.200000000000003</v>
      </c>
      <c r="ER952" t="str">
        <f t="shared" si="1165"/>
        <v/>
      </c>
      <c r="ES952">
        <f t="shared" si="1166"/>
        <v>5.3</v>
      </c>
      <c r="ET952">
        <f t="shared" si="1167"/>
        <v>4.0999999999999996</v>
      </c>
      <c r="EU952" s="61">
        <f t="shared" si="1168"/>
        <v>6.8</v>
      </c>
      <c r="EV952" s="53" t="e">
        <f>IF(ISNUMBER(EK952),EK952*#REF!,"")</f>
        <v>#REF!</v>
      </c>
      <c r="EW952" s="53" t="e">
        <f>IF(ISNUMBER(EL952),EL952*#REF!,"")</f>
        <v>#REF!</v>
      </c>
      <c r="EX952" s="53" t="e">
        <f>IF(ISNUMBER(EM952),EM952*#REF!,"")</f>
        <v>#REF!</v>
      </c>
      <c r="EY952" s="53" t="e">
        <f>IF(ISNUMBER(EN952),EN952*#REF!,"")</f>
        <v>#REF!</v>
      </c>
      <c r="EZ952" s="53" t="e">
        <f>IF(ISNUMBER(EO952),EO952*#REF!,"")</f>
        <v>#REF!</v>
      </c>
      <c r="FA952" s="53" t="e">
        <f>IF(ISNUMBER(EP952),EP952*#REF!,"")</f>
        <v>#REF!</v>
      </c>
      <c r="FB952" s="53" t="e">
        <f>IF(ISNUMBER(EQ952),EQ952*#REF!,"")</f>
        <v>#REF!</v>
      </c>
      <c r="FC952" s="53" t="str">
        <f>IF(ISNUMBER(ER952),ER952*#REF!,"")</f>
        <v/>
      </c>
      <c r="FD952" s="53" t="e">
        <f>IF(ISNUMBER(ES952),ES952*#REF!,"")</f>
        <v>#REF!</v>
      </c>
      <c r="FE952" s="53" t="e">
        <f>IF(ISNUMBER(ET952),ET952*#REF!,"")</f>
        <v>#REF!</v>
      </c>
      <c r="FF952" s="52" t="e">
        <f>IF(ISNUMBER(EU952),EU952*#REF!,"")</f>
        <v>#REF!</v>
      </c>
      <c r="FG952" s="55" t="str">
        <f t="shared" si="1169"/>
        <v/>
      </c>
      <c r="FH952" s="55" t="str">
        <f t="shared" si="1170"/>
        <v/>
      </c>
      <c r="FI952" s="55" t="str">
        <f t="shared" si="1171"/>
        <v/>
      </c>
      <c r="FJ952" s="55" t="str">
        <f t="shared" si="1172"/>
        <v/>
      </c>
      <c r="FK952" s="55" t="str">
        <f t="shared" si="1173"/>
        <v/>
      </c>
      <c r="FL952" s="55" t="str">
        <f t="shared" si="1174"/>
        <v/>
      </c>
      <c r="FM952" s="55" t="str">
        <f t="shared" si="1175"/>
        <v/>
      </c>
      <c r="FN952" s="55" t="str">
        <f t="shared" si="1176"/>
        <v/>
      </c>
      <c r="FO952" s="55" t="str">
        <f t="shared" si="1177"/>
        <v/>
      </c>
      <c r="FP952" s="55" t="str">
        <f t="shared" si="1178"/>
        <v/>
      </c>
      <c r="FQ952" s="59" t="str">
        <f t="shared" si="1179"/>
        <v/>
      </c>
      <c r="FR952" s="53" t="str">
        <f t="shared" si="1130"/>
        <v/>
      </c>
      <c r="FS952" s="53" t="e">
        <f t="shared" si="1180"/>
        <v>#VALUE!</v>
      </c>
      <c r="FT952" s="19" t="e">
        <f t="shared" si="1181"/>
        <v>#VALUE!</v>
      </c>
      <c r="FU952" s="19" t="e">
        <f t="shared" si="1182"/>
        <v>#VALUE!</v>
      </c>
      <c r="FV952" s="19" t="e">
        <f t="shared" si="1183"/>
        <v>#VALUE!</v>
      </c>
      <c r="FW952" s="50" t="e">
        <f t="shared" si="1184"/>
        <v>#VALUE!</v>
      </c>
      <c r="FX952" s="120">
        <f t="shared" si="1185"/>
        <v>0</v>
      </c>
      <c r="FY952" s="120">
        <f t="shared" si="1186"/>
        <v>0</v>
      </c>
      <c r="FZ952" s="120">
        <f t="shared" si="1187"/>
        <v>0</v>
      </c>
      <c r="GA952" s="120">
        <f t="shared" si="1188"/>
        <v>0</v>
      </c>
      <c r="GB952" s="120">
        <f t="shared" si="1189"/>
        <v>0</v>
      </c>
      <c r="GC952" s="120">
        <f t="shared" si="1190"/>
        <v>0</v>
      </c>
      <c r="GD952" s="120">
        <f t="shared" si="1191"/>
        <v>0</v>
      </c>
      <c r="GE952" s="120">
        <f t="shared" si="1192"/>
        <v>0</v>
      </c>
      <c r="GF952" s="120">
        <f t="shared" si="1193"/>
        <v>0</v>
      </c>
      <c r="GG952">
        <f t="shared" si="1194"/>
        <v>0</v>
      </c>
      <c r="GH952">
        <f t="shared" si="1195"/>
        <v>0</v>
      </c>
      <c r="GI952">
        <v>6</v>
      </c>
      <c r="GJ952" t="str">
        <f t="shared" si="1196"/>
        <v/>
      </c>
    </row>
    <row r="953" spans="1:192" ht="15" x14ac:dyDescent="0.25">
      <c r="A953" s="50">
        <f t="shared" si="1197"/>
        <v>952</v>
      </c>
      <c r="B953" s="2" t="s">
        <v>775</v>
      </c>
      <c r="C953" s="2" t="s">
        <v>776</v>
      </c>
      <c r="D953" s="2"/>
      <c r="E953" s="2"/>
      <c r="F953" s="271">
        <v>3515830</v>
      </c>
      <c r="G953" s="98">
        <v>5602260</v>
      </c>
      <c r="H953" s="77">
        <f t="shared" si="1134"/>
        <v>515749.23800000001</v>
      </c>
      <c r="I953" s="77">
        <f t="shared" si="1135"/>
        <v>5600458.8859999999</v>
      </c>
      <c r="J953" s="66">
        <v>669</v>
      </c>
      <c r="K953" s="66" t="s">
        <v>1334</v>
      </c>
      <c r="L953" s="66">
        <v>439</v>
      </c>
      <c r="Q953" s="2" t="s">
        <v>362</v>
      </c>
      <c r="R953" t="s">
        <v>1926</v>
      </c>
      <c r="S953" s="2" t="s">
        <v>2811</v>
      </c>
      <c r="T953" s="241" t="str">
        <f t="shared" si="1136"/>
        <v>-</v>
      </c>
      <c r="U953" s="241" t="str">
        <f t="shared" si="1137"/>
        <v>-</v>
      </c>
      <c r="V953" s="241" t="str">
        <f t="shared" si="1138"/>
        <v>-</v>
      </c>
      <c r="W953" s="241" t="str">
        <f t="shared" si="1129"/>
        <v>-</v>
      </c>
      <c r="X953" s="260">
        <f t="shared" si="1200"/>
        <v>6</v>
      </c>
      <c r="Y953" s="261" t="str">
        <f t="shared" si="1131"/>
        <v/>
      </c>
      <c r="AA953" s="48">
        <v>35354</v>
      </c>
      <c r="AB953" s="73">
        <v>1</v>
      </c>
      <c r="AC953" s="2" t="s">
        <v>404</v>
      </c>
      <c r="AD953" s="2" t="s">
        <v>2534</v>
      </c>
      <c r="AE953" s="56"/>
      <c r="AF953" s="66" t="s">
        <v>3088</v>
      </c>
      <c r="AG953" s="19">
        <v>308</v>
      </c>
      <c r="AH953" s="19">
        <v>9.9</v>
      </c>
      <c r="AI953" s="272">
        <v>183</v>
      </c>
      <c r="AR953">
        <v>254</v>
      </c>
      <c r="AS953" s="193">
        <f>SUM(AU953:BN953)+SUM(BO953:CL953)/1000</f>
        <v>250.77</v>
      </c>
      <c r="AT953" s="248" t="str">
        <f>FR953</f>
        <v/>
      </c>
      <c r="AU953">
        <v>60.2</v>
      </c>
      <c r="AV953">
        <v>1.45</v>
      </c>
      <c r="AW953" s="184">
        <v>7.49</v>
      </c>
      <c r="AX953" s="53">
        <v>31.56</v>
      </c>
      <c r="AY953" s="53">
        <v>11.96</v>
      </c>
      <c r="AZ953" s="59">
        <v>133.5</v>
      </c>
      <c r="BB953">
        <v>0.61</v>
      </c>
      <c r="BJ953">
        <v>4</v>
      </c>
      <c r="BO953" s="90"/>
      <c r="BP953" s="273"/>
      <c r="BQ953" s="90"/>
      <c r="BR953" s="90"/>
      <c r="BS953" s="90"/>
      <c r="BT953" s="90"/>
      <c r="BU953" s="90"/>
      <c r="BV953" s="90"/>
      <c r="BW953" s="90"/>
      <c r="BX953" s="90"/>
      <c r="BY953" s="90"/>
      <c r="BZ953" s="90"/>
      <c r="CA953" s="90"/>
      <c r="CB953" s="90"/>
      <c r="CC953" s="90"/>
      <c r="CD953" s="90"/>
      <c r="CE953" s="90"/>
      <c r="CF953" s="90"/>
      <c r="CG953" s="90"/>
      <c r="CH953" s="90"/>
      <c r="CI953" s="90"/>
      <c r="CJ953" s="90"/>
      <c r="CK953" s="90"/>
      <c r="CL953" s="91"/>
      <c r="CM953" s="90">
        <v>5.3</v>
      </c>
      <c r="CN953" s="90" t="s">
        <v>3088</v>
      </c>
      <c r="CO953" s="90"/>
      <c r="DB953" s="103"/>
      <c r="DC953" s="103"/>
      <c r="DD953" s="103"/>
      <c r="DE953" s="103"/>
      <c r="DF953" s="103"/>
      <c r="DG953" s="103"/>
      <c r="DH953" s="103"/>
      <c r="DI953" s="103"/>
      <c r="DJ953" s="103"/>
      <c r="DK953" s="103"/>
      <c r="DL953" s="103"/>
      <c r="DM953" s="103"/>
      <c r="DN953" s="103"/>
      <c r="DO953" s="103"/>
      <c r="DP953" s="103"/>
      <c r="DQ953" s="103"/>
      <c r="DR953" s="103"/>
      <c r="DS953" s="104"/>
      <c r="DT953" s="50">
        <f t="shared" si="1141"/>
        <v>1</v>
      </c>
      <c r="DU953" s="73">
        <f t="shared" si="1142"/>
        <v>0</v>
      </c>
      <c r="DV953" s="73">
        <f t="shared" si="1143"/>
        <v>0</v>
      </c>
      <c r="DW953" s="73">
        <f t="shared" si="1144"/>
        <v>0</v>
      </c>
      <c r="DX953" s="73">
        <f t="shared" si="1145"/>
        <v>1</v>
      </c>
      <c r="DY953" s="125">
        <f t="shared" si="1146"/>
        <v>0</v>
      </c>
      <c r="DZ953" s="73">
        <f t="shared" si="1147"/>
        <v>0</v>
      </c>
      <c r="EA953" s="19">
        <f t="shared" si="1148"/>
        <v>0</v>
      </c>
      <c r="EB953" s="50">
        <f t="shared" si="1149"/>
        <v>1</v>
      </c>
      <c r="EC953" s="19">
        <f t="shared" si="1150"/>
        <v>1</v>
      </c>
      <c r="ED953" s="19">
        <f t="shared" si="1151"/>
        <v>0</v>
      </c>
      <c r="EE953" s="19">
        <f t="shared" si="1152"/>
        <v>0</v>
      </c>
      <c r="EF953" s="50">
        <f t="shared" si="1153"/>
        <v>0</v>
      </c>
      <c r="EG953" s="19">
        <f t="shared" si="1154"/>
        <v>0</v>
      </c>
      <c r="EH953" s="19">
        <f t="shared" si="1155"/>
        <v>0</v>
      </c>
      <c r="EI953" s="50">
        <f t="shared" si="1156"/>
        <v>1</v>
      </c>
      <c r="EJ953" s="125">
        <f t="shared" si="1157"/>
        <v>1</v>
      </c>
      <c r="EK953">
        <f t="shared" si="1158"/>
        <v>60.2</v>
      </c>
      <c r="EL953">
        <f t="shared" si="1159"/>
        <v>0.61</v>
      </c>
      <c r="EM953">
        <f t="shared" si="1160"/>
        <v>1.45</v>
      </c>
      <c r="EN953">
        <f t="shared" si="1161"/>
        <v>7.49</v>
      </c>
      <c r="EO953" t="str">
        <f t="shared" si="1162"/>
        <v/>
      </c>
      <c r="EP953" t="str">
        <f t="shared" si="1163"/>
        <v/>
      </c>
      <c r="EQ953">
        <f t="shared" si="1164"/>
        <v>133.5</v>
      </c>
      <c r="ER953" t="str">
        <f t="shared" si="1165"/>
        <v/>
      </c>
      <c r="ES953">
        <f t="shared" si="1166"/>
        <v>4</v>
      </c>
      <c r="ET953">
        <f t="shared" si="1167"/>
        <v>11.96</v>
      </c>
      <c r="EU953" s="61">
        <f t="shared" si="1168"/>
        <v>31.56</v>
      </c>
      <c r="EV953" s="53" t="e">
        <f>IF(ISNUMBER(EK953),EK953*#REF!,"")</f>
        <v>#REF!</v>
      </c>
      <c r="EW953" s="53" t="e">
        <f>IF(ISNUMBER(EL953),EL953*#REF!,"")</f>
        <v>#REF!</v>
      </c>
      <c r="EX953" s="53" t="e">
        <f>IF(ISNUMBER(EM953),EM953*#REF!,"")</f>
        <v>#REF!</v>
      </c>
      <c r="EY953" s="53" t="e">
        <f>IF(ISNUMBER(EN953),EN953*#REF!,"")</f>
        <v>#REF!</v>
      </c>
      <c r="EZ953" s="53" t="str">
        <f>IF(ISNUMBER(EO953),EO953*#REF!,"")</f>
        <v/>
      </c>
      <c r="FA953" s="53" t="str">
        <f>IF(ISNUMBER(EP953),EP953*#REF!,"")</f>
        <v/>
      </c>
      <c r="FB953" s="53" t="e">
        <f>IF(ISNUMBER(EQ953),EQ953*#REF!,"")</f>
        <v>#REF!</v>
      </c>
      <c r="FC953" s="53" t="str">
        <f>IF(ISNUMBER(ER953),ER953*#REF!,"")</f>
        <v/>
      </c>
      <c r="FD953" s="53" t="e">
        <f>IF(ISNUMBER(ES953),ES953*#REF!,"")</f>
        <v>#REF!</v>
      </c>
      <c r="FE953" s="53" t="e">
        <f>IF(ISNUMBER(ET953),ET953*#REF!,"")</f>
        <v>#REF!</v>
      </c>
      <c r="FF953" s="52" t="e">
        <f>IF(ISNUMBER(EU953),EU953*#REF!,"")</f>
        <v>#REF!</v>
      </c>
      <c r="FG953" s="55" t="str">
        <f t="shared" si="1169"/>
        <v/>
      </c>
      <c r="FH953" s="55" t="str">
        <f t="shared" si="1170"/>
        <v/>
      </c>
      <c r="FI953" s="55" t="str">
        <f t="shared" si="1171"/>
        <v/>
      </c>
      <c r="FJ953" s="55" t="str">
        <f t="shared" si="1172"/>
        <v/>
      </c>
      <c r="FK953" s="55" t="str">
        <f t="shared" si="1173"/>
        <v/>
      </c>
      <c r="FL953" s="55" t="str">
        <f t="shared" si="1174"/>
        <v/>
      </c>
      <c r="FM953" s="55" t="str">
        <f t="shared" si="1175"/>
        <v/>
      </c>
      <c r="FN953" s="55" t="str">
        <f t="shared" si="1176"/>
        <v/>
      </c>
      <c r="FO953" s="55" t="str">
        <f t="shared" si="1177"/>
        <v/>
      </c>
      <c r="FP953" s="55" t="str">
        <f t="shared" si="1178"/>
        <v/>
      </c>
      <c r="FQ953" s="59" t="str">
        <f t="shared" si="1179"/>
        <v/>
      </c>
      <c r="FR953" s="53" t="str">
        <f t="shared" si="1130"/>
        <v/>
      </c>
      <c r="FS953" s="53" t="e">
        <f t="shared" si="1180"/>
        <v>#VALUE!</v>
      </c>
      <c r="FT953" s="19" t="e">
        <f t="shared" si="1181"/>
        <v>#VALUE!</v>
      </c>
      <c r="FU953" s="19" t="e">
        <f t="shared" si="1182"/>
        <v>#VALUE!</v>
      </c>
      <c r="FV953" s="19" t="e">
        <f t="shared" si="1183"/>
        <v>#VALUE!</v>
      </c>
      <c r="FW953" s="50" t="e">
        <f t="shared" si="1184"/>
        <v>#VALUE!</v>
      </c>
      <c r="FX953" s="120">
        <f t="shared" si="1185"/>
        <v>0</v>
      </c>
      <c r="FY953" s="120">
        <f t="shared" si="1186"/>
        <v>0</v>
      </c>
      <c r="FZ953" s="120">
        <f t="shared" si="1187"/>
        <v>0</v>
      </c>
      <c r="GA953" s="120">
        <f t="shared" si="1188"/>
        <v>0</v>
      </c>
      <c r="GB953" s="120">
        <f t="shared" si="1189"/>
        <v>0</v>
      </c>
      <c r="GC953" s="120">
        <f t="shared" si="1190"/>
        <v>0</v>
      </c>
      <c r="GD953" s="120">
        <f t="shared" si="1191"/>
        <v>0</v>
      </c>
      <c r="GE953" s="120">
        <f t="shared" si="1192"/>
        <v>0</v>
      </c>
      <c r="GF953" s="120">
        <f t="shared" si="1193"/>
        <v>0</v>
      </c>
      <c r="GG953">
        <f t="shared" si="1194"/>
        <v>0</v>
      </c>
      <c r="GH953">
        <f t="shared" si="1195"/>
        <v>0</v>
      </c>
      <c r="GI953">
        <v>6</v>
      </c>
      <c r="GJ953" t="str">
        <f t="shared" si="1196"/>
        <v/>
      </c>
    </row>
    <row r="954" spans="1:192" ht="15" x14ac:dyDescent="0.25">
      <c r="A954" s="50">
        <f t="shared" si="1197"/>
        <v>953</v>
      </c>
      <c r="B954" t="s">
        <v>775</v>
      </c>
      <c r="C954" t="s">
        <v>776</v>
      </c>
      <c r="F954" s="271">
        <v>3515830</v>
      </c>
      <c r="G954" s="98">
        <v>5602260</v>
      </c>
      <c r="H954" s="77">
        <f t="shared" si="1134"/>
        <v>515749.23800000001</v>
      </c>
      <c r="I954" s="77">
        <f t="shared" si="1135"/>
        <v>5600458.8859999999</v>
      </c>
      <c r="J954" s="66">
        <v>669</v>
      </c>
      <c r="K954" s="19" t="s">
        <v>1334</v>
      </c>
      <c r="L954" s="66">
        <v>522</v>
      </c>
      <c r="Q954" s="2" t="s">
        <v>362</v>
      </c>
      <c r="R954" t="s">
        <v>1926</v>
      </c>
      <c r="S954" s="2" t="s">
        <v>2811</v>
      </c>
      <c r="T954" s="241" t="str">
        <f t="shared" si="1136"/>
        <v>-</v>
      </c>
      <c r="U954" s="241" t="str">
        <f t="shared" si="1137"/>
        <v>-</v>
      </c>
      <c r="V954" s="241" t="str">
        <f t="shared" si="1138"/>
        <v>-</v>
      </c>
      <c r="W954" s="241" t="str">
        <f t="shared" si="1129"/>
        <v>-</v>
      </c>
      <c r="X954" s="260">
        <f t="shared" si="1200"/>
        <v>6</v>
      </c>
      <c r="Y954" s="261" t="str">
        <f t="shared" si="1131"/>
        <v/>
      </c>
      <c r="AA954" s="48">
        <v>35354</v>
      </c>
      <c r="AB954" s="73">
        <v>1</v>
      </c>
      <c r="AC954" s="2" t="s">
        <v>404</v>
      </c>
      <c r="AD954" t="s">
        <v>2534</v>
      </c>
      <c r="AE954" s="56"/>
      <c r="AF954" s="66" t="s">
        <v>3088</v>
      </c>
      <c r="AG954" s="19">
        <v>307</v>
      </c>
      <c r="AH954" s="19">
        <v>9.8000000000000007</v>
      </c>
      <c r="AI954" s="272">
        <v>194</v>
      </c>
      <c r="AR954">
        <v>256</v>
      </c>
      <c r="AS954" s="193">
        <f>SUM(AU954:BN954)+SUM(BO954:CL954)/1000</f>
        <v>255.54000000000002</v>
      </c>
      <c r="AT954" s="248" t="str">
        <f>FR954</f>
        <v/>
      </c>
      <c r="AU954">
        <v>71.099999999999994</v>
      </c>
      <c r="AV954">
        <v>0.83</v>
      </c>
      <c r="AW954" s="184">
        <v>6.17</v>
      </c>
      <c r="AX954" s="53">
        <v>30.62</v>
      </c>
      <c r="AY954" s="53">
        <v>9.7799999999999994</v>
      </c>
      <c r="AZ954" s="59">
        <v>132.30000000000001</v>
      </c>
      <c r="BB954">
        <v>0.74</v>
      </c>
      <c r="BJ954">
        <v>4</v>
      </c>
      <c r="BO954" s="90"/>
      <c r="BP954" s="273"/>
      <c r="BQ954" s="90"/>
      <c r="BR954" s="90"/>
      <c r="BS954" s="90"/>
      <c r="BT954" s="90"/>
      <c r="BU954" s="90"/>
      <c r="BV954" s="90"/>
      <c r="BW954" s="90"/>
      <c r="BX954" s="90"/>
      <c r="BY954" s="90"/>
      <c r="BZ954" s="90"/>
      <c r="CA954" s="90"/>
      <c r="CB954" s="90"/>
      <c r="CC954" s="90"/>
      <c r="CD954" s="90"/>
      <c r="CE954" s="90"/>
      <c r="CF954" s="90"/>
      <c r="CG954" s="90"/>
      <c r="CH954" s="90"/>
      <c r="CI954" s="90"/>
      <c r="CJ954" s="90"/>
      <c r="CK954" s="90"/>
      <c r="CL954" s="91"/>
      <c r="CM954" s="90">
        <v>5.4</v>
      </c>
      <c r="CN954" s="90" t="s">
        <v>3088</v>
      </c>
      <c r="CO954" s="90"/>
      <c r="DB954" s="103"/>
      <c r="DC954" s="103"/>
      <c r="DD954" s="103"/>
      <c r="DE954" s="103"/>
      <c r="DF954" s="103"/>
      <c r="DG954" s="103"/>
      <c r="DH954" s="103"/>
      <c r="DI954" s="103"/>
      <c r="DJ954" s="103"/>
      <c r="DK954" s="103"/>
      <c r="DL954" s="103"/>
      <c r="DM954" s="103"/>
      <c r="DN954" s="103"/>
      <c r="DO954" s="103"/>
      <c r="DP954" s="103"/>
      <c r="DQ954" s="103"/>
      <c r="DR954" s="103"/>
      <c r="DS954" s="104"/>
      <c r="DT954" s="50">
        <f t="shared" si="1141"/>
        <v>1</v>
      </c>
      <c r="DU954" s="73">
        <f t="shared" si="1142"/>
        <v>0</v>
      </c>
      <c r="DV954" s="73">
        <f t="shared" si="1143"/>
        <v>0</v>
      </c>
      <c r="DW954" s="73">
        <f t="shared" si="1144"/>
        <v>0</v>
      </c>
      <c r="DX954" s="73">
        <f t="shared" si="1145"/>
        <v>1</v>
      </c>
      <c r="DY954" s="125">
        <f t="shared" si="1146"/>
        <v>0</v>
      </c>
      <c r="DZ954" s="73">
        <f t="shared" si="1147"/>
        <v>0</v>
      </c>
      <c r="EA954" s="19">
        <f t="shared" si="1148"/>
        <v>0</v>
      </c>
      <c r="EB954" s="50">
        <f t="shared" si="1149"/>
        <v>1</v>
      </c>
      <c r="EC954" s="19">
        <f t="shared" si="1150"/>
        <v>1</v>
      </c>
      <c r="ED954" s="19">
        <f t="shared" si="1151"/>
        <v>0</v>
      </c>
      <c r="EE954" s="19">
        <f t="shared" si="1152"/>
        <v>0</v>
      </c>
      <c r="EF954" s="50">
        <f t="shared" si="1153"/>
        <v>0</v>
      </c>
      <c r="EG954" s="19">
        <f t="shared" si="1154"/>
        <v>0</v>
      </c>
      <c r="EH954" s="19">
        <f t="shared" si="1155"/>
        <v>0</v>
      </c>
      <c r="EI954" s="50">
        <f t="shared" si="1156"/>
        <v>1</v>
      </c>
      <c r="EJ954" s="125">
        <f t="shared" si="1157"/>
        <v>1</v>
      </c>
      <c r="EK954">
        <f t="shared" si="1158"/>
        <v>71.099999999999994</v>
      </c>
      <c r="EL954">
        <f t="shared" si="1159"/>
        <v>0.74</v>
      </c>
      <c r="EM954">
        <f t="shared" si="1160"/>
        <v>0.83</v>
      </c>
      <c r="EN954">
        <f t="shared" si="1161"/>
        <v>6.17</v>
      </c>
      <c r="EO954" t="str">
        <f t="shared" si="1162"/>
        <v/>
      </c>
      <c r="EP954" t="str">
        <f t="shared" si="1163"/>
        <v/>
      </c>
      <c r="EQ954">
        <f t="shared" si="1164"/>
        <v>132.30000000000001</v>
      </c>
      <c r="ER954" t="str">
        <f t="shared" si="1165"/>
        <v/>
      </c>
      <c r="ES954">
        <f t="shared" si="1166"/>
        <v>4</v>
      </c>
      <c r="ET954">
        <f t="shared" si="1167"/>
        <v>9.7799999999999994</v>
      </c>
      <c r="EU954" s="61">
        <f t="shared" si="1168"/>
        <v>30.62</v>
      </c>
      <c r="EV954" s="53" t="e">
        <f>IF(ISNUMBER(EK954),EK954*#REF!,"")</f>
        <v>#REF!</v>
      </c>
      <c r="EW954" s="53" t="e">
        <f>IF(ISNUMBER(EL954),EL954*#REF!,"")</f>
        <v>#REF!</v>
      </c>
      <c r="EX954" s="53" t="e">
        <f>IF(ISNUMBER(EM954),EM954*#REF!,"")</f>
        <v>#REF!</v>
      </c>
      <c r="EY954" s="53" t="e">
        <f>IF(ISNUMBER(EN954),EN954*#REF!,"")</f>
        <v>#REF!</v>
      </c>
      <c r="EZ954" s="53" t="str">
        <f>IF(ISNUMBER(EO954),EO954*#REF!,"")</f>
        <v/>
      </c>
      <c r="FA954" s="53" t="str">
        <f>IF(ISNUMBER(EP954),EP954*#REF!,"")</f>
        <v/>
      </c>
      <c r="FB954" s="53" t="e">
        <f>IF(ISNUMBER(EQ954),EQ954*#REF!,"")</f>
        <v>#REF!</v>
      </c>
      <c r="FC954" s="53" t="str">
        <f>IF(ISNUMBER(ER954),ER954*#REF!,"")</f>
        <v/>
      </c>
      <c r="FD954" s="53" t="e">
        <f>IF(ISNUMBER(ES954),ES954*#REF!,"")</f>
        <v>#REF!</v>
      </c>
      <c r="FE954" s="53" t="e">
        <f>IF(ISNUMBER(ET954),ET954*#REF!,"")</f>
        <v>#REF!</v>
      </c>
      <c r="FF954" s="52" t="e">
        <f>IF(ISNUMBER(EU954),EU954*#REF!,"")</f>
        <v>#REF!</v>
      </c>
      <c r="FG954" s="55" t="str">
        <f t="shared" si="1169"/>
        <v/>
      </c>
      <c r="FH954" s="55" t="str">
        <f t="shared" si="1170"/>
        <v/>
      </c>
      <c r="FI954" s="55" t="str">
        <f t="shared" si="1171"/>
        <v/>
      </c>
      <c r="FJ954" s="55" t="str">
        <f t="shared" si="1172"/>
        <v/>
      </c>
      <c r="FK954" s="55" t="str">
        <f t="shared" si="1173"/>
        <v/>
      </c>
      <c r="FL954" s="55" t="str">
        <f t="shared" si="1174"/>
        <v/>
      </c>
      <c r="FM954" s="55" t="str">
        <f t="shared" si="1175"/>
        <v/>
      </c>
      <c r="FN954" s="55" t="str">
        <f t="shared" si="1176"/>
        <v/>
      </c>
      <c r="FO954" s="55" t="str">
        <f t="shared" si="1177"/>
        <v/>
      </c>
      <c r="FP954" s="55" t="str">
        <f t="shared" si="1178"/>
        <v/>
      </c>
      <c r="FQ954" s="59" t="str">
        <f t="shared" si="1179"/>
        <v/>
      </c>
      <c r="FR954" s="53" t="str">
        <f t="shared" si="1130"/>
        <v/>
      </c>
      <c r="FS954" s="53" t="e">
        <f t="shared" si="1180"/>
        <v>#VALUE!</v>
      </c>
      <c r="FT954" s="19" t="e">
        <f t="shared" si="1181"/>
        <v>#VALUE!</v>
      </c>
      <c r="FU954" s="19" t="e">
        <f t="shared" si="1182"/>
        <v>#VALUE!</v>
      </c>
      <c r="FV954" s="19" t="e">
        <f t="shared" si="1183"/>
        <v>#VALUE!</v>
      </c>
      <c r="FW954" s="50" t="e">
        <f t="shared" si="1184"/>
        <v>#VALUE!</v>
      </c>
      <c r="FX954" s="120">
        <f t="shared" si="1185"/>
        <v>0</v>
      </c>
      <c r="FY954" s="120">
        <f t="shared" si="1186"/>
        <v>0</v>
      </c>
      <c r="FZ954" s="120">
        <f t="shared" si="1187"/>
        <v>0</v>
      </c>
      <c r="GA954" s="120">
        <f t="shared" si="1188"/>
        <v>0</v>
      </c>
      <c r="GB954" s="120">
        <f t="shared" si="1189"/>
        <v>0</v>
      </c>
      <c r="GC954" s="120">
        <f t="shared" si="1190"/>
        <v>0</v>
      </c>
      <c r="GD954" s="120">
        <f t="shared" si="1191"/>
        <v>0</v>
      </c>
      <c r="GE954" s="120">
        <f t="shared" si="1192"/>
        <v>0</v>
      </c>
      <c r="GF954" s="120">
        <f t="shared" si="1193"/>
        <v>0</v>
      </c>
      <c r="GG954">
        <f t="shared" si="1194"/>
        <v>0</v>
      </c>
      <c r="GH954">
        <f t="shared" si="1195"/>
        <v>0</v>
      </c>
      <c r="GI954">
        <v>6</v>
      </c>
      <c r="GJ954" t="str">
        <f t="shared" si="1196"/>
        <v/>
      </c>
    </row>
    <row r="955" spans="1:192" ht="15" x14ac:dyDescent="0.25">
      <c r="A955" s="50">
        <f t="shared" si="1197"/>
        <v>954</v>
      </c>
      <c r="B955" t="s">
        <v>775</v>
      </c>
      <c r="C955" t="s">
        <v>776</v>
      </c>
      <c r="F955" s="271">
        <v>3515830</v>
      </c>
      <c r="G955" s="98">
        <v>5602260</v>
      </c>
      <c r="H955" s="77">
        <f t="shared" si="1134"/>
        <v>515749.23800000001</v>
      </c>
      <c r="I955" s="77">
        <f t="shared" si="1135"/>
        <v>5600458.8859999999</v>
      </c>
      <c r="J955" s="66">
        <v>669</v>
      </c>
      <c r="K955" s="19" t="s">
        <v>1334</v>
      </c>
      <c r="L955" s="66">
        <v>568</v>
      </c>
      <c r="Q955" s="2" t="s">
        <v>362</v>
      </c>
      <c r="R955" t="s">
        <v>1926</v>
      </c>
      <c r="S955" s="2" t="s">
        <v>2811</v>
      </c>
      <c r="T955" s="241" t="str">
        <f t="shared" si="1136"/>
        <v>-</v>
      </c>
      <c r="U955" s="241" t="str">
        <f t="shared" si="1137"/>
        <v>-</v>
      </c>
      <c r="V955" s="241" t="str">
        <f t="shared" si="1138"/>
        <v>-</v>
      </c>
      <c r="W955" s="241" t="str">
        <f t="shared" si="1129"/>
        <v>-</v>
      </c>
      <c r="X955" s="260">
        <f t="shared" si="1200"/>
        <v>6</v>
      </c>
      <c r="Y955" s="261" t="str">
        <f t="shared" si="1131"/>
        <v/>
      </c>
      <c r="AA955" s="48">
        <v>35354</v>
      </c>
      <c r="AB955" s="73">
        <v>1</v>
      </c>
      <c r="AC955" s="2" t="s">
        <v>404</v>
      </c>
      <c r="AD955" t="s">
        <v>2534</v>
      </c>
      <c r="AE955" s="56"/>
      <c r="AF955" s="66" t="s">
        <v>3088</v>
      </c>
      <c r="AG955" s="19">
        <v>304</v>
      </c>
      <c r="AH955" s="19">
        <v>9.6</v>
      </c>
      <c r="AI955" s="272">
        <v>187</v>
      </c>
      <c r="AR955">
        <v>253</v>
      </c>
      <c r="AS955" s="193">
        <f>SUM(AU955:BN955)+SUM(BO955:CL955)/1000</f>
        <v>252.55</v>
      </c>
      <c r="AT955" s="248" t="str">
        <f>FR955</f>
        <v/>
      </c>
      <c r="AU955">
        <v>67.5</v>
      </c>
      <c r="AV955">
        <v>0.87</v>
      </c>
      <c r="AW955" s="184">
        <v>5.35</v>
      </c>
      <c r="AX955" s="53">
        <v>30.89</v>
      </c>
      <c r="AY955" s="53">
        <v>5.43</v>
      </c>
      <c r="AZ955" s="59">
        <v>138.30000000000001</v>
      </c>
      <c r="BB955">
        <v>0.21</v>
      </c>
      <c r="BJ955">
        <v>4</v>
      </c>
      <c r="BO955" s="90"/>
      <c r="BP955" s="273"/>
      <c r="BQ955" s="90"/>
      <c r="BR955" s="90"/>
      <c r="BS955" s="90"/>
      <c r="BT955" s="90"/>
      <c r="BU955" s="90"/>
      <c r="BV955" s="90"/>
      <c r="BW955" s="90"/>
      <c r="BX955" s="90"/>
      <c r="BY955" s="90"/>
      <c r="BZ955" s="90"/>
      <c r="CA955" s="90"/>
      <c r="CB955" s="90"/>
      <c r="CC955" s="90"/>
      <c r="CD955" s="90"/>
      <c r="CE955" s="90"/>
      <c r="CF955" s="90"/>
      <c r="CG955" s="90"/>
      <c r="CH955" s="90"/>
      <c r="CI955" s="90"/>
      <c r="CJ955" s="90"/>
      <c r="CK955" s="90"/>
      <c r="CL955" s="91"/>
      <c r="CM955" s="90">
        <v>5.5</v>
      </c>
      <c r="CN955" s="90" t="s">
        <v>3088</v>
      </c>
      <c r="CO955" s="90"/>
      <c r="DB955" s="103"/>
      <c r="DC955" s="103"/>
      <c r="DD955" s="103"/>
      <c r="DE955" s="103"/>
      <c r="DF955" s="103"/>
      <c r="DG955" s="103"/>
      <c r="DH955" s="103"/>
      <c r="DI955" s="103"/>
      <c r="DJ955" s="103"/>
      <c r="DK955" s="103"/>
      <c r="DL955" s="103"/>
      <c r="DM955" s="103"/>
      <c r="DN955" s="103"/>
      <c r="DO955" s="103"/>
      <c r="DP955" s="103"/>
      <c r="DQ955" s="103"/>
      <c r="DR955" s="103"/>
      <c r="DS955" s="104"/>
      <c r="DT955" s="50">
        <f t="shared" si="1141"/>
        <v>1</v>
      </c>
      <c r="DU955" s="73">
        <f t="shared" si="1142"/>
        <v>0</v>
      </c>
      <c r="DV955" s="73">
        <f t="shared" si="1143"/>
        <v>0</v>
      </c>
      <c r="DW955" s="73">
        <f t="shared" si="1144"/>
        <v>0</v>
      </c>
      <c r="DX955" s="73">
        <f t="shared" si="1145"/>
        <v>1</v>
      </c>
      <c r="DY955" s="125">
        <f t="shared" si="1146"/>
        <v>0</v>
      </c>
      <c r="DZ955" s="73">
        <f t="shared" si="1147"/>
        <v>0</v>
      </c>
      <c r="EA955" s="19">
        <f t="shared" si="1148"/>
        <v>0</v>
      </c>
      <c r="EB955" s="50">
        <f t="shared" si="1149"/>
        <v>1</v>
      </c>
      <c r="EC955" s="19">
        <f t="shared" si="1150"/>
        <v>1</v>
      </c>
      <c r="ED955" s="19">
        <f t="shared" si="1151"/>
        <v>0</v>
      </c>
      <c r="EE955" s="19">
        <f t="shared" si="1152"/>
        <v>0</v>
      </c>
      <c r="EF955" s="50">
        <f t="shared" si="1153"/>
        <v>0</v>
      </c>
      <c r="EG955" s="19">
        <f t="shared" si="1154"/>
        <v>0</v>
      </c>
      <c r="EH955" s="19">
        <f t="shared" si="1155"/>
        <v>0</v>
      </c>
      <c r="EI955" s="50">
        <f t="shared" si="1156"/>
        <v>1</v>
      </c>
      <c r="EJ955" s="125">
        <f t="shared" si="1157"/>
        <v>1</v>
      </c>
      <c r="EK955">
        <f t="shared" si="1158"/>
        <v>67.5</v>
      </c>
      <c r="EL955">
        <f t="shared" si="1159"/>
        <v>0.21</v>
      </c>
      <c r="EM955">
        <f t="shared" si="1160"/>
        <v>0.87</v>
      </c>
      <c r="EN955">
        <f t="shared" si="1161"/>
        <v>5.35</v>
      </c>
      <c r="EO955" t="str">
        <f t="shared" si="1162"/>
        <v/>
      </c>
      <c r="EP955" t="str">
        <f t="shared" si="1163"/>
        <v/>
      </c>
      <c r="EQ955">
        <f t="shared" si="1164"/>
        <v>138.30000000000001</v>
      </c>
      <c r="ER955" t="str">
        <f t="shared" si="1165"/>
        <v/>
      </c>
      <c r="ES955">
        <f t="shared" si="1166"/>
        <v>4</v>
      </c>
      <c r="ET955">
        <f t="shared" si="1167"/>
        <v>5.43</v>
      </c>
      <c r="EU955" s="61">
        <f t="shared" si="1168"/>
        <v>30.89</v>
      </c>
      <c r="EV955" s="53" t="e">
        <f>IF(ISNUMBER(EK955),EK955*#REF!,"")</f>
        <v>#REF!</v>
      </c>
      <c r="EW955" s="53" t="e">
        <f>IF(ISNUMBER(EL955),EL955*#REF!,"")</f>
        <v>#REF!</v>
      </c>
      <c r="EX955" s="53" t="e">
        <f>IF(ISNUMBER(EM955),EM955*#REF!,"")</f>
        <v>#REF!</v>
      </c>
      <c r="EY955" s="53" t="e">
        <f>IF(ISNUMBER(EN955),EN955*#REF!,"")</f>
        <v>#REF!</v>
      </c>
      <c r="EZ955" s="53" t="str">
        <f>IF(ISNUMBER(EO955),EO955*#REF!,"")</f>
        <v/>
      </c>
      <c r="FA955" s="53" t="str">
        <f>IF(ISNUMBER(EP955),EP955*#REF!,"")</f>
        <v/>
      </c>
      <c r="FB955" s="53" t="e">
        <f>IF(ISNUMBER(EQ955),EQ955*#REF!,"")</f>
        <v>#REF!</v>
      </c>
      <c r="FC955" s="53" t="str">
        <f>IF(ISNUMBER(ER955),ER955*#REF!,"")</f>
        <v/>
      </c>
      <c r="FD955" s="53" t="e">
        <f>IF(ISNUMBER(ES955),ES955*#REF!,"")</f>
        <v>#REF!</v>
      </c>
      <c r="FE955" s="53" t="e">
        <f>IF(ISNUMBER(ET955),ET955*#REF!,"")</f>
        <v>#REF!</v>
      </c>
      <c r="FF955" s="52" t="e">
        <f>IF(ISNUMBER(EU955),EU955*#REF!,"")</f>
        <v>#REF!</v>
      </c>
      <c r="FG955" s="55" t="str">
        <f t="shared" si="1169"/>
        <v/>
      </c>
      <c r="FH955" s="55" t="str">
        <f t="shared" si="1170"/>
        <v/>
      </c>
      <c r="FI955" s="55" t="str">
        <f t="shared" si="1171"/>
        <v/>
      </c>
      <c r="FJ955" s="55" t="str">
        <f t="shared" si="1172"/>
        <v/>
      </c>
      <c r="FK955" s="55" t="str">
        <f t="shared" si="1173"/>
        <v/>
      </c>
      <c r="FL955" s="55" t="str">
        <f t="shared" si="1174"/>
        <v/>
      </c>
      <c r="FM955" s="55" t="str">
        <f t="shared" si="1175"/>
        <v/>
      </c>
      <c r="FN955" s="55" t="str">
        <f t="shared" si="1176"/>
        <v/>
      </c>
      <c r="FO955" s="55" t="str">
        <f t="shared" si="1177"/>
        <v/>
      </c>
      <c r="FP955" s="55" t="str">
        <f t="shared" si="1178"/>
        <v/>
      </c>
      <c r="FQ955" s="59" t="str">
        <f t="shared" si="1179"/>
        <v/>
      </c>
      <c r="FR955" s="53" t="str">
        <f t="shared" si="1130"/>
        <v/>
      </c>
      <c r="FS955" s="53" t="e">
        <f t="shared" si="1180"/>
        <v>#VALUE!</v>
      </c>
      <c r="FT955" s="19" t="e">
        <f t="shared" si="1181"/>
        <v>#VALUE!</v>
      </c>
      <c r="FU955" s="19" t="e">
        <f t="shared" si="1182"/>
        <v>#VALUE!</v>
      </c>
      <c r="FV955" s="19" t="e">
        <f t="shared" si="1183"/>
        <v>#VALUE!</v>
      </c>
      <c r="FW955" s="50" t="e">
        <f t="shared" si="1184"/>
        <v>#VALUE!</v>
      </c>
      <c r="FX955" s="120">
        <f t="shared" si="1185"/>
        <v>0</v>
      </c>
      <c r="FY955" s="120">
        <f t="shared" si="1186"/>
        <v>0</v>
      </c>
      <c r="FZ955" s="120">
        <f t="shared" si="1187"/>
        <v>0</v>
      </c>
      <c r="GA955" s="120">
        <f t="shared" si="1188"/>
        <v>0</v>
      </c>
      <c r="GB955" s="120">
        <f t="shared" si="1189"/>
        <v>0</v>
      </c>
      <c r="GC955" s="120">
        <f t="shared" si="1190"/>
        <v>0</v>
      </c>
      <c r="GD955" s="120">
        <f t="shared" si="1191"/>
        <v>0</v>
      </c>
      <c r="GE955" s="120">
        <f t="shared" si="1192"/>
        <v>0</v>
      </c>
      <c r="GF955" s="120">
        <f t="shared" si="1193"/>
        <v>0</v>
      </c>
      <c r="GG955">
        <f t="shared" si="1194"/>
        <v>0</v>
      </c>
      <c r="GH955">
        <f t="shared" si="1195"/>
        <v>0</v>
      </c>
      <c r="GI955">
        <v>6</v>
      </c>
      <c r="GJ955" t="str">
        <f t="shared" si="1196"/>
        <v/>
      </c>
    </row>
    <row r="956" spans="1:192" ht="15" x14ac:dyDescent="0.25">
      <c r="A956" s="50">
        <f t="shared" si="1197"/>
        <v>955</v>
      </c>
      <c r="B956" t="s">
        <v>775</v>
      </c>
      <c r="C956" t="s">
        <v>776</v>
      </c>
      <c r="F956" s="271">
        <v>3515830</v>
      </c>
      <c r="G956" s="98">
        <v>5602260</v>
      </c>
      <c r="H956" s="77">
        <f t="shared" si="1134"/>
        <v>515749.23800000001</v>
      </c>
      <c r="I956" s="77">
        <f t="shared" si="1135"/>
        <v>5600458.8859999999</v>
      </c>
      <c r="J956" s="66">
        <v>669</v>
      </c>
      <c r="K956" s="19" t="s">
        <v>1334</v>
      </c>
      <c r="L956" s="66">
        <v>586</v>
      </c>
      <c r="Q956" s="2" t="s">
        <v>362</v>
      </c>
      <c r="R956" t="s">
        <v>1926</v>
      </c>
      <c r="S956" s="2" t="s">
        <v>2811</v>
      </c>
      <c r="T956" s="241" t="str">
        <f t="shared" si="1136"/>
        <v>-</v>
      </c>
      <c r="U956" s="241" t="str">
        <f t="shared" si="1137"/>
        <v>-</v>
      </c>
      <c r="V956" s="241" t="str">
        <f t="shared" si="1138"/>
        <v>-</v>
      </c>
      <c r="W956" s="241" t="str">
        <f t="shared" si="1129"/>
        <v>-</v>
      </c>
      <c r="X956" s="260">
        <f t="shared" si="1200"/>
        <v>6</v>
      </c>
      <c r="Y956" s="261" t="str">
        <f t="shared" si="1131"/>
        <v/>
      </c>
      <c r="AA956" s="48">
        <v>35354</v>
      </c>
      <c r="AB956" s="73">
        <v>1</v>
      </c>
      <c r="AC956" s="2" t="s">
        <v>404</v>
      </c>
      <c r="AD956" s="2" t="s">
        <v>2999</v>
      </c>
      <c r="AE956" s="57" t="s">
        <v>3000</v>
      </c>
      <c r="AF956" s="66" t="s">
        <v>3088</v>
      </c>
      <c r="AG956" s="19">
        <v>317</v>
      </c>
      <c r="AH956" s="19">
        <v>9.9</v>
      </c>
      <c r="AI956" s="272">
        <v>190</v>
      </c>
      <c r="AR956">
        <v>241</v>
      </c>
      <c r="AS956" s="193">
        <f>SUM(AU956:BN956)+SUM(BO956:CL956)/1000</f>
        <v>240.57</v>
      </c>
      <c r="AT956" s="248" t="str">
        <f>FR956</f>
        <v/>
      </c>
      <c r="AU956">
        <v>64.5</v>
      </c>
      <c r="AV956">
        <v>0.52</v>
      </c>
      <c r="AW956" s="184">
        <v>4.6399999999999997</v>
      </c>
      <c r="AX956" s="53">
        <v>30.32</v>
      </c>
      <c r="AY956" s="53">
        <v>5.43</v>
      </c>
      <c r="AZ956" s="59">
        <v>134.69999999999999</v>
      </c>
      <c r="BB956">
        <v>0.46</v>
      </c>
      <c r="BJ956">
        <v>0</v>
      </c>
      <c r="BO956" s="90"/>
      <c r="BP956" s="273"/>
      <c r="BQ956" s="90"/>
      <c r="BR956" s="90"/>
      <c r="BS956" s="90"/>
      <c r="BT956" s="90"/>
      <c r="BU956" s="90"/>
      <c r="BV956" s="90"/>
      <c r="BW956" s="90"/>
      <c r="BX956" s="90"/>
      <c r="BY956" s="90"/>
      <c r="BZ956" s="90"/>
      <c r="CA956" s="90"/>
      <c r="CB956" s="90"/>
      <c r="CC956" s="90"/>
      <c r="CD956" s="90"/>
      <c r="CE956" s="90"/>
      <c r="CF956" s="90"/>
      <c r="CG956" s="90"/>
      <c r="CH956" s="90"/>
      <c r="CI956" s="90"/>
      <c r="CJ956" s="90"/>
      <c r="CK956" s="90"/>
      <c r="CL956" s="91"/>
      <c r="CM956" s="90">
        <v>5.5</v>
      </c>
      <c r="CN956" s="90" t="s">
        <v>3088</v>
      </c>
      <c r="CO956" s="90"/>
      <c r="DB956" s="103"/>
      <c r="DC956" s="107">
        <v>11.8</v>
      </c>
      <c r="DD956" s="103"/>
      <c r="DE956" s="103"/>
      <c r="DF956" s="103"/>
      <c r="DG956" s="103"/>
      <c r="DH956" s="103"/>
      <c r="DI956" s="103"/>
      <c r="DJ956" s="103"/>
      <c r="DK956" s="103"/>
      <c r="DL956" s="103"/>
      <c r="DM956" s="103"/>
      <c r="DN956" s="103"/>
      <c r="DO956" s="103"/>
      <c r="DP956" s="103"/>
      <c r="DQ956" s="103"/>
      <c r="DR956" s="103"/>
      <c r="DS956" s="104"/>
      <c r="DT956" s="50">
        <f t="shared" si="1141"/>
        <v>1</v>
      </c>
      <c r="DU956" s="73">
        <f t="shared" si="1142"/>
        <v>0</v>
      </c>
      <c r="DV956" s="73">
        <f t="shared" si="1143"/>
        <v>0</v>
      </c>
      <c r="DW956" s="73">
        <f t="shared" si="1144"/>
        <v>0</v>
      </c>
      <c r="DX956" s="73">
        <f t="shared" si="1145"/>
        <v>1</v>
      </c>
      <c r="DY956" s="125">
        <f t="shared" si="1146"/>
        <v>0</v>
      </c>
      <c r="DZ956" s="73">
        <f t="shared" si="1147"/>
        <v>0</v>
      </c>
      <c r="EA956" s="19">
        <f t="shared" si="1148"/>
        <v>0</v>
      </c>
      <c r="EB956" s="50">
        <f t="shared" si="1149"/>
        <v>1</v>
      </c>
      <c r="EC956" s="19">
        <f t="shared" si="1150"/>
        <v>1</v>
      </c>
      <c r="ED956" s="19">
        <f t="shared" si="1151"/>
        <v>0</v>
      </c>
      <c r="EE956" s="19">
        <f t="shared" si="1152"/>
        <v>0</v>
      </c>
      <c r="EF956" s="50">
        <f t="shared" si="1153"/>
        <v>0</v>
      </c>
      <c r="EG956" s="19">
        <f t="shared" si="1154"/>
        <v>0</v>
      </c>
      <c r="EH956" s="19">
        <f t="shared" si="1155"/>
        <v>0</v>
      </c>
      <c r="EI956" s="50">
        <f t="shared" si="1156"/>
        <v>1</v>
      </c>
      <c r="EJ956" s="125">
        <f t="shared" si="1157"/>
        <v>1</v>
      </c>
      <c r="EK956">
        <f t="shared" si="1158"/>
        <v>64.5</v>
      </c>
      <c r="EL956">
        <f t="shared" si="1159"/>
        <v>0.46</v>
      </c>
      <c r="EM956">
        <f t="shared" si="1160"/>
        <v>0.52</v>
      </c>
      <c r="EN956">
        <f t="shared" si="1161"/>
        <v>4.6399999999999997</v>
      </c>
      <c r="EO956" t="str">
        <f t="shared" si="1162"/>
        <v/>
      </c>
      <c r="EP956" t="str">
        <f t="shared" si="1163"/>
        <v/>
      </c>
      <c r="EQ956">
        <f t="shared" si="1164"/>
        <v>134.69999999999999</v>
      </c>
      <c r="ER956" t="str">
        <f t="shared" si="1165"/>
        <v/>
      </c>
      <c r="ES956">
        <f t="shared" si="1166"/>
        <v>0</v>
      </c>
      <c r="ET956">
        <f t="shared" si="1167"/>
        <v>5.43</v>
      </c>
      <c r="EU956" s="61">
        <f t="shared" si="1168"/>
        <v>30.32</v>
      </c>
      <c r="EV956" s="53" t="e">
        <f>IF(ISNUMBER(EK956),EK956*#REF!,"")</f>
        <v>#REF!</v>
      </c>
      <c r="EW956" s="53" t="e">
        <f>IF(ISNUMBER(EL956),EL956*#REF!,"")</f>
        <v>#REF!</v>
      </c>
      <c r="EX956" s="53" t="e">
        <f>IF(ISNUMBER(EM956),EM956*#REF!,"")</f>
        <v>#REF!</v>
      </c>
      <c r="EY956" s="53" t="e">
        <f>IF(ISNUMBER(EN956),EN956*#REF!,"")</f>
        <v>#REF!</v>
      </c>
      <c r="EZ956" s="53" t="str">
        <f>IF(ISNUMBER(EO956),EO956*#REF!,"")</f>
        <v/>
      </c>
      <c r="FA956" s="53" t="str">
        <f>IF(ISNUMBER(EP956),EP956*#REF!,"")</f>
        <v/>
      </c>
      <c r="FB956" s="53" t="e">
        <f>IF(ISNUMBER(EQ956),EQ956*#REF!,"")</f>
        <v>#REF!</v>
      </c>
      <c r="FC956" s="53" t="str">
        <f>IF(ISNUMBER(ER956),ER956*#REF!,"")</f>
        <v/>
      </c>
      <c r="FD956" s="53" t="e">
        <f>IF(ISNUMBER(ES956),ES956*#REF!,"")</f>
        <v>#REF!</v>
      </c>
      <c r="FE956" s="53" t="e">
        <f>IF(ISNUMBER(ET956),ET956*#REF!,"")</f>
        <v>#REF!</v>
      </c>
      <c r="FF956" s="52" t="e">
        <f>IF(ISNUMBER(EU956),EU956*#REF!,"")</f>
        <v>#REF!</v>
      </c>
      <c r="FG956" s="55" t="str">
        <f t="shared" si="1169"/>
        <v/>
      </c>
      <c r="FH956" s="55" t="str">
        <f t="shared" si="1170"/>
        <v/>
      </c>
      <c r="FI956" s="55" t="str">
        <f t="shared" si="1171"/>
        <v/>
      </c>
      <c r="FJ956" s="55" t="str">
        <f t="shared" si="1172"/>
        <v/>
      </c>
      <c r="FK956" s="55" t="str">
        <f t="shared" si="1173"/>
        <v/>
      </c>
      <c r="FL956" s="55" t="str">
        <f t="shared" si="1174"/>
        <v/>
      </c>
      <c r="FM956" s="55" t="str">
        <f t="shared" si="1175"/>
        <v/>
      </c>
      <c r="FN956" s="55" t="str">
        <f t="shared" si="1176"/>
        <v/>
      </c>
      <c r="FO956" s="55" t="str">
        <f t="shared" si="1177"/>
        <v/>
      </c>
      <c r="FP956" s="55" t="str">
        <f t="shared" si="1178"/>
        <v/>
      </c>
      <c r="FQ956" s="59" t="str">
        <f t="shared" si="1179"/>
        <v/>
      </c>
      <c r="FR956" s="53" t="str">
        <f t="shared" si="1130"/>
        <v/>
      </c>
      <c r="FS956" s="53" t="e">
        <f t="shared" si="1180"/>
        <v>#VALUE!</v>
      </c>
      <c r="FT956" s="19" t="e">
        <f t="shared" si="1181"/>
        <v>#VALUE!</v>
      </c>
      <c r="FU956" s="19" t="e">
        <f t="shared" si="1182"/>
        <v>#VALUE!</v>
      </c>
      <c r="FV956" s="19" t="e">
        <f t="shared" si="1183"/>
        <v>#VALUE!</v>
      </c>
      <c r="FW956" s="50" t="e">
        <f t="shared" si="1184"/>
        <v>#VALUE!</v>
      </c>
      <c r="FX956" s="120">
        <f t="shared" si="1185"/>
        <v>0</v>
      </c>
      <c r="FY956" s="120">
        <f t="shared" si="1186"/>
        <v>0</v>
      </c>
      <c r="FZ956" s="120">
        <f t="shared" si="1187"/>
        <v>0</v>
      </c>
      <c r="GA956" s="120">
        <f t="shared" si="1188"/>
        <v>0</v>
      </c>
      <c r="GB956" s="120">
        <f t="shared" si="1189"/>
        <v>0</v>
      </c>
      <c r="GC956" s="120">
        <f t="shared" si="1190"/>
        <v>0</v>
      </c>
      <c r="GD956" s="120">
        <f t="shared" si="1191"/>
        <v>0</v>
      </c>
      <c r="GE956" s="120">
        <f t="shared" si="1192"/>
        <v>0</v>
      </c>
      <c r="GF956" s="120">
        <f t="shared" si="1193"/>
        <v>0</v>
      </c>
      <c r="GG956">
        <f t="shared" si="1194"/>
        <v>0</v>
      </c>
      <c r="GH956">
        <f t="shared" si="1195"/>
        <v>0</v>
      </c>
      <c r="GI956">
        <v>6</v>
      </c>
      <c r="GJ956" t="str">
        <f t="shared" si="1196"/>
        <v/>
      </c>
    </row>
    <row r="957" spans="1:192" ht="15" x14ac:dyDescent="0.25">
      <c r="A957" s="50">
        <f t="shared" si="1197"/>
        <v>956</v>
      </c>
      <c r="B957" t="s">
        <v>1053</v>
      </c>
      <c r="C957" t="s">
        <v>1054</v>
      </c>
      <c r="F957" s="271">
        <v>3533290</v>
      </c>
      <c r="G957" s="271">
        <v>5691720</v>
      </c>
      <c r="H957" s="77">
        <f t="shared" si="1134"/>
        <v>533202.25399999996</v>
      </c>
      <c r="I957" s="77">
        <f t="shared" si="1135"/>
        <v>5689883.102</v>
      </c>
      <c r="J957" s="66"/>
      <c r="K957" s="19" t="s">
        <v>1333</v>
      </c>
      <c r="L957" s="66">
        <v>150</v>
      </c>
      <c r="Q957" s="2" t="s">
        <v>1339</v>
      </c>
      <c r="R957" s="2" t="s">
        <v>2862</v>
      </c>
      <c r="S957" t="s">
        <v>1324</v>
      </c>
      <c r="T957" s="241" t="str">
        <f t="shared" si="1136"/>
        <v>-</v>
      </c>
      <c r="U957" s="241" t="str">
        <f t="shared" si="1137"/>
        <v>-</v>
      </c>
      <c r="V957" s="241" t="str">
        <f t="shared" si="1138"/>
        <v>-</v>
      </c>
      <c r="W957" s="241" t="str">
        <f t="shared" si="1129"/>
        <v>-</v>
      </c>
      <c r="X957" s="260">
        <f t="shared" si="1200"/>
        <v>6</v>
      </c>
      <c r="Y957" s="261" t="str">
        <f t="shared" si="1131"/>
        <v/>
      </c>
      <c r="AA957" s="48" t="s">
        <v>1779</v>
      </c>
      <c r="AB957" s="73">
        <v>1</v>
      </c>
      <c r="AC957" t="s">
        <v>1038</v>
      </c>
      <c r="AD957" t="s">
        <v>1883</v>
      </c>
      <c r="AE957" s="57" t="s">
        <v>1431</v>
      </c>
      <c r="AF957" s="128">
        <v>13</v>
      </c>
      <c r="AH957" s="19">
        <v>7.2</v>
      </c>
      <c r="AI957" s="272"/>
      <c r="AS957" s="204"/>
      <c r="AT957" s="249"/>
      <c r="AU957" s="51"/>
      <c r="AV957" s="51"/>
      <c r="AW957" s="239"/>
      <c r="AX957" s="203"/>
      <c r="AY957" s="203"/>
      <c r="AZ957" s="229">
        <v>426</v>
      </c>
      <c r="BO957" s="90"/>
      <c r="BP957" s="273"/>
      <c r="BQ957" s="90"/>
      <c r="BR957" s="90"/>
      <c r="BS957" s="90"/>
      <c r="BT957" s="90"/>
      <c r="BU957" s="90"/>
      <c r="BV957" s="90"/>
      <c r="BW957" s="90"/>
      <c r="BX957" s="90"/>
      <c r="BY957" s="90"/>
      <c r="BZ957" s="90"/>
      <c r="CA957" s="90"/>
      <c r="CB957" s="90"/>
      <c r="CC957" s="90"/>
      <c r="CD957" s="90"/>
      <c r="CE957" s="90"/>
      <c r="CF957" s="90"/>
      <c r="CG957" s="90"/>
      <c r="CH957" s="90"/>
      <c r="CI957" s="90"/>
      <c r="CJ957" s="90"/>
      <c r="CK957" s="90"/>
      <c r="CL957" s="91"/>
      <c r="CM957" s="90"/>
      <c r="CN957" s="90">
        <v>50</v>
      </c>
      <c r="CO957" s="90"/>
      <c r="DB957" s="103"/>
      <c r="DC957" s="90" t="s">
        <v>1670</v>
      </c>
      <c r="DD957" s="103"/>
      <c r="DE957" s="103">
        <v>-11.4</v>
      </c>
      <c r="DF957" s="90" t="s">
        <v>1855</v>
      </c>
      <c r="DG957" s="103">
        <v>-11.4</v>
      </c>
      <c r="DH957" s="103"/>
      <c r="DI957" s="103"/>
      <c r="DJ957" s="103"/>
      <c r="DK957" s="103"/>
      <c r="DL957" s="103"/>
      <c r="DM957" s="103"/>
      <c r="DN957" s="103"/>
      <c r="DO957" s="103"/>
      <c r="DP957" s="103"/>
      <c r="DQ957" s="103"/>
      <c r="DR957" s="103"/>
      <c r="DS957" s="104"/>
      <c r="DT957" s="50">
        <f t="shared" si="1141"/>
        <v>1</v>
      </c>
      <c r="DU957" s="73">
        <f t="shared" si="1142"/>
        <v>0</v>
      </c>
      <c r="DV957" s="73">
        <f t="shared" si="1143"/>
        <v>0</v>
      </c>
      <c r="DW957" s="73">
        <f t="shared" si="1144"/>
        <v>1</v>
      </c>
      <c r="DX957" s="73">
        <f t="shared" si="1145"/>
        <v>0</v>
      </c>
      <c r="DY957" s="125">
        <f t="shared" si="1146"/>
        <v>0</v>
      </c>
      <c r="DZ957" s="73">
        <f t="shared" si="1147"/>
        <v>1</v>
      </c>
      <c r="EA957" s="19">
        <f t="shared" si="1148"/>
        <v>0</v>
      </c>
      <c r="EB957" s="50">
        <f t="shared" si="1149"/>
        <v>0</v>
      </c>
      <c r="EC957" s="19">
        <f t="shared" si="1150"/>
        <v>0</v>
      </c>
      <c r="ED957" s="19">
        <f t="shared" si="1151"/>
        <v>0</v>
      </c>
      <c r="EE957" s="19">
        <f t="shared" si="1152"/>
        <v>0</v>
      </c>
      <c r="EF957" s="50">
        <f t="shared" si="1153"/>
        <v>1</v>
      </c>
      <c r="EG957" s="19">
        <f t="shared" si="1154"/>
        <v>1</v>
      </c>
      <c r="EH957" s="19">
        <f t="shared" si="1155"/>
        <v>0</v>
      </c>
      <c r="EI957" s="50">
        <f t="shared" si="1156"/>
        <v>0</v>
      </c>
      <c r="EJ957" s="125">
        <f t="shared" si="1157"/>
        <v>1</v>
      </c>
      <c r="EK957" t="str">
        <f t="shared" si="1158"/>
        <v/>
      </c>
      <c r="EL957" t="str">
        <f t="shared" si="1159"/>
        <v/>
      </c>
      <c r="EM957" t="str">
        <f t="shared" si="1160"/>
        <v/>
      </c>
      <c r="EN957" t="str">
        <f t="shared" si="1161"/>
        <v/>
      </c>
      <c r="EO957" t="str">
        <f t="shared" si="1162"/>
        <v/>
      </c>
      <c r="EP957" t="str">
        <f t="shared" si="1163"/>
        <v/>
      </c>
      <c r="EQ957">
        <f t="shared" si="1164"/>
        <v>426</v>
      </c>
      <c r="ER957" t="str">
        <f t="shared" si="1165"/>
        <v/>
      </c>
      <c r="ES957" t="str">
        <f t="shared" si="1166"/>
        <v/>
      </c>
      <c r="ET957" t="str">
        <f t="shared" si="1167"/>
        <v/>
      </c>
      <c r="EU957" s="61" t="str">
        <f t="shared" si="1168"/>
        <v/>
      </c>
      <c r="EV957" s="53" t="str">
        <f>IF(ISNUMBER(EK957),EK957*#REF!,"")</f>
        <v/>
      </c>
      <c r="EW957" s="53" t="str">
        <f>IF(ISNUMBER(EL957),EL957*#REF!,"")</f>
        <v/>
      </c>
      <c r="EX957" s="53" t="str">
        <f>IF(ISNUMBER(EM957),EM957*#REF!,"")</f>
        <v/>
      </c>
      <c r="EY957" s="53" t="str">
        <f>IF(ISNUMBER(EN957),EN957*#REF!,"")</f>
        <v/>
      </c>
      <c r="EZ957" s="53" t="str">
        <f>IF(ISNUMBER(EO957),EO957*#REF!,"")</f>
        <v/>
      </c>
      <c r="FA957" s="53" t="str">
        <f>IF(ISNUMBER(EP957),EP957*#REF!,"")</f>
        <v/>
      </c>
      <c r="FB957" s="53" t="e">
        <f>IF(ISNUMBER(EQ957),EQ957*#REF!,"")</f>
        <v>#REF!</v>
      </c>
      <c r="FC957" s="53" t="str">
        <f>IF(ISNUMBER(ER957),ER957*#REF!,"")</f>
        <v/>
      </c>
      <c r="FD957" s="53" t="str">
        <f>IF(ISNUMBER(ES957),ES957*#REF!,"")</f>
        <v/>
      </c>
      <c r="FE957" s="53" t="str">
        <f>IF(ISNUMBER(ET957),ET957*#REF!,"")</f>
        <v/>
      </c>
      <c r="FF957" s="52" t="str">
        <f>IF(ISNUMBER(EU957),EU957*#REF!,"")</f>
        <v/>
      </c>
      <c r="FG957" s="55" t="str">
        <f t="shared" si="1169"/>
        <v/>
      </c>
      <c r="FH957" s="55" t="str">
        <f t="shared" si="1170"/>
        <v/>
      </c>
      <c r="FI957" s="55" t="str">
        <f t="shared" si="1171"/>
        <v/>
      </c>
      <c r="FJ957" s="55" t="str">
        <f t="shared" si="1172"/>
        <v/>
      </c>
      <c r="FK957" s="55" t="str">
        <f t="shared" si="1173"/>
        <v/>
      </c>
      <c r="FL957" s="55" t="str">
        <f t="shared" si="1174"/>
        <v/>
      </c>
      <c r="FM957" s="55" t="str">
        <f t="shared" si="1175"/>
        <v/>
      </c>
      <c r="FN957" s="55" t="str">
        <f t="shared" si="1176"/>
        <v/>
      </c>
      <c r="FO957" s="55" t="str">
        <f t="shared" si="1177"/>
        <v/>
      </c>
      <c r="FP957" s="55" t="str">
        <f t="shared" si="1178"/>
        <v/>
      </c>
      <c r="FQ957" s="59" t="str">
        <f t="shared" si="1179"/>
        <v/>
      </c>
      <c r="FR957" s="53" t="str">
        <f t="shared" si="1130"/>
        <v/>
      </c>
      <c r="FS957" s="53">
        <f t="shared" si="1180"/>
        <v>0</v>
      </c>
      <c r="FT957" s="19">
        <f t="shared" si="1181"/>
        <v>1</v>
      </c>
      <c r="FU957" s="19">
        <f t="shared" si="1182"/>
        <v>0</v>
      </c>
      <c r="FV957" s="19">
        <f t="shared" si="1183"/>
        <v>0</v>
      </c>
      <c r="FW957" s="50">
        <f t="shared" si="1184"/>
        <v>0</v>
      </c>
      <c r="FX957" s="120">
        <f t="shared" si="1185"/>
        <v>0</v>
      </c>
      <c r="FY957" s="120">
        <f t="shared" si="1186"/>
        <v>0</v>
      </c>
      <c r="FZ957" s="120">
        <f t="shared" si="1187"/>
        <v>0</v>
      </c>
      <c r="GA957" s="120">
        <f t="shared" si="1188"/>
        <v>0</v>
      </c>
      <c r="GB957" s="120">
        <f t="shared" si="1189"/>
        <v>0</v>
      </c>
      <c r="GC957" s="120">
        <f t="shared" si="1190"/>
        <v>0</v>
      </c>
      <c r="GD957" s="120">
        <f t="shared" si="1191"/>
        <v>0</v>
      </c>
      <c r="GE957" s="120">
        <f t="shared" si="1192"/>
        <v>0</v>
      </c>
      <c r="GF957" s="120">
        <f t="shared" si="1193"/>
        <v>0</v>
      </c>
      <c r="GG957">
        <f t="shared" si="1194"/>
        <v>0</v>
      </c>
      <c r="GH957">
        <f t="shared" si="1195"/>
        <v>0</v>
      </c>
      <c r="GI957">
        <v>6</v>
      </c>
      <c r="GJ957" t="str">
        <f t="shared" si="1196"/>
        <v/>
      </c>
    </row>
    <row r="958" spans="1:192" ht="15" x14ac:dyDescent="0.25">
      <c r="A958" s="50">
        <f t="shared" si="1197"/>
        <v>957</v>
      </c>
      <c r="B958" t="s">
        <v>1053</v>
      </c>
      <c r="C958" t="s">
        <v>1054</v>
      </c>
      <c r="F958" s="271">
        <v>3533290</v>
      </c>
      <c r="G958" s="271">
        <v>5691720</v>
      </c>
      <c r="H958" s="77">
        <f t="shared" si="1134"/>
        <v>533202.25399999996</v>
      </c>
      <c r="I958" s="77">
        <f t="shared" si="1135"/>
        <v>5689883.102</v>
      </c>
      <c r="J958" s="66"/>
      <c r="K958" s="19" t="s">
        <v>1333</v>
      </c>
      <c r="L958" s="66">
        <v>150</v>
      </c>
      <c r="Q958" s="2" t="s">
        <v>1339</v>
      </c>
      <c r="R958" s="2" t="s">
        <v>2862</v>
      </c>
      <c r="S958" t="s">
        <v>1324</v>
      </c>
      <c r="T958" s="241" t="str">
        <f t="shared" si="1136"/>
        <v>-</v>
      </c>
      <c r="U958" s="241" t="str">
        <f t="shared" si="1137"/>
        <v>-</v>
      </c>
      <c r="V958" s="241" t="str">
        <f t="shared" si="1138"/>
        <v>-</v>
      </c>
      <c r="W958" s="241" t="str">
        <f t="shared" si="1129"/>
        <v>-</v>
      </c>
      <c r="X958" s="260">
        <f t="shared" si="1200"/>
        <v>6</v>
      </c>
      <c r="Y958" s="261" t="str">
        <f t="shared" si="1131"/>
        <v/>
      </c>
      <c r="AA958" s="48" t="s">
        <v>1783</v>
      </c>
      <c r="AB958" s="73">
        <v>2</v>
      </c>
      <c r="AC958" t="s">
        <v>1038</v>
      </c>
      <c r="AD958" t="s">
        <v>1883</v>
      </c>
      <c r="AE958" s="57" t="s">
        <v>1431</v>
      </c>
      <c r="AF958" s="66">
        <v>12.4</v>
      </c>
      <c r="AH958" s="108">
        <v>7</v>
      </c>
      <c r="AI958" s="272"/>
      <c r="AS958" s="204"/>
      <c r="AT958" s="249"/>
      <c r="AU958" s="51"/>
      <c r="AV958" s="51"/>
      <c r="AW958" s="239"/>
      <c r="AX958" s="203"/>
      <c r="AY958" s="203"/>
      <c r="AZ958" s="229">
        <v>464</v>
      </c>
      <c r="BO958" s="90"/>
      <c r="BP958" s="273"/>
      <c r="BQ958" s="90"/>
      <c r="BR958" s="90"/>
      <c r="BS958" s="90"/>
      <c r="BT958" s="90"/>
      <c r="BU958" s="90"/>
      <c r="BV958" s="90"/>
      <c r="BW958" s="90"/>
      <c r="BX958" s="90"/>
      <c r="BY958" s="90"/>
      <c r="BZ958" s="90"/>
      <c r="CA958" s="90"/>
      <c r="CB958" s="90"/>
      <c r="CC958" s="90"/>
      <c r="CD958" s="90"/>
      <c r="CE958" s="90"/>
      <c r="CF958" s="90"/>
      <c r="CG958" s="90"/>
      <c r="CH958" s="90"/>
      <c r="CI958" s="90"/>
      <c r="CJ958" s="90"/>
      <c r="CK958" s="90"/>
      <c r="CL958" s="91"/>
      <c r="CM958" s="90"/>
      <c r="CN958" s="90">
        <v>10</v>
      </c>
      <c r="CO958" s="90"/>
      <c r="DB958" s="103"/>
      <c r="DC958" s="90" t="s">
        <v>1801</v>
      </c>
      <c r="DD958" s="103"/>
      <c r="DE958" s="103">
        <v>-7.3</v>
      </c>
      <c r="DF958" s="90" t="s">
        <v>2535</v>
      </c>
      <c r="DG958" s="103">
        <v>-7.3</v>
      </c>
      <c r="DH958" s="103"/>
      <c r="DI958" s="103"/>
      <c r="DJ958" s="103"/>
      <c r="DK958" s="103"/>
      <c r="DL958" s="103"/>
      <c r="DM958" s="103"/>
      <c r="DN958" s="103"/>
      <c r="DO958" s="103"/>
      <c r="DP958" s="103"/>
      <c r="DQ958" s="103"/>
      <c r="DR958" s="103"/>
      <c r="DS958" s="104"/>
      <c r="DT958" s="50">
        <f t="shared" si="1141"/>
        <v>0</v>
      </c>
      <c r="DU958" s="73">
        <f t="shared" si="1142"/>
        <v>0</v>
      </c>
      <c r="DV958" s="73">
        <f t="shared" si="1143"/>
        <v>0</v>
      </c>
      <c r="DW958" s="73">
        <f t="shared" si="1144"/>
        <v>1</v>
      </c>
      <c r="DX958" s="73">
        <f t="shared" si="1145"/>
        <v>0</v>
      </c>
      <c r="DY958" s="125">
        <f t="shared" si="1146"/>
        <v>0</v>
      </c>
      <c r="DZ958" s="73">
        <f t="shared" si="1147"/>
        <v>1</v>
      </c>
      <c r="EA958" s="19">
        <f t="shared" si="1148"/>
        <v>0</v>
      </c>
      <c r="EB958" s="50">
        <f t="shared" si="1149"/>
        <v>0</v>
      </c>
      <c r="EC958" s="19">
        <f t="shared" si="1150"/>
        <v>0</v>
      </c>
      <c r="ED958" s="19">
        <f t="shared" si="1151"/>
        <v>0</v>
      </c>
      <c r="EE958" s="19">
        <f t="shared" si="1152"/>
        <v>0</v>
      </c>
      <c r="EF958" s="50">
        <f t="shared" si="1153"/>
        <v>1</v>
      </c>
      <c r="EG958" s="19">
        <f t="shared" si="1154"/>
        <v>1</v>
      </c>
      <c r="EH958" s="19">
        <f t="shared" si="1155"/>
        <v>0</v>
      </c>
      <c r="EI958" s="50">
        <f t="shared" si="1156"/>
        <v>0</v>
      </c>
      <c r="EJ958" s="125">
        <f t="shared" si="1157"/>
        <v>1</v>
      </c>
      <c r="EK958" t="str">
        <f t="shared" si="1158"/>
        <v/>
      </c>
      <c r="EL958" t="str">
        <f t="shared" si="1159"/>
        <v/>
      </c>
      <c r="EM958" t="str">
        <f t="shared" si="1160"/>
        <v/>
      </c>
      <c r="EN958" t="str">
        <f t="shared" si="1161"/>
        <v/>
      </c>
      <c r="EO958" t="str">
        <f t="shared" si="1162"/>
        <v/>
      </c>
      <c r="EP958" t="str">
        <f t="shared" si="1163"/>
        <v/>
      </c>
      <c r="EQ958">
        <f t="shared" si="1164"/>
        <v>464</v>
      </c>
      <c r="ER958" t="str">
        <f t="shared" si="1165"/>
        <v/>
      </c>
      <c r="ES958" t="str">
        <f t="shared" si="1166"/>
        <v/>
      </c>
      <c r="ET958" t="str">
        <f t="shared" si="1167"/>
        <v/>
      </c>
      <c r="EU958" s="61" t="str">
        <f t="shared" si="1168"/>
        <v/>
      </c>
      <c r="EV958" s="53" t="str">
        <f>IF(ISNUMBER(EK958),EK958*#REF!,"")</f>
        <v/>
      </c>
      <c r="EW958" s="53" t="str">
        <f>IF(ISNUMBER(EL958),EL958*#REF!,"")</f>
        <v/>
      </c>
      <c r="EX958" s="53" t="str">
        <f>IF(ISNUMBER(EM958),EM958*#REF!,"")</f>
        <v/>
      </c>
      <c r="EY958" s="53" t="str">
        <f>IF(ISNUMBER(EN958),EN958*#REF!,"")</f>
        <v/>
      </c>
      <c r="EZ958" s="53" t="str">
        <f>IF(ISNUMBER(EO958),EO958*#REF!,"")</f>
        <v/>
      </c>
      <c r="FA958" s="53" t="str">
        <f>IF(ISNUMBER(EP958),EP958*#REF!,"")</f>
        <v/>
      </c>
      <c r="FB958" s="53" t="e">
        <f>IF(ISNUMBER(EQ958),EQ958*#REF!,"")</f>
        <v>#REF!</v>
      </c>
      <c r="FC958" s="53" t="str">
        <f>IF(ISNUMBER(ER958),ER958*#REF!,"")</f>
        <v/>
      </c>
      <c r="FD958" s="53" t="str">
        <f>IF(ISNUMBER(ES958),ES958*#REF!,"")</f>
        <v/>
      </c>
      <c r="FE958" s="53" t="str">
        <f>IF(ISNUMBER(ET958),ET958*#REF!,"")</f>
        <v/>
      </c>
      <c r="FF958" s="52" t="str">
        <f>IF(ISNUMBER(EU958),EU958*#REF!,"")</f>
        <v/>
      </c>
      <c r="FG958" s="55" t="str">
        <f t="shared" si="1169"/>
        <v/>
      </c>
      <c r="FH958" s="55" t="str">
        <f t="shared" si="1170"/>
        <v/>
      </c>
      <c r="FI958" s="55" t="str">
        <f t="shared" si="1171"/>
        <v/>
      </c>
      <c r="FJ958" s="55" t="str">
        <f t="shared" si="1172"/>
        <v/>
      </c>
      <c r="FK958" s="55" t="str">
        <f t="shared" si="1173"/>
        <v/>
      </c>
      <c r="FL958" s="55" t="str">
        <f t="shared" si="1174"/>
        <v/>
      </c>
      <c r="FM958" s="55" t="str">
        <f t="shared" si="1175"/>
        <v/>
      </c>
      <c r="FN958" s="55" t="str">
        <f t="shared" si="1176"/>
        <v/>
      </c>
      <c r="FO958" s="55" t="str">
        <f t="shared" si="1177"/>
        <v/>
      </c>
      <c r="FP958" s="55" t="str">
        <f t="shared" si="1178"/>
        <v/>
      </c>
      <c r="FQ958" s="59" t="str">
        <f t="shared" si="1179"/>
        <v/>
      </c>
      <c r="FR958" s="53" t="str">
        <f t="shared" si="1130"/>
        <v/>
      </c>
      <c r="FS958" s="53">
        <f t="shared" si="1180"/>
        <v>0</v>
      </c>
      <c r="FT958" s="19">
        <f t="shared" si="1181"/>
        <v>1</v>
      </c>
      <c r="FU958" s="19">
        <f t="shared" si="1182"/>
        <v>0</v>
      </c>
      <c r="FV958" s="19">
        <f t="shared" si="1183"/>
        <v>0</v>
      </c>
      <c r="FW958" s="50">
        <f t="shared" si="1184"/>
        <v>0</v>
      </c>
      <c r="FX958" s="120">
        <f t="shared" si="1185"/>
        <v>0</v>
      </c>
      <c r="FY958" s="120">
        <f t="shared" si="1186"/>
        <v>0</v>
      </c>
      <c r="FZ958" s="120">
        <f t="shared" si="1187"/>
        <v>0</v>
      </c>
      <c r="GA958" s="120">
        <f t="shared" si="1188"/>
        <v>0</v>
      </c>
      <c r="GB958" s="120">
        <f t="shared" si="1189"/>
        <v>0</v>
      </c>
      <c r="GC958" s="120">
        <f t="shared" si="1190"/>
        <v>0</v>
      </c>
      <c r="GD958" s="120">
        <f t="shared" si="1191"/>
        <v>0</v>
      </c>
      <c r="GE958" s="120">
        <f t="shared" si="1192"/>
        <v>0</v>
      </c>
      <c r="GF958" s="120">
        <f t="shared" si="1193"/>
        <v>0</v>
      </c>
      <c r="GG958">
        <f t="shared" si="1194"/>
        <v>0</v>
      </c>
      <c r="GH958">
        <f t="shared" si="1195"/>
        <v>0</v>
      </c>
      <c r="GI958">
        <v>6</v>
      </c>
      <c r="GJ958" t="str">
        <f t="shared" si="1196"/>
        <v/>
      </c>
    </row>
    <row r="959" spans="1:192" ht="15" x14ac:dyDescent="0.25">
      <c r="A959" s="50">
        <f t="shared" si="1197"/>
        <v>958</v>
      </c>
      <c r="B959" t="s">
        <v>1053</v>
      </c>
      <c r="C959" t="s">
        <v>1054</v>
      </c>
      <c r="F959" s="271">
        <v>3533290</v>
      </c>
      <c r="G959" s="271">
        <v>5691720</v>
      </c>
      <c r="H959" s="77">
        <f t="shared" si="1134"/>
        <v>533202.25399999996</v>
      </c>
      <c r="I959" s="77">
        <f t="shared" si="1135"/>
        <v>5689883.102</v>
      </c>
      <c r="J959" s="66"/>
      <c r="K959" s="19" t="s">
        <v>1333</v>
      </c>
      <c r="L959" s="66">
        <v>150</v>
      </c>
      <c r="Q959" s="2" t="s">
        <v>1339</v>
      </c>
      <c r="R959" s="2" t="s">
        <v>2862</v>
      </c>
      <c r="S959" t="s">
        <v>1324</v>
      </c>
      <c r="T959" s="241" t="str">
        <f t="shared" si="1136"/>
        <v>-</v>
      </c>
      <c r="U959" s="241" t="str">
        <f t="shared" si="1137"/>
        <v>-</v>
      </c>
      <c r="V959" s="241" t="str">
        <f t="shared" si="1138"/>
        <v>-</v>
      </c>
      <c r="W959" s="241" t="str">
        <f t="shared" si="1129"/>
        <v>-</v>
      </c>
      <c r="X959" s="260">
        <f t="shared" si="1200"/>
        <v>6</v>
      </c>
      <c r="Y959" s="261" t="str">
        <f t="shared" si="1131"/>
        <v/>
      </c>
      <c r="AA959" s="48" t="s">
        <v>1805</v>
      </c>
      <c r="AB959" s="73">
        <v>3</v>
      </c>
      <c r="AC959" t="s">
        <v>1038</v>
      </c>
      <c r="AD959" t="s">
        <v>1883</v>
      </c>
      <c r="AE959" s="56"/>
      <c r="AF959" s="128">
        <v>12</v>
      </c>
      <c r="AG959" s="19">
        <v>676</v>
      </c>
      <c r="AH959" s="19">
        <v>7.8</v>
      </c>
      <c r="AI959" s="272"/>
      <c r="AS959" s="204"/>
      <c r="AT959" s="249"/>
      <c r="AU959" s="51"/>
      <c r="AV959" s="51"/>
      <c r="AW959" s="239"/>
      <c r="AX959" s="203"/>
      <c r="AY959" s="203"/>
      <c r="AZ959" s="229">
        <v>116</v>
      </c>
      <c r="BO959" s="90"/>
      <c r="BP959" s="273"/>
      <c r="BQ959" s="90"/>
      <c r="BR959" s="90"/>
      <c r="BS959" s="90"/>
      <c r="BT959" s="90"/>
      <c r="BU959" s="90"/>
      <c r="BV959" s="90"/>
      <c r="BW959" s="90"/>
      <c r="BX959" s="90"/>
      <c r="BY959" s="90"/>
      <c r="BZ959" s="90"/>
      <c r="CA959" s="90"/>
      <c r="CB959" s="90"/>
      <c r="CC959" s="90"/>
      <c r="CD959" s="90"/>
      <c r="CE959" s="90"/>
      <c r="CF959" s="90"/>
      <c r="CG959" s="90"/>
      <c r="CH959" s="90"/>
      <c r="CI959" s="90"/>
      <c r="CJ959" s="90"/>
      <c r="CK959" s="90"/>
      <c r="CL959" s="91"/>
      <c r="CM959" s="90"/>
      <c r="CN959" s="90">
        <v>7</v>
      </c>
      <c r="CO959" s="90"/>
      <c r="DB959" s="103"/>
      <c r="DC959" s="90" t="s">
        <v>1801</v>
      </c>
      <c r="DD959" s="103"/>
      <c r="DE959" s="103">
        <v>-3.8</v>
      </c>
      <c r="DF959" s="90" t="s">
        <v>2536</v>
      </c>
      <c r="DG959" s="103">
        <v>-3.8</v>
      </c>
      <c r="DH959" s="103"/>
      <c r="DI959" s="103"/>
      <c r="DJ959" s="103"/>
      <c r="DK959" s="103"/>
      <c r="DL959" s="103"/>
      <c r="DM959" s="103"/>
      <c r="DN959" s="103"/>
      <c r="DO959" s="103"/>
      <c r="DP959" s="103"/>
      <c r="DQ959" s="103"/>
      <c r="DR959" s="103"/>
      <c r="DS959" s="104"/>
      <c r="DT959" s="50">
        <f t="shared" si="1141"/>
        <v>0</v>
      </c>
      <c r="DU959" s="73">
        <f t="shared" si="1142"/>
        <v>0</v>
      </c>
      <c r="DV959" s="73">
        <f t="shared" si="1143"/>
        <v>0</v>
      </c>
      <c r="DW959" s="73">
        <f t="shared" si="1144"/>
        <v>1</v>
      </c>
      <c r="DX959" s="73">
        <f t="shared" si="1145"/>
        <v>0</v>
      </c>
      <c r="DY959" s="125">
        <f t="shared" si="1146"/>
        <v>0</v>
      </c>
      <c r="DZ959" s="73">
        <f t="shared" si="1147"/>
        <v>1</v>
      </c>
      <c r="EA959" s="19">
        <f t="shared" si="1148"/>
        <v>0</v>
      </c>
      <c r="EB959" s="50">
        <f t="shared" si="1149"/>
        <v>0</v>
      </c>
      <c r="EC959" s="19">
        <f t="shared" si="1150"/>
        <v>0</v>
      </c>
      <c r="ED959" s="19">
        <f t="shared" si="1151"/>
        <v>0</v>
      </c>
      <c r="EE959" s="19">
        <f t="shared" si="1152"/>
        <v>0</v>
      </c>
      <c r="EF959" s="50">
        <f t="shared" si="1153"/>
        <v>1</v>
      </c>
      <c r="EG959" s="19">
        <f t="shared" si="1154"/>
        <v>1</v>
      </c>
      <c r="EH959" s="19">
        <f t="shared" si="1155"/>
        <v>0</v>
      </c>
      <c r="EI959" s="50">
        <f t="shared" si="1156"/>
        <v>0</v>
      </c>
      <c r="EJ959" s="125">
        <f t="shared" si="1157"/>
        <v>1</v>
      </c>
      <c r="EK959" t="str">
        <f t="shared" si="1158"/>
        <v/>
      </c>
      <c r="EL959" t="str">
        <f t="shared" si="1159"/>
        <v/>
      </c>
      <c r="EM959" t="str">
        <f t="shared" si="1160"/>
        <v/>
      </c>
      <c r="EN959" t="str">
        <f t="shared" si="1161"/>
        <v/>
      </c>
      <c r="EO959" t="str">
        <f t="shared" si="1162"/>
        <v/>
      </c>
      <c r="EP959" t="str">
        <f t="shared" si="1163"/>
        <v/>
      </c>
      <c r="EQ959">
        <f t="shared" si="1164"/>
        <v>116</v>
      </c>
      <c r="ER959" t="str">
        <f t="shared" si="1165"/>
        <v/>
      </c>
      <c r="ES959" t="str">
        <f t="shared" si="1166"/>
        <v/>
      </c>
      <c r="ET959" t="str">
        <f t="shared" si="1167"/>
        <v/>
      </c>
      <c r="EU959" s="61" t="str">
        <f t="shared" si="1168"/>
        <v/>
      </c>
      <c r="EV959" s="53" t="str">
        <f>IF(ISNUMBER(EK959),EK959*#REF!,"")</f>
        <v/>
      </c>
      <c r="EW959" s="53" t="str">
        <f>IF(ISNUMBER(EL959),EL959*#REF!,"")</f>
        <v/>
      </c>
      <c r="EX959" s="53" t="str">
        <f>IF(ISNUMBER(EM959),EM959*#REF!,"")</f>
        <v/>
      </c>
      <c r="EY959" s="53" t="str">
        <f>IF(ISNUMBER(EN959),EN959*#REF!,"")</f>
        <v/>
      </c>
      <c r="EZ959" s="53" t="str">
        <f>IF(ISNUMBER(EO959),EO959*#REF!,"")</f>
        <v/>
      </c>
      <c r="FA959" s="53" t="str">
        <f>IF(ISNUMBER(EP959),EP959*#REF!,"")</f>
        <v/>
      </c>
      <c r="FB959" s="53" t="e">
        <f>IF(ISNUMBER(EQ959),EQ959*#REF!,"")</f>
        <v>#REF!</v>
      </c>
      <c r="FC959" s="53" t="str">
        <f>IF(ISNUMBER(ER959),ER959*#REF!,"")</f>
        <v/>
      </c>
      <c r="FD959" s="53" t="str">
        <f>IF(ISNUMBER(ES959),ES959*#REF!,"")</f>
        <v/>
      </c>
      <c r="FE959" s="53" t="str">
        <f>IF(ISNUMBER(ET959),ET959*#REF!,"")</f>
        <v/>
      </c>
      <c r="FF959" s="52" t="str">
        <f>IF(ISNUMBER(EU959),EU959*#REF!,"")</f>
        <v/>
      </c>
      <c r="FG959" s="55" t="str">
        <f t="shared" si="1169"/>
        <v/>
      </c>
      <c r="FH959" s="55" t="str">
        <f t="shared" si="1170"/>
        <v/>
      </c>
      <c r="FI959" s="55" t="str">
        <f t="shared" si="1171"/>
        <v/>
      </c>
      <c r="FJ959" s="55" t="str">
        <f t="shared" si="1172"/>
        <v/>
      </c>
      <c r="FK959" s="55" t="str">
        <f t="shared" si="1173"/>
        <v/>
      </c>
      <c r="FL959" s="55" t="str">
        <f t="shared" si="1174"/>
        <v/>
      </c>
      <c r="FM959" s="55" t="str">
        <f t="shared" si="1175"/>
        <v/>
      </c>
      <c r="FN959" s="55" t="str">
        <f t="shared" si="1176"/>
        <v/>
      </c>
      <c r="FO959" s="55" t="str">
        <f t="shared" si="1177"/>
        <v/>
      </c>
      <c r="FP959" s="55" t="str">
        <f t="shared" si="1178"/>
        <v/>
      </c>
      <c r="FQ959" s="59" t="str">
        <f t="shared" si="1179"/>
        <v/>
      </c>
      <c r="FR959" s="53" t="str">
        <f t="shared" si="1130"/>
        <v/>
      </c>
      <c r="FS959" s="53">
        <f t="shared" si="1180"/>
        <v>0</v>
      </c>
      <c r="FT959" s="19">
        <f t="shared" si="1181"/>
        <v>1</v>
      </c>
      <c r="FU959" s="19">
        <f t="shared" si="1182"/>
        <v>0</v>
      </c>
      <c r="FV959" s="19">
        <f t="shared" si="1183"/>
        <v>0</v>
      </c>
      <c r="FW959" s="50">
        <f t="shared" si="1184"/>
        <v>0</v>
      </c>
      <c r="FX959" s="120">
        <f t="shared" si="1185"/>
        <v>0</v>
      </c>
      <c r="FY959" s="120">
        <f t="shared" si="1186"/>
        <v>0</v>
      </c>
      <c r="FZ959" s="120">
        <f t="shared" si="1187"/>
        <v>0</v>
      </c>
      <c r="GA959" s="120">
        <f t="shared" si="1188"/>
        <v>0</v>
      </c>
      <c r="GB959" s="120">
        <f t="shared" si="1189"/>
        <v>0</v>
      </c>
      <c r="GC959" s="120">
        <f t="shared" si="1190"/>
        <v>0</v>
      </c>
      <c r="GD959" s="120">
        <f t="shared" si="1191"/>
        <v>0</v>
      </c>
      <c r="GE959" s="120">
        <f t="shared" si="1192"/>
        <v>0</v>
      </c>
      <c r="GF959" s="120">
        <f t="shared" si="1193"/>
        <v>0</v>
      </c>
      <c r="GG959">
        <f t="shared" si="1194"/>
        <v>0</v>
      </c>
      <c r="GH959">
        <f t="shared" si="1195"/>
        <v>0</v>
      </c>
      <c r="GI959">
        <v>6</v>
      </c>
      <c r="GJ959" t="str">
        <f t="shared" si="1196"/>
        <v/>
      </c>
    </row>
    <row r="960" spans="1:192" ht="15" x14ac:dyDescent="0.25">
      <c r="A960" s="50">
        <f t="shared" si="1197"/>
        <v>959</v>
      </c>
      <c r="B960" t="s">
        <v>1053</v>
      </c>
      <c r="C960" t="s">
        <v>1054</v>
      </c>
      <c r="F960" s="271">
        <v>3533290</v>
      </c>
      <c r="G960" s="271">
        <v>5691720</v>
      </c>
      <c r="H960" s="77">
        <f t="shared" si="1134"/>
        <v>533202.25399999996</v>
      </c>
      <c r="I960" s="77">
        <f t="shared" si="1135"/>
        <v>5689883.102</v>
      </c>
      <c r="J960" s="66"/>
      <c r="K960" s="19" t="s">
        <v>1333</v>
      </c>
      <c r="L960" s="66">
        <v>150</v>
      </c>
      <c r="Q960" s="2" t="s">
        <v>1339</v>
      </c>
      <c r="R960" s="2" t="s">
        <v>2862</v>
      </c>
      <c r="S960" t="s">
        <v>1324</v>
      </c>
      <c r="T960" s="241" t="str">
        <f t="shared" si="1136"/>
        <v>-</v>
      </c>
      <c r="U960" s="241" t="str">
        <f t="shared" si="1137"/>
        <v>M</v>
      </c>
      <c r="V960" s="241" t="str">
        <f t="shared" si="1138"/>
        <v>-</v>
      </c>
      <c r="W960" s="241" t="str">
        <f t="shared" si="1129"/>
        <v>-</v>
      </c>
      <c r="X960" s="260">
        <f t="shared" si="1200"/>
        <v>6</v>
      </c>
      <c r="Y960" s="261" t="str">
        <f t="shared" si="1131"/>
        <v/>
      </c>
      <c r="AA960" s="131">
        <v>34373</v>
      </c>
      <c r="AB960" s="73">
        <v>4</v>
      </c>
      <c r="AC960" t="s">
        <v>1038</v>
      </c>
      <c r="AD960" t="s">
        <v>1888</v>
      </c>
      <c r="AE960" s="57" t="s">
        <v>2106</v>
      </c>
      <c r="AF960" s="66">
        <v>12.5</v>
      </c>
      <c r="AG960" s="19">
        <v>1605</v>
      </c>
      <c r="AH960" s="19">
        <v>6.77</v>
      </c>
      <c r="AI960" s="272"/>
      <c r="AN960">
        <v>49.5</v>
      </c>
      <c r="AO960">
        <v>21.9</v>
      </c>
      <c r="AP960" s="108">
        <v>1</v>
      </c>
      <c r="AS960" s="193">
        <f>SUM(AU960:BN960)+SUM(BO960:CL960)/1000</f>
        <v>1385.1299999999999</v>
      </c>
      <c r="AT960" s="248" t="str">
        <f>FR960</f>
        <v/>
      </c>
      <c r="AU960">
        <v>51</v>
      </c>
      <c r="AV960">
        <v>77</v>
      </c>
      <c r="AW960" s="140">
        <v>227</v>
      </c>
      <c r="AX960" s="120">
        <v>78</v>
      </c>
      <c r="AY960" s="120">
        <v>465</v>
      </c>
      <c r="AZ960" s="217">
        <v>478</v>
      </c>
      <c r="BB960" s="55">
        <v>7.2</v>
      </c>
      <c r="BD960">
        <v>0.03</v>
      </c>
      <c r="BE960">
        <v>0.61</v>
      </c>
      <c r="BF960">
        <v>0.28999999999999998</v>
      </c>
      <c r="BJ960">
        <v>1</v>
      </c>
      <c r="BO960" s="90"/>
      <c r="BP960" s="273"/>
      <c r="BQ960" s="90"/>
      <c r="BR960" s="90"/>
      <c r="BS960" s="90"/>
      <c r="BT960" s="90"/>
      <c r="BU960" s="90"/>
      <c r="BV960" s="90"/>
      <c r="BW960" s="90"/>
      <c r="BX960" s="90"/>
      <c r="BY960" s="90"/>
      <c r="BZ960" s="90"/>
      <c r="CA960" s="90"/>
      <c r="CB960" s="90"/>
      <c r="CC960" s="90"/>
      <c r="CD960" s="90"/>
      <c r="CE960" s="90"/>
      <c r="CF960" s="90"/>
      <c r="CG960" s="90"/>
      <c r="CH960" s="90"/>
      <c r="CI960" s="90"/>
      <c r="CJ960" s="90"/>
      <c r="CK960" s="90"/>
      <c r="CL960" s="91"/>
      <c r="CM960" s="90"/>
      <c r="CN960" s="90">
        <v>147</v>
      </c>
      <c r="CO960" s="90"/>
      <c r="DB960" s="103"/>
      <c r="DC960" s="90" t="s">
        <v>1795</v>
      </c>
      <c r="DD960" s="103"/>
      <c r="DE960" s="103">
        <v>-9.6999999999999993</v>
      </c>
      <c r="DF960" s="90" t="s">
        <v>2537</v>
      </c>
      <c r="DG960" s="103">
        <v>-9.6999999999999993</v>
      </c>
      <c r="DH960" s="103"/>
      <c r="DI960" s="103"/>
      <c r="DJ960" s="103"/>
      <c r="DK960" s="103"/>
      <c r="DL960" s="103"/>
      <c r="DM960" s="103"/>
      <c r="DN960" s="103"/>
      <c r="DO960" s="103"/>
      <c r="DP960" s="103"/>
      <c r="DQ960" s="103"/>
      <c r="DR960" s="103"/>
      <c r="DS960" s="104"/>
      <c r="DT960" s="50">
        <f t="shared" si="1141"/>
        <v>0</v>
      </c>
      <c r="DU960" s="73">
        <f t="shared" si="1142"/>
        <v>0</v>
      </c>
      <c r="DV960" s="73">
        <f t="shared" si="1143"/>
        <v>0</v>
      </c>
      <c r="DW960" s="73">
        <f t="shared" si="1144"/>
        <v>1</v>
      </c>
      <c r="DX960" s="73">
        <f t="shared" si="1145"/>
        <v>0</v>
      </c>
      <c r="DY960" s="125">
        <f t="shared" si="1146"/>
        <v>0</v>
      </c>
      <c r="DZ960" s="73">
        <f t="shared" si="1147"/>
        <v>1</v>
      </c>
      <c r="EA960" s="19">
        <f t="shared" si="1148"/>
        <v>0</v>
      </c>
      <c r="EB960" s="50">
        <f t="shared" si="1149"/>
        <v>0</v>
      </c>
      <c r="EC960" s="19">
        <f t="shared" si="1150"/>
        <v>0</v>
      </c>
      <c r="ED960" s="19">
        <f t="shared" si="1151"/>
        <v>1</v>
      </c>
      <c r="EE960" s="19">
        <f t="shared" si="1152"/>
        <v>0</v>
      </c>
      <c r="EF960" s="50">
        <f t="shared" si="1153"/>
        <v>0</v>
      </c>
      <c r="EG960" s="19">
        <f t="shared" si="1154"/>
        <v>1</v>
      </c>
      <c r="EH960" s="19">
        <f t="shared" si="1155"/>
        <v>0</v>
      </c>
      <c r="EI960" s="50">
        <f t="shared" si="1156"/>
        <v>0</v>
      </c>
      <c r="EJ960" s="125">
        <f t="shared" si="1157"/>
        <v>2</v>
      </c>
      <c r="EK960">
        <f t="shared" si="1158"/>
        <v>51</v>
      </c>
      <c r="EL960">
        <f t="shared" si="1159"/>
        <v>7.2</v>
      </c>
      <c r="EM960">
        <f t="shared" si="1160"/>
        <v>77</v>
      </c>
      <c r="EN960">
        <f t="shared" si="1161"/>
        <v>227</v>
      </c>
      <c r="EO960">
        <f t="shared" si="1162"/>
        <v>0.28999999999999998</v>
      </c>
      <c r="EP960">
        <f t="shared" si="1163"/>
        <v>0.61</v>
      </c>
      <c r="EQ960">
        <f t="shared" si="1164"/>
        <v>478</v>
      </c>
      <c r="ER960" t="str">
        <f t="shared" si="1165"/>
        <v/>
      </c>
      <c r="ES960">
        <f t="shared" si="1166"/>
        <v>1</v>
      </c>
      <c r="ET960">
        <f t="shared" si="1167"/>
        <v>465</v>
      </c>
      <c r="EU960" s="61">
        <f t="shared" si="1168"/>
        <v>78</v>
      </c>
      <c r="EV960" s="53" t="e">
        <f>IF(ISNUMBER(EK960),EK960*#REF!,"")</f>
        <v>#REF!</v>
      </c>
      <c r="EW960" s="53" t="e">
        <f>IF(ISNUMBER(EL960),EL960*#REF!,"")</f>
        <v>#REF!</v>
      </c>
      <c r="EX960" s="53" t="e">
        <f>IF(ISNUMBER(EM960),EM960*#REF!,"")</f>
        <v>#REF!</v>
      </c>
      <c r="EY960" s="53" t="e">
        <f>IF(ISNUMBER(EN960),EN960*#REF!,"")</f>
        <v>#REF!</v>
      </c>
      <c r="EZ960" s="53" t="e">
        <f>IF(ISNUMBER(EO960),EO960*#REF!,"")</f>
        <v>#REF!</v>
      </c>
      <c r="FA960" s="53" t="e">
        <f>IF(ISNUMBER(EP960),EP960*#REF!,"")</f>
        <v>#REF!</v>
      </c>
      <c r="FB960" s="53" t="e">
        <f>IF(ISNUMBER(EQ960),EQ960*#REF!,"")</f>
        <v>#REF!</v>
      </c>
      <c r="FC960" s="53" t="str">
        <f>IF(ISNUMBER(ER960),ER960*#REF!,"")</f>
        <v/>
      </c>
      <c r="FD960" s="53" t="e">
        <f>IF(ISNUMBER(ES960),ES960*#REF!,"")</f>
        <v>#REF!</v>
      </c>
      <c r="FE960" s="53" t="e">
        <f>IF(ISNUMBER(ET960),ET960*#REF!,"")</f>
        <v>#REF!</v>
      </c>
      <c r="FF960" s="52" t="e">
        <f>IF(ISNUMBER(EU960),EU960*#REF!,"")</f>
        <v>#REF!</v>
      </c>
      <c r="FG960" s="55" t="str">
        <f t="shared" si="1169"/>
        <v/>
      </c>
      <c r="FH960" s="55" t="str">
        <f t="shared" si="1170"/>
        <v/>
      </c>
      <c r="FI960" s="55" t="str">
        <f t="shared" si="1171"/>
        <v/>
      </c>
      <c r="FJ960" s="55" t="str">
        <f t="shared" si="1172"/>
        <v/>
      </c>
      <c r="FK960" s="55" t="str">
        <f t="shared" si="1173"/>
        <v/>
      </c>
      <c r="FL960" s="55" t="str">
        <f t="shared" si="1174"/>
        <v/>
      </c>
      <c r="FM960" s="55" t="str">
        <f t="shared" si="1175"/>
        <v/>
      </c>
      <c r="FN960" s="55" t="str">
        <f t="shared" si="1176"/>
        <v/>
      </c>
      <c r="FO960" s="55" t="str">
        <f t="shared" si="1177"/>
        <v/>
      </c>
      <c r="FP960" s="55" t="str">
        <f t="shared" si="1178"/>
        <v/>
      </c>
      <c r="FQ960" s="59" t="str">
        <f t="shared" si="1179"/>
        <v/>
      </c>
      <c r="FR960" s="53" t="str">
        <f t="shared" si="1130"/>
        <v/>
      </c>
      <c r="FS960" s="53" t="e">
        <f t="shared" si="1180"/>
        <v>#VALUE!</v>
      </c>
      <c r="FT960" s="19" t="e">
        <f t="shared" si="1181"/>
        <v>#VALUE!</v>
      </c>
      <c r="FU960" s="19" t="e">
        <f t="shared" si="1182"/>
        <v>#VALUE!</v>
      </c>
      <c r="FV960" s="19" t="e">
        <f t="shared" si="1183"/>
        <v>#VALUE!</v>
      </c>
      <c r="FW960" s="50" t="e">
        <f t="shared" si="1184"/>
        <v>#VALUE!</v>
      </c>
      <c r="FX960" s="120">
        <f t="shared" si="1185"/>
        <v>0</v>
      </c>
      <c r="FY960" s="120">
        <f t="shared" si="1186"/>
        <v>0</v>
      </c>
      <c r="FZ960" s="120">
        <f t="shared" si="1187"/>
        <v>0</v>
      </c>
      <c r="GA960" s="120">
        <f t="shared" si="1188"/>
        <v>0</v>
      </c>
      <c r="GB960" s="120">
        <f t="shared" si="1189"/>
        <v>0</v>
      </c>
      <c r="GC960" s="120">
        <f t="shared" si="1190"/>
        <v>0</v>
      </c>
      <c r="GD960" s="120">
        <f t="shared" si="1191"/>
        <v>0</v>
      </c>
      <c r="GE960" s="120">
        <f t="shared" si="1192"/>
        <v>0</v>
      </c>
      <c r="GF960" s="120">
        <f t="shared" si="1193"/>
        <v>0</v>
      </c>
      <c r="GG960">
        <f t="shared" si="1194"/>
        <v>0</v>
      </c>
      <c r="GH960">
        <f t="shared" si="1195"/>
        <v>0</v>
      </c>
      <c r="GI960">
        <v>6</v>
      </c>
      <c r="GJ960" t="str">
        <f t="shared" si="1196"/>
        <v/>
      </c>
    </row>
    <row r="961" spans="1:192" ht="15" x14ac:dyDescent="0.25">
      <c r="A961" s="50">
        <f t="shared" si="1197"/>
        <v>960</v>
      </c>
      <c r="B961" t="s">
        <v>1053</v>
      </c>
      <c r="C961" t="s">
        <v>1055</v>
      </c>
      <c r="F961" s="271">
        <v>3533280</v>
      </c>
      <c r="G961" s="271">
        <v>5693460</v>
      </c>
      <c r="H961" s="77">
        <f t="shared" si="1134"/>
        <v>533192.25799999991</v>
      </c>
      <c r="I961" s="77">
        <f t="shared" si="1135"/>
        <v>5691622.4060000004</v>
      </c>
      <c r="J961" s="66"/>
      <c r="K961" s="19" t="s">
        <v>1333</v>
      </c>
      <c r="L961" s="66">
        <v>180</v>
      </c>
      <c r="Q961" s="2" t="s">
        <v>1339</v>
      </c>
      <c r="R961" s="2" t="s">
        <v>2862</v>
      </c>
      <c r="S961" t="s">
        <v>1324</v>
      </c>
      <c r="T961" s="241" t="str">
        <f t="shared" si="1136"/>
        <v>-</v>
      </c>
      <c r="U961" s="241" t="str">
        <f t="shared" si="1137"/>
        <v>-</v>
      </c>
      <c r="V961" s="241" t="str">
        <f t="shared" si="1138"/>
        <v>-</v>
      </c>
      <c r="W961" s="241" t="str">
        <f t="shared" si="1129"/>
        <v>-</v>
      </c>
      <c r="X961" s="260">
        <f t="shared" si="1200"/>
        <v>6</v>
      </c>
      <c r="Y961" s="261" t="str">
        <f t="shared" si="1131"/>
        <v/>
      </c>
      <c r="AA961" s="48" t="s">
        <v>1779</v>
      </c>
      <c r="AB961" s="73">
        <v>1</v>
      </c>
      <c r="AC961" t="s">
        <v>1038</v>
      </c>
      <c r="AD961" t="s">
        <v>1883</v>
      </c>
      <c r="AE961" s="57" t="s">
        <v>1431</v>
      </c>
      <c r="AF961" s="66">
        <v>12.4</v>
      </c>
      <c r="AH961" s="19">
        <v>7.3</v>
      </c>
      <c r="AI961" s="272"/>
      <c r="AS961" s="204"/>
      <c r="AT961" s="249"/>
      <c r="AU961" s="51"/>
      <c r="AV961" s="51"/>
      <c r="AW961" s="239"/>
      <c r="AX961" s="203"/>
      <c r="AY961" s="203"/>
      <c r="AZ961" s="229">
        <v>318</v>
      </c>
      <c r="BO961" s="90"/>
      <c r="BP961" s="273"/>
      <c r="BQ961" s="90"/>
      <c r="BR961" s="90"/>
      <c r="BS961" s="90"/>
      <c r="BT961" s="90"/>
      <c r="BU961" s="90"/>
      <c r="BV961" s="90"/>
      <c r="BW961" s="90"/>
      <c r="BX961" s="90"/>
      <c r="BY961" s="90"/>
      <c r="BZ961" s="90"/>
      <c r="CA961" s="90"/>
      <c r="CB961" s="90"/>
      <c r="CC961" s="90"/>
      <c r="CD961" s="90"/>
      <c r="CE961" s="90"/>
      <c r="CF961" s="90"/>
      <c r="CG961" s="90"/>
      <c r="CH961" s="90"/>
      <c r="CI961" s="90"/>
      <c r="CJ961" s="90"/>
      <c r="CK961" s="90"/>
      <c r="CL961" s="91"/>
      <c r="CM961" s="90"/>
      <c r="CN961" s="90">
        <v>22</v>
      </c>
      <c r="CO961" s="90"/>
      <c r="DB961" s="103"/>
      <c r="DC961" s="90" t="s">
        <v>1884</v>
      </c>
      <c r="DD961" s="103"/>
      <c r="DE961" s="103">
        <v>-13.6</v>
      </c>
      <c r="DF961" s="90" t="s">
        <v>2538</v>
      </c>
      <c r="DG961" s="103">
        <v>-13.6</v>
      </c>
      <c r="DH961" s="103"/>
      <c r="DI961" s="103"/>
      <c r="DJ961" s="103"/>
      <c r="DK961" s="103"/>
      <c r="DL961" s="103"/>
      <c r="DM961" s="103"/>
      <c r="DN961" s="103"/>
      <c r="DO961" s="103"/>
      <c r="DP961" s="103"/>
      <c r="DQ961" s="103"/>
      <c r="DR961" s="103"/>
      <c r="DS961" s="104"/>
      <c r="DT961" s="50">
        <f t="shared" si="1141"/>
        <v>1</v>
      </c>
      <c r="DU961" s="73">
        <f t="shared" si="1142"/>
        <v>0</v>
      </c>
      <c r="DV961" s="73">
        <f t="shared" si="1143"/>
        <v>0</v>
      </c>
      <c r="DW961" s="73">
        <f t="shared" si="1144"/>
        <v>1</v>
      </c>
      <c r="DX961" s="73">
        <f t="shared" si="1145"/>
        <v>0</v>
      </c>
      <c r="DY961" s="125">
        <f t="shared" si="1146"/>
        <v>0</v>
      </c>
      <c r="DZ961" s="73">
        <f t="shared" si="1147"/>
        <v>1</v>
      </c>
      <c r="EA961" s="19">
        <f t="shared" si="1148"/>
        <v>0</v>
      </c>
      <c r="EB961" s="50">
        <f t="shared" si="1149"/>
        <v>0</v>
      </c>
      <c r="EC961" s="19">
        <f t="shared" si="1150"/>
        <v>0</v>
      </c>
      <c r="ED961" s="19">
        <f t="shared" si="1151"/>
        <v>0</v>
      </c>
      <c r="EE961" s="19">
        <f t="shared" si="1152"/>
        <v>0</v>
      </c>
      <c r="EF961" s="50">
        <f t="shared" si="1153"/>
        <v>1</v>
      </c>
      <c r="EG961" s="19">
        <f t="shared" si="1154"/>
        <v>1</v>
      </c>
      <c r="EH961" s="19">
        <f t="shared" si="1155"/>
        <v>0</v>
      </c>
      <c r="EI961" s="50">
        <f t="shared" si="1156"/>
        <v>0</v>
      </c>
      <c r="EJ961" s="125">
        <f t="shared" si="1157"/>
        <v>1</v>
      </c>
      <c r="EK961" t="str">
        <f t="shared" si="1158"/>
        <v/>
      </c>
      <c r="EL961" t="str">
        <f t="shared" si="1159"/>
        <v/>
      </c>
      <c r="EM961" t="str">
        <f t="shared" si="1160"/>
        <v/>
      </c>
      <c r="EN961" t="str">
        <f t="shared" si="1161"/>
        <v/>
      </c>
      <c r="EO961" t="str">
        <f t="shared" si="1162"/>
        <v/>
      </c>
      <c r="EP961" t="str">
        <f t="shared" si="1163"/>
        <v/>
      </c>
      <c r="EQ961">
        <f t="shared" si="1164"/>
        <v>318</v>
      </c>
      <c r="ER961" t="str">
        <f t="shared" si="1165"/>
        <v/>
      </c>
      <c r="ES961" t="str">
        <f t="shared" si="1166"/>
        <v/>
      </c>
      <c r="ET961" t="str">
        <f t="shared" si="1167"/>
        <v/>
      </c>
      <c r="EU961" s="61" t="str">
        <f t="shared" si="1168"/>
        <v/>
      </c>
      <c r="EV961" s="53" t="str">
        <f>IF(ISNUMBER(EK961),EK961*#REF!,"")</f>
        <v/>
      </c>
      <c r="EW961" s="53" t="str">
        <f>IF(ISNUMBER(EL961),EL961*#REF!,"")</f>
        <v/>
      </c>
      <c r="EX961" s="53" t="str">
        <f>IF(ISNUMBER(EM961),EM961*#REF!,"")</f>
        <v/>
      </c>
      <c r="EY961" s="53" t="str">
        <f>IF(ISNUMBER(EN961),EN961*#REF!,"")</f>
        <v/>
      </c>
      <c r="EZ961" s="53" t="str">
        <f>IF(ISNUMBER(EO961),EO961*#REF!,"")</f>
        <v/>
      </c>
      <c r="FA961" s="53" t="str">
        <f>IF(ISNUMBER(EP961),EP961*#REF!,"")</f>
        <v/>
      </c>
      <c r="FB961" s="53" t="e">
        <f>IF(ISNUMBER(EQ961),EQ961*#REF!,"")</f>
        <v>#REF!</v>
      </c>
      <c r="FC961" s="53" t="str">
        <f>IF(ISNUMBER(ER961),ER961*#REF!,"")</f>
        <v/>
      </c>
      <c r="FD961" s="53" t="str">
        <f>IF(ISNUMBER(ES961),ES961*#REF!,"")</f>
        <v/>
      </c>
      <c r="FE961" s="53" t="str">
        <f>IF(ISNUMBER(ET961),ET961*#REF!,"")</f>
        <v/>
      </c>
      <c r="FF961" s="52" t="str">
        <f>IF(ISNUMBER(EU961),EU961*#REF!,"")</f>
        <v/>
      </c>
      <c r="FG961" s="55" t="str">
        <f t="shared" si="1169"/>
        <v/>
      </c>
      <c r="FH961" s="55" t="str">
        <f t="shared" si="1170"/>
        <v/>
      </c>
      <c r="FI961" s="55" t="str">
        <f t="shared" si="1171"/>
        <v/>
      </c>
      <c r="FJ961" s="55" t="str">
        <f t="shared" si="1172"/>
        <v/>
      </c>
      <c r="FK961" s="55" t="str">
        <f t="shared" si="1173"/>
        <v/>
      </c>
      <c r="FL961" s="55" t="str">
        <f t="shared" si="1174"/>
        <v/>
      </c>
      <c r="FM961" s="55" t="str">
        <f t="shared" si="1175"/>
        <v/>
      </c>
      <c r="FN961" s="55" t="str">
        <f t="shared" si="1176"/>
        <v/>
      </c>
      <c r="FO961" s="55" t="str">
        <f t="shared" si="1177"/>
        <v/>
      </c>
      <c r="FP961" s="55" t="str">
        <f t="shared" si="1178"/>
        <v/>
      </c>
      <c r="FQ961" s="59" t="str">
        <f t="shared" si="1179"/>
        <v/>
      </c>
      <c r="FR961" s="53" t="str">
        <f t="shared" si="1130"/>
        <v/>
      </c>
      <c r="FS961" s="53">
        <f t="shared" si="1180"/>
        <v>0</v>
      </c>
      <c r="FT961" s="19">
        <f t="shared" si="1181"/>
        <v>1</v>
      </c>
      <c r="FU961" s="19">
        <f t="shared" si="1182"/>
        <v>0</v>
      </c>
      <c r="FV961" s="19">
        <f t="shared" si="1183"/>
        <v>0</v>
      </c>
      <c r="FW961" s="50">
        <f t="shared" si="1184"/>
        <v>0</v>
      </c>
      <c r="FX961" s="120">
        <f t="shared" si="1185"/>
        <v>0</v>
      </c>
      <c r="FY961" s="120">
        <f t="shared" si="1186"/>
        <v>0</v>
      </c>
      <c r="FZ961" s="120">
        <f t="shared" si="1187"/>
        <v>0</v>
      </c>
      <c r="GA961" s="120">
        <f t="shared" si="1188"/>
        <v>0</v>
      </c>
      <c r="GB961" s="120">
        <f t="shared" si="1189"/>
        <v>0</v>
      </c>
      <c r="GC961" s="120">
        <f t="shared" si="1190"/>
        <v>0</v>
      </c>
      <c r="GD961" s="120">
        <f t="shared" si="1191"/>
        <v>0</v>
      </c>
      <c r="GE961" s="120">
        <f t="shared" si="1192"/>
        <v>0</v>
      </c>
      <c r="GF961" s="120">
        <f t="shared" si="1193"/>
        <v>0</v>
      </c>
      <c r="GG961">
        <f t="shared" si="1194"/>
        <v>0</v>
      </c>
      <c r="GH961">
        <f t="shared" si="1195"/>
        <v>0</v>
      </c>
      <c r="GI961">
        <v>6</v>
      </c>
      <c r="GJ961" t="str">
        <f t="shared" si="1196"/>
        <v/>
      </c>
    </row>
    <row r="962" spans="1:192" ht="15" x14ac:dyDescent="0.25">
      <c r="A962" s="50">
        <f t="shared" si="1197"/>
        <v>961</v>
      </c>
      <c r="B962" t="s">
        <v>1053</v>
      </c>
      <c r="C962" t="s">
        <v>1055</v>
      </c>
      <c r="F962" s="271">
        <v>3533280</v>
      </c>
      <c r="G962" s="271">
        <v>5693460</v>
      </c>
      <c r="H962" s="77">
        <f t="shared" si="1134"/>
        <v>533192.25799999991</v>
      </c>
      <c r="I962" s="77">
        <f t="shared" si="1135"/>
        <v>5691622.4060000004</v>
      </c>
      <c r="J962" s="66"/>
      <c r="K962" s="19" t="s">
        <v>1333</v>
      </c>
      <c r="L962" s="66">
        <v>180</v>
      </c>
      <c r="Q962" s="2" t="s">
        <v>1339</v>
      </c>
      <c r="R962" s="2" t="s">
        <v>2862</v>
      </c>
      <c r="S962" t="s">
        <v>1324</v>
      </c>
      <c r="T962" s="241" t="str">
        <f t="shared" si="1136"/>
        <v>-</v>
      </c>
      <c r="U962" s="241" t="str">
        <f t="shared" si="1137"/>
        <v>-</v>
      </c>
      <c r="V962" s="241" t="str">
        <f t="shared" si="1138"/>
        <v>-</v>
      </c>
      <c r="W962" s="241" t="str">
        <f t="shared" si="1129"/>
        <v>-</v>
      </c>
      <c r="X962" s="260">
        <f t="shared" si="1200"/>
        <v>6</v>
      </c>
      <c r="Y962" s="261" t="str">
        <f t="shared" si="1131"/>
        <v/>
      </c>
      <c r="AA962" s="48" t="s">
        <v>1783</v>
      </c>
      <c r="AB962" s="73">
        <v>2</v>
      </c>
      <c r="AC962" t="s">
        <v>1038</v>
      </c>
      <c r="AD962" t="s">
        <v>2215</v>
      </c>
      <c r="AE962" s="57" t="s">
        <v>1431</v>
      </c>
      <c r="AF962" s="66">
        <v>12.7</v>
      </c>
      <c r="AG962"/>
      <c r="AH962" s="108">
        <v>7</v>
      </c>
      <c r="AI962" s="272"/>
      <c r="AS962" s="204"/>
      <c r="AT962" s="249"/>
      <c r="AU962" s="51"/>
      <c r="AV962" s="51"/>
      <c r="AW962" s="239"/>
      <c r="AX962" s="203"/>
      <c r="AY962" s="203"/>
      <c r="AZ962" s="229">
        <v>335</v>
      </c>
      <c r="BO962" s="90"/>
      <c r="BP962" s="273"/>
      <c r="BQ962" s="90"/>
      <c r="BR962" s="90"/>
      <c r="BS962" s="90"/>
      <c r="BT962" s="90"/>
      <c r="BU962" s="90"/>
      <c r="BV962" s="90"/>
      <c r="BW962" s="90"/>
      <c r="BX962" s="90"/>
      <c r="BY962" s="90"/>
      <c r="BZ962" s="90"/>
      <c r="CA962" s="90"/>
      <c r="CB962" s="90"/>
      <c r="CC962" s="90"/>
      <c r="CD962" s="90"/>
      <c r="CE962" s="90"/>
      <c r="CF962" s="90"/>
      <c r="CG962" s="90"/>
      <c r="CH962" s="90"/>
      <c r="CI962" s="90"/>
      <c r="CJ962" s="90"/>
      <c r="CK962" s="90"/>
      <c r="CL962" s="91"/>
      <c r="CM962" s="90"/>
      <c r="CN962" s="90">
        <v>52</v>
      </c>
      <c r="CO962" s="90"/>
      <c r="DB962" s="103"/>
      <c r="DC962" s="90" t="s">
        <v>1799</v>
      </c>
      <c r="DD962" s="103"/>
      <c r="DE962" s="103">
        <v>-10.7</v>
      </c>
      <c r="DF962" s="90" t="s">
        <v>2539</v>
      </c>
      <c r="DG962" s="103">
        <v>-10.7</v>
      </c>
      <c r="DH962" s="103"/>
      <c r="DI962" s="103"/>
      <c r="DJ962" s="103"/>
      <c r="DK962" s="103"/>
      <c r="DL962" s="103"/>
      <c r="DM962" s="103"/>
      <c r="DN962" s="103"/>
      <c r="DO962" s="103"/>
      <c r="DP962" s="103"/>
      <c r="DQ962" s="103"/>
      <c r="DR962" s="103"/>
      <c r="DS962" s="104"/>
      <c r="DT962" s="50">
        <f t="shared" si="1141"/>
        <v>0</v>
      </c>
      <c r="DU962" s="73">
        <f t="shared" si="1142"/>
        <v>0</v>
      </c>
      <c r="DV962" s="73">
        <f t="shared" si="1143"/>
        <v>0</v>
      </c>
      <c r="DW962" s="73">
        <f t="shared" si="1144"/>
        <v>1</v>
      </c>
      <c r="DX962" s="73">
        <f t="shared" si="1145"/>
        <v>0</v>
      </c>
      <c r="DY962" s="125">
        <f t="shared" si="1146"/>
        <v>0</v>
      </c>
      <c r="DZ962" s="73">
        <f t="shared" si="1147"/>
        <v>1</v>
      </c>
      <c r="EA962" s="19">
        <f t="shared" si="1148"/>
        <v>0</v>
      </c>
      <c r="EB962" s="50">
        <f t="shared" si="1149"/>
        <v>0</v>
      </c>
      <c r="EC962" s="19">
        <f t="shared" si="1150"/>
        <v>0</v>
      </c>
      <c r="ED962" s="19">
        <f t="shared" si="1151"/>
        <v>0</v>
      </c>
      <c r="EE962" s="19">
        <f t="shared" si="1152"/>
        <v>0</v>
      </c>
      <c r="EF962" s="50">
        <f t="shared" si="1153"/>
        <v>1</v>
      </c>
      <c r="EG962" s="19">
        <f t="shared" si="1154"/>
        <v>1</v>
      </c>
      <c r="EH962" s="19">
        <f t="shared" si="1155"/>
        <v>0</v>
      </c>
      <c r="EI962" s="50">
        <f t="shared" si="1156"/>
        <v>0</v>
      </c>
      <c r="EJ962" s="125">
        <f t="shared" si="1157"/>
        <v>1</v>
      </c>
      <c r="EK962" t="str">
        <f t="shared" si="1158"/>
        <v/>
      </c>
      <c r="EL962" t="str">
        <f t="shared" si="1159"/>
        <v/>
      </c>
      <c r="EM962" t="str">
        <f t="shared" si="1160"/>
        <v/>
      </c>
      <c r="EN962" t="str">
        <f t="shared" si="1161"/>
        <v/>
      </c>
      <c r="EO962" t="str">
        <f t="shared" si="1162"/>
        <v/>
      </c>
      <c r="EP962" t="str">
        <f t="shared" si="1163"/>
        <v/>
      </c>
      <c r="EQ962">
        <f t="shared" si="1164"/>
        <v>335</v>
      </c>
      <c r="ER962" t="str">
        <f t="shared" si="1165"/>
        <v/>
      </c>
      <c r="ES962" t="str">
        <f t="shared" si="1166"/>
        <v/>
      </c>
      <c r="ET962" t="str">
        <f t="shared" si="1167"/>
        <v/>
      </c>
      <c r="EU962" s="61" t="str">
        <f t="shared" si="1168"/>
        <v/>
      </c>
      <c r="EV962" s="53" t="str">
        <f>IF(ISNUMBER(EK962),EK962*#REF!,"")</f>
        <v/>
      </c>
      <c r="EW962" s="53" t="str">
        <f>IF(ISNUMBER(EL962),EL962*#REF!,"")</f>
        <v/>
      </c>
      <c r="EX962" s="53" t="str">
        <f>IF(ISNUMBER(EM962),EM962*#REF!,"")</f>
        <v/>
      </c>
      <c r="EY962" s="53" t="str">
        <f>IF(ISNUMBER(EN962),EN962*#REF!,"")</f>
        <v/>
      </c>
      <c r="EZ962" s="53" t="str">
        <f>IF(ISNUMBER(EO962),EO962*#REF!,"")</f>
        <v/>
      </c>
      <c r="FA962" s="53" t="str">
        <f>IF(ISNUMBER(EP962),EP962*#REF!,"")</f>
        <v/>
      </c>
      <c r="FB962" s="53" t="e">
        <f>IF(ISNUMBER(EQ962),EQ962*#REF!,"")</f>
        <v>#REF!</v>
      </c>
      <c r="FC962" s="53" t="str">
        <f>IF(ISNUMBER(ER962),ER962*#REF!,"")</f>
        <v/>
      </c>
      <c r="FD962" s="53" t="str">
        <f>IF(ISNUMBER(ES962),ES962*#REF!,"")</f>
        <v/>
      </c>
      <c r="FE962" s="53" t="str">
        <f>IF(ISNUMBER(ET962),ET962*#REF!,"")</f>
        <v/>
      </c>
      <c r="FF962" s="52" t="str">
        <f>IF(ISNUMBER(EU962),EU962*#REF!,"")</f>
        <v/>
      </c>
      <c r="FG962" s="55" t="str">
        <f t="shared" si="1169"/>
        <v/>
      </c>
      <c r="FH962" s="55" t="str">
        <f t="shared" si="1170"/>
        <v/>
      </c>
      <c r="FI962" s="55" t="str">
        <f t="shared" si="1171"/>
        <v/>
      </c>
      <c r="FJ962" s="55" t="str">
        <f t="shared" si="1172"/>
        <v/>
      </c>
      <c r="FK962" s="55" t="str">
        <f t="shared" si="1173"/>
        <v/>
      </c>
      <c r="FL962" s="55" t="str">
        <f t="shared" si="1174"/>
        <v/>
      </c>
      <c r="FM962" s="55" t="str">
        <f t="shared" si="1175"/>
        <v/>
      </c>
      <c r="FN962" s="55" t="str">
        <f t="shared" si="1176"/>
        <v/>
      </c>
      <c r="FO962" s="55" t="str">
        <f t="shared" si="1177"/>
        <v/>
      </c>
      <c r="FP962" s="55" t="str">
        <f t="shared" si="1178"/>
        <v/>
      </c>
      <c r="FQ962" s="59" t="str">
        <f t="shared" si="1179"/>
        <v/>
      </c>
      <c r="FR962" s="53" t="str">
        <f t="shared" si="1130"/>
        <v/>
      </c>
      <c r="FS962" s="53">
        <f t="shared" si="1180"/>
        <v>0</v>
      </c>
      <c r="FT962" s="19">
        <f t="shared" si="1181"/>
        <v>1</v>
      </c>
      <c r="FU962" s="19">
        <f t="shared" si="1182"/>
        <v>0</v>
      </c>
      <c r="FV962" s="19">
        <f t="shared" si="1183"/>
        <v>0</v>
      </c>
      <c r="FW962" s="50">
        <f t="shared" si="1184"/>
        <v>0</v>
      </c>
      <c r="FX962" s="120">
        <f t="shared" si="1185"/>
        <v>0</v>
      </c>
      <c r="FY962" s="120">
        <f t="shared" si="1186"/>
        <v>0</v>
      </c>
      <c r="FZ962" s="120">
        <f t="shared" si="1187"/>
        <v>0</v>
      </c>
      <c r="GA962" s="120">
        <f t="shared" si="1188"/>
        <v>0</v>
      </c>
      <c r="GB962" s="120">
        <f t="shared" si="1189"/>
        <v>0</v>
      </c>
      <c r="GC962" s="120">
        <f t="shared" si="1190"/>
        <v>0</v>
      </c>
      <c r="GD962" s="120">
        <f t="shared" si="1191"/>
        <v>0</v>
      </c>
      <c r="GE962" s="120">
        <f t="shared" si="1192"/>
        <v>0</v>
      </c>
      <c r="GF962" s="120">
        <f t="shared" si="1193"/>
        <v>0</v>
      </c>
      <c r="GG962">
        <f t="shared" si="1194"/>
        <v>0</v>
      </c>
      <c r="GH962">
        <f t="shared" si="1195"/>
        <v>0</v>
      </c>
      <c r="GI962">
        <v>6</v>
      </c>
      <c r="GJ962" t="str">
        <f t="shared" si="1196"/>
        <v/>
      </c>
    </row>
    <row r="963" spans="1:192" ht="15" x14ac:dyDescent="0.25">
      <c r="A963" s="50">
        <f t="shared" si="1197"/>
        <v>962</v>
      </c>
      <c r="B963" t="s">
        <v>1053</v>
      </c>
      <c r="C963" t="s">
        <v>1055</v>
      </c>
      <c r="F963" s="271">
        <v>3533280</v>
      </c>
      <c r="G963" s="271">
        <v>5693460</v>
      </c>
      <c r="H963" s="77">
        <f t="shared" si="1134"/>
        <v>533192.25799999991</v>
      </c>
      <c r="I963" s="77">
        <f t="shared" si="1135"/>
        <v>5691622.4060000004</v>
      </c>
      <c r="J963" s="66"/>
      <c r="K963" s="19" t="s">
        <v>1333</v>
      </c>
      <c r="L963" s="66">
        <v>180</v>
      </c>
      <c r="Q963" s="2" t="s">
        <v>1339</v>
      </c>
      <c r="R963" s="2" t="s">
        <v>2862</v>
      </c>
      <c r="S963" t="s">
        <v>1324</v>
      </c>
      <c r="T963" s="241" t="str">
        <f t="shared" si="1136"/>
        <v>-</v>
      </c>
      <c r="U963" s="241" t="str">
        <f t="shared" si="1137"/>
        <v>-</v>
      </c>
      <c r="V963" s="241" t="str">
        <f t="shared" si="1138"/>
        <v>-</v>
      </c>
      <c r="W963" s="241" t="str">
        <f t="shared" ref="W963:W1026" si="1201">IF(EH963=1,"A","-")</f>
        <v>-</v>
      </c>
      <c r="X963" s="260">
        <f t="shared" si="1200"/>
        <v>6</v>
      </c>
      <c r="Y963" s="261" t="str">
        <f t="shared" si="1131"/>
        <v/>
      </c>
      <c r="AA963" s="131">
        <v>33168</v>
      </c>
      <c r="AB963" s="73">
        <v>3</v>
      </c>
      <c r="AC963" t="s">
        <v>1038</v>
      </c>
      <c r="AD963" t="s">
        <v>1960</v>
      </c>
      <c r="AE963" s="57" t="s">
        <v>1787</v>
      </c>
      <c r="AF963" s="66">
        <v>12.5</v>
      </c>
      <c r="AG963" s="19">
        <v>885</v>
      </c>
      <c r="AH963" s="108">
        <v>6.92</v>
      </c>
      <c r="AI963" s="272"/>
      <c r="AN963">
        <v>25.4</v>
      </c>
      <c r="AO963">
        <v>17.600000000000001</v>
      </c>
      <c r="AS963" s="193">
        <f>SUM(AU963:BN963)+SUM(BO963:CL963)/1000</f>
        <v>688.51599999999996</v>
      </c>
      <c r="AT963" s="248" t="str">
        <f>FR963</f>
        <v/>
      </c>
      <c r="AU963">
        <v>23.9</v>
      </c>
      <c r="AV963">
        <v>40.6</v>
      </c>
      <c r="AW963" s="192">
        <v>114.6</v>
      </c>
      <c r="AX963" s="55">
        <v>47.6</v>
      </c>
      <c r="AY963" s="120">
        <v>120</v>
      </c>
      <c r="AZ963" s="217">
        <v>334</v>
      </c>
      <c r="BB963">
        <v>4</v>
      </c>
      <c r="BD963">
        <v>0</v>
      </c>
      <c r="BE963">
        <v>0</v>
      </c>
      <c r="BF963">
        <v>1.6E-2</v>
      </c>
      <c r="BJ963">
        <v>3.8</v>
      </c>
      <c r="BK963">
        <v>0</v>
      </c>
      <c r="BO963" s="90"/>
      <c r="BP963" s="273">
        <v>0</v>
      </c>
      <c r="BQ963" s="90"/>
      <c r="BR963" s="90"/>
      <c r="BS963" s="90"/>
      <c r="BT963" s="90"/>
      <c r="BU963" s="90"/>
      <c r="BV963" s="90"/>
      <c r="BW963" s="90"/>
      <c r="BX963" s="90"/>
      <c r="BY963" s="90"/>
      <c r="BZ963" s="90"/>
      <c r="CA963" s="90">
        <v>0</v>
      </c>
      <c r="CB963" s="90"/>
      <c r="CC963" s="90"/>
      <c r="CD963" s="90"/>
      <c r="CE963" s="90"/>
      <c r="CF963" s="90"/>
      <c r="CG963" s="90"/>
      <c r="CH963" s="90"/>
      <c r="CI963" s="90"/>
      <c r="CJ963" s="90"/>
      <c r="CK963" s="90"/>
      <c r="CL963" s="91"/>
      <c r="CM963" s="90"/>
      <c r="CN963" s="90">
        <v>36.299999999999997</v>
      </c>
      <c r="CO963" s="90"/>
      <c r="DB963" s="103"/>
      <c r="DC963" s="90" t="s">
        <v>1886</v>
      </c>
      <c r="DD963" s="103"/>
      <c r="DE963" s="103">
        <v>-10.4</v>
      </c>
      <c r="DF963" s="90" t="s">
        <v>2540</v>
      </c>
      <c r="DG963" s="103">
        <v>-10.4</v>
      </c>
      <c r="DH963" s="103"/>
      <c r="DI963" s="103"/>
      <c r="DJ963" s="103"/>
      <c r="DK963" s="103"/>
      <c r="DL963" s="103"/>
      <c r="DM963" s="103"/>
      <c r="DN963" s="103"/>
      <c r="DO963" s="103"/>
      <c r="DP963" s="103"/>
      <c r="DQ963" s="103"/>
      <c r="DR963" s="103"/>
      <c r="DS963" s="104"/>
      <c r="DT963" s="50">
        <f t="shared" si="1141"/>
        <v>0</v>
      </c>
      <c r="DU963" s="73">
        <f t="shared" si="1142"/>
        <v>0</v>
      </c>
      <c r="DV963" s="73">
        <f t="shared" si="1143"/>
        <v>0</v>
      </c>
      <c r="DW963" s="73">
        <f t="shared" si="1144"/>
        <v>1</v>
      </c>
      <c r="DX963" s="73">
        <f t="shared" si="1145"/>
        <v>0</v>
      </c>
      <c r="DY963" s="125">
        <f t="shared" si="1146"/>
        <v>0</v>
      </c>
      <c r="DZ963" s="73">
        <f t="shared" si="1147"/>
        <v>1</v>
      </c>
      <c r="EA963" s="19">
        <f t="shared" si="1148"/>
        <v>0</v>
      </c>
      <c r="EB963" s="50">
        <f t="shared" si="1149"/>
        <v>0</v>
      </c>
      <c r="EC963" s="19">
        <f t="shared" si="1150"/>
        <v>1</v>
      </c>
      <c r="ED963" s="19">
        <f t="shared" si="1151"/>
        <v>0</v>
      </c>
      <c r="EE963" s="19">
        <f t="shared" si="1152"/>
        <v>0</v>
      </c>
      <c r="EF963" s="50">
        <f t="shared" si="1153"/>
        <v>0</v>
      </c>
      <c r="EG963" s="19">
        <f t="shared" si="1154"/>
        <v>1</v>
      </c>
      <c r="EH963" s="19">
        <f t="shared" si="1155"/>
        <v>0</v>
      </c>
      <c r="EI963" s="50">
        <f t="shared" si="1156"/>
        <v>0</v>
      </c>
      <c r="EJ963" s="125">
        <f t="shared" si="1157"/>
        <v>1</v>
      </c>
      <c r="EK963">
        <f t="shared" si="1158"/>
        <v>23.9</v>
      </c>
      <c r="EL963">
        <f t="shared" si="1159"/>
        <v>4</v>
      </c>
      <c r="EM963">
        <f t="shared" si="1160"/>
        <v>40.6</v>
      </c>
      <c r="EN963">
        <f t="shared" si="1161"/>
        <v>114.6</v>
      </c>
      <c r="EO963">
        <f t="shared" si="1162"/>
        <v>1.6E-2</v>
      </c>
      <c r="EP963">
        <f t="shared" si="1163"/>
        <v>0</v>
      </c>
      <c r="EQ963">
        <f t="shared" si="1164"/>
        <v>334</v>
      </c>
      <c r="ER963" t="str">
        <f t="shared" si="1165"/>
        <v/>
      </c>
      <c r="ES963">
        <f t="shared" si="1166"/>
        <v>3.8</v>
      </c>
      <c r="ET963">
        <f t="shared" si="1167"/>
        <v>120</v>
      </c>
      <c r="EU963" s="61">
        <f t="shared" si="1168"/>
        <v>47.6</v>
      </c>
      <c r="EV963" s="53" t="e">
        <f>IF(ISNUMBER(EK963),EK963*#REF!,"")</f>
        <v>#REF!</v>
      </c>
      <c r="EW963" s="53" t="e">
        <f>IF(ISNUMBER(EL963),EL963*#REF!,"")</f>
        <v>#REF!</v>
      </c>
      <c r="EX963" s="53" t="e">
        <f>IF(ISNUMBER(EM963),EM963*#REF!,"")</f>
        <v>#REF!</v>
      </c>
      <c r="EY963" s="53" t="e">
        <f>IF(ISNUMBER(EN963),EN963*#REF!,"")</f>
        <v>#REF!</v>
      </c>
      <c r="EZ963" s="53" t="e">
        <f>IF(ISNUMBER(EO963),EO963*#REF!,"")</f>
        <v>#REF!</v>
      </c>
      <c r="FA963" s="53" t="e">
        <f>IF(ISNUMBER(EP963),EP963*#REF!,"")</f>
        <v>#REF!</v>
      </c>
      <c r="FB963" s="53" t="e">
        <f>IF(ISNUMBER(EQ963),EQ963*#REF!,"")</f>
        <v>#REF!</v>
      </c>
      <c r="FC963" s="53" t="str">
        <f>IF(ISNUMBER(ER963),ER963*#REF!,"")</f>
        <v/>
      </c>
      <c r="FD963" s="53" t="e">
        <f>IF(ISNUMBER(ES963),ES963*#REF!,"")</f>
        <v>#REF!</v>
      </c>
      <c r="FE963" s="53" t="e">
        <f>IF(ISNUMBER(ET963),ET963*#REF!,"")</f>
        <v>#REF!</v>
      </c>
      <c r="FF963" s="52" t="e">
        <f>IF(ISNUMBER(EU963),EU963*#REF!,"")</f>
        <v>#REF!</v>
      </c>
      <c r="FG963" s="55" t="str">
        <f t="shared" si="1169"/>
        <v/>
      </c>
      <c r="FH963" s="55" t="str">
        <f t="shared" si="1170"/>
        <v/>
      </c>
      <c r="FI963" s="55" t="str">
        <f t="shared" si="1171"/>
        <v/>
      </c>
      <c r="FJ963" s="55" t="str">
        <f t="shared" si="1172"/>
        <v/>
      </c>
      <c r="FK963" s="55" t="str">
        <f t="shared" si="1173"/>
        <v/>
      </c>
      <c r="FL963" s="55" t="str">
        <f t="shared" si="1174"/>
        <v/>
      </c>
      <c r="FM963" s="55" t="str">
        <f t="shared" si="1175"/>
        <v/>
      </c>
      <c r="FN963" s="55" t="str">
        <f t="shared" si="1176"/>
        <v/>
      </c>
      <c r="FO963" s="55" t="str">
        <f t="shared" si="1177"/>
        <v/>
      </c>
      <c r="FP963" s="55" t="str">
        <f t="shared" si="1178"/>
        <v/>
      </c>
      <c r="FQ963" s="59" t="str">
        <f t="shared" si="1179"/>
        <v/>
      </c>
      <c r="FR963" s="53" t="str">
        <f t="shared" ref="FR963:FR1026" si="1202">IFERROR((SUM(EV963:FA963)-SUM(FB963:FF963))/SUM(EV963:FF963)*100,"")</f>
        <v/>
      </c>
      <c r="FS963" s="53" t="e">
        <f t="shared" si="1180"/>
        <v>#VALUE!</v>
      </c>
      <c r="FT963" s="19" t="e">
        <f t="shared" si="1181"/>
        <v>#VALUE!</v>
      </c>
      <c r="FU963" s="19" t="e">
        <f t="shared" si="1182"/>
        <v>#VALUE!</v>
      </c>
      <c r="FV963" s="19" t="e">
        <f t="shared" si="1183"/>
        <v>#VALUE!</v>
      </c>
      <c r="FW963" s="50" t="e">
        <f t="shared" si="1184"/>
        <v>#VALUE!</v>
      </c>
      <c r="FX963" s="120">
        <f t="shared" si="1185"/>
        <v>0</v>
      </c>
      <c r="FY963" s="120">
        <f t="shared" si="1186"/>
        <v>0</v>
      </c>
      <c r="FZ963" s="120">
        <f t="shared" si="1187"/>
        <v>0</v>
      </c>
      <c r="GA963" s="120">
        <f t="shared" si="1188"/>
        <v>0</v>
      </c>
      <c r="GB963" s="120">
        <f t="shared" si="1189"/>
        <v>0</v>
      </c>
      <c r="GC963" s="120">
        <f t="shared" si="1190"/>
        <v>0</v>
      </c>
      <c r="GD963" s="120">
        <f t="shared" si="1191"/>
        <v>0</v>
      </c>
      <c r="GE963" s="120">
        <f t="shared" si="1192"/>
        <v>0</v>
      </c>
      <c r="GF963" s="120">
        <f t="shared" si="1193"/>
        <v>0</v>
      </c>
      <c r="GG963">
        <f t="shared" si="1194"/>
        <v>0</v>
      </c>
      <c r="GH963">
        <f t="shared" si="1195"/>
        <v>0</v>
      </c>
      <c r="GI963">
        <v>6</v>
      </c>
      <c r="GJ963" t="str">
        <f t="shared" si="1196"/>
        <v/>
      </c>
    </row>
    <row r="964" spans="1:192" ht="15" x14ac:dyDescent="0.25">
      <c r="A964" s="50">
        <f t="shared" si="1197"/>
        <v>963</v>
      </c>
      <c r="B964" t="s">
        <v>1053</v>
      </c>
      <c r="C964" t="s">
        <v>1055</v>
      </c>
      <c r="F964" s="271">
        <v>3533280</v>
      </c>
      <c r="G964" s="271">
        <v>5693460</v>
      </c>
      <c r="H964" s="77">
        <f t="shared" si="1134"/>
        <v>533192.25799999991</v>
      </c>
      <c r="I964" s="77">
        <f t="shared" si="1135"/>
        <v>5691622.4060000004</v>
      </c>
      <c r="J964" s="66"/>
      <c r="K964" s="19" t="s">
        <v>1333</v>
      </c>
      <c r="L964" s="66">
        <v>180</v>
      </c>
      <c r="Q964" s="2" t="s">
        <v>1339</v>
      </c>
      <c r="R964" s="2" t="s">
        <v>2862</v>
      </c>
      <c r="S964" t="s">
        <v>1324</v>
      </c>
      <c r="T964" s="241" t="str">
        <f t="shared" si="1136"/>
        <v>-</v>
      </c>
      <c r="U964" s="241" t="str">
        <f t="shared" si="1137"/>
        <v>-</v>
      </c>
      <c r="V964" s="241" t="str">
        <f t="shared" si="1138"/>
        <v>-</v>
      </c>
      <c r="W964" s="241" t="str">
        <f t="shared" si="1201"/>
        <v>-</v>
      </c>
      <c r="X964" s="260">
        <f t="shared" si="1200"/>
        <v>6</v>
      </c>
      <c r="Y964" s="261" t="str">
        <f t="shared" ref="Y964:Y1027" si="1203">GJ964</f>
        <v/>
      </c>
      <c r="AA964" s="131">
        <v>34372</v>
      </c>
      <c r="AB964" s="73">
        <v>4</v>
      </c>
      <c r="AC964" t="s">
        <v>1038</v>
      </c>
      <c r="AD964" t="s">
        <v>1960</v>
      </c>
      <c r="AE964" s="57" t="s">
        <v>2106</v>
      </c>
      <c r="AF964" s="66">
        <v>12.6</v>
      </c>
      <c r="AG964" s="19">
        <v>1069</v>
      </c>
      <c r="AH964" s="19">
        <v>6.83</v>
      </c>
      <c r="AI964" s="272"/>
      <c r="AN964">
        <v>30.7</v>
      </c>
      <c r="AO964" s="55">
        <v>18.899999999999999</v>
      </c>
      <c r="AP964" s="108">
        <v>1</v>
      </c>
      <c r="AS964" s="193">
        <f>SUM(AU964:BN964)+SUM(BO964:CL964)/1000</f>
        <v>873.48599999999999</v>
      </c>
      <c r="AT964" s="248" t="str">
        <f>FR964</f>
        <v/>
      </c>
      <c r="AU964">
        <v>30</v>
      </c>
      <c r="AV964">
        <v>45</v>
      </c>
      <c r="AW964" s="140">
        <v>141</v>
      </c>
      <c r="AX964" s="120">
        <v>57</v>
      </c>
      <c r="AY964" s="120">
        <v>181</v>
      </c>
      <c r="AZ964" s="217">
        <v>412</v>
      </c>
      <c r="BB964">
        <v>4.9000000000000004</v>
      </c>
      <c r="BD964">
        <v>0</v>
      </c>
      <c r="BE964">
        <v>0</v>
      </c>
      <c r="BF964">
        <v>4.5999999999999999E-2</v>
      </c>
      <c r="BG964">
        <v>0.16</v>
      </c>
      <c r="BJ964">
        <v>2.2999999999999998</v>
      </c>
      <c r="BK964">
        <v>0</v>
      </c>
      <c r="BN964" s="61">
        <v>0.08</v>
      </c>
      <c r="BO964" s="90"/>
      <c r="BP964" s="273">
        <v>0</v>
      </c>
      <c r="BQ964" s="90">
        <v>0</v>
      </c>
      <c r="BR964" s="90"/>
      <c r="BS964" s="90"/>
      <c r="BT964" s="90">
        <v>0</v>
      </c>
      <c r="BU964" s="90"/>
      <c r="BV964" s="90">
        <v>0</v>
      </c>
      <c r="BW964" s="90"/>
      <c r="BX964" s="90"/>
      <c r="BY964" s="90">
        <v>0</v>
      </c>
      <c r="BZ964" s="90"/>
      <c r="CA964" s="90">
        <v>0</v>
      </c>
      <c r="CB964" s="90">
        <v>0</v>
      </c>
      <c r="CC964" s="90"/>
      <c r="CD964" s="90"/>
      <c r="CE964" s="90"/>
      <c r="CF964" s="90"/>
      <c r="CG964" s="90"/>
      <c r="CH964" s="90"/>
      <c r="CI964" s="90"/>
      <c r="CJ964" s="90"/>
      <c r="CK964" s="90"/>
      <c r="CL964" s="91"/>
      <c r="CM964" s="90">
        <v>1.7</v>
      </c>
      <c r="CN964" s="90">
        <v>110</v>
      </c>
      <c r="CO964" s="90"/>
      <c r="DB964" s="103"/>
      <c r="DC964" s="90" t="s">
        <v>2541</v>
      </c>
      <c r="DD964" s="103"/>
      <c r="DE964" s="103">
        <v>-9.6999999999999993</v>
      </c>
      <c r="DF964" s="90" t="s">
        <v>2542</v>
      </c>
      <c r="DG964" s="103">
        <v>-9.6999999999999993</v>
      </c>
      <c r="DH964" s="103"/>
      <c r="DI964" s="103"/>
      <c r="DJ964" s="103"/>
      <c r="DK964" s="103"/>
      <c r="DL964" s="103"/>
      <c r="DM964" s="103"/>
      <c r="DN964" s="103"/>
      <c r="DO964" s="103"/>
      <c r="DP964" s="103"/>
      <c r="DQ964" s="103"/>
      <c r="DR964" s="103"/>
      <c r="DS964" s="104"/>
      <c r="DT964" s="50">
        <f t="shared" si="1141"/>
        <v>0</v>
      </c>
      <c r="DU964" s="73">
        <f t="shared" si="1142"/>
        <v>0</v>
      </c>
      <c r="DV964" s="73">
        <f t="shared" si="1143"/>
        <v>0</v>
      </c>
      <c r="DW964" s="73">
        <f t="shared" si="1144"/>
        <v>1</v>
      </c>
      <c r="DX964" s="73">
        <f t="shared" si="1145"/>
        <v>0</v>
      </c>
      <c r="DY964" s="125">
        <f t="shared" si="1146"/>
        <v>0</v>
      </c>
      <c r="DZ964" s="73">
        <f t="shared" si="1147"/>
        <v>1</v>
      </c>
      <c r="EA964" s="19">
        <f t="shared" si="1148"/>
        <v>0</v>
      </c>
      <c r="EB964" s="50">
        <f t="shared" si="1149"/>
        <v>0</v>
      </c>
      <c r="EC964" s="19">
        <f t="shared" si="1150"/>
        <v>1</v>
      </c>
      <c r="ED964" s="19">
        <f t="shared" si="1151"/>
        <v>0</v>
      </c>
      <c r="EE964" s="19">
        <f t="shared" si="1152"/>
        <v>0</v>
      </c>
      <c r="EF964" s="50">
        <f t="shared" si="1153"/>
        <v>0</v>
      </c>
      <c r="EG964" s="19">
        <f t="shared" si="1154"/>
        <v>1</v>
      </c>
      <c r="EH964" s="19">
        <f t="shared" si="1155"/>
        <v>0</v>
      </c>
      <c r="EI964" s="50">
        <f t="shared" si="1156"/>
        <v>0</v>
      </c>
      <c r="EJ964" s="125">
        <f t="shared" si="1157"/>
        <v>1</v>
      </c>
      <c r="EK964">
        <f t="shared" si="1158"/>
        <v>30</v>
      </c>
      <c r="EL964">
        <f t="shared" si="1159"/>
        <v>4.9000000000000004</v>
      </c>
      <c r="EM964">
        <f t="shared" si="1160"/>
        <v>45</v>
      </c>
      <c r="EN964">
        <f t="shared" si="1161"/>
        <v>141</v>
      </c>
      <c r="EO964">
        <f t="shared" si="1162"/>
        <v>4.5999999999999999E-2</v>
      </c>
      <c r="EP964">
        <f t="shared" si="1163"/>
        <v>0</v>
      </c>
      <c r="EQ964">
        <f t="shared" si="1164"/>
        <v>412</v>
      </c>
      <c r="ER964" t="str">
        <f t="shared" si="1165"/>
        <v/>
      </c>
      <c r="ES964">
        <f t="shared" si="1166"/>
        <v>2.2999999999999998</v>
      </c>
      <c r="ET964">
        <f t="shared" si="1167"/>
        <v>181</v>
      </c>
      <c r="EU964" s="61">
        <f t="shared" si="1168"/>
        <v>57</v>
      </c>
      <c r="EV964" s="53" t="e">
        <f>IF(ISNUMBER(EK964),EK964*#REF!,"")</f>
        <v>#REF!</v>
      </c>
      <c r="EW964" s="53" t="e">
        <f>IF(ISNUMBER(EL964),EL964*#REF!,"")</f>
        <v>#REF!</v>
      </c>
      <c r="EX964" s="53" t="e">
        <f>IF(ISNUMBER(EM964),EM964*#REF!,"")</f>
        <v>#REF!</v>
      </c>
      <c r="EY964" s="53" t="e">
        <f>IF(ISNUMBER(EN964),EN964*#REF!,"")</f>
        <v>#REF!</v>
      </c>
      <c r="EZ964" s="53" t="e">
        <f>IF(ISNUMBER(EO964),EO964*#REF!,"")</f>
        <v>#REF!</v>
      </c>
      <c r="FA964" s="53" t="e">
        <f>IF(ISNUMBER(EP964),EP964*#REF!,"")</f>
        <v>#REF!</v>
      </c>
      <c r="FB964" s="53" t="e">
        <f>IF(ISNUMBER(EQ964),EQ964*#REF!,"")</f>
        <v>#REF!</v>
      </c>
      <c r="FC964" s="53" t="str">
        <f>IF(ISNUMBER(ER964),ER964*#REF!,"")</f>
        <v/>
      </c>
      <c r="FD964" s="53" t="e">
        <f>IF(ISNUMBER(ES964),ES964*#REF!,"")</f>
        <v>#REF!</v>
      </c>
      <c r="FE964" s="53" t="e">
        <f>IF(ISNUMBER(ET964),ET964*#REF!,"")</f>
        <v>#REF!</v>
      </c>
      <c r="FF964" s="52" t="e">
        <f>IF(ISNUMBER(EU964),EU964*#REF!,"")</f>
        <v>#REF!</v>
      </c>
      <c r="FG964" s="55" t="str">
        <f t="shared" si="1169"/>
        <v/>
      </c>
      <c r="FH964" s="55" t="str">
        <f t="shared" si="1170"/>
        <v/>
      </c>
      <c r="FI964" s="55" t="str">
        <f t="shared" si="1171"/>
        <v/>
      </c>
      <c r="FJ964" s="55" t="str">
        <f t="shared" si="1172"/>
        <v/>
      </c>
      <c r="FK964" s="55" t="str">
        <f t="shared" si="1173"/>
        <v/>
      </c>
      <c r="FL964" s="55" t="str">
        <f t="shared" si="1174"/>
        <v/>
      </c>
      <c r="FM964" s="55" t="str">
        <f t="shared" si="1175"/>
        <v/>
      </c>
      <c r="FN964" s="55" t="str">
        <f t="shared" si="1176"/>
        <v/>
      </c>
      <c r="FO964" s="55" t="str">
        <f t="shared" si="1177"/>
        <v/>
      </c>
      <c r="FP964" s="55" t="str">
        <f t="shared" si="1178"/>
        <v/>
      </c>
      <c r="FQ964" s="59" t="str">
        <f t="shared" si="1179"/>
        <v/>
      </c>
      <c r="FR964" s="53" t="str">
        <f t="shared" si="1202"/>
        <v/>
      </c>
      <c r="FS964" s="53" t="e">
        <f t="shared" si="1180"/>
        <v>#VALUE!</v>
      </c>
      <c r="FT964" s="19" t="e">
        <f t="shared" si="1181"/>
        <v>#VALUE!</v>
      </c>
      <c r="FU964" s="19" t="e">
        <f t="shared" si="1182"/>
        <v>#VALUE!</v>
      </c>
      <c r="FV964" s="19" t="e">
        <f t="shared" si="1183"/>
        <v>#VALUE!</v>
      </c>
      <c r="FW964" s="50" t="e">
        <f t="shared" si="1184"/>
        <v>#VALUE!</v>
      </c>
      <c r="FX964" s="120">
        <f t="shared" si="1185"/>
        <v>0</v>
      </c>
      <c r="FY964" s="120">
        <f t="shared" si="1186"/>
        <v>0</v>
      </c>
      <c r="FZ964" s="120">
        <f t="shared" si="1187"/>
        <v>0</v>
      </c>
      <c r="GA964" s="120">
        <f t="shared" si="1188"/>
        <v>0</v>
      </c>
      <c r="GB964" s="120">
        <f t="shared" si="1189"/>
        <v>0</v>
      </c>
      <c r="GC964" s="120">
        <f t="shared" si="1190"/>
        <v>0</v>
      </c>
      <c r="GD964" s="120">
        <f t="shared" si="1191"/>
        <v>0</v>
      </c>
      <c r="GE964" s="120">
        <f t="shared" si="1192"/>
        <v>0</v>
      </c>
      <c r="GF964" s="120">
        <f t="shared" si="1193"/>
        <v>0</v>
      </c>
      <c r="GG964">
        <f t="shared" si="1194"/>
        <v>0</v>
      </c>
      <c r="GH964">
        <f t="shared" si="1195"/>
        <v>0</v>
      </c>
      <c r="GI964">
        <v>6</v>
      </c>
      <c r="GJ964" t="str">
        <f t="shared" si="1196"/>
        <v/>
      </c>
    </row>
    <row r="965" spans="1:192" ht="15" x14ac:dyDescent="0.25">
      <c r="A965" s="50">
        <f t="shared" si="1197"/>
        <v>964</v>
      </c>
      <c r="B965" t="s">
        <v>1053</v>
      </c>
      <c r="C965" t="s">
        <v>1056</v>
      </c>
      <c r="F965" s="271">
        <v>3532870</v>
      </c>
      <c r="G965" s="271">
        <v>5693850</v>
      </c>
      <c r="H965" s="77">
        <f t="shared" si="1134"/>
        <v>532782.42200000002</v>
      </c>
      <c r="I965" s="77">
        <f t="shared" si="1135"/>
        <v>5692012.25</v>
      </c>
      <c r="J965" s="66"/>
      <c r="K965" s="19" t="s">
        <v>1333</v>
      </c>
      <c r="L965" s="66">
        <v>204</v>
      </c>
      <c r="Q965" s="2" t="s">
        <v>1339</v>
      </c>
      <c r="R965" s="2" t="s">
        <v>2882</v>
      </c>
      <c r="S965" t="s">
        <v>1324</v>
      </c>
      <c r="T965" s="241" t="str">
        <f t="shared" si="1136"/>
        <v>-</v>
      </c>
      <c r="U965" s="241" t="str">
        <f t="shared" si="1137"/>
        <v>-</v>
      </c>
      <c r="V965" s="241" t="str">
        <f t="shared" si="1138"/>
        <v>-</v>
      </c>
      <c r="W965" s="241" t="str">
        <f t="shared" si="1201"/>
        <v>-</v>
      </c>
      <c r="X965" s="260">
        <f t="shared" si="1200"/>
        <v>6</v>
      </c>
      <c r="Y965" s="261" t="str">
        <f t="shared" si="1203"/>
        <v/>
      </c>
      <c r="AA965" s="48" t="s">
        <v>1783</v>
      </c>
      <c r="AB965" s="73">
        <v>1</v>
      </c>
      <c r="AC965" t="s">
        <v>1038</v>
      </c>
      <c r="AD965" t="s">
        <v>2215</v>
      </c>
      <c r="AE965" s="57" t="s">
        <v>1431</v>
      </c>
      <c r="AF965" s="66">
        <v>12.6</v>
      </c>
      <c r="AH965" s="108">
        <v>7</v>
      </c>
      <c r="AI965" s="272"/>
      <c r="AS965" s="204"/>
      <c r="AT965" s="249"/>
      <c r="AU965" s="51"/>
      <c r="AV965" s="51"/>
      <c r="AW965" s="239"/>
      <c r="AX965" s="203"/>
      <c r="AY965" s="203"/>
      <c r="AZ965" s="229">
        <v>342</v>
      </c>
      <c r="BO965" s="90"/>
      <c r="BP965" s="273"/>
      <c r="BQ965" s="90"/>
      <c r="BR965" s="90"/>
      <c r="BS965" s="90"/>
      <c r="BT965" s="90"/>
      <c r="BU965" s="90"/>
      <c r="BV965" s="90"/>
      <c r="BW965" s="90"/>
      <c r="BX965" s="90"/>
      <c r="BY965" s="90"/>
      <c r="BZ965" s="90"/>
      <c r="CA965" s="90"/>
      <c r="CB965" s="90"/>
      <c r="CC965" s="90"/>
      <c r="CD965" s="90"/>
      <c r="CE965" s="90"/>
      <c r="CF965" s="90"/>
      <c r="CG965" s="90"/>
      <c r="CH965" s="90"/>
      <c r="CI965" s="90"/>
      <c r="CJ965" s="90"/>
      <c r="CK965" s="90"/>
      <c r="CL965" s="91"/>
      <c r="CM965" s="90"/>
      <c r="CN965" s="90">
        <v>65</v>
      </c>
      <c r="CO965" s="90"/>
      <c r="DB965" s="103"/>
      <c r="DC965" s="90" t="s">
        <v>1801</v>
      </c>
      <c r="DD965" s="103"/>
      <c r="DE965" s="103"/>
      <c r="DF965" s="90" t="s">
        <v>2543</v>
      </c>
      <c r="DG965" s="103"/>
      <c r="DH965" s="103"/>
      <c r="DI965" s="103"/>
      <c r="DJ965" s="103"/>
      <c r="DK965" s="103"/>
      <c r="DL965" s="103"/>
      <c r="DM965" s="103"/>
      <c r="DN965" s="103"/>
      <c r="DO965" s="103"/>
      <c r="DP965" s="103"/>
      <c r="DQ965" s="103"/>
      <c r="DR965" s="103"/>
      <c r="DS965" s="104"/>
      <c r="DT965" s="50">
        <f t="shared" si="1141"/>
        <v>1</v>
      </c>
      <c r="DU965" s="73">
        <f t="shared" si="1142"/>
        <v>0</v>
      </c>
      <c r="DV965" s="73">
        <f t="shared" si="1143"/>
        <v>0</v>
      </c>
      <c r="DW965" s="73">
        <f t="shared" si="1144"/>
        <v>1</v>
      </c>
      <c r="DX965" s="73">
        <f t="shared" si="1145"/>
        <v>0</v>
      </c>
      <c r="DY965" s="125">
        <f t="shared" si="1146"/>
        <v>0</v>
      </c>
      <c r="DZ965" s="73">
        <f t="shared" si="1147"/>
        <v>1</v>
      </c>
      <c r="EA965" s="19">
        <f t="shared" si="1148"/>
        <v>0</v>
      </c>
      <c r="EB965" s="50">
        <f t="shared" si="1149"/>
        <v>0</v>
      </c>
      <c r="EC965" s="19">
        <f t="shared" si="1150"/>
        <v>0</v>
      </c>
      <c r="ED965" s="19">
        <f t="shared" si="1151"/>
        <v>0</v>
      </c>
      <c r="EE965" s="19">
        <f t="shared" si="1152"/>
        <v>0</v>
      </c>
      <c r="EF965" s="50">
        <f t="shared" si="1153"/>
        <v>1</v>
      </c>
      <c r="EG965" s="19">
        <f t="shared" si="1154"/>
        <v>1</v>
      </c>
      <c r="EH965" s="19">
        <f t="shared" si="1155"/>
        <v>0</v>
      </c>
      <c r="EI965" s="50">
        <f t="shared" si="1156"/>
        <v>0</v>
      </c>
      <c r="EJ965" s="125">
        <f t="shared" si="1157"/>
        <v>1</v>
      </c>
      <c r="EK965" t="str">
        <f t="shared" si="1158"/>
        <v/>
      </c>
      <c r="EL965" t="str">
        <f t="shared" si="1159"/>
        <v/>
      </c>
      <c r="EM965" t="str">
        <f t="shared" si="1160"/>
        <v/>
      </c>
      <c r="EN965" t="str">
        <f t="shared" si="1161"/>
        <v/>
      </c>
      <c r="EO965" t="str">
        <f t="shared" si="1162"/>
        <v/>
      </c>
      <c r="EP965" t="str">
        <f t="shared" si="1163"/>
        <v/>
      </c>
      <c r="EQ965">
        <f t="shared" si="1164"/>
        <v>342</v>
      </c>
      <c r="ER965" t="str">
        <f t="shared" si="1165"/>
        <v/>
      </c>
      <c r="ES965" t="str">
        <f t="shared" si="1166"/>
        <v/>
      </c>
      <c r="ET965" t="str">
        <f t="shared" si="1167"/>
        <v/>
      </c>
      <c r="EU965" s="61" t="str">
        <f t="shared" si="1168"/>
        <v/>
      </c>
      <c r="EV965" s="53" t="str">
        <f>IF(ISNUMBER(EK965),EK965*#REF!,"")</f>
        <v/>
      </c>
      <c r="EW965" s="53" t="str">
        <f>IF(ISNUMBER(EL965),EL965*#REF!,"")</f>
        <v/>
      </c>
      <c r="EX965" s="53" t="str">
        <f>IF(ISNUMBER(EM965),EM965*#REF!,"")</f>
        <v/>
      </c>
      <c r="EY965" s="53" t="str">
        <f>IF(ISNUMBER(EN965),EN965*#REF!,"")</f>
        <v/>
      </c>
      <c r="EZ965" s="53" t="str">
        <f>IF(ISNUMBER(EO965),EO965*#REF!,"")</f>
        <v/>
      </c>
      <c r="FA965" s="53" t="str">
        <f>IF(ISNUMBER(EP965),EP965*#REF!,"")</f>
        <v/>
      </c>
      <c r="FB965" s="53" t="e">
        <f>IF(ISNUMBER(EQ965),EQ965*#REF!,"")</f>
        <v>#REF!</v>
      </c>
      <c r="FC965" s="53" t="str">
        <f>IF(ISNUMBER(ER965),ER965*#REF!,"")</f>
        <v/>
      </c>
      <c r="FD965" s="53" t="str">
        <f>IF(ISNUMBER(ES965),ES965*#REF!,"")</f>
        <v/>
      </c>
      <c r="FE965" s="53" t="str">
        <f>IF(ISNUMBER(ET965),ET965*#REF!,"")</f>
        <v/>
      </c>
      <c r="FF965" s="52" t="str">
        <f>IF(ISNUMBER(EU965),EU965*#REF!,"")</f>
        <v/>
      </c>
      <c r="FG965" s="55" t="str">
        <f t="shared" si="1169"/>
        <v/>
      </c>
      <c r="FH965" s="55" t="str">
        <f t="shared" si="1170"/>
        <v/>
      </c>
      <c r="FI965" s="55" t="str">
        <f t="shared" si="1171"/>
        <v/>
      </c>
      <c r="FJ965" s="55" t="str">
        <f t="shared" si="1172"/>
        <v/>
      </c>
      <c r="FK965" s="55" t="str">
        <f t="shared" si="1173"/>
        <v/>
      </c>
      <c r="FL965" s="55" t="str">
        <f t="shared" si="1174"/>
        <v/>
      </c>
      <c r="FM965" s="55" t="str">
        <f t="shared" si="1175"/>
        <v/>
      </c>
      <c r="FN965" s="55" t="str">
        <f t="shared" si="1176"/>
        <v/>
      </c>
      <c r="FO965" s="55" t="str">
        <f t="shared" si="1177"/>
        <v/>
      </c>
      <c r="FP965" s="55" t="str">
        <f t="shared" si="1178"/>
        <v/>
      </c>
      <c r="FQ965" s="59" t="str">
        <f t="shared" si="1179"/>
        <v/>
      </c>
      <c r="FR965" s="53" t="str">
        <f t="shared" si="1202"/>
        <v/>
      </c>
      <c r="FS965" s="53">
        <f t="shared" si="1180"/>
        <v>0</v>
      </c>
      <c r="FT965" s="19">
        <f t="shared" si="1181"/>
        <v>1</v>
      </c>
      <c r="FU965" s="19">
        <f t="shared" si="1182"/>
        <v>0</v>
      </c>
      <c r="FV965" s="19">
        <f t="shared" si="1183"/>
        <v>0</v>
      </c>
      <c r="FW965" s="50">
        <f t="shared" si="1184"/>
        <v>0</v>
      </c>
      <c r="FX965" s="120">
        <f t="shared" si="1185"/>
        <v>0</v>
      </c>
      <c r="FY965" s="120">
        <f t="shared" si="1186"/>
        <v>0</v>
      </c>
      <c r="FZ965" s="120">
        <f t="shared" si="1187"/>
        <v>0</v>
      </c>
      <c r="GA965" s="120">
        <f t="shared" si="1188"/>
        <v>0</v>
      </c>
      <c r="GB965" s="120">
        <f t="shared" si="1189"/>
        <v>0</v>
      </c>
      <c r="GC965" s="120">
        <f t="shared" si="1190"/>
        <v>0</v>
      </c>
      <c r="GD965" s="120">
        <f t="shared" si="1191"/>
        <v>0</v>
      </c>
      <c r="GE965" s="120">
        <f t="shared" si="1192"/>
        <v>0</v>
      </c>
      <c r="GF965" s="120">
        <f t="shared" si="1193"/>
        <v>0</v>
      </c>
      <c r="GG965">
        <f t="shared" si="1194"/>
        <v>0</v>
      </c>
      <c r="GH965">
        <f t="shared" si="1195"/>
        <v>0</v>
      </c>
      <c r="GI965">
        <v>6</v>
      </c>
      <c r="GJ965" t="str">
        <f t="shared" si="1196"/>
        <v/>
      </c>
    </row>
    <row r="966" spans="1:192" ht="15" x14ac:dyDescent="0.25">
      <c r="A966" s="50">
        <f t="shared" si="1197"/>
        <v>965</v>
      </c>
      <c r="B966" t="s">
        <v>1053</v>
      </c>
      <c r="C966" t="s">
        <v>1056</v>
      </c>
      <c r="F966" s="271">
        <v>3532870</v>
      </c>
      <c r="G966" s="271">
        <v>5693850</v>
      </c>
      <c r="H966" s="77">
        <f t="shared" si="1134"/>
        <v>532782.42200000002</v>
      </c>
      <c r="I966" s="77">
        <f t="shared" si="1135"/>
        <v>5692012.25</v>
      </c>
      <c r="J966" s="66"/>
      <c r="K966" s="19" t="s">
        <v>1333</v>
      </c>
      <c r="L966" s="66">
        <v>204</v>
      </c>
      <c r="Q966" s="2" t="s">
        <v>1339</v>
      </c>
      <c r="R966" s="2" t="s">
        <v>2882</v>
      </c>
      <c r="S966" t="s">
        <v>1324</v>
      </c>
      <c r="T966" s="241" t="str">
        <f t="shared" si="1136"/>
        <v>-</v>
      </c>
      <c r="U966" s="241" t="str">
        <f t="shared" si="1137"/>
        <v>-</v>
      </c>
      <c r="V966" s="241" t="str">
        <f t="shared" si="1138"/>
        <v>-</v>
      </c>
      <c r="W966" s="241" t="str">
        <f t="shared" si="1201"/>
        <v>-</v>
      </c>
      <c r="X966" s="260">
        <f t="shared" si="1200"/>
        <v>6</v>
      </c>
      <c r="Y966" s="261" t="str">
        <f t="shared" si="1203"/>
        <v/>
      </c>
      <c r="AA966" s="131">
        <v>33168</v>
      </c>
      <c r="AB966" s="73">
        <v>2</v>
      </c>
      <c r="AC966" t="s">
        <v>1038</v>
      </c>
      <c r="AD966" t="s">
        <v>1960</v>
      </c>
      <c r="AE966" s="57" t="s">
        <v>1787</v>
      </c>
      <c r="AF966" s="66">
        <v>12.1</v>
      </c>
      <c r="AG966" s="19">
        <v>995</v>
      </c>
      <c r="AH966" s="19">
        <v>7.01</v>
      </c>
      <c r="AI966" s="272"/>
      <c r="AN966">
        <v>27.4</v>
      </c>
      <c r="AO966">
        <v>19.600000000000001</v>
      </c>
      <c r="AS966" s="193">
        <f t="shared" ref="AS966:AS994" si="1204">SUM(AU966:BN966)+SUM(BO966:CL966)/1000</f>
        <v>867.12900000000002</v>
      </c>
      <c r="AT966" s="248" t="str">
        <f t="shared" ref="AT966:AT994" si="1205">FR966</f>
        <v/>
      </c>
      <c r="AU966">
        <v>29.4</v>
      </c>
      <c r="AV966">
        <v>41.6</v>
      </c>
      <c r="AW966" s="192">
        <v>127.5</v>
      </c>
      <c r="AX966" s="55">
        <v>79.8</v>
      </c>
      <c r="AY966" s="55">
        <v>87.4</v>
      </c>
      <c r="AZ966" s="217">
        <v>494</v>
      </c>
      <c r="BB966">
        <v>3.7</v>
      </c>
      <c r="BE966">
        <v>0.42899999999999999</v>
      </c>
      <c r="BJ966">
        <v>3.3</v>
      </c>
      <c r="BO966" s="90"/>
      <c r="BP966" s="273"/>
      <c r="BQ966" s="90"/>
      <c r="BR966" s="90"/>
      <c r="BS966" s="90"/>
      <c r="BT966" s="90"/>
      <c r="BU966" s="90"/>
      <c r="BV966" s="90"/>
      <c r="BW966" s="90"/>
      <c r="BX966" s="90"/>
      <c r="BY966" s="90"/>
      <c r="BZ966" s="90"/>
      <c r="CA966" s="90"/>
      <c r="CB966" s="90"/>
      <c r="CC966" s="90"/>
      <c r="CD966" s="90"/>
      <c r="CE966" s="90"/>
      <c r="CF966" s="90"/>
      <c r="CG966" s="90"/>
      <c r="CH966" s="90"/>
      <c r="CI966" s="90"/>
      <c r="CJ966" s="90"/>
      <c r="CK966" s="90"/>
      <c r="CL966" s="91"/>
      <c r="CM966" s="90"/>
      <c r="CN966" s="90">
        <v>63.2</v>
      </c>
      <c r="CO966" s="90"/>
      <c r="DB966" s="103"/>
      <c r="DC966" s="90" t="s">
        <v>1801</v>
      </c>
      <c r="DD966" s="103"/>
      <c r="DE966" s="103">
        <v>-7.3</v>
      </c>
      <c r="DF966" s="90" t="s">
        <v>2544</v>
      </c>
      <c r="DG966" s="103">
        <v>-7.3</v>
      </c>
      <c r="DH966" s="103"/>
      <c r="DI966" s="103"/>
      <c r="DJ966" s="103"/>
      <c r="DK966" s="103"/>
      <c r="DL966" s="103"/>
      <c r="DM966" s="103"/>
      <c r="DN966" s="103"/>
      <c r="DO966" s="103"/>
      <c r="DP966" s="103"/>
      <c r="DQ966" s="103"/>
      <c r="DR966" s="103"/>
      <c r="DS966" s="104"/>
      <c r="DT966" s="50">
        <f t="shared" si="1141"/>
        <v>0</v>
      </c>
      <c r="DU966" s="73">
        <f t="shared" si="1142"/>
        <v>0</v>
      </c>
      <c r="DV966" s="73">
        <f t="shared" si="1143"/>
        <v>0</v>
      </c>
      <c r="DW966" s="73">
        <f t="shared" si="1144"/>
        <v>1</v>
      </c>
      <c r="DX966" s="73">
        <f t="shared" si="1145"/>
        <v>0</v>
      </c>
      <c r="DY966" s="125">
        <f t="shared" si="1146"/>
        <v>0</v>
      </c>
      <c r="DZ966" s="73">
        <f t="shared" si="1147"/>
        <v>1</v>
      </c>
      <c r="EA966" s="19">
        <f t="shared" si="1148"/>
        <v>0</v>
      </c>
      <c r="EB966" s="50">
        <f t="shared" si="1149"/>
        <v>0</v>
      </c>
      <c r="EC966" s="19">
        <f t="shared" si="1150"/>
        <v>1</v>
      </c>
      <c r="ED966" s="19">
        <f t="shared" si="1151"/>
        <v>0</v>
      </c>
      <c r="EE966" s="19">
        <f t="shared" si="1152"/>
        <v>0</v>
      </c>
      <c r="EF966" s="50">
        <f t="shared" si="1153"/>
        <v>0</v>
      </c>
      <c r="EG966" s="19">
        <f t="shared" si="1154"/>
        <v>1</v>
      </c>
      <c r="EH966" s="19">
        <f t="shared" si="1155"/>
        <v>0</v>
      </c>
      <c r="EI966" s="50">
        <f t="shared" si="1156"/>
        <v>0</v>
      </c>
      <c r="EJ966" s="125">
        <f t="shared" si="1157"/>
        <v>1</v>
      </c>
      <c r="EK966">
        <f t="shared" si="1158"/>
        <v>29.4</v>
      </c>
      <c r="EL966">
        <f t="shared" si="1159"/>
        <v>3.7</v>
      </c>
      <c r="EM966">
        <f t="shared" si="1160"/>
        <v>41.6</v>
      </c>
      <c r="EN966">
        <f t="shared" si="1161"/>
        <v>127.5</v>
      </c>
      <c r="EO966" t="str">
        <f t="shared" si="1162"/>
        <v/>
      </c>
      <c r="EP966">
        <f t="shared" si="1163"/>
        <v>0.42899999999999999</v>
      </c>
      <c r="EQ966">
        <f t="shared" si="1164"/>
        <v>494</v>
      </c>
      <c r="ER966" t="str">
        <f t="shared" si="1165"/>
        <v/>
      </c>
      <c r="ES966">
        <f t="shared" si="1166"/>
        <v>3.3</v>
      </c>
      <c r="ET966">
        <f t="shared" si="1167"/>
        <v>87.4</v>
      </c>
      <c r="EU966" s="61">
        <f t="shared" si="1168"/>
        <v>79.8</v>
      </c>
      <c r="EV966" s="53" t="e">
        <f>IF(ISNUMBER(EK966),EK966*#REF!,"")</f>
        <v>#REF!</v>
      </c>
      <c r="EW966" s="53" t="e">
        <f>IF(ISNUMBER(EL966),EL966*#REF!,"")</f>
        <v>#REF!</v>
      </c>
      <c r="EX966" s="53" t="e">
        <f>IF(ISNUMBER(EM966),EM966*#REF!,"")</f>
        <v>#REF!</v>
      </c>
      <c r="EY966" s="53" t="e">
        <f>IF(ISNUMBER(EN966),EN966*#REF!,"")</f>
        <v>#REF!</v>
      </c>
      <c r="EZ966" s="53" t="str">
        <f>IF(ISNUMBER(EO966),EO966*#REF!,"")</f>
        <v/>
      </c>
      <c r="FA966" s="53" t="e">
        <f>IF(ISNUMBER(EP966),EP966*#REF!,"")</f>
        <v>#REF!</v>
      </c>
      <c r="FB966" s="53" t="e">
        <f>IF(ISNUMBER(EQ966),EQ966*#REF!,"")</f>
        <v>#REF!</v>
      </c>
      <c r="FC966" s="53" t="str">
        <f>IF(ISNUMBER(ER966),ER966*#REF!,"")</f>
        <v/>
      </c>
      <c r="FD966" s="53" t="e">
        <f>IF(ISNUMBER(ES966),ES966*#REF!,"")</f>
        <v>#REF!</v>
      </c>
      <c r="FE966" s="53" t="e">
        <f>IF(ISNUMBER(ET966),ET966*#REF!,"")</f>
        <v>#REF!</v>
      </c>
      <c r="FF966" s="52" t="e">
        <f>IF(ISNUMBER(EU966),EU966*#REF!,"")</f>
        <v>#REF!</v>
      </c>
      <c r="FG966" s="55" t="str">
        <f t="shared" si="1169"/>
        <v/>
      </c>
      <c r="FH966" s="55" t="str">
        <f t="shared" si="1170"/>
        <v/>
      </c>
      <c r="FI966" s="55" t="str">
        <f t="shared" si="1171"/>
        <v/>
      </c>
      <c r="FJ966" s="55" t="str">
        <f t="shared" si="1172"/>
        <v/>
      </c>
      <c r="FK966" s="55" t="str">
        <f t="shared" si="1173"/>
        <v/>
      </c>
      <c r="FL966" s="55" t="str">
        <f t="shared" si="1174"/>
        <v/>
      </c>
      <c r="FM966" s="55" t="str">
        <f t="shared" si="1175"/>
        <v/>
      </c>
      <c r="FN966" s="55" t="str">
        <f t="shared" si="1176"/>
        <v/>
      </c>
      <c r="FO966" s="55" t="str">
        <f t="shared" si="1177"/>
        <v/>
      </c>
      <c r="FP966" s="55" t="str">
        <f t="shared" si="1178"/>
        <v/>
      </c>
      <c r="FQ966" s="59" t="str">
        <f t="shared" si="1179"/>
        <v/>
      </c>
      <c r="FR966" s="53" t="str">
        <f t="shared" si="1202"/>
        <v/>
      </c>
      <c r="FS966" s="53" t="e">
        <f t="shared" si="1180"/>
        <v>#VALUE!</v>
      </c>
      <c r="FT966" s="19" t="e">
        <f t="shared" si="1181"/>
        <v>#VALUE!</v>
      </c>
      <c r="FU966" s="19" t="e">
        <f t="shared" si="1182"/>
        <v>#VALUE!</v>
      </c>
      <c r="FV966" s="19" t="e">
        <f t="shared" si="1183"/>
        <v>#VALUE!</v>
      </c>
      <c r="FW966" s="50" t="e">
        <f t="shared" si="1184"/>
        <v>#VALUE!</v>
      </c>
      <c r="FX966" s="120">
        <f t="shared" si="1185"/>
        <v>0</v>
      </c>
      <c r="FY966" s="120">
        <f t="shared" si="1186"/>
        <v>0</v>
      </c>
      <c r="FZ966" s="120">
        <f t="shared" si="1187"/>
        <v>0</v>
      </c>
      <c r="GA966" s="120">
        <f t="shared" si="1188"/>
        <v>0</v>
      </c>
      <c r="GB966" s="120">
        <f t="shared" si="1189"/>
        <v>0</v>
      </c>
      <c r="GC966" s="120">
        <f t="shared" si="1190"/>
        <v>0</v>
      </c>
      <c r="GD966" s="120">
        <f t="shared" si="1191"/>
        <v>0</v>
      </c>
      <c r="GE966" s="120">
        <f t="shared" si="1192"/>
        <v>0</v>
      </c>
      <c r="GF966" s="120">
        <f t="shared" si="1193"/>
        <v>0</v>
      </c>
      <c r="GG966">
        <f t="shared" si="1194"/>
        <v>0</v>
      </c>
      <c r="GH966">
        <f t="shared" si="1195"/>
        <v>0</v>
      </c>
      <c r="GI966">
        <v>6</v>
      </c>
      <c r="GJ966" t="str">
        <f t="shared" si="1196"/>
        <v/>
      </c>
    </row>
    <row r="967" spans="1:192" ht="15" x14ac:dyDescent="0.25">
      <c r="A967" s="50">
        <f t="shared" si="1197"/>
        <v>966</v>
      </c>
      <c r="B967" t="s">
        <v>1053</v>
      </c>
      <c r="C967" t="s">
        <v>1056</v>
      </c>
      <c r="F967" s="271">
        <v>3532870</v>
      </c>
      <c r="G967" s="271">
        <v>5693850</v>
      </c>
      <c r="H967" s="77">
        <f t="shared" si="1134"/>
        <v>532782.42200000002</v>
      </c>
      <c r="I967" s="77">
        <f t="shared" si="1135"/>
        <v>5692012.25</v>
      </c>
      <c r="J967" s="66"/>
      <c r="K967" s="19" t="s">
        <v>1333</v>
      </c>
      <c r="L967" s="66">
        <v>204</v>
      </c>
      <c r="Q967" s="2" t="s">
        <v>1339</v>
      </c>
      <c r="R967" s="2" t="s">
        <v>2882</v>
      </c>
      <c r="S967" t="s">
        <v>1324</v>
      </c>
      <c r="T967" s="241" t="str">
        <f t="shared" si="1136"/>
        <v>-</v>
      </c>
      <c r="U967" s="241" t="str">
        <f t="shared" si="1137"/>
        <v>-</v>
      </c>
      <c r="V967" s="241" t="str">
        <f t="shared" si="1138"/>
        <v>-</v>
      </c>
      <c r="W967" s="241" t="str">
        <f t="shared" si="1201"/>
        <v>-</v>
      </c>
      <c r="X967" s="260">
        <f t="shared" si="1200"/>
        <v>6</v>
      </c>
      <c r="Y967" s="261" t="str">
        <f t="shared" si="1203"/>
        <v/>
      </c>
      <c r="AA967" s="131">
        <v>34372</v>
      </c>
      <c r="AB967" s="73">
        <v>3</v>
      </c>
      <c r="AC967" t="s">
        <v>1038</v>
      </c>
      <c r="AD967" t="s">
        <v>1960</v>
      </c>
      <c r="AE967" s="57" t="s">
        <v>2106</v>
      </c>
      <c r="AF967" s="66">
        <v>12.5</v>
      </c>
      <c r="AG967" s="19">
        <v>1145</v>
      </c>
      <c r="AH967" s="19">
        <v>6.75</v>
      </c>
      <c r="AI967" s="272"/>
      <c r="AN967">
        <v>21.4</v>
      </c>
      <c r="AO967">
        <v>30.9</v>
      </c>
      <c r="AP967" s="108">
        <v>1</v>
      </c>
      <c r="AS967" s="193">
        <f t="shared" si="1204"/>
        <v>923.53600000000006</v>
      </c>
      <c r="AT967" s="248" t="str">
        <f t="shared" si="1205"/>
        <v/>
      </c>
      <c r="AU967">
        <v>39</v>
      </c>
      <c r="AV967">
        <v>46</v>
      </c>
      <c r="AW967" s="140">
        <v>154</v>
      </c>
      <c r="AX967" s="120">
        <v>95</v>
      </c>
      <c r="AY967" s="120">
        <v>104</v>
      </c>
      <c r="AZ967" s="217">
        <v>478</v>
      </c>
      <c r="BB967">
        <v>4.7</v>
      </c>
      <c r="BD967">
        <v>0</v>
      </c>
      <c r="BE967">
        <v>0</v>
      </c>
      <c r="BF967">
        <v>6.0000000000000001E-3</v>
      </c>
      <c r="BG967">
        <v>0.15</v>
      </c>
      <c r="BJ967">
        <v>2.6</v>
      </c>
      <c r="BK967">
        <v>0</v>
      </c>
      <c r="BN967" s="61">
        <v>0.08</v>
      </c>
      <c r="BO967" s="90"/>
      <c r="BP967" s="273">
        <v>0</v>
      </c>
      <c r="BQ967" s="90">
        <v>0</v>
      </c>
      <c r="BR967" s="90"/>
      <c r="BS967" s="90"/>
      <c r="BT967" s="90">
        <v>0</v>
      </c>
      <c r="BU967" s="90"/>
      <c r="BV967" s="90">
        <v>0</v>
      </c>
      <c r="BW967" s="90"/>
      <c r="BX967" s="90"/>
      <c r="BY967" s="90">
        <v>0</v>
      </c>
      <c r="BZ967" s="90"/>
      <c r="CA967" s="90">
        <v>0</v>
      </c>
      <c r="CB967" s="90">
        <v>0</v>
      </c>
      <c r="CC967" s="90"/>
      <c r="CD967" s="90"/>
      <c r="CE967" s="90"/>
      <c r="CF967" s="90"/>
      <c r="CG967" s="90"/>
      <c r="CH967" s="90"/>
      <c r="CI967" s="90"/>
      <c r="CJ967" s="90"/>
      <c r="CK967" s="90"/>
      <c r="CL967" s="91"/>
      <c r="CM967" s="90">
        <v>4.8</v>
      </c>
      <c r="CN967" s="90">
        <v>143</v>
      </c>
      <c r="CO967" s="90"/>
      <c r="DB967" s="103"/>
      <c r="DC967" s="90" t="s">
        <v>1799</v>
      </c>
      <c r="DD967" s="103"/>
      <c r="DE967" s="103">
        <v>-9.1999999999999993</v>
      </c>
      <c r="DF967" s="90" t="s">
        <v>2545</v>
      </c>
      <c r="DG967" s="103">
        <v>-9.1999999999999993</v>
      </c>
      <c r="DH967" s="103"/>
      <c r="DI967" s="103"/>
      <c r="DJ967" s="103"/>
      <c r="DK967" s="103"/>
      <c r="DL967" s="103"/>
      <c r="DM967" s="103"/>
      <c r="DN967" s="103"/>
      <c r="DO967" s="103"/>
      <c r="DP967" s="103"/>
      <c r="DQ967" s="103"/>
      <c r="DR967" s="103"/>
      <c r="DS967" s="104"/>
      <c r="DT967" s="50">
        <f t="shared" si="1141"/>
        <v>0</v>
      </c>
      <c r="DU967" s="73">
        <f t="shared" si="1142"/>
        <v>0</v>
      </c>
      <c r="DV967" s="73">
        <f t="shared" si="1143"/>
        <v>0</v>
      </c>
      <c r="DW967" s="73">
        <f t="shared" si="1144"/>
        <v>1</v>
      </c>
      <c r="DX967" s="73">
        <f t="shared" si="1145"/>
        <v>0</v>
      </c>
      <c r="DY967" s="125">
        <f t="shared" si="1146"/>
        <v>0</v>
      </c>
      <c r="DZ967" s="73">
        <f t="shared" si="1147"/>
        <v>1</v>
      </c>
      <c r="EA967" s="19">
        <f t="shared" si="1148"/>
        <v>0</v>
      </c>
      <c r="EB967" s="50">
        <f t="shared" si="1149"/>
        <v>0</v>
      </c>
      <c r="EC967" s="19">
        <f t="shared" si="1150"/>
        <v>1</v>
      </c>
      <c r="ED967" s="19">
        <f t="shared" si="1151"/>
        <v>0</v>
      </c>
      <c r="EE967" s="19">
        <f t="shared" si="1152"/>
        <v>0</v>
      </c>
      <c r="EF967" s="50">
        <f t="shared" si="1153"/>
        <v>0</v>
      </c>
      <c r="EG967" s="19">
        <f t="shared" si="1154"/>
        <v>1</v>
      </c>
      <c r="EH967" s="19">
        <f t="shared" si="1155"/>
        <v>0</v>
      </c>
      <c r="EI967" s="50">
        <f t="shared" si="1156"/>
        <v>0</v>
      </c>
      <c r="EJ967" s="125">
        <f t="shared" si="1157"/>
        <v>1</v>
      </c>
      <c r="EK967">
        <f t="shared" si="1158"/>
        <v>39</v>
      </c>
      <c r="EL967">
        <f t="shared" si="1159"/>
        <v>4.7</v>
      </c>
      <c r="EM967">
        <f t="shared" si="1160"/>
        <v>46</v>
      </c>
      <c r="EN967">
        <f t="shared" si="1161"/>
        <v>154</v>
      </c>
      <c r="EO967">
        <f t="shared" si="1162"/>
        <v>6.0000000000000001E-3</v>
      </c>
      <c r="EP967">
        <f t="shared" si="1163"/>
        <v>0</v>
      </c>
      <c r="EQ967">
        <f t="shared" si="1164"/>
        <v>478</v>
      </c>
      <c r="ER967" t="str">
        <f t="shared" si="1165"/>
        <v/>
      </c>
      <c r="ES967">
        <f t="shared" si="1166"/>
        <v>2.6</v>
      </c>
      <c r="ET967">
        <f t="shared" si="1167"/>
        <v>104</v>
      </c>
      <c r="EU967" s="61">
        <f t="shared" si="1168"/>
        <v>95</v>
      </c>
      <c r="EV967" s="53" t="e">
        <f>IF(ISNUMBER(EK967),EK967*#REF!,"")</f>
        <v>#REF!</v>
      </c>
      <c r="EW967" s="53" t="e">
        <f>IF(ISNUMBER(EL967),EL967*#REF!,"")</f>
        <v>#REF!</v>
      </c>
      <c r="EX967" s="53" t="e">
        <f>IF(ISNUMBER(EM967),EM967*#REF!,"")</f>
        <v>#REF!</v>
      </c>
      <c r="EY967" s="53" t="e">
        <f>IF(ISNUMBER(EN967),EN967*#REF!,"")</f>
        <v>#REF!</v>
      </c>
      <c r="EZ967" s="53" t="e">
        <f>IF(ISNUMBER(EO967),EO967*#REF!,"")</f>
        <v>#REF!</v>
      </c>
      <c r="FA967" s="53" t="e">
        <f>IF(ISNUMBER(EP967),EP967*#REF!,"")</f>
        <v>#REF!</v>
      </c>
      <c r="FB967" s="53" t="e">
        <f>IF(ISNUMBER(EQ967),EQ967*#REF!,"")</f>
        <v>#REF!</v>
      </c>
      <c r="FC967" s="53" t="str">
        <f>IF(ISNUMBER(ER967),ER967*#REF!,"")</f>
        <v/>
      </c>
      <c r="FD967" s="53" t="e">
        <f>IF(ISNUMBER(ES967),ES967*#REF!,"")</f>
        <v>#REF!</v>
      </c>
      <c r="FE967" s="53" t="e">
        <f>IF(ISNUMBER(ET967),ET967*#REF!,"")</f>
        <v>#REF!</v>
      </c>
      <c r="FF967" s="52" t="e">
        <f>IF(ISNUMBER(EU967),EU967*#REF!,"")</f>
        <v>#REF!</v>
      </c>
      <c r="FG967" s="55" t="str">
        <f t="shared" si="1169"/>
        <v/>
      </c>
      <c r="FH967" s="55" t="str">
        <f t="shared" si="1170"/>
        <v/>
      </c>
      <c r="FI967" s="55" t="str">
        <f t="shared" si="1171"/>
        <v/>
      </c>
      <c r="FJ967" s="55" t="str">
        <f t="shared" si="1172"/>
        <v/>
      </c>
      <c r="FK967" s="55" t="str">
        <f t="shared" si="1173"/>
        <v/>
      </c>
      <c r="FL967" s="55" t="str">
        <f t="shared" si="1174"/>
        <v/>
      </c>
      <c r="FM967" s="55" t="str">
        <f t="shared" si="1175"/>
        <v/>
      </c>
      <c r="FN967" s="55" t="str">
        <f t="shared" si="1176"/>
        <v/>
      </c>
      <c r="FO967" s="55" t="str">
        <f t="shared" si="1177"/>
        <v/>
      </c>
      <c r="FP967" s="55" t="str">
        <f t="shared" si="1178"/>
        <v/>
      </c>
      <c r="FQ967" s="59" t="str">
        <f t="shared" si="1179"/>
        <v/>
      </c>
      <c r="FR967" s="53" t="str">
        <f t="shared" si="1202"/>
        <v/>
      </c>
      <c r="FS967" s="53" t="e">
        <f t="shared" si="1180"/>
        <v>#VALUE!</v>
      </c>
      <c r="FT967" s="19" t="e">
        <f t="shared" si="1181"/>
        <v>#VALUE!</v>
      </c>
      <c r="FU967" s="19" t="e">
        <f t="shared" si="1182"/>
        <v>#VALUE!</v>
      </c>
      <c r="FV967" s="19" t="e">
        <f t="shared" si="1183"/>
        <v>#VALUE!</v>
      </c>
      <c r="FW967" s="50" t="e">
        <f t="shared" si="1184"/>
        <v>#VALUE!</v>
      </c>
      <c r="FX967" s="120">
        <f t="shared" si="1185"/>
        <v>0</v>
      </c>
      <c r="FY967" s="120">
        <f t="shared" si="1186"/>
        <v>0</v>
      </c>
      <c r="FZ967" s="120">
        <f t="shared" si="1187"/>
        <v>0</v>
      </c>
      <c r="GA967" s="120">
        <f t="shared" si="1188"/>
        <v>0</v>
      </c>
      <c r="GB967" s="120">
        <f t="shared" si="1189"/>
        <v>0</v>
      </c>
      <c r="GC967" s="120">
        <f t="shared" si="1190"/>
        <v>0</v>
      </c>
      <c r="GD967" s="120">
        <f t="shared" si="1191"/>
        <v>0</v>
      </c>
      <c r="GE967" s="120">
        <f t="shared" si="1192"/>
        <v>0</v>
      </c>
      <c r="GF967" s="120">
        <f t="shared" si="1193"/>
        <v>0</v>
      </c>
      <c r="GG967">
        <f t="shared" si="1194"/>
        <v>0</v>
      </c>
      <c r="GH967">
        <f t="shared" si="1195"/>
        <v>0</v>
      </c>
      <c r="GI967">
        <v>6</v>
      </c>
      <c r="GJ967" t="str">
        <f t="shared" si="1196"/>
        <v/>
      </c>
    </row>
    <row r="968" spans="1:192" x14ac:dyDescent="0.2">
      <c r="A968" s="50">
        <f t="shared" si="1197"/>
        <v>967</v>
      </c>
      <c r="B968" s="2" t="s">
        <v>101</v>
      </c>
      <c r="C968" s="2" t="s">
        <v>547</v>
      </c>
      <c r="D968" s="2"/>
      <c r="E968" s="2"/>
      <c r="F968" s="19">
        <v>3509620</v>
      </c>
      <c r="G968" s="19">
        <v>5696840</v>
      </c>
      <c r="H968" s="77">
        <f t="shared" si="1134"/>
        <v>509541.72200000001</v>
      </c>
      <c r="I968" s="77">
        <f t="shared" si="1135"/>
        <v>5695001.0540000005</v>
      </c>
      <c r="J968" s="66">
        <v>185</v>
      </c>
      <c r="K968" s="19" t="s">
        <v>1333</v>
      </c>
      <c r="L968" s="108">
        <v>35</v>
      </c>
      <c r="O968" s="19">
        <v>33.9</v>
      </c>
      <c r="Q968" t="s">
        <v>1339</v>
      </c>
      <c r="R968" s="2" t="s">
        <v>2866</v>
      </c>
      <c r="S968" s="2" t="s">
        <v>1324</v>
      </c>
      <c r="T968" s="241" t="str">
        <f t="shared" si="1136"/>
        <v>-</v>
      </c>
      <c r="U968" s="241" t="str">
        <f t="shared" si="1137"/>
        <v>-</v>
      </c>
      <c r="V968" s="241" t="str">
        <f t="shared" si="1138"/>
        <v>-</v>
      </c>
      <c r="W968" s="241" t="str">
        <f t="shared" si="1201"/>
        <v>A</v>
      </c>
      <c r="X968" s="260">
        <f t="shared" si="1200"/>
        <v>6</v>
      </c>
      <c r="Y968" s="261" t="str">
        <f t="shared" si="1203"/>
        <v/>
      </c>
      <c r="Z968" s="56" t="s">
        <v>1754</v>
      </c>
      <c r="AA968" s="48">
        <v>26473</v>
      </c>
      <c r="AB968" s="73">
        <v>1</v>
      </c>
      <c r="AC968" t="s">
        <v>375</v>
      </c>
      <c r="AD968" s="2" t="s">
        <v>2546</v>
      </c>
      <c r="AF968" s="66">
        <v>10.199999999999999</v>
      </c>
      <c r="AH968" s="19">
        <v>5.3</v>
      </c>
      <c r="AM968" s="66">
        <v>0.42</v>
      </c>
      <c r="AR968">
        <v>496</v>
      </c>
      <c r="AS968" s="193">
        <f t="shared" si="1204"/>
        <v>472.5</v>
      </c>
      <c r="AT968" s="248" t="str">
        <f t="shared" si="1205"/>
        <v/>
      </c>
      <c r="AU968" s="55">
        <v>15</v>
      </c>
      <c r="AV968">
        <v>18.5</v>
      </c>
      <c r="AW968">
        <v>73.3</v>
      </c>
      <c r="AX968">
        <v>16.8</v>
      </c>
      <c r="AY968" s="55">
        <v>72</v>
      </c>
      <c r="AZ968" s="61">
        <v>220.9</v>
      </c>
      <c r="BB968">
        <v>3.3</v>
      </c>
      <c r="BE968">
        <v>0.2</v>
      </c>
      <c r="BF968">
        <v>0.2</v>
      </c>
      <c r="BM968">
        <v>52.3</v>
      </c>
      <c r="CN968" s="103">
        <v>1577</v>
      </c>
      <c r="DB968" s="103"/>
      <c r="DC968" s="103"/>
      <c r="DD968" s="103"/>
      <c r="DE968" s="103"/>
      <c r="DF968" s="103"/>
      <c r="DG968" s="103"/>
      <c r="DH968" s="103">
        <v>16.5</v>
      </c>
      <c r="DI968" s="103"/>
      <c r="DJ968" s="103"/>
      <c r="DK968" s="103"/>
      <c r="DL968" s="103"/>
      <c r="DM968" s="103"/>
      <c r="DN968" s="103"/>
      <c r="DO968" s="103"/>
      <c r="DP968" s="103"/>
      <c r="DQ968" s="103"/>
      <c r="DR968" s="103"/>
      <c r="DS968" s="104"/>
      <c r="DT968" s="50">
        <f t="shared" si="1141"/>
        <v>1</v>
      </c>
      <c r="DU968" s="73">
        <f t="shared" si="1142"/>
        <v>0</v>
      </c>
      <c r="DV968" s="73">
        <f t="shared" si="1143"/>
        <v>1</v>
      </c>
      <c r="DW968" s="73">
        <f t="shared" si="1144"/>
        <v>0</v>
      </c>
      <c r="DX968" s="73">
        <f t="shared" si="1145"/>
        <v>0</v>
      </c>
      <c r="DY968" s="125">
        <f t="shared" si="1146"/>
        <v>0</v>
      </c>
      <c r="DZ968" s="73">
        <f t="shared" si="1147"/>
        <v>1</v>
      </c>
      <c r="EA968" s="19">
        <f t="shared" si="1148"/>
        <v>0</v>
      </c>
      <c r="EB968" s="50">
        <f t="shared" si="1149"/>
        <v>0</v>
      </c>
      <c r="EC968" s="19">
        <f t="shared" si="1150"/>
        <v>1</v>
      </c>
      <c r="ED968" s="19">
        <f t="shared" si="1151"/>
        <v>0</v>
      </c>
      <c r="EE968" s="19">
        <f t="shared" si="1152"/>
        <v>0</v>
      </c>
      <c r="EF968" s="50">
        <f t="shared" si="1153"/>
        <v>0</v>
      </c>
      <c r="EG968" s="19">
        <f t="shared" si="1154"/>
        <v>0</v>
      </c>
      <c r="EH968" s="19">
        <f t="shared" si="1155"/>
        <v>1</v>
      </c>
      <c r="EI968" s="50">
        <f t="shared" si="1156"/>
        <v>0</v>
      </c>
      <c r="EJ968" s="125">
        <f t="shared" si="1157"/>
        <v>1</v>
      </c>
      <c r="EK968">
        <f t="shared" si="1158"/>
        <v>15</v>
      </c>
      <c r="EL968">
        <f t="shared" si="1159"/>
        <v>3.3</v>
      </c>
      <c r="EM968">
        <f t="shared" si="1160"/>
        <v>18.5</v>
      </c>
      <c r="EN968">
        <f t="shared" si="1161"/>
        <v>73.3</v>
      </c>
      <c r="EO968">
        <f t="shared" si="1162"/>
        <v>0.2</v>
      </c>
      <c r="EP968">
        <f t="shared" si="1163"/>
        <v>0.2</v>
      </c>
      <c r="EQ968">
        <f t="shared" si="1164"/>
        <v>220.9</v>
      </c>
      <c r="ER968" t="str">
        <f t="shared" si="1165"/>
        <v/>
      </c>
      <c r="ES968" t="str">
        <f t="shared" si="1166"/>
        <v/>
      </c>
      <c r="ET968">
        <f t="shared" si="1167"/>
        <v>72</v>
      </c>
      <c r="EU968" s="61">
        <f t="shared" si="1168"/>
        <v>16.8</v>
      </c>
      <c r="EV968" s="53" t="e">
        <f>IF(ISNUMBER(EK968),EK968*#REF!,"")</f>
        <v>#REF!</v>
      </c>
      <c r="EW968" s="53" t="e">
        <f>IF(ISNUMBER(EL968),EL968*#REF!,"")</f>
        <v>#REF!</v>
      </c>
      <c r="EX968" s="53" t="e">
        <f>IF(ISNUMBER(EM968),EM968*#REF!,"")</f>
        <v>#REF!</v>
      </c>
      <c r="EY968" s="53" t="e">
        <f>IF(ISNUMBER(EN968),EN968*#REF!,"")</f>
        <v>#REF!</v>
      </c>
      <c r="EZ968" s="53" t="e">
        <f>IF(ISNUMBER(EO968),EO968*#REF!,"")</f>
        <v>#REF!</v>
      </c>
      <c r="FA968" s="53" t="e">
        <f>IF(ISNUMBER(EP968),EP968*#REF!,"")</f>
        <v>#REF!</v>
      </c>
      <c r="FB968" s="53" t="e">
        <f>IF(ISNUMBER(EQ968),EQ968*#REF!,"")</f>
        <v>#REF!</v>
      </c>
      <c r="FC968" s="53" t="str">
        <f>IF(ISNUMBER(ER968),ER968*#REF!,"")</f>
        <v/>
      </c>
      <c r="FD968" s="53" t="str">
        <f>IF(ISNUMBER(ES968),ES968*#REF!,"")</f>
        <v/>
      </c>
      <c r="FE968" s="53" t="e">
        <f>IF(ISNUMBER(ET968),ET968*#REF!,"")</f>
        <v>#REF!</v>
      </c>
      <c r="FF968" s="52" t="e">
        <f>IF(ISNUMBER(EU968),EU968*#REF!,"")</f>
        <v>#REF!</v>
      </c>
      <c r="FG968" s="55" t="str">
        <f t="shared" si="1169"/>
        <v/>
      </c>
      <c r="FH968" s="55" t="str">
        <f t="shared" si="1170"/>
        <v/>
      </c>
      <c r="FI968" s="55" t="str">
        <f t="shared" si="1171"/>
        <v/>
      </c>
      <c r="FJ968" s="55" t="str">
        <f t="shared" si="1172"/>
        <v/>
      </c>
      <c r="FK968" s="55" t="str">
        <f t="shared" si="1173"/>
        <v/>
      </c>
      <c r="FL968" s="55" t="str">
        <f t="shared" si="1174"/>
        <v/>
      </c>
      <c r="FM968" s="55" t="str">
        <f t="shared" si="1175"/>
        <v/>
      </c>
      <c r="FN968" s="55" t="str">
        <f t="shared" si="1176"/>
        <v/>
      </c>
      <c r="FO968" s="55" t="str">
        <f t="shared" si="1177"/>
        <v/>
      </c>
      <c r="FP968" s="55" t="str">
        <f t="shared" si="1178"/>
        <v/>
      </c>
      <c r="FQ968" s="59" t="str">
        <f t="shared" si="1179"/>
        <v/>
      </c>
      <c r="FR968" s="53" t="str">
        <f t="shared" si="1202"/>
        <v/>
      </c>
      <c r="FS968" s="53" t="e">
        <f t="shared" si="1180"/>
        <v>#VALUE!</v>
      </c>
      <c r="FT968" s="19" t="e">
        <f t="shared" si="1181"/>
        <v>#VALUE!</v>
      </c>
      <c r="FU968" s="19" t="e">
        <f t="shared" si="1182"/>
        <v>#VALUE!</v>
      </c>
      <c r="FV968" s="19" t="e">
        <f t="shared" si="1183"/>
        <v>#VALUE!</v>
      </c>
      <c r="FW968" s="50" t="e">
        <f t="shared" si="1184"/>
        <v>#VALUE!</v>
      </c>
      <c r="FX968" s="120">
        <f t="shared" si="1185"/>
        <v>0</v>
      </c>
      <c r="FY968" s="120">
        <f t="shared" si="1186"/>
        <v>0</v>
      </c>
      <c r="FZ968" s="120">
        <f t="shared" si="1187"/>
        <v>0</v>
      </c>
      <c r="GA968" s="120">
        <f t="shared" si="1188"/>
        <v>0</v>
      </c>
      <c r="GB968" s="120">
        <f t="shared" si="1189"/>
        <v>0</v>
      </c>
      <c r="GC968" s="120">
        <f t="shared" si="1190"/>
        <v>0</v>
      </c>
      <c r="GD968" s="120">
        <f t="shared" si="1191"/>
        <v>0</v>
      </c>
      <c r="GE968" s="120">
        <f t="shared" si="1192"/>
        <v>0</v>
      </c>
      <c r="GF968" s="120">
        <f t="shared" si="1193"/>
        <v>0</v>
      </c>
      <c r="GG968">
        <f t="shared" si="1194"/>
        <v>0</v>
      </c>
      <c r="GH968">
        <f t="shared" si="1195"/>
        <v>0</v>
      </c>
      <c r="GI968">
        <v>6</v>
      </c>
      <c r="GJ968" t="str">
        <f t="shared" si="1196"/>
        <v/>
      </c>
    </row>
    <row r="969" spans="1:192" x14ac:dyDescent="0.2">
      <c r="A969" s="50">
        <f t="shared" si="1197"/>
        <v>968</v>
      </c>
      <c r="B969" s="2" t="s">
        <v>101</v>
      </c>
      <c r="C969" s="2" t="s">
        <v>165</v>
      </c>
      <c r="D969" s="2"/>
      <c r="E969" s="2"/>
      <c r="F969" s="19">
        <v>3509610</v>
      </c>
      <c r="G969" s="19">
        <v>5696860</v>
      </c>
      <c r="H969" s="77">
        <f t="shared" si="1134"/>
        <v>509531.72600000002</v>
      </c>
      <c r="I969" s="77">
        <f t="shared" si="1135"/>
        <v>5695021.0460000001</v>
      </c>
      <c r="J969" s="66">
        <v>185</v>
      </c>
      <c r="K969" s="19" t="s">
        <v>1333</v>
      </c>
      <c r="L969" s="19">
        <v>35.1</v>
      </c>
      <c r="O969" s="19">
        <v>34.450000000000003</v>
      </c>
      <c r="Q969" t="s">
        <v>1339</v>
      </c>
      <c r="R969" t="s">
        <v>2866</v>
      </c>
      <c r="S969" s="2" t="s">
        <v>1324</v>
      </c>
      <c r="T969" s="241" t="str">
        <f t="shared" si="1136"/>
        <v>-</v>
      </c>
      <c r="U969" s="241" t="str">
        <f t="shared" si="1137"/>
        <v>-</v>
      </c>
      <c r="V969" s="241" t="str">
        <f t="shared" si="1138"/>
        <v>-</v>
      </c>
      <c r="W969" s="241" t="str">
        <f t="shared" si="1201"/>
        <v>A</v>
      </c>
      <c r="X969" s="260">
        <f t="shared" si="1200"/>
        <v>6</v>
      </c>
      <c r="Y969" s="261" t="str">
        <f t="shared" si="1203"/>
        <v/>
      </c>
      <c r="Z969" s="56" t="s">
        <v>1754</v>
      </c>
      <c r="AA969" s="48">
        <v>26473</v>
      </c>
      <c r="AB969" s="73">
        <v>1</v>
      </c>
      <c r="AC969" t="s">
        <v>375</v>
      </c>
      <c r="AD969" s="2" t="s">
        <v>2547</v>
      </c>
      <c r="AF969" s="66">
        <v>10.199999999999999</v>
      </c>
      <c r="AH969" s="19">
        <v>5.4</v>
      </c>
      <c r="AM969" s="66">
        <v>0.39</v>
      </c>
      <c r="AR969">
        <v>774</v>
      </c>
      <c r="AS969" s="193">
        <f t="shared" si="1204"/>
        <v>764.17</v>
      </c>
      <c r="AT969" s="248" t="str">
        <f t="shared" si="1205"/>
        <v/>
      </c>
      <c r="AU969">
        <v>20.100000000000001</v>
      </c>
      <c r="AV969">
        <v>32.1</v>
      </c>
      <c r="AW969">
        <v>120.5</v>
      </c>
      <c r="AX969">
        <v>15.2</v>
      </c>
      <c r="AY969">
        <v>140.6</v>
      </c>
      <c r="AZ969" s="61">
        <v>376.5</v>
      </c>
      <c r="BB969">
        <v>3.8</v>
      </c>
      <c r="BE969">
        <v>0.17</v>
      </c>
      <c r="BF969">
        <v>0.5</v>
      </c>
      <c r="BM969">
        <v>54.7</v>
      </c>
      <c r="CN969" s="103">
        <v>2384</v>
      </c>
      <c r="DB969" s="103"/>
      <c r="DC969" s="103"/>
      <c r="DD969" s="103"/>
      <c r="DE969" s="103"/>
      <c r="DF969" s="103"/>
      <c r="DG969" s="103"/>
      <c r="DH969" s="103"/>
      <c r="DI969" s="103"/>
      <c r="DJ969" s="103"/>
      <c r="DK969" s="103"/>
      <c r="DL969" s="103"/>
      <c r="DM969" s="103"/>
      <c r="DN969" s="103"/>
      <c r="DO969" s="103"/>
      <c r="DP969" s="103"/>
      <c r="DQ969" s="103"/>
      <c r="DR969" s="103"/>
      <c r="DS969" s="104"/>
      <c r="DT969" s="50">
        <f t="shared" si="1141"/>
        <v>1</v>
      </c>
      <c r="DU969" s="73">
        <f t="shared" si="1142"/>
        <v>0</v>
      </c>
      <c r="DV969" s="73">
        <f t="shared" si="1143"/>
        <v>1</v>
      </c>
      <c r="DW969" s="73">
        <f t="shared" si="1144"/>
        <v>0</v>
      </c>
      <c r="DX969" s="73">
        <f t="shared" si="1145"/>
        <v>0</v>
      </c>
      <c r="DY969" s="125">
        <f t="shared" si="1146"/>
        <v>0</v>
      </c>
      <c r="DZ969" s="73">
        <f t="shared" si="1147"/>
        <v>1</v>
      </c>
      <c r="EA969" s="19">
        <f t="shared" si="1148"/>
        <v>0</v>
      </c>
      <c r="EB969" s="50">
        <f t="shared" si="1149"/>
        <v>0</v>
      </c>
      <c r="EC969" s="19">
        <f t="shared" si="1150"/>
        <v>1</v>
      </c>
      <c r="ED969" s="19">
        <f t="shared" si="1151"/>
        <v>0</v>
      </c>
      <c r="EE969" s="19">
        <f t="shared" si="1152"/>
        <v>0</v>
      </c>
      <c r="EF969" s="50">
        <f t="shared" si="1153"/>
        <v>0</v>
      </c>
      <c r="EG969" s="19">
        <f t="shared" si="1154"/>
        <v>0</v>
      </c>
      <c r="EH969" s="19">
        <f t="shared" si="1155"/>
        <v>1</v>
      </c>
      <c r="EI969" s="50">
        <f t="shared" si="1156"/>
        <v>0</v>
      </c>
      <c r="EJ969" s="125">
        <f t="shared" si="1157"/>
        <v>1</v>
      </c>
      <c r="EK969">
        <f t="shared" si="1158"/>
        <v>20.100000000000001</v>
      </c>
      <c r="EL969">
        <f t="shared" si="1159"/>
        <v>3.8</v>
      </c>
      <c r="EM969">
        <f t="shared" si="1160"/>
        <v>32.1</v>
      </c>
      <c r="EN969">
        <f t="shared" si="1161"/>
        <v>120.5</v>
      </c>
      <c r="EO969">
        <f t="shared" si="1162"/>
        <v>0.5</v>
      </c>
      <c r="EP969">
        <f t="shared" si="1163"/>
        <v>0.17</v>
      </c>
      <c r="EQ969">
        <f t="shared" si="1164"/>
        <v>376.5</v>
      </c>
      <c r="ER969" t="str">
        <f t="shared" si="1165"/>
        <v/>
      </c>
      <c r="ES969" t="str">
        <f t="shared" si="1166"/>
        <v/>
      </c>
      <c r="ET969">
        <f t="shared" si="1167"/>
        <v>140.6</v>
      </c>
      <c r="EU969" s="61">
        <f t="shared" si="1168"/>
        <v>15.2</v>
      </c>
      <c r="EV969" s="53" t="e">
        <f>IF(ISNUMBER(EK969),EK969*#REF!,"")</f>
        <v>#REF!</v>
      </c>
      <c r="EW969" s="53" t="e">
        <f>IF(ISNUMBER(EL969),EL969*#REF!,"")</f>
        <v>#REF!</v>
      </c>
      <c r="EX969" s="53" t="e">
        <f>IF(ISNUMBER(EM969),EM969*#REF!,"")</f>
        <v>#REF!</v>
      </c>
      <c r="EY969" s="53" t="e">
        <f>IF(ISNUMBER(EN969),EN969*#REF!,"")</f>
        <v>#REF!</v>
      </c>
      <c r="EZ969" s="53" t="e">
        <f>IF(ISNUMBER(EO969),EO969*#REF!,"")</f>
        <v>#REF!</v>
      </c>
      <c r="FA969" s="53" t="e">
        <f>IF(ISNUMBER(EP969),EP969*#REF!,"")</f>
        <v>#REF!</v>
      </c>
      <c r="FB969" s="53" t="e">
        <f>IF(ISNUMBER(EQ969),EQ969*#REF!,"")</f>
        <v>#REF!</v>
      </c>
      <c r="FC969" s="53" t="str">
        <f>IF(ISNUMBER(ER969),ER969*#REF!,"")</f>
        <v/>
      </c>
      <c r="FD969" s="53" t="str">
        <f>IF(ISNUMBER(ES969),ES969*#REF!,"")</f>
        <v/>
      </c>
      <c r="FE969" s="53" t="e">
        <f>IF(ISNUMBER(ET969),ET969*#REF!,"")</f>
        <v>#REF!</v>
      </c>
      <c r="FF969" s="52" t="e">
        <f>IF(ISNUMBER(EU969),EU969*#REF!,"")</f>
        <v>#REF!</v>
      </c>
      <c r="FG969" s="55" t="str">
        <f t="shared" si="1169"/>
        <v/>
      </c>
      <c r="FH969" s="55" t="str">
        <f t="shared" si="1170"/>
        <v/>
      </c>
      <c r="FI969" s="55" t="str">
        <f t="shared" si="1171"/>
        <v/>
      </c>
      <c r="FJ969" s="55" t="str">
        <f t="shared" si="1172"/>
        <v/>
      </c>
      <c r="FK969" s="55" t="str">
        <f t="shared" si="1173"/>
        <v/>
      </c>
      <c r="FL969" s="55" t="str">
        <f t="shared" si="1174"/>
        <v/>
      </c>
      <c r="FM969" s="55" t="str">
        <f t="shared" si="1175"/>
        <v/>
      </c>
      <c r="FN969" s="55" t="str">
        <f t="shared" si="1176"/>
        <v/>
      </c>
      <c r="FO969" s="55" t="str">
        <f t="shared" si="1177"/>
        <v/>
      </c>
      <c r="FP969" s="55" t="str">
        <f t="shared" si="1178"/>
        <v/>
      </c>
      <c r="FQ969" s="59" t="str">
        <f t="shared" si="1179"/>
        <v/>
      </c>
      <c r="FR969" s="53" t="str">
        <f t="shared" si="1202"/>
        <v/>
      </c>
      <c r="FS969" s="53" t="e">
        <f t="shared" si="1180"/>
        <v>#VALUE!</v>
      </c>
      <c r="FT969" s="19" t="e">
        <f t="shared" si="1181"/>
        <v>#VALUE!</v>
      </c>
      <c r="FU969" s="19" t="e">
        <f t="shared" si="1182"/>
        <v>#VALUE!</v>
      </c>
      <c r="FV969" s="19" t="e">
        <f t="shared" si="1183"/>
        <v>#VALUE!</v>
      </c>
      <c r="FW969" s="50" t="e">
        <f t="shared" si="1184"/>
        <v>#VALUE!</v>
      </c>
      <c r="FX969" s="120">
        <f t="shared" si="1185"/>
        <v>0</v>
      </c>
      <c r="FY969" s="120">
        <f t="shared" si="1186"/>
        <v>0</v>
      </c>
      <c r="FZ969" s="120">
        <f t="shared" si="1187"/>
        <v>0</v>
      </c>
      <c r="GA969" s="120">
        <f t="shared" si="1188"/>
        <v>0</v>
      </c>
      <c r="GB969" s="120">
        <f t="shared" si="1189"/>
        <v>0</v>
      </c>
      <c r="GC969" s="120">
        <f t="shared" si="1190"/>
        <v>0</v>
      </c>
      <c r="GD969" s="120">
        <f t="shared" si="1191"/>
        <v>0</v>
      </c>
      <c r="GE969" s="120">
        <f t="shared" si="1192"/>
        <v>0</v>
      </c>
      <c r="GF969" s="120">
        <f t="shared" si="1193"/>
        <v>0</v>
      </c>
      <c r="GG969">
        <f t="shared" si="1194"/>
        <v>0</v>
      </c>
      <c r="GH969">
        <f t="shared" si="1195"/>
        <v>0</v>
      </c>
      <c r="GI969">
        <v>6</v>
      </c>
      <c r="GJ969" t="str">
        <f t="shared" si="1196"/>
        <v/>
      </c>
    </row>
    <row r="970" spans="1:192" x14ac:dyDescent="0.2">
      <c r="A970" s="50">
        <f t="shared" si="1197"/>
        <v>969</v>
      </c>
      <c r="B970" s="2" t="s">
        <v>101</v>
      </c>
      <c r="C970" s="2" t="s">
        <v>548</v>
      </c>
      <c r="D970" s="2"/>
      <c r="E970" s="2"/>
      <c r="F970" s="19">
        <v>3509600</v>
      </c>
      <c r="G970" s="19">
        <v>5696890</v>
      </c>
      <c r="H970" s="77">
        <f t="shared" si="1134"/>
        <v>509521.73000000004</v>
      </c>
      <c r="I970" s="77">
        <f t="shared" si="1135"/>
        <v>5695051.034</v>
      </c>
      <c r="J970" s="66">
        <v>185</v>
      </c>
      <c r="K970" s="19" t="s">
        <v>1333</v>
      </c>
      <c r="L970" s="108">
        <v>36</v>
      </c>
      <c r="O970" s="19">
        <v>35.4</v>
      </c>
      <c r="Q970" t="s">
        <v>1339</v>
      </c>
      <c r="R970" t="s">
        <v>2866</v>
      </c>
      <c r="S970" s="2" t="s">
        <v>1324</v>
      </c>
      <c r="T970" s="241" t="str">
        <f t="shared" si="1136"/>
        <v>-</v>
      </c>
      <c r="U970" s="241" t="str">
        <f t="shared" si="1137"/>
        <v>-</v>
      </c>
      <c r="V970" s="241" t="str">
        <f t="shared" si="1138"/>
        <v>-</v>
      </c>
      <c r="W970" s="241" t="str">
        <f t="shared" si="1201"/>
        <v>A</v>
      </c>
      <c r="X970" s="260">
        <f t="shared" si="1200"/>
        <v>6</v>
      </c>
      <c r="Y970" s="261" t="str">
        <f t="shared" si="1203"/>
        <v/>
      </c>
      <c r="Z970" s="56" t="s">
        <v>1754</v>
      </c>
      <c r="AA970" s="48">
        <v>26473</v>
      </c>
      <c r="AB970" s="73">
        <v>1</v>
      </c>
      <c r="AC970" t="s">
        <v>375</v>
      </c>
      <c r="AD970" s="2" t="s">
        <v>2548</v>
      </c>
      <c r="AF970" s="66">
        <v>10.5</v>
      </c>
      <c r="AH970" s="19">
        <v>5.6</v>
      </c>
      <c r="AM970" s="66">
        <v>1.75</v>
      </c>
      <c r="AR970">
        <v>702</v>
      </c>
      <c r="AS970" s="193">
        <f t="shared" si="1204"/>
        <v>698.29999999999984</v>
      </c>
      <c r="AT970" s="248" t="str">
        <f t="shared" si="1205"/>
        <v/>
      </c>
      <c r="AU970">
        <v>16.399999999999999</v>
      </c>
      <c r="AV970">
        <v>27.4</v>
      </c>
      <c r="AW970">
        <v>118.6</v>
      </c>
      <c r="AX970">
        <v>14.8</v>
      </c>
      <c r="AY970" s="55">
        <v>202</v>
      </c>
      <c r="AZ970" s="61">
        <v>269.10000000000002</v>
      </c>
      <c r="BB970" s="55">
        <v>3</v>
      </c>
      <c r="BE970">
        <v>0.8</v>
      </c>
      <c r="BF970">
        <v>0.4</v>
      </c>
      <c r="BM970">
        <v>45.8</v>
      </c>
      <c r="CN970" s="103">
        <v>1171</v>
      </c>
      <c r="DB970" s="103"/>
      <c r="DC970" s="103"/>
      <c r="DD970" s="103"/>
      <c r="DE970" s="103"/>
      <c r="DF970" s="103"/>
      <c r="DG970" s="103"/>
      <c r="DH970" s="103"/>
      <c r="DI970" s="103"/>
      <c r="DJ970" s="103"/>
      <c r="DK970" s="103"/>
      <c r="DL970" s="103"/>
      <c r="DM970" s="103"/>
      <c r="DN970" s="103"/>
      <c r="DO970" s="103"/>
      <c r="DP970" s="103"/>
      <c r="DQ970" s="103"/>
      <c r="DR970" s="103"/>
      <c r="DS970" s="104"/>
      <c r="DT970" s="50">
        <f t="shared" si="1141"/>
        <v>1</v>
      </c>
      <c r="DU970" s="73">
        <f t="shared" si="1142"/>
        <v>0</v>
      </c>
      <c r="DV970" s="73">
        <f t="shared" si="1143"/>
        <v>1</v>
      </c>
      <c r="DW970" s="73">
        <f t="shared" si="1144"/>
        <v>0</v>
      </c>
      <c r="DX970" s="73">
        <f t="shared" si="1145"/>
        <v>0</v>
      </c>
      <c r="DY970" s="125">
        <f t="shared" si="1146"/>
        <v>0</v>
      </c>
      <c r="DZ970" s="73">
        <f t="shared" si="1147"/>
        <v>1</v>
      </c>
      <c r="EA970" s="19">
        <f t="shared" si="1148"/>
        <v>0</v>
      </c>
      <c r="EB970" s="50">
        <f t="shared" si="1149"/>
        <v>0</v>
      </c>
      <c r="EC970" s="19">
        <f t="shared" si="1150"/>
        <v>1</v>
      </c>
      <c r="ED970" s="19">
        <f t="shared" si="1151"/>
        <v>0</v>
      </c>
      <c r="EE970" s="19">
        <f t="shared" si="1152"/>
        <v>0</v>
      </c>
      <c r="EF970" s="50">
        <f t="shared" si="1153"/>
        <v>0</v>
      </c>
      <c r="EG970" s="19">
        <f t="shared" si="1154"/>
        <v>0</v>
      </c>
      <c r="EH970" s="19">
        <f t="shared" si="1155"/>
        <v>1</v>
      </c>
      <c r="EI970" s="50">
        <f t="shared" si="1156"/>
        <v>0</v>
      </c>
      <c r="EJ970" s="125">
        <f t="shared" si="1157"/>
        <v>1</v>
      </c>
      <c r="EK970">
        <f t="shared" si="1158"/>
        <v>16.399999999999999</v>
      </c>
      <c r="EL970">
        <f t="shared" si="1159"/>
        <v>3</v>
      </c>
      <c r="EM970">
        <f t="shared" si="1160"/>
        <v>27.4</v>
      </c>
      <c r="EN970">
        <f t="shared" si="1161"/>
        <v>118.6</v>
      </c>
      <c r="EO970">
        <f t="shared" si="1162"/>
        <v>0.4</v>
      </c>
      <c r="EP970">
        <f t="shared" si="1163"/>
        <v>0.8</v>
      </c>
      <c r="EQ970">
        <f t="shared" si="1164"/>
        <v>269.10000000000002</v>
      </c>
      <c r="ER970" t="str">
        <f t="shared" si="1165"/>
        <v/>
      </c>
      <c r="ES970" t="str">
        <f t="shared" si="1166"/>
        <v/>
      </c>
      <c r="ET970">
        <f t="shared" si="1167"/>
        <v>202</v>
      </c>
      <c r="EU970" s="61">
        <f t="shared" si="1168"/>
        <v>14.8</v>
      </c>
      <c r="EV970" s="53" t="e">
        <f>IF(ISNUMBER(EK970),EK970*#REF!,"")</f>
        <v>#REF!</v>
      </c>
      <c r="EW970" s="53" t="e">
        <f>IF(ISNUMBER(EL970),EL970*#REF!,"")</f>
        <v>#REF!</v>
      </c>
      <c r="EX970" s="53" t="e">
        <f>IF(ISNUMBER(EM970),EM970*#REF!,"")</f>
        <v>#REF!</v>
      </c>
      <c r="EY970" s="53" t="e">
        <f>IF(ISNUMBER(EN970),EN970*#REF!,"")</f>
        <v>#REF!</v>
      </c>
      <c r="EZ970" s="53" t="e">
        <f>IF(ISNUMBER(EO970),EO970*#REF!,"")</f>
        <v>#REF!</v>
      </c>
      <c r="FA970" s="53" t="e">
        <f>IF(ISNUMBER(EP970),EP970*#REF!,"")</f>
        <v>#REF!</v>
      </c>
      <c r="FB970" s="53" t="e">
        <f>IF(ISNUMBER(EQ970),EQ970*#REF!,"")</f>
        <v>#REF!</v>
      </c>
      <c r="FC970" s="53" t="str">
        <f>IF(ISNUMBER(ER970),ER970*#REF!,"")</f>
        <v/>
      </c>
      <c r="FD970" s="53" t="str">
        <f>IF(ISNUMBER(ES970),ES970*#REF!,"")</f>
        <v/>
      </c>
      <c r="FE970" s="53" t="e">
        <f>IF(ISNUMBER(ET970),ET970*#REF!,"")</f>
        <v>#REF!</v>
      </c>
      <c r="FF970" s="52" t="e">
        <f>IF(ISNUMBER(EU970),EU970*#REF!,"")</f>
        <v>#REF!</v>
      </c>
      <c r="FG970" s="55" t="str">
        <f t="shared" si="1169"/>
        <v/>
      </c>
      <c r="FH970" s="55" t="str">
        <f t="shared" si="1170"/>
        <v/>
      </c>
      <c r="FI970" s="55" t="str">
        <f t="shared" si="1171"/>
        <v/>
      </c>
      <c r="FJ970" s="55" t="str">
        <f t="shared" si="1172"/>
        <v/>
      </c>
      <c r="FK970" s="55" t="str">
        <f t="shared" si="1173"/>
        <v/>
      </c>
      <c r="FL970" s="55" t="str">
        <f t="shared" si="1174"/>
        <v/>
      </c>
      <c r="FM970" s="55" t="str">
        <f t="shared" si="1175"/>
        <v/>
      </c>
      <c r="FN970" s="55" t="str">
        <f t="shared" si="1176"/>
        <v/>
      </c>
      <c r="FO970" s="55" t="str">
        <f t="shared" si="1177"/>
        <v/>
      </c>
      <c r="FP970" s="55" t="str">
        <f t="shared" si="1178"/>
        <v/>
      </c>
      <c r="FQ970" s="59" t="str">
        <f t="shared" si="1179"/>
        <v/>
      </c>
      <c r="FR970" s="53" t="str">
        <f t="shared" si="1202"/>
        <v/>
      </c>
      <c r="FS970" s="53" t="e">
        <f t="shared" si="1180"/>
        <v>#VALUE!</v>
      </c>
      <c r="FT970" s="19" t="e">
        <f t="shared" si="1181"/>
        <v>#VALUE!</v>
      </c>
      <c r="FU970" s="19" t="e">
        <f t="shared" si="1182"/>
        <v>#VALUE!</v>
      </c>
      <c r="FV970" s="19" t="e">
        <f t="shared" si="1183"/>
        <v>#VALUE!</v>
      </c>
      <c r="FW970" s="50" t="e">
        <f t="shared" si="1184"/>
        <v>#VALUE!</v>
      </c>
      <c r="FX970" s="120">
        <f t="shared" si="1185"/>
        <v>0</v>
      </c>
      <c r="FY970" s="120">
        <f t="shared" si="1186"/>
        <v>0</v>
      </c>
      <c r="FZ970" s="120">
        <f t="shared" si="1187"/>
        <v>0</v>
      </c>
      <c r="GA970" s="120">
        <f t="shared" si="1188"/>
        <v>0</v>
      </c>
      <c r="GB970" s="120">
        <f t="shared" si="1189"/>
        <v>0</v>
      </c>
      <c r="GC970" s="120">
        <f t="shared" si="1190"/>
        <v>0</v>
      </c>
      <c r="GD970" s="120">
        <f t="shared" si="1191"/>
        <v>0</v>
      </c>
      <c r="GE970" s="120">
        <f t="shared" si="1192"/>
        <v>0</v>
      </c>
      <c r="GF970" s="120">
        <f t="shared" si="1193"/>
        <v>0</v>
      </c>
      <c r="GG970">
        <f t="shared" si="1194"/>
        <v>0</v>
      </c>
      <c r="GH970">
        <f t="shared" si="1195"/>
        <v>0</v>
      </c>
      <c r="GI970">
        <v>6</v>
      </c>
      <c r="GJ970" t="str">
        <f t="shared" si="1196"/>
        <v/>
      </c>
    </row>
    <row r="971" spans="1:192" ht="15" x14ac:dyDescent="0.25">
      <c r="A971" s="50">
        <f t="shared" si="1197"/>
        <v>970</v>
      </c>
      <c r="B971" t="s">
        <v>101</v>
      </c>
      <c r="C971" s="2" t="s">
        <v>650</v>
      </c>
      <c r="D971" s="2"/>
      <c r="E971" s="2"/>
      <c r="F971" s="271">
        <v>3507700</v>
      </c>
      <c r="G971" s="271">
        <v>5697400</v>
      </c>
      <c r="H971" s="77">
        <f t="shared" si="1134"/>
        <v>507622.49000000005</v>
      </c>
      <c r="I971" s="77">
        <f t="shared" si="1135"/>
        <v>5695560.8300000001</v>
      </c>
      <c r="J971" s="266">
        <v>180</v>
      </c>
      <c r="K971" s="19" t="s">
        <v>1334</v>
      </c>
      <c r="L971" s="19">
        <v>58.5</v>
      </c>
      <c r="Q971" s="2" t="s">
        <v>1339</v>
      </c>
      <c r="R971" t="s">
        <v>1467</v>
      </c>
      <c r="S971" t="s">
        <v>1324</v>
      </c>
      <c r="T971" s="241" t="str">
        <f t="shared" si="1136"/>
        <v>-</v>
      </c>
      <c r="U971" s="241" t="str">
        <f t="shared" si="1137"/>
        <v>M</v>
      </c>
      <c r="V971" s="241" t="str">
        <f t="shared" si="1138"/>
        <v>-</v>
      </c>
      <c r="W971" s="241" t="str">
        <f t="shared" si="1201"/>
        <v>-</v>
      </c>
      <c r="X971" s="260">
        <f t="shared" si="1200"/>
        <v>6</v>
      </c>
      <c r="Y971" s="261" t="str">
        <f t="shared" si="1203"/>
        <v/>
      </c>
      <c r="Z971" s="61" t="s">
        <v>2549</v>
      </c>
      <c r="AA971" s="48">
        <v>21530</v>
      </c>
      <c r="AB971" s="73">
        <v>1</v>
      </c>
      <c r="AD971" s="2" t="s">
        <v>2550</v>
      </c>
      <c r="AE971" s="56"/>
      <c r="AF971" s="66">
        <v>11</v>
      </c>
      <c r="AI971" s="272"/>
      <c r="AN971">
        <v>35.799999999999997</v>
      </c>
      <c r="AO971" s="55">
        <v>21</v>
      </c>
      <c r="AR971">
        <v>1198.8</v>
      </c>
      <c r="AS971" s="193">
        <f t="shared" si="1204"/>
        <v>1198.5</v>
      </c>
      <c r="AT971" s="248" t="str">
        <f t="shared" si="1205"/>
        <v/>
      </c>
      <c r="AU971">
        <v>84.2</v>
      </c>
      <c r="AV971">
        <v>33.799999999999997</v>
      </c>
      <c r="AW971">
        <v>199</v>
      </c>
      <c r="AX971">
        <v>140</v>
      </c>
      <c r="AY971">
        <v>284</v>
      </c>
      <c r="AZ971" s="61">
        <v>457.5</v>
      </c>
      <c r="BO971" s="90"/>
      <c r="BP971" s="273"/>
      <c r="BQ971" s="90"/>
      <c r="BR971" s="90"/>
      <c r="BS971" s="90"/>
      <c r="BT971" s="90"/>
      <c r="BU971" s="90"/>
      <c r="BV971" s="90"/>
      <c r="BW971" s="90"/>
      <c r="BX971" s="90"/>
      <c r="BY971" s="90"/>
      <c r="BZ971" s="90"/>
      <c r="CA971" s="90"/>
      <c r="CB971" s="90"/>
      <c r="CC971" s="90"/>
      <c r="CD971" s="90"/>
      <c r="CE971" s="90"/>
      <c r="CF971" s="90"/>
      <c r="CG971" s="90"/>
      <c r="CH971" s="90"/>
      <c r="CI971" s="90"/>
      <c r="CJ971" s="90"/>
      <c r="CK971" s="90"/>
      <c r="CL971" s="91"/>
      <c r="CM971" s="90"/>
      <c r="CN971" s="90">
        <v>167</v>
      </c>
      <c r="CO971" s="90"/>
      <c r="DB971" s="103"/>
      <c r="DC971" s="103"/>
      <c r="DD971" s="103"/>
      <c r="DE971" s="103"/>
      <c r="DF971" s="103"/>
      <c r="DG971" s="103"/>
      <c r="DH971" s="103">
        <v>14.3</v>
      </c>
      <c r="DI971" s="103"/>
      <c r="DJ971" s="103"/>
      <c r="DK971" s="103"/>
      <c r="DL971" s="103"/>
      <c r="DM971" s="103"/>
      <c r="DN971" s="103"/>
      <c r="DO971" s="103"/>
      <c r="DP971" s="103"/>
      <c r="DQ971" s="103"/>
      <c r="DR971" s="103"/>
      <c r="DS971" s="104"/>
      <c r="DT971" s="50">
        <f t="shared" si="1141"/>
        <v>1</v>
      </c>
      <c r="DU971" s="73">
        <f t="shared" si="1142"/>
        <v>0</v>
      </c>
      <c r="DV971" s="73">
        <f t="shared" si="1143"/>
        <v>1</v>
      </c>
      <c r="DW971" s="73">
        <f t="shared" si="1144"/>
        <v>0</v>
      </c>
      <c r="DX971" s="73">
        <f t="shared" si="1145"/>
        <v>0</v>
      </c>
      <c r="DY971" s="125">
        <f t="shared" si="1146"/>
        <v>0</v>
      </c>
      <c r="DZ971" s="73">
        <f t="shared" si="1147"/>
        <v>1</v>
      </c>
      <c r="EA971" s="19">
        <f t="shared" si="1148"/>
        <v>0</v>
      </c>
      <c r="EB971" s="50">
        <f t="shared" si="1149"/>
        <v>0</v>
      </c>
      <c r="EC971" s="19">
        <f t="shared" si="1150"/>
        <v>0</v>
      </c>
      <c r="ED971" s="19">
        <f t="shared" si="1151"/>
        <v>1</v>
      </c>
      <c r="EE971" s="19">
        <f t="shared" si="1152"/>
        <v>0</v>
      </c>
      <c r="EF971" s="50">
        <f t="shared" si="1153"/>
        <v>0</v>
      </c>
      <c r="EG971" s="19">
        <f t="shared" si="1154"/>
        <v>1</v>
      </c>
      <c r="EH971" s="19">
        <f t="shared" si="1155"/>
        <v>0</v>
      </c>
      <c r="EI971" s="50">
        <f t="shared" si="1156"/>
        <v>0</v>
      </c>
      <c r="EJ971" s="125">
        <f t="shared" si="1157"/>
        <v>1</v>
      </c>
      <c r="EK971">
        <f t="shared" si="1158"/>
        <v>84.2</v>
      </c>
      <c r="EL971" t="str">
        <f t="shared" si="1159"/>
        <v/>
      </c>
      <c r="EM971">
        <f t="shared" si="1160"/>
        <v>33.799999999999997</v>
      </c>
      <c r="EN971">
        <f t="shared" si="1161"/>
        <v>199</v>
      </c>
      <c r="EO971" t="str">
        <f t="shared" si="1162"/>
        <v/>
      </c>
      <c r="EP971" t="str">
        <f t="shared" si="1163"/>
        <v/>
      </c>
      <c r="EQ971">
        <f t="shared" si="1164"/>
        <v>457.5</v>
      </c>
      <c r="ER971" t="str">
        <f t="shared" si="1165"/>
        <v/>
      </c>
      <c r="ES971" t="str">
        <f t="shared" si="1166"/>
        <v/>
      </c>
      <c r="ET971">
        <f t="shared" si="1167"/>
        <v>284</v>
      </c>
      <c r="EU971" s="61">
        <f t="shared" si="1168"/>
        <v>140</v>
      </c>
      <c r="EV971" s="53" t="e">
        <f>IF(ISNUMBER(EK971),EK971*#REF!,"")</f>
        <v>#REF!</v>
      </c>
      <c r="EW971" s="53" t="str">
        <f>IF(ISNUMBER(EL971),EL971*#REF!,"")</f>
        <v/>
      </c>
      <c r="EX971" s="53" t="e">
        <f>IF(ISNUMBER(EM971),EM971*#REF!,"")</f>
        <v>#REF!</v>
      </c>
      <c r="EY971" s="53" t="e">
        <f>IF(ISNUMBER(EN971),EN971*#REF!,"")</f>
        <v>#REF!</v>
      </c>
      <c r="EZ971" s="53" t="str">
        <f>IF(ISNUMBER(EO971),EO971*#REF!,"")</f>
        <v/>
      </c>
      <c r="FA971" s="53" t="str">
        <f>IF(ISNUMBER(EP971),EP971*#REF!,"")</f>
        <v/>
      </c>
      <c r="FB971" s="53" t="e">
        <f>IF(ISNUMBER(EQ971),EQ971*#REF!,"")</f>
        <v>#REF!</v>
      </c>
      <c r="FC971" s="53" t="str">
        <f>IF(ISNUMBER(ER971),ER971*#REF!,"")</f>
        <v/>
      </c>
      <c r="FD971" s="53" t="str">
        <f>IF(ISNUMBER(ES971),ES971*#REF!,"")</f>
        <v/>
      </c>
      <c r="FE971" s="53" t="e">
        <f>IF(ISNUMBER(ET971),ET971*#REF!,"")</f>
        <v>#REF!</v>
      </c>
      <c r="FF971" s="52" t="e">
        <f>IF(ISNUMBER(EU971),EU971*#REF!,"")</f>
        <v>#REF!</v>
      </c>
      <c r="FG971" s="55" t="str">
        <f t="shared" si="1169"/>
        <v/>
      </c>
      <c r="FH971" s="55" t="str">
        <f t="shared" si="1170"/>
        <v/>
      </c>
      <c r="FI971" s="55" t="str">
        <f t="shared" si="1171"/>
        <v/>
      </c>
      <c r="FJ971" s="55" t="str">
        <f t="shared" si="1172"/>
        <v/>
      </c>
      <c r="FK971" s="55" t="str">
        <f t="shared" si="1173"/>
        <v/>
      </c>
      <c r="FL971" s="55" t="str">
        <f t="shared" si="1174"/>
        <v/>
      </c>
      <c r="FM971" s="55" t="str">
        <f t="shared" si="1175"/>
        <v/>
      </c>
      <c r="FN971" s="55" t="str">
        <f t="shared" si="1176"/>
        <v/>
      </c>
      <c r="FO971" s="55" t="str">
        <f t="shared" si="1177"/>
        <v/>
      </c>
      <c r="FP971" s="55" t="str">
        <f t="shared" si="1178"/>
        <v/>
      </c>
      <c r="FQ971" s="59" t="str">
        <f t="shared" si="1179"/>
        <v/>
      </c>
      <c r="FR971" s="53" t="str">
        <f t="shared" si="1202"/>
        <v/>
      </c>
      <c r="FS971" s="53" t="e">
        <f t="shared" si="1180"/>
        <v>#VALUE!</v>
      </c>
      <c r="FT971" s="19" t="e">
        <f t="shared" si="1181"/>
        <v>#VALUE!</v>
      </c>
      <c r="FU971" s="19" t="e">
        <f t="shared" si="1182"/>
        <v>#VALUE!</v>
      </c>
      <c r="FV971" s="19" t="e">
        <f t="shared" si="1183"/>
        <v>#VALUE!</v>
      </c>
      <c r="FW971" s="50" t="e">
        <f t="shared" si="1184"/>
        <v>#VALUE!</v>
      </c>
      <c r="FX971" s="120">
        <f t="shared" si="1185"/>
        <v>0</v>
      </c>
      <c r="FY971" s="120">
        <f t="shared" si="1186"/>
        <v>0</v>
      </c>
      <c r="FZ971" s="120">
        <f t="shared" si="1187"/>
        <v>0</v>
      </c>
      <c r="GA971" s="120">
        <f t="shared" si="1188"/>
        <v>0</v>
      </c>
      <c r="GB971" s="120">
        <f t="shared" si="1189"/>
        <v>0</v>
      </c>
      <c r="GC971" s="120">
        <f t="shared" si="1190"/>
        <v>0</v>
      </c>
      <c r="GD971" s="120">
        <f t="shared" si="1191"/>
        <v>0</v>
      </c>
      <c r="GE971" s="120">
        <f t="shared" si="1192"/>
        <v>0</v>
      </c>
      <c r="GF971" s="120">
        <f t="shared" si="1193"/>
        <v>0</v>
      </c>
      <c r="GG971">
        <f t="shared" si="1194"/>
        <v>0</v>
      </c>
      <c r="GH971">
        <f t="shared" si="1195"/>
        <v>0</v>
      </c>
      <c r="GI971">
        <v>6</v>
      </c>
      <c r="GJ971" t="str">
        <f t="shared" si="1196"/>
        <v/>
      </c>
    </row>
    <row r="972" spans="1:192" x14ac:dyDescent="0.2">
      <c r="A972" s="50">
        <f t="shared" si="1197"/>
        <v>971</v>
      </c>
      <c r="B972" s="2" t="s">
        <v>534</v>
      </c>
      <c r="C972" s="2" t="s">
        <v>535</v>
      </c>
      <c r="D972" s="2"/>
      <c r="E972" s="2"/>
      <c r="F972" s="19">
        <v>3508040</v>
      </c>
      <c r="G972" s="19">
        <v>5694930</v>
      </c>
      <c r="H972" s="77">
        <f t="shared" si="1134"/>
        <v>507962.35400000005</v>
      </c>
      <c r="I972" s="77">
        <f t="shared" si="1135"/>
        <v>5693091.818</v>
      </c>
      <c r="J972" s="19">
        <v>230.5</v>
      </c>
      <c r="K972" s="19" t="s">
        <v>1333</v>
      </c>
      <c r="L972" s="19">
        <v>120.3</v>
      </c>
      <c r="O972" s="19">
        <v>190.5</v>
      </c>
      <c r="Q972" s="2" t="s">
        <v>1339</v>
      </c>
      <c r="R972" s="2" t="s">
        <v>2867</v>
      </c>
      <c r="S972" s="2" t="s">
        <v>1324</v>
      </c>
      <c r="T972" s="241" t="str">
        <f t="shared" si="1136"/>
        <v>-</v>
      </c>
      <c r="U972" s="241" t="str">
        <f t="shared" si="1137"/>
        <v>-</v>
      </c>
      <c r="V972" s="241" t="str">
        <f t="shared" si="1138"/>
        <v>-</v>
      </c>
      <c r="W972" s="241" t="str">
        <f t="shared" si="1201"/>
        <v>-</v>
      </c>
      <c r="X972" s="260">
        <f t="shared" si="1200"/>
        <v>6</v>
      </c>
      <c r="Y972" s="261" t="str">
        <f t="shared" si="1203"/>
        <v/>
      </c>
      <c r="Z972" s="56"/>
      <c r="AA972" s="48">
        <v>24089</v>
      </c>
      <c r="AB972" s="73">
        <v>1</v>
      </c>
      <c r="AC972" s="2" t="s">
        <v>526</v>
      </c>
      <c r="AD972" s="2" t="s">
        <v>1387</v>
      </c>
      <c r="AF972" s="66">
        <v>8</v>
      </c>
      <c r="AH972" s="19">
        <v>6.4</v>
      </c>
      <c r="AN972">
        <v>13.5</v>
      </c>
      <c r="AO972">
        <v>10.1</v>
      </c>
      <c r="AP972" s="19">
        <v>1.9</v>
      </c>
      <c r="AS972" s="193">
        <f t="shared" si="1204"/>
        <v>359.37600000000003</v>
      </c>
      <c r="AT972" s="248" t="str">
        <f t="shared" si="1205"/>
        <v/>
      </c>
      <c r="AU972">
        <v>8.5</v>
      </c>
      <c r="AV972">
        <v>16.899999999999999</v>
      </c>
      <c r="AW972">
        <v>60</v>
      </c>
      <c r="AX972">
        <v>12</v>
      </c>
      <c r="AY972">
        <v>33.200000000000003</v>
      </c>
      <c r="AZ972" s="224">
        <f>AO972*21.76</f>
        <v>219.77600000000001</v>
      </c>
      <c r="BE972">
        <v>0</v>
      </c>
      <c r="BF972">
        <v>0</v>
      </c>
      <c r="BJ972">
        <v>9</v>
      </c>
      <c r="CM972">
        <v>7.2</v>
      </c>
      <c r="CN972" s="103">
        <v>39.6</v>
      </c>
      <c r="DB972" s="103"/>
      <c r="DC972" s="103"/>
      <c r="DD972" s="103"/>
      <c r="DE972" s="103"/>
      <c r="DF972" s="103"/>
      <c r="DG972" s="103"/>
      <c r="DH972" s="103"/>
      <c r="DI972" s="103"/>
      <c r="DJ972" s="103"/>
      <c r="DK972" s="103"/>
      <c r="DL972" s="103"/>
      <c r="DM972" s="103"/>
      <c r="DN972" s="103"/>
      <c r="DO972" s="103"/>
      <c r="DP972" s="103"/>
      <c r="DQ972" s="103"/>
      <c r="DR972" s="103"/>
      <c r="DS972" s="104"/>
      <c r="DT972" s="50">
        <f t="shared" si="1141"/>
        <v>1</v>
      </c>
      <c r="DU972" s="73">
        <f t="shared" si="1142"/>
        <v>0</v>
      </c>
      <c r="DV972" s="73">
        <f t="shared" si="1143"/>
        <v>0</v>
      </c>
      <c r="DW972" s="73">
        <f t="shared" si="1144"/>
        <v>1</v>
      </c>
      <c r="DX972" s="73">
        <f t="shared" si="1145"/>
        <v>0</v>
      </c>
      <c r="DY972" s="125">
        <f t="shared" si="1146"/>
        <v>0</v>
      </c>
      <c r="DZ972" s="73">
        <f t="shared" si="1147"/>
        <v>1</v>
      </c>
      <c r="EA972" s="19">
        <f t="shared" si="1148"/>
        <v>0</v>
      </c>
      <c r="EB972" s="50">
        <f t="shared" si="1149"/>
        <v>0</v>
      </c>
      <c r="EC972" s="19">
        <f t="shared" si="1150"/>
        <v>1</v>
      </c>
      <c r="ED972" s="19">
        <f t="shared" si="1151"/>
        <v>0</v>
      </c>
      <c r="EE972" s="19">
        <f t="shared" si="1152"/>
        <v>0</v>
      </c>
      <c r="EF972" s="50">
        <f t="shared" si="1153"/>
        <v>0</v>
      </c>
      <c r="EG972" s="19">
        <f t="shared" si="1154"/>
        <v>1</v>
      </c>
      <c r="EH972" s="19">
        <f t="shared" si="1155"/>
        <v>0</v>
      </c>
      <c r="EI972" s="50">
        <f t="shared" si="1156"/>
        <v>0</v>
      </c>
      <c r="EJ972" s="125">
        <f t="shared" si="1157"/>
        <v>1</v>
      </c>
      <c r="EK972">
        <f t="shared" si="1158"/>
        <v>8.5</v>
      </c>
      <c r="EL972" t="str">
        <f t="shared" si="1159"/>
        <v/>
      </c>
      <c r="EM972">
        <f t="shared" si="1160"/>
        <v>16.899999999999999</v>
      </c>
      <c r="EN972">
        <f t="shared" si="1161"/>
        <v>60</v>
      </c>
      <c r="EO972">
        <f t="shared" si="1162"/>
        <v>0</v>
      </c>
      <c r="EP972">
        <f t="shared" si="1163"/>
        <v>0</v>
      </c>
      <c r="EQ972">
        <f t="shared" si="1164"/>
        <v>219.77600000000001</v>
      </c>
      <c r="ER972" t="str">
        <f t="shared" si="1165"/>
        <v/>
      </c>
      <c r="ES972">
        <f t="shared" si="1166"/>
        <v>9</v>
      </c>
      <c r="ET972">
        <f t="shared" si="1167"/>
        <v>33.200000000000003</v>
      </c>
      <c r="EU972" s="61">
        <f t="shared" si="1168"/>
        <v>12</v>
      </c>
      <c r="EV972" s="53" t="e">
        <f>IF(ISNUMBER(EK972),EK972*#REF!,"")</f>
        <v>#REF!</v>
      </c>
      <c r="EW972" s="53" t="str">
        <f>IF(ISNUMBER(EL972),EL972*#REF!,"")</f>
        <v/>
      </c>
      <c r="EX972" s="53" t="e">
        <f>IF(ISNUMBER(EM972),EM972*#REF!,"")</f>
        <v>#REF!</v>
      </c>
      <c r="EY972" s="53" t="e">
        <f>IF(ISNUMBER(EN972),EN972*#REF!,"")</f>
        <v>#REF!</v>
      </c>
      <c r="EZ972" s="53" t="e">
        <f>IF(ISNUMBER(EO972),EO972*#REF!,"")</f>
        <v>#REF!</v>
      </c>
      <c r="FA972" s="53" t="e">
        <f>IF(ISNUMBER(EP972),EP972*#REF!,"")</f>
        <v>#REF!</v>
      </c>
      <c r="FB972" s="53" t="e">
        <f>IF(ISNUMBER(EQ972),EQ972*#REF!,"")</f>
        <v>#REF!</v>
      </c>
      <c r="FC972" s="53" t="str">
        <f>IF(ISNUMBER(ER972),ER972*#REF!,"")</f>
        <v/>
      </c>
      <c r="FD972" s="53" t="e">
        <f>IF(ISNUMBER(ES972),ES972*#REF!,"")</f>
        <v>#REF!</v>
      </c>
      <c r="FE972" s="53" t="e">
        <f>IF(ISNUMBER(ET972),ET972*#REF!,"")</f>
        <v>#REF!</v>
      </c>
      <c r="FF972" s="52" t="e">
        <f>IF(ISNUMBER(EU972),EU972*#REF!,"")</f>
        <v>#REF!</v>
      </c>
      <c r="FG972" s="55" t="str">
        <f t="shared" si="1169"/>
        <v/>
      </c>
      <c r="FH972" s="55" t="str">
        <f t="shared" si="1170"/>
        <v/>
      </c>
      <c r="FI972" s="55" t="str">
        <f t="shared" si="1171"/>
        <v/>
      </c>
      <c r="FJ972" s="55" t="str">
        <f t="shared" si="1172"/>
        <v/>
      </c>
      <c r="FK972" s="55" t="str">
        <f t="shared" si="1173"/>
        <v/>
      </c>
      <c r="FL972" s="55" t="str">
        <f t="shared" si="1174"/>
        <v/>
      </c>
      <c r="FM972" s="55" t="str">
        <f t="shared" si="1175"/>
        <v/>
      </c>
      <c r="FN972" s="55" t="str">
        <f t="shared" si="1176"/>
        <v/>
      </c>
      <c r="FO972" s="55" t="str">
        <f t="shared" si="1177"/>
        <v/>
      </c>
      <c r="FP972" s="55" t="str">
        <f t="shared" si="1178"/>
        <v/>
      </c>
      <c r="FQ972" s="59" t="str">
        <f t="shared" si="1179"/>
        <v/>
      </c>
      <c r="FR972" s="53" t="str">
        <f t="shared" si="1202"/>
        <v/>
      </c>
      <c r="FS972" s="53" t="e">
        <f t="shared" si="1180"/>
        <v>#VALUE!</v>
      </c>
      <c r="FT972" s="19" t="e">
        <f t="shared" si="1181"/>
        <v>#VALUE!</v>
      </c>
      <c r="FU972" s="19" t="e">
        <f t="shared" si="1182"/>
        <v>#VALUE!</v>
      </c>
      <c r="FV972" s="19" t="e">
        <f t="shared" si="1183"/>
        <v>#VALUE!</v>
      </c>
      <c r="FW972" s="50" t="e">
        <f t="shared" si="1184"/>
        <v>#VALUE!</v>
      </c>
      <c r="FX972" s="120">
        <f t="shared" si="1185"/>
        <v>0</v>
      </c>
      <c r="FY972" s="120">
        <f t="shared" si="1186"/>
        <v>0</v>
      </c>
      <c r="FZ972" s="120">
        <f t="shared" si="1187"/>
        <v>0</v>
      </c>
      <c r="GA972" s="120">
        <f t="shared" si="1188"/>
        <v>0</v>
      </c>
      <c r="GB972" s="120">
        <f t="shared" si="1189"/>
        <v>0</v>
      </c>
      <c r="GC972" s="120">
        <f t="shared" si="1190"/>
        <v>0</v>
      </c>
      <c r="GD972" s="120">
        <f t="shared" si="1191"/>
        <v>0</v>
      </c>
      <c r="GE972" s="120">
        <f t="shared" si="1192"/>
        <v>0</v>
      </c>
      <c r="GF972" s="120">
        <f t="shared" si="1193"/>
        <v>0</v>
      </c>
      <c r="GG972">
        <f t="shared" si="1194"/>
        <v>0</v>
      </c>
      <c r="GH972">
        <f t="shared" si="1195"/>
        <v>0</v>
      </c>
      <c r="GI972">
        <v>6</v>
      </c>
      <c r="GJ972" t="str">
        <f t="shared" si="1196"/>
        <v/>
      </c>
    </row>
    <row r="973" spans="1:192" ht="15" x14ac:dyDescent="0.25">
      <c r="A973" s="50">
        <f t="shared" si="1197"/>
        <v>972</v>
      </c>
      <c r="B973" t="s">
        <v>111</v>
      </c>
      <c r="C973" s="2" t="s">
        <v>310</v>
      </c>
      <c r="D973" s="2"/>
      <c r="E973" s="2"/>
      <c r="F973" s="271">
        <v>3525350</v>
      </c>
      <c r="G973" s="271">
        <v>5663080</v>
      </c>
      <c r="H973" s="77">
        <f t="shared" si="1134"/>
        <v>525265.42999999993</v>
      </c>
      <c r="I973" s="77">
        <f t="shared" si="1135"/>
        <v>5661254.5580000002</v>
      </c>
      <c r="J973" s="266">
        <v>164</v>
      </c>
      <c r="K973" s="19" t="s">
        <v>1334</v>
      </c>
      <c r="L973" s="19">
        <v>43.5</v>
      </c>
      <c r="Q973" s="2" t="s">
        <v>1339</v>
      </c>
      <c r="R973" s="2" t="s">
        <v>2866</v>
      </c>
      <c r="S973" t="s">
        <v>1324</v>
      </c>
      <c r="T973" s="241" t="str">
        <f t="shared" si="1136"/>
        <v>-</v>
      </c>
      <c r="U973" s="241" t="str">
        <f t="shared" si="1137"/>
        <v>M</v>
      </c>
      <c r="V973" s="241" t="str">
        <f t="shared" si="1138"/>
        <v>-</v>
      </c>
      <c r="W973" s="241" t="str">
        <f t="shared" si="1201"/>
        <v>-</v>
      </c>
      <c r="X973" s="260">
        <f t="shared" si="1200"/>
        <v>6</v>
      </c>
      <c r="Y973" s="261" t="str">
        <f t="shared" si="1203"/>
        <v/>
      </c>
      <c r="Z973" s="61" t="s">
        <v>2252</v>
      </c>
      <c r="AA973" s="48">
        <v>25028</v>
      </c>
      <c r="AB973" s="73">
        <v>1</v>
      </c>
      <c r="AD973" s="2" t="s">
        <v>2050</v>
      </c>
      <c r="AE973" s="56"/>
      <c r="AF973" s="66">
        <v>11.2</v>
      </c>
      <c r="AI973" s="272"/>
      <c r="AN973">
        <v>103.9</v>
      </c>
      <c r="AO973">
        <v>10.5</v>
      </c>
      <c r="AR973">
        <v>2437.6999999999998</v>
      </c>
      <c r="AS973" s="193">
        <f t="shared" si="1204"/>
        <v>2428.8999999999996</v>
      </c>
      <c r="AT973" s="248" t="str">
        <f t="shared" si="1205"/>
        <v/>
      </c>
      <c r="AU973">
        <v>29</v>
      </c>
      <c r="AV973">
        <v>0</v>
      </c>
      <c r="AW973">
        <v>654.4</v>
      </c>
      <c r="AX973">
        <v>22.3</v>
      </c>
      <c r="AY973">
        <v>1494.5</v>
      </c>
      <c r="AZ973" s="61">
        <v>228.7</v>
      </c>
      <c r="BO973" s="90"/>
      <c r="BP973" s="273"/>
      <c r="BQ973" s="90"/>
      <c r="BR973" s="90"/>
      <c r="BS973" s="90"/>
      <c r="BT973" s="90"/>
      <c r="BU973" s="90"/>
      <c r="BV973" s="90"/>
      <c r="BW973" s="90"/>
      <c r="BX973" s="90"/>
      <c r="BY973" s="90"/>
      <c r="BZ973" s="90"/>
      <c r="CA973" s="90"/>
      <c r="CB973" s="90"/>
      <c r="CC973" s="90"/>
      <c r="CD973" s="90"/>
      <c r="CE973" s="90"/>
      <c r="CF973" s="90"/>
      <c r="CG973" s="90"/>
      <c r="CH973" s="90"/>
      <c r="CI973" s="90"/>
      <c r="CJ973" s="90"/>
      <c r="CK973" s="90"/>
      <c r="CL973" s="91"/>
      <c r="CM973" s="90"/>
      <c r="CN973" s="90" t="s">
        <v>3088</v>
      </c>
      <c r="CO973" s="90"/>
      <c r="DB973" s="103"/>
      <c r="DC973" s="103"/>
      <c r="DD973" s="103"/>
      <c r="DE973" s="103"/>
      <c r="DF973" s="103"/>
      <c r="DG973" s="103"/>
      <c r="DH973" s="103">
        <v>20.9</v>
      </c>
      <c r="DI973" s="103"/>
      <c r="DJ973" s="103"/>
      <c r="DK973" s="103"/>
      <c r="DL973" s="103"/>
      <c r="DM973" s="103"/>
      <c r="DN973" s="103"/>
      <c r="DO973" s="103"/>
      <c r="DP973" s="103"/>
      <c r="DQ973" s="103"/>
      <c r="DR973" s="103"/>
      <c r="DS973" s="104"/>
      <c r="DT973" s="50">
        <f t="shared" si="1141"/>
        <v>1</v>
      </c>
      <c r="DU973" s="73">
        <f t="shared" si="1142"/>
        <v>0</v>
      </c>
      <c r="DV973" s="73">
        <f t="shared" si="1143"/>
        <v>1</v>
      </c>
      <c r="DW973" s="73">
        <f t="shared" si="1144"/>
        <v>0</v>
      </c>
      <c r="DX973" s="73">
        <f t="shared" si="1145"/>
        <v>0</v>
      </c>
      <c r="DY973" s="125">
        <f t="shared" si="1146"/>
        <v>0</v>
      </c>
      <c r="DZ973" s="73">
        <f t="shared" si="1147"/>
        <v>1</v>
      </c>
      <c r="EA973" s="19">
        <f t="shared" si="1148"/>
        <v>0</v>
      </c>
      <c r="EB973" s="50">
        <f t="shared" si="1149"/>
        <v>0</v>
      </c>
      <c r="EC973" s="19">
        <f t="shared" si="1150"/>
        <v>0</v>
      </c>
      <c r="ED973" s="19">
        <f t="shared" si="1151"/>
        <v>1</v>
      </c>
      <c r="EE973" s="19">
        <f t="shared" si="1152"/>
        <v>0</v>
      </c>
      <c r="EF973" s="50">
        <f t="shared" si="1153"/>
        <v>0</v>
      </c>
      <c r="EG973" s="19">
        <f t="shared" si="1154"/>
        <v>0</v>
      </c>
      <c r="EH973" s="19">
        <f t="shared" si="1155"/>
        <v>0</v>
      </c>
      <c r="EI973" s="50">
        <f t="shared" si="1156"/>
        <v>1</v>
      </c>
      <c r="EJ973" s="125">
        <f t="shared" si="1157"/>
        <v>1</v>
      </c>
      <c r="EK973">
        <f t="shared" si="1158"/>
        <v>29</v>
      </c>
      <c r="EL973" t="str">
        <f t="shared" si="1159"/>
        <v/>
      </c>
      <c r="EM973">
        <f t="shared" si="1160"/>
        <v>0</v>
      </c>
      <c r="EN973">
        <f t="shared" si="1161"/>
        <v>654.4</v>
      </c>
      <c r="EO973" t="str">
        <f t="shared" si="1162"/>
        <v/>
      </c>
      <c r="EP973" t="str">
        <f t="shared" si="1163"/>
        <v/>
      </c>
      <c r="EQ973">
        <f t="shared" si="1164"/>
        <v>228.7</v>
      </c>
      <c r="ER973" t="str">
        <f t="shared" si="1165"/>
        <v/>
      </c>
      <c r="ES973" t="str">
        <f t="shared" si="1166"/>
        <v/>
      </c>
      <c r="ET973">
        <f t="shared" si="1167"/>
        <v>1494.5</v>
      </c>
      <c r="EU973" s="61">
        <f t="shared" si="1168"/>
        <v>22.3</v>
      </c>
      <c r="EV973" s="53" t="e">
        <f>IF(ISNUMBER(EK973),EK973*#REF!,"")</f>
        <v>#REF!</v>
      </c>
      <c r="EW973" s="53" t="str">
        <f>IF(ISNUMBER(EL973),EL973*#REF!,"")</f>
        <v/>
      </c>
      <c r="EX973" s="53" t="e">
        <f>IF(ISNUMBER(EM973),EM973*#REF!,"")</f>
        <v>#REF!</v>
      </c>
      <c r="EY973" s="53" t="e">
        <f>IF(ISNUMBER(EN973),EN973*#REF!,"")</f>
        <v>#REF!</v>
      </c>
      <c r="EZ973" s="53" t="str">
        <f>IF(ISNUMBER(EO973),EO973*#REF!,"")</f>
        <v/>
      </c>
      <c r="FA973" s="53" t="str">
        <f>IF(ISNUMBER(EP973),EP973*#REF!,"")</f>
        <v/>
      </c>
      <c r="FB973" s="53" t="e">
        <f>IF(ISNUMBER(EQ973),EQ973*#REF!,"")</f>
        <v>#REF!</v>
      </c>
      <c r="FC973" s="53" t="str">
        <f>IF(ISNUMBER(ER973),ER973*#REF!,"")</f>
        <v/>
      </c>
      <c r="FD973" s="53" t="str">
        <f>IF(ISNUMBER(ES973),ES973*#REF!,"")</f>
        <v/>
      </c>
      <c r="FE973" s="53" t="e">
        <f>IF(ISNUMBER(ET973),ET973*#REF!,"")</f>
        <v>#REF!</v>
      </c>
      <c r="FF973" s="52" t="e">
        <f>IF(ISNUMBER(EU973),EU973*#REF!,"")</f>
        <v>#REF!</v>
      </c>
      <c r="FG973" s="55" t="str">
        <f t="shared" si="1169"/>
        <v/>
      </c>
      <c r="FH973" s="55" t="str">
        <f t="shared" si="1170"/>
        <v/>
      </c>
      <c r="FI973" s="55" t="str">
        <f t="shared" si="1171"/>
        <v/>
      </c>
      <c r="FJ973" s="55" t="str">
        <f t="shared" si="1172"/>
        <v/>
      </c>
      <c r="FK973" s="55" t="str">
        <f t="shared" si="1173"/>
        <v/>
      </c>
      <c r="FL973" s="55" t="str">
        <f t="shared" si="1174"/>
        <v/>
      </c>
      <c r="FM973" s="55" t="str">
        <f t="shared" si="1175"/>
        <v/>
      </c>
      <c r="FN973" s="55" t="str">
        <f t="shared" si="1176"/>
        <v/>
      </c>
      <c r="FO973" s="55" t="str">
        <f t="shared" si="1177"/>
        <v/>
      </c>
      <c r="FP973" s="55" t="str">
        <f t="shared" si="1178"/>
        <v/>
      </c>
      <c r="FQ973" s="59" t="str">
        <f t="shared" si="1179"/>
        <v/>
      </c>
      <c r="FR973" s="53" t="str">
        <f t="shared" si="1202"/>
        <v/>
      </c>
      <c r="FS973" s="53" t="e">
        <f t="shared" si="1180"/>
        <v>#VALUE!</v>
      </c>
      <c r="FT973" s="19" t="e">
        <f t="shared" si="1181"/>
        <v>#VALUE!</v>
      </c>
      <c r="FU973" s="19" t="e">
        <f t="shared" si="1182"/>
        <v>#VALUE!</v>
      </c>
      <c r="FV973" s="19" t="e">
        <f t="shared" si="1183"/>
        <v>#VALUE!</v>
      </c>
      <c r="FW973" s="50" t="e">
        <f t="shared" si="1184"/>
        <v>#VALUE!</v>
      </c>
      <c r="FX973" s="120">
        <f t="shared" si="1185"/>
        <v>0</v>
      </c>
      <c r="FY973" s="120">
        <f t="shared" si="1186"/>
        <v>0</v>
      </c>
      <c r="FZ973" s="120">
        <f t="shared" si="1187"/>
        <v>0</v>
      </c>
      <c r="GA973" s="120">
        <f t="shared" si="1188"/>
        <v>0</v>
      </c>
      <c r="GB973" s="120">
        <f t="shared" si="1189"/>
        <v>0</v>
      </c>
      <c r="GC973" s="120">
        <f t="shared" si="1190"/>
        <v>0</v>
      </c>
      <c r="GD973" s="120">
        <f t="shared" si="1191"/>
        <v>0</v>
      </c>
      <c r="GE973" s="120">
        <f t="shared" si="1192"/>
        <v>0</v>
      </c>
      <c r="GF973" s="120">
        <f t="shared" si="1193"/>
        <v>0</v>
      </c>
      <c r="GG973">
        <f t="shared" si="1194"/>
        <v>0</v>
      </c>
      <c r="GH973">
        <f t="shared" si="1195"/>
        <v>0</v>
      </c>
      <c r="GI973">
        <v>6</v>
      </c>
      <c r="GJ973" t="str">
        <f t="shared" si="1196"/>
        <v/>
      </c>
    </row>
    <row r="974" spans="1:192" x14ac:dyDescent="0.2">
      <c r="A974" s="50">
        <f t="shared" si="1197"/>
        <v>973</v>
      </c>
      <c r="B974" s="2" t="s">
        <v>338</v>
      </c>
      <c r="C974" s="58" t="s">
        <v>209</v>
      </c>
      <c r="D974" s="58"/>
      <c r="E974" s="58"/>
      <c r="F974" s="271">
        <v>3439825</v>
      </c>
      <c r="G974" s="83">
        <v>5544690</v>
      </c>
      <c r="H974" s="77">
        <f t="shared" si="1134"/>
        <v>439774.64</v>
      </c>
      <c r="I974" s="77">
        <f t="shared" si="1135"/>
        <v>5542911.9139999999</v>
      </c>
      <c r="J974" s="211">
        <v>88</v>
      </c>
      <c r="K974" s="66" t="s">
        <v>1334</v>
      </c>
      <c r="L974" s="19">
        <v>115</v>
      </c>
      <c r="Q974" s="2" t="s">
        <v>2822</v>
      </c>
      <c r="R974" s="2" t="s">
        <v>2899</v>
      </c>
      <c r="S974" s="2" t="s">
        <v>2812</v>
      </c>
      <c r="T974" s="241" t="str">
        <f t="shared" si="1136"/>
        <v>-</v>
      </c>
      <c r="U974" s="241" t="str">
        <f t="shared" si="1137"/>
        <v>M</v>
      </c>
      <c r="V974" s="241" t="str">
        <f t="shared" si="1138"/>
        <v>-</v>
      </c>
      <c r="W974" s="241" t="str">
        <f t="shared" si="1201"/>
        <v>-</v>
      </c>
      <c r="X974" s="260">
        <f t="shared" si="1200"/>
        <v>6</v>
      </c>
      <c r="Y974" s="261" t="str">
        <f t="shared" si="1203"/>
        <v/>
      </c>
      <c r="Z974" s="56"/>
      <c r="AA974" s="66" t="s">
        <v>2017</v>
      </c>
      <c r="AB974" s="73">
        <v>1</v>
      </c>
      <c r="AC974" s="2"/>
      <c r="AD974" s="2" t="s">
        <v>2018</v>
      </c>
      <c r="AE974" s="56"/>
      <c r="AF974" s="66" t="s">
        <v>3088</v>
      </c>
      <c r="AS974" s="193">
        <f t="shared" si="1204"/>
        <v>3143.0008200000002</v>
      </c>
      <c r="AT974" s="248" t="str">
        <f t="shared" si="1205"/>
        <v/>
      </c>
      <c r="AU974" s="55">
        <v>963.27261999999996</v>
      </c>
      <c r="AV974" s="55">
        <v>59.547250000000005</v>
      </c>
      <c r="AW974" s="55">
        <v>72.140400000000014</v>
      </c>
      <c r="AX974" s="55">
        <v>1361.3952000000002</v>
      </c>
      <c r="AY974" s="55">
        <v>168</v>
      </c>
      <c r="AZ974" s="59">
        <v>518.64535000000001</v>
      </c>
      <c r="BB974" s="55"/>
      <c r="CN974" s="90" t="s">
        <v>3088</v>
      </c>
      <c r="DB974" s="103"/>
      <c r="DC974" s="103"/>
      <c r="DD974" s="103"/>
      <c r="DE974" s="103"/>
      <c r="DF974" s="103"/>
      <c r="DG974" s="103"/>
      <c r="DH974" s="103"/>
      <c r="DI974" s="103"/>
      <c r="DJ974" s="103"/>
      <c r="DK974" s="103"/>
      <c r="DL974" s="103"/>
      <c r="DM974" s="103"/>
      <c r="DN974" s="103"/>
      <c r="DO974" s="103"/>
      <c r="DP974" s="103"/>
      <c r="DQ974" s="103"/>
      <c r="DR974" s="103"/>
      <c r="DS974" s="104"/>
      <c r="DT974" s="50">
        <f t="shared" si="1141"/>
        <v>1</v>
      </c>
      <c r="DU974" s="73">
        <f t="shared" si="1142"/>
        <v>0</v>
      </c>
      <c r="DV974" s="73">
        <f t="shared" si="1143"/>
        <v>0</v>
      </c>
      <c r="DW974" s="73">
        <f t="shared" si="1144"/>
        <v>1</v>
      </c>
      <c r="DX974" s="73">
        <f t="shared" si="1145"/>
        <v>0</v>
      </c>
      <c r="DY974" s="125">
        <f t="shared" si="1146"/>
        <v>0</v>
      </c>
      <c r="DZ974" s="73">
        <f t="shared" si="1147"/>
        <v>0</v>
      </c>
      <c r="EA974" s="19">
        <f t="shared" si="1148"/>
        <v>0</v>
      </c>
      <c r="EB974" s="50">
        <f t="shared" si="1149"/>
        <v>1</v>
      </c>
      <c r="EC974" s="19">
        <f t="shared" si="1150"/>
        <v>0</v>
      </c>
      <c r="ED974" s="19">
        <f t="shared" si="1151"/>
        <v>1</v>
      </c>
      <c r="EE974" s="19">
        <f t="shared" si="1152"/>
        <v>0</v>
      </c>
      <c r="EF974" s="50">
        <f t="shared" si="1153"/>
        <v>0</v>
      </c>
      <c r="EG974" s="19">
        <f t="shared" si="1154"/>
        <v>0</v>
      </c>
      <c r="EH974" s="19">
        <f t="shared" si="1155"/>
        <v>0</v>
      </c>
      <c r="EI974" s="50">
        <f t="shared" si="1156"/>
        <v>1</v>
      </c>
      <c r="EJ974" s="125">
        <f t="shared" si="1157"/>
        <v>2</v>
      </c>
      <c r="EK974">
        <f t="shared" si="1158"/>
        <v>963.27261999999996</v>
      </c>
      <c r="EL974" t="str">
        <f t="shared" si="1159"/>
        <v/>
      </c>
      <c r="EM974">
        <f t="shared" si="1160"/>
        <v>59.547250000000005</v>
      </c>
      <c r="EN974">
        <f t="shared" si="1161"/>
        <v>72.140400000000014</v>
      </c>
      <c r="EO974" t="str">
        <f t="shared" si="1162"/>
        <v/>
      </c>
      <c r="EP974" t="str">
        <f t="shared" si="1163"/>
        <v/>
      </c>
      <c r="EQ974">
        <f t="shared" si="1164"/>
        <v>518.64535000000001</v>
      </c>
      <c r="ER974" t="str">
        <f t="shared" si="1165"/>
        <v/>
      </c>
      <c r="ES974" t="str">
        <f t="shared" si="1166"/>
        <v/>
      </c>
      <c r="ET974">
        <f t="shared" si="1167"/>
        <v>168</v>
      </c>
      <c r="EU974" s="61">
        <f t="shared" si="1168"/>
        <v>1361.3952000000002</v>
      </c>
      <c r="EV974" s="53" t="e">
        <f>IF(ISNUMBER(EK974),EK974*#REF!,"")</f>
        <v>#REF!</v>
      </c>
      <c r="EW974" s="53" t="str">
        <f>IF(ISNUMBER(EL974),EL974*#REF!,"")</f>
        <v/>
      </c>
      <c r="EX974" s="53" t="e">
        <f>IF(ISNUMBER(EM974),EM974*#REF!,"")</f>
        <v>#REF!</v>
      </c>
      <c r="EY974" s="53" t="e">
        <f>IF(ISNUMBER(EN974),EN974*#REF!,"")</f>
        <v>#REF!</v>
      </c>
      <c r="EZ974" s="53" t="str">
        <f>IF(ISNUMBER(EO974),EO974*#REF!,"")</f>
        <v/>
      </c>
      <c r="FA974" s="53" t="str">
        <f>IF(ISNUMBER(EP974),EP974*#REF!,"")</f>
        <v/>
      </c>
      <c r="FB974" s="53" t="e">
        <f>IF(ISNUMBER(EQ974),EQ974*#REF!,"")</f>
        <v>#REF!</v>
      </c>
      <c r="FC974" s="53" t="str">
        <f>IF(ISNUMBER(ER974),ER974*#REF!,"")</f>
        <v/>
      </c>
      <c r="FD974" s="53" t="str">
        <f>IF(ISNUMBER(ES974),ES974*#REF!,"")</f>
        <v/>
      </c>
      <c r="FE974" s="53" t="e">
        <f>IF(ISNUMBER(ET974),ET974*#REF!,"")</f>
        <v>#REF!</v>
      </c>
      <c r="FF974" s="52" t="e">
        <f>IF(ISNUMBER(EU974),EU974*#REF!,"")</f>
        <v>#REF!</v>
      </c>
      <c r="FG974" s="55" t="str">
        <f t="shared" si="1169"/>
        <v/>
      </c>
      <c r="FH974" s="55" t="str">
        <f t="shared" si="1170"/>
        <v/>
      </c>
      <c r="FI974" s="55" t="str">
        <f t="shared" si="1171"/>
        <v/>
      </c>
      <c r="FJ974" s="55" t="str">
        <f t="shared" si="1172"/>
        <v/>
      </c>
      <c r="FK974" s="55" t="str">
        <f t="shared" si="1173"/>
        <v/>
      </c>
      <c r="FL974" s="55" t="str">
        <f t="shared" si="1174"/>
        <v/>
      </c>
      <c r="FM974" s="55" t="str">
        <f t="shared" si="1175"/>
        <v/>
      </c>
      <c r="FN974" s="55" t="str">
        <f t="shared" si="1176"/>
        <v/>
      </c>
      <c r="FO974" s="55" t="str">
        <f t="shared" si="1177"/>
        <v/>
      </c>
      <c r="FP974" s="55" t="str">
        <f t="shared" si="1178"/>
        <v/>
      </c>
      <c r="FQ974" s="59" t="str">
        <f t="shared" si="1179"/>
        <v/>
      </c>
      <c r="FR974" s="53" t="str">
        <f t="shared" si="1202"/>
        <v/>
      </c>
      <c r="FS974" s="53" t="e">
        <f t="shared" si="1180"/>
        <v>#VALUE!</v>
      </c>
      <c r="FT974" s="19" t="e">
        <f t="shared" si="1181"/>
        <v>#VALUE!</v>
      </c>
      <c r="FU974" s="19" t="e">
        <f t="shared" si="1182"/>
        <v>#VALUE!</v>
      </c>
      <c r="FV974" s="19" t="e">
        <f t="shared" si="1183"/>
        <v>#VALUE!</v>
      </c>
      <c r="FW974" s="50" t="e">
        <f t="shared" si="1184"/>
        <v>#VALUE!</v>
      </c>
      <c r="FX974" s="120">
        <f t="shared" si="1185"/>
        <v>0</v>
      </c>
      <c r="FY974" s="120">
        <f t="shared" si="1186"/>
        <v>0</v>
      </c>
      <c r="FZ974" s="120">
        <f t="shared" si="1187"/>
        <v>0</v>
      </c>
      <c r="GA974" s="120">
        <f t="shared" si="1188"/>
        <v>0</v>
      </c>
      <c r="GB974" s="120">
        <f t="shared" si="1189"/>
        <v>0</v>
      </c>
      <c r="GC974" s="120">
        <f t="shared" si="1190"/>
        <v>0</v>
      </c>
      <c r="GD974" s="120">
        <f t="shared" si="1191"/>
        <v>0</v>
      </c>
      <c r="GE974" s="120">
        <f t="shared" si="1192"/>
        <v>0</v>
      </c>
      <c r="GF974" s="120">
        <f t="shared" si="1193"/>
        <v>0</v>
      </c>
      <c r="GG974">
        <f t="shared" si="1194"/>
        <v>0</v>
      </c>
      <c r="GH974">
        <f t="shared" si="1195"/>
        <v>0</v>
      </c>
      <c r="GI974">
        <v>6</v>
      </c>
      <c r="GJ974" t="str">
        <f t="shared" si="1196"/>
        <v/>
      </c>
    </row>
    <row r="975" spans="1:192" x14ac:dyDescent="0.2">
      <c r="A975" s="50">
        <f t="shared" si="1197"/>
        <v>974</v>
      </c>
      <c r="B975" s="58" t="s">
        <v>338</v>
      </c>
      <c r="C975" s="58" t="s">
        <v>209</v>
      </c>
      <c r="D975" s="58"/>
      <c r="E975" s="58"/>
      <c r="F975" s="271">
        <v>3439825</v>
      </c>
      <c r="G975" s="83">
        <v>5544690</v>
      </c>
      <c r="H975" s="77">
        <f t="shared" si="1134"/>
        <v>439774.64</v>
      </c>
      <c r="I975" s="77">
        <f t="shared" si="1135"/>
        <v>5542911.9139999999</v>
      </c>
      <c r="J975" s="208">
        <v>88</v>
      </c>
      <c r="K975" s="83" t="s">
        <v>1334</v>
      </c>
      <c r="L975" s="87">
        <v>115</v>
      </c>
      <c r="M975" s="83"/>
      <c r="O975" s="83" t="s">
        <v>1330</v>
      </c>
      <c r="P975" s="83"/>
      <c r="Q975" s="58" t="s">
        <v>2822</v>
      </c>
      <c r="R975" s="2" t="s">
        <v>2899</v>
      </c>
      <c r="S975" s="58" t="s">
        <v>2812</v>
      </c>
      <c r="T975" s="241" t="str">
        <f t="shared" si="1136"/>
        <v>-</v>
      </c>
      <c r="U975" s="241" t="str">
        <f t="shared" si="1137"/>
        <v>M</v>
      </c>
      <c r="V975" s="241" t="str">
        <f t="shared" si="1138"/>
        <v>-</v>
      </c>
      <c r="W975" s="241" t="str">
        <f t="shared" si="1201"/>
        <v>-</v>
      </c>
      <c r="X975" s="260">
        <f t="shared" si="1200"/>
        <v>6</v>
      </c>
      <c r="Y975" s="261" t="str">
        <f t="shared" si="1203"/>
        <v/>
      </c>
      <c r="Z975" s="68" t="s">
        <v>1840</v>
      </c>
      <c r="AA975" s="69">
        <v>23022</v>
      </c>
      <c r="AB975" s="77">
        <v>2</v>
      </c>
      <c r="AC975" s="58" t="s">
        <v>279</v>
      </c>
      <c r="AD975" s="58" t="s">
        <v>2551</v>
      </c>
      <c r="AE975" s="70" t="s">
        <v>2757</v>
      </c>
      <c r="AF975" s="83">
        <v>14.6</v>
      </c>
      <c r="AG975" s="83"/>
      <c r="AH975" s="83">
        <v>7.6</v>
      </c>
      <c r="AI975" s="83"/>
      <c r="AJ975" s="83"/>
      <c r="AK975" s="83"/>
      <c r="AL975" s="83"/>
      <c r="AM975" s="83">
        <v>3.5000000000000003E-2</v>
      </c>
      <c r="AN975" s="58"/>
      <c r="AO975" s="58"/>
      <c r="AP975" s="83"/>
      <c r="AQ975" s="58"/>
      <c r="AR975" s="65">
        <v>3412</v>
      </c>
      <c r="AS975" s="193">
        <f t="shared" si="1204"/>
        <v>3072.97</v>
      </c>
      <c r="AT975" s="248" t="str">
        <f t="shared" si="1205"/>
        <v/>
      </c>
      <c r="AU975" s="65">
        <v>925</v>
      </c>
      <c r="AV975" s="58">
        <v>45.8</v>
      </c>
      <c r="AW975" s="58">
        <v>49</v>
      </c>
      <c r="AX975" s="58">
        <v>1210</v>
      </c>
      <c r="AY975" s="58">
        <v>102.6</v>
      </c>
      <c r="AZ975" s="68">
        <v>685.8</v>
      </c>
      <c r="BA975" s="58"/>
      <c r="BB975" s="58">
        <v>29</v>
      </c>
      <c r="BC975" s="58"/>
      <c r="BD975" s="58">
        <v>3.55</v>
      </c>
      <c r="BE975" s="58">
        <v>2.72</v>
      </c>
      <c r="BF975" s="58"/>
      <c r="BG975" s="58"/>
      <c r="BH975" s="58"/>
      <c r="BI975" s="58"/>
      <c r="BJ975" s="58"/>
      <c r="BK975" s="58"/>
      <c r="BL975" s="58"/>
      <c r="BM975" s="64">
        <v>19.5</v>
      </c>
      <c r="BN975" s="68"/>
      <c r="BO975" s="81"/>
      <c r="BP975" s="81"/>
      <c r="BQ975" s="81"/>
      <c r="BR975" s="81"/>
      <c r="BS975" s="81"/>
      <c r="BT975" s="81"/>
      <c r="BU975" s="81"/>
      <c r="BV975" s="81"/>
      <c r="BW975" s="81"/>
      <c r="BX975" s="81"/>
      <c r="BY975" s="81"/>
      <c r="BZ975" s="81"/>
      <c r="CA975" s="81"/>
      <c r="CB975" s="81"/>
      <c r="CC975" s="81"/>
      <c r="CD975" s="81"/>
      <c r="CE975" s="81"/>
      <c r="CF975" s="81"/>
      <c r="CG975" s="81"/>
      <c r="CH975" s="81"/>
      <c r="CI975" s="81"/>
      <c r="CJ975" s="81"/>
      <c r="CK975" s="81"/>
      <c r="CL975" s="82"/>
      <c r="CM975" s="81"/>
      <c r="CN975" s="81">
        <v>21.1</v>
      </c>
      <c r="CO975" s="90"/>
      <c r="DB975" s="103"/>
      <c r="DC975" s="103"/>
      <c r="DD975" s="103"/>
      <c r="DE975" s="103"/>
      <c r="DF975" s="103"/>
      <c r="DG975" s="103"/>
      <c r="DH975" s="129">
        <v>20</v>
      </c>
      <c r="DI975" s="103"/>
      <c r="DJ975" s="103"/>
      <c r="DK975" s="103"/>
      <c r="DL975" s="103"/>
      <c r="DM975" s="103"/>
      <c r="DN975" s="103"/>
      <c r="DO975" s="103"/>
      <c r="DP975" s="103"/>
      <c r="DQ975" s="103"/>
      <c r="DR975" s="103"/>
      <c r="DS975" s="104"/>
      <c r="DT975" s="50">
        <f t="shared" si="1141"/>
        <v>0</v>
      </c>
      <c r="DU975" s="73">
        <f t="shared" si="1142"/>
        <v>0</v>
      </c>
      <c r="DV975" s="73">
        <f t="shared" si="1143"/>
        <v>0</v>
      </c>
      <c r="DW975" s="73">
        <f t="shared" si="1144"/>
        <v>1</v>
      </c>
      <c r="DX975" s="73">
        <f t="shared" si="1145"/>
        <v>0</v>
      </c>
      <c r="DY975" s="125">
        <f t="shared" si="1146"/>
        <v>0</v>
      </c>
      <c r="DZ975" s="73">
        <f t="shared" si="1147"/>
        <v>1</v>
      </c>
      <c r="EA975" s="19">
        <f t="shared" si="1148"/>
        <v>0</v>
      </c>
      <c r="EB975" s="50">
        <f t="shared" si="1149"/>
        <v>0</v>
      </c>
      <c r="EC975" s="19">
        <f t="shared" si="1150"/>
        <v>0</v>
      </c>
      <c r="ED975" s="19">
        <f t="shared" si="1151"/>
        <v>1</v>
      </c>
      <c r="EE975" s="19">
        <f t="shared" si="1152"/>
        <v>0</v>
      </c>
      <c r="EF975" s="50">
        <f t="shared" si="1153"/>
        <v>0</v>
      </c>
      <c r="EG975" s="19">
        <f t="shared" si="1154"/>
        <v>1</v>
      </c>
      <c r="EH975" s="19">
        <f t="shared" si="1155"/>
        <v>0</v>
      </c>
      <c r="EI975" s="50">
        <f t="shared" si="1156"/>
        <v>0</v>
      </c>
      <c r="EJ975" s="125">
        <f t="shared" si="1157"/>
        <v>2</v>
      </c>
      <c r="EK975">
        <f t="shared" si="1158"/>
        <v>925</v>
      </c>
      <c r="EL975">
        <f t="shared" si="1159"/>
        <v>29</v>
      </c>
      <c r="EM975">
        <f t="shared" si="1160"/>
        <v>45.8</v>
      </c>
      <c r="EN975">
        <f t="shared" si="1161"/>
        <v>49</v>
      </c>
      <c r="EO975" t="str">
        <f t="shared" si="1162"/>
        <v/>
      </c>
      <c r="EP975">
        <f t="shared" si="1163"/>
        <v>2.72</v>
      </c>
      <c r="EQ975">
        <f t="shared" si="1164"/>
        <v>685.8</v>
      </c>
      <c r="ER975" t="str">
        <f t="shared" si="1165"/>
        <v/>
      </c>
      <c r="ES975" t="str">
        <f t="shared" si="1166"/>
        <v/>
      </c>
      <c r="ET975">
        <f t="shared" si="1167"/>
        <v>102.6</v>
      </c>
      <c r="EU975" s="61">
        <f t="shared" si="1168"/>
        <v>1210</v>
      </c>
      <c r="EV975" s="53" t="e">
        <f>IF(ISNUMBER(EK975),EK975*#REF!,"")</f>
        <v>#REF!</v>
      </c>
      <c r="EW975" s="53" t="e">
        <f>IF(ISNUMBER(EL975),EL975*#REF!,"")</f>
        <v>#REF!</v>
      </c>
      <c r="EX975" s="53" t="e">
        <f>IF(ISNUMBER(EM975),EM975*#REF!,"")</f>
        <v>#REF!</v>
      </c>
      <c r="EY975" s="53" t="e">
        <f>IF(ISNUMBER(EN975),EN975*#REF!,"")</f>
        <v>#REF!</v>
      </c>
      <c r="EZ975" s="53" t="str">
        <f>IF(ISNUMBER(EO975),EO975*#REF!,"")</f>
        <v/>
      </c>
      <c r="FA975" s="53" t="e">
        <f>IF(ISNUMBER(EP975),EP975*#REF!,"")</f>
        <v>#REF!</v>
      </c>
      <c r="FB975" s="53" t="e">
        <f>IF(ISNUMBER(EQ975),EQ975*#REF!,"")</f>
        <v>#REF!</v>
      </c>
      <c r="FC975" s="53" t="str">
        <f>IF(ISNUMBER(ER975),ER975*#REF!,"")</f>
        <v/>
      </c>
      <c r="FD975" s="53" t="str">
        <f>IF(ISNUMBER(ES975),ES975*#REF!,"")</f>
        <v/>
      </c>
      <c r="FE975" s="53" t="e">
        <f>IF(ISNUMBER(ET975),ET975*#REF!,"")</f>
        <v>#REF!</v>
      </c>
      <c r="FF975" s="52" t="e">
        <f>IF(ISNUMBER(EU975),EU975*#REF!,"")</f>
        <v>#REF!</v>
      </c>
      <c r="FG975" s="55" t="str">
        <f t="shared" si="1169"/>
        <v/>
      </c>
      <c r="FH975" s="55" t="str">
        <f t="shared" si="1170"/>
        <v/>
      </c>
      <c r="FI975" s="55" t="str">
        <f t="shared" si="1171"/>
        <v/>
      </c>
      <c r="FJ975" s="55" t="str">
        <f t="shared" si="1172"/>
        <v/>
      </c>
      <c r="FK975" s="55" t="str">
        <f t="shared" si="1173"/>
        <v/>
      </c>
      <c r="FL975" s="55" t="str">
        <f t="shared" si="1174"/>
        <v/>
      </c>
      <c r="FM975" s="55" t="str">
        <f t="shared" si="1175"/>
        <v/>
      </c>
      <c r="FN975" s="55" t="str">
        <f t="shared" si="1176"/>
        <v/>
      </c>
      <c r="FO975" s="55" t="str">
        <f t="shared" si="1177"/>
        <v/>
      </c>
      <c r="FP975" s="55" t="str">
        <f t="shared" si="1178"/>
        <v/>
      </c>
      <c r="FQ975" s="59" t="str">
        <f t="shared" si="1179"/>
        <v/>
      </c>
      <c r="FR975" s="53" t="str">
        <f t="shared" si="1202"/>
        <v/>
      </c>
      <c r="FS975" s="53" t="e">
        <f t="shared" si="1180"/>
        <v>#VALUE!</v>
      </c>
      <c r="FT975" s="19" t="e">
        <f t="shared" si="1181"/>
        <v>#VALUE!</v>
      </c>
      <c r="FU975" s="19" t="e">
        <f t="shared" si="1182"/>
        <v>#VALUE!</v>
      </c>
      <c r="FV975" s="19" t="e">
        <f t="shared" si="1183"/>
        <v>#VALUE!</v>
      </c>
      <c r="FW975" s="50" t="e">
        <f t="shared" si="1184"/>
        <v>#VALUE!</v>
      </c>
      <c r="FX975" s="120">
        <f t="shared" si="1185"/>
        <v>0</v>
      </c>
      <c r="FY975" s="120">
        <f t="shared" si="1186"/>
        <v>0</v>
      </c>
      <c r="FZ975" s="120">
        <f t="shared" si="1187"/>
        <v>0</v>
      </c>
      <c r="GA975" s="120">
        <f t="shared" si="1188"/>
        <v>0</v>
      </c>
      <c r="GB975" s="120">
        <f t="shared" si="1189"/>
        <v>0</v>
      </c>
      <c r="GC975" s="120">
        <f t="shared" si="1190"/>
        <v>0</v>
      </c>
      <c r="GD975" s="120">
        <f t="shared" si="1191"/>
        <v>0</v>
      </c>
      <c r="GE975" s="120">
        <f t="shared" si="1192"/>
        <v>0</v>
      </c>
      <c r="GF975" s="120">
        <f t="shared" si="1193"/>
        <v>0</v>
      </c>
      <c r="GG975">
        <f t="shared" si="1194"/>
        <v>0</v>
      </c>
      <c r="GH975">
        <f t="shared" si="1195"/>
        <v>0</v>
      </c>
      <c r="GI975">
        <v>6</v>
      </c>
      <c r="GJ975" t="str">
        <f t="shared" si="1196"/>
        <v/>
      </c>
    </row>
    <row r="976" spans="1:192" x14ac:dyDescent="0.2">
      <c r="A976" s="50">
        <f t="shared" si="1197"/>
        <v>975</v>
      </c>
      <c r="B976" s="44" t="s">
        <v>545</v>
      </c>
      <c r="C976" s="2" t="s">
        <v>546</v>
      </c>
      <c r="D976" s="2"/>
      <c r="E976" s="2"/>
      <c r="F976" s="19">
        <v>3506850</v>
      </c>
      <c r="G976" s="19">
        <v>5705460</v>
      </c>
      <c r="H976" s="77">
        <f t="shared" si="1134"/>
        <v>506772.83</v>
      </c>
      <c r="I976" s="77">
        <f t="shared" si="1135"/>
        <v>5703617.6060000006</v>
      </c>
      <c r="J976" s="66">
        <v>170</v>
      </c>
      <c r="K976" s="66" t="s">
        <v>1333</v>
      </c>
      <c r="L976" s="108">
        <v>9</v>
      </c>
      <c r="O976" s="19" t="s">
        <v>1331</v>
      </c>
      <c r="Q976" t="s">
        <v>1339</v>
      </c>
      <c r="R976" t="s">
        <v>1467</v>
      </c>
      <c r="S976" s="2" t="s">
        <v>1324</v>
      </c>
      <c r="T976" s="241" t="str">
        <f t="shared" si="1136"/>
        <v>-</v>
      </c>
      <c r="U976" s="241" t="str">
        <f t="shared" si="1137"/>
        <v>M</v>
      </c>
      <c r="V976" s="241" t="str">
        <f t="shared" si="1138"/>
        <v>-</v>
      </c>
      <c r="W976" s="241" t="str">
        <f t="shared" si="1201"/>
        <v>A</v>
      </c>
      <c r="X976" s="260">
        <f t="shared" si="1200"/>
        <v>6</v>
      </c>
      <c r="Y976" s="261" t="str">
        <f t="shared" si="1203"/>
        <v/>
      </c>
      <c r="Z976" s="56" t="s">
        <v>2049</v>
      </c>
      <c r="AA976" s="48">
        <v>19627</v>
      </c>
      <c r="AB976" s="73">
        <v>1</v>
      </c>
      <c r="AC976" t="s">
        <v>375</v>
      </c>
      <c r="AD976" s="2" t="s">
        <v>2552</v>
      </c>
      <c r="AE976" s="57" t="s">
        <v>2758</v>
      </c>
      <c r="AF976" s="66">
        <v>10</v>
      </c>
      <c r="AM976" s="66">
        <v>7.0000000000000007E-2</v>
      </c>
      <c r="AR976">
        <v>6805.88</v>
      </c>
      <c r="AS976" s="193">
        <f t="shared" si="1204"/>
        <v>6805.28</v>
      </c>
      <c r="AT976" s="248" t="str">
        <f t="shared" si="1205"/>
        <v/>
      </c>
      <c r="AU976">
        <v>1006</v>
      </c>
      <c r="AV976">
        <v>190.6</v>
      </c>
      <c r="AW976">
        <v>846.5</v>
      </c>
      <c r="AX976">
        <v>1840</v>
      </c>
      <c r="AY976" s="55">
        <v>1355</v>
      </c>
      <c r="AZ976" s="61">
        <v>1459</v>
      </c>
      <c r="BB976" s="55">
        <v>42.7</v>
      </c>
      <c r="BE976">
        <v>8.49</v>
      </c>
      <c r="BF976">
        <v>0.79</v>
      </c>
      <c r="BM976">
        <v>56.2</v>
      </c>
      <c r="CN976" s="103">
        <v>2510</v>
      </c>
      <c r="DB976" s="103"/>
      <c r="DC976" s="103"/>
      <c r="DD976" s="103"/>
      <c r="DE976" s="103"/>
      <c r="DF976" s="103"/>
      <c r="DG976" s="103"/>
      <c r="DH976" s="103">
        <v>11.6</v>
      </c>
      <c r="DI976" s="103"/>
      <c r="DJ976" s="103"/>
      <c r="DK976" s="103"/>
      <c r="DL976" s="103"/>
      <c r="DM976" s="103"/>
      <c r="DN976" s="103"/>
      <c r="DO976" s="103"/>
      <c r="DP976" s="103"/>
      <c r="DQ976" s="103"/>
      <c r="DR976" s="103"/>
      <c r="DS976" s="104"/>
      <c r="DT976" s="50">
        <f t="shared" si="1141"/>
        <v>1</v>
      </c>
      <c r="DU976" s="73">
        <f t="shared" si="1142"/>
        <v>1</v>
      </c>
      <c r="DV976" s="73">
        <f t="shared" si="1143"/>
        <v>0</v>
      </c>
      <c r="DW976" s="73">
        <f t="shared" si="1144"/>
        <v>0</v>
      </c>
      <c r="DX976" s="73">
        <f t="shared" si="1145"/>
        <v>0</v>
      </c>
      <c r="DY976" s="125">
        <f t="shared" si="1146"/>
        <v>0</v>
      </c>
      <c r="DZ976" s="73">
        <f t="shared" si="1147"/>
        <v>1</v>
      </c>
      <c r="EA976" s="19">
        <f t="shared" si="1148"/>
        <v>0</v>
      </c>
      <c r="EB976" s="50">
        <f t="shared" si="1149"/>
        <v>0</v>
      </c>
      <c r="EC976" s="19">
        <f t="shared" si="1150"/>
        <v>0</v>
      </c>
      <c r="ED976" s="19">
        <f t="shared" si="1151"/>
        <v>1</v>
      </c>
      <c r="EE976" s="19">
        <f t="shared" si="1152"/>
        <v>0</v>
      </c>
      <c r="EF976" s="50">
        <f t="shared" si="1153"/>
        <v>0</v>
      </c>
      <c r="EG976" s="19">
        <f t="shared" si="1154"/>
        <v>0</v>
      </c>
      <c r="EH976" s="19">
        <f t="shared" si="1155"/>
        <v>1</v>
      </c>
      <c r="EI976" s="50">
        <f t="shared" si="1156"/>
        <v>0</v>
      </c>
      <c r="EJ976" s="125">
        <f t="shared" si="1157"/>
        <v>2</v>
      </c>
      <c r="EK976">
        <f t="shared" si="1158"/>
        <v>1006</v>
      </c>
      <c r="EL976">
        <f t="shared" si="1159"/>
        <v>42.7</v>
      </c>
      <c r="EM976">
        <f t="shared" si="1160"/>
        <v>190.6</v>
      </c>
      <c r="EN976">
        <f t="shared" si="1161"/>
        <v>846.5</v>
      </c>
      <c r="EO976">
        <f t="shared" si="1162"/>
        <v>0.79</v>
      </c>
      <c r="EP976">
        <f t="shared" si="1163"/>
        <v>8.49</v>
      </c>
      <c r="EQ976">
        <f t="shared" si="1164"/>
        <v>1459</v>
      </c>
      <c r="ER976" t="str">
        <f t="shared" si="1165"/>
        <v/>
      </c>
      <c r="ES976" t="str">
        <f t="shared" si="1166"/>
        <v/>
      </c>
      <c r="ET976">
        <f t="shared" si="1167"/>
        <v>1355</v>
      </c>
      <c r="EU976" s="61">
        <f t="shared" si="1168"/>
        <v>1840</v>
      </c>
      <c r="EV976" s="53" t="e">
        <f>IF(ISNUMBER(EK976),EK976*#REF!,"")</f>
        <v>#REF!</v>
      </c>
      <c r="EW976" s="53" t="e">
        <f>IF(ISNUMBER(EL976),EL976*#REF!,"")</f>
        <v>#REF!</v>
      </c>
      <c r="EX976" s="53" t="e">
        <f>IF(ISNUMBER(EM976),EM976*#REF!,"")</f>
        <v>#REF!</v>
      </c>
      <c r="EY976" s="53" t="e">
        <f>IF(ISNUMBER(EN976),EN976*#REF!,"")</f>
        <v>#REF!</v>
      </c>
      <c r="EZ976" s="53" t="e">
        <f>IF(ISNUMBER(EO976),EO976*#REF!,"")</f>
        <v>#REF!</v>
      </c>
      <c r="FA976" s="53" t="e">
        <f>IF(ISNUMBER(EP976),EP976*#REF!,"")</f>
        <v>#REF!</v>
      </c>
      <c r="FB976" s="53" t="e">
        <f>IF(ISNUMBER(EQ976),EQ976*#REF!,"")</f>
        <v>#REF!</v>
      </c>
      <c r="FC976" s="53" t="str">
        <f>IF(ISNUMBER(ER976),ER976*#REF!,"")</f>
        <v/>
      </c>
      <c r="FD976" s="53" t="str">
        <f>IF(ISNUMBER(ES976),ES976*#REF!,"")</f>
        <v/>
      </c>
      <c r="FE976" s="53" t="e">
        <f>IF(ISNUMBER(ET976),ET976*#REF!,"")</f>
        <v>#REF!</v>
      </c>
      <c r="FF976" s="52" t="e">
        <f>IF(ISNUMBER(EU976),EU976*#REF!,"")</f>
        <v>#REF!</v>
      </c>
      <c r="FG976" s="55" t="str">
        <f t="shared" si="1169"/>
        <v/>
      </c>
      <c r="FH976" s="55" t="str">
        <f t="shared" si="1170"/>
        <v/>
      </c>
      <c r="FI976" s="55" t="str">
        <f t="shared" si="1171"/>
        <v/>
      </c>
      <c r="FJ976" s="55" t="str">
        <f t="shared" si="1172"/>
        <v/>
      </c>
      <c r="FK976" s="55" t="str">
        <f t="shared" si="1173"/>
        <v/>
      </c>
      <c r="FL976" s="55" t="str">
        <f t="shared" si="1174"/>
        <v/>
      </c>
      <c r="FM976" s="55" t="str">
        <f t="shared" si="1175"/>
        <v/>
      </c>
      <c r="FN976" s="55" t="str">
        <f t="shared" si="1176"/>
        <v/>
      </c>
      <c r="FO976" s="55" t="str">
        <f t="shared" si="1177"/>
        <v/>
      </c>
      <c r="FP976" s="55" t="str">
        <f t="shared" si="1178"/>
        <v/>
      </c>
      <c r="FQ976" s="59" t="str">
        <f t="shared" si="1179"/>
        <v/>
      </c>
      <c r="FR976" s="53" t="str">
        <f t="shared" si="1202"/>
        <v/>
      </c>
      <c r="FS976" s="53" t="e">
        <f t="shared" si="1180"/>
        <v>#VALUE!</v>
      </c>
      <c r="FT976" s="19" t="e">
        <f t="shared" si="1181"/>
        <v>#VALUE!</v>
      </c>
      <c r="FU976" s="19" t="e">
        <f t="shared" si="1182"/>
        <v>#VALUE!</v>
      </c>
      <c r="FV976" s="19" t="e">
        <f t="shared" si="1183"/>
        <v>#VALUE!</v>
      </c>
      <c r="FW976" s="50" t="e">
        <f t="shared" si="1184"/>
        <v>#VALUE!</v>
      </c>
      <c r="FX976" s="120">
        <f t="shared" si="1185"/>
        <v>0</v>
      </c>
      <c r="FY976" s="120">
        <f t="shared" si="1186"/>
        <v>0</v>
      </c>
      <c r="FZ976" s="120">
        <f t="shared" si="1187"/>
        <v>0</v>
      </c>
      <c r="GA976" s="120">
        <f t="shared" si="1188"/>
        <v>0</v>
      </c>
      <c r="GB976" s="120">
        <f t="shared" si="1189"/>
        <v>0</v>
      </c>
      <c r="GC976" s="120">
        <f t="shared" si="1190"/>
        <v>0</v>
      </c>
      <c r="GD976" s="120">
        <f t="shared" si="1191"/>
        <v>0</v>
      </c>
      <c r="GE976" s="120">
        <f t="shared" si="1192"/>
        <v>0</v>
      </c>
      <c r="GF976" s="120">
        <f t="shared" si="1193"/>
        <v>0</v>
      </c>
      <c r="GG976">
        <f t="shared" si="1194"/>
        <v>0</v>
      </c>
      <c r="GH976">
        <f t="shared" si="1195"/>
        <v>0</v>
      </c>
      <c r="GI976">
        <v>6</v>
      </c>
      <c r="GJ976" t="str">
        <f t="shared" si="1196"/>
        <v/>
      </c>
    </row>
    <row r="977" spans="1:192" x14ac:dyDescent="0.2">
      <c r="A977" s="50">
        <f t="shared" si="1197"/>
        <v>976</v>
      </c>
      <c r="B977" t="s">
        <v>2553</v>
      </c>
      <c r="C977" t="s">
        <v>190</v>
      </c>
      <c r="F977" s="19">
        <v>3481570</v>
      </c>
      <c r="G977" s="19">
        <v>5640650</v>
      </c>
      <c r="H977" s="77">
        <f t="shared" si="1134"/>
        <v>481502.94200000004</v>
      </c>
      <c r="I977" s="77">
        <f t="shared" si="1135"/>
        <v>5638833.5300000003</v>
      </c>
      <c r="J977" s="19">
        <v>213</v>
      </c>
      <c r="K977" s="19" t="s">
        <v>1333</v>
      </c>
      <c r="L977" s="19">
        <v>100</v>
      </c>
      <c r="M977" s="19">
        <v>56</v>
      </c>
      <c r="N977" s="19">
        <v>100</v>
      </c>
      <c r="O977" s="19">
        <v>212</v>
      </c>
      <c r="Q977" s="2" t="s">
        <v>2818</v>
      </c>
      <c r="R977" s="2" t="s">
        <v>274</v>
      </c>
      <c r="S977" t="s">
        <v>1325</v>
      </c>
      <c r="T977" s="241" t="str">
        <f t="shared" si="1136"/>
        <v>-</v>
      </c>
      <c r="U977" s="241" t="str">
        <f t="shared" si="1137"/>
        <v>M</v>
      </c>
      <c r="V977" s="241" t="str">
        <f t="shared" si="1138"/>
        <v>-</v>
      </c>
      <c r="W977" s="241" t="str">
        <f t="shared" si="1201"/>
        <v>-</v>
      </c>
      <c r="X977" s="260">
        <f t="shared" si="1200"/>
        <v>6</v>
      </c>
      <c r="Y977" s="261" t="str">
        <f t="shared" si="1203"/>
        <v/>
      </c>
      <c r="Z977" s="61" t="s">
        <v>1988</v>
      </c>
      <c r="AA977" s="48">
        <v>26317</v>
      </c>
      <c r="AB977" s="73">
        <v>1</v>
      </c>
      <c r="AC977" t="s">
        <v>2963</v>
      </c>
      <c r="AD977" s="2" t="s">
        <v>2554</v>
      </c>
      <c r="AF977" s="66">
        <v>11.5</v>
      </c>
      <c r="AH977" s="19">
        <v>6.95</v>
      </c>
      <c r="AM977" s="66">
        <v>5</v>
      </c>
      <c r="AN977">
        <v>39.799999999999997</v>
      </c>
      <c r="AO977">
        <v>20.2</v>
      </c>
      <c r="AP977" s="19">
        <v>15</v>
      </c>
      <c r="AR977">
        <v>8228.9599999999991</v>
      </c>
      <c r="AS977" s="193">
        <f t="shared" si="1204"/>
        <v>8228.26</v>
      </c>
      <c r="AT977" s="248" t="str">
        <f t="shared" si="1205"/>
        <v/>
      </c>
      <c r="AU977">
        <v>2492.7800000000002</v>
      </c>
      <c r="AV977">
        <v>73.89</v>
      </c>
      <c r="AW977">
        <v>162.72</v>
      </c>
      <c r="AX977">
        <v>1637.93</v>
      </c>
      <c r="AY977">
        <v>3380.44</v>
      </c>
      <c r="AZ977" s="61">
        <v>439.32</v>
      </c>
      <c r="BB977">
        <v>36.36</v>
      </c>
      <c r="BD977">
        <v>1.08</v>
      </c>
      <c r="BE977">
        <v>3.07</v>
      </c>
      <c r="BF977">
        <v>0.05</v>
      </c>
      <c r="BJ977">
        <v>0.62</v>
      </c>
      <c r="BO977" s="90"/>
      <c r="BP977" s="90"/>
      <c r="BQ977" s="90"/>
      <c r="BR977" s="90"/>
      <c r="BS977" s="90"/>
      <c r="BT977" s="90"/>
      <c r="BU977" s="90"/>
      <c r="BV977" s="90"/>
      <c r="BW977" s="90"/>
      <c r="BX977" s="90"/>
      <c r="BY977" s="90"/>
      <c r="BZ977" s="90"/>
      <c r="CA977" s="90"/>
      <c r="CB977" s="90"/>
      <c r="CC977" s="90"/>
      <c r="CD977" s="90"/>
      <c r="CE977" s="90"/>
      <c r="CF977" s="90"/>
      <c r="CG977" s="90"/>
      <c r="CH977" s="90"/>
      <c r="CI977" s="90"/>
      <c r="CJ977" s="90"/>
      <c r="CK977" s="90"/>
      <c r="CL977" s="91"/>
      <c r="CM977" s="90"/>
      <c r="CN977" s="90" t="s">
        <v>3088</v>
      </c>
      <c r="CO977" s="90"/>
      <c r="DB977" s="103"/>
      <c r="DC977" s="103"/>
      <c r="DD977" s="103"/>
      <c r="DE977" s="103"/>
      <c r="DF977" s="103"/>
      <c r="DG977" s="103"/>
      <c r="DH977" s="103"/>
      <c r="DI977" s="103"/>
      <c r="DJ977" s="103"/>
      <c r="DK977" s="103"/>
      <c r="DL977" s="103"/>
      <c r="DM977" s="103"/>
      <c r="DN977" s="103"/>
      <c r="DO977" s="103"/>
      <c r="DP977" s="103"/>
      <c r="DQ977" s="103"/>
      <c r="DR977" s="103"/>
      <c r="DS977" s="104"/>
      <c r="DT977" s="50">
        <f t="shared" si="1141"/>
        <v>1</v>
      </c>
      <c r="DU977" s="73">
        <f t="shared" si="1142"/>
        <v>0</v>
      </c>
      <c r="DV977" s="73">
        <f t="shared" si="1143"/>
        <v>1</v>
      </c>
      <c r="DW977" s="73">
        <f t="shared" si="1144"/>
        <v>0</v>
      </c>
      <c r="DX977" s="73">
        <f t="shared" si="1145"/>
        <v>0</v>
      </c>
      <c r="DY977" s="125">
        <f t="shared" si="1146"/>
        <v>0</v>
      </c>
      <c r="DZ977" s="73">
        <f t="shared" si="1147"/>
        <v>1</v>
      </c>
      <c r="EA977" s="19">
        <f t="shared" si="1148"/>
        <v>0</v>
      </c>
      <c r="EB977" s="50">
        <f t="shared" si="1149"/>
        <v>0</v>
      </c>
      <c r="EC977" s="19">
        <f t="shared" si="1150"/>
        <v>0</v>
      </c>
      <c r="ED977" s="19">
        <f t="shared" si="1151"/>
        <v>1</v>
      </c>
      <c r="EE977" s="19">
        <f t="shared" si="1152"/>
        <v>0</v>
      </c>
      <c r="EF977" s="50">
        <f t="shared" si="1153"/>
        <v>0</v>
      </c>
      <c r="EG977" s="19">
        <f t="shared" si="1154"/>
        <v>0</v>
      </c>
      <c r="EH977" s="19">
        <f t="shared" si="1155"/>
        <v>0</v>
      </c>
      <c r="EI977" s="50">
        <f t="shared" si="1156"/>
        <v>1</v>
      </c>
      <c r="EJ977" s="125">
        <f t="shared" si="1157"/>
        <v>1</v>
      </c>
      <c r="EK977">
        <f t="shared" si="1158"/>
        <v>2492.7800000000002</v>
      </c>
      <c r="EL977">
        <f t="shared" si="1159"/>
        <v>36.36</v>
      </c>
      <c r="EM977">
        <f t="shared" si="1160"/>
        <v>73.89</v>
      </c>
      <c r="EN977">
        <f t="shared" si="1161"/>
        <v>162.72</v>
      </c>
      <c r="EO977">
        <f t="shared" si="1162"/>
        <v>0.05</v>
      </c>
      <c r="EP977">
        <f t="shared" si="1163"/>
        <v>3.07</v>
      </c>
      <c r="EQ977">
        <f t="shared" si="1164"/>
        <v>439.32</v>
      </c>
      <c r="ER977" t="str">
        <f t="shared" si="1165"/>
        <v/>
      </c>
      <c r="ES977">
        <f t="shared" si="1166"/>
        <v>0.62</v>
      </c>
      <c r="ET977">
        <f t="shared" si="1167"/>
        <v>3380.44</v>
      </c>
      <c r="EU977" s="61">
        <f t="shared" si="1168"/>
        <v>1637.93</v>
      </c>
      <c r="EV977" s="53" t="e">
        <f>IF(ISNUMBER(EK977),EK977*#REF!,"")</f>
        <v>#REF!</v>
      </c>
      <c r="EW977" s="53" t="e">
        <f>IF(ISNUMBER(EL977),EL977*#REF!,"")</f>
        <v>#REF!</v>
      </c>
      <c r="EX977" s="53" t="e">
        <f>IF(ISNUMBER(EM977),EM977*#REF!,"")</f>
        <v>#REF!</v>
      </c>
      <c r="EY977" s="53" t="e">
        <f>IF(ISNUMBER(EN977),EN977*#REF!,"")</f>
        <v>#REF!</v>
      </c>
      <c r="EZ977" s="53" t="e">
        <f>IF(ISNUMBER(EO977),EO977*#REF!,"")</f>
        <v>#REF!</v>
      </c>
      <c r="FA977" s="53" t="e">
        <f>IF(ISNUMBER(EP977),EP977*#REF!,"")</f>
        <v>#REF!</v>
      </c>
      <c r="FB977" s="53" t="e">
        <f>IF(ISNUMBER(EQ977),EQ977*#REF!,"")</f>
        <v>#REF!</v>
      </c>
      <c r="FC977" s="53" t="str">
        <f>IF(ISNUMBER(ER977),ER977*#REF!,"")</f>
        <v/>
      </c>
      <c r="FD977" s="53" t="e">
        <f>IF(ISNUMBER(ES977),ES977*#REF!,"")</f>
        <v>#REF!</v>
      </c>
      <c r="FE977" s="53" t="e">
        <f>IF(ISNUMBER(ET977),ET977*#REF!,"")</f>
        <v>#REF!</v>
      </c>
      <c r="FF977" s="52" t="e">
        <f>IF(ISNUMBER(EU977),EU977*#REF!,"")</f>
        <v>#REF!</v>
      </c>
      <c r="FG977" s="55" t="str">
        <f t="shared" si="1169"/>
        <v/>
      </c>
      <c r="FH977" s="55" t="str">
        <f t="shared" si="1170"/>
        <v/>
      </c>
      <c r="FI977" s="55" t="str">
        <f t="shared" si="1171"/>
        <v/>
      </c>
      <c r="FJ977" s="55" t="str">
        <f t="shared" si="1172"/>
        <v/>
      </c>
      <c r="FK977" s="55" t="str">
        <f t="shared" si="1173"/>
        <v/>
      </c>
      <c r="FL977" s="55" t="str">
        <f t="shared" si="1174"/>
        <v/>
      </c>
      <c r="FM977" s="55" t="str">
        <f t="shared" si="1175"/>
        <v/>
      </c>
      <c r="FN977" s="55" t="str">
        <f t="shared" si="1176"/>
        <v/>
      </c>
      <c r="FO977" s="55" t="str">
        <f t="shared" si="1177"/>
        <v/>
      </c>
      <c r="FP977" s="55" t="str">
        <f t="shared" si="1178"/>
        <v/>
      </c>
      <c r="FQ977" s="59" t="str">
        <f t="shared" si="1179"/>
        <v/>
      </c>
      <c r="FR977" s="53" t="str">
        <f t="shared" si="1202"/>
        <v/>
      </c>
      <c r="FS977" s="53" t="e">
        <f t="shared" si="1180"/>
        <v>#VALUE!</v>
      </c>
      <c r="FT977" s="19" t="e">
        <f t="shared" si="1181"/>
        <v>#VALUE!</v>
      </c>
      <c r="FU977" s="19" t="e">
        <f t="shared" si="1182"/>
        <v>#VALUE!</v>
      </c>
      <c r="FV977" s="19" t="e">
        <f t="shared" si="1183"/>
        <v>#VALUE!</v>
      </c>
      <c r="FW977" s="50" t="e">
        <f t="shared" si="1184"/>
        <v>#VALUE!</v>
      </c>
      <c r="FX977" s="120">
        <f t="shared" si="1185"/>
        <v>0</v>
      </c>
      <c r="FY977" s="120">
        <f t="shared" si="1186"/>
        <v>0</v>
      </c>
      <c r="FZ977" s="120">
        <f t="shared" si="1187"/>
        <v>0</v>
      </c>
      <c r="GA977" s="120">
        <f t="shared" si="1188"/>
        <v>0</v>
      </c>
      <c r="GB977" s="120">
        <f t="shared" si="1189"/>
        <v>0</v>
      </c>
      <c r="GC977" s="120">
        <f t="shared" si="1190"/>
        <v>0</v>
      </c>
      <c r="GD977" s="120">
        <f t="shared" si="1191"/>
        <v>0</v>
      </c>
      <c r="GE977" s="120">
        <f t="shared" si="1192"/>
        <v>0</v>
      </c>
      <c r="GF977" s="120">
        <f t="shared" si="1193"/>
        <v>0</v>
      </c>
      <c r="GG977">
        <f t="shared" si="1194"/>
        <v>0</v>
      </c>
      <c r="GH977">
        <f t="shared" si="1195"/>
        <v>0</v>
      </c>
      <c r="GI977">
        <v>6</v>
      </c>
      <c r="GJ977" t="str">
        <f t="shared" si="1196"/>
        <v/>
      </c>
    </row>
    <row r="978" spans="1:192" x14ac:dyDescent="0.2">
      <c r="A978" s="50">
        <f t="shared" si="1197"/>
        <v>977</v>
      </c>
      <c r="B978" t="s">
        <v>2553</v>
      </c>
      <c r="C978" t="s">
        <v>190</v>
      </c>
      <c r="F978" s="19">
        <v>3481570</v>
      </c>
      <c r="G978" s="19">
        <v>5640650</v>
      </c>
      <c r="H978" s="77">
        <f t="shared" si="1134"/>
        <v>481502.94200000004</v>
      </c>
      <c r="I978" s="77">
        <f t="shared" si="1135"/>
        <v>5638833.5300000003</v>
      </c>
      <c r="J978" s="19">
        <v>213</v>
      </c>
      <c r="K978" s="19" t="s">
        <v>1333</v>
      </c>
      <c r="L978" s="19">
        <v>100</v>
      </c>
      <c r="M978" s="19">
        <v>56</v>
      </c>
      <c r="N978" s="19">
        <v>100</v>
      </c>
      <c r="Q978" s="2" t="s">
        <v>2818</v>
      </c>
      <c r="R978" s="2" t="s">
        <v>274</v>
      </c>
      <c r="S978" t="s">
        <v>1325</v>
      </c>
      <c r="T978" s="241" t="str">
        <f t="shared" si="1136"/>
        <v>-</v>
      </c>
      <c r="U978" s="241" t="str">
        <f t="shared" si="1137"/>
        <v>M</v>
      </c>
      <c r="V978" s="241" t="str">
        <f t="shared" si="1138"/>
        <v>-</v>
      </c>
      <c r="W978" s="241" t="str">
        <f t="shared" si="1201"/>
        <v>-</v>
      </c>
      <c r="X978" s="260">
        <f t="shared" si="1200"/>
        <v>6</v>
      </c>
      <c r="Y978" s="261" t="str">
        <f t="shared" si="1203"/>
        <v/>
      </c>
      <c r="AA978" s="48">
        <v>26326</v>
      </c>
      <c r="AB978" s="73">
        <v>2</v>
      </c>
      <c r="AC978" t="s">
        <v>280</v>
      </c>
      <c r="AD978" t="s">
        <v>2555</v>
      </c>
      <c r="AE978" s="57" t="s">
        <v>2556</v>
      </c>
      <c r="AF978" s="66">
        <v>11.1</v>
      </c>
      <c r="AH978" s="19">
        <v>7.4</v>
      </c>
      <c r="AN978">
        <v>31.4</v>
      </c>
      <c r="AO978">
        <v>20.2</v>
      </c>
      <c r="AP978" s="19">
        <v>6.4</v>
      </c>
      <c r="AR978">
        <v>6070.6</v>
      </c>
      <c r="AS978" s="193">
        <f t="shared" si="1204"/>
        <v>6064.55</v>
      </c>
      <c r="AT978" s="248" t="str">
        <f t="shared" si="1205"/>
        <v/>
      </c>
      <c r="AU978">
        <v>1839.18</v>
      </c>
      <c r="AV978">
        <v>55.66</v>
      </c>
      <c r="AW978">
        <v>133.46</v>
      </c>
      <c r="AX978">
        <v>1226.67</v>
      </c>
      <c r="AY978">
        <v>2334.3200000000002</v>
      </c>
      <c r="AZ978" s="61">
        <v>439.32</v>
      </c>
      <c r="BB978">
        <v>32.06</v>
      </c>
      <c r="BD978">
        <v>0</v>
      </c>
      <c r="BE978" s="51">
        <v>1.4</v>
      </c>
      <c r="BF978">
        <v>0</v>
      </c>
      <c r="BJ978">
        <v>2.48</v>
      </c>
      <c r="BO978" s="90"/>
      <c r="BP978" s="90"/>
      <c r="BQ978" s="90"/>
      <c r="BR978" s="90"/>
      <c r="BS978" s="90"/>
      <c r="BT978" s="90"/>
      <c r="BU978" s="90"/>
      <c r="BV978" s="90"/>
      <c r="BW978" s="90"/>
      <c r="BX978" s="90"/>
      <c r="BY978" s="90"/>
      <c r="BZ978" s="90"/>
      <c r="CA978" s="90"/>
      <c r="CB978" s="90"/>
      <c r="CC978" s="90"/>
      <c r="CD978" s="90"/>
      <c r="CE978" s="90"/>
      <c r="CF978" s="90"/>
      <c r="CG978" s="90"/>
      <c r="CH978" s="90"/>
      <c r="CI978" s="90"/>
      <c r="CJ978" s="90"/>
      <c r="CK978" s="90"/>
      <c r="CL978" s="91"/>
      <c r="CM978" s="90"/>
      <c r="CN978" s="90">
        <v>36.5</v>
      </c>
      <c r="CO978" s="90"/>
      <c r="DB978" s="103"/>
      <c r="DC978" s="103"/>
      <c r="DD978" s="103"/>
      <c r="DE978" s="103"/>
      <c r="DF978" s="103"/>
      <c r="DG978" s="103"/>
      <c r="DH978" s="103"/>
      <c r="DI978" s="103"/>
      <c r="DJ978" s="103"/>
      <c r="DK978" s="103"/>
      <c r="DL978" s="103"/>
      <c r="DM978" s="103"/>
      <c r="DN978" s="103"/>
      <c r="DO978" s="103"/>
      <c r="DP978" s="103"/>
      <c r="DQ978" s="103"/>
      <c r="DR978" s="103"/>
      <c r="DS978" s="104"/>
      <c r="DT978" s="50">
        <f t="shared" si="1141"/>
        <v>0</v>
      </c>
      <c r="DU978" s="73">
        <f t="shared" si="1142"/>
        <v>0</v>
      </c>
      <c r="DV978" s="73">
        <f t="shared" si="1143"/>
        <v>1</v>
      </c>
      <c r="DW978" s="73">
        <f t="shared" si="1144"/>
        <v>0</v>
      </c>
      <c r="DX978" s="73">
        <f t="shared" si="1145"/>
        <v>0</v>
      </c>
      <c r="DY978" s="125">
        <f t="shared" si="1146"/>
        <v>0</v>
      </c>
      <c r="DZ978" s="73">
        <f t="shared" si="1147"/>
        <v>1</v>
      </c>
      <c r="EA978" s="19">
        <f t="shared" si="1148"/>
        <v>0</v>
      </c>
      <c r="EB978" s="50">
        <f t="shared" si="1149"/>
        <v>0</v>
      </c>
      <c r="EC978" s="19">
        <f t="shared" si="1150"/>
        <v>0</v>
      </c>
      <c r="ED978" s="19">
        <f t="shared" si="1151"/>
        <v>1</v>
      </c>
      <c r="EE978" s="19">
        <f t="shared" si="1152"/>
        <v>0</v>
      </c>
      <c r="EF978" s="50">
        <f t="shared" si="1153"/>
        <v>0</v>
      </c>
      <c r="EG978" s="19">
        <f t="shared" si="1154"/>
        <v>1</v>
      </c>
      <c r="EH978" s="19">
        <f t="shared" si="1155"/>
        <v>0</v>
      </c>
      <c r="EI978" s="50">
        <f t="shared" si="1156"/>
        <v>0</v>
      </c>
      <c r="EJ978" s="125">
        <f t="shared" si="1157"/>
        <v>1</v>
      </c>
      <c r="EK978">
        <f t="shared" si="1158"/>
        <v>1839.18</v>
      </c>
      <c r="EL978">
        <f t="shared" si="1159"/>
        <v>32.06</v>
      </c>
      <c r="EM978">
        <f t="shared" si="1160"/>
        <v>55.66</v>
      </c>
      <c r="EN978">
        <f t="shared" si="1161"/>
        <v>133.46</v>
      </c>
      <c r="EO978">
        <f t="shared" si="1162"/>
        <v>0</v>
      </c>
      <c r="EP978">
        <f t="shared" si="1163"/>
        <v>1.4</v>
      </c>
      <c r="EQ978">
        <f t="shared" si="1164"/>
        <v>439.32</v>
      </c>
      <c r="ER978" t="str">
        <f t="shared" si="1165"/>
        <v/>
      </c>
      <c r="ES978">
        <f t="shared" si="1166"/>
        <v>2.48</v>
      </c>
      <c r="ET978">
        <f t="shared" si="1167"/>
        <v>2334.3200000000002</v>
      </c>
      <c r="EU978" s="61">
        <f t="shared" si="1168"/>
        <v>1226.67</v>
      </c>
      <c r="EV978" s="53" t="e">
        <f>IF(ISNUMBER(EK978),EK978*#REF!,"")</f>
        <v>#REF!</v>
      </c>
      <c r="EW978" s="53" t="e">
        <f>IF(ISNUMBER(EL978),EL978*#REF!,"")</f>
        <v>#REF!</v>
      </c>
      <c r="EX978" s="53" t="e">
        <f>IF(ISNUMBER(EM978),EM978*#REF!,"")</f>
        <v>#REF!</v>
      </c>
      <c r="EY978" s="53" t="e">
        <f>IF(ISNUMBER(EN978),EN978*#REF!,"")</f>
        <v>#REF!</v>
      </c>
      <c r="EZ978" s="53" t="e">
        <f>IF(ISNUMBER(EO978),EO978*#REF!,"")</f>
        <v>#REF!</v>
      </c>
      <c r="FA978" s="53" t="e">
        <f>IF(ISNUMBER(EP978),EP978*#REF!,"")</f>
        <v>#REF!</v>
      </c>
      <c r="FB978" s="53" t="e">
        <f>IF(ISNUMBER(EQ978),EQ978*#REF!,"")</f>
        <v>#REF!</v>
      </c>
      <c r="FC978" s="53" t="str">
        <f>IF(ISNUMBER(ER978),ER978*#REF!,"")</f>
        <v/>
      </c>
      <c r="FD978" s="53" t="e">
        <f>IF(ISNUMBER(ES978),ES978*#REF!,"")</f>
        <v>#REF!</v>
      </c>
      <c r="FE978" s="53" t="e">
        <f>IF(ISNUMBER(ET978),ET978*#REF!,"")</f>
        <v>#REF!</v>
      </c>
      <c r="FF978" s="52" t="e">
        <f>IF(ISNUMBER(EU978),EU978*#REF!,"")</f>
        <v>#REF!</v>
      </c>
      <c r="FG978" s="55" t="str">
        <f t="shared" si="1169"/>
        <v/>
      </c>
      <c r="FH978" s="55" t="str">
        <f t="shared" si="1170"/>
        <v/>
      </c>
      <c r="FI978" s="55" t="str">
        <f t="shared" si="1171"/>
        <v/>
      </c>
      <c r="FJ978" s="55" t="str">
        <f t="shared" si="1172"/>
        <v/>
      </c>
      <c r="FK978" s="55" t="str">
        <f t="shared" si="1173"/>
        <v/>
      </c>
      <c r="FL978" s="55" t="str">
        <f t="shared" si="1174"/>
        <v/>
      </c>
      <c r="FM978" s="55" t="str">
        <f t="shared" si="1175"/>
        <v/>
      </c>
      <c r="FN978" s="55" t="str">
        <f t="shared" si="1176"/>
        <v/>
      </c>
      <c r="FO978" s="55" t="str">
        <f t="shared" si="1177"/>
        <v/>
      </c>
      <c r="FP978" s="55" t="str">
        <f t="shared" si="1178"/>
        <v/>
      </c>
      <c r="FQ978" s="59" t="str">
        <f t="shared" si="1179"/>
        <v/>
      </c>
      <c r="FR978" s="53" t="str">
        <f t="shared" si="1202"/>
        <v/>
      </c>
      <c r="FS978" s="53" t="e">
        <f t="shared" si="1180"/>
        <v>#VALUE!</v>
      </c>
      <c r="FT978" s="19" t="e">
        <f t="shared" si="1181"/>
        <v>#VALUE!</v>
      </c>
      <c r="FU978" s="19" t="e">
        <f t="shared" si="1182"/>
        <v>#VALUE!</v>
      </c>
      <c r="FV978" s="19" t="e">
        <f t="shared" si="1183"/>
        <v>#VALUE!</v>
      </c>
      <c r="FW978" s="50" t="e">
        <f t="shared" si="1184"/>
        <v>#VALUE!</v>
      </c>
      <c r="FX978" s="120">
        <f t="shared" si="1185"/>
        <v>0</v>
      </c>
      <c r="FY978" s="120">
        <f t="shared" si="1186"/>
        <v>0</v>
      </c>
      <c r="FZ978" s="120">
        <f t="shared" si="1187"/>
        <v>0</v>
      </c>
      <c r="GA978" s="120">
        <f t="shared" si="1188"/>
        <v>0</v>
      </c>
      <c r="GB978" s="120">
        <f t="shared" si="1189"/>
        <v>0</v>
      </c>
      <c r="GC978" s="120">
        <f t="shared" si="1190"/>
        <v>0</v>
      </c>
      <c r="GD978" s="120">
        <f t="shared" si="1191"/>
        <v>0</v>
      </c>
      <c r="GE978" s="120">
        <f t="shared" si="1192"/>
        <v>0</v>
      </c>
      <c r="GF978" s="120">
        <f t="shared" si="1193"/>
        <v>0</v>
      </c>
      <c r="GG978">
        <f t="shared" si="1194"/>
        <v>0</v>
      </c>
      <c r="GH978">
        <f t="shared" si="1195"/>
        <v>0</v>
      </c>
      <c r="GI978">
        <v>6</v>
      </c>
      <c r="GJ978" t="str">
        <f t="shared" si="1196"/>
        <v/>
      </c>
    </row>
    <row r="979" spans="1:192" x14ac:dyDescent="0.2">
      <c r="A979" s="50">
        <f t="shared" si="1197"/>
        <v>978</v>
      </c>
      <c r="B979" t="s">
        <v>2553</v>
      </c>
      <c r="C979" t="s">
        <v>190</v>
      </c>
      <c r="F979" s="19">
        <v>3481570</v>
      </c>
      <c r="G979" s="19">
        <v>5640650</v>
      </c>
      <c r="H979" s="77">
        <f t="shared" si="1134"/>
        <v>481502.94200000004</v>
      </c>
      <c r="I979" s="77">
        <f t="shared" si="1135"/>
        <v>5638833.5300000003</v>
      </c>
      <c r="J979" s="19">
        <v>213</v>
      </c>
      <c r="K979" s="19" t="s">
        <v>1333</v>
      </c>
      <c r="L979" s="19">
        <v>100</v>
      </c>
      <c r="M979" s="19">
        <v>56</v>
      </c>
      <c r="N979" s="19">
        <v>100</v>
      </c>
      <c r="Q979" s="2" t="s">
        <v>2818</v>
      </c>
      <c r="R979" s="2" t="s">
        <v>274</v>
      </c>
      <c r="S979" t="s">
        <v>1325</v>
      </c>
      <c r="T979" s="241" t="str">
        <f t="shared" si="1136"/>
        <v>-</v>
      </c>
      <c r="U979" s="241" t="str">
        <f t="shared" si="1137"/>
        <v>M</v>
      </c>
      <c r="V979" s="241" t="str">
        <f t="shared" si="1138"/>
        <v>-</v>
      </c>
      <c r="W979" s="241" t="str">
        <f t="shared" si="1201"/>
        <v>-</v>
      </c>
      <c r="X979" s="260">
        <f t="shared" si="1200"/>
        <v>6</v>
      </c>
      <c r="Y979" s="261" t="str">
        <f t="shared" si="1203"/>
        <v/>
      </c>
      <c r="Z979" s="61" t="s">
        <v>2557</v>
      </c>
      <c r="AA979" s="48">
        <v>26353</v>
      </c>
      <c r="AB979" s="73">
        <v>3</v>
      </c>
      <c r="AC979" t="s">
        <v>280</v>
      </c>
      <c r="AD979" s="2" t="s">
        <v>2558</v>
      </c>
      <c r="AE979" s="56"/>
      <c r="AF979" s="66">
        <v>12</v>
      </c>
      <c r="AH979" s="19">
        <v>7.3</v>
      </c>
      <c r="AN979">
        <v>39.5</v>
      </c>
      <c r="AO979">
        <v>21.3</v>
      </c>
      <c r="AP979" s="19">
        <v>8.6</v>
      </c>
      <c r="AR979">
        <v>7307.8</v>
      </c>
      <c r="AS979" s="193">
        <f t="shared" si="1204"/>
        <v>7305.9400000000005</v>
      </c>
      <c r="AT979" s="248" t="str">
        <f t="shared" si="1205"/>
        <v/>
      </c>
      <c r="AU979">
        <v>2200</v>
      </c>
      <c r="AV979">
        <v>69.599999999999994</v>
      </c>
      <c r="AW979">
        <v>167</v>
      </c>
      <c r="AX979">
        <v>1569.1</v>
      </c>
      <c r="AY979">
        <v>2788.8</v>
      </c>
      <c r="AZ979" s="61">
        <v>463.6</v>
      </c>
      <c r="BB979">
        <v>41.05</v>
      </c>
      <c r="BD979" s="2" t="s">
        <v>1322</v>
      </c>
      <c r="BE979">
        <v>3.07</v>
      </c>
      <c r="BF979">
        <v>0</v>
      </c>
      <c r="BJ979">
        <v>3.72</v>
      </c>
      <c r="BO979" s="90"/>
      <c r="BP979" s="90"/>
      <c r="BQ979" s="90"/>
      <c r="BR979" s="90"/>
      <c r="BS979" s="90"/>
      <c r="BT979" s="90"/>
      <c r="BU979" s="90"/>
      <c r="BV979" s="90"/>
      <c r="BW979" s="90"/>
      <c r="BX979" s="90"/>
      <c r="BY979" s="90"/>
      <c r="BZ979" s="90"/>
      <c r="CA979" s="90"/>
      <c r="CB979" s="90"/>
      <c r="CC979" s="90"/>
      <c r="CD979" s="90"/>
      <c r="CE979" s="90"/>
      <c r="CF979" s="90"/>
      <c r="CG979" s="90"/>
      <c r="CH979" s="90"/>
      <c r="CI979" s="90"/>
      <c r="CJ979" s="90"/>
      <c r="CK979" s="90"/>
      <c r="CL979" s="91"/>
      <c r="CM979" s="90"/>
      <c r="CN979" s="90">
        <v>41.8</v>
      </c>
      <c r="CO979" s="90"/>
      <c r="DB979" s="103"/>
      <c r="DC979" s="103"/>
      <c r="DD979" s="103"/>
      <c r="DE979" s="103"/>
      <c r="DF979" s="103"/>
      <c r="DG979" s="103"/>
      <c r="DH979" s="103"/>
      <c r="DI979" s="103"/>
      <c r="DJ979" s="103"/>
      <c r="DK979" s="103"/>
      <c r="DL979" s="103"/>
      <c r="DM979" s="103"/>
      <c r="DN979" s="103"/>
      <c r="DO979" s="103"/>
      <c r="DP979" s="103"/>
      <c r="DQ979" s="103"/>
      <c r="DR979" s="103"/>
      <c r="DS979" s="104"/>
      <c r="DT979" s="50">
        <f t="shared" si="1141"/>
        <v>0</v>
      </c>
      <c r="DU979" s="73">
        <f t="shared" si="1142"/>
        <v>0</v>
      </c>
      <c r="DV979" s="73">
        <f t="shared" si="1143"/>
        <v>1</v>
      </c>
      <c r="DW979" s="73">
        <f t="shared" si="1144"/>
        <v>0</v>
      </c>
      <c r="DX979" s="73">
        <f t="shared" si="1145"/>
        <v>0</v>
      </c>
      <c r="DY979" s="125">
        <f t="shared" si="1146"/>
        <v>0</v>
      </c>
      <c r="DZ979" s="73">
        <f t="shared" si="1147"/>
        <v>1</v>
      </c>
      <c r="EA979" s="19">
        <f t="shared" si="1148"/>
        <v>0</v>
      </c>
      <c r="EB979" s="50">
        <f t="shared" si="1149"/>
        <v>0</v>
      </c>
      <c r="EC979" s="19">
        <f t="shared" si="1150"/>
        <v>0</v>
      </c>
      <c r="ED979" s="19">
        <f t="shared" si="1151"/>
        <v>1</v>
      </c>
      <c r="EE979" s="19">
        <f t="shared" si="1152"/>
        <v>0</v>
      </c>
      <c r="EF979" s="50">
        <f t="shared" si="1153"/>
        <v>0</v>
      </c>
      <c r="EG979" s="19">
        <f t="shared" si="1154"/>
        <v>1</v>
      </c>
      <c r="EH979" s="19">
        <f t="shared" si="1155"/>
        <v>0</v>
      </c>
      <c r="EI979" s="50">
        <f t="shared" si="1156"/>
        <v>0</v>
      </c>
      <c r="EJ979" s="125">
        <f t="shared" si="1157"/>
        <v>1</v>
      </c>
      <c r="EK979">
        <f t="shared" si="1158"/>
        <v>2200</v>
      </c>
      <c r="EL979">
        <f t="shared" si="1159"/>
        <v>41.05</v>
      </c>
      <c r="EM979">
        <f t="shared" si="1160"/>
        <v>69.599999999999994</v>
      </c>
      <c r="EN979">
        <f t="shared" si="1161"/>
        <v>167</v>
      </c>
      <c r="EO979">
        <f t="shared" si="1162"/>
        <v>0</v>
      </c>
      <c r="EP979">
        <f t="shared" si="1163"/>
        <v>3.07</v>
      </c>
      <c r="EQ979">
        <f t="shared" si="1164"/>
        <v>463.6</v>
      </c>
      <c r="ER979" t="str">
        <f t="shared" si="1165"/>
        <v/>
      </c>
      <c r="ES979">
        <f t="shared" si="1166"/>
        <v>3.72</v>
      </c>
      <c r="ET979">
        <f t="shared" si="1167"/>
        <v>2788.8</v>
      </c>
      <c r="EU979" s="61">
        <f t="shared" si="1168"/>
        <v>1569.1</v>
      </c>
      <c r="EV979" s="53" t="e">
        <f>IF(ISNUMBER(EK979),EK979*#REF!,"")</f>
        <v>#REF!</v>
      </c>
      <c r="EW979" s="53" t="e">
        <f>IF(ISNUMBER(EL979),EL979*#REF!,"")</f>
        <v>#REF!</v>
      </c>
      <c r="EX979" s="53" t="e">
        <f>IF(ISNUMBER(EM979),EM979*#REF!,"")</f>
        <v>#REF!</v>
      </c>
      <c r="EY979" s="53" t="e">
        <f>IF(ISNUMBER(EN979),EN979*#REF!,"")</f>
        <v>#REF!</v>
      </c>
      <c r="EZ979" s="53" t="e">
        <f>IF(ISNUMBER(EO979),EO979*#REF!,"")</f>
        <v>#REF!</v>
      </c>
      <c r="FA979" s="53" t="e">
        <f>IF(ISNUMBER(EP979),EP979*#REF!,"")</f>
        <v>#REF!</v>
      </c>
      <c r="FB979" s="53" t="e">
        <f>IF(ISNUMBER(EQ979),EQ979*#REF!,"")</f>
        <v>#REF!</v>
      </c>
      <c r="FC979" s="53" t="str">
        <f>IF(ISNUMBER(ER979),ER979*#REF!,"")</f>
        <v/>
      </c>
      <c r="FD979" s="53" t="e">
        <f>IF(ISNUMBER(ES979),ES979*#REF!,"")</f>
        <v>#REF!</v>
      </c>
      <c r="FE979" s="53" t="e">
        <f>IF(ISNUMBER(ET979),ET979*#REF!,"")</f>
        <v>#REF!</v>
      </c>
      <c r="FF979" s="52" t="e">
        <f>IF(ISNUMBER(EU979),EU979*#REF!,"")</f>
        <v>#REF!</v>
      </c>
      <c r="FG979" s="55" t="str">
        <f t="shared" si="1169"/>
        <v/>
      </c>
      <c r="FH979" s="55" t="str">
        <f t="shared" si="1170"/>
        <v/>
      </c>
      <c r="FI979" s="55" t="str">
        <f t="shared" si="1171"/>
        <v/>
      </c>
      <c r="FJ979" s="55" t="str">
        <f t="shared" si="1172"/>
        <v/>
      </c>
      <c r="FK979" s="55" t="str">
        <f t="shared" si="1173"/>
        <v/>
      </c>
      <c r="FL979" s="55" t="str">
        <f t="shared" si="1174"/>
        <v/>
      </c>
      <c r="FM979" s="55" t="str">
        <f t="shared" si="1175"/>
        <v/>
      </c>
      <c r="FN979" s="55" t="str">
        <f t="shared" si="1176"/>
        <v/>
      </c>
      <c r="FO979" s="55" t="str">
        <f t="shared" si="1177"/>
        <v/>
      </c>
      <c r="FP979" s="55" t="str">
        <f t="shared" si="1178"/>
        <v/>
      </c>
      <c r="FQ979" s="59" t="str">
        <f t="shared" si="1179"/>
        <v/>
      </c>
      <c r="FR979" s="53" t="str">
        <f t="shared" si="1202"/>
        <v/>
      </c>
      <c r="FS979" s="53" t="e">
        <f t="shared" si="1180"/>
        <v>#VALUE!</v>
      </c>
      <c r="FT979" s="19" t="e">
        <f t="shared" si="1181"/>
        <v>#VALUE!</v>
      </c>
      <c r="FU979" s="19" t="e">
        <f t="shared" si="1182"/>
        <v>#VALUE!</v>
      </c>
      <c r="FV979" s="19" t="e">
        <f t="shared" si="1183"/>
        <v>#VALUE!</v>
      </c>
      <c r="FW979" s="50" t="e">
        <f t="shared" si="1184"/>
        <v>#VALUE!</v>
      </c>
      <c r="FX979" s="120">
        <f t="shared" si="1185"/>
        <v>0</v>
      </c>
      <c r="FY979" s="120">
        <f t="shared" si="1186"/>
        <v>0</v>
      </c>
      <c r="FZ979" s="120">
        <f t="shared" si="1187"/>
        <v>0</v>
      </c>
      <c r="GA979" s="120">
        <f t="shared" si="1188"/>
        <v>0</v>
      </c>
      <c r="GB979" s="120">
        <f t="shared" si="1189"/>
        <v>0</v>
      </c>
      <c r="GC979" s="120">
        <f t="shared" si="1190"/>
        <v>0</v>
      </c>
      <c r="GD979" s="120">
        <f t="shared" si="1191"/>
        <v>0</v>
      </c>
      <c r="GE979" s="120">
        <f t="shared" si="1192"/>
        <v>0</v>
      </c>
      <c r="GF979" s="120">
        <f t="shared" si="1193"/>
        <v>0</v>
      </c>
      <c r="GG979">
        <f t="shared" si="1194"/>
        <v>0</v>
      </c>
      <c r="GH979">
        <f t="shared" si="1195"/>
        <v>0</v>
      </c>
      <c r="GI979">
        <v>6</v>
      </c>
      <c r="GJ979" t="str">
        <f t="shared" si="1196"/>
        <v/>
      </c>
    </row>
    <row r="980" spans="1:192" x14ac:dyDescent="0.2">
      <c r="A980" s="50">
        <f t="shared" si="1197"/>
        <v>979</v>
      </c>
      <c r="B980" t="s">
        <v>2553</v>
      </c>
      <c r="C980" t="s">
        <v>190</v>
      </c>
      <c r="F980" s="19">
        <v>3481570</v>
      </c>
      <c r="G980" s="19">
        <v>5640650</v>
      </c>
      <c r="H980" s="77">
        <f t="shared" si="1134"/>
        <v>481502.94200000004</v>
      </c>
      <c r="I980" s="77">
        <f t="shared" si="1135"/>
        <v>5638833.5300000003</v>
      </c>
      <c r="J980" s="19">
        <v>213</v>
      </c>
      <c r="K980" s="66" t="s">
        <v>1333</v>
      </c>
      <c r="L980" s="19">
        <v>101.2</v>
      </c>
      <c r="O980" s="19">
        <v>212</v>
      </c>
      <c r="Q980" s="2" t="s">
        <v>2818</v>
      </c>
      <c r="R980" s="2" t="s">
        <v>274</v>
      </c>
      <c r="S980" s="2" t="s">
        <v>1325</v>
      </c>
      <c r="T980" s="241" t="str">
        <f t="shared" si="1136"/>
        <v>-</v>
      </c>
      <c r="U980" s="241" t="str">
        <f t="shared" si="1137"/>
        <v>M</v>
      </c>
      <c r="V980" s="241" t="str">
        <f t="shared" si="1138"/>
        <v>-</v>
      </c>
      <c r="W980" s="241" t="str">
        <f t="shared" si="1201"/>
        <v>-</v>
      </c>
      <c r="X980" s="260">
        <f t="shared" si="1200"/>
        <v>6</v>
      </c>
      <c r="Y980" s="261" t="str">
        <f t="shared" si="1203"/>
        <v/>
      </c>
      <c r="Z980" s="56" t="s">
        <v>2557</v>
      </c>
      <c r="AA980" s="48">
        <v>27492</v>
      </c>
      <c r="AB980" s="73">
        <v>4</v>
      </c>
      <c r="AC980" s="2" t="s">
        <v>553</v>
      </c>
      <c r="AD980" s="2" t="s">
        <v>2559</v>
      </c>
      <c r="AE980" s="56"/>
      <c r="AF980" s="66">
        <v>10.9</v>
      </c>
      <c r="AG980" s="19">
        <v>7506</v>
      </c>
      <c r="AH980" s="19">
        <v>7.3</v>
      </c>
      <c r="AJ980" s="19">
        <v>1.0027999999999999</v>
      </c>
      <c r="AK980" s="19">
        <v>20</v>
      </c>
      <c r="AS980" s="193">
        <f t="shared" si="1204"/>
        <v>5546.0506000000005</v>
      </c>
      <c r="AT980" s="248" t="str">
        <f t="shared" si="1205"/>
        <v/>
      </c>
      <c r="AU980">
        <v>1619</v>
      </c>
      <c r="AV980">
        <v>55.9</v>
      </c>
      <c r="AW980">
        <v>128</v>
      </c>
      <c r="AX980">
        <v>1075</v>
      </c>
      <c r="AY980">
        <v>2147</v>
      </c>
      <c r="AZ980" s="61">
        <v>459.5</v>
      </c>
      <c r="BA980">
        <v>1.87</v>
      </c>
      <c r="BB980">
        <v>26.6</v>
      </c>
      <c r="BC980">
        <v>2.0699999999999998</v>
      </c>
      <c r="BD980">
        <v>0.35</v>
      </c>
      <c r="BE980">
        <v>6.51</v>
      </c>
      <c r="BF980">
        <v>7.0000000000000007E-2</v>
      </c>
      <c r="BG980">
        <v>1.31</v>
      </c>
      <c r="BH980">
        <v>1.34</v>
      </c>
      <c r="BI980">
        <v>5.8999999999999997E-2</v>
      </c>
      <c r="BK980">
        <v>8.9999999999999993E-3</v>
      </c>
      <c r="BM980">
        <v>10.6</v>
      </c>
      <c r="BN980" s="61">
        <v>10.7</v>
      </c>
      <c r="BP980">
        <v>36</v>
      </c>
      <c r="BQ980">
        <v>9.6</v>
      </c>
      <c r="BR980">
        <v>19</v>
      </c>
      <c r="BW980">
        <v>7</v>
      </c>
      <c r="BZ980">
        <v>10</v>
      </c>
      <c r="CA980">
        <v>5</v>
      </c>
      <c r="CB980">
        <v>6</v>
      </c>
      <c r="CC980">
        <v>48</v>
      </c>
      <c r="CH980" s="55">
        <v>2</v>
      </c>
      <c r="CL980" s="61">
        <v>20</v>
      </c>
      <c r="CN980" s="103">
        <v>36</v>
      </c>
      <c r="DB980" s="103"/>
      <c r="DC980" s="103"/>
      <c r="DD980" s="103"/>
      <c r="DE980" s="103"/>
      <c r="DF980" s="103"/>
      <c r="DG980" s="103"/>
      <c r="DH980" s="103"/>
      <c r="DI980" s="103"/>
      <c r="DJ980" s="103"/>
      <c r="DK980" s="103"/>
      <c r="DL980" s="103"/>
      <c r="DM980" s="103"/>
      <c r="DN980" s="103"/>
      <c r="DO980" s="103"/>
      <c r="DP980" s="103"/>
      <c r="DQ980" s="103"/>
      <c r="DR980" s="103"/>
      <c r="DS980" s="104"/>
      <c r="DT980" s="50">
        <f t="shared" si="1141"/>
        <v>0</v>
      </c>
      <c r="DU980" s="73">
        <f t="shared" si="1142"/>
        <v>0</v>
      </c>
      <c r="DV980" s="73">
        <f t="shared" si="1143"/>
        <v>0</v>
      </c>
      <c r="DW980" s="73">
        <f t="shared" si="1144"/>
        <v>1</v>
      </c>
      <c r="DX980" s="73">
        <f t="shared" si="1145"/>
        <v>0</v>
      </c>
      <c r="DY980" s="125">
        <f t="shared" si="1146"/>
        <v>0</v>
      </c>
      <c r="DZ980" s="73">
        <f t="shared" si="1147"/>
        <v>1</v>
      </c>
      <c r="EA980" s="19">
        <f t="shared" si="1148"/>
        <v>0</v>
      </c>
      <c r="EB980" s="50">
        <f t="shared" si="1149"/>
        <v>0</v>
      </c>
      <c r="EC980" s="19">
        <f t="shared" si="1150"/>
        <v>0</v>
      </c>
      <c r="ED980" s="19">
        <f t="shared" si="1151"/>
        <v>1</v>
      </c>
      <c r="EE980" s="19">
        <f t="shared" si="1152"/>
        <v>0</v>
      </c>
      <c r="EF980" s="50">
        <f t="shared" si="1153"/>
        <v>0</v>
      </c>
      <c r="EG980" s="19">
        <f t="shared" si="1154"/>
        <v>1</v>
      </c>
      <c r="EH980" s="19">
        <f t="shared" si="1155"/>
        <v>0</v>
      </c>
      <c r="EI980" s="50">
        <f t="shared" si="1156"/>
        <v>0</v>
      </c>
      <c r="EJ980" s="125">
        <f t="shared" si="1157"/>
        <v>2</v>
      </c>
      <c r="EK980">
        <f t="shared" si="1158"/>
        <v>1619</v>
      </c>
      <c r="EL980">
        <f t="shared" si="1159"/>
        <v>26.6</v>
      </c>
      <c r="EM980">
        <f t="shared" si="1160"/>
        <v>55.9</v>
      </c>
      <c r="EN980">
        <f t="shared" si="1161"/>
        <v>128</v>
      </c>
      <c r="EO980">
        <f t="shared" si="1162"/>
        <v>7.0000000000000007E-2</v>
      </c>
      <c r="EP980">
        <f t="shared" si="1163"/>
        <v>6.51</v>
      </c>
      <c r="EQ980">
        <f t="shared" si="1164"/>
        <v>459.5</v>
      </c>
      <c r="ER980" t="str">
        <f t="shared" si="1165"/>
        <v/>
      </c>
      <c r="ES980" t="str">
        <f t="shared" si="1166"/>
        <v/>
      </c>
      <c r="ET980">
        <f t="shared" si="1167"/>
        <v>2147</v>
      </c>
      <c r="EU980" s="61">
        <f t="shared" si="1168"/>
        <v>1075</v>
      </c>
      <c r="EV980" s="53" t="e">
        <f>IF(ISNUMBER(EK980),EK980*#REF!,"")</f>
        <v>#REF!</v>
      </c>
      <c r="EW980" s="53" t="e">
        <f>IF(ISNUMBER(EL980),EL980*#REF!,"")</f>
        <v>#REF!</v>
      </c>
      <c r="EX980" s="53" t="e">
        <f>IF(ISNUMBER(EM980),EM980*#REF!,"")</f>
        <v>#REF!</v>
      </c>
      <c r="EY980" s="53" t="e">
        <f>IF(ISNUMBER(EN980),EN980*#REF!,"")</f>
        <v>#REF!</v>
      </c>
      <c r="EZ980" s="53" t="e">
        <f>IF(ISNUMBER(EO980),EO980*#REF!,"")</f>
        <v>#REF!</v>
      </c>
      <c r="FA980" s="53" t="e">
        <f>IF(ISNUMBER(EP980),EP980*#REF!,"")</f>
        <v>#REF!</v>
      </c>
      <c r="FB980" s="53" t="e">
        <f>IF(ISNUMBER(EQ980),EQ980*#REF!,"")</f>
        <v>#REF!</v>
      </c>
      <c r="FC980" s="53" t="str">
        <f>IF(ISNUMBER(ER980),ER980*#REF!,"")</f>
        <v/>
      </c>
      <c r="FD980" s="53" t="str">
        <f>IF(ISNUMBER(ES980),ES980*#REF!,"")</f>
        <v/>
      </c>
      <c r="FE980" s="53" t="e">
        <f>IF(ISNUMBER(ET980),ET980*#REF!,"")</f>
        <v>#REF!</v>
      </c>
      <c r="FF980" s="52" t="e">
        <f>IF(ISNUMBER(EU980),EU980*#REF!,"")</f>
        <v>#REF!</v>
      </c>
      <c r="FG980" s="55" t="str">
        <f t="shared" si="1169"/>
        <v/>
      </c>
      <c r="FH980" s="55" t="str">
        <f t="shared" si="1170"/>
        <v/>
      </c>
      <c r="FI980" s="55" t="str">
        <f t="shared" si="1171"/>
        <v/>
      </c>
      <c r="FJ980" s="55" t="str">
        <f t="shared" si="1172"/>
        <v/>
      </c>
      <c r="FK980" s="55" t="str">
        <f t="shared" si="1173"/>
        <v/>
      </c>
      <c r="FL980" s="55" t="str">
        <f t="shared" si="1174"/>
        <v/>
      </c>
      <c r="FM980" s="55" t="str">
        <f t="shared" si="1175"/>
        <v/>
      </c>
      <c r="FN980" s="55" t="str">
        <f t="shared" si="1176"/>
        <v/>
      </c>
      <c r="FO980" s="55" t="str">
        <f t="shared" si="1177"/>
        <v/>
      </c>
      <c r="FP980" s="55" t="str">
        <f t="shared" si="1178"/>
        <v/>
      </c>
      <c r="FQ980" s="59" t="str">
        <f t="shared" si="1179"/>
        <v/>
      </c>
      <c r="FR980" s="53" t="str">
        <f t="shared" si="1202"/>
        <v/>
      </c>
      <c r="FS980" s="53" t="e">
        <f t="shared" si="1180"/>
        <v>#VALUE!</v>
      </c>
      <c r="FT980" s="19" t="e">
        <f t="shared" si="1181"/>
        <v>#VALUE!</v>
      </c>
      <c r="FU980" s="19" t="e">
        <f t="shared" si="1182"/>
        <v>#VALUE!</v>
      </c>
      <c r="FV980" s="19" t="e">
        <f t="shared" si="1183"/>
        <v>#VALUE!</v>
      </c>
      <c r="FW980" s="50" t="e">
        <f t="shared" si="1184"/>
        <v>#VALUE!</v>
      </c>
      <c r="FX980" s="120">
        <f t="shared" si="1185"/>
        <v>0</v>
      </c>
      <c r="FY980" s="120">
        <f t="shared" si="1186"/>
        <v>0</v>
      </c>
      <c r="FZ980" s="120">
        <f t="shared" si="1187"/>
        <v>0</v>
      </c>
      <c r="GA980" s="120">
        <f t="shared" si="1188"/>
        <v>0</v>
      </c>
      <c r="GB980" s="120">
        <f t="shared" si="1189"/>
        <v>0</v>
      </c>
      <c r="GC980" s="120">
        <f t="shared" si="1190"/>
        <v>0</v>
      </c>
      <c r="GD980" s="120">
        <f t="shared" si="1191"/>
        <v>0</v>
      </c>
      <c r="GE980" s="120">
        <f t="shared" si="1192"/>
        <v>0</v>
      </c>
      <c r="GF980" s="120">
        <f t="shared" si="1193"/>
        <v>0</v>
      </c>
      <c r="GG980">
        <f t="shared" si="1194"/>
        <v>0</v>
      </c>
      <c r="GH980">
        <f t="shared" si="1195"/>
        <v>0</v>
      </c>
      <c r="GI980">
        <v>6</v>
      </c>
      <c r="GJ980" t="str">
        <f t="shared" si="1196"/>
        <v/>
      </c>
    </row>
    <row r="981" spans="1:192" x14ac:dyDescent="0.2">
      <c r="A981" s="50">
        <f t="shared" si="1197"/>
        <v>980</v>
      </c>
      <c r="B981" s="2" t="s">
        <v>2560</v>
      </c>
      <c r="C981" t="s">
        <v>554</v>
      </c>
      <c r="F981" s="19">
        <v>3474070</v>
      </c>
      <c r="G981" s="19">
        <v>5641680</v>
      </c>
      <c r="H981" s="77">
        <f t="shared" si="1134"/>
        <v>474005.94200000004</v>
      </c>
      <c r="I981" s="77">
        <f t="shared" si="1135"/>
        <v>5639863.1180000007</v>
      </c>
      <c r="J981" s="19">
        <v>320</v>
      </c>
      <c r="K981" s="19" t="s">
        <v>1333</v>
      </c>
      <c r="L981" s="19">
        <v>145.5</v>
      </c>
      <c r="O981" s="66" t="s">
        <v>1330</v>
      </c>
      <c r="P981" s="66"/>
      <c r="Q981" s="2" t="s">
        <v>2839</v>
      </c>
      <c r="R981" s="2" t="s">
        <v>2561</v>
      </c>
      <c r="S981" s="2" t="s">
        <v>2633</v>
      </c>
      <c r="T981" s="241" t="str">
        <f t="shared" si="1136"/>
        <v>-</v>
      </c>
      <c r="U981" s="241" t="str">
        <f t="shared" si="1137"/>
        <v>-</v>
      </c>
      <c r="V981" s="241" t="str">
        <f t="shared" si="1138"/>
        <v>-</v>
      </c>
      <c r="W981" s="241" t="str">
        <f t="shared" si="1201"/>
        <v>-</v>
      </c>
      <c r="X981" s="260">
        <f t="shared" si="1200"/>
        <v>6</v>
      </c>
      <c r="Y981" s="261" t="str">
        <f t="shared" si="1203"/>
        <v/>
      </c>
      <c r="Z981" s="56"/>
      <c r="AA981" s="48">
        <v>25287</v>
      </c>
      <c r="AB981" s="73">
        <v>1</v>
      </c>
      <c r="AC981" s="2" t="s">
        <v>555</v>
      </c>
      <c r="AD981" s="2" t="s">
        <v>2562</v>
      </c>
      <c r="AE981" s="56"/>
      <c r="AF981" s="66">
        <v>9.5</v>
      </c>
      <c r="AH981" s="19">
        <v>7.6</v>
      </c>
      <c r="AN981">
        <v>9.1999999999999993</v>
      </c>
      <c r="AO981">
        <v>9.1999999999999993</v>
      </c>
      <c r="AP981" s="19">
        <v>1.6</v>
      </c>
      <c r="AS981" s="193">
        <f t="shared" si="1204"/>
        <v>311.09199999999998</v>
      </c>
      <c r="AT981" s="250" t="str">
        <f t="shared" si="1205"/>
        <v/>
      </c>
      <c r="AU981" s="37">
        <v>28</v>
      </c>
      <c r="AV981">
        <v>12.7</v>
      </c>
      <c r="AW981">
        <v>36</v>
      </c>
      <c r="AX981">
        <v>9.1999999999999993</v>
      </c>
      <c r="AY981">
        <v>25</v>
      </c>
      <c r="AZ981" s="224">
        <f>AO981*21.76</f>
        <v>200.19200000000001</v>
      </c>
      <c r="CM981">
        <v>6.4</v>
      </c>
      <c r="CN981" s="103">
        <v>9.9</v>
      </c>
      <c r="DB981" s="103"/>
      <c r="DC981" s="103"/>
      <c r="DD981" s="103"/>
      <c r="DE981" s="103"/>
      <c r="DF981" s="103"/>
      <c r="DG981" s="103"/>
      <c r="DH981" s="103"/>
      <c r="DI981" s="103"/>
      <c r="DJ981" s="103"/>
      <c r="DK981" s="103"/>
      <c r="DL981" s="103"/>
      <c r="DM981" s="103"/>
      <c r="DN981" s="103"/>
      <c r="DO981" s="103"/>
      <c r="DP981" s="103"/>
      <c r="DQ981" s="103"/>
      <c r="DR981" s="103"/>
      <c r="DS981" s="104"/>
      <c r="DT981" s="50">
        <f t="shared" si="1141"/>
        <v>1</v>
      </c>
      <c r="DU981" s="73">
        <f t="shared" si="1142"/>
        <v>0</v>
      </c>
      <c r="DV981" s="73">
        <f t="shared" si="1143"/>
        <v>0</v>
      </c>
      <c r="DW981" s="73">
        <f t="shared" si="1144"/>
        <v>1</v>
      </c>
      <c r="DX981" s="73">
        <f t="shared" si="1145"/>
        <v>0</v>
      </c>
      <c r="DY981" s="125">
        <f t="shared" si="1146"/>
        <v>0</v>
      </c>
      <c r="DZ981" s="73">
        <f t="shared" si="1147"/>
        <v>1</v>
      </c>
      <c r="EA981" s="19">
        <f t="shared" si="1148"/>
        <v>0</v>
      </c>
      <c r="EB981" s="50">
        <f t="shared" si="1149"/>
        <v>0</v>
      </c>
      <c r="EC981" s="19">
        <f t="shared" si="1150"/>
        <v>1</v>
      </c>
      <c r="ED981" s="19">
        <f t="shared" si="1151"/>
        <v>0</v>
      </c>
      <c r="EE981" s="19">
        <f t="shared" si="1152"/>
        <v>0</v>
      </c>
      <c r="EF981" s="50">
        <f t="shared" si="1153"/>
        <v>0</v>
      </c>
      <c r="EG981" s="19">
        <f t="shared" si="1154"/>
        <v>1</v>
      </c>
      <c r="EH981" s="19">
        <f t="shared" si="1155"/>
        <v>0</v>
      </c>
      <c r="EI981" s="50">
        <f t="shared" si="1156"/>
        <v>0</v>
      </c>
      <c r="EJ981" s="125">
        <f t="shared" si="1157"/>
        <v>1</v>
      </c>
      <c r="EK981">
        <f t="shared" si="1158"/>
        <v>28</v>
      </c>
      <c r="EL981" t="str">
        <f t="shared" si="1159"/>
        <v/>
      </c>
      <c r="EM981">
        <f t="shared" si="1160"/>
        <v>12.7</v>
      </c>
      <c r="EN981">
        <f t="shared" si="1161"/>
        <v>36</v>
      </c>
      <c r="EO981" t="str">
        <f t="shared" si="1162"/>
        <v/>
      </c>
      <c r="EP981" t="str">
        <f t="shared" si="1163"/>
        <v/>
      </c>
      <c r="EQ981">
        <f t="shared" si="1164"/>
        <v>200.19200000000001</v>
      </c>
      <c r="ER981" t="str">
        <f t="shared" si="1165"/>
        <v/>
      </c>
      <c r="ES981" t="str">
        <f t="shared" si="1166"/>
        <v/>
      </c>
      <c r="ET981">
        <f t="shared" si="1167"/>
        <v>25</v>
      </c>
      <c r="EU981" s="61">
        <f t="shared" si="1168"/>
        <v>9.1999999999999993</v>
      </c>
      <c r="EV981" s="53" t="e">
        <f>IF(ISNUMBER(EK981),EK981*#REF!,"")</f>
        <v>#REF!</v>
      </c>
      <c r="EW981" s="53" t="str">
        <f>IF(ISNUMBER(EL981),EL981*#REF!,"")</f>
        <v/>
      </c>
      <c r="EX981" s="53" t="e">
        <f>IF(ISNUMBER(EM981),EM981*#REF!,"")</f>
        <v>#REF!</v>
      </c>
      <c r="EY981" s="53" t="e">
        <f>IF(ISNUMBER(EN981),EN981*#REF!,"")</f>
        <v>#REF!</v>
      </c>
      <c r="EZ981" s="53" t="str">
        <f>IF(ISNUMBER(EO981),EO981*#REF!,"")</f>
        <v/>
      </c>
      <c r="FA981" s="53" t="str">
        <f>IF(ISNUMBER(EP981),EP981*#REF!,"")</f>
        <v/>
      </c>
      <c r="FB981" s="53" t="e">
        <f>IF(ISNUMBER(EQ981),EQ981*#REF!,"")</f>
        <v>#REF!</v>
      </c>
      <c r="FC981" s="53" t="str">
        <f>IF(ISNUMBER(ER981),ER981*#REF!,"")</f>
        <v/>
      </c>
      <c r="FD981" s="53" t="str">
        <f>IF(ISNUMBER(ES981),ES981*#REF!,"")</f>
        <v/>
      </c>
      <c r="FE981" s="53" t="e">
        <f>IF(ISNUMBER(ET981),ET981*#REF!,"")</f>
        <v>#REF!</v>
      </c>
      <c r="FF981" s="52" t="e">
        <f>IF(ISNUMBER(EU981),EU981*#REF!,"")</f>
        <v>#REF!</v>
      </c>
      <c r="FG981" s="55" t="str">
        <f t="shared" si="1169"/>
        <v/>
      </c>
      <c r="FH981" s="55" t="str">
        <f t="shared" si="1170"/>
        <v/>
      </c>
      <c r="FI981" s="55" t="str">
        <f t="shared" si="1171"/>
        <v/>
      </c>
      <c r="FJ981" s="55" t="str">
        <f t="shared" si="1172"/>
        <v/>
      </c>
      <c r="FK981" s="55" t="str">
        <f t="shared" si="1173"/>
        <v/>
      </c>
      <c r="FL981" s="55" t="str">
        <f t="shared" si="1174"/>
        <v/>
      </c>
      <c r="FM981" s="55" t="str">
        <f t="shared" si="1175"/>
        <v/>
      </c>
      <c r="FN981" s="55" t="str">
        <f t="shared" si="1176"/>
        <v/>
      </c>
      <c r="FO981" s="55" t="str">
        <f t="shared" si="1177"/>
        <v/>
      </c>
      <c r="FP981" s="55" t="str">
        <f t="shared" si="1178"/>
        <v/>
      </c>
      <c r="FQ981" s="59" t="str">
        <f t="shared" si="1179"/>
        <v/>
      </c>
      <c r="FR981" s="53" t="str">
        <f t="shared" si="1202"/>
        <v/>
      </c>
      <c r="FS981" s="53" t="e">
        <f t="shared" si="1180"/>
        <v>#VALUE!</v>
      </c>
      <c r="FT981" s="19" t="e">
        <f t="shared" si="1181"/>
        <v>#VALUE!</v>
      </c>
      <c r="FU981" s="19" t="e">
        <f t="shared" si="1182"/>
        <v>#VALUE!</v>
      </c>
      <c r="FV981" s="19" t="e">
        <f t="shared" si="1183"/>
        <v>#VALUE!</v>
      </c>
      <c r="FW981" s="50" t="e">
        <f t="shared" si="1184"/>
        <v>#VALUE!</v>
      </c>
      <c r="FX981" s="120">
        <f t="shared" si="1185"/>
        <v>0</v>
      </c>
      <c r="FY981" s="120">
        <f t="shared" si="1186"/>
        <v>0</v>
      </c>
      <c r="FZ981" s="120">
        <f t="shared" si="1187"/>
        <v>0</v>
      </c>
      <c r="GA981" s="120">
        <f t="shared" si="1188"/>
        <v>0</v>
      </c>
      <c r="GB981" s="120">
        <f t="shared" si="1189"/>
        <v>0</v>
      </c>
      <c r="GC981" s="120">
        <f t="shared" si="1190"/>
        <v>0</v>
      </c>
      <c r="GD981" s="120">
        <f t="shared" si="1191"/>
        <v>0</v>
      </c>
      <c r="GE981" s="120">
        <f t="shared" si="1192"/>
        <v>0</v>
      </c>
      <c r="GF981" s="120">
        <f t="shared" si="1193"/>
        <v>0</v>
      </c>
      <c r="GG981">
        <f t="shared" si="1194"/>
        <v>0</v>
      </c>
      <c r="GH981">
        <f t="shared" si="1195"/>
        <v>0</v>
      </c>
      <c r="GI981">
        <v>6</v>
      </c>
      <c r="GJ981" t="str">
        <f t="shared" si="1196"/>
        <v/>
      </c>
    </row>
    <row r="982" spans="1:192" x14ac:dyDescent="0.2">
      <c r="A982" s="50">
        <f t="shared" si="1197"/>
        <v>981</v>
      </c>
      <c r="B982" s="2" t="s">
        <v>135</v>
      </c>
      <c r="C982" s="2" t="s">
        <v>893</v>
      </c>
      <c r="D982" s="2" t="s">
        <v>1026</v>
      </c>
      <c r="E982" s="2"/>
      <c r="F982" s="211">
        <v>3445870</v>
      </c>
      <c r="G982" s="211">
        <v>5550130</v>
      </c>
      <c r="H982" s="209">
        <f t="shared" si="1134"/>
        <v>445817.22200000001</v>
      </c>
      <c r="I982" s="209">
        <f t="shared" si="1135"/>
        <v>5548349.7379999999</v>
      </c>
      <c r="J982" s="211">
        <v>115</v>
      </c>
      <c r="K982" s="66" t="s">
        <v>1335</v>
      </c>
      <c r="L982" s="211">
        <v>0</v>
      </c>
      <c r="O982" s="66"/>
      <c r="P982" s="66"/>
      <c r="Q982" s="58" t="s">
        <v>2843</v>
      </c>
      <c r="R982" s="58" t="s">
        <v>2905</v>
      </c>
      <c r="S982" s="58" t="s">
        <v>1327</v>
      </c>
      <c r="T982" s="241" t="str">
        <f t="shared" si="1136"/>
        <v>T</v>
      </c>
      <c r="U982" s="241" t="str">
        <f t="shared" si="1137"/>
        <v>M</v>
      </c>
      <c r="V982" s="241" t="str">
        <f t="shared" si="1138"/>
        <v>-</v>
      </c>
      <c r="W982" s="241" t="str">
        <f t="shared" si="1201"/>
        <v>-</v>
      </c>
      <c r="X982" s="260">
        <f t="shared" si="1200"/>
        <v>6</v>
      </c>
      <c r="Y982" s="261" t="str">
        <f t="shared" si="1203"/>
        <v/>
      </c>
      <c r="Z982" s="56"/>
      <c r="AA982" s="86" t="s">
        <v>1742</v>
      </c>
      <c r="AB982" s="73">
        <v>1</v>
      </c>
      <c r="AC982" s="2" t="s">
        <v>861</v>
      </c>
      <c r="AD982" s="2" t="s">
        <v>2563</v>
      </c>
      <c r="AE982" s="56"/>
      <c r="AF982" s="128">
        <v>50</v>
      </c>
      <c r="AJ982" s="19">
        <v>1.0059800000000001</v>
      </c>
      <c r="AK982" s="19">
        <v>14</v>
      </c>
      <c r="AM982" s="66">
        <v>0.95</v>
      </c>
      <c r="AS982" s="193">
        <f t="shared" si="1204"/>
        <v>8326.8223000000016</v>
      </c>
      <c r="AT982" s="248" t="str">
        <f t="shared" si="1205"/>
        <v/>
      </c>
      <c r="AU982" s="103">
        <v>2619</v>
      </c>
      <c r="AV982" s="103">
        <v>47.21</v>
      </c>
      <c r="AW982" s="129">
        <v>339</v>
      </c>
      <c r="AX982" s="103">
        <v>4516</v>
      </c>
      <c r="AY982" s="103">
        <v>61.97</v>
      </c>
      <c r="AZ982" s="59">
        <v>549</v>
      </c>
      <c r="BA982">
        <v>3.1139999999999999</v>
      </c>
      <c r="BB982">
        <v>90.27</v>
      </c>
      <c r="BC982">
        <v>11.77</v>
      </c>
      <c r="BD982">
        <v>4.3310000000000004</v>
      </c>
      <c r="BE982">
        <v>0.48599999999999999</v>
      </c>
      <c r="BF982">
        <v>0.59399999999999997</v>
      </c>
      <c r="BH982">
        <v>3.8180000000000001</v>
      </c>
      <c r="BI982">
        <v>2.1999999999999999E-2</v>
      </c>
      <c r="BJ982" s="2" t="s">
        <v>1322</v>
      </c>
      <c r="BM982">
        <v>77.61</v>
      </c>
      <c r="BN982" s="61">
        <v>1.7929999999999999</v>
      </c>
      <c r="BQ982">
        <v>19.3</v>
      </c>
      <c r="BR982">
        <v>815</v>
      </c>
      <c r="BW982" s="2" t="s">
        <v>1322</v>
      </c>
      <c r="BX982" s="2" t="s">
        <v>1322</v>
      </c>
      <c r="CC982" s="2" t="s">
        <v>1322</v>
      </c>
      <c r="CH982" s="2" t="s">
        <v>1322</v>
      </c>
      <c r="CN982" s="103">
        <v>282</v>
      </c>
      <c r="DB982" s="103"/>
      <c r="DC982" s="103"/>
      <c r="DD982" s="103"/>
      <c r="DE982" s="103"/>
      <c r="DF982" s="103"/>
      <c r="DG982" s="103"/>
      <c r="DH982" s="103"/>
      <c r="DI982" s="103"/>
      <c r="DJ982" s="103"/>
      <c r="DK982" s="103"/>
      <c r="DL982" s="103"/>
      <c r="DM982" s="103"/>
      <c r="DN982" s="103"/>
      <c r="DO982" s="103"/>
      <c r="DP982" s="103"/>
      <c r="DQ982" s="103"/>
      <c r="DR982" s="103"/>
      <c r="DS982" s="104"/>
      <c r="DT982" s="50">
        <f t="shared" si="1141"/>
        <v>1</v>
      </c>
      <c r="DU982" s="73">
        <f t="shared" si="1142"/>
        <v>1</v>
      </c>
      <c r="DV982" s="73">
        <f t="shared" si="1143"/>
        <v>0</v>
      </c>
      <c r="DW982" s="73">
        <f t="shared" si="1144"/>
        <v>0</v>
      </c>
      <c r="DX982" s="73">
        <f t="shared" si="1145"/>
        <v>0</v>
      </c>
      <c r="DY982" s="125">
        <f t="shared" si="1146"/>
        <v>0</v>
      </c>
      <c r="DZ982" s="73">
        <f t="shared" si="1147"/>
        <v>0</v>
      </c>
      <c r="EA982" s="19">
        <f t="shared" si="1148"/>
        <v>1</v>
      </c>
      <c r="EB982" s="50">
        <f t="shared" si="1149"/>
        <v>0</v>
      </c>
      <c r="EC982" s="19">
        <f t="shared" si="1150"/>
        <v>0</v>
      </c>
      <c r="ED982" s="19">
        <f t="shared" si="1151"/>
        <v>1</v>
      </c>
      <c r="EE982" s="19">
        <f t="shared" si="1152"/>
        <v>0</v>
      </c>
      <c r="EF982" s="50">
        <f t="shared" si="1153"/>
        <v>0</v>
      </c>
      <c r="EG982" s="19">
        <f t="shared" si="1154"/>
        <v>1</v>
      </c>
      <c r="EH982" s="19">
        <f t="shared" si="1155"/>
        <v>0</v>
      </c>
      <c r="EI982" s="50">
        <f t="shared" si="1156"/>
        <v>0</v>
      </c>
      <c r="EJ982" s="125">
        <f t="shared" si="1157"/>
        <v>2</v>
      </c>
      <c r="EK982">
        <f t="shared" si="1158"/>
        <v>2619</v>
      </c>
      <c r="EL982">
        <f t="shared" si="1159"/>
        <v>90.27</v>
      </c>
      <c r="EM982">
        <f t="shared" si="1160"/>
        <v>47.21</v>
      </c>
      <c r="EN982">
        <f t="shared" si="1161"/>
        <v>339</v>
      </c>
      <c r="EO982">
        <f t="shared" si="1162"/>
        <v>0.59399999999999997</v>
      </c>
      <c r="EP982">
        <f t="shared" si="1163"/>
        <v>0.48599999999999999</v>
      </c>
      <c r="EQ982">
        <f t="shared" si="1164"/>
        <v>549</v>
      </c>
      <c r="ER982" t="str">
        <f t="shared" si="1165"/>
        <v/>
      </c>
      <c r="ES982" t="str">
        <f t="shared" si="1166"/>
        <v/>
      </c>
      <c r="ET982">
        <f t="shared" si="1167"/>
        <v>61.97</v>
      </c>
      <c r="EU982" s="61">
        <f t="shared" si="1168"/>
        <v>4516</v>
      </c>
      <c r="EV982" s="53" t="e">
        <f>IF(ISNUMBER(EK982),EK982*#REF!,"")</f>
        <v>#REF!</v>
      </c>
      <c r="EW982" s="53" t="e">
        <f>IF(ISNUMBER(EL982),EL982*#REF!,"")</f>
        <v>#REF!</v>
      </c>
      <c r="EX982" s="53" t="e">
        <f>IF(ISNUMBER(EM982),EM982*#REF!,"")</f>
        <v>#REF!</v>
      </c>
      <c r="EY982" s="53" t="e">
        <f>IF(ISNUMBER(EN982),EN982*#REF!,"")</f>
        <v>#REF!</v>
      </c>
      <c r="EZ982" s="53" t="e">
        <f>IF(ISNUMBER(EO982),EO982*#REF!,"")</f>
        <v>#REF!</v>
      </c>
      <c r="FA982" s="53" t="e">
        <f>IF(ISNUMBER(EP982),EP982*#REF!,"")</f>
        <v>#REF!</v>
      </c>
      <c r="FB982" s="53" t="e">
        <f>IF(ISNUMBER(EQ982),EQ982*#REF!,"")</f>
        <v>#REF!</v>
      </c>
      <c r="FC982" s="53" t="str">
        <f>IF(ISNUMBER(ER982),ER982*#REF!,"")</f>
        <v/>
      </c>
      <c r="FD982" s="53" t="str">
        <f>IF(ISNUMBER(ES982),ES982*#REF!,"")</f>
        <v/>
      </c>
      <c r="FE982" s="53" t="e">
        <f>IF(ISNUMBER(ET982),ET982*#REF!,"")</f>
        <v>#REF!</v>
      </c>
      <c r="FF982" s="52" t="e">
        <f>IF(ISNUMBER(EU982),EU982*#REF!,"")</f>
        <v>#REF!</v>
      </c>
      <c r="FG982" s="55" t="str">
        <f t="shared" si="1169"/>
        <v/>
      </c>
      <c r="FH982" s="55" t="str">
        <f t="shared" si="1170"/>
        <v/>
      </c>
      <c r="FI982" s="55" t="str">
        <f t="shared" si="1171"/>
        <v/>
      </c>
      <c r="FJ982" s="55" t="str">
        <f t="shared" si="1172"/>
        <v/>
      </c>
      <c r="FK982" s="55" t="str">
        <f t="shared" si="1173"/>
        <v/>
      </c>
      <c r="FL982" s="55" t="str">
        <f t="shared" si="1174"/>
        <v/>
      </c>
      <c r="FM982" s="55" t="str">
        <f t="shared" si="1175"/>
        <v/>
      </c>
      <c r="FN982" s="55" t="str">
        <f t="shared" si="1176"/>
        <v/>
      </c>
      <c r="FO982" s="55" t="str">
        <f t="shared" si="1177"/>
        <v/>
      </c>
      <c r="FP982" s="55" t="str">
        <f t="shared" si="1178"/>
        <v/>
      </c>
      <c r="FQ982" s="59" t="str">
        <f t="shared" si="1179"/>
        <v/>
      </c>
      <c r="FR982" s="53" t="str">
        <f t="shared" si="1202"/>
        <v/>
      </c>
      <c r="FS982" s="53" t="e">
        <f t="shared" si="1180"/>
        <v>#VALUE!</v>
      </c>
      <c r="FT982" s="19" t="e">
        <f t="shared" si="1181"/>
        <v>#VALUE!</v>
      </c>
      <c r="FU982" s="19" t="e">
        <f t="shared" si="1182"/>
        <v>#VALUE!</v>
      </c>
      <c r="FV982" s="19" t="e">
        <f t="shared" si="1183"/>
        <v>#VALUE!</v>
      </c>
      <c r="FW982" s="50" t="e">
        <f t="shared" si="1184"/>
        <v>#VALUE!</v>
      </c>
      <c r="FX982" s="120">
        <f t="shared" si="1185"/>
        <v>0</v>
      </c>
      <c r="FY982" s="120">
        <f t="shared" si="1186"/>
        <v>0</v>
      </c>
      <c r="FZ982" s="120">
        <f t="shared" si="1187"/>
        <v>0</v>
      </c>
      <c r="GA982" s="120">
        <f t="shared" si="1188"/>
        <v>0</v>
      </c>
      <c r="GB982" s="120">
        <f t="shared" si="1189"/>
        <v>0</v>
      </c>
      <c r="GC982" s="120">
        <f t="shared" si="1190"/>
        <v>0</v>
      </c>
      <c r="GD982" s="120">
        <f t="shared" si="1191"/>
        <v>0</v>
      </c>
      <c r="GE982" s="120">
        <f t="shared" si="1192"/>
        <v>0</v>
      </c>
      <c r="GF982" s="120">
        <f t="shared" si="1193"/>
        <v>0</v>
      </c>
      <c r="GG982">
        <f t="shared" si="1194"/>
        <v>0</v>
      </c>
      <c r="GH982">
        <f t="shared" si="1195"/>
        <v>0</v>
      </c>
      <c r="GI982">
        <v>6</v>
      </c>
      <c r="GJ982" t="str">
        <f t="shared" si="1196"/>
        <v/>
      </c>
    </row>
    <row r="983" spans="1:192" ht="15" x14ac:dyDescent="0.25">
      <c r="A983" s="50">
        <f t="shared" si="1197"/>
        <v>982</v>
      </c>
      <c r="B983" t="s">
        <v>135</v>
      </c>
      <c r="C983" t="s">
        <v>214</v>
      </c>
      <c r="F983" s="274">
        <v>3445883</v>
      </c>
      <c r="G983" s="271">
        <v>5550137</v>
      </c>
      <c r="H983" s="77">
        <f t="shared" si="1134"/>
        <v>445830.21680000005</v>
      </c>
      <c r="I983" s="77">
        <f t="shared" si="1135"/>
        <v>5548356.7352</v>
      </c>
      <c r="J983" s="19">
        <v>115</v>
      </c>
      <c r="K983" s="66" t="s">
        <v>1335</v>
      </c>
      <c r="L983" s="266">
        <v>0</v>
      </c>
      <c r="Q983" t="s">
        <v>2822</v>
      </c>
      <c r="R983" t="s">
        <v>1484</v>
      </c>
      <c r="S983" t="s">
        <v>1323</v>
      </c>
      <c r="T983" s="241" t="str">
        <f t="shared" si="1136"/>
        <v>T</v>
      </c>
      <c r="U983" s="241" t="str">
        <f t="shared" si="1137"/>
        <v>M</v>
      </c>
      <c r="V983" s="241" t="str">
        <f t="shared" si="1138"/>
        <v>-</v>
      </c>
      <c r="W983" s="241" t="str">
        <f t="shared" si="1201"/>
        <v>-</v>
      </c>
      <c r="X983" s="260">
        <f t="shared" si="1200"/>
        <v>6</v>
      </c>
      <c r="Y983" s="261" t="str">
        <f t="shared" si="1203"/>
        <v/>
      </c>
      <c r="Z983" s="61" t="s">
        <v>1916</v>
      </c>
      <c r="AA983" s="48">
        <v>22238</v>
      </c>
      <c r="AB983" s="73">
        <v>1</v>
      </c>
      <c r="AC983" s="2" t="s">
        <v>560</v>
      </c>
      <c r="AD983" s="2" t="s">
        <v>2564</v>
      </c>
      <c r="AE983" s="56"/>
      <c r="AF983" s="66">
        <v>59.2</v>
      </c>
      <c r="AH983" s="19">
        <v>6.5</v>
      </c>
      <c r="AI983" s="272"/>
      <c r="AJ983" s="114">
        <v>1.006</v>
      </c>
      <c r="AK983" s="73">
        <v>20</v>
      </c>
      <c r="AM983" s="66">
        <v>2.75</v>
      </c>
      <c r="AR983">
        <v>8435</v>
      </c>
      <c r="AS983" s="193">
        <f t="shared" si="1204"/>
        <v>8510.5000000000018</v>
      </c>
      <c r="AT983" s="248" t="str">
        <f t="shared" si="1205"/>
        <v/>
      </c>
      <c r="AU983">
        <v>2660</v>
      </c>
      <c r="AV983">
        <v>49.9</v>
      </c>
      <c r="AW983">
        <v>356.6</v>
      </c>
      <c r="AX983">
        <v>4594</v>
      </c>
      <c r="AY983">
        <v>75.3</v>
      </c>
      <c r="AZ983" s="61">
        <v>580.29999999999995</v>
      </c>
      <c r="BB983" s="55">
        <v>110</v>
      </c>
      <c r="BD983">
        <v>5.4</v>
      </c>
      <c r="BE983">
        <v>2.29</v>
      </c>
      <c r="BF983">
        <v>0.67</v>
      </c>
      <c r="BJ983">
        <v>0.2</v>
      </c>
      <c r="BK983">
        <v>0.04</v>
      </c>
      <c r="BM983">
        <v>75.8</v>
      </c>
      <c r="BO983" s="90"/>
      <c r="BP983" s="273"/>
      <c r="BQ983" s="90"/>
      <c r="BR983" s="90"/>
      <c r="BS983" s="90"/>
      <c r="BT983" s="90"/>
      <c r="BU983" s="90"/>
      <c r="BV983" s="90"/>
      <c r="BW983" s="90"/>
      <c r="BX983" s="90"/>
      <c r="BY983" s="90"/>
      <c r="BZ983" s="90"/>
      <c r="CA983" s="90"/>
      <c r="CB983" s="90"/>
      <c r="CC983" s="90"/>
      <c r="CD983" s="90"/>
      <c r="CE983" s="90"/>
      <c r="CF983" s="90"/>
      <c r="CG983" s="90"/>
      <c r="CH983" s="90"/>
      <c r="CI983" s="90"/>
      <c r="CJ983" s="90"/>
      <c r="CK983" s="90"/>
      <c r="CL983" s="91"/>
      <c r="CM983" s="90"/>
      <c r="CN983" s="90">
        <v>467.4</v>
      </c>
      <c r="CO983" s="90"/>
      <c r="DB983" s="103"/>
      <c r="DC983" s="103"/>
      <c r="DD983" s="103"/>
      <c r="DE983" s="103"/>
      <c r="DF983" s="103"/>
      <c r="DG983" s="103"/>
      <c r="DH983" s="103"/>
      <c r="DI983" s="103"/>
      <c r="DJ983" s="103"/>
      <c r="DK983" s="103"/>
      <c r="DL983" s="103"/>
      <c r="DM983" s="103"/>
      <c r="DN983" s="103"/>
      <c r="DO983" s="103"/>
      <c r="DP983" s="103"/>
      <c r="DQ983" s="103"/>
      <c r="DR983" s="103"/>
      <c r="DS983" s="104"/>
      <c r="DT983" s="50">
        <f t="shared" si="1141"/>
        <v>1</v>
      </c>
      <c r="DU983" s="73">
        <f t="shared" si="1142"/>
        <v>1</v>
      </c>
      <c r="DV983" s="73">
        <f t="shared" si="1143"/>
        <v>0</v>
      </c>
      <c r="DW983" s="73">
        <f t="shared" si="1144"/>
        <v>0</v>
      </c>
      <c r="DX983" s="73">
        <f t="shared" si="1145"/>
        <v>0</v>
      </c>
      <c r="DY983" s="125">
        <f t="shared" si="1146"/>
        <v>0</v>
      </c>
      <c r="DZ983" s="73">
        <f t="shared" si="1147"/>
        <v>0</v>
      </c>
      <c r="EA983" s="19">
        <f t="shared" si="1148"/>
        <v>1</v>
      </c>
      <c r="EB983" s="50">
        <f t="shared" si="1149"/>
        <v>0</v>
      </c>
      <c r="EC983" s="19">
        <f t="shared" si="1150"/>
        <v>0</v>
      </c>
      <c r="ED983" s="19">
        <f t="shared" si="1151"/>
        <v>1</v>
      </c>
      <c r="EE983" s="19">
        <f t="shared" si="1152"/>
        <v>0</v>
      </c>
      <c r="EF983" s="50">
        <f t="shared" si="1153"/>
        <v>0</v>
      </c>
      <c r="EG983" s="19">
        <f t="shared" si="1154"/>
        <v>1</v>
      </c>
      <c r="EH983" s="19">
        <f t="shared" si="1155"/>
        <v>0</v>
      </c>
      <c r="EI983" s="50">
        <f t="shared" si="1156"/>
        <v>0</v>
      </c>
      <c r="EJ983" s="125">
        <f t="shared" si="1157"/>
        <v>2</v>
      </c>
      <c r="EK983">
        <f t="shared" si="1158"/>
        <v>2660</v>
      </c>
      <c r="EL983">
        <f t="shared" si="1159"/>
        <v>110</v>
      </c>
      <c r="EM983">
        <f t="shared" si="1160"/>
        <v>49.9</v>
      </c>
      <c r="EN983">
        <f t="shared" si="1161"/>
        <v>356.6</v>
      </c>
      <c r="EO983">
        <f t="shared" si="1162"/>
        <v>0.67</v>
      </c>
      <c r="EP983">
        <f t="shared" si="1163"/>
        <v>2.29</v>
      </c>
      <c r="EQ983">
        <f t="shared" si="1164"/>
        <v>580.29999999999995</v>
      </c>
      <c r="ER983" t="str">
        <f t="shared" si="1165"/>
        <v/>
      </c>
      <c r="ES983">
        <f t="shared" si="1166"/>
        <v>0.2</v>
      </c>
      <c r="ET983">
        <f t="shared" si="1167"/>
        <v>75.3</v>
      </c>
      <c r="EU983" s="61">
        <f t="shared" si="1168"/>
        <v>4594</v>
      </c>
      <c r="EV983" s="53" t="e">
        <f>IF(ISNUMBER(EK983),EK983*#REF!,"")</f>
        <v>#REF!</v>
      </c>
      <c r="EW983" s="53" t="e">
        <f>IF(ISNUMBER(EL983),EL983*#REF!,"")</f>
        <v>#REF!</v>
      </c>
      <c r="EX983" s="53" t="e">
        <f>IF(ISNUMBER(EM983),EM983*#REF!,"")</f>
        <v>#REF!</v>
      </c>
      <c r="EY983" s="53" t="e">
        <f>IF(ISNUMBER(EN983),EN983*#REF!,"")</f>
        <v>#REF!</v>
      </c>
      <c r="EZ983" s="53" t="e">
        <f>IF(ISNUMBER(EO983),EO983*#REF!,"")</f>
        <v>#REF!</v>
      </c>
      <c r="FA983" s="53" t="e">
        <f>IF(ISNUMBER(EP983),EP983*#REF!,"")</f>
        <v>#REF!</v>
      </c>
      <c r="FB983" s="53" t="e">
        <f>IF(ISNUMBER(EQ983),EQ983*#REF!,"")</f>
        <v>#REF!</v>
      </c>
      <c r="FC983" s="53" t="str">
        <f>IF(ISNUMBER(ER983),ER983*#REF!,"")</f>
        <v/>
      </c>
      <c r="FD983" s="53" t="e">
        <f>IF(ISNUMBER(ES983),ES983*#REF!,"")</f>
        <v>#REF!</v>
      </c>
      <c r="FE983" s="53" t="e">
        <f>IF(ISNUMBER(ET983),ET983*#REF!,"")</f>
        <v>#REF!</v>
      </c>
      <c r="FF983" s="52" t="e">
        <f>IF(ISNUMBER(EU983),EU983*#REF!,"")</f>
        <v>#REF!</v>
      </c>
      <c r="FG983" s="55" t="str">
        <f t="shared" si="1169"/>
        <v/>
      </c>
      <c r="FH983" s="55" t="str">
        <f t="shared" si="1170"/>
        <v/>
      </c>
      <c r="FI983" s="55" t="str">
        <f t="shared" si="1171"/>
        <v/>
      </c>
      <c r="FJ983" s="55" t="str">
        <f t="shared" si="1172"/>
        <v/>
      </c>
      <c r="FK983" s="55" t="str">
        <f t="shared" si="1173"/>
        <v/>
      </c>
      <c r="FL983" s="55" t="str">
        <f t="shared" si="1174"/>
        <v/>
      </c>
      <c r="FM983" s="55" t="str">
        <f t="shared" si="1175"/>
        <v/>
      </c>
      <c r="FN983" s="55" t="str">
        <f t="shared" si="1176"/>
        <v/>
      </c>
      <c r="FO983" s="55" t="str">
        <f t="shared" si="1177"/>
        <v/>
      </c>
      <c r="FP983" s="55" t="str">
        <f t="shared" si="1178"/>
        <v/>
      </c>
      <c r="FQ983" s="59" t="str">
        <f t="shared" si="1179"/>
        <v/>
      </c>
      <c r="FR983" s="53" t="str">
        <f t="shared" si="1202"/>
        <v/>
      </c>
      <c r="FS983" s="53" t="e">
        <f t="shared" si="1180"/>
        <v>#VALUE!</v>
      </c>
      <c r="FT983" s="19" t="e">
        <f t="shared" si="1181"/>
        <v>#VALUE!</v>
      </c>
      <c r="FU983" s="19" t="e">
        <f t="shared" si="1182"/>
        <v>#VALUE!</v>
      </c>
      <c r="FV983" s="19" t="e">
        <f t="shared" si="1183"/>
        <v>#VALUE!</v>
      </c>
      <c r="FW983" s="50" t="e">
        <f t="shared" si="1184"/>
        <v>#VALUE!</v>
      </c>
      <c r="FX983" s="120">
        <f t="shared" si="1185"/>
        <v>0</v>
      </c>
      <c r="FY983" s="120">
        <f t="shared" si="1186"/>
        <v>0</v>
      </c>
      <c r="FZ983" s="120">
        <f t="shared" si="1187"/>
        <v>0</v>
      </c>
      <c r="GA983" s="120">
        <f t="shared" si="1188"/>
        <v>0</v>
      </c>
      <c r="GB983" s="120">
        <f t="shared" si="1189"/>
        <v>0</v>
      </c>
      <c r="GC983" s="120">
        <f t="shared" si="1190"/>
        <v>0</v>
      </c>
      <c r="GD983" s="120">
        <f t="shared" si="1191"/>
        <v>0</v>
      </c>
      <c r="GE983" s="120">
        <f t="shared" si="1192"/>
        <v>0</v>
      </c>
      <c r="GF983" s="120">
        <f t="shared" si="1193"/>
        <v>0</v>
      </c>
      <c r="GG983">
        <f t="shared" si="1194"/>
        <v>0</v>
      </c>
      <c r="GH983">
        <f t="shared" si="1195"/>
        <v>0</v>
      </c>
      <c r="GI983">
        <v>6</v>
      </c>
      <c r="GJ983" t="str">
        <f t="shared" si="1196"/>
        <v/>
      </c>
    </row>
    <row r="984" spans="1:192" ht="15" x14ac:dyDescent="0.25">
      <c r="A984" s="50">
        <f t="shared" si="1197"/>
        <v>983</v>
      </c>
      <c r="B984" s="58" t="s">
        <v>135</v>
      </c>
      <c r="C984" s="58" t="s">
        <v>213</v>
      </c>
      <c r="D984" s="58"/>
      <c r="E984" s="58"/>
      <c r="F984" s="274">
        <v>3445381</v>
      </c>
      <c r="G984" s="274">
        <v>5549697</v>
      </c>
      <c r="H984" s="77">
        <f t="shared" si="1134"/>
        <v>445328.41760000004</v>
      </c>
      <c r="I984" s="77">
        <f t="shared" si="1135"/>
        <v>5547916.9112</v>
      </c>
      <c r="J984" s="19">
        <v>119.22</v>
      </c>
      <c r="K984" s="83" t="s">
        <v>1333</v>
      </c>
      <c r="L984" s="83">
        <v>7.5</v>
      </c>
      <c r="M984" s="83"/>
      <c r="O984" s="72">
        <f>J984+0.25</f>
        <v>119.47</v>
      </c>
      <c r="P984" s="72"/>
      <c r="Q984" s="58" t="s">
        <v>2844</v>
      </c>
      <c r="R984" s="58" t="s">
        <v>2905</v>
      </c>
      <c r="S984" s="58" t="s">
        <v>1327</v>
      </c>
      <c r="T984" s="241" t="str">
        <f t="shared" si="1136"/>
        <v>-</v>
      </c>
      <c r="U984" s="241" t="str">
        <f t="shared" si="1137"/>
        <v>M</v>
      </c>
      <c r="V984" s="241" t="str">
        <f t="shared" si="1138"/>
        <v>-</v>
      </c>
      <c r="W984" s="241" t="str">
        <f t="shared" si="1201"/>
        <v>-</v>
      </c>
      <c r="X984" s="260">
        <f t="shared" si="1200"/>
        <v>6</v>
      </c>
      <c r="Y984" s="261" t="str">
        <f t="shared" si="1203"/>
        <v/>
      </c>
      <c r="AA984" s="86" t="s">
        <v>1448</v>
      </c>
      <c r="AB984" s="73">
        <v>1</v>
      </c>
      <c r="AC984" t="s">
        <v>899</v>
      </c>
      <c r="AD984" t="s">
        <v>2565</v>
      </c>
      <c r="AE984" s="56"/>
      <c r="AF984" s="128">
        <v>14</v>
      </c>
      <c r="AI984" s="272"/>
      <c r="AJ984" s="114">
        <v>1.0035000000000001</v>
      </c>
      <c r="AK984" s="153" t="s">
        <v>643</v>
      </c>
      <c r="AM984" s="199">
        <v>0.6</v>
      </c>
      <c r="AS984" s="193">
        <f t="shared" si="1204"/>
        <v>4348.7820000000002</v>
      </c>
      <c r="AT984" s="248" t="str">
        <f t="shared" si="1205"/>
        <v/>
      </c>
      <c r="AU984">
        <v>1271</v>
      </c>
      <c r="AV984">
        <v>41.2</v>
      </c>
      <c r="AW984">
        <v>233.1</v>
      </c>
      <c r="AX984">
        <v>2298</v>
      </c>
      <c r="AY984">
        <v>71.22</v>
      </c>
      <c r="AZ984" s="61">
        <v>317.3</v>
      </c>
      <c r="BB984" s="55">
        <v>45.85</v>
      </c>
      <c r="BD984">
        <v>3.3839999999999999</v>
      </c>
      <c r="BE984">
        <v>0.94099999999999995</v>
      </c>
      <c r="BH984">
        <v>1.327</v>
      </c>
      <c r="BM984">
        <v>65.459999999999994</v>
      </c>
      <c r="BO984" s="90"/>
      <c r="BP984" s="273"/>
      <c r="BQ984" s="90"/>
      <c r="BR984" s="90"/>
      <c r="BS984" s="90"/>
      <c r="BT984" s="90"/>
      <c r="BU984" s="90"/>
      <c r="BV984" s="90"/>
      <c r="BW984" s="90"/>
      <c r="BX984" s="90"/>
      <c r="BY984" s="90"/>
      <c r="BZ984" s="90"/>
      <c r="CA984" s="90"/>
      <c r="CB984" s="90"/>
      <c r="CC984" s="90"/>
      <c r="CD984" s="90"/>
      <c r="CE984" s="90"/>
      <c r="CF984" s="90"/>
      <c r="CG984" s="90"/>
      <c r="CH984" s="90"/>
      <c r="CI984" s="90"/>
      <c r="CJ984" s="90"/>
      <c r="CK984" s="90"/>
      <c r="CL984" s="91"/>
      <c r="CM984" s="90"/>
      <c r="CN984" s="90">
        <v>333.2</v>
      </c>
      <c r="CO984" s="90"/>
      <c r="DB984" s="103"/>
      <c r="DC984" s="103"/>
      <c r="DD984" s="103"/>
      <c r="DE984" s="103"/>
      <c r="DF984" s="103"/>
      <c r="DG984" s="103"/>
      <c r="DH984" s="103"/>
      <c r="DI984" s="103"/>
      <c r="DJ984" s="103"/>
      <c r="DK984" s="103"/>
      <c r="DL984" s="103"/>
      <c r="DM984" s="103"/>
      <c r="DN984" s="103"/>
      <c r="DO984" s="103"/>
      <c r="DP984" s="103"/>
      <c r="DQ984" s="103"/>
      <c r="DR984" s="103"/>
      <c r="DS984" s="104"/>
      <c r="DT984" s="50">
        <f t="shared" si="1141"/>
        <v>1</v>
      </c>
      <c r="DU984" s="73">
        <f t="shared" si="1142"/>
        <v>1</v>
      </c>
      <c r="DV984" s="73">
        <f t="shared" si="1143"/>
        <v>0</v>
      </c>
      <c r="DW984" s="73">
        <f t="shared" si="1144"/>
        <v>0</v>
      </c>
      <c r="DX984" s="73">
        <f t="shared" si="1145"/>
        <v>0</v>
      </c>
      <c r="DY984" s="125">
        <f t="shared" si="1146"/>
        <v>0</v>
      </c>
      <c r="DZ984" s="73">
        <f t="shared" si="1147"/>
        <v>1</v>
      </c>
      <c r="EA984" s="19">
        <f t="shared" si="1148"/>
        <v>0</v>
      </c>
      <c r="EB984" s="50">
        <f t="shared" si="1149"/>
        <v>0</v>
      </c>
      <c r="EC984" s="19">
        <f t="shared" si="1150"/>
        <v>0</v>
      </c>
      <c r="ED984" s="19">
        <f t="shared" si="1151"/>
        <v>1</v>
      </c>
      <c r="EE984" s="19">
        <f t="shared" si="1152"/>
        <v>0</v>
      </c>
      <c r="EF984" s="50">
        <f t="shared" si="1153"/>
        <v>0</v>
      </c>
      <c r="EG984" s="19">
        <f t="shared" si="1154"/>
        <v>1</v>
      </c>
      <c r="EH984" s="19">
        <f t="shared" si="1155"/>
        <v>0</v>
      </c>
      <c r="EI984" s="50">
        <f t="shared" si="1156"/>
        <v>0</v>
      </c>
      <c r="EJ984" s="125">
        <f t="shared" si="1157"/>
        <v>1</v>
      </c>
      <c r="EK984">
        <f t="shared" si="1158"/>
        <v>1271</v>
      </c>
      <c r="EL984">
        <f t="shared" si="1159"/>
        <v>45.85</v>
      </c>
      <c r="EM984">
        <f t="shared" si="1160"/>
        <v>41.2</v>
      </c>
      <c r="EN984">
        <f t="shared" si="1161"/>
        <v>233.1</v>
      </c>
      <c r="EO984" t="str">
        <f t="shared" si="1162"/>
        <v/>
      </c>
      <c r="EP984">
        <f t="shared" si="1163"/>
        <v>0.94099999999999995</v>
      </c>
      <c r="EQ984">
        <f t="shared" si="1164"/>
        <v>317.3</v>
      </c>
      <c r="ER984" t="str">
        <f t="shared" si="1165"/>
        <v/>
      </c>
      <c r="ES984" t="str">
        <f t="shared" si="1166"/>
        <v/>
      </c>
      <c r="ET984">
        <f t="shared" si="1167"/>
        <v>71.22</v>
      </c>
      <c r="EU984" s="61">
        <f t="shared" si="1168"/>
        <v>2298</v>
      </c>
      <c r="EV984" s="53" t="e">
        <f>IF(ISNUMBER(EK984),EK984*#REF!,"")</f>
        <v>#REF!</v>
      </c>
      <c r="EW984" s="53" t="e">
        <f>IF(ISNUMBER(EL984),EL984*#REF!,"")</f>
        <v>#REF!</v>
      </c>
      <c r="EX984" s="53" t="e">
        <f>IF(ISNUMBER(EM984),EM984*#REF!,"")</f>
        <v>#REF!</v>
      </c>
      <c r="EY984" s="53" t="e">
        <f>IF(ISNUMBER(EN984),EN984*#REF!,"")</f>
        <v>#REF!</v>
      </c>
      <c r="EZ984" s="53" t="str">
        <f>IF(ISNUMBER(EO984),EO984*#REF!,"")</f>
        <v/>
      </c>
      <c r="FA984" s="53" t="e">
        <f>IF(ISNUMBER(EP984),EP984*#REF!,"")</f>
        <v>#REF!</v>
      </c>
      <c r="FB984" s="53" t="e">
        <f>IF(ISNUMBER(EQ984),EQ984*#REF!,"")</f>
        <v>#REF!</v>
      </c>
      <c r="FC984" s="53" t="str">
        <f>IF(ISNUMBER(ER984),ER984*#REF!,"")</f>
        <v/>
      </c>
      <c r="FD984" s="53" t="str">
        <f>IF(ISNUMBER(ES984),ES984*#REF!,"")</f>
        <v/>
      </c>
      <c r="FE984" s="53" t="e">
        <f>IF(ISNUMBER(ET984),ET984*#REF!,"")</f>
        <v>#REF!</v>
      </c>
      <c r="FF984" s="52" t="e">
        <f>IF(ISNUMBER(EU984),EU984*#REF!,"")</f>
        <v>#REF!</v>
      </c>
      <c r="FG984" s="55" t="str">
        <f t="shared" si="1169"/>
        <v/>
      </c>
      <c r="FH984" s="55" t="str">
        <f t="shared" si="1170"/>
        <v/>
      </c>
      <c r="FI984" s="55" t="str">
        <f t="shared" si="1171"/>
        <v/>
      </c>
      <c r="FJ984" s="55" t="str">
        <f t="shared" si="1172"/>
        <v/>
      </c>
      <c r="FK984" s="55" t="str">
        <f t="shared" si="1173"/>
        <v/>
      </c>
      <c r="FL984" s="55" t="str">
        <f t="shared" si="1174"/>
        <v/>
      </c>
      <c r="FM984" s="55" t="str">
        <f t="shared" si="1175"/>
        <v/>
      </c>
      <c r="FN984" s="55" t="str">
        <f t="shared" si="1176"/>
        <v/>
      </c>
      <c r="FO984" s="55" t="str">
        <f t="shared" si="1177"/>
        <v/>
      </c>
      <c r="FP984" s="55" t="str">
        <f t="shared" si="1178"/>
        <v/>
      </c>
      <c r="FQ984" s="59" t="str">
        <f t="shared" si="1179"/>
        <v/>
      </c>
      <c r="FR984" s="53" t="str">
        <f t="shared" si="1202"/>
        <v/>
      </c>
      <c r="FS984" s="53" t="e">
        <f t="shared" si="1180"/>
        <v>#VALUE!</v>
      </c>
      <c r="FT984" s="19" t="e">
        <f t="shared" si="1181"/>
        <v>#VALUE!</v>
      </c>
      <c r="FU984" s="19" t="e">
        <f t="shared" si="1182"/>
        <v>#VALUE!</v>
      </c>
      <c r="FV984" s="19" t="e">
        <f t="shared" si="1183"/>
        <v>#VALUE!</v>
      </c>
      <c r="FW984" s="50" t="e">
        <f t="shared" si="1184"/>
        <v>#VALUE!</v>
      </c>
      <c r="FX984" s="120">
        <f t="shared" si="1185"/>
        <v>0</v>
      </c>
      <c r="FY984" s="120">
        <f t="shared" si="1186"/>
        <v>0</v>
      </c>
      <c r="FZ984" s="120">
        <f t="shared" si="1187"/>
        <v>0</v>
      </c>
      <c r="GA984" s="120">
        <f t="shared" si="1188"/>
        <v>0</v>
      </c>
      <c r="GB984" s="120">
        <f t="shared" si="1189"/>
        <v>0</v>
      </c>
      <c r="GC984" s="120">
        <f t="shared" si="1190"/>
        <v>0</v>
      </c>
      <c r="GD984" s="120">
        <f t="shared" si="1191"/>
        <v>0</v>
      </c>
      <c r="GE984" s="120">
        <f t="shared" si="1192"/>
        <v>0</v>
      </c>
      <c r="GF984" s="120">
        <f t="shared" si="1193"/>
        <v>0</v>
      </c>
      <c r="GG984">
        <f t="shared" si="1194"/>
        <v>0</v>
      </c>
      <c r="GH984">
        <f t="shared" si="1195"/>
        <v>0</v>
      </c>
      <c r="GI984">
        <v>6</v>
      </c>
      <c r="GJ984" t="str">
        <f t="shared" si="1196"/>
        <v/>
      </c>
    </row>
    <row r="985" spans="1:192" x14ac:dyDescent="0.2">
      <c r="A985" s="50">
        <f t="shared" si="1197"/>
        <v>984</v>
      </c>
      <c r="B985" s="58" t="s">
        <v>135</v>
      </c>
      <c r="C985" s="58" t="s">
        <v>213</v>
      </c>
      <c r="D985" s="58"/>
      <c r="E985" s="58"/>
      <c r="F985" s="274">
        <v>3445381</v>
      </c>
      <c r="G985" s="274">
        <v>5549697</v>
      </c>
      <c r="H985" s="77">
        <f t="shared" si="1134"/>
        <v>445328.41760000004</v>
      </c>
      <c r="I985" s="77">
        <f t="shared" si="1135"/>
        <v>5547916.9112</v>
      </c>
      <c r="J985" s="19">
        <v>119.22</v>
      </c>
      <c r="K985" s="83" t="s">
        <v>1333</v>
      </c>
      <c r="L985" s="83">
        <v>7.5</v>
      </c>
      <c r="M985" s="83"/>
      <c r="O985" s="72">
        <f>J985+0.25</f>
        <v>119.47</v>
      </c>
      <c r="P985" s="72"/>
      <c r="Q985" s="58" t="s">
        <v>2844</v>
      </c>
      <c r="R985" s="58" t="s">
        <v>2905</v>
      </c>
      <c r="S985" s="58" t="s">
        <v>1327</v>
      </c>
      <c r="T985" s="241" t="str">
        <f t="shared" si="1136"/>
        <v>-</v>
      </c>
      <c r="U985" s="241" t="str">
        <f t="shared" si="1137"/>
        <v>M</v>
      </c>
      <c r="V985" s="241" t="str">
        <f t="shared" si="1138"/>
        <v>-</v>
      </c>
      <c r="W985" s="241" t="str">
        <f t="shared" si="1201"/>
        <v>-</v>
      </c>
      <c r="X985" s="260">
        <f t="shared" si="1200"/>
        <v>6</v>
      </c>
      <c r="Y985" s="261" t="str">
        <f t="shared" si="1203"/>
        <v/>
      </c>
      <c r="Z985" s="68" t="s">
        <v>1472</v>
      </c>
      <c r="AA985" s="106" t="s">
        <v>2566</v>
      </c>
      <c r="AB985" s="73">
        <v>2</v>
      </c>
      <c r="AC985" s="58" t="s">
        <v>411</v>
      </c>
      <c r="AD985" s="58" t="s">
        <v>2782</v>
      </c>
      <c r="AE985" s="70" t="s">
        <v>2567</v>
      </c>
      <c r="AF985" s="63">
        <v>17</v>
      </c>
      <c r="AG985" s="83"/>
      <c r="AH985" s="83"/>
      <c r="AI985" s="83"/>
      <c r="AJ985" s="83"/>
      <c r="AK985" s="83"/>
      <c r="AL985" s="83"/>
      <c r="AM985" s="83">
        <v>0.48</v>
      </c>
      <c r="AN985" s="58"/>
      <c r="AO985" s="58"/>
      <c r="AP985" s="83"/>
      <c r="AQ985" s="58"/>
      <c r="AR985" s="58">
        <v>5095</v>
      </c>
      <c r="AS985" s="193">
        <f t="shared" si="1204"/>
        <v>5095.1266000000005</v>
      </c>
      <c r="AT985" s="248" t="str">
        <f t="shared" si="1205"/>
        <v/>
      </c>
      <c r="AU985" s="58">
        <v>1514</v>
      </c>
      <c r="AV985" s="58">
        <v>29.6</v>
      </c>
      <c r="AW985" s="58">
        <v>254.5</v>
      </c>
      <c r="AX985" s="58">
        <v>2700</v>
      </c>
      <c r="AY985" s="58">
        <v>94.8</v>
      </c>
      <c r="AZ985" s="68">
        <v>330.7</v>
      </c>
      <c r="BA985" s="58">
        <v>2.6</v>
      </c>
      <c r="BB985" s="58">
        <v>71.8</v>
      </c>
      <c r="BC985" s="58">
        <v>8.1999999999999993</v>
      </c>
      <c r="BD985" s="58">
        <v>2.4</v>
      </c>
      <c r="BE985" s="58">
        <v>2.0299999999999998</v>
      </c>
      <c r="BF985" s="58">
        <v>0.32</v>
      </c>
      <c r="BG985" s="58"/>
      <c r="BH985" s="58">
        <v>2.2999999999999998</v>
      </c>
      <c r="BI985" s="58">
        <v>0.02</v>
      </c>
      <c r="BJ985" s="58">
        <v>0</v>
      </c>
      <c r="BK985" s="58">
        <v>0</v>
      </c>
      <c r="BL985" s="58"/>
      <c r="BM985" s="58">
        <v>77.5</v>
      </c>
      <c r="BN985" s="68">
        <v>4.2</v>
      </c>
      <c r="BO985" s="81"/>
      <c r="BP985" s="81"/>
      <c r="BQ985" s="81">
        <v>26.8</v>
      </c>
      <c r="BR985" s="81">
        <v>90</v>
      </c>
      <c r="BS985" s="81"/>
      <c r="BT985" s="81"/>
      <c r="BU985" s="81"/>
      <c r="BV985" s="81"/>
      <c r="BW985" s="81"/>
      <c r="BX985" s="81"/>
      <c r="BY985" s="81"/>
      <c r="BZ985" s="81"/>
      <c r="CA985" s="81"/>
      <c r="CB985" s="81"/>
      <c r="CC985" s="81"/>
      <c r="CD985" s="81"/>
      <c r="CE985" s="81"/>
      <c r="CF985" s="81"/>
      <c r="CG985" s="81"/>
      <c r="CH985" s="81">
        <v>9.8000000000000007</v>
      </c>
      <c r="CI985" s="81"/>
      <c r="CJ985" s="81"/>
      <c r="CK985" s="81"/>
      <c r="CL985" s="82">
        <v>30</v>
      </c>
      <c r="CM985" s="81"/>
      <c r="CN985" s="81">
        <v>245</v>
      </c>
      <c r="CO985" s="81" t="s">
        <v>1322</v>
      </c>
      <c r="CP985" s="58"/>
      <c r="CQ985" s="68"/>
      <c r="CR985" s="58"/>
      <c r="CS985" s="58"/>
      <c r="CT985" s="58"/>
      <c r="CU985" s="58"/>
      <c r="CV985" s="58"/>
      <c r="CW985" s="58"/>
      <c r="CX985" s="58"/>
      <c r="CY985" s="58"/>
      <c r="CZ985" s="58"/>
      <c r="DA985" s="68"/>
      <c r="DB985" s="81"/>
      <c r="DC985" s="81"/>
      <c r="DD985" s="81"/>
      <c r="DE985" s="81"/>
      <c r="DF985" s="81"/>
      <c r="DG985" s="81"/>
      <c r="DH985" s="81"/>
      <c r="DI985" s="81"/>
      <c r="DJ985" s="81"/>
      <c r="DK985" s="103"/>
      <c r="DL985" s="103"/>
      <c r="DM985" s="103"/>
      <c r="DN985" s="81"/>
      <c r="DO985" s="81"/>
      <c r="DP985" s="103"/>
      <c r="DQ985" s="103"/>
      <c r="DR985" s="103"/>
      <c r="DS985" s="104"/>
      <c r="DT985" s="50">
        <f t="shared" si="1141"/>
        <v>0</v>
      </c>
      <c r="DU985" s="73">
        <f t="shared" si="1142"/>
        <v>1</v>
      </c>
      <c r="DV985" s="73">
        <f t="shared" si="1143"/>
        <v>0</v>
      </c>
      <c r="DW985" s="73">
        <f t="shared" si="1144"/>
        <v>0</v>
      </c>
      <c r="DX985" s="73">
        <f t="shared" si="1145"/>
        <v>0</v>
      </c>
      <c r="DY985" s="125">
        <f t="shared" si="1146"/>
        <v>0</v>
      </c>
      <c r="DZ985" s="73">
        <f t="shared" si="1147"/>
        <v>1</v>
      </c>
      <c r="EA985" s="19">
        <f t="shared" si="1148"/>
        <v>0</v>
      </c>
      <c r="EB985" s="50">
        <f t="shared" si="1149"/>
        <v>0</v>
      </c>
      <c r="EC985" s="19">
        <f t="shared" si="1150"/>
        <v>0</v>
      </c>
      <c r="ED985" s="19">
        <f t="shared" si="1151"/>
        <v>1</v>
      </c>
      <c r="EE985" s="19">
        <f t="shared" si="1152"/>
        <v>0</v>
      </c>
      <c r="EF985" s="50">
        <f t="shared" si="1153"/>
        <v>0</v>
      </c>
      <c r="EG985" s="19">
        <f t="shared" si="1154"/>
        <v>1</v>
      </c>
      <c r="EH985" s="19">
        <f t="shared" si="1155"/>
        <v>0</v>
      </c>
      <c r="EI985" s="50">
        <f t="shared" si="1156"/>
        <v>0</v>
      </c>
      <c r="EJ985" s="125">
        <f t="shared" si="1157"/>
        <v>1</v>
      </c>
      <c r="EK985">
        <f t="shared" si="1158"/>
        <v>1514</v>
      </c>
      <c r="EL985">
        <f t="shared" si="1159"/>
        <v>71.8</v>
      </c>
      <c r="EM985">
        <f t="shared" si="1160"/>
        <v>29.6</v>
      </c>
      <c r="EN985">
        <f t="shared" si="1161"/>
        <v>254.5</v>
      </c>
      <c r="EO985">
        <f t="shared" si="1162"/>
        <v>0.32</v>
      </c>
      <c r="EP985">
        <f t="shared" si="1163"/>
        <v>2.0299999999999998</v>
      </c>
      <c r="EQ985">
        <f t="shared" si="1164"/>
        <v>330.7</v>
      </c>
      <c r="ER985" t="str">
        <f t="shared" si="1165"/>
        <v/>
      </c>
      <c r="ES985">
        <f t="shared" si="1166"/>
        <v>0</v>
      </c>
      <c r="ET985">
        <f t="shared" si="1167"/>
        <v>94.8</v>
      </c>
      <c r="EU985" s="61">
        <f t="shared" si="1168"/>
        <v>2700</v>
      </c>
      <c r="EV985" s="53" t="e">
        <f>IF(ISNUMBER(EK985),EK985*#REF!,"")</f>
        <v>#REF!</v>
      </c>
      <c r="EW985" s="53" t="e">
        <f>IF(ISNUMBER(EL985),EL985*#REF!,"")</f>
        <v>#REF!</v>
      </c>
      <c r="EX985" s="53" t="e">
        <f>IF(ISNUMBER(EM985),EM985*#REF!,"")</f>
        <v>#REF!</v>
      </c>
      <c r="EY985" s="53" t="e">
        <f>IF(ISNUMBER(EN985),EN985*#REF!,"")</f>
        <v>#REF!</v>
      </c>
      <c r="EZ985" s="53" t="e">
        <f>IF(ISNUMBER(EO985),EO985*#REF!,"")</f>
        <v>#REF!</v>
      </c>
      <c r="FA985" s="53" t="e">
        <f>IF(ISNUMBER(EP985),EP985*#REF!,"")</f>
        <v>#REF!</v>
      </c>
      <c r="FB985" s="53" t="e">
        <f>IF(ISNUMBER(EQ985),EQ985*#REF!,"")</f>
        <v>#REF!</v>
      </c>
      <c r="FC985" s="53" t="str">
        <f>IF(ISNUMBER(ER985),ER985*#REF!,"")</f>
        <v/>
      </c>
      <c r="FD985" s="53" t="e">
        <f>IF(ISNUMBER(ES985),ES985*#REF!,"")</f>
        <v>#REF!</v>
      </c>
      <c r="FE985" s="53" t="e">
        <f>IF(ISNUMBER(ET985),ET985*#REF!,"")</f>
        <v>#REF!</v>
      </c>
      <c r="FF985" s="52" t="e">
        <f>IF(ISNUMBER(EU985),EU985*#REF!,"")</f>
        <v>#REF!</v>
      </c>
      <c r="FG985" s="55" t="str">
        <f t="shared" si="1169"/>
        <v/>
      </c>
      <c r="FH985" s="55" t="str">
        <f t="shared" si="1170"/>
        <v/>
      </c>
      <c r="FI985" s="55" t="str">
        <f t="shared" si="1171"/>
        <v/>
      </c>
      <c r="FJ985" s="55" t="str">
        <f t="shared" si="1172"/>
        <v/>
      </c>
      <c r="FK985" s="55" t="str">
        <f t="shared" si="1173"/>
        <v/>
      </c>
      <c r="FL985" s="55" t="str">
        <f t="shared" si="1174"/>
        <v/>
      </c>
      <c r="FM985" s="55" t="str">
        <f t="shared" si="1175"/>
        <v/>
      </c>
      <c r="FN985" s="55" t="str">
        <f t="shared" si="1176"/>
        <v/>
      </c>
      <c r="FO985" s="55" t="str">
        <f t="shared" si="1177"/>
        <v/>
      </c>
      <c r="FP985" s="55" t="str">
        <f t="shared" si="1178"/>
        <v/>
      </c>
      <c r="FQ985" s="59" t="str">
        <f t="shared" si="1179"/>
        <v/>
      </c>
      <c r="FR985" s="53" t="str">
        <f t="shared" si="1202"/>
        <v/>
      </c>
      <c r="FS985" s="53" t="e">
        <f t="shared" si="1180"/>
        <v>#VALUE!</v>
      </c>
      <c r="FT985" s="19" t="e">
        <f t="shared" si="1181"/>
        <v>#VALUE!</v>
      </c>
      <c r="FU985" s="19" t="e">
        <f t="shared" si="1182"/>
        <v>#VALUE!</v>
      </c>
      <c r="FV985" s="19" t="e">
        <f t="shared" si="1183"/>
        <v>#VALUE!</v>
      </c>
      <c r="FW985" s="50" t="e">
        <f t="shared" si="1184"/>
        <v>#VALUE!</v>
      </c>
      <c r="FX985" s="120">
        <f t="shared" si="1185"/>
        <v>0</v>
      </c>
      <c r="FY985" s="120">
        <f t="shared" si="1186"/>
        <v>0</v>
      </c>
      <c r="FZ985" s="120">
        <f t="shared" si="1187"/>
        <v>0</v>
      </c>
      <c r="GA985" s="120">
        <f t="shared" si="1188"/>
        <v>0</v>
      </c>
      <c r="GB985" s="120">
        <f t="shared" si="1189"/>
        <v>0</v>
      </c>
      <c r="GC985" s="120">
        <f t="shared" si="1190"/>
        <v>0</v>
      </c>
      <c r="GD985" s="120">
        <f t="shared" si="1191"/>
        <v>0</v>
      </c>
      <c r="GE985" s="120">
        <f t="shared" si="1192"/>
        <v>0</v>
      </c>
      <c r="GF985" s="120">
        <f t="shared" si="1193"/>
        <v>0</v>
      </c>
      <c r="GG985">
        <f t="shared" si="1194"/>
        <v>0</v>
      </c>
      <c r="GH985">
        <f t="shared" si="1195"/>
        <v>0</v>
      </c>
      <c r="GI985">
        <v>6</v>
      </c>
      <c r="GJ985" t="str">
        <f t="shared" si="1196"/>
        <v/>
      </c>
    </row>
    <row r="986" spans="1:192" x14ac:dyDescent="0.2">
      <c r="A986" s="50">
        <f t="shared" si="1197"/>
        <v>985</v>
      </c>
      <c r="B986" s="58" t="s">
        <v>135</v>
      </c>
      <c r="C986" s="58" t="s">
        <v>213</v>
      </c>
      <c r="D986" s="58"/>
      <c r="E986" s="58" t="s">
        <v>3062</v>
      </c>
      <c r="F986" s="274">
        <v>3445381</v>
      </c>
      <c r="G986" s="274">
        <v>5549697</v>
      </c>
      <c r="H986" s="77">
        <f t="shared" ref="H986:H1036" si="1206">(MOD(F986,1000000)*0.9996)+125.57</f>
        <v>445328.41760000004</v>
      </c>
      <c r="I986" s="77">
        <f t="shared" ref="I986:I1036" si="1207">G986*0.9996+439.79</f>
        <v>5547916.9112</v>
      </c>
      <c r="J986" s="19">
        <v>119.22</v>
      </c>
      <c r="K986" s="83" t="s">
        <v>1333</v>
      </c>
      <c r="L986" s="83">
        <v>28.5</v>
      </c>
      <c r="M986" s="83"/>
      <c r="O986" s="72">
        <f>J986+0.25</f>
        <v>119.47</v>
      </c>
      <c r="P986" s="72"/>
      <c r="Q986" s="58" t="s">
        <v>2843</v>
      </c>
      <c r="R986" s="58" t="s">
        <v>2905</v>
      </c>
      <c r="S986" s="58" t="s">
        <v>1327</v>
      </c>
      <c r="T986" s="241" t="str">
        <f t="shared" ref="T986:T1036" si="1208">IF(EA986=1,"T","-")</f>
        <v>-</v>
      </c>
      <c r="U986" s="241" t="str">
        <f t="shared" ref="U986:U1036" si="1209">IF(ED986=1,"M","-")</f>
        <v>M</v>
      </c>
      <c r="V986" s="241" t="str">
        <f t="shared" ref="V986:V1036" si="1210">IF(EE986=1,"B","-")</f>
        <v>-</v>
      </c>
      <c r="W986" s="241" t="str">
        <f t="shared" si="1201"/>
        <v>-</v>
      </c>
      <c r="X986" s="260">
        <f t="shared" si="1200"/>
        <v>6</v>
      </c>
      <c r="Y986" s="261" t="str">
        <f t="shared" si="1203"/>
        <v/>
      </c>
      <c r="Z986" s="56"/>
      <c r="AA986" s="83" t="s">
        <v>2568</v>
      </c>
      <c r="AB986" s="77">
        <v>3</v>
      </c>
      <c r="AC986" s="58" t="s">
        <v>279</v>
      </c>
      <c r="AD986" s="58" t="s">
        <v>2569</v>
      </c>
      <c r="AE986" s="68"/>
      <c r="AF986" s="83">
        <v>17.399999999999999</v>
      </c>
      <c r="AG986" s="83">
        <v>7730</v>
      </c>
      <c r="AH986" s="83">
        <v>6.3</v>
      </c>
      <c r="AI986" s="83"/>
      <c r="AJ986" s="83"/>
      <c r="AK986" s="83"/>
      <c r="AL986" s="83"/>
      <c r="AM986" s="83">
        <v>0.1</v>
      </c>
      <c r="AN986" s="58"/>
      <c r="AO986" s="58"/>
      <c r="AP986" s="83"/>
      <c r="AQ986" s="58"/>
      <c r="AR986" s="58">
        <v>4761</v>
      </c>
      <c r="AS986" s="193">
        <f t="shared" si="1204"/>
        <v>4682.0249999999996</v>
      </c>
      <c r="AT986" s="248" t="str">
        <f t="shared" si="1205"/>
        <v/>
      </c>
      <c r="AU986" s="58">
        <v>1395</v>
      </c>
      <c r="AV986" s="58">
        <v>29.7</v>
      </c>
      <c r="AW986" s="58">
        <v>240</v>
      </c>
      <c r="AX986" s="58">
        <v>2485</v>
      </c>
      <c r="AY986" s="58">
        <v>98.6</v>
      </c>
      <c r="AZ986" s="68">
        <v>348</v>
      </c>
      <c r="BA986" s="58">
        <v>4.4000000000000004</v>
      </c>
      <c r="BB986" s="64">
        <v>62</v>
      </c>
      <c r="BC986" s="58">
        <v>12.5</v>
      </c>
      <c r="BD986" s="58">
        <v>1.9</v>
      </c>
      <c r="BE986" s="58">
        <v>0.9</v>
      </c>
      <c r="BF986" s="58">
        <v>0.22</v>
      </c>
      <c r="BG986" s="58">
        <v>0.63</v>
      </c>
      <c r="BH986" s="58">
        <v>2.5</v>
      </c>
      <c r="BI986" s="58">
        <v>2.1999999999999999E-2</v>
      </c>
      <c r="BJ986" s="58"/>
      <c r="BK986" s="58"/>
      <c r="BL986" s="58"/>
      <c r="BM986" s="58"/>
      <c r="BN986" s="68"/>
      <c r="BO986" s="81"/>
      <c r="BP986" s="81"/>
      <c r="BQ986" s="81"/>
      <c r="BR986" s="81">
        <v>160</v>
      </c>
      <c r="BS986" s="81"/>
      <c r="BT986" s="81"/>
      <c r="BU986" s="81"/>
      <c r="BV986" s="81"/>
      <c r="BW986" s="81">
        <v>33</v>
      </c>
      <c r="BX986" s="81"/>
      <c r="BY986" s="81"/>
      <c r="BZ986" s="81"/>
      <c r="CA986" s="81"/>
      <c r="CB986" s="81"/>
      <c r="CC986" s="81">
        <v>460</v>
      </c>
      <c r="CD986" s="81"/>
      <c r="CE986" s="81"/>
      <c r="CF986" s="81"/>
      <c r="CG986" s="81"/>
      <c r="CH986" s="81"/>
      <c r="CI986" s="81"/>
      <c r="CJ986" s="81"/>
      <c r="CK986" s="81"/>
      <c r="CL986" s="82"/>
      <c r="CM986" s="81"/>
      <c r="CN986" s="90" t="s">
        <v>3088</v>
      </c>
      <c r="CO986" s="81"/>
      <c r="CP986" s="58"/>
      <c r="CQ986" s="68"/>
      <c r="CR986" s="58"/>
      <c r="CS986" s="58"/>
      <c r="DB986" s="103"/>
      <c r="DC986" s="103"/>
      <c r="DD986" s="103"/>
      <c r="DE986" s="103"/>
      <c r="DF986" s="103"/>
      <c r="DG986" s="103"/>
      <c r="DH986" s="103"/>
      <c r="DI986" s="103"/>
      <c r="DJ986" s="103"/>
      <c r="DK986" s="103"/>
      <c r="DL986" s="103"/>
      <c r="DM986" s="103"/>
      <c r="DN986" s="103"/>
      <c r="DO986" s="103"/>
      <c r="DP986" s="103"/>
      <c r="DQ986" s="103"/>
      <c r="DR986" s="103"/>
      <c r="DS986" s="104"/>
      <c r="DT986" s="50">
        <f t="shared" ref="DT986:DT1036" si="1211">IF(AB986=1,1,0)</f>
        <v>0</v>
      </c>
      <c r="DU986" s="73">
        <f t="shared" ref="DU986:DU1036" si="1212">IF(L986&lt;10,1,IF(L986=10,1,0))</f>
        <v>0</v>
      </c>
      <c r="DV986" s="73">
        <f t="shared" ref="DV986:DV1036" si="1213">IF(DU986=1,0,IF(L986&lt;100,1,IF(L986=100,1,0)))</f>
        <v>1</v>
      </c>
      <c r="DW986" s="73">
        <f t="shared" ref="DW986:DW1036" si="1214">IF(DU986+DV986=1,0,IF(L986&lt;400,1,IF(L986=400,1,0)))</f>
        <v>0</v>
      </c>
      <c r="DX986" s="73">
        <f t="shared" ref="DX986:DX1036" si="1215">IF(DU986+DV986+DW986=1,0,IF(L986&lt;10000,1,0))</f>
        <v>0</v>
      </c>
      <c r="DY986" s="125">
        <f t="shared" ref="DY986:DY1036" si="1216">IF(DU986+DV986+DW986+DX986=1,0,1)</f>
        <v>0</v>
      </c>
      <c r="DZ986" s="73">
        <f t="shared" ref="DZ986:DZ1036" si="1217">IF(AF986&lt;20,1,IF(AF986=20,1,0))</f>
        <v>1</v>
      </c>
      <c r="EA986" s="19">
        <f t="shared" ref="EA986:EA1036" si="1218">IF(DZ986=1,0,IF(AF986&lt;100,1,0))</f>
        <v>0</v>
      </c>
      <c r="EB986" s="50">
        <f t="shared" ref="EB986:EB1036" si="1219">IF(DZ986+EA986=1,0,1)</f>
        <v>0</v>
      </c>
      <c r="EC986" s="19">
        <f t="shared" ref="EC986:EC1036" si="1220">IF(EE986+ED986=1,0,IF(AS986&gt;0,1,0))</f>
        <v>0</v>
      </c>
      <c r="ED986" s="19">
        <f t="shared" ref="ED986:ED1036" si="1221">IF(EE986=1,0,IF(AS986&gt;1000,1,IF(AS986=1000,1,0)))</f>
        <v>1</v>
      </c>
      <c r="EE986" s="19">
        <f t="shared" ref="EE986:EE1035" si="1222">IF(AU986+AX986&gt;14000,1,IF(AU986+AX986=14000,1,0))</f>
        <v>0</v>
      </c>
      <c r="EF986" s="50">
        <f t="shared" ref="EF986:EF1036" si="1223">IF(EE986+ED986+EC986=1,0,1)</f>
        <v>0</v>
      </c>
      <c r="EG986" s="19">
        <f t="shared" ref="EG986:EG1036" si="1224">IF(CN986&lt;1000,1,0)</f>
        <v>0</v>
      </c>
      <c r="EH986" s="19">
        <f t="shared" ref="EH986:EH1036" si="1225">IF(EG986=1,0,IF(CN986&lt;100000,1,0))</f>
        <v>0</v>
      </c>
      <c r="EI986" s="50">
        <f t="shared" ref="EI986:EI1036" si="1226">IF(EG986+EH986=1,0,1)</f>
        <v>1</v>
      </c>
      <c r="EJ986" s="125">
        <f t="shared" ref="EJ986:EJ1035" si="1227">SUM(DW986:DX986,EA986,EE986,ED986,EH986)</f>
        <v>1</v>
      </c>
      <c r="EK986">
        <f t="shared" ref="EK986:EK1036" si="1228">IF(ISNUMBER(AU986),AU986,"")</f>
        <v>1395</v>
      </c>
      <c r="EL986">
        <f t="shared" ref="EL986:EL1036" si="1229">IF(ISNUMBER(BB986),BB986,"")</f>
        <v>62</v>
      </c>
      <c r="EM986">
        <f t="shared" ref="EM986:EM1036" si="1230">IF(ISNUMBER(AV986),AV986,"")</f>
        <v>29.7</v>
      </c>
      <c r="EN986">
        <f t="shared" ref="EN986:EN1036" si="1231">IF(ISNUMBER(AW986),AW986,"")</f>
        <v>240</v>
      </c>
      <c r="EO986">
        <f t="shared" ref="EO986:EO1036" si="1232">IF(ISNUMBER(BF986),BF986,"")</f>
        <v>0.22</v>
      </c>
      <c r="EP986">
        <f t="shared" ref="EP986:EP1036" si="1233">IF(ISNUMBER(BE986),BE986,"")</f>
        <v>0.9</v>
      </c>
      <c r="EQ986">
        <f t="shared" ref="EQ986:EQ1036" si="1234">IF(ISNUMBER(AZ986),AZ986,"")</f>
        <v>348</v>
      </c>
      <c r="ER986" t="str">
        <f t="shared" ref="ER986:ER1036" si="1235">IF(ISNUMBER(BL986),BL986,"")</f>
        <v/>
      </c>
      <c r="ES986" t="str">
        <f t="shared" ref="ES986:ES1036" si="1236">IF(ISNUMBER(BJ986),BJ986,"")</f>
        <v/>
      </c>
      <c r="ET986">
        <f t="shared" ref="ET986:ET1036" si="1237">IF(ISNUMBER(AY986),AY986,"")</f>
        <v>98.6</v>
      </c>
      <c r="EU986" s="61">
        <f t="shared" ref="EU986:EU1036" si="1238">IF(ISNUMBER(AX986),AX986,"")</f>
        <v>2485</v>
      </c>
      <c r="EV986" s="53" t="e">
        <f>IF(ISNUMBER(EK986),EK986*#REF!,"")</f>
        <v>#REF!</v>
      </c>
      <c r="EW986" s="53" t="e">
        <f>IF(ISNUMBER(EL986),EL986*#REF!,"")</f>
        <v>#REF!</v>
      </c>
      <c r="EX986" s="53" t="e">
        <f>IF(ISNUMBER(EM986),EM986*#REF!,"")</f>
        <v>#REF!</v>
      </c>
      <c r="EY986" s="53" t="e">
        <f>IF(ISNUMBER(EN986),EN986*#REF!,"")</f>
        <v>#REF!</v>
      </c>
      <c r="EZ986" s="53" t="e">
        <f>IF(ISNUMBER(EO986),EO986*#REF!,"")</f>
        <v>#REF!</v>
      </c>
      <c r="FA986" s="53" t="e">
        <f>IF(ISNUMBER(EP986),EP986*#REF!,"")</f>
        <v>#REF!</v>
      </c>
      <c r="FB986" s="53" t="e">
        <f>IF(ISNUMBER(EQ986),EQ986*#REF!,"")</f>
        <v>#REF!</v>
      </c>
      <c r="FC986" s="53" t="str">
        <f>IF(ISNUMBER(ER986),ER986*#REF!,"")</f>
        <v/>
      </c>
      <c r="FD986" s="53" t="str">
        <f>IF(ISNUMBER(ES986),ES986*#REF!,"")</f>
        <v/>
      </c>
      <c r="FE986" s="53" t="e">
        <f>IF(ISNUMBER(ET986),ET986*#REF!,"")</f>
        <v>#REF!</v>
      </c>
      <c r="FF986" s="52" t="e">
        <f>IF(ISNUMBER(EU986),EU986*#REF!,"")</f>
        <v>#REF!</v>
      </c>
      <c r="FG986" s="55" t="str">
        <f t="shared" ref="FG986:FG1036" si="1239">IF(ISNUMBER(EV986),EV986/SUM($EV986:$FA986)*100,"")</f>
        <v/>
      </c>
      <c r="FH986" s="55" t="str">
        <f t="shared" ref="FH986:FH1036" si="1240">IF(ISNUMBER(EW986),EW986/SUM($EV986:$FA986)*100,"")</f>
        <v/>
      </c>
      <c r="FI986" s="55" t="str">
        <f t="shared" ref="FI986:FI1036" si="1241">IF(ISNUMBER(EX986),EX986/SUM($EV986:$FA986)*100,"")</f>
        <v/>
      </c>
      <c r="FJ986" s="55" t="str">
        <f t="shared" ref="FJ986:FJ1036" si="1242">IF(ISNUMBER(EY986),EY986/SUM($EV986:$FA986)*100,"")</f>
        <v/>
      </c>
      <c r="FK986" s="55" t="str">
        <f t="shared" ref="FK986:FK1036" si="1243">IF(ISNUMBER(EZ986),EZ986/SUM($EV986:$FA986)*100,"")</f>
        <v/>
      </c>
      <c r="FL986" s="55" t="str">
        <f t="shared" ref="FL986:FL1036" si="1244">IF(ISNUMBER(FA986),FA986/SUM($EV986:$FA986)*100,"")</f>
        <v/>
      </c>
      <c r="FM986" s="55" t="str">
        <f t="shared" ref="FM986:FM1036" si="1245">IF(ISNUMBER(FB986),FB986/SUM($FB986:$FF986)*100,"")</f>
        <v/>
      </c>
      <c r="FN986" s="55" t="str">
        <f t="shared" ref="FN986:FN1036" si="1246">IF(ISNUMBER(FC986),FC986/SUM($FB986:$FF986)*100,"")</f>
        <v/>
      </c>
      <c r="FO986" s="55" t="str">
        <f t="shared" ref="FO986:FO1036" si="1247">IF(ISNUMBER(FD986),FD986/SUM($FB986:$FF986)*100,"")</f>
        <v/>
      </c>
      <c r="FP986" s="55" t="str">
        <f t="shared" ref="FP986:FP1036" si="1248">IF(ISNUMBER(FE986),FE986/SUM($FB986:$FF986)*100,"")</f>
        <v/>
      </c>
      <c r="FQ986" s="59" t="str">
        <f t="shared" ref="FQ986:FQ1036" si="1249">IF(ISNUMBER(FF986),FF986/SUM($FB986:$FF986)*100,"")</f>
        <v/>
      </c>
      <c r="FR986" s="53" t="str">
        <f t="shared" si="1202"/>
        <v/>
      </c>
      <c r="FS986" s="53" t="e">
        <f t="shared" ref="FS986:FS1036" si="1250">ABS(AT986)</f>
        <v>#VALUE!</v>
      </c>
      <c r="FT986" s="19" t="e">
        <f t="shared" ref="FT986:FT1036" si="1251">IF(FS986=0,1,0)</f>
        <v>#VALUE!</v>
      </c>
      <c r="FU986" s="19" t="e">
        <f t="shared" ref="FU986:FU1036" si="1252">IF(FT986=1,0,IF(FS986&lt;5,1,0))</f>
        <v>#VALUE!</v>
      </c>
      <c r="FV986" s="19" t="e">
        <f t="shared" ref="FV986:FV1036" si="1253">IF(FT986+FU986=1,0,IF(FS986&lt;10,1,0))</f>
        <v>#VALUE!</v>
      </c>
      <c r="FW986" s="50" t="e">
        <f t="shared" ref="FW986:FW1036" si="1254">IF(FT986+FU986+FV986=1,0,1)</f>
        <v>#VALUE!</v>
      </c>
      <c r="FX986" s="120">
        <f t="shared" ref="FX986:FX1036" si="1255">IF(ISNUMBER(FG986),IF(FG986&gt;20,FG986,0),0)</f>
        <v>0</v>
      </c>
      <c r="FY986" s="120">
        <f t="shared" ref="FY986:FY1036" si="1256">IF(ISNUMBER(FJ986),IF(FJ986&gt;20,FJ986,0),0)</f>
        <v>0</v>
      </c>
      <c r="FZ986" s="120">
        <f t="shared" ref="FZ986:FZ1036" si="1257">IF(ISNUMBER(FI986),IF(FI986&gt;20,FI986,0),0)</f>
        <v>0</v>
      </c>
      <c r="GA986" s="120">
        <f t="shared" ref="GA986:GA1036" si="1258">IF(ISNUMBER(FQ986),IF(FQ986&gt;20,FQ986,0),0)</f>
        <v>0</v>
      </c>
      <c r="GB986" s="120">
        <f t="shared" ref="GB986:GB1036" si="1259">IF(ISNUMBER(FM986),IF(FM986&gt;20,FM986,0),0)</f>
        <v>0</v>
      </c>
      <c r="GC986" s="120">
        <f t="shared" ref="GC986:GC1036" si="1260">IF(ISNUMBER(FP986),IF(FP986&gt;20,FP986,0),0)</f>
        <v>0</v>
      </c>
      <c r="GD986" s="120">
        <f t="shared" ref="GD986:GD1036" si="1261">IF(ISNUMBER(FH986),IF(FH986&gt;20,FH986,0),0)</f>
        <v>0</v>
      </c>
      <c r="GE986" s="120">
        <f t="shared" ref="GE986:GE1036" si="1262">IF(ISNUMBER(FL986),IF(FL986&gt;20,FL986,0),0)</f>
        <v>0</v>
      </c>
      <c r="GF986" s="120">
        <f t="shared" ref="GF986:GF1036" si="1263">IF(ISNUMBER(FK986),IF(FK986&gt;20,FK986,0),0)</f>
        <v>0</v>
      </c>
      <c r="GG986">
        <f t="shared" ref="GG986:GG1036" si="1264">IF(GD986&gt;20,GD986,IF(GE986&gt;20,GE986,IF(GF986&gt;20,GF986,0)))</f>
        <v>0</v>
      </c>
      <c r="GH986">
        <f t="shared" ref="GH986:GH1036" si="1265">IF(ISNUMBER(FO986),IF(FO986&gt;20,FO986,0),0)</f>
        <v>0</v>
      </c>
      <c r="GI986">
        <v>6</v>
      </c>
      <c r="GJ986" t="str">
        <f t="shared" ref="GJ986:GJ1036" si="1266">IF(ISNUMBER(FR986),IF(GH986&gt;0,"NO3",IF(GB986+GC986=0,"Cl",IF(GA986+GC986=0,"HCO3",IF(GA986+GB986=0,"SO4",IF(GC986=0,IF(GA986&gt;GB986,"Cl-HCO3","HCO3-Cl"),IF(GB986=0,IF(GA986&gt;GC986,"Cl-SO4","SO4-Cl"),IF(GA986=0,IF(GB986&gt;GC986,"HCO3-SO4","SO4-HCO3"),IF(GA986&gt;GB986,IF(GA986&gt;GC986,IF(GB986&gt;GC986,"Cl-HCO3-SO4","Cl-SO4-HCO3"),"SO4-Cl-HCO3"),IF(GB986&gt;GA986,IF(GB986&gt;GC986,IF(GA986&gt;GC986,"HCO3-Cl-SO4","HCO3-SO4-Cl"),"SO4-HCO3-Cl"),"x"))))))))),"")</f>
        <v/>
      </c>
    </row>
    <row r="987" spans="1:192" ht="15" x14ac:dyDescent="0.25">
      <c r="A987" s="50">
        <f t="shared" si="1197"/>
        <v>986</v>
      </c>
      <c r="B987" s="2" t="s">
        <v>135</v>
      </c>
      <c r="C987" s="2" t="s">
        <v>213</v>
      </c>
      <c r="D987" s="2"/>
      <c r="E987" s="2"/>
      <c r="F987" s="274">
        <v>3445381</v>
      </c>
      <c r="G987" s="274">
        <v>5549697</v>
      </c>
      <c r="H987" s="77">
        <f t="shared" si="1206"/>
        <v>445328.41760000004</v>
      </c>
      <c r="I987" s="77">
        <f t="shared" si="1207"/>
        <v>5547916.9112</v>
      </c>
      <c r="J987" s="19">
        <v>119.22</v>
      </c>
      <c r="K987" s="83" t="s">
        <v>1333</v>
      </c>
      <c r="L987" s="83">
        <v>28.5</v>
      </c>
      <c r="M987" s="83"/>
      <c r="O987" s="72">
        <f>J987+0.25</f>
        <v>119.47</v>
      </c>
      <c r="P987" s="72"/>
      <c r="Q987" s="58" t="s">
        <v>2843</v>
      </c>
      <c r="R987" s="58" t="s">
        <v>2905</v>
      </c>
      <c r="S987" s="58" t="s">
        <v>1327</v>
      </c>
      <c r="T987" s="241" t="str">
        <f t="shared" si="1208"/>
        <v>-</v>
      </c>
      <c r="U987" s="241" t="str">
        <f t="shared" si="1209"/>
        <v>M</v>
      </c>
      <c r="V987" s="241" t="str">
        <f t="shared" si="1210"/>
        <v>-</v>
      </c>
      <c r="W987" s="241" t="str">
        <f t="shared" si="1201"/>
        <v>-</v>
      </c>
      <c r="X987" s="260">
        <f t="shared" si="1200"/>
        <v>6</v>
      </c>
      <c r="Y987" s="261" t="str">
        <f t="shared" si="1203"/>
        <v/>
      </c>
      <c r="Z987" s="56"/>
      <c r="AA987" s="131">
        <v>32239</v>
      </c>
      <c r="AB987" s="73">
        <v>4</v>
      </c>
      <c r="AC987" s="2" t="s">
        <v>958</v>
      </c>
      <c r="AD987" s="2" t="s">
        <v>2072</v>
      </c>
      <c r="AE987" s="57" t="s">
        <v>2073</v>
      </c>
      <c r="AF987" s="66">
        <v>17</v>
      </c>
      <c r="AH987" s="19">
        <v>6.5</v>
      </c>
      <c r="AI987" s="272"/>
      <c r="AS987" s="193">
        <f t="shared" si="1204"/>
        <v>4333</v>
      </c>
      <c r="AT987" s="248" t="str">
        <f t="shared" si="1205"/>
        <v/>
      </c>
      <c r="AU987">
        <v>1312</v>
      </c>
      <c r="AV987">
        <v>26</v>
      </c>
      <c r="AW987">
        <v>222</v>
      </c>
      <c r="AX987">
        <v>2288</v>
      </c>
      <c r="AY987">
        <v>88</v>
      </c>
      <c r="AZ987" s="61">
        <v>343</v>
      </c>
      <c r="BB987">
        <v>54</v>
      </c>
      <c r="BO987" s="90"/>
      <c r="BP987" s="273"/>
      <c r="BQ987" s="90"/>
      <c r="BR987" s="90"/>
      <c r="BS987" s="90"/>
      <c r="BT987" s="90"/>
      <c r="BU987" s="90"/>
      <c r="BV987" s="90"/>
      <c r="BW987" s="90"/>
      <c r="BX987" s="90"/>
      <c r="BY987" s="90"/>
      <c r="BZ987" s="90"/>
      <c r="CA987" s="90"/>
      <c r="CB987" s="90"/>
      <c r="CC987" s="90"/>
      <c r="CD987" s="90"/>
      <c r="CE987" s="90"/>
      <c r="CF987" s="90"/>
      <c r="CG987" s="90"/>
      <c r="CH987" s="90"/>
      <c r="CI987" s="90"/>
      <c r="CJ987" s="90"/>
      <c r="CK987" s="90"/>
      <c r="CL987" s="91"/>
      <c r="CM987" s="90"/>
      <c r="CN987" s="90">
        <v>231</v>
      </c>
      <c r="CO987" s="90"/>
      <c r="DB987" s="103">
        <v>-63.8</v>
      </c>
      <c r="DC987" s="90" t="s">
        <v>2570</v>
      </c>
      <c r="DD987" s="103">
        <v>0.63</v>
      </c>
      <c r="DE987" s="129">
        <v>-10</v>
      </c>
      <c r="DF987" s="103"/>
      <c r="DG987" s="103">
        <v>-9.41</v>
      </c>
      <c r="DH987" s="103"/>
      <c r="DI987" s="103"/>
      <c r="DJ987" s="103">
        <f>SUM(DK987:DM987)</f>
        <v>1.117</v>
      </c>
      <c r="DK987" s="103">
        <v>0.39</v>
      </c>
      <c r="DL987" s="103">
        <v>0.307</v>
      </c>
      <c r="DM987" s="103">
        <v>0.42</v>
      </c>
      <c r="DN987" s="103"/>
      <c r="DO987" s="103"/>
      <c r="DP987" s="103"/>
      <c r="DQ987" s="103"/>
      <c r="DR987" s="103"/>
      <c r="DS987" s="104"/>
      <c r="DT987" s="50">
        <f t="shared" si="1211"/>
        <v>0</v>
      </c>
      <c r="DU987" s="73">
        <f t="shared" si="1212"/>
        <v>0</v>
      </c>
      <c r="DV987" s="73">
        <f t="shared" si="1213"/>
        <v>1</v>
      </c>
      <c r="DW987" s="73">
        <f t="shared" si="1214"/>
        <v>0</v>
      </c>
      <c r="DX987" s="73">
        <f t="shared" si="1215"/>
        <v>0</v>
      </c>
      <c r="DY987" s="125">
        <f t="shared" si="1216"/>
        <v>0</v>
      </c>
      <c r="DZ987" s="73">
        <f t="shared" si="1217"/>
        <v>1</v>
      </c>
      <c r="EA987" s="19">
        <f t="shared" si="1218"/>
        <v>0</v>
      </c>
      <c r="EB987" s="50">
        <f t="shared" si="1219"/>
        <v>0</v>
      </c>
      <c r="EC987" s="19">
        <f t="shared" si="1220"/>
        <v>0</v>
      </c>
      <c r="ED987" s="19">
        <f t="shared" si="1221"/>
        <v>1</v>
      </c>
      <c r="EE987" s="19">
        <f t="shared" si="1222"/>
        <v>0</v>
      </c>
      <c r="EF987" s="50">
        <f t="shared" si="1223"/>
        <v>0</v>
      </c>
      <c r="EG987" s="19">
        <f t="shared" si="1224"/>
        <v>1</v>
      </c>
      <c r="EH987" s="19">
        <f t="shared" si="1225"/>
        <v>0</v>
      </c>
      <c r="EI987" s="50">
        <f t="shared" si="1226"/>
        <v>0</v>
      </c>
      <c r="EJ987" s="125">
        <f t="shared" si="1227"/>
        <v>1</v>
      </c>
      <c r="EK987">
        <f t="shared" si="1228"/>
        <v>1312</v>
      </c>
      <c r="EL987">
        <f t="shared" si="1229"/>
        <v>54</v>
      </c>
      <c r="EM987">
        <f t="shared" si="1230"/>
        <v>26</v>
      </c>
      <c r="EN987">
        <f t="shared" si="1231"/>
        <v>222</v>
      </c>
      <c r="EO987" t="str">
        <f t="shared" si="1232"/>
        <v/>
      </c>
      <c r="EP987" t="str">
        <f t="shared" si="1233"/>
        <v/>
      </c>
      <c r="EQ987">
        <f t="shared" si="1234"/>
        <v>343</v>
      </c>
      <c r="ER987" t="str">
        <f t="shared" si="1235"/>
        <v/>
      </c>
      <c r="ES987" t="str">
        <f t="shared" si="1236"/>
        <v/>
      </c>
      <c r="ET987">
        <f t="shared" si="1237"/>
        <v>88</v>
      </c>
      <c r="EU987" s="61">
        <f t="shared" si="1238"/>
        <v>2288</v>
      </c>
      <c r="EV987" s="53" t="e">
        <f>IF(ISNUMBER(EK987),EK987*#REF!,"")</f>
        <v>#REF!</v>
      </c>
      <c r="EW987" s="53" t="e">
        <f>IF(ISNUMBER(EL987),EL987*#REF!,"")</f>
        <v>#REF!</v>
      </c>
      <c r="EX987" s="53" t="e">
        <f>IF(ISNUMBER(EM987),EM987*#REF!,"")</f>
        <v>#REF!</v>
      </c>
      <c r="EY987" s="53" t="e">
        <f>IF(ISNUMBER(EN987),EN987*#REF!,"")</f>
        <v>#REF!</v>
      </c>
      <c r="EZ987" s="53" t="str">
        <f>IF(ISNUMBER(EO987),EO987*#REF!,"")</f>
        <v/>
      </c>
      <c r="FA987" s="53" t="str">
        <f>IF(ISNUMBER(EP987),EP987*#REF!,"")</f>
        <v/>
      </c>
      <c r="FB987" s="53" t="e">
        <f>IF(ISNUMBER(EQ987),EQ987*#REF!,"")</f>
        <v>#REF!</v>
      </c>
      <c r="FC987" s="53" t="str">
        <f>IF(ISNUMBER(ER987),ER987*#REF!,"")</f>
        <v/>
      </c>
      <c r="FD987" s="53" t="str">
        <f>IF(ISNUMBER(ES987),ES987*#REF!,"")</f>
        <v/>
      </c>
      <c r="FE987" s="53" t="e">
        <f>IF(ISNUMBER(ET987),ET987*#REF!,"")</f>
        <v>#REF!</v>
      </c>
      <c r="FF987" s="52" t="e">
        <f>IF(ISNUMBER(EU987),EU987*#REF!,"")</f>
        <v>#REF!</v>
      </c>
      <c r="FG987" s="55" t="str">
        <f t="shared" si="1239"/>
        <v/>
      </c>
      <c r="FH987" s="55" t="str">
        <f t="shared" si="1240"/>
        <v/>
      </c>
      <c r="FI987" s="55" t="str">
        <f t="shared" si="1241"/>
        <v/>
      </c>
      <c r="FJ987" s="55" t="str">
        <f t="shared" si="1242"/>
        <v/>
      </c>
      <c r="FK987" s="55" t="str">
        <f t="shared" si="1243"/>
        <v/>
      </c>
      <c r="FL987" s="55" t="str">
        <f t="shared" si="1244"/>
        <v/>
      </c>
      <c r="FM987" s="55" t="str">
        <f t="shared" si="1245"/>
        <v/>
      </c>
      <c r="FN987" s="55" t="str">
        <f t="shared" si="1246"/>
        <v/>
      </c>
      <c r="FO987" s="55" t="str">
        <f t="shared" si="1247"/>
        <v/>
      </c>
      <c r="FP987" s="55" t="str">
        <f t="shared" si="1248"/>
        <v/>
      </c>
      <c r="FQ987" s="59" t="str">
        <f t="shared" si="1249"/>
        <v/>
      </c>
      <c r="FR987" s="53" t="str">
        <f t="shared" si="1202"/>
        <v/>
      </c>
      <c r="FS987" s="53" t="e">
        <f t="shared" si="1250"/>
        <v>#VALUE!</v>
      </c>
      <c r="FT987" s="19" t="e">
        <f t="shared" si="1251"/>
        <v>#VALUE!</v>
      </c>
      <c r="FU987" s="19" t="e">
        <f t="shared" si="1252"/>
        <v>#VALUE!</v>
      </c>
      <c r="FV987" s="19" t="e">
        <f t="shared" si="1253"/>
        <v>#VALUE!</v>
      </c>
      <c r="FW987" s="50" t="e">
        <f t="shared" si="1254"/>
        <v>#VALUE!</v>
      </c>
      <c r="FX987" s="120">
        <f t="shared" si="1255"/>
        <v>0</v>
      </c>
      <c r="FY987" s="120">
        <f t="shared" si="1256"/>
        <v>0</v>
      </c>
      <c r="FZ987" s="120">
        <f t="shared" si="1257"/>
        <v>0</v>
      </c>
      <c r="GA987" s="120">
        <f t="shared" si="1258"/>
        <v>0</v>
      </c>
      <c r="GB987" s="120">
        <f t="shared" si="1259"/>
        <v>0</v>
      </c>
      <c r="GC987" s="120">
        <f t="shared" si="1260"/>
        <v>0</v>
      </c>
      <c r="GD987" s="120">
        <f t="shared" si="1261"/>
        <v>0</v>
      </c>
      <c r="GE987" s="120">
        <f t="shared" si="1262"/>
        <v>0</v>
      </c>
      <c r="GF987" s="120">
        <f t="shared" si="1263"/>
        <v>0</v>
      </c>
      <c r="GG987">
        <f t="shared" si="1264"/>
        <v>0</v>
      </c>
      <c r="GH987">
        <f t="shared" si="1265"/>
        <v>0</v>
      </c>
      <c r="GI987">
        <v>6</v>
      </c>
      <c r="GJ987" t="str">
        <f t="shared" si="1266"/>
        <v/>
      </c>
    </row>
    <row r="988" spans="1:192" x14ac:dyDescent="0.2">
      <c r="A988" s="50">
        <f t="shared" si="1197"/>
        <v>987</v>
      </c>
      <c r="B988" s="58" t="s">
        <v>135</v>
      </c>
      <c r="C988" s="58" t="s">
        <v>213</v>
      </c>
      <c r="D988" s="58"/>
      <c r="E988" s="58"/>
      <c r="F988" s="274">
        <v>3445381</v>
      </c>
      <c r="G988" s="274">
        <v>5549697</v>
      </c>
      <c r="H988" s="77">
        <f t="shared" si="1206"/>
        <v>445328.41760000004</v>
      </c>
      <c r="I988" s="77">
        <f t="shared" si="1207"/>
        <v>5547916.9112</v>
      </c>
      <c r="J988" s="19">
        <v>119.22</v>
      </c>
      <c r="K988" s="83" t="s">
        <v>1333</v>
      </c>
      <c r="L988" s="83">
        <v>28.5</v>
      </c>
      <c r="M988" s="83"/>
      <c r="O988" s="72">
        <f>J988+0.25</f>
        <v>119.47</v>
      </c>
      <c r="P988" s="72"/>
      <c r="Q988" s="58" t="s">
        <v>2843</v>
      </c>
      <c r="R988" s="58" t="s">
        <v>2905</v>
      </c>
      <c r="S988" s="58" t="s">
        <v>1327</v>
      </c>
      <c r="T988" s="241" t="str">
        <f t="shared" si="1208"/>
        <v>-</v>
      </c>
      <c r="U988" s="241" t="str">
        <f t="shared" si="1209"/>
        <v>M</v>
      </c>
      <c r="V988" s="241" t="str">
        <f t="shared" si="1210"/>
        <v>-</v>
      </c>
      <c r="W988" s="241" t="str">
        <f t="shared" si="1201"/>
        <v>-</v>
      </c>
      <c r="X988" s="260">
        <f t="shared" si="1200"/>
        <v>6</v>
      </c>
      <c r="Y988" s="261" t="str">
        <f t="shared" si="1203"/>
        <v/>
      </c>
      <c r="Z988" s="56"/>
      <c r="AA988" s="69">
        <v>40102</v>
      </c>
      <c r="AB988" s="77">
        <v>5</v>
      </c>
      <c r="AC988" s="58"/>
      <c r="AD988" s="58" t="s">
        <v>2571</v>
      </c>
      <c r="AE988" s="68"/>
      <c r="AF988" s="83">
        <v>17.600000000000001</v>
      </c>
      <c r="AG988" s="83">
        <v>8680</v>
      </c>
      <c r="AH988" s="83">
        <v>6.31</v>
      </c>
      <c r="AI988" s="83"/>
      <c r="AJ988" s="83"/>
      <c r="AK988" s="83"/>
      <c r="AL988" s="83"/>
      <c r="AM988" s="83"/>
      <c r="AN988" s="58"/>
      <c r="AO988" s="58"/>
      <c r="AP988" s="83"/>
      <c r="AQ988" s="58">
        <v>4900</v>
      </c>
      <c r="AR988" s="58"/>
      <c r="AS988" s="193">
        <f t="shared" si="1204"/>
        <v>5097.1840000000002</v>
      </c>
      <c r="AT988" s="248" t="str">
        <f t="shared" si="1205"/>
        <v/>
      </c>
      <c r="AU988" s="58">
        <v>1450</v>
      </c>
      <c r="AV988" s="58">
        <v>31</v>
      </c>
      <c r="AW988" s="58">
        <v>253</v>
      </c>
      <c r="AX988" s="58">
        <v>2730</v>
      </c>
      <c r="AY988" s="58">
        <v>97.6</v>
      </c>
      <c r="AZ988" s="68">
        <v>353</v>
      </c>
      <c r="BA988" s="58">
        <v>2.93</v>
      </c>
      <c r="BB988" s="64">
        <v>75</v>
      </c>
      <c r="BC988" s="58">
        <v>9.7799999999999994</v>
      </c>
      <c r="BD988" s="58">
        <v>2.4500000000000002</v>
      </c>
      <c r="BE988" s="58">
        <v>0.90300000000000002</v>
      </c>
      <c r="BF988" s="58">
        <v>0.27</v>
      </c>
      <c r="BG988" s="58">
        <v>0.48</v>
      </c>
      <c r="BH988" s="58">
        <v>2.42</v>
      </c>
      <c r="BI988" s="58">
        <v>1.4999999999999999E-2</v>
      </c>
      <c r="BJ988" s="58"/>
      <c r="BK988" s="58"/>
      <c r="BL988" s="58"/>
      <c r="BM988" s="58">
        <v>87.36</v>
      </c>
      <c r="BN988" s="68"/>
      <c r="BO988" s="81"/>
      <c r="BP988" s="81"/>
      <c r="BQ988" s="81">
        <v>65</v>
      </c>
      <c r="BR988" s="81">
        <v>171</v>
      </c>
      <c r="BS988" s="81"/>
      <c r="BT988" s="81"/>
      <c r="BU988" s="81"/>
      <c r="BV988" s="81"/>
      <c r="BW988" s="81">
        <v>330</v>
      </c>
      <c r="BX988" s="81"/>
      <c r="BY988" s="81"/>
      <c r="BZ988" s="81"/>
      <c r="CA988" s="81"/>
      <c r="CB988" s="81"/>
      <c r="CC988" s="81">
        <v>410</v>
      </c>
      <c r="CD988" s="81"/>
      <c r="CE988" s="81"/>
      <c r="CF988" s="81"/>
      <c r="CG988" s="81"/>
      <c r="CH988" s="81"/>
      <c r="CI988" s="81"/>
      <c r="CJ988" s="81"/>
      <c r="CK988" s="81"/>
      <c r="CL988" s="82"/>
      <c r="CM988" s="81">
        <v>0.6</v>
      </c>
      <c r="CN988" s="90">
        <v>175.2</v>
      </c>
      <c r="CO988" s="81"/>
      <c r="CP988" s="58"/>
      <c r="CQ988" s="68"/>
      <c r="CR988" s="58"/>
      <c r="CS988" s="58"/>
      <c r="DB988" s="103"/>
      <c r="DC988" s="103"/>
      <c r="DD988" s="103"/>
      <c r="DE988" s="103"/>
      <c r="DF988" s="103"/>
      <c r="DG988" s="103"/>
      <c r="DH988" s="103"/>
      <c r="DI988" s="103"/>
      <c r="DJ988" s="103">
        <f>SUM(DL988:DM988)</f>
        <v>0.99</v>
      </c>
      <c r="DK988" s="103"/>
      <c r="DL988" s="103">
        <v>0.44</v>
      </c>
      <c r="DM988" s="103">
        <v>0.55000000000000004</v>
      </c>
      <c r="DN988" s="103"/>
      <c r="DO988" s="103"/>
      <c r="DP988" s="103"/>
      <c r="DQ988" s="103"/>
      <c r="DR988" s="103"/>
      <c r="DS988" s="104"/>
      <c r="DT988" s="50">
        <f t="shared" si="1211"/>
        <v>0</v>
      </c>
      <c r="DU988" s="73">
        <f t="shared" si="1212"/>
        <v>0</v>
      </c>
      <c r="DV988" s="73">
        <f t="shared" si="1213"/>
        <v>1</v>
      </c>
      <c r="DW988" s="73">
        <f t="shared" si="1214"/>
        <v>0</v>
      </c>
      <c r="DX988" s="73">
        <f t="shared" si="1215"/>
        <v>0</v>
      </c>
      <c r="DY988" s="125">
        <f t="shared" si="1216"/>
        <v>0</v>
      </c>
      <c r="DZ988" s="73">
        <f t="shared" si="1217"/>
        <v>1</v>
      </c>
      <c r="EA988" s="19">
        <f t="shared" si="1218"/>
        <v>0</v>
      </c>
      <c r="EB988" s="50">
        <f t="shared" si="1219"/>
        <v>0</v>
      </c>
      <c r="EC988" s="19">
        <f t="shared" si="1220"/>
        <v>0</v>
      </c>
      <c r="ED988" s="19">
        <f t="shared" si="1221"/>
        <v>1</v>
      </c>
      <c r="EE988" s="19">
        <f t="shared" si="1222"/>
        <v>0</v>
      </c>
      <c r="EF988" s="50">
        <f t="shared" si="1223"/>
        <v>0</v>
      </c>
      <c r="EG988" s="19">
        <f t="shared" si="1224"/>
        <v>1</v>
      </c>
      <c r="EH988" s="19">
        <f t="shared" si="1225"/>
        <v>0</v>
      </c>
      <c r="EI988" s="50">
        <f t="shared" si="1226"/>
        <v>0</v>
      </c>
      <c r="EJ988" s="125">
        <f t="shared" si="1227"/>
        <v>1</v>
      </c>
      <c r="EK988">
        <f t="shared" si="1228"/>
        <v>1450</v>
      </c>
      <c r="EL988">
        <f t="shared" si="1229"/>
        <v>75</v>
      </c>
      <c r="EM988">
        <f t="shared" si="1230"/>
        <v>31</v>
      </c>
      <c r="EN988">
        <f t="shared" si="1231"/>
        <v>253</v>
      </c>
      <c r="EO988">
        <f t="shared" si="1232"/>
        <v>0.27</v>
      </c>
      <c r="EP988">
        <f t="shared" si="1233"/>
        <v>0.90300000000000002</v>
      </c>
      <c r="EQ988">
        <f t="shared" si="1234"/>
        <v>353</v>
      </c>
      <c r="ER988" t="str">
        <f t="shared" si="1235"/>
        <v/>
      </c>
      <c r="ES988" t="str">
        <f t="shared" si="1236"/>
        <v/>
      </c>
      <c r="ET988">
        <f t="shared" si="1237"/>
        <v>97.6</v>
      </c>
      <c r="EU988" s="61">
        <f t="shared" si="1238"/>
        <v>2730</v>
      </c>
      <c r="EV988" s="53" t="e">
        <f>IF(ISNUMBER(EK988),EK988*#REF!,"")</f>
        <v>#REF!</v>
      </c>
      <c r="EW988" s="53" t="e">
        <f>IF(ISNUMBER(EL988),EL988*#REF!,"")</f>
        <v>#REF!</v>
      </c>
      <c r="EX988" s="53" t="e">
        <f>IF(ISNUMBER(EM988),EM988*#REF!,"")</f>
        <v>#REF!</v>
      </c>
      <c r="EY988" s="53" t="e">
        <f>IF(ISNUMBER(EN988),EN988*#REF!,"")</f>
        <v>#REF!</v>
      </c>
      <c r="EZ988" s="53" t="e">
        <f>IF(ISNUMBER(EO988),EO988*#REF!,"")</f>
        <v>#REF!</v>
      </c>
      <c r="FA988" s="53" t="e">
        <f>IF(ISNUMBER(EP988),EP988*#REF!,"")</f>
        <v>#REF!</v>
      </c>
      <c r="FB988" s="53" t="e">
        <f>IF(ISNUMBER(EQ988),EQ988*#REF!,"")</f>
        <v>#REF!</v>
      </c>
      <c r="FC988" s="53" t="str">
        <f>IF(ISNUMBER(ER988),ER988*#REF!,"")</f>
        <v/>
      </c>
      <c r="FD988" s="53" t="str">
        <f>IF(ISNUMBER(ES988),ES988*#REF!,"")</f>
        <v/>
      </c>
      <c r="FE988" s="53" t="e">
        <f>IF(ISNUMBER(ET988),ET988*#REF!,"")</f>
        <v>#REF!</v>
      </c>
      <c r="FF988" s="52" t="e">
        <f>IF(ISNUMBER(EU988),EU988*#REF!,"")</f>
        <v>#REF!</v>
      </c>
      <c r="FG988" s="55" t="str">
        <f t="shared" si="1239"/>
        <v/>
      </c>
      <c r="FH988" s="55" t="str">
        <f t="shared" si="1240"/>
        <v/>
      </c>
      <c r="FI988" s="55" t="str">
        <f t="shared" si="1241"/>
        <v/>
      </c>
      <c r="FJ988" s="55" t="str">
        <f t="shared" si="1242"/>
        <v/>
      </c>
      <c r="FK988" s="55" t="str">
        <f t="shared" si="1243"/>
        <v/>
      </c>
      <c r="FL988" s="55" t="str">
        <f t="shared" si="1244"/>
        <v/>
      </c>
      <c r="FM988" s="55" t="str">
        <f t="shared" si="1245"/>
        <v/>
      </c>
      <c r="FN988" s="55" t="str">
        <f t="shared" si="1246"/>
        <v/>
      </c>
      <c r="FO988" s="55" t="str">
        <f t="shared" si="1247"/>
        <v/>
      </c>
      <c r="FP988" s="55" t="str">
        <f t="shared" si="1248"/>
        <v/>
      </c>
      <c r="FQ988" s="59" t="str">
        <f t="shared" si="1249"/>
        <v/>
      </c>
      <c r="FR988" s="53" t="str">
        <f t="shared" si="1202"/>
        <v/>
      </c>
      <c r="FS988" s="53" t="e">
        <f t="shared" si="1250"/>
        <v>#VALUE!</v>
      </c>
      <c r="FT988" s="19" t="e">
        <f t="shared" si="1251"/>
        <v>#VALUE!</v>
      </c>
      <c r="FU988" s="19" t="e">
        <f t="shared" si="1252"/>
        <v>#VALUE!</v>
      </c>
      <c r="FV988" s="19" t="e">
        <f t="shared" si="1253"/>
        <v>#VALUE!</v>
      </c>
      <c r="FW988" s="50" t="e">
        <f t="shared" si="1254"/>
        <v>#VALUE!</v>
      </c>
      <c r="FX988" s="120">
        <f t="shared" si="1255"/>
        <v>0</v>
      </c>
      <c r="FY988" s="120">
        <f t="shared" si="1256"/>
        <v>0</v>
      </c>
      <c r="FZ988" s="120">
        <f t="shared" si="1257"/>
        <v>0</v>
      </c>
      <c r="GA988" s="120">
        <f t="shared" si="1258"/>
        <v>0</v>
      </c>
      <c r="GB988" s="120">
        <f t="shared" si="1259"/>
        <v>0</v>
      </c>
      <c r="GC988" s="120">
        <f t="shared" si="1260"/>
        <v>0</v>
      </c>
      <c r="GD988" s="120">
        <f t="shared" si="1261"/>
        <v>0</v>
      </c>
      <c r="GE988" s="120">
        <f t="shared" si="1262"/>
        <v>0</v>
      </c>
      <c r="GF988" s="120">
        <f t="shared" si="1263"/>
        <v>0</v>
      </c>
      <c r="GG988">
        <f t="shared" si="1264"/>
        <v>0</v>
      </c>
      <c r="GH988">
        <f t="shared" si="1265"/>
        <v>0</v>
      </c>
      <c r="GI988">
        <v>6</v>
      </c>
      <c r="GJ988" t="str">
        <f t="shared" si="1266"/>
        <v/>
      </c>
    </row>
    <row r="989" spans="1:192" x14ac:dyDescent="0.2">
      <c r="A989" s="50">
        <f t="shared" si="1197"/>
        <v>988</v>
      </c>
      <c r="B989" s="58" t="s">
        <v>135</v>
      </c>
      <c r="C989" s="58" t="s">
        <v>892</v>
      </c>
      <c r="D989" s="58" t="s">
        <v>1025</v>
      </c>
      <c r="E989" s="58"/>
      <c r="F989" s="274">
        <v>3445585</v>
      </c>
      <c r="G989" s="274">
        <v>5549920</v>
      </c>
      <c r="H989" s="77">
        <f t="shared" si="1206"/>
        <v>445532.33600000001</v>
      </c>
      <c r="I989" s="77">
        <f t="shared" si="1207"/>
        <v>5548139.8220000006</v>
      </c>
      <c r="J989" s="19">
        <v>121</v>
      </c>
      <c r="K989" s="83" t="s">
        <v>1335</v>
      </c>
      <c r="L989" s="83">
        <v>1.9</v>
      </c>
      <c r="M989" s="83"/>
      <c r="O989" s="72"/>
      <c r="P989" s="72"/>
      <c r="Q989" s="58" t="s">
        <v>2844</v>
      </c>
      <c r="R989" s="58" t="s">
        <v>2905</v>
      </c>
      <c r="S989" s="58" t="s">
        <v>1327</v>
      </c>
      <c r="T989" s="241" t="str">
        <f t="shared" si="1208"/>
        <v>T</v>
      </c>
      <c r="U989" s="241" t="str">
        <f t="shared" si="1209"/>
        <v>M</v>
      </c>
      <c r="V989" s="241" t="str">
        <f t="shared" si="1210"/>
        <v>-</v>
      </c>
      <c r="W989" s="241" t="str">
        <f t="shared" si="1201"/>
        <v>-</v>
      </c>
      <c r="X989" s="260">
        <f t="shared" si="1200"/>
        <v>6</v>
      </c>
      <c r="Y989" s="261" t="str">
        <f t="shared" si="1203"/>
        <v/>
      </c>
      <c r="Z989" s="56"/>
      <c r="AA989" s="69" t="s">
        <v>1653</v>
      </c>
      <c r="AB989" s="77">
        <v>1</v>
      </c>
      <c r="AC989" s="58" t="s">
        <v>610</v>
      </c>
      <c r="AD989" s="58" t="s">
        <v>2572</v>
      </c>
      <c r="AE989" s="70" t="s">
        <v>2573</v>
      </c>
      <c r="AF989" s="83">
        <v>45.4</v>
      </c>
      <c r="AG989" s="83"/>
      <c r="AH989" s="83"/>
      <c r="AI989" s="83"/>
      <c r="AJ989" s="83">
        <v>1.0032799999999999</v>
      </c>
      <c r="AK989" s="83">
        <v>19</v>
      </c>
      <c r="AL989" s="83"/>
      <c r="AM989" s="83">
        <v>0.23</v>
      </c>
      <c r="AN989" s="58"/>
      <c r="AO989" s="58"/>
      <c r="AP989" s="83"/>
      <c r="AQ989" s="58"/>
      <c r="AR989" s="58"/>
      <c r="AS989" s="193">
        <f t="shared" si="1204"/>
        <v>6507.9059999999999</v>
      </c>
      <c r="AT989" s="248" t="str">
        <f t="shared" si="1205"/>
        <v/>
      </c>
      <c r="AU989" s="58">
        <v>2025</v>
      </c>
      <c r="AV989" s="58">
        <v>27.12</v>
      </c>
      <c r="AW989" s="58">
        <v>300.60000000000002</v>
      </c>
      <c r="AX989" s="58">
        <v>3598</v>
      </c>
      <c r="AY989" s="58">
        <v>106.8</v>
      </c>
      <c r="AZ989" s="68">
        <v>279</v>
      </c>
      <c r="BA989" s="58">
        <v>4.3600000000000003</v>
      </c>
      <c r="BB989" s="64">
        <v>81.83</v>
      </c>
      <c r="BC989" s="58">
        <v>8.5540000000000003</v>
      </c>
      <c r="BD989" s="58">
        <v>4.9649999999999999</v>
      </c>
      <c r="BE989" s="58">
        <v>0.995</v>
      </c>
      <c r="BF989" s="58">
        <v>0.40300000000000002</v>
      </c>
      <c r="BG989" s="58"/>
      <c r="BH989" s="58">
        <v>3.1120000000000001</v>
      </c>
      <c r="BI989" s="58">
        <v>1.0999999999999999E-2</v>
      </c>
      <c r="BJ989" s="58" t="s">
        <v>1322</v>
      </c>
      <c r="BK989" s="58"/>
      <c r="BL989" s="58"/>
      <c r="BM989" s="58">
        <v>66.819999999999993</v>
      </c>
      <c r="BN989" s="68" t="s">
        <v>1322</v>
      </c>
      <c r="BO989" s="81"/>
      <c r="BP989" s="81"/>
      <c r="BQ989" s="81">
        <v>81</v>
      </c>
      <c r="BR989" s="81">
        <v>255</v>
      </c>
      <c r="BS989" s="81"/>
      <c r="BT989" s="81"/>
      <c r="BU989" s="81"/>
      <c r="BV989" s="81"/>
      <c r="BW989" s="81" t="s">
        <v>1322</v>
      </c>
      <c r="BX989" s="81" t="s">
        <v>1322</v>
      </c>
      <c r="BY989" s="81"/>
      <c r="BZ989" s="81"/>
      <c r="CA989" s="81"/>
      <c r="CB989" s="81"/>
      <c r="CC989" s="81" t="s">
        <v>1322</v>
      </c>
      <c r="CD989" s="81"/>
      <c r="CE989" s="81"/>
      <c r="CF989" s="81"/>
      <c r="CG989" s="81"/>
      <c r="CH989" s="81"/>
      <c r="CI989" s="81"/>
      <c r="CJ989" s="81"/>
      <c r="CK989" s="81"/>
      <c r="CL989" s="82"/>
      <c r="CM989" s="81"/>
      <c r="CN989" s="90">
        <v>292</v>
      </c>
      <c r="CO989" s="81" t="s">
        <v>1322</v>
      </c>
      <c r="CP989" s="58" t="s">
        <v>1322</v>
      </c>
      <c r="CQ989" s="68"/>
      <c r="CR989" s="58"/>
      <c r="CS989" s="58"/>
      <c r="DB989" s="103"/>
      <c r="DC989" s="103"/>
      <c r="DD989" s="103"/>
      <c r="DE989" s="103"/>
      <c r="DF989" s="103"/>
      <c r="DG989" s="103"/>
      <c r="DH989" s="103"/>
      <c r="DI989" s="103"/>
      <c r="DJ989" s="103"/>
      <c r="DK989" s="103"/>
      <c r="DL989" s="103"/>
      <c r="DM989" s="103"/>
      <c r="DN989" s="103"/>
      <c r="DO989" s="103"/>
      <c r="DP989" s="103"/>
      <c r="DQ989" s="103"/>
      <c r="DR989" s="103"/>
      <c r="DS989" s="104"/>
      <c r="DT989" s="50">
        <f t="shared" si="1211"/>
        <v>1</v>
      </c>
      <c r="DU989" s="73">
        <f t="shared" si="1212"/>
        <v>1</v>
      </c>
      <c r="DV989" s="73">
        <f t="shared" si="1213"/>
        <v>0</v>
      </c>
      <c r="DW989" s="73">
        <f t="shared" si="1214"/>
        <v>0</v>
      </c>
      <c r="DX989" s="73">
        <f t="shared" si="1215"/>
        <v>0</v>
      </c>
      <c r="DY989" s="125">
        <f t="shared" si="1216"/>
        <v>0</v>
      </c>
      <c r="DZ989" s="73">
        <f t="shared" si="1217"/>
        <v>0</v>
      </c>
      <c r="EA989" s="19">
        <f t="shared" si="1218"/>
        <v>1</v>
      </c>
      <c r="EB989" s="50">
        <f t="shared" si="1219"/>
        <v>0</v>
      </c>
      <c r="EC989" s="19">
        <f t="shared" si="1220"/>
        <v>0</v>
      </c>
      <c r="ED989" s="19">
        <f t="shared" si="1221"/>
        <v>1</v>
      </c>
      <c r="EE989" s="19">
        <f t="shared" si="1222"/>
        <v>0</v>
      </c>
      <c r="EF989" s="50">
        <f t="shared" si="1223"/>
        <v>0</v>
      </c>
      <c r="EG989" s="19">
        <f t="shared" si="1224"/>
        <v>1</v>
      </c>
      <c r="EH989" s="19">
        <f t="shared" si="1225"/>
        <v>0</v>
      </c>
      <c r="EI989" s="50">
        <f t="shared" si="1226"/>
        <v>0</v>
      </c>
      <c r="EJ989" s="125">
        <f t="shared" si="1227"/>
        <v>2</v>
      </c>
      <c r="EK989">
        <f t="shared" si="1228"/>
        <v>2025</v>
      </c>
      <c r="EL989">
        <f t="shared" si="1229"/>
        <v>81.83</v>
      </c>
      <c r="EM989">
        <f t="shared" si="1230"/>
        <v>27.12</v>
      </c>
      <c r="EN989">
        <f t="shared" si="1231"/>
        <v>300.60000000000002</v>
      </c>
      <c r="EO989">
        <f t="shared" si="1232"/>
        <v>0.40300000000000002</v>
      </c>
      <c r="EP989">
        <f t="shared" si="1233"/>
        <v>0.995</v>
      </c>
      <c r="EQ989">
        <f t="shared" si="1234"/>
        <v>279</v>
      </c>
      <c r="ER989" t="str">
        <f t="shared" si="1235"/>
        <v/>
      </c>
      <c r="ES989" t="str">
        <f t="shared" si="1236"/>
        <v/>
      </c>
      <c r="ET989">
        <f t="shared" si="1237"/>
        <v>106.8</v>
      </c>
      <c r="EU989" s="61">
        <f t="shared" si="1238"/>
        <v>3598</v>
      </c>
      <c r="EV989" s="53" t="e">
        <f>IF(ISNUMBER(EK989),EK989*#REF!,"")</f>
        <v>#REF!</v>
      </c>
      <c r="EW989" s="53" t="e">
        <f>IF(ISNUMBER(EL989),EL989*#REF!,"")</f>
        <v>#REF!</v>
      </c>
      <c r="EX989" s="53" t="e">
        <f>IF(ISNUMBER(EM989),EM989*#REF!,"")</f>
        <v>#REF!</v>
      </c>
      <c r="EY989" s="53" t="e">
        <f>IF(ISNUMBER(EN989),EN989*#REF!,"")</f>
        <v>#REF!</v>
      </c>
      <c r="EZ989" s="53" t="e">
        <f>IF(ISNUMBER(EO989),EO989*#REF!,"")</f>
        <v>#REF!</v>
      </c>
      <c r="FA989" s="53" t="e">
        <f>IF(ISNUMBER(EP989),EP989*#REF!,"")</f>
        <v>#REF!</v>
      </c>
      <c r="FB989" s="53" t="e">
        <f>IF(ISNUMBER(EQ989),EQ989*#REF!,"")</f>
        <v>#REF!</v>
      </c>
      <c r="FC989" s="53" t="str">
        <f>IF(ISNUMBER(ER989),ER989*#REF!,"")</f>
        <v/>
      </c>
      <c r="FD989" s="53" t="str">
        <f>IF(ISNUMBER(ES989),ES989*#REF!,"")</f>
        <v/>
      </c>
      <c r="FE989" s="53" t="e">
        <f>IF(ISNUMBER(ET989),ET989*#REF!,"")</f>
        <v>#REF!</v>
      </c>
      <c r="FF989" s="52" t="e">
        <f>IF(ISNUMBER(EU989),EU989*#REF!,"")</f>
        <v>#REF!</v>
      </c>
      <c r="FG989" s="55" t="str">
        <f t="shared" si="1239"/>
        <v/>
      </c>
      <c r="FH989" s="55" t="str">
        <f t="shared" si="1240"/>
        <v/>
      </c>
      <c r="FI989" s="55" t="str">
        <f t="shared" si="1241"/>
        <v/>
      </c>
      <c r="FJ989" s="55" t="str">
        <f t="shared" si="1242"/>
        <v/>
      </c>
      <c r="FK989" s="55" t="str">
        <f t="shared" si="1243"/>
        <v/>
      </c>
      <c r="FL989" s="55" t="str">
        <f t="shared" si="1244"/>
        <v/>
      </c>
      <c r="FM989" s="55" t="str">
        <f t="shared" si="1245"/>
        <v/>
      </c>
      <c r="FN989" s="55" t="str">
        <f t="shared" si="1246"/>
        <v/>
      </c>
      <c r="FO989" s="55" t="str">
        <f t="shared" si="1247"/>
        <v/>
      </c>
      <c r="FP989" s="55" t="str">
        <f t="shared" si="1248"/>
        <v/>
      </c>
      <c r="FQ989" s="59" t="str">
        <f t="shared" si="1249"/>
        <v/>
      </c>
      <c r="FR989" s="53" t="str">
        <f t="shared" si="1202"/>
        <v/>
      </c>
      <c r="FS989" s="53" t="e">
        <f t="shared" si="1250"/>
        <v>#VALUE!</v>
      </c>
      <c r="FT989" s="19" t="e">
        <f t="shared" si="1251"/>
        <v>#VALUE!</v>
      </c>
      <c r="FU989" s="19" t="e">
        <f t="shared" si="1252"/>
        <v>#VALUE!</v>
      </c>
      <c r="FV989" s="19" t="e">
        <f t="shared" si="1253"/>
        <v>#VALUE!</v>
      </c>
      <c r="FW989" s="50" t="e">
        <f t="shared" si="1254"/>
        <v>#VALUE!</v>
      </c>
      <c r="FX989" s="120">
        <f t="shared" si="1255"/>
        <v>0</v>
      </c>
      <c r="FY989" s="120">
        <f t="shared" si="1256"/>
        <v>0</v>
      </c>
      <c r="FZ989" s="120">
        <f t="shared" si="1257"/>
        <v>0</v>
      </c>
      <c r="GA989" s="120">
        <f t="shared" si="1258"/>
        <v>0</v>
      </c>
      <c r="GB989" s="120">
        <f t="shared" si="1259"/>
        <v>0</v>
      </c>
      <c r="GC989" s="120">
        <f t="shared" si="1260"/>
        <v>0</v>
      </c>
      <c r="GD989" s="120">
        <f t="shared" si="1261"/>
        <v>0</v>
      </c>
      <c r="GE989" s="120">
        <f t="shared" si="1262"/>
        <v>0</v>
      </c>
      <c r="GF989" s="120">
        <f t="shared" si="1263"/>
        <v>0</v>
      </c>
      <c r="GG989">
        <f t="shared" si="1264"/>
        <v>0</v>
      </c>
      <c r="GH989">
        <f t="shared" si="1265"/>
        <v>0</v>
      </c>
      <c r="GI989">
        <v>6</v>
      </c>
      <c r="GJ989" t="str">
        <f t="shared" si="1266"/>
        <v/>
      </c>
    </row>
    <row r="990" spans="1:192" x14ac:dyDescent="0.2">
      <c r="A990" s="50">
        <f t="shared" ref="A990:A1036" si="1267">A989+1</f>
        <v>989</v>
      </c>
      <c r="B990" t="s">
        <v>135</v>
      </c>
      <c r="C990" t="s">
        <v>212</v>
      </c>
      <c r="F990" s="274">
        <v>3445698</v>
      </c>
      <c r="G990" s="274">
        <v>5550132</v>
      </c>
      <c r="H990" s="77">
        <f t="shared" si="1206"/>
        <v>445645.29080000002</v>
      </c>
      <c r="I990" s="77">
        <f t="shared" si="1207"/>
        <v>5548351.7372000003</v>
      </c>
      <c r="J990" s="19">
        <v>118.75</v>
      </c>
      <c r="K990" s="19" t="s">
        <v>1334</v>
      </c>
      <c r="L990" s="19">
        <v>115</v>
      </c>
      <c r="O990" s="19">
        <v>120.45</v>
      </c>
      <c r="Q990" t="s">
        <v>2843</v>
      </c>
      <c r="R990" s="58" t="s">
        <v>2905</v>
      </c>
      <c r="S990" s="58" t="s">
        <v>1327</v>
      </c>
      <c r="T990" s="241" t="str">
        <f t="shared" si="1208"/>
        <v>T</v>
      </c>
      <c r="U990" s="241" t="str">
        <f t="shared" si="1209"/>
        <v>M</v>
      </c>
      <c r="V990" s="241" t="str">
        <f t="shared" si="1210"/>
        <v>-</v>
      </c>
      <c r="W990" s="241" t="str">
        <f t="shared" si="1201"/>
        <v>-</v>
      </c>
      <c r="X990" s="260">
        <f t="shared" si="1200"/>
        <v>6</v>
      </c>
      <c r="Y990" s="261" t="str">
        <f t="shared" si="1203"/>
        <v/>
      </c>
      <c r="Z990" s="56"/>
      <c r="AA990" s="69" t="s">
        <v>1543</v>
      </c>
      <c r="AB990" s="77">
        <v>1</v>
      </c>
      <c r="AC990" s="58" t="s">
        <v>888</v>
      </c>
      <c r="AD990" s="58" t="s">
        <v>2574</v>
      </c>
      <c r="AE990" s="68"/>
      <c r="AF990" s="83">
        <v>64.400000000000006</v>
      </c>
      <c r="AG990" s="83"/>
      <c r="AH990" s="83"/>
      <c r="AI990" s="83"/>
      <c r="AJ990" s="83">
        <v>1.00471</v>
      </c>
      <c r="AK990" s="83">
        <v>19</v>
      </c>
      <c r="AL990" s="83"/>
      <c r="AM990" s="83">
        <v>2.46</v>
      </c>
      <c r="AN990" s="58"/>
      <c r="AO990" s="58"/>
      <c r="AP990" s="83"/>
      <c r="AQ990" s="58"/>
      <c r="AR990" s="58"/>
      <c r="AS990" s="193">
        <f t="shared" si="1204"/>
        <v>8588.4376999999986</v>
      </c>
      <c r="AT990" s="248" t="str">
        <f t="shared" si="1205"/>
        <v/>
      </c>
      <c r="AU990" s="58">
        <v>2693</v>
      </c>
      <c r="AV990" s="58">
        <v>47.7</v>
      </c>
      <c r="AW990" s="58">
        <v>357.3</v>
      </c>
      <c r="AX990" s="58">
        <v>4665</v>
      </c>
      <c r="AY990" s="58">
        <v>67.34</v>
      </c>
      <c r="AZ990" s="68">
        <v>557</v>
      </c>
      <c r="BA990" s="58">
        <v>4.3129999999999997</v>
      </c>
      <c r="BB990" s="64">
        <v>90.52</v>
      </c>
      <c r="BC990" s="58">
        <v>11.45</v>
      </c>
      <c r="BD990" s="58">
        <v>4.8449999999999998</v>
      </c>
      <c r="BE990" s="58">
        <v>3.129</v>
      </c>
      <c r="BF990" s="58">
        <v>0.58699999999999997</v>
      </c>
      <c r="BG990" s="58"/>
      <c r="BH990" s="58">
        <v>3.8170000000000002</v>
      </c>
      <c r="BI990" s="58">
        <v>3.2000000000000001E-2</v>
      </c>
      <c r="BJ990" s="58" t="s">
        <v>1322</v>
      </c>
      <c r="BK990" s="58"/>
      <c r="BL990" s="58"/>
      <c r="BM990" s="58">
        <v>80.83</v>
      </c>
      <c r="BN990" s="68">
        <v>1.24</v>
      </c>
      <c r="BO990" s="81"/>
      <c r="BP990" s="81"/>
      <c r="BQ990" s="81">
        <v>77.7</v>
      </c>
      <c r="BR990" s="81">
        <v>257</v>
      </c>
      <c r="BS990" s="81"/>
      <c r="BT990" s="81"/>
      <c r="BU990" s="81"/>
      <c r="BV990" s="81"/>
      <c r="BW990" s="81" t="s">
        <v>1322</v>
      </c>
      <c r="BX990" s="81" t="s">
        <v>1322</v>
      </c>
      <c r="BY990" s="81"/>
      <c r="BZ990" s="81"/>
      <c r="CA990" s="81"/>
      <c r="CB990" s="81"/>
      <c r="CC990" s="81" t="s">
        <v>1322</v>
      </c>
      <c r="CD990" s="81"/>
      <c r="CE990" s="81"/>
      <c r="CF990" s="81"/>
      <c r="CG990" s="81"/>
      <c r="CH990" s="81" t="s">
        <v>1322</v>
      </c>
      <c r="CI990" s="81"/>
      <c r="CJ990" s="81"/>
      <c r="CK990" s="81"/>
      <c r="CL990" s="82"/>
      <c r="CM990" s="81"/>
      <c r="CN990" s="90">
        <v>192</v>
      </c>
      <c r="CO990" s="81" t="s">
        <v>1322</v>
      </c>
      <c r="CP990" s="58"/>
      <c r="CQ990" s="68"/>
      <c r="CR990" s="58"/>
      <c r="CS990" s="58"/>
      <c r="DB990" s="103"/>
      <c r="DC990" s="103"/>
      <c r="DD990" s="103"/>
      <c r="DE990" s="103"/>
      <c r="DF990" s="103"/>
      <c r="DG990" s="103"/>
      <c r="DH990" s="103"/>
      <c r="DI990" s="103"/>
      <c r="DJ990" s="103"/>
      <c r="DK990" s="103"/>
      <c r="DL990" s="103"/>
      <c r="DM990" s="103"/>
      <c r="DN990" s="103"/>
      <c r="DO990" s="103"/>
      <c r="DP990" s="103"/>
      <c r="DQ990" s="103"/>
      <c r="DR990" s="103"/>
      <c r="DS990" s="104"/>
      <c r="DT990" s="50">
        <f t="shared" si="1211"/>
        <v>1</v>
      </c>
      <c r="DU990" s="73">
        <f t="shared" si="1212"/>
        <v>0</v>
      </c>
      <c r="DV990" s="73">
        <f t="shared" si="1213"/>
        <v>0</v>
      </c>
      <c r="DW990" s="73">
        <f t="shared" si="1214"/>
        <v>1</v>
      </c>
      <c r="DX990" s="73">
        <f t="shared" si="1215"/>
        <v>0</v>
      </c>
      <c r="DY990" s="125">
        <f t="shared" si="1216"/>
        <v>0</v>
      </c>
      <c r="DZ990" s="73">
        <f t="shared" si="1217"/>
        <v>0</v>
      </c>
      <c r="EA990" s="19">
        <f t="shared" si="1218"/>
        <v>1</v>
      </c>
      <c r="EB990" s="50">
        <f t="shared" si="1219"/>
        <v>0</v>
      </c>
      <c r="EC990" s="19">
        <f t="shared" si="1220"/>
        <v>0</v>
      </c>
      <c r="ED990" s="19">
        <f t="shared" si="1221"/>
        <v>1</v>
      </c>
      <c r="EE990" s="19">
        <f t="shared" si="1222"/>
        <v>0</v>
      </c>
      <c r="EF990" s="50">
        <f t="shared" si="1223"/>
        <v>0</v>
      </c>
      <c r="EG990" s="19">
        <f t="shared" si="1224"/>
        <v>1</v>
      </c>
      <c r="EH990" s="19">
        <f t="shared" si="1225"/>
        <v>0</v>
      </c>
      <c r="EI990" s="50">
        <f t="shared" si="1226"/>
        <v>0</v>
      </c>
      <c r="EJ990" s="125">
        <f t="shared" si="1227"/>
        <v>3</v>
      </c>
      <c r="EK990">
        <f t="shared" si="1228"/>
        <v>2693</v>
      </c>
      <c r="EL990">
        <f t="shared" si="1229"/>
        <v>90.52</v>
      </c>
      <c r="EM990">
        <f t="shared" si="1230"/>
        <v>47.7</v>
      </c>
      <c r="EN990">
        <f t="shared" si="1231"/>
        <v>357.3</v>
      </c>
      <c r="EO990">
        <f t="shared" si="1232"/>
        <v>0.58699999999999997</v>
      </c>
      <c r="EP990">
        <f t="shared" si="1233"/>
        <v>3.129</v>
      </c>
      <c r="EQ990">
        <f t="shared" si="1234"/>
        <v>557</v>
      </c>
      <c r="ER990" t="str">
        <f t="shared" si="1235"/>
        <v/>
      </c>
      <c r="ES990" t="str">
        <f t="shared" si="1236"/>
        <v/>
      </c>
      <c r="ET990">
        <f t="shared" si="1237"/>
        <v>67.34</v>
      </c>
      <c r="EU990" s="61">
        <f t="shared" si="1238"/>
        <v>4665</v>
      </c>
      <c r="EV990" s="53" t="e">
        <f>IF(ISNUMBER(EK990),EK990*#REF!,"")</f>
        <v>#REF!</v>
      </c>
      <c r="EW990" s="53" t="e">
        <f>IF(ISNUMBER(EL990),EL990*#REF!,"")</f>
        <v>#REF!</v>
      </c>
      <c r="EX990" s="53" t="e">
        <f>IF(ISNUMBER(EM990),EM990*#REF!,"")</f>
        <v>#REF!</v>
      </c>
      <c r="EY990" s="53" t="e">
        <f>IF(ISNUMBER(EN990),EN990*#REF!,"")</f>
        <v>#REF!</v>
      </c>
      <c r="EZ990" s="53" t="e">
        <f>IF(ISNUMBER(EO990),EO990*#REF!,"")</f>
        <v>#REF!</v>
      </c>
      <c r="FA990" s="53" t="e">
        <f>IF(ISNUMBER(EP990),EP990*#REF!,"")</f>
        <v>#REF!</v>
      </c>
      <c r="FB990" s="53" t="e">
        <f>IF(ISNUMBER(EQ990),EQ990*#REF!,"")</f>
        <v>#REF!</v>
      </c>
      <c r="FC990" s="53" t="str">
        <f>IF(ISNUMBER(ER990),ER990*#REF!,"")</f>
        <v/>
      </c>
      <c r="FD990" s="53" t="str">
        <f>IF(ISNUMBER(ES990),ES990*#REF!,"")</f>
        <v/>
      </c>
      <c r="FE990" s="53" t="e">
        <f>IF(ISNUMBER(ET990),ET990*#REF!,"")</f>
        <v>#REF!</v>
      </c>
      <c r="FF990" s="52" t="e">
        <f>IF(ISNUMBER(EU990),EU990*#REF!,"")</f>
        <v>#REF!</v>
      </c>
      <c r="FG990" s="55" t="str">
        <f t="shared" si="1239"/>
        <v/>
      </c>
      <c r="FH990" s="55" t="str">
        <f t="shared" si="1240"/>
        <v/>
      </c>
      <c r="FI990" s="55" t="str">
        <f t="shared" si="1241"/>
        <v/>
      </c>
      <c r="FJ990" s="55" t="str">
        <f t="shared" si="1242"/>
        <v/>
      </c>
      <c r="FK990" s="55" t="str">
        <f t="shared" si="1243"/>
        <v/>
      </c>
      <c r="FL990" s="55" t="str">
        <f t="shared" si="1244"/>
        <v/>
      </c>
      <c r="FM990" s="55" t="str">
        <f t="shared" si="1245"/>
        <v/>
      </c>
      <c r="FN990" s="55" t="str">
        <f t="shared" si="1246"/>
        <v/>
      </c>
      <c r="FO990" s="55" t="str">
        <f t="shared" si="1247"/>
        <v/>
      </c>
      <c r="FP990" s="55" t="str">
        <f t="shared" si="1248"/>
        <v/>
      </c>
      <c r="FQ990" s="59" t="str">
        <f t="shared" si="1249"/>
        <v/>
      </c>
      <c r="FR990" s="53" t="str">
        <f t="shared" si="1202"/>
        <v/>
      </c>
      <c r="FS990" s="53" t="e">
        <f t="shared" si="1250"/>
        <v>#VALUE!</v>
      </c>
      <c r="FT990" s="19" t="e">
        <f t="shared" si="1251"/>
        <v>#VALUE!</v>
      </c>
      <c r="FU990" s="19" t="e">
        <f t="shared" si="1252"/>
        <v>#VALUE!</v>
      </c>
      <c r="FV990" s="19" t="e">
        <f t="shared" si="1253"/>
        <v>#VALUE!</v>
      </c>
      <c r="FW990" s="50" t="e">
        <f t="shared" si="1254"/>
        <v>#VALUE!</v>
      </c>
      <c r="FX990" s="120">
        <f t="shared" si="1255"/>
        <v>0</v>
      </c>
      <c r="FY990" s="120">
        <f t="shared" si="1256"/>
        <v>0</v>
      </c>
      <c r="FZ990" s="120">
        <f t="shared" si="1257"/>
        <v>0</v>
      </c>
      <c r="GA990" s="120">
        <f t="shared" si="1258"/>
        <v>0</v>
      </c>
      <c r="GB990" s="120">
        <f t="shared" si="1259"/>
        <v>0</v>
      </c>
      <c r="GC990" s="120">
        <f t="shared" si="1260"/>
        <v>0</v>
      </c>
      <c r="GD990" s="120">
        <f t="shared" si="1261"/>
        <v>0</v>
      </c>
      <c r="GE990" s="120">
        <f t="shared" si="1262"/>
        <v>0</v>
      </c>
      <c r="GF990" s="120">
        <f t="shared" si="1263"/>
        <v>0</v>
      </c>
      <c r="GG990">
        <f t="shared" si="1264"/>
        <v>0</v>
      </c>
      <c r="GH990">
        <f t="shared" si="1265"/>
        <v>0</v>
      </c>
      <c r="GI990">
        <v>6</v>
      </c>
      <c r="GJ990" t="str">
        <f t="shared" si="1266"/>
        <v/>
      </c>
    </row>
    <row r="991" spans="1:192" ht="15" x14ac:dyDescent="0.25">
      <c r="A991" s="50">
        <f t="shared" si="1267"/>
        <v>990</v>
      </c>
      <c r="B991" t="s">
        <v>135</v>
      </c>
      <c r="C991" t="s">
        <v>212</v>
      </c>
      <c r="F991" s="274">
        <v>3445698</v>
      </c>
      <c r="G991" s="274">
        <v>5550132</v>
      </c>
      <c r="H991" s="77">
        <f t="shared" si="1206"/>
        <v>445645.29080000002</v>
      </c>
      <c r="I991" s="77">
        <f t="shared" si="1207"/>
        <v>5548351.7372000003</v>
      </c>
      <c r="J991" s="19">
        <v>118.75</v>
      </c>
      <c r="K991" s="19" t="s">
        <v>1334</v>
      </c>
      <c r="L991" s="19">
        <v>115</v>
      </c>
      <c r="O991" s="19">
        <v>120.45</v>
      </c>
      <c r="Q991" t="s">
        <v>2843</v>
      </c>
      <c r="R991" s="58" t="s">
        <v>2905</v>
      </c>
      <c r="S991" s="58" t="s">
        <v>1327</v>
      </c>
      <c r="T991" s="241" t="str">
        <f t="shared" si="1208"/>
        <v>T</v>
      </c>
      <c r="U991" s="241" t="str">
        <f t="shared" si="1209"/>
        <v>M</v>
      </c>
      <c r="V991" s="241" t="str">
        <f t="shared" si="1210"/>
        <v>-</v>
      </c>
      <c r="W991" s="241" t="str">
        <f t="shared" si="1201"/>
        <v>-</v>
      </c>
      <c r="X991" s="260">
        <f t="shared" si="1200"/>
        <v>6</v>
      </c>
      <c r="Y991" s="261" t="str">
        <f t="shared" si="1203"/>
        <v/>
      </c>
      <c r="Z991" s="68" t="s">
        <v>1916</v>
      </c>
      <c r="AA991" s="48">
        <v>18760</v>
      </c>
      <c r="AB991" s="73">
        <v>2</v>
      </c>
      <c r="AD991" s="2" t="s">
        <v>2575</v>
      </c>
      <c r="AE991" s="56"/>
      <c r="AF991" s="66">
        <v>64.900000000000006</v>
      </c>
      <c r="AI991" s="272"/>
      <c r="AM991" s="66">
        <v>3.33</v>
      </c>
      <c r="AR991">
        <v>8457</v>
      </c>
      <c r="AS991" s="193">
        <f t="shared" si="1204"/>
        <v>8354.3000000000011</v>
      </c>
      <c r="AT991" s="248" t="str">
        <f t="shared" si="1205"/>
        <v/>
      </c>
      <c r="AU991">
        <v>2687</v>
      </c>
      <c r="AV991">
        <v>48.4</v>
      </c>
      <c r="AW991">
        <v>353.7</v>
      </c>
      <c r="AX991">
        <v>4625</v>
      </c>
      <c r="AY991">
        <v>64.5</v>
      </c>
      <c r="AZ991" s="61">
        <v>575.70000000000005</v>
      </c>
      <c r="BO991" s="90"/>
      <c r="BP991" s="273"/>
      <c r="BQ991" s="90"/>
      <c r="BR991" s="90"/>
      <c r="BS991" s="90"/>
      <c r="BT991" s="90"/>
      <c r="BU991" s="90"/>
      <c r="BV991" s="90"/>
      <c r="BW991" s="90"/>
      <c r="BX991" s="90"/>
      <c r="BY991" s="90"/>
      <c r="BZ991" s="90"/>
      <c r="CA991" s="90"/>
      <c r="CB991" s="90"/>
      <c r="CC991" s="90"/>
      <c r="CD991" s="90"/>
      <c r="CE991" s="90"/>
      <c r="CF991" s="90"/>
      <c r="CG991" s="90"/>
      <c r="CH991" s="90"/>
      <c r="CI991" s="90"/>
      <c r="CJ991" s="90"/>
      <c r="CK991" s="90"/>
      <c r="CL991" s="91"/>
      <c r="CM991" s="90"/>
      <c r="CN991" s="90">
        <v>243</v>
      </c>
      <c r="CO991" s="90"/>
      <c r="DB991" s="103"/>
      <c r="DC991" s="103"/>
      <c r="DD991" s="103"/>
      <c r="DE991" s="103"/>
      <c r="DF991" s="103"/>
      <c r="DG991" s="103"/>
      <c r="DH991" s="103"/>
      <c r="DI991" s="103"/>
      <c r="DJ991" s="103"/>
      <c r="DK991" s="103"/>
      <c r="DL991" s="103"/>
      <c r="DM991" s="103"/>
      <c r="DN991" s="103"/>
      <c r="DO991" s="103"/>
      <c r="DP991" s="103"/>
      <c r="DQ991" s="103"/>
      <c r="DR991" s="103"/>
      <c r="DS991" s="104"/>
      <c r="DT991" s="50">
        <f t="shared" si="1211"/>
        <v>0</v>
      </c>
      <c r="DU991" s="73">
        <f t="shared" si="1212"/>
        <v>0</v>
      </c>
      <c r="DV991" s="73">
        <f t="shared" si="1213"/>
        <v>0</v>
      </c>
      <c r="DW991" s="73">
        <f t="shared" si="1214"/>
        <v>1</v>
      </c>
      <c r="DX991" s="73">
        <f t="shared" si="1215"/>
        <v>0</v>
      </c>
      <c r="DY991" s="125">
        <f t="shared" si="1216"/>
        <v>0</v>
      </c>
      <c r="DZ991" s="73">
        <f t="shared" si="1217"/>
        <v>0</v>
      </c>
      <c r="EA991" s="19">
        <f t="shared" si="1218"/>
        <v>1</v>
      </c>
      <c r="EB991" s="50">
        <f t="shared" si="1219"/>
        <v>0</v>
      </c>
      <c r="EC991" s="19">
        <f t="shared" si="1220"/>
        <v>0</v>
      </c>
      <c r="ED991" s="19">
        <f t="shared" si="1221"/>
        <v>1</v>
      </c>
      <c r="EE991" s="19">
        <f t="shared" si="1222"/>
        <v>0</v>
      </c>
      <c r="EF991" s="50">
        <f t="shared" si="1223"/>
        <v>0</v>
      </c>
      <c r="EG991" s="19">
        <f t="shared" si="1224"/>
        <v>1</v>
      </c>
      <c r="EH991" s="19">
        <f t="shared" si="1225"/>
        <v>0</v>
      </c>
      <c r="EI991" s="50">
        <f t="shared" si="1226"/>
        <v>0</v>
      </c>
      <c r="EJ991" s="125">
        <f t="shared" si="1227"/>
        <v>3</v>
      </c>
      <c r="EK991">
        <f t="shared" si="1228"/>
        <v>2687</v>
      </c>
      <c r="EL991" t="str">
        <f t="shared" si="1229"/>
        <v/>
      </c>
      <c r="EM991">
        <f t="shared" si="1230"/>
        <v>48.4</v>
      </c>
      <c r="EN991">
        <f t="shared" si="1231"/>
        <v>353.7</v>
      </c>
      <c r="EO991" t="str">
        <f t="shared" si="1232"/>
        <v/>
      </c>
      <c r="EP991" t="str">
        <f t="shared" si="1233"/>
        <v/>
      </c>
      <c r="EQ991">
        <f t="shared" si="1234"/>
        <v>575.70000000000005</v>
      </c>
      <c r="ER991" t="str">
        <f t="shared" si="1235"/>
        <v/>
      </c>
      <c r="ES991" t="str">
        <f t="shared" si="1236"/>
        <v/>
      </c>
      <c r="ET991">
        <f t="shared" si="1237"/>
        <v>64.5</v>
      </c>
      <c r="EU991" s="61">
        <f t="shared" si="1238"/>
        <v>4625</v>
      </c>
      <c r="EV991" s="53" t="e">
        <f>IF(ISNUMBER(EK991),EK991*#REF!,"")</f>
        <v>#REF!</v>
      </c>
      <c r="EW991" s="53" t="str">
        <f>IF(ISNUMBER(EL991),EL991*#REF!,"")</f>
        <v/>
      </c>
      <c r="EX991" s="53" t="e">
        <f>IF(ISNUMBER(EM991),EM991*#REF!,"")</f>
        <v>#REF!</v>
      </c>
      <c r="EY991" s="53" t="e">
        <f>IF(ISNUMBER(EN991),EN991*#REF!,"")</f>
        <v>#REF!</v>
      </c>
      <c r="EZ991" s="53" t="str">
        <f>IF(ISNUMBER(EO991),EO991*#REF!,"")</f>
        <v/>
      </c>
      <c r="FA991" s="53" t="str">
        <f>IF(ISNUMBER(EP991),EP991*#REF!,"")</f>
        <v/>
      </c>
      <c r="FB991" s="53" t="e">
        <f>IF(ISNUMBER(EQ991),EQ991*#REF!,"")</f>
        <v>#REF!</v>
      </c>
      <c r="FC991" s="53" t="str">
        <f>IF(ISNUMBER(ER991),ER991*#REF!,"")</f>
        <v/>
      </c>
      <c r="FD991" s="53" t="str">
        <f>IF(ISNUMBER(ES991),ES991*#REF!,"")</f>
        <v/>
      </c>
      <c r="FE991" s="53" t="e">
        <f>IF(ISNUMBER(ET991),ET991*#REF!,"")</f>
        <v>#REF!</v>
      </c>
      <c r="FF991" s="52" t="e">
        <f>IF(ISNUMBER(EU991),EU991*#REF!,"")</f>
        <v>#REF!</v>
      </c>
      <c r="FG991" s="55" t="str">
        <f t="shared" si="1239"/>
        <v/>
      </c>
      <c r="FH991" s="55" t="str">
        <f t="shared" si="1240"/>
        <v/>
      </c>
      <c r="FI991" s="55" t="str">
        <f t="shared" si="1241"/>
        <v/>
      </c>
      <c r="FJ991" s="55" t="str">
        <f t="shared" si="1242"/>
        <v/>
      </c>
      <c r="FK991" s="55" t="str">
        <f t="shared" si="1243"/>
        <v/>
      </c>
      <c r="FL991" s="55" t="str">
        <f t="shared" si="1244"/>
        <v/>
      </c>
      <c r="FM991" s="55" t="str">
        <f t="shared" si="1245"/>
        <v/>
      </c>
      <c r="FN991" s="55" t="str">
        <f t="shared" si="1246"/>
        <v/>
      </c>
      <c r="FO991" s="55" t="str">
        <f t="shared" si="1247"/>
        <v/>
      </c>
      <c r="FP991" s="55" t="str">
        <f t="shared" si="1248"/>
        <v/>
      </c>
      <c r="FQ991" s="59" t="str">
        <f t="shared" si="1249"/>
        <v/>
      </c>
      <c r="FR991" s="53" t="str">
        <f t="shared" si="1202"/>
        <v/>
      </c>
      <c r="FS991" s="53" t="e">
        <f t="shared" si="1250"/>
        <v>#VALUE!</v>
      </c>
      <c r="FT991" s="19" t="e">
        <f t="shared" si="1251"/>
        <v>#VALUE!</v>
      </c>
      <c r="FU991" s="19" t="e">
        <f t="shared" si="1252"/>
        <v>#VALUE!</v>
      </c>
      <c r="FV991" s="19" t="e">
        <f t="shared" si="1253"/>
        <v>#VALUE!</v>
      </c>
      <c r="FW991" s="50" t="e">
        <f t="shared" si="1254"/>
        <v>#VALUE!</v>
      </c>
      <c r="FX991" s="120">
        <f t="shared" si="1255"/>
        <v>0</v>
      </c>
      <c r="FY991" s="120">
        <f t="shared" si="1256"/>
        <v>0</v>
      </c>
      <c r="FZ991" s="120">
        <f t="shared" si="1257"/>
        <v>0</v>
      </c>
      <c r="GA991" s="120">
        <f t="shared" si="1258"/>
        <v>0</v>
      </c>
      <c r="GB991" s="120">
        <f t="shared" si="1259"/>
        <v>0</v>
      </c>
      <c r="GC991" s="120">
        <f t="shared" si="1260"/>
        <v>0</v>
      </c>
      <c r="GD991" s="120">
        <f t="shared" si="1261"/>
        <v>0</v>
      </c>
      <c r="GE991" s="120">
        <f t="shared" si="1262"/>
        <v>0</v>
      </c>
      <c r="GF991" s="120">
        <f t="shared" si="1263"/>
        <v>0</v>
      </c>
      <c r="GG991">
        <f t="shared" si="1264"/>
        <v>0</v>
      </c>
      <c r="GH991">
        <f t="shared" si="1265"/>
        <v>0</v>
      </c>
      <c r="GI991">
        <v>6</v>
      </c>
      <c r="GJ991" t="str">
        <f t="shared" si="1266"/>
        <v/>
      </c>
    </row>
    <row r="992" spans="1:192" ht="15" x14ac:dyDescent="0.25">
      <c r="A992" s="50">
        <f t="shared" si="1267"/>
        <v>991</v>
      </c>
      <c r="B992" t="s">
        <v>135</v>
      </c>
      <c r="C992" t="s">
        <v>212</v>
      </c>
      <c r="F992" s="274">
        <v>3445698</v>
      </c>
      <c r="G992" s="274">
        <v>5550132</v>
      </c>
      <c r="H992" s="77">
        <f t="shared" si="1206"/>
        <v>445645.29080000002</v>
      </c>
      <c r="I992" s="77">
        <f t="shared" si="1207"/>
        <v>5548351.7372000003</v>
      </c>
      <c r="J992" s="19">
        <v>118.75</v>
      </c>
      <c r="K992" s="19" t="s">
        <v>1334</v>
      </c>
      <c r="L992" s="19">
        <v>115</v>
      </c>
      <c r="O992" s="19">
        <v>120.45</v>
      </c>
      <c r="Q992" t="s">
        <v>2843</v>
      </c>
      <c r="R992" s="58" t="s">
        <v>2905</v>
      </c>
      <c r="S992" s="58" t="s">
        <v>1327</v>
      </c>
      <c r="T992" s="241" t="str">
        <f t="shared" si="1208"/>
        <v>-</v>
      </c>
      <c r="U992" s="241" t="str">
        <f t="shared" si="1209"/>
        <v>M</v>
      </c>
      <c r="V992" s="241" t="str">
        <f t="shared" si="1210"/>
        <v>-</v>
      </c>
      <c r="W992" s="241" t="str">
        <f t="shared" si="1201"/>
        <v>-</v>
      </c>
      <c r="X992" s="260">
        <f t="shared" si="1200"/>
        <v>6</v>
      </c>
      <c r="Y992" s="261" t="str">
        <f t="shared" si="1203"/>
        <v/>
      </c>
      <c r="Z992" s="68"/>
      <c r="AA992" s="86" t="s">
        <v>2576</v>
      </c>
      <c r="AB992" s="73">
        <v>3</v>
      </c>
      <c r="AC992" s="58" t="s">
        <v>279</v>
      </c>
      <c r="AD992" s="58" t="s">
        <v>2577</v>
      </c>
      <c r="AE992" s="56"/>
      <c r="AF992" s="66" t="s">
        <v>3088</v>
      </c>
      <c r="AI992" s="272"/>
      <c r="AS992" s="193">
        <f t="shared" si="1204"/>
        <v>8478.6200000000008</v>
      </c>
      <c r="AT992" s="248" t="str">
        <f t="shared" si="1205"/>
        <v/>
      </c>
      <c r="AU992">
        <v>2661</v>
      </c>
      <c r="AV992" s="55">
        <v>50</v>
      </c>
      <c r="AW992">
        <v>353.7</v>
      </c>
      <c r="AX992">
        <v>4592</v>
      </c>
      <c r="AY992">
        <v>66.599999999999994</v>
      </c>
      <c r="AZ992" s="61">
        <v>575.4</v>
      </c>
      <c r="BB992">
        <v>96.5</v>
      </c>
      <c r="BD992">
        <v>3.6</v>
      </c>
      <c r="BE992">
        <v>3.26</v>
      </c>
      <c r="BF992">
        <v>0.84</v>
      </c>
      <c r="BM992">
        <v>75.72</v>
      </c>
      <c r="BO992" s="90"/>
      <c r="BP992" s="273"/>
      <c r="BQ992" s="90"/>
      <c r="BR992" s="90"/>
      <c r="BS992" s="90"/>
      <c r="BT992" s="90"/>
      <c r="BU992" s="90"/>
      <c r="BV992" s="90"/>
      <c r="BW992" s="90"/>
      <c r="BX992" s="90"/>
      <c r="BY992" s="90"/>
      <c r="BZ992" s="90"/>
      <c r="CA992" s="90"/>
      <c r="CB992" s="90"/>
      <c r="CC992" s="90"/>
      <c r="CD992" s="90"/>
      <c r="CE992" s="90"/>
      <c r="CF992" s="90"/>
      <c r="CG992" s="90"/>
      <c r="CH992" s="90"/>
      <c r="CI992" s="90"/>
      <c r="CJ992" s="90"/>
      <c r="CK992" s="90"/>
      <c r="CL992" s="91"/>
      <c r="CM992" s="90"/>
      <c r="CN992" s="90">
        <v>445</v>
      </c>
      <c r="CO992" s="90"/>
      <c r="DB992" s="103"/>
      <c r="DC992" s="103"/>
      <c r="DD992" s="103"/>
      <c r="DE992" s="103"/>
      <c r="DF992" s="103"/>
      <c r="DG992" s="103"/>
      <c r="DH992" s="103"/>
      <c r="DI992" s="103"/>
      <c r="DJ992" s="103"/>
      <c r="DK992" s="103"/>
      <c r="DL992" s="103"/>
      <c r="DM992" s="103"/>
      <c r="DN992" s="103"/>
      <c r="DO992" s="103"/>
      <c r="DP992" s="103"/>
      <c r="DQ992" s="103"/>
      <c r="DR992" s="103"/>
      <c r="DS992" s="104"/>
      <c r="DT992" s="50">
        <f t="shared" si="1211"/>
        <v>0</v>
      </c>
      <c r="DU992" s="73">
        <f t="shared" si="1212"/>
        <v>0</v>
      </c>
      <c r="DV992" s="73">
        <f t="shared" si="1213"/>
        <v>0</v>
      </c>
      <c r="DW992" s="73">
        <f t="shared" si="1214"/>
        <v>1</v>
      </c>
      <c r="DX992" s="73">
        <f t="shared" si="1215"/>
        <v>0</v>
      </c>
      <c r="DY992" s="125">
        <f t="shared" si="1216"/>
        <v>0</v>
      </c>
      <c r="DZ992" s="73">
        <f t="shared" si="1217"/>
        <v>0</v>
      </c>
      <c r="EA992" s="19">
        <f t="shared" si="1218"/>
        <v>0</v>
      </c>
      <c r="EB992" s="50">
        <f t="shared" si="1219"/>
        <v>1</v>
      </c>
      <c r="EC992" s="19">
        <f t="shared" si="1220"/>
        <v>0</v>
      </c>
      <c r="ED992" s="19">
        <f t="shared" si="1221"/>
        <v>1</v>
      </c>
      <c r="EE992" s="19">
        <f t="shared" si="1222"/>
        <v>0</v>
      </c>
      <c r="EF992" s="50">
        <f t="shared" si="1223"/>
        <v>0</v>
      </c>
      <c r="EG992" s="19">
        <f t="shared" si="1224"/>
        <v>1</v>
      </c>
      <c r="EH992" s="19">
        <f t="shared" si="1225"/>
        <v>0</v>
      </c>
      <c r="EI992" s="50">
        <f t="shared" si="1226"/>
        <v>0</v>
      </c>
      <c r="EJ992" s="125">
        <f t="shared" si="1227"/>
        <v>2</v>
      </c>
      <c r="EK992">
        <f t="shared" si="1228"/>
        <v>2661</v>
      </c>
      <c r="EL992">
        <f t="shared" si="1229"/>
        <v>96.5</v>
      </c>
      <c r="EM992">
        <f t="shared" si="1230"/>
        <v>50</v>
      </c>
      <c r="EN992">
        <f t="shared" si="1231"/>
        <v>353.7</v>
      </c>
      <c r="EO992">
        <f t="shared" si="1232"/>
        <v>0.84</v>
      </c>
      <c r="EP992">
        <f t="shared" si="1233"/>
        <v>3.26</v>
      </c>
      <c r="EQ992">
        <f t="shared" si="1234"/>
        <v>575.4</v>
      </c>
      <c r="ER992" t="str">
        <f t="shared" si="1235"/>
        <v/>
      </c>
      <c r="ES992" t="str">
        <f t="shared" si="1236"/>
        <v/>
      </c>
      <c r="ET992">
        <f t="shared" si="1237"/>
        <v>66.599999999999994</v>
      </c>
      <c r="EU992" s="61">
        <f t="shared" si="1238"/>
        <v>4592</v>
      </c>
      <c r="EV992" s="53" t="e">
        <f>IF(ISNUMBER(EK992),EK992*#REF!,"")</f>
        <v>#REF!</v>
      </c>
      <c r="EW992" s="53" t="e">
        <f>IF(ISNUMBER(EL992),EL992*#REF!,"")</f>
        <v>#REF!</v>
      </c>
      <c r="EX992" s="53" t="e">
        <f>IF(ISNUMBER(EM992),EM992*#REF!,"")</f>
        <v>#REF!</v>
      </c>
      <c r="EY992" s="53" t="e">
        <f>IF(ISNUMBER(EN992),EN992*#REF!,"")</f>
        <v>#REF!</v>
      </c>
      <c r="EZ992" s="53" t="e">
        <f>IF(ISNUMBER(EO992),EO992*#REF!,"")</f>
        <v>#REF!</v>
      </c>
      <c r="FA992" s="53" t="e">
        <f>IF(ISNUMBER(EP992),EP992*#REF!,"")</f>
        <v>#REF!</v>
      </c>
      <c r="FB992" s="53" t="e">
        <f>IF(ISNUMBER(EQ992),EQ992*#REF!,"")</f>
        <v>#REF!</v>
      </c>
      <c r="FC992" s="53" t="str">
        <f>IF(ISNUMBER(ER992),ER992*#REF!,"")</f>
        <v/>
      </c>
      <c r="FD992" s="53" t="str">
        <f>IF(ISNUMBER(ES992),ES992*#REF!,"")</f>
        <v/>
      </c>
      <c r="FE992" s="53" t="e">
        <f>IF(ISNUMBER(ET992),ET992*#REF!,"")</f>
        <v>#REF!</v>
      </c>
      <c r="FF992" s="52" t="e">
        <f>IF(ISNUMBER(EU992),EU992*#REF!,"")</f>
        <v>#REF!</v>
      </c>
      <c r="FG992" s="55" t="str">
        <f t="shared" si="1239"/>
        <v/>
      </c>
      <c r="FH992" s="55" t="str">
        <f t="shared" si="1240"/>
        <v/>
      </c>
      <c r="FI992" s="55" t="str">
        <f t="shared" si="1241"/>
        <v/>
      </c>
      <c r="FJ992" s="55" t="str">
        <f t="shared" si="1242"/>
        <v/>
      </c>
      <c r="FK992" s="55" t="str">
        <f t="shared" si="1243"/>
        <v/>
      </c>
      <c r="FL992" s="55" t="str">
        <f t="shared" si="1244"/>
        <v/>
      </c>
      <c r="FM992" s="55" t="str">
        <f t="shared" si="1245"/>
        <v/>
      </c>
      <c r="FN992" s="55" t="str">
        <f t="shared" si="1246"/>
        <v/>
      </c>
      <c r="FO992" s="55" t="str">
        <f t="shared" si="1247"/>
        <v/>
      </c>
      <c r="FP992" s="55" t="str">
        <f t="shared" si="1248"/>
        <v/>
      </c>
      <c r="FQ992" s="59" t="str">
        <f t="shared" si="1249"/>
        <v/>
      </c>
      <c r="FR992" s="53" t="str">
        <f t="shared" si="1202"/>
        <v/>
      </c>
      <c r="FS992" s="53" t="e">
        <f t="shared" si="1250"/>
        <v>#VALUE!</v>
      </c>
      <c r="FT992" s="19" t="e">
        <f t="shared" si="1251"/>
        <v>#VALUE!</v>
      </c>
      <c r="FU992" s="19" t="e">
        <f t="shared" si="1252"/>
        <v>#VALUE!</v>
      </c>
      <c r="FV992" s="19" t="e">
        <f t="shared" si="1253"/>
        <v>#VALUE!</v>
      </c>
      <c r="FW992" s="50" t="e">
        <f t="shared" si="1254"/>
        <v>#VALUE!</v>
      </c>
      <c r="FX992" s="120">
        <f t="shared" si="1255"/>
        <v>0</v>
      </c>
      <c r="FY992" s="120">
        <f t="shared" si="1256"/>
        <v>0</v>
      </c>
      <c r="FZ992" s="120">
        <f t="shared" si="1257"/>
        <v>0</v>
      </c>
      <c r="GA992" s="120">
        <f t="shared" si="1258"/>
        <v>0</v>
      </c>
      <c r="GB992" s="120">
        <f t="shared" si="1259"/>
        <v>0</v>
      </c>
      <c r="GC992" s="120">
        <f t="shared" si="1260"/>
        <v>0</v>
      </c>
      <c r="GD992" s="120">
        <f t="shared" si="1261"/>
        <v>0</v>
      </c>
      <c r="GE992" s="120">
        <f t="shared" si="1262"/>
        <v>0</v>
      </c>
      <c r="GF992" s="120">
        <f t="shared" si="1263"/>
        <v>0</v>
      </c>
      <c r="GG992">
        <f t="shared" si="1264"/>
        <v>0</v>
      </c>
      <c r="GH992">
        <f t="shared" si="1265"/>
        <v>0</v>
      </c>
      <c r="GI992">
        <v>6</v>
      </c>
      <c r="GJ992" t="str">
        <f t="shared" si="1266"/>
        <v/>
      </c>
    </row>
    <row r="993" spans="1:192" x14ac:dyDescent="0.2">
      <c r="A993" s="50">
        <f t="shared" si="1267"/>
        <v>992</v>
      </c>
      <c r="B993" s="58" t="s">
        <v>135</v>
      </c>
      <c r="C993" s="58" t="s">
        <v>212</v>
      </c>
      <c r="D993" s="58"/>
      <c r="E993" s="58" t="s">
        <v>2578</v>
      </c>
      <c r="F993" s="274">
        <v>3445698</v>
      </c>
      <c r="G993" s="274">
        <v>5550132</v>
      </c>
      <c r="H993" s="77">
        <f t="shared" si="1206"/>
        <v>445645.29080000002</v>
      </c>
      <c r="I993" s="77">
        <f t="shared" si="1207"/>
        <v>5548351.7372000003</v>
      </c>
      <c r="J993" s="19">
        <v>118.75</v>
      </c>
      <c r="K993" s="66" t="s">
        <v>1333</v>
      </c>
      <c r="L993" s="19">
        <v>60</v>
      </c>
      <c r="O993" s="19">
        <f>J993+1.7</f>
        <v>120.45</v>
      </c>
      <c r="Q993" s="58" t="s">
        <v>2843</v>
      </c>
      <c r="R993" s="58" t="s">
        <v>2905</v>
      </c>
      <c r="S993" s="58" t="s">
        <v>1327</v>
      </c>
      <c r="T993" s="241" t="str">
        <f t="shared" si="1208"/>
        <v>T</v>
      </c>
      <c r="U993" s="241" t="str">
        <f t="shared" si="1209"/>
        <v>M</v>
      </c>
      <c r="V993" s="241" t="str">
        <f t="shared" si="1210"/>
        <v>-</v>
      </c>
      <c r="W993" s="241" t="str">
        <f t="shared" si="1201"/>
        <v>-</v>
      </c>
      <c r="X993" s="260">
        <f t="shared" si="1200"/>
        <v>6</v>
      </c>
      <c r="Y993" s="261" t="str">
        <f t="shared" si="1203"/>
        <v/>
      </c>
      <c r="Z993" s="68"/>
      <c r="AA993" s="83" t="s">
        <v>2568</v>
      </c>
      <c r="AB993" s="77">
        <v>4</v>
      </c>
      <c r="AC993" s="58" t="s">
        <v>279</v>
      </c>
      <c r="AD993" s="58" t="s">
        <v>2569</v>
      </c>
      <c r="AE993" s="68"/>
      <c r="AF993" s="83">
        <v>65.099999999999994</v>
      </c>
      <c r="AG993" s="83">
        <v>13700</v>
      </c>
      <c r="AH993" s="83">
        <v>6.05</v>
      </c>
      <c r="AI993" s="83"/>
      <c r="AJ993" s="83"/>
      <c r="AK993" s="83"/>
      <c r="AL993" s="83"/>
      <c r="AM993" s="63" t="s">
        <v>2579</v>
      </c>
      <c r="AN993" s="58"/>
      <c r="AO993" s="58"/>
      <c r="AP993" s="83"/>
      <c r="AQ993" s="58"/>
      <c r="AR993" s="58">
        <v>8463</v>
      </c>
      <c r="AS993" s="193">
        <f t="shared" si="1204"/>
        <v>8381.4279200000001</v>
      </c>
      <c r="AT993" s="248" t="str">
        <f t="shared" si="1205"/>
        <v/>
      </c>
      <c r="AU993" s="58">
        <v>2654</v>
      </c>
      <c r="AV993" s="64">
        <v>47</v>
      </c>
      <c r="AW993" s="58">
        <v>343</v>
      </c>
      <c r="AX993" s="58">
        <v>4580</v>
      </c>
      <c r="AY993" s="58">
        <v>67.8</v>
      </c>
      <c r="AZ993" s="68">
        <v>567</v>
      </c>
      <c r="BA993" s="58">
        <v>3.3</v>
      </c>
      <c r="BB993" s="58">
        <v>88.7</v>
      </c>
      <c r="BC993" s="58">
        <v>15.5</v>
      </c>
      <c r="BD993" s="58">
        <v>5.6</v>
      </c>
      <c r="BE993" s="58">
        <v>2.8</v>
      </c>
      <c r="BF993" s="58">
        <v>0.43</v>
      </c>
      <c r="BG993" s="58">
        <v>0.56000000000000005</v>
      </c>
      <c r="BH993" s="58">
        <v>4.2</v>
      </c>
      <c r="BI993" s="58">
        <v>0.04</v>
      </c>
      <c r="BJ993" s="58"/>
      <c r="BK993" s="58"/>
      <c r="BL993" s="58"/>
      <c r="BM993" s="58"/>
      <c r="BN993" s="68"/>
      <c r="BO993" s="81"/>
      <c r="BP993" s="81"/>
      <c r="BQ993" s="94">
        <v>117.92</v>
      </c>
      <c r="BR993" s="81">
        <v>530</v>
      </c>
      <c r="BS993" s="81"/>
      <c r="BT993" s="81"/>
      <c r="BU993" s="81"/>
      <c r="BV993" s="81"/>
      <c r="BW993" s="81">
        <v>370</v>
      </c>
      <c r="BX993" s="81"/>
      <c r="BY993" s="81"/>
      <c r="BZ993" s="81"/>
      <c r="CA993" s="81"/>
      <c r="CB993" s="81"/>
      <c r="CC993" s="81">
        <v>480</v>
      </c>
      <c r="CD993" s="81"/>
      <c r="CE993" s="81"/>
      <c r="CF993" s="81"/>
      <c r="CG993" s="81"/>
      <c r="CH993" s="81"/>
      <c r="CI993" s="81"/>
      <c r="CJ993" s="81"/>
      <c r="CK993" s="81"/>
      <c r="CL993" s="82"/>
      <c r="CM993" s="81"/>
      <c r="CN993" s="90" t="s">
        <v>3088</v>
      </c>
      <c r="CO993" s="81"/>
      <c r="CP993" s="58"/>
      <c r="CQ993" s="68"/>
      <c r="CR993">
        <v>24.9</v>
      </c>
      <c r="CS993">
        <v>70.599999999999994</v>
      </c>
      <c r="CT993">
        <v>2.6</v>
      </c>
      <c r="CU993">
        <v>0.4</v>
      </c>
      <c r="CV993">
        <v>0.08</v>
      </c>
      <c r="CX993">
        <v>0.4</v>
      </c>
      <c r="DB993" s="103"/>
      <c r="DC993" s="103"/>
      <c r="DD993" s="103"/>
      <c r="DE993" s="103"/>
      <c r="DF993" s="103"/>
      <c r="DG993" s="103"/>
      <c r="DH993" s="103"/>
      <c r="DI993" s="103"/>
      <c r="DJ993" s="103"/>
      <c r="DK993" s="103"/>
      <c r="DL993" s="103"/>
      <c r="DM993" s="103"/>
      <c r="DN993" s="103"/>
      <c r="DO993" s="103"/>
      <c r="DP993" s="103"/>
      <c r="DQ993" s="103"/>
      <c r="DR993" s="103"/>
      <c r="DS993" s="104"/>
      <c r="DT993" s="50">
        <f t="shared" si="1211"/>
        <v>0</v>
      </c>
      <c r="DU993" s="73">
        <f t="shared" si="1212"/>
        <v>0</v>
      </c>
      <c r="DV993" s="73">
        <f t="shared" si="1213"/>
        <v>1</v>
      </c>
      <c r="DW993" s="73">
        <f t="shared" si="1214"/>
        <v>0</v>
      </c>
      <c r="DX993" s="73">
        <f t="shared" si="1215"/>
        <v>0</v>
      </c>
      <c r="DY993" s="125">
        <f t="shared" si="1216"/>
        <v>0</v>
      </c>
      <c r="DZ993" s="73">
        <f t="shared" si="1217"/>
        <v>0</v>
      </c>
      <c r="EA993" s="19">
        <f t="shared" si="1218"/>
        <v>1</v>
      </c>
      <c r="EB993" s="50">
        <f t="shared" si="1219"/>
        <v>0</v>
      </c>
      <c r="EC993" s="19">
        <f t="shared" si="1220"/>
        <v>0</v>
      </c>
      <c r="ED993" s="19">
        <f t="shared" si="1221"/>
        <v>1</v>
      </c>
      <c r="EE993" s="19">
        <f t="shared" si="1222"/>
        <v>0</v>
      </c>
      <c r="EF993" s="50">
        <f t="shared" si="1223"/>
        <v>0</v>
      </c>
      <c r="EG993" s="19">
        <f t="shared" si="1224"/>
        <v>0</v>
      </c>
      <c r="EH993" s="19">
        <f t="shared" si="1225"/>
        <v>0</v>
      </c>
      <c r="EI993" s="50">
        <f t="shared" si="1226"/>
        <v>1</v>
      </c>
      <c r="EJ993" s="125">
        <f t="shared" si="1227"/>
        <v>2</v>
      </c>
      <c r="EK993">
        <f t="shared" si="1228"/>
        <v>2654</v>
      </c>
      <c r="EL993">
        <f t="shared" si="1229"/>
        <v>88.7</v>
      </c>
      <c r="EM993">
        <f t="shared" si="1230"/>
        <v>47</v>
      </c>
      <c r="EN993">
        <f t="shared" si="1231"/>
        <v>343</v>
      </c>
      <c r="EO993">
        <f t="shared" si="1232"/>
        <v>0.43</v>
      </c>
      <c r="EP993">
        <f t="shared" si="1233"/>
        <v>2.8</v>
      </c>
      <c r="EQ993">
        <f t="shared" si="1234"/>
        <v>567</v>
      </c>
      <c r="ER993" t="str">
        <f t="shared" si="1235"/>
        <v/>
      </c>
      <c r="ES993" t="str">
        <f t="shared" si="1236"/>
        <v/>
      </c>
      <c r="ET993">
        <f t="shared" si="1237"/>
        <v>67.8</v>
      </c>
      <c r="EU993" s="61">
        <f t="shared" si="1238"/>
        <v>4580</v>
      </c>
      <c r="EV993" s="53" t="e">
        <f>IF(ISNUMBER(EK993),EK993*#REF!,"")</f>
        <v>#REF!</v>
      </c>
      <c r="EW993" s="53" t="e">
        <f>IF(ISNUMBER(EL993),EL993*#REF!,"")</f>
        <v>#REF!</v>
      </c>
      <c r="EX993" s="53" t="e">
        <f>IF(ISNUMBER(EM993),EM993*#REF!,"")</f>
        <v>#REF!</v>
      </c>
      <c r="EY993" s="53" t="e">
        <f>IF(ISNUMBER(EN993),EN993*#REF!,"")</f>
        <v>#REF!</v>
      </c>
      <c r="EZ993" s="53" t="e">
        <f>IF(ISNUMBER(EO993),EO993*#REF!,"")</f>
        <v>#REF!</v>
      </c>
      <c r="FA993" s="53" t="e">
        <f>IF(ISNUMBER(EP993),EP993*#REF!,"")</f>
        <v>#REF!</v>
      </c>
      <c r="FB993" s="53" t="e">
        <f>IF(ISNUMBER(EQ993),EQ993*#REF!,"")</f>
        <v>#REF!</v>
      </c>
      <c r="FC993" s="53" t="str">
        <f>IF(ISNUMBER(ER993),ER993*#REF!,"")</f>
        <v/>
      </c>
      <c r="FD993" s="53" t="str">
        <f>IF(ISNUMBER(ES993),ES993*#REF!,"")</f>
        <v/>
      </c>
      <c r="FE993" s="53" t="e">
        <f>IF(ISNUMBER(ET993),ET993*#REF!,"")</f>
        <v>#REF!</v>
      </c>
      <c r="FF993" s="52" t="e">
        <f>IF(ISNUMBER(EU993),EU993*#REF!,"")</f>
        <v>#REF!</v>
      </c>
      <c r="FG993" s="55" t="str">
        <f t="shared" si="1239"/>
        <v/>
      </c>
      <c r="FH993" s="55" t="str">
        <f t="shared" si="1240"/>
        <v/>
      </c>
      <c r="FI993" s="55" t="str">
        <f t="shared" si="1241"/>
        <v/>
      </c>
      <c r="FJ993" s="55" t="str">
        <f t="shared" si="1242"/>
        <v/>
      </c>
      <c r="FK993" s="55" t="str">
        <f t="shared" si="1243"/>
        <v/>
      </c>
      <c r="FL993" s="55" t="str">
        <f t="shared" si="1244"/>
        <v/>
      </c>
      <c r="FM993" s="55" t="str">
        <f t="shared" si="1245"/>
        <v/>
      </c>
      <c r="FN993" s="55" t="str">
        <f t="shared" si="1246"/>
        <v/>
      </c>
      <c r="FO993" s="55" t="str">
        <f t="shared" si="1247"/>
        <v/>
      </c>
      <c r="FP993" s="55" t="str">
        <f t="shared" si="1248"/>
        <v/>
      </c>
      <c r="FQ993" s="59" t="str">
        <f t="shared" si="1249"/>
        <v/>
      </c>
      <c r="FR993" s="53" t="str">
        <f t="shared" si="1202"/>
        <v/>
      </c>
      <c r="FS993" s="53" t="e">
        <f t="shared" si="1250"/>
        <v>#VALUE!</v>
      </c>
      <c r="FT993" s="19" t="e">
        <f t="shared" si="1251"/>
        <v>#VALUE!</v>
      </c>
      <c r="FU993" s="19" t="e">
        <f t="shared" si="1252"/>
        <v>#VALUE!</v>
      </c>
      <c r="FV993" s="19" t="e">
        <f t="shared" si="1253"/>
        <v>#VALUE!</v>
      </c>
      <c r="FW993" s="50" t="e">
        <f t="shared" si="1254"/>
        <v>#VALUE!</v>
      </c>
      <c r="FX993" s="120">
        <f t="shared" si="1255"/>
        <v>0</v>
      </c>
      <c r="FY993" s="120">
        <f t="shared" si="1256"/>
        <v>0</v>
      </c>
      <c r="FZ993" s="120">
        <f t="shared" si="1257"/>
        <v>0</v>
      </c>
      <c r="GA993" s="120">
        <f t="shared" si="1258"/>
        <v>0</v>
      </c>
      <c r="GB993" s="120">
        <f t="shared" si="1259"/>
        <v>0</v>
      </c>
      <c r="GC993" s="120">
        <f t="shared" si="1260"/>
        <v>0</v>
      </c>
      <c r="GD993" s="120">
        <f t="shared" si="1261"/>
        <v>0</v>
      </c>
      <c r="GE993" s="120">
        <f t="shared" si="1262"/>
        <v>0</v>
      </c>
      <c r="GF993" s="120">
        <f t="shared" si="1263"/>
        <v>0</v>
      </c>
      <c r="GG993">
        <f t="shared" si="1264"/>
        <v>0</v>
      </c>
      <c r="GH993">
        <f t="shared" si="1265"/>
        <v>0</v>
      </c>
      <c r="GI993">
        <v>6</v>
      </c>
      <c r="GJ993" t="str">
        <f t="shared" si="1266"/>
        <v/>
      </c>
    </row>
    <row r="994" spans="1:192" x14ac:dyDescent="0.2">
      <c r="A994" s="50">
        <f t="shared" si="1267"/>
        <v>993</v>
      </c>
      <c r="B994" s="58" t="s">
        <v>135</v>
      </c>
      <c r="C994" s="58" t="s">
        <v>212</v>
      </c>
      <c r="D994" s="58"/>
      <c r="E994" s="58"/>
      <c r="F994" s="274">
        <v>3445698</v>
      </c>
      <c r="G994" s="274">
        <v>5550132</v>
      </c>
      <c r="H994" s="77">
        <f t="shared" si="1206"/>
        <v>445645.29080000002</v>
      </c>
      <c r="I994" s="77">
        <f t="shared" si="1207"/>
        <v>5548351.7372000003</v>
      </c>
      <c r="J994" s="19">
        <v>118.75</v>
      </c>
      <c r="K994" s="83" t="s">
        <v>1333</v>
      </c>
      <c r="L994" s="19">
        <v>60</v>
      </c>
      <c r="O994" s="19">
        <v>120.45</v>
      </c>
      <c r="Q994" s="58" t="s">
        <v>2843</v>
      </c>
      <c r="R994" s="58" t="s">
        <v>2905</v>
      </c>
      <c r="S994" s="58" t="s">
        <v>1327</v>
      </c>
      <c r="T994" s="241" t="str">
        <f t="shared" si="1208"/>
        <v>T</v>
      </c>
      <c r="U994" s="241" t="str">
        <f t="shared" si="1209"/>
        <v>M</v>
      </c>
      <c r="V994" s="241" t="str">
        <f t="shared" si="1210"/>
        <v>-</v>
      </c>
      <c r="W994" s="241" t="str">
        <f t="shared" si="1201"/>
        <v>-</v>
      </c>
      <c r="X994" s="260">
        <f t="shared" si="1200"/>
        <v>6</v>
      </c>
      <c r="Y994" s="261" t="str">
        <f t="shared" si="1203"/>
        <v/>
      </c>
      <c r="Z994" s="68"/>
      <c r="AA994" s="69">
        <v>40102</v>
      </c>
      <c r="AB994" s="77">
        <v>5</v>
      </c>
      <c r="AC994" s="58"/>
      <c r="AD994" s="58" t="s">
        <v>2571</v>
      </c>
      <c r="AE994" s="68"/>
      <c r="AF994" s="83">
        <v>65.5</v>
      </c>
      <c r="AG994" s="83">
        <v>13200</v>
      </c>
      <c r="AH994" s="83">
        <v>5.91</v>
      </c>
      <c r="AI994" s="83"/>
      <c r="AJ994" s="83"/>
      <c r="AK994" s="83"/>
      <c r="AL994" s="83"/>
      <c r="AM994" s="63"/>
      <c r="AN994" s="58"/>
      <c r="AO994" s="58"/>
      <c r="AP994" s="83"/>
      <c r="AQ994" s="58">
        <v>8100</v>
      </c>
      <c r="AR994" s="58"/>
      <c r="AS994" s="193">
        <f t="shared" si="1204"/>
        <v>8262.0400000000027</v>
      </c>
      <c r="AT994" s="248" t="str">
        <f t="shared" si="1205"/>
        <v/>
      </c>
      <c r="AU994" s="58">
        <v>2600</v>
      </c>
      <c r="AV994" s="193">
        <v>45</v>
      </c>
      <c r="AW994" s="58">
        <v>337</v>
      </c>
      <c r="AX994" s="58">
        <v>4530</v>
      </c>
      <c r="AY994" s="58">
        <v>66.099999999999994</v>
      </c>
      <c r="AZ994" s="68">
        <v>558</v>
      </c>
      <c r="BA994" s="58">
        <v>3.6</v>
      </c>
      <c r="BB994" s="58">
        <v>93</v>
      </c>
      <c r="BC994" s="58">
        <v>13.7</v>
      </c>
      <c r="BD994" s="58">
        <v>6.01</v>
      </c>
      <c r="BE994" s="58">
        <v>2.79</v>
      </c>
      <c r="BF994" s="60">
        <v>0.6</v>
      </c>
      <c r="BG994" s="58">
        <v>0.63</v>
      </c>
      <c r="BH994" s="58">
        <v>3.83</v>
      </c>
      <c r="BI994" s="58">
        <v>0.03</v>
      </c>
      <c r="BJ994" s="58"/>
      <c r="BK994" s="58"/>
      <c r="BL994" s="58"/>
      <c r="BM994" s="58"/>
      <c r="BN994" s="68"/>
      <c r="BO994" s="81"/>
      <c r="BP994" s="81"/>
      <c r="BQ994" s="94">
        <v>110</v>
      </c>
      <c r="BR994" s="81">
        <v>770</v>
      </c>
      <c r="BS994" s="81"/>
      <c r="BT994" s="81"/>
      <c r="BU994" s="81"/>
      <c r="BV994" s="81"/>
      <c r="BW994" s="81">
        <v>340</v>
      </c>
      <c r="BX994" s="81"/>
      <c r="BY994" s="81"/>
      <c r="BZ994" s="81"/>
      <c r="CA994" s="81"/>
      <c r="CB994" s="81"/>
      <c r="CC994" s="81">
        <v>530</v>
      </c>
      <c r="CD994" s="81"/>
      <c r="CE994" s="81"/>
      <c r="CF994" s="81"/>
      <c r="CG994" s="81"/>
      <c r="CH994" s="81"/>
      <c r="CI994" s="81"/>
      <c r="CJ994" s="81"/>
      <c r="CK994" s="81"/>
      <c r="CL994" s="82"/>
      <c r="CM994" s="81">
        <v>1.9</v>
      </c>
      <c r="CN994" s="90">
        <v>396.1</v>
      </c>
      <c r="CO994" s="81"/>
      <c r="CP994" s="58"/>
      <c r="CQ994" s="68"/>
      <c r="CR994">
        <v>21.7</v>
      </c>
      <c r="DB994" s="103"/>
      <c r="DC994" s="103"/>
      <c r="DD994" s="103"/>
      <c r="DE994" s="103"/>
      <c r="DF994" s="103"/>
      <c r="DG994" s="103"/>
      <c r="DH994" s="103"/>
      <c r="DI994" s="103"/>
      <c r="DJ994" s="103">
        <f>SUM(DL994:DM994)</f>
        <v>7.3</v>
      </c>
      <c r="DK994" s="103"/>
      <c r="DL994" s="103">
        <v>3.4</v>
      </c>
      <c r="DM994" s="103">
        <v>3.9</v>
      </c>
      <c r="DN994" s="103"/>
      <c r="DO994" s="103"/>
      <c r="DP994" s="103"/>
      <c r="DQ994" s="103"/>
      <c r="DR994" s="103"/>
      <c r="DS994" s="104"/>
      <c r="DT994" s="50">
        <f t="shared" si="1211"/>
        <v>0</v>
      </c>
      <c r="DU994" s="73">
        <f t="shared" si="1212"/>
        <v>0</v>
      </c>
      <c r="DV994" s="73">
        <f t="shared" si="1213"/>
        <v>1</v>
      </c>
      <c r="DW994" s="73">
        <f t="shared" si="1214"/>
        <v>0</v>
      </c>
      <c r="DX994" s="73">
        <f t="shared" si="1215"/>
        <v>0</v>
      </c>
      <c r="DY994" s="125">
        <f t="shared" si="1216"/>
        <v>0</v>
      </c>
      <c r="DZ994" s="73">
        <f t="shared" si="1217"/>
        <v>0</v>
      </c>
      <c r="EA994" s="19">
        <f t="shared" si="1218"/>
        <v>1</v>
      </c>
      <c r="EB994" s="50">
        <f t="shared" si="1219"/>
        <v>0</v>
      </c>
      <c r="EC994" s="19">
        <f t="shared" si="1220"/>
        <v>0</v>
      </c>
      <c r="ED994" s="19">
        <f t="shared" si="1221"/>
        <v>1</v>
      </c>
      <c r="EE994" s="19">
        <f t="shared" si="1222"/>
        <v>0</v>
      </c>
      <c r="EF994" s="50">
        <f t="shared" si="1223"/>
        <v>0</v>
      </c>
      <c r="EG994" s="19">
        <f t="shared" si="1224"/>
        <v>1</v>
      </c>
      <c r="EH994" s="19">
        <f t="shared" si="1225"/>
        <v>0</v>
      </c>
      <c r="EI994" s="50">
        <f t="shared" si="1226"/>
        <v>0</v>
      </c>
      <c r="EJ994" s="125">
        <f t="shared" si="1227"/>
        <v>2</v>
      </c>
      <c r="EK994">
        <f t="shared" si="1228"/>
        <v>2600</v>
      </c>
      <c r="EL994">
        <f t="shared" si="1229"/>
        <v>93</v>
      </c>
      <c r="EM994">
        <f t="shared" si="1230"/>
        <v>45</v>
      </c>
      <c r="EN994">
        <f t="shared" si="1231"/>
        <v>337</v>
      </c>
      <c r="EO994">
        <f t="shared" si="1232"/>
        <v>0.6</v>
      </c>
      <c r="EP994">
        <f t="shared" si="1233"/>
        <v>2.79</v>
      </c>
      <c r="EQ994">
        <f t="shared" si="1234"/>
        <v>558</v>
      </c>
      <c r="ER994" t="str">
        <f t="shared" si="1235"/>
        <v/>
      </c>
      <c r="ES994" t="str">
        <f t="shared" si="1236"/>
        <v/>
      </c>
      <c r="ET994">
        <f t="shared" si="1237"/>
        <v>66.099999999999994</v>
      </c>
      <c r="EU994" s="61">
        <f t="shared" si="1238"/>
        <v>4530</v>
      </c>
      <c r="EV994" s="53" t="e">
        <f>IF(ISNUMBER(EK994),EK994*#REF!,"")</f>
        <v>#REF!</v>
      </c>
      <c r="EW994" s="53" t="e">
        <f>IF(ISNUMBER(EL994),EL994*#REF!,"")</f>
        <v>#REF!</v>
      </c>
      <c r="EX994" s="53" t="e">
        <f>IF(ISNUMBER(EM994),EM994*#REF!,"")</f>
        <v>#REF!</v>
      </c>
      <c r="EY994" s="53" t="e">
        <f>IF(ISNUMBER(EN994),EN994*#REF!,"")</f>
        <v>#REF!</v>
      </c>
      <c r="EZ994" s="53" t="e">
        <f>IF(ISNUMBER(EO994),EO994*#REF!,"")</f>
        <v>#REF!</v>
      </c>
      <c r="FA994" s="53" t="e">
        <f>IF(ISNUMBER(EP994),EP994*#REF!,"")</f>
        <v>#REF!</v>
      </c>
      <c r="FB994" s="53" t="e">
        <f>IF(ISNUMBER(EQ994),EQ994*#REF!,"")</f>
        <v>#REF!</v>
      </c>
      <c r="FC994" s="53" t="str">
        <f>IF(ISNUMBER(ER994),ER994*#REF!,"")</f>
        <v/>
      </c>
      <c r="FD994" s="53" t="str">
        <f>IF(ISNUMBER(ES994),ES994*#REF!,"")</f>
        <v/>
      </c>
      <c r="FE994" s="53" t="e">
        <f>IF(ISNUMBER(ET994),ET994*#REF!,"")</f>
        <v>#REF!</v>
      </c>
      <c r="FF994" s="52" t="e">
        <f>IF(ISNUMBER(EU994),EU994*#REF!,"")</f>
        <v>#REF!</v>
      </c>
      <c r="FG994" s="55" t="str">
        <f t="shared" si="1239"/>
        <v/>
      </c>
      <c r="FH994" s="55" t="str">
        <f t="shared" si="1240"/>
        <v/>
      </c>
      <c r="FI994" s="55" t="str">
        <f t="shared" si="1241"/>
        <v/>
      </c>
      <c r="FJ994" s="55" t="str">
        <f t="shared" si="1242"/>
        <v/>
      </c>
      <c r="FK994" s="55" t="str">
        <f t="shared" si="1243"/>
        <v/>
      </c>
      <c r="FL994" s="55" t="str">
        <f t="shared" si="1244"/>
        <v/>
      </c>
      <c r="FM994" s="55" t="str">
        <f t="shared" si="1245"/>
        <v/>
      </c>
      <c r="FN994" s="55" t="str">
        <f t="shared" si="1246"/>
        <v/>
      </c>
      <c r="FO994" s="55" t="str">
        <f t="shared" si="1247"/>
        <v/>
      </c>
      <c r="FP994" s="55" t="str">
        <f t="shared" si="1248"/>
        <v/>
      </c>
      <c r="FQ994" s="59" t="str">
        <f t="shared" si="1249"/>
        <v/>
      </c>
      <c r="FR994" s="53" t="str">
        <f t="shared" si="1202"/>
        <v/>
      </c>
      <c r="FS994" s="53" t="e">
        <f t="shared" si="1250"/>
        <v>#VALUE!</v>
      </c>
      <c r="FT994" s="19" t="e">
        <f t="shared" si="1251"/>
        <v>#VALUE!</v>
      </c>
      <c r="FU994" s="19" t="e">
        <f t="shared" si="1252"/>
        <v>#VALUE!</v>
      </c>
      <c r="FV994" s="19" t="e">
        <f t="shared" si="1253"/>
        <v>#VALUE!</v>
      </c>
      <c r="FW994" s="50" t="e">
        <f t="shared" si="1254"/>
        <v>#VALUE!</v>
      </c>
      <c r="FX994" s="120">
        <f t="shared" si="1255"/>
        <v>0</v>
      </c>
      <c r="FY994" s="120">
        <f t="shared" si="1256"/>
        <v>0</v>
      </c>
      <c r="FZ994" s="120">
        <f t="shared" si="1257"/>
        <v>0</v>
      </c>
      <c r="GA994" s="120">
        <f t="shared" si="1258"/>
        <v>0</v>
      </c>
      <c r="GB994" s="120">
        <f t="shared" si="1259"/>
        <v>0</v>
      </c>
      <c r="GC994" s="120">
        <f t="shared" si="1260"/>
        <v>0</v>
      </c>
      <c r="GD994" s="120">
        <f t="shared" si="1261"/>
        <v>0</v>
      </c>
      <c r="GE994" s="120">
        <f t="shared" si="1262"/>
        <v>0</v>
      </c>
      <c r="GF994" s="120">
        <f t="shared" si="1263"/>
        <v>0</v>
      </c>
      <c r="GG994">
        <f t="shared" si="1264"/>
        <v>0</v>
      </c>
      <c r="GH994">
        <f t="shared" si="1265"/>
        <v>0</v>
      </c>
      <c r="GI994">
        <v>6</v>
      </c>
      <c r="GJ994" t="str">
        <f t="shared" si="1266"/>
        <v/>
      </c>
    </row>
    <row r="995" spans="1:192" x14ac:dyDescent="0.2">
      <c r="A995" s="50">
        <f t="shared" si="1267"/>
        <v>994</v>
      </c>
      <c r="B995" s="58" t="s">
        <v>135</v>
      </c>
      <c r="C995" s="58" t="s">
        <v>212</v>
      </c>
      <c r="D995" s="58"/>
      <c r="E995" s="58"/>
      <c r="F995" s="274">
        <v>3445698</v>
      </c>
      <c r="G995" s="274">
        <v>5550132</v>
      </c>
      <c r="H995" s="77">
        <f t="shared" si="1206"/>
        <v>445645.29080000002</v>
      </c>
      <c r="I995" s="77">
        <f t="shared" si="1207"/>
        <v>5548351.7372000003</v>
      </c>
      <c r="J995" s="19">
        <v>118.75</v>
      </c>
      <c r="K995" s="83" t="s">
        <v>1333</v>
      </c>
      <c r="L995" s="19">
        <v>60</v>
      </c>
      <c r="O995" s="19">
        <v>120.45</v>
      </c>
      <c r="Q995" s="58" t="s">
        <v>2843</v>
      </c>
      <c r="R995" s="58" t="s">
        <v>2905</v>
      </c>
      <c r="S995" s="58" t="s">
        <v>1327</v>
      </c>
      <c r="T995" s="241" t="str">
        <f t="shared" si="1208"/>
        <v>-</v>
      </c>
      <c r="U995" s="241" t="str">
        <f t="shared" si="1209"/>
        <v>-</v>
      </c>
      <c r="V995" s="241" t="str">
        <f t="shared" si="1210"/>
        <v>-</v>
      </c>
      <c r="W995" s="241" t="str">
        <f t="shared" si="1201"/>
        <v>-</v>
      </c>
      <c r="X995" s="260">
        <f t="shared" si="1200"/>
        <v>6</v>
      </c>
      <c r="Y995" s="261" t="str">
        <f t="shared" si="1203"/>
        <v/>
      </c>
      <c r="Z995" s="68"/>
      <c r="AA995" s="69">
        <v>40701</v>
      </c>
      <c r="AB995" s="77">
        <v>6</v>
      </c>
      <c r="AC995" s="58" t="s">
        <v>858</v>
      </c>
      <c r="AD995" s="58" t="s">
        <v>2580</v>
      </c>
      <c r="AE995" s="70" t="s">
        <v>1431</v>
      </c>
      <c r="AF995" s="83" t="s">
        <v>3088</v>
      </c>
      <c r="AG995" s="83"/>
      <c r="AH995" s="83"/>
      <c r="AI995" s="83"/>
      <c r="AJ995" s="83"/>
      <c r="AK995" s="83"/>
      <c r="AL995" s="83"/>
      <c r="AM995" s="63"/>
      <c r="AN995" s="58"/>
      <c r="AO995" s="58"/>
      <c r="AP995" s="83"/>
      <c r="AQ995" s="58"/>
      <c r="AR995" s="58"/>
      <c r="AS995" s="204"/>
      <c r="AT995" s="249"/>
      <c r="AU995" s="65"/>
      <c r="AV995" s="204"/>
      <c r="AW995" s="65"/>
      <c r="AX995" s="65"/>
      <c r="AY995" s="65"/>
      <c r="AZ995" s="70"/>
      <c r="BA995" s="58"/>
      <c r="BB995" s="58"/>
      <c r="BC995" s="58"/>
      <c r="BD995" s="58"/>
      <c r="BE995" s="58"/>
      <c r="BF995" s="60"/>
      <c r="BG995" s="58"/>
      <c r="BH995" s="58"/>
      <c r="BI995" s="58"/>
      <c r="BJ995" s="58"/>
      <c r="BK995" s="58"/>
      <c r="BL995" s="58"/>
      <c r="BM995" s="58"/>
      <c r="BN995" s="68"/>
      <c r="BO995" s="81"/>
      <c r="BP995" s="81"/>
      <c r="BQ995" s="94"/>
      <c r="BR995" s="81"/>
      <c r="BS995" s="81"/>
      <c r="BT995" s="81"/>
      <c r="BU995" s="81"/>
      <c r="BV995" s="81"/>
      <c r="BW995" s="81"/>
      <c r="BX995" s="81"/>
      <c r="BY995" s="81"/>
      <c r="BZ995" s="81"/>
      <c r="CA995" s="81"/>
      <c r="CB995" s="81"/>
      <c r="CC995" s="81"/>
      <c r="CD995" s="81"/>
      <c r="CE995" s="81"/>
      <c r="CF995" s="81"/>
      <c r="CG995" s="81"/>
      <c r="CH995" s="81"/>
      <c r="CI995" s="81"/>
      <c r="CJ995" s="81"/>
      <c r="CK995" s="81"/>
      <c r="CL995" s="82"/>
      <c r="CM995" s="81"/>
      <c r="CN995" s="105"/>
      <c r="CO995" s="81"/>
      <c r="CP995" s="58"/>
      <c r="CQ995" s="68"/>
      <c r="DB995" s="103">
        <v>-64.3</v>
      </c>
      <c r="DC995" s="90" t="s">
        <v>2388</v>
      </c>
      <c r="DD995" s="103"/>
      <c r="DE995" s="103"/>
      <c r="DF995" s="103"/>
      <c r="DG995" s="103">
        <v>-9.35</v>
      </c>
      <c r="DH995" s="103"/>
      <c r="DI995" s="103"/>
      <c r="DJ995" s="103"/>
      <c r="DK995" s="103"/>
      <c r="DL995" s="103"/>
      <c r="DM995" s="103"/>
      <c r="DN995" s="103"/>
      <c r="DO995" s="103"/>
      <c r="DP995" s="103"/>
      <c r="DQ995" s="103"/>
      <c r="DR995" s="103"/>
      <c r="DS995" s="104"/>
      <c r="DT995" s="50">
        <f t="shared" si="1211"/>
        <v>0</v>
      </c>
      <c r="DU995" s="73">
        <f t="shared" si="1212"/>
        <v>0</v>
      </c>
      <c r="DV995" s="73">
        <f t="shared" si="1213"/>
        <v>1</v>
      </c>
      <c r="DW995" s="73">
        <f t="shared" si="1214"/>
        <v>0</v>
      </c>
      <c r="DX995" s="73">
        <f t="shared" si="1215"/>
        <v>0</v>
      </c>
      <c r="DY995" s="125">
        <f t="shared" si="1216"/>
        <v>0</v>
      </c>
      <c r="DZ995" s="73">
        <f t="shared" si="1217"/>
        <v>0</v>
      </c>
      <c r="EA995" s="19">
        <f t="shared" si="1218"/>
        <v>0</v>
      </c>
      <c r="EB995" s="50">
        <f t="shared" si="1219"/>
        <v>1</v>
      </c>
      <c r="EC995" s="19">
        <f t="shared" si="1220"/>
        <v>0</v>
      </c>
      <c r="ED995" s="19">
        <f t="shared" si="1221"/>
        <v>0</v>
      </c>
      <c r="EE995" s="19">
        <f t="shared" si="1222"/>
        <v>0</v>
      </c>
      <c r="EF995" s="50">
        <f t="shared" si="1223"/>
        <v>1</v>
      </c>
      <c r="EG995" s="19">
        <f t="shared" si="1224"/>
        <v>1</v>
      </c>
      <c r="EH995" s="19">
        <f t="shared" si="1225"/>
        <v>0</v>
      </c>
      <c r="EI995" s="50">
        <f t="shared" si="1226"/>
        <v>0</v>
      </c>
      <c r="EJ995" s="125">
        <f t="shared" si="1227"/>
        <v>0</v>
      </c>
      <c r="EK995" t="str">
        <f t="shared" si="1228"/>
        <v/>
      </c>
      <c r="EL995" t="str">
        <f t="shared" si="1229"/>
        <v/>
      </c>
      <c r="EM995" t="str">
        <f t="shared" si="1230"/>
        <v/>
      </c>
      <c r="EN995" t="str">
        <f t="shared" si="1231"/>
        <v/>
      </c>
      <c r="EO995" t="str">
        <f t="shared" si="1232"/>
        <v/>
      </c>
      <c r="EP995" t="str">
        <f t="shared" si="1233"/>
        <v/>
      </c>
      <c r="EQ995" t="str">
        <f t="shared" si="1234"/>
        <v/>
      </c>
      <c r="ER995" t="str">
        <f t="shared" si="1235"/>
        <v/>
      </c>
      <c r="ES995" t="str">
        <f t="shared" si="1236"/>
        <v/>
      </c>
      <c r="ET995" t="str">
        <f t="shared" si="1237"/>
        <v/>
      </c>
      <c r="EU995" s="61" t="str">
        <f t="shared" si="1238"/>
        <v/>
      </c>
      <c r="EV995" s="53" t="str">
        <f>IF(ISNUMBER(EK995),EK995*#REF!,"")</f>
        <v/>
      </c>
      <c r="EW995" s="53" t="str">
        <f>IF(ISNUMBER(EL995),EL995*#REF!,"")</f>
        <v/>
      </c>
      <c r="EX995" s="53" t="str">
        <f>IF(ISNUMBER(EM995),EM995*#REF!,"")</f>
        <v/>
      </c>
      <c r="EY995" s="53" t="str">
        <f>IF(ISNUMBER(EN995),EN995*#REF!,"")</f>
        <v/>
      </c>
      <c r="EZ995" s="53" t="str">
        <f>IF(ISNUMBER(EO995),EO995*#REF!,"")</f>
        <v/>
      </c>
      <c r="FA995" s="53" t="str">
        <f>IF(ISNUMBER(EP995),EP995*#REF!,"")</f>
        <v/>
      </c>
      <c r="FB995" s="53" t="str">
        <f>IF(ISNUMBER(EQ995),EQ995*#REF!,"")</f>
        <v/>
      </c>
      <c r="FC995" s="53" t="str">
        <f>IF(ISNUMBER(ER995),ER995*#REF!,"")</f>
        <v/>
      </c>
      <c r="FD995" s="53" t="str">
        <f>IF(ISNUMBER(ES995),ES995*#REF!,"")</f>
        <v/>
      </c>
      <c r="FE995" s="53" t="str">
        <f>IF(ISNUMBER(ET995),ET995*#REF!,"")</f>
        <v/>
      </c>
      <c r="FF995" s="52" t="str">
        <f>IF(ISNUMBER(EU995),EU995*#REF!,"")</f>
        <v/>
      </c>
      <c r="FG995" s="55" t="str">
        <f t="shared" si="1239"/>
        <v/>
      </c>
      <c r="FH995" s="55" t="str">
        <f t="shared" si="1240"/>
        <v/>
      </c>
      <c r="FI995" s="55" t="str">
        <f t="shared" si="1241"/>
        <v/>
      </c>
      <c r="FJ995" s="55" t="str">
        <f t="shared" si="1242"/>
        <v/>
      </c>
      <c r="FK995" s="55" t="str">
        <f t="shared" si="1243"/>
        <v/>
      </c>
      <c r="FL995" s="55" t="str">
        <f t="shared" si="1244"/>
        <v/>
      </c>
      <c r="FM995" s="55" t="str">
        <f t="shared" si="1245"/>
        <v/>
      </c>
      <c r="FN995" s="55" t="str">
        <f t="shared" si="1246"/>
        <v/>
      </c>
      <c r="FO995" s="55" t="str">
        <f t="shared" si="1247"/>
        <v/>
      </c>
      <c r="FP995" s="55" t="str">
        <f t="shared" si="1248"/>
        <v/>
      </c>
      <c r="FQ995" s="59" t="str">
        <f t="shared" si="1249"/>
        <v/>
      </c>
      <c r="FR995" s="53" t="str">
        <f t="shared" si="1202"/>
        <v/>
      </c>
      <c r="FS995" s="53">
        <f t="shared" si="1250"/>
        <v>0</v>
      </c>
      <c r="FT995" s="19">
        <f t="shared" si="1251"/>
        <v>1</v>
      </c>
      <c r="FU995" s="19">
        <f t="shared" si="1252"/>
        <v>0</v>
      </c>
      <c r="FV995" s="19">
        <f t="shared" si="1253"/>
        <v>0</v>
      </c>
      <c r="FW995" s="50">
        <f t="shared" si="1254"/>
        <v>0</v>
      </c>
      <c r="FX995" s="120">
        <f t="shared" si="1255"/>
        <v>0</v>
      </c>
      <c r="FY995" s="120">
        <f t="shared" si="1256"/>
        <v>0</v>
      </c>
      <c r="FZ995" s="120">
        <f t="shared" si="1257"/>
        <v>0</v>
      </c>
      <c r="GA995" s="120">
        <f t="shared" si="1258"/>
        <v>0</v>
      </c>
      <c r="GB995" s="120">
        <f t="shared" si="1259"/>
        <v>0</v>
      </c>
      <c r="GC995" s="120">
        <f t="shared" si="1260"/>
        <v>0</v>
      </c>
      <c r="GD995" s="120">
        <f t="shared" si="1261"/>
        <v>0</v>
      </c>
      <c r="GE995" s="120">
        <f t="shared" si="1262"/>
        <v>0</v>
      </c>
      <c r="GF995" s="120">
        <f t="shared" si="1263"/>
        <v>0</v>
      </c>
      <c r="GG995">
        <f t="shared" si="1264"/>
        <v>0</v>
      </c>
      <c r="GH995">
        <f t="shared" si="1265"/>
        <v>0</v>
      </c>
      <c r="GI995">
        <v>6</v>
      </c>
      <c r="GJ995" t="str">
        <f t="shared" si="1266"/>
        <v/>
      </c>
    </row>
    <row r="996" spans="1:192" x14ac:dyDescent="0.2">
      <c r="A996" s="50">
        <f t="shared" si="1267"/>
        <v>995</v>
      </c>
      <c r="B996" s="58" t="s">
        <v>135</v>
      </c>
      <c r="C996" s="58" t="s">
        <v>836</v>
      </c>
      <c r="D996" s="58"/>
      <c r="E996" s="58"/>
      <c r="F996" s="274">
        <v>3445698</v>
      </c>
      <c r="G996" s="274">
        <v>5550126</v>
      </c>
      <c r="H996" s="77">
        <f t="shared" si="1206"/>
        <v>445645.29080000002</v>
      </c>
      <c r="I996" s="77">
        <f t="shared" si="1207"/>
        <v>5548345.7396</v>
      </c>
      <c r="J996" s="47">
        <v>118</v>
      </c>
      <c r="K996" s="66" t="s">
        <v>1333</v>
      </c>
      <c r="L996" s="19">
        <v>12.06</v>
      </c>
      <c r="Q996" s="58" t="s">
        <v>2843</v>
      </c>
      <c r="R996" s="58" t="s">
        <v>2905</v>
      </c>
      <c r="S996" s="58" t="s">
        <v>1327</v>
      </c>
      <c r="T996" s="241" t="str">
        <f t="shared" si="1208"/>
        <v>T</v>
      </c>
      <c r="U996" s="241" t="str">
        <f t="shared" si="1209"/>
        <v>M</v>
      </c>
      <c r="V996" s="241" t="str">
        <f t="shared" si="1210"/>
        <v>-</v>
      </c>
      <c r="W996" s="241" t="str">
        <f t="shared" si="1201"/>
        <v>-</v>
      </c>
      <c r="X996" s="260">
        <f t="shared" si="1200"/>
        <v>6</v>
      </c>
      <c r="Y996" s="261" t="str">
        <f t="shared" si="1203"/>
        <v/>
      </c>
      <c r="Z996" s="68"/>
      <c r="AA996" s="69">
        <v>40247</v>
      </c>
      <c r="AB996" s="77">
        <v>1</v>
      </c>
      <c r="AC996" s="58"/>
      <c r="AD996" s="58" t="s">
        <v>2581</v>
      </c>
      <c r="AE996" s="68"/>
      <c r="AF996" s="83">
        <v>65.5</v>
      </c>
      <c r="AG996" s="83">
        <v>12900</v>
      </c>
      <c r="AH996" s="83">
        <v>6.09</v>
      </c>
      <c r="AI996" s="83"/>
      <c r="AJ996" s="83"/>
      <c r="AK996" s="83"/>
      <c r="AL996" s="83"/>
      <c r="AM996" s="72">
        <v>1.25</v>
      </c>
      <c r="AN996" s="58"/>
      <c r="AO996" s="58"/>
      <c r="AP996" s="83"/>
      <c r="AQ996" s="58">
        <v>8200</v>
      </c>
      <c r="AR996" s="58"/>
      <c r="AS996" s="193">
        <f>SUM(AU996:BN996)+SUM(BO996:CL996)/1000</f>
        <v>8291.8039999999983</v>
      </c>
      <c r="AT996" s="248" t="str">
        <f>FR996</f>
        <v/>
      </c>
      <c r="AU996" s="58">
        <v>2500</v>
      </c>
      <c r="AV996" s="193">
        <v>45</v>
      </c>
      <c r="AW996" s="58">
        <v>331</v>
      </c>
      <c r="AX996" s="58">
        <v>4570</v>
      </c>
      <c r="AY996" s="58">
        <v>65.2</v>
      </c>
      <c r="AZ996" s="68">
        <v>560</v>
      </c>
      <c r="BA996" s="58">
        <v>3.1</v>
      </c>
      <c r="BB996" s="58">
        <v>95</v>
      </c>
      <c r="BC996" s="58">
        <v>12.9</v>
      </c>
      <c r="BD996" s="58">
        <v>4.5199999999999996</v>
      </c>
      <c r="BE996" s="58">
        <v>2.62</v>
      </c>
      <c r="BF996" s="58">
        <v>0.56999999999999995</v>
      </c>
      <c r="BG996" s="58">
        <v>0.43</v>
      </c>
      <c r="BH996" s="58">
        <v>3.25</v>
      </c>
      <c r="BI996" s="58">
        <v>3.4000000000000002E-2</v>
      </c>
      <c r="BJ996" s="58"/>
      <c r="BK996" s="58"/>
      <c r="BL996" s="58"/>
      <c r="BM996" s="58">
        <v>96.46</v>
      </c>
      <c r="BN996" s="68"/>
      <c r="BO996" s="81"/>
      <c r="BP996" s="81"/>
      <c r="BQ996" s="94">
        <v>130</v>
      </c>
      <c r="BR996" s="81">
        <v>730</v>
      </c>
      <c r="BS996" s="81"/>
      <c r="BT996" s="81"/>
      <c r="BU996" s="81"/>
      <c r="BV996" s="81"/>
      <c r="BW996" s="81">
        <v>330</v>
      </c>
      <c r="BX996" s="81"/>
      <c r="BY996" s="81"/>
      <c r="BZ996" s="81"/>
      <c r="CA996" s="81"/>
      <c r="CB996" s="81"/>
      <c r="CC996" s="81">
        <v>530</v>
      </c>
      <c r="CD996" s="81"/>
      <c r="CE996" s="81"/>
      <c r="CF996" s="81"/>
      <c r="CG996" s="81"/>
      <c r="CH996" s="81"/>
      <c r="CI996" s="81"/>
      <c r="CJ996" s="81"/>
      <c r="CK996" s="81"/>
      <c r="CL996" s="82"/>
      <c r="CM996" s="81">
        <v>1.4</v>
      </c>
      <c r="CN996" s="90">
        <v>376.8</v>
      </c>
      <c r="CO996" s="81"/>
      <c r="CP996" s="58"/>
      <c r="CQ996" s="68"/>
      <c r="DB996" s="103"/>
      <c r="DC996" s="103"/>
      <c r="DD996" s="103"/>
      <c r="DE996" s="103"/>
      <c r="DF996" s="103"/>
      <c r="DG996" s="103"/>
      <c r="DH996" s="103"/>
      <c r="DI996" s="103"/>
      <c r="DJ996" s="103">
        <f>SUM(DL996:DM996)</f>
        <v>8.370000000000001</v>
      </c>
      <c r="DK996" s="103"/>
      <c r="DL996" s="103">
        <v>4.16</v>
      </c>
      <c r="DM996" s="103">
        <v>4.21</v>
      </c>
      <c r="DN996" s="103"/>
      <c r="DO996" s="103"/>
      <c r="DP996" s="103"/>
      <c r="DQ996" s="103"/>
      <c r="DR996" s="103"/>
      <c r="DS996" s="104"/>
      <c r="DT996" s="50">
        <f t="shared" si="1211"/>
        <v>1</v>
      </c>
      <c r="DU996" s="73">
        <f t="shared" si="1212"/>
        <v>0</v>
      </c>
      <c r="DV996" s="73">
        <f t="shared" si="1213"/>
        <v>1</v>
      </c>
      <c r="DW996" s="73">
        <f t="shared" si="1214"/>
        <v>0</v>
      </c>
      <c r="DX996" s="73">
        <f t="shared" si="1215"/>
        <v>0</v>
      </c>
      <c r="DY996" s="125">
        <f t="shared" si="1216"/>
        <v>0</v>
      </c>
      <c r="DZ996" s="73">
        <f t="shared" si="1217"/>
        <v>0</v>
      </c>
      <c r="EA996" s="19">
        <f t="shared" si="1218"/>
        <v>1</v>
      </c>
      <c r="EB996" s="50">
        <f t="shared" si="1219"/>
        <v>0</v>
      </c>
      <c r="EC996" s="19">
        <f t="shared" si="1220"/>
        <v>0</v>
      </c>
      <c r="ED996" s="19">
        <f t="shared" si="1221"/>
        <v>1</v>
      </c>
      <c r="EE996" s="19">
        <f t="shared" si="1222"/>
        <v>0</v>
      </c>
      <c r="EF996" s="50">
        <f t="shared" si="1223"/>
        <v>0</v>
      </c>
      <c r="EG996" s="19">
        <f t="shared" si="1224"/>
        <v>1</v>
      </c>
      <c r="EH996" s="19">
        <f t="shared" si="1225"/>
        <v>0</v>
      </c>
      <c r="EI996" s="50">
        <f t="shared" si="1226"/>
        <v>0</v>
      </c>
      <c r="EJ996" s="125">
        <f t="shared" si="1227"/>
        <v>2</v>
      </c>
      <c r="EK996">
        <f t="shared" si="1228"/>
        <v>2500</v>
      </c>
      <c r="EL996">
        <f t="shared" si="1229"/>
        <v>95</v>
      </c>
      <c r="EM996">
        <f t="shared" si="1230"/>
        <v>45</v>
      </c>
      <c r="EN996">
        <f t="shared" si="1231"/>
        <v>331</v>
      </c>
      <c r="EO996">
        <f t="shared" si="1232"/>
        <v>0.56999999999999995</v>
      </c>
      <c r="EP996">
        <f t="shared" si="1233"/>
        <v>2.62</v>
      </c>
      <c r="EQ996">
        <f t="shared" si="1234"/>
        <v>560</v>
      </c>
      <c r="ER996" t="str">
        <f t="shared" si="1235"/>
        <v/>
      </c>
      <c r="ES996" t="str">
        <f t="shared" si="1236"/>
        <v/>
      </c>
      <c r="ET996">
        <f t="shared" si="1237"/>
        <v>65.2</v>
      </c>
      <c r="EU996" s="61">
        <f t="shared" si="1238"/>
        <v>4570</v>
      </c>
      <c r="EV996" s="53" t="e">
        <f>IF(ISNUMBER(EK996),EK996*#REF!,"")</f>
        <v>#REF!</v>
      </c>
      <c r="EW996" s="53" t="e">
        <f>IF(ISNUMBER(EL996),EL996*#REF!,"")</f>
        <v>#REF!</v>
      </c>
      <c r="EX996" s="53" t="e">
        <f>IF(ISNUMBER(EM996),EM996*#REF!,"")</f>
        <v>#REF!</v>
      </c>
      <c r="EY996" s="53" t="e">
        <f>IF(ISNUMBER(EN996),EN996*#REF!,"")</f>
        <v>#REF!</v>
      </c>
      <c r="EZ996" s="53" t="e">
        <f>IF(ISNUMBER(EO996),EO996*#REF!,"")</f>
        <v>#REF!</v>
      </c>
      <c r="FA996" s="53" t="e">
        <f>IF(ISNUMBER(EP996),EP996*#REF!,"")</f>
        <v>#REF!</v>
      </c>
      <c r="FB996" s="53" t="e">
        <f>IF(ISNUMBER(EQ996),EQ996*#REF!,"")</f>
        <v>#REF!</v>
      </c>
      <c r="FC996" s="53" t="str">
        <f>IF(ISNUMBER(ER996),ER996*#REF!,"")</f>
        <v/>
      </c>
      <c r="FD996" s="53" t="str">
        <f>IF(ISNUMBER(ES996),ES996*#REF!,"")</f>
        <v/>
      </c>
      <c r="FE996" s="53" t="e">
        <f>IF(ISNUMBER(ET996),ET996*#REF!,"")</f>
        <v>#REF!</v>
      </c>
      <c r="FF996" s="52" t="e">
        <f>IF(ISNUMBER(EU996),EU996*#REF!,"")</f>
        <v>#REF!</v>
      </c>
      <c r="FG996" s="55" t="str">
        <f t="shared" si="1239"/>
        <v/>
      </c>
      <c r="FH996" s="55" t="str">
        <f t="shared" si="1240"/>
        <v/>
      </c>
      <c r="FI996" s="55" t="str">
        <f t="shared" si="1241"/>
        <v/>
      </c>
      <c r="FJ996" s="55" t="str">
        <f t="shared" si="1242"/>
        <v/>
      </c>
      <c r="FK996" s="55" t="str">
        <f t="shared" si="1243"/>
        <v/>
      </c>
      <c r="FL996" s="55" t="str">
        <f t="shared" si="1244"/>
        <v/>
      </c>
      <c r="FM996" s="55" t="str">
        <f t="shared" si="1245"/>
        <v/>
      </c>
      <c r="FN996" s="55" t="str">
        <f t="shared" si="1246"/>
        <v/>
      </c>
      <c r="FO996" s="55" t="str">
        <f t="shared" si="1247"/>
        <v/>
      </c>
      <c r="FP996" s="55" t="str">
        <f t="shared" si="1248"/>
        <v/>
      </c>
      <c r="FQ996" s="59" t="str">
        <f t="shared" si="1249"/>
        <v/>
      </c>
      <c r="FR996" s="53" t="str">
        <f t="shared" si="1202"/>
        <v/>
      </c>
      <c r="FS996" s="53" t="e">
        <f t="shared" si="1250"/>
        <v>#VALUE!</v>
      </c>
      <c r="FT996" s="19" t="e">
        <f t="shared" si="1251"/>
        <v>#VALUE!</v>
      </c>
      <c r="FU996" s="19" t="e">
        <f t="shared" si="1252"/>
        <v>#VALUE!</v>
      </c>
      <c r="FV996" s="19" t="e">
        <f t="shared" si="1253"/>
        <v>#VALUE!</v>
      </c>
      <c r="FW996" s="50" t="e">
        <f t="shared" si="1254"/>
        <v>#VALUE!</v>
      </c>
      <c r="FX996" s="120">
        <f t="shared" si="1255"/>
        <v>0</v>
      </c>
      <c r="FY996" s="120">
        <f t="shared" si="1256"/>
        <v>0</v>
      </c>
      <c r="FZ996" s="120">
        <f t="shared" si="1257"/>
        <v>0</v>
      </c>
      <c r="GA996" s="120">
        <f t="shared" si="1258"/>
        <v>0</v>
      </c>
      <c r="GB996" s="120">
        <f t="shared" si="1259"/>
        <v>0</v>
      </c>
      <c r="GC996" s="120">
        <f t="shared" si="1260"/>
        <v>0</v>
      </c>
      <c r="GD996" s="120">
        <f t="shared" si="1261"/>
        <v>0</v>
      </c>
      <c r="GE996" s="120">
        <f t="shared" si="1262"/>
        <v>0</v>
      </c>
      <c r="GF996" s="120">
        <f t="shared" si="1263"/>
        <v>0</v>
      </c>
      <c r="GG996">
        <f t="shared" si="1264"/>
        <v>0</v>
      </c>
      <c r="GH996">
        <f t="shared" si="1265"/>
        <v>0</v>
      </c>
      <c r="GI996">
        <v>6</v>
      </c>
      <c r="GJ996" t="str">
        <f t="shared" si="1266"/>
        <v/>
      </c>
    </row>
    <row r="997" spans="1:192" x14ac:dyDescent="0.2">
      <c r="A997" s="50">
        <f t="shared" si="1267"/>
        <v>996</v>
      </c>
      <c r="B997" s="58" t="s">
        <v>135</v>
      </c>
      <c r="C997" s="58" t="s">
        <v>836</v>
      </c>
      <c r="D997" s="58"/>
      <c r="E997" s="58"/>
      <c r="F997" s="274">
        <v>3445698</v>
      </c>
      <c r="G997" s="274">
        <v>5550126</v>
      </c>
      <c r="H997" s="77">
        <f t="shared" si="1206"/>
        <v>445645.29080000002</v>
      </c>
      <c r="I997" s="77">
        <f t="shared" si="1207"/>
        <v>5548345.7396</v>
      </c>
      <c r="J997" s="47">
        <v>118</v>
      </c>
      <c r="K997" s="66" t="s">
        <v>1333</v>
      </c>
      <c r="L997" s="19">
        <v>12.06</v>
      </c>
      <c r="Q997" s="58" t="s">
        <v>2843</v>
      </c>
      <c r="R997" s="58" t="s">
        <v>2905</v>
      </c>
      <c r="S997" s="58" t="s">
        <v>1327</v>
      </c>
      <c r="T997" s="241" t="str">
        <f t="shared" si="1208"/>
        <v>-</v>
      </c>
      <c r="U997" s="241" t="str">
        <f t="shared" si="1209"/>
        <v>-</v>
      </c>
      <c r="V997" s="241" t="str">
        <f t="shared" si="1210"/>
        <v>-</v>
      </c>
      <c r="W997" s="241" t="str">
        <f t="shared" si="1201"/>
        <v>-</v>
      </c>
      <c r="X997" s="260">
        <f t="shared" si="1200"/>
        <v>6</v>
      </c>
      <c r="Y997" s="261" t="str">
        <f t="shared" si="1203"/>
        <v/>
      </c>
      <c r="Z997" s="68"/>
      <c r="AA997" s="69">
        <v>40701</v>
      </c>
      <c r="AB997" s="77">
        <v>2</v>
      </c>
      <c r="AC997" s="58" t="s">
        <v>858</v>
      </c>
      <c r="AD997" s="58" t="s">
        <v>2580</v>
      </c>
      <c r="AE997" s="70" t="s">
        <v>1431</v>
      </c>
      <c r="AF997" s="83" t="s">
        <v>3088</v>
      </c>
      <c r="AG997" s="83"/>
      <c r="AH997" s="83"/>
      <c r="AI997" s="83"/>
      <c r="AJ997" s="83"/>
      <c r="AK997" s="83"/>
      <c r="AL997" s="83"/>
      <c r="AM997" s="72"/>
      <c r="AN997" s="58"/>
      <c r="AO997" s="58"/>
      <c r="AP997" s="83"/>
      <c r="AQ997" s="58"/>
      <c r="AR997" s="58"/>
      <c r="AS997" s="204"/>
      <c r="AT997" s="249"/>
      <c r="AU997" s="65"/>
      <c r="AV997" s="204"/>
      <c r="AW997" s="65"/>
      <c r="AX997" s="65"/>
      <c r="AY997" s="65"/>
      <c r="AZ997" s="70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/>
      <c r="BL997" s="58"/>
      <c r="BM997" s="58"/>
      <c r="BN997" s="68"/>
      <c r="BO997" s="81"/>
      <c r="BP997" s="81"/>
      <c r="BQ997" s="94"/>
      <c r="BR997" s="81"/>
      <c r="BS997" s="81"/>
      <c r="BT997" s="81"/>
      <c r="BU997" s="81"/>
      <c r="BV997" s="81"/>
      <c r="BW997" s="81"/>
      <c r="BX997" s="81"/>
      <c r="BY997" s="81"/>
      <c r="BZ997" s="81"/>
      <c r="CA997" s="81"/>
      <c r="CB997" s="81"/>
      <c r="CC997" s="81"/>
      <c r="CD997" s="81"/>
      <c r="CE997" s="81"/>
      <c r="CF997" s="81"/>
      <c r="CG997" s="81"/>
      <c r="CH997" s="81"/>
      <c r="CI997" s="81"/>
      <c r="CJ997" s="81"/>
      <c r="CK997" s="81"/>
      <c r="CL997" s="82"/>
      <c r="CM997" s="81"/>
      <c r="CN997" s="105"/>
      <c r="CO997" s="81"/>
      <c r="CP997" s="58"/>
      <c r="CQ997" s="68"/>
      <c r="DB997" s="103">
        <v>-64.3</v>
      </c>
      <c r="DC997" s="90" t="s">
        <v>2388</v>
      </c>
      <c r="DD997" s="103"/>
      <c r="DE997" s="103"/>
      <c r="DF997" s="103"/>
      <c r="DG997" s="103">
        <v>-9.34</v>
      </c>
      <c r="DH997" s="103"/>
      <c r="DI997" s="103"/>
      <c r="DJ997" s="103"/>
      <c r="DK997" s="103"/>
      <c r="DL997" s="103"/>
      <c r="DM997" s="103"/>
      <c r="DN997" s="103"/>
      <c r="DO997" s="103"/>
      <c r="DP997" s="103"/>
      <c r="DQ997" s="103"/>
      <c r="DR997" s="103"/>
      <c r="DS997" s="104"/>
      <c r="DT997" s="50">
        <f t="shared" si="1211"/>
        <v>0</v>
      </c>
      <c r="DU997" s="73">
        <f t="shared" si="1212"/>
        <v>0</v>
      </c>
      <c r="DV997" s="73">
        <f t="shared" si="1213"/>
        <v>1</v>
      </c>
      <c r="DW997" s="73">
        <f t="shared" si="1214"/>
        <v>0</v>
      </c>
      <c r="DX997" s="73">
        <f t="shared" si="1215"/>
        <v>0</v>
      </c>
      <c r="DY997" s="125">
        <f t="shared" si="1216"/>
        <v>0</v>
      </c>
      <c r="DZ997" s="73">
        <f t="shared" si="1217"/>
        <v>0</v>
      </c>
      <c r="EA997" s="19">
        <f t="shared" si="1218"/>
        <v>0</v>
      </c>
      <c r="EB997" s="50">
        <f t="shared" si="1219"/>
        <v>1</v>
      </c>
      <c r="EC997" s="19">
        <f t="shared" si="1220"/>
        <v>0</v>
      </c>
      <c r="ED997" s="19">
        <f t="shared" si="1221"/>
        <v>0</v>
      </c>
      <c r="EE997" s="19">
        <f t="shared" si="1222"/>
        <v>0</v>
      </c>
      <c r="EF997" s="50">
        <f t="shared" si="1223"/>
        <v>1</v>
      </c>
      <c r="EG997" s="19">
        <f t="shared" si="1224"/>
        <v>1</v>
      </c>
      <c r="EH997" s="19">
        <f t="shared" si="1225"/>
        <v>0</v>
      </c>
      <c r="EI997" s="50">
        <f t="shared" si="1226"/>
        <v>0</v>
      </c>
      <c r="EJ997" s="125">
        <f t="shared" si="1227"/>
        <v>0</v>
      </c>
      <c r="EK997" t="str">
        <f t="shared" si="1228"/>
        <v/>
      </c>
      <c r="EL997" t="str">
        <f t="shared" si="1229"/>
        <v/>
      </c>
      <c r="EM997" t="str">
        <f t="shared" si="1230"/>
        <v/>
      </c>
      <c r="EN997" t="str">
        <f t="shared" si="1231"/>
        <v/>
      </c>
      <c r="EO997" t="str">
        <f t="shared" si="1232"/>
        <v/>
      </c>
      <c r="EP997" t="str">
        <f t="shared" si="1233"/>
        <v/>
      </c>
      <c r="EQ997" t="str">
        <f t="shared" si="1234"/>
        <v/>
      </c>
      <c r="ER997" t="str">
        <f t="shared" si="1235"/>
        <v/>
      </c>
      <c r="ES997" t="str">
        <f t="shared" si="1236"/>
        <v/>
      </c>
      <c r="ET997" t="str">
        <f t="shared" si="1237"/>
        <v/>
      </c>
      <c r="EU997" s="61" t="str">
        <f t="shared" si="1238"/>
        <v/>
      </c>
      <c r="EV997" s="53" t="str">
        <f>IF(ISNUMBER(EK997),EK997*#REF!,"")</f>
        <v/>
      </c>
      <c r="EW997" s="53" t="str">
        <f>IF(ISNUMBER(EL997),EL997*#REF!,"")</f>
        <v/>
      </c>
      <c r="EX997" s="53" t="str">
        <f>IF(ISNUMBER(EM997),EM997*#REF!,"")</f>
        <v/>
      </c>
      <c r="EY997" s="53" t="str">
        <f>IF(ISNUMBER(EN997),EN997*#REF!,"")</f>
        <v/>
      </c>
      <c r="EZ997" s="53" t="str">
        <f>IF(ISNUMBER(EO997),EO997*#REF!,"")</f>
        <v/>
      </c>
      <c r="FA997" s="53" t="str">
        <f>IF(ISNUMBER(EP997),EP997*#REF!,"")</f>
        <v/>
      </c>
      <c r="FB997" s="53" t="str">
        <f>IF(ISNUMBER(EQ997),EQ997*#REF!,"")</f>
        <v/>
      </c>
      <c r="FC997" s="53" t="str">
        <f>IF(ISNUMBER(ER997),ER997*#REF!,"")</f>
        <v/>
      </c>
      <c r="FD997" s="53" t="str">
        <f>IF(ISNUMBER(ES997),ES997*#REF!,"")</f>
        <v/>
      </c>
      <c r="FE997" s="53" t="str">
        <f>IF(ISNUMBER(ET997),ET997*#REF!,"")</f>
        <v/>
      </c>
      <c r="FF997" s="52" t="str">
        <f>IF(ISNUMBER(EU997),EU997*#REF!,"")</f>
        <v/>
      </c>
      <c r="FG997" s="55" t="str">
        <f t="shared" si="1239"/>
        <v/>
      </c>
      <c r="FH997" s="55" t="str">
        <f t="shared" si="1240"/>
        <v/>
      </c>
      <c r="FI997" s="55" t="str">
        <f t="shared" si="1241"/>
        <v/>
      </c>
      <c r="FJ997" s="55" t="str">
        <f t="shared" si="1242"/>
        <v/>
      </c>
      <c r="FK997" s="55" t="str">
        <f t="shared" si="1243"/>
        <v/>
      </c>
      <c r="FL997" s="55" t="str">
        <f t="shared" si="1244"/>
        <v/>
      </c>
      <c r="FM997" s="55" t="str">
        <f t="shared" si="1245"/>
        <v/>
      </c>
      <c r="FN997" s="55" t="str">
        <f t="shared" si="1246"/>
        <v/>
      </c>
      <c r="FO997" s="55" t="str">
        <f t="shared" si="1247"/>
        <v/>
      </c>
      <c r="FP997" s="55" t="str">
        <f t="shared" si="1248"/>
        <v/>
      </c>
      <c r="FQ997" s="59" t="str">
        <f t="shared" si="1249"/>
        <v/>
      </c>
      <c r="FR997" s="53" t="str">
        <f t="shared" si="1202"/>
        <v/>
      </c>
      <c r="FS997" s="53">
        <f t="shared" si="1250"/>
        <v>0</v>
      </c>
      <c r="FT997" s="19">
        <f t="shared" si="1251"/>
        <v>1</v>
      </c>
      <c r="FU997" s="19">
        <f t="shared" si="1252"/>
        <v>0</v>
      </c>
      <c r="FV997" s="19">
        <f t="shared" si="1253"/>
        <v>0</v>
      </c>
      <c r="FW997" s="50">
        <f t="shared" si="1254"/>
        <v>0</v>
      </c>
      <c r="FX997" s="120">
        <f t="shared" si="1255"/>
        <v>0</v>
      </c>
      <c r="FY997" s="120">
        <f t="shared" si="1256"/>
        <v>0</v>
      </c>
      <c r="FZ997" s="120">
        <f t="shared" si="1257"/>
        <v>0</v>
      </c>
      <c r="GA997" s="120">
        <f t="shared" si="1258"/>
        <v>0</v>
      </c>
      <c r="GB997" s="120">
        <f t="shared" si="1259"/>
        <v>0</v>
      </c>
      <c r="GC997" s="120">
        <f t="shared" si="1260"/>
        <v>0</v>
      </c>
      <c r="GD997" s="120">
        <f t="shared" si="1261"/>
        <v>0</v>
      </c>
      <c r="GE997" s="120">
        <f t="shared" si="1262"/>
        <v>0</v>
      </c>
      <c r="GF997" s="120">
        <f t="shared" si="1263"/>
        <v>0</v>
      </c>
      <c r="GG997">
        <f t="shared" si="1264"/>
        <v>0</v>
      </c>
      <c r="GH997">
        <f t="shared" si="1265"/>
        <v>0</v>
      </c>
      <c r="GI997">
        <v>6</v>
      </c>
      <c r="GJ997" t="str">
        <f t="shared" si="1266"/>
        <v/>
      </c>
    </row>
    <row r="998" spans="1:192" x14ac:dyDescent="0.2">
      <c r="A998" s="50">
        <f t="shared" si="1267"/>
        <v>997</v>
      </c>
      <c r="B998" s="58" t="s">
        <v>135</v>
      </c>
      <c r="C998" s="58" t="s">
        <v>211</v>
      </c>
      <c r="D998" s="58"/>
      <c r="E998" s="58"/>
      <c r="F998" s="19">
        <v>3445822</v>
      </c>
      <c r="G998" s="19">
        <v>5550291</v>
      </c>
      <c r="H998" s="77">
        <f t="shared" si="1206"/>
        <v>445769.24120000005</v>
      </c>
      <c r="I998" s="77">
        <f t="shared" si="1207"/>
        <v>5548510.6736000003</v>
      </c>
      <c r="J998" s="19">
        <v>120</v>
      </c>
      <c r="K998" s="83" t="s">
        <v>1333</v>
      </c>
      <c r="L998" s="83">
        <v>43</v>
      </c>
      <c r="O998" s="19">
        <f t="shared" ref="O998:O1010" si="1268">J998+3.1</f>
        <v>123.1</v>
      </c>
      <c r="Q998" s="58" t="s">
        <v>2844</v>
      </c>
      <c r="R998" s="58" t="s">
        <v>2905</v>
      </c>
      <c r="S998" s="58" t="s">
        <v>1327</v>
      </c>
      <c r="T998" s="241" t="str">
        <f t="shared" si="1208"/>
        <v>-</v>
      </c>
      <c r="U998" s="241" t="str">
        <f t="shared" si="1209"/>
        <v>M</v>
      </c>
      <c r="V998" s="241" t="str">
        <f t="shared" si="1210"/>
        <v>-</v>
      </c>
      <c r="W998" s="241" t="str">
        <f t="shared" si="1201"/>
        <v>-</v>
      </c>
      <c r="X998" s="260">
        <f t="shared" si="1200"/>
        <v>6</v>
      </c>
      <c r="Y998" s="261" t="str">
        <f t="shared" si="1203"/>
        <v/>
      </c>
      <c r="Z998" s="68"/>
      <c r="AA998" s="83" t="s">
        <v>1583</v>
      </c>
      <c r="AB998" s="77">
        <v>1</v>
      </c>
      <c r="AC998" s="58" t="s">
        <v>610</v>
      </c>
      <c r="AD998" s="58" t="s">
        <v>2913</v>
      </c>
      <c r="AE998" s="68"/>
      <c r="AF998" s="83" t="s">
        <v>3088</v>
      </c>
      <c r="AG998" s="83"/>
      <c r="AH998" s="83"/>
      <c r="AI998" s="83"/>
      <c r="AJ998" s="83"/>
      <c r="AK998" s="83"/>
      <c r="AL998" s="83"/>
      <c r="AM998" s="63"/>
      <c r="AN998" s="58"/>
      <c r="AO998" s="58"/>
      <c r="AP998" s="83"/>
      <c r="AQ998" s="58"/>
      <c r="AR998" s="58">
        <v>8261</v>
      </c>
      <c r="AS998" s="193">
        <f>SUM(AU998:BN998)+SUM(BO998:CL998)/1000</f>
        <v>8263.6039999999994</v>
      </c>
      <c r="AT998" s="248" t="str">
        <f>FR998</f>
        <v/>
      </c>
      <c r="AU998" s="58">
        <v>2689</v>
      </c>
      <c r="AV998" s="64">
        <v>55.5</v>
      </c>
      <c r="AW998" s="58">
        <v>364</v>
      </c>
      <c r="AX998" s="58">
        <v>4680</v>
      </c>
      <c r="AY998" s="58">
        <v>63.7</v>
      </c>
      <c r="AZ998" s="68">
        <v>263</v>
      </c>
      <c r="BA998" s="58">
        <v>0.03</v>
      </c>
      <c r="BB998" s="58">
        <v>76.5</v>
      </c>
      <c r="BC998" s="58"/>
      <c r="BD998" s="58">
        <v>5.64</v>
      </c>
      <c r="BE998" s="64">
        <v>3</v>
      </c>
      <c r="BF998" s="58">
        <v>0.18</v>
      </c>
      <c r="BG998" s="58"/>
      <c r="BH998" s="58">
        <v>3.08</v>
      </c>
      <c r="BI998" s="58"/>
      <c r="BJ998" s="58"/>
      <c r="BK998" s="58"/>
      <c r="BL998" s="58"/>
      <c r="BM998" s="58">
        <v>59.92</v>
      </c>
      <c r="BN998" s="68"/>
      <c r="BO998" s="81"/>
      <c r="BP998" s="81"/>
      <c r="BQ998" s="94">
        <v>54</v>
      </c>
      <c r="BR998" s="81"/>
      <c r="BS998" s="81"/>
      <c r="BT998" s="81"/>
      <c r="BU998" s="81"/>
      <c r="BV998" s="81"/>
      <c r="BW998" s="81"/>
      <c r="BX998" s="81"/>
      <c r="BY998" s="81"/>
      <c r="BZ998" s="81"/>
      <c r="CA998" s="81"/>
      <c r="CB998" s="81"/>
      <c r="CC998" s="81"/>
      <c r="CD998" s="81"/>
      <c r="CE998" s="81"/>
      <c r="CF998" s="81"/>
      <c r="CG998" s="81"/>
      <c r="CH998" s="81"/>
      <c r="CI998" s="81"/>
      <c r="CJ998" s="81"/>
      <c r="CK998" s="81"/>
      <c r="CL998" s="82"/>
      <c r="CM998" s="81"/>
      <c r="CN998" s="90" t="s">
        <v>3088</v>
      </c>
      <c r="CO998" s="81"/>
      <c r="CP998" s="58"/>
      <c r="CQ998" s="68"/>
      <c r="CR998">
        <v>79.8</v>
      </c>
      <c r="CS998">
        <v>20.2</v>
      </c>
      <c r="DB998" s="103"/>
      <c r="DC998" s="103"/>
      <c r="DD998" s="103"/>
      <c r="DE998" s="103"/>
      <c r="DF998" s="103"/>
      <c r="DG998" s="103"/>
      <c r="DH998" s="103"/>
      <c r="DI998" s="103"/>
      <c r="DJ998" s="103"/>
      <c r="DK998" s="103"/>
      <c r="DL998" s="103"/>
      <c r="DM998" s="103"/>
      <c r="DN998" s="103"/>
      <c r="DO998" s="103"/>
      <c r="DP998" s="103"/>
      <c r="DQ998" s="103"/>
      <c r="DR998" s="103"/>
      <c r="DS998" s="104"/>
      <c r="DT998" s="50">
        <f t="shared" si="1211"/>
        <v>1</v>
      </c>
      <c r="DU998" s="73">
        <f t="shared" si="1212"/>
        <v>0</v>
      </c>
      <c r="DV998" s="73">
        <f t="shared" si="1213"/>
        <v>1</v>
      </c>
      <c r="DW998" s="73">
        <f t="shared" si="1214"/>
        <v>0</v>
      </c>
      <c r="DX998" s="73">
        <f t="shared" si="1215"/>
        <v>0</v>
      </c>
      <c r="DY998" s="125">
        <f t="shared" si="1216"/>
        <v>0</v>
      </c>
      <c r="DZ998" s="73">
        <f t="shared" si="1217"/>
        <v>0</v>
      </c>
      <c r="EA998" s="19">
        <f t="shared" si="1218"/>
        <v>0</v>
      </c>
      <c r="EB998" s="50">
        <f t="shared" si="1219"/>
        <v>1</v>
      </c>
      <c r="EC998" s="19">
        <f t="shared" si="1220"/>
        <v>0</v>
      </c>
      <c r="ED998" s="19">
        <f t="shared" si="1221"/>
        <v>1</v>
      </c>
      <c r="EE998" s="19">
        <f t="shared" si="1222"/>
        <v>0</v>
      </c>
      <c r="EF998" s="50">
        <f t="shared" si="1223"/>
        <v>0</v>
      </c>
      <c r="EG998" s="19">
        <f t="shared" si="1224"/>
        <v>0</v>
      </c>
      <c r="EH998" s="19">
        <f t="shared" si="1225"/>
        <v>0</v>
      </c>
      <c r="EI998" s="50">
        <f t="shared" si="1226"/>
        <v>1</v>
      </c>
      <c r="EJ998" s="125">
        <f t="shared" si="1227"/>
        <v>1</v>
      </c>
      <c r="EK998">
        <f t="shared" si="1228"/>
        <v>2689</v>
      </c>
      <c r="EL998">
        <f t="shared" si="1229"/>
        <v>76.5</v>
      </c>
      <c r="EM998">
        <f t="shared" si="1230"/>
        <v>55.5</v>
      </c>
      <c r="EN998">
        <f t="shared" si="1231"/>
        <v>364</v>
      </c>
      <c r="EO998">
        <f t="shared" si="1232"/>
        <v>0.18</v>
      </c>
      <c r="EP998">
        <f t="shared" si="1233"/>
        <v>3</v>
      </c>
      <c r="EQ998">
        <f t="shared" si="1234"/>
        <v>263</v>
      </c>
      <c r="ER998" t="str">
        <f t="shared" si="1235"/>
        <v/>
      </c>
      <c r="ES998" t="str">
        <f t="shared" si="1236"/>
        <v/>
      </c>
      <c r="ET998">
        <f t="shared" si="1237"/>
        <v>63.7</v>
      </c>
      <c r="EU998" s="61">
        <f t="shared" si="1238"/>
        <v>4680</v>
      </c>
      <c r="EV998" s="53" t="e">
        <f>IF(ISNUMBER(EK998),EK998*#REF!,"")</f>
        <v>#REF!</v>
      </c>
      <c r="EW998" s="53" t="e">
        <f>IF(ISNUMBER(EL998),EL998*#REF!,"")</f>
        <v>#REF!</v>
      </c>
      <c r="EX998" s="53" t="e">
        <f>IF(ISNUMBER(EM998),EM998*#REF!,"")</f>
        <v>#REF!</v>
      </c>
      <c r="EY998" s="53" t="e">
        <f>IF(ISNUMBER(EN998),EN998*#REF!,"")</f>
        <v>#REF!</v>
      </c>
      <c r="EZ998" s="53" t="e">
        <f>IF(ISNUMBER(EO998),EO998*#REF!,"")</f>
        <v>#REF!</v>
      </c>
      <c r="FA998" s="53" t="e">
        <f>IF(ISNUMBER(EP998),EP998*#REF!,"")</f>
        <v>#REF!</v>
      </c>
      <c r="FB998" s="53" t="e">
        <f>IF(ISNUMBER(EQ998),EQ998*#REF!,"")</f>
        <v>#REF!</v>
      </c>
      <c r="FC998" s="53" t="str">
        <f>IF(ISNUMBER(ER998),ER998*#REF!,"")</f>
        <v/>
      </c>
      <c r="FD998" s="53" t="str">
        <f>IF(ISNUMBER(ES998),ES998*#REF!,"")</f>
        <v/>
      </c>
      <c r="FE998" s="53" t="e">
        <f>IF(ISNUMBER(ET998),ET998*#REF!,"")</f>
        <v>#REF!</v>
      </c>
      <c r="FF998" s="52" t="e">
        <f>IF(ISNUMBER(EU998),EU998*#REF!,"")</f>
        <v>#REF!</v>
      </c>
      <c r="FG998" s="55" t="str">
        <f t="shared" si="1239"/>
        <v/>
      </c>
      <c r="FH998" s="55" t="str">
        <f t="shared" si="1240"/>
        <v/>
      </c>
      <c r="FI998" s="55" t="str">
        <f t="shared" si="1241"/>
        <v/>
      </c>
      <c r="FJ998" s="55" t="str">
        <f t="shared" si="1242"/>
        <v/>
      </c>
      <c r="FK998" s="55" t="str">
        <f t="shared" si="1243"/>
        <v/>
      </c>
      <c r="FL998" s="55" t="str">
        <f t="shared" si="1244"/>
        <v/>
      </c>
      <c r="FM998" s="55" t="str">
        <f t="shared" si="1245"/>
        <v/>
      </c>
      <c r="FN998" s="55" t="str">
        <f t="shared" si="1246"/>
        <v/>
      </c>
      <c r="FO998" s="55" t="str">
        <f t="shared" si="1247"/>
        <v/>
      </c>
      <c r="FP998" s="55" t="str">
        <f t="shared" si="1248"/>
        <v/>
      </c>
      <c r="FQ998" s="59" t="str">
        <f t="shared" si="1249"/>
        <v/>
      </c>
      <c r="FR998" s="53" t="str">
        <f t="shared" si="1202"/>
        <v/>
      </c>
      <c r="FS998" s="53" t="e">
        <f t="shared" si="1250"/>
        <v>#VALUE!</v>
      </c>
      <c r="FT998" s="19" t="e">
        <f t="shared" si="1251"/>
        <v>#VALUE!</v>
      </c>
      <c r="FU998" s="19" t="e">
        <f t="shared" si="1252"/>
        <v>#VALUE!</v>
      </c>
      <c r="FV998" s="19" t="e">
        <f t="shared" si="1253"/>
        <v>#VALUE!</v>
      </c>
      <c r="FW998" s="50" t="e">
        <f t="shared" si="1254"/>
        <v>#VALUE!</v>
      </c>
      <c r="FX998" s="120">
        <f t="shared" si="1255"/>
        <v>0</v>
      </c>
      <c r="FY998" s="120">
        <f t="shared" si="1256"/>
        <v>0</v>
      </c>
      <c r="FZ998" s="120">
        <f t="shared" si="1257"/>
        <v>0</v>
      </c>
      <c r="GA998" s="120">
        <f t="shared" si="1258"/>
        <v>0</v>
      </c>
      <c r="GB998" s="120">
        <f t="shared" si="1259"/>
        <v>0</v>
      </c>
      <c r="GC998" s="120">
        <f t="shared" si="1260"/>
        <v>0</v>
      </c>
      <c r="GD998" s="120">
        <f t="shared" si="1261"/>
        <v>0</v>
      </c>
      <c r="GE998" s="120">
        <f t="shared" si="1262"/>
        <v>0</v>
      </c>
      <c r="GF998" s="120">
        <f t="shared" si="1263"/>
        <v>0</v>
      </c>
      <c r="GG998">
        <f t="shared" si="1264"/>
        <v>0</v>
      </c>
      <c r="GH998">
        <f t="shared" si="1265"/>
        <v>0</v>
      </c>
      <c r="GI998">
        <v>6</v>
      </c>
      <c r="GJ998" t="str">
        <f t="shared" si="1266"/>
        <v/>
      </c>
    </row>
    <row r="999" spans="1:192" x14ac:dyDescent="0.2">
      <c r="A999" s="50">
        <f t="shared" si="1267"/>
        <v>998</v>
      </c>
      <c r="B999" s="58" t="s">
        <v>135</v>
      </c>
      <c r="C999" s="58" t="s">
        <v>211</v>
      </c>
      <c r="D999" s="58"/>
      <c r="E999" s="58"/>
      <c r="F999" s="19">
        <v>3445822</v>
      </c>
      <c r="G999" s="19">
        <v>5550291</v>
      </c>
      <c r="H999" s="77">
        <f t="shared" si="1206"/>
        <v>445769.24120000005</v>
      </c>
      <c r="I999" s="77">
        <f t="shared" si="1207"/>
        <v>5548510.6736000003</v>
      </c>
      <c r="J999" s="19">
        <v>120</v>
      </c>
      <c r="K999" s="83" t="s">
        <v>1333</v>
      </c>
      <c r="L999" s="83">
        <v>43</v>
      </c>
      <c r="O999" s="19">
        <f t="shared" si="1268"/>
        <v>123.1</v>
      </c>
      <c r="Q999" s="58" t="s">
        <v>2844</v>
      </c>
      <c r="R999" s="58" t="s">
        <v>2905</v>
      </c>
      <c r="S999" s="58" t="s">
        <v>1327</v>
      </c>
      <c r="T999" s="241" t="str">
        <f t="shared" si="1208"/>
        <v>-</v>
      </c>
      <c r="U999" s="241" t="str">
        <f t="shared" si="1209"/>
        <v>M</v>
      </c>
      <c r="V999" s="241" t="str">
        <f t="shared" si="1210"/>
        <v>-</v>
      </c>
      <c r="W999" s="241" t="str">
        <f t="shared" si="1201"/>
        <v>-</v>
      </c>
      <c r="X999" s="260">
        <f t="shared" si="1200"/>
        <v>6</v>
      </c>
      <c r="Y999" s="261" t="str">
        <f t="shared" si="1203"/>
        <v/>
      </c>
      <c r="Z999" s="68"/>
      <c r="AA999" s="87" t="s">
        <v>2582</v>
      </c>
      <c r="AB999" s="77">
        <v>2</v>
      </c>
      <c r="AC999" s="65" t="s">
        <v>610</v>
      </c>
      <c r="AD999" s="58" t="s">
        <v>2990</v>
      </c>
      <c r="AE999" s="70" t="s">
        <v>2982</v>
      </c>
      <c r="AF999" s="83" t="s">
        <v>3088</v>
      </c>
      <c r="AG999" s="83"/>
      <c r="AH999" s="83"/>
      <c r="AI999" s="83"/>
      <c r="AJ999" s="83">
        <v>1.0066269999999999</v>
      </c>
      <c r="AK999" s="83">
        <v>14</v>
      </c>
      <c r="AL999" s="83"/>
      <c r="AM999" s="63"/>
      <c r="AN999" s="58"/>
      <c r="AO999" s="58"/>
      <c r="AP999" s="83"/>
      <c r="AQ999" s="58"/>
      <c r="AR999" s="58"/>
      <c r="AS999" s="193">
        <f>SUM(AU999:BN999)+SUM(BO999:CL999)/1000</f>
        <v>8514.2499999999982</v>
      </c>
      <c r="AT999" s="248" t="str">
        <f>FR999</f>
        <v/>
      </c>
      <c r="AU999" s="58">
        <v>2687</v>
      </c>
      <c r="AV999" s="126">
        <v>78.03</v>
      </c>
      <c r="AW999" s="65">
        <v>401.59</v>
      </c>
      <c r="AX999" s="58">
        <v>4661</v>
      </c>
      <c r="AY999" s="58">
        <v>63.13</v>
      </c>
      <c r="AZ999" s="68">
        <v>435.58</v>
      </c>
      <c r="BA999" s="58">
        <v>3.78</v>
      </c>
      <c r="BB999" s="58">
        <v>95.66</v>
      </c>
      <c r="BC999" s="58">
        <v>10.46</v>
      </c>
      <c r="BD999" s="58">
        <v>5.76</v>
      </c>
      <c r="BE999" s="79">
        <v>4.47</v>
      </c>
      <c r="BF999" s="58">
        <v>0.38</v>
      </c>
      <c r="BG999" s="58"/>
      <c r="BH999" s="58">
        <v>3.38</v>
      </c>
      <c r="BI999" s="58">
        <v>1.4E-2</v>
      </c>
      <c r="BJ999" s="58"/>
      <c r="BK999" s="58"/>
      <c r="BL999" s="58"/>
      <c r="BM999" s="58">
        <v>62.713999999999999</v>
      </c>
      <c r="BN999" s="68">
        <v>0.46</v>
      </c>
      <c r="BO999" s="81"/>
      <c r="BP999" s="81"/>
      <c r="BQ999" s="94">
        <v>94</v>
      </c>
      <c r="BR999" s="81">
        <v>748</v>
      </c>
      <c r="BS999" s="81"/>
      <c r="BT999" s="81"/>
      <c r="BU999" s="81"/>
      <c r="BV999" s="81"/>
      <c r="BW999" s="81"/>
      <c r="BX999" s="81"/>
      <c r="BY999" s="81"/>
      <c r="BZ999" s="81"/>
      <c r="CA999" s="81"/>
      <c r="CB999" s="81"/>
      <c r="CC999" s="81"/>
      <c r="CD999" s="81"/>
      <c r="CE999" s="81"/>
      <c r="CF999" s="81"/>
      <c r="CG999" s="81"/>
      <c r="CH999" s="81"/>
      <c r="CI999" s="81"/>
      <c r="CJ999" s="81"/>
      <c r="CK999" s="81"/>
      <c r="CL999" s="82"/>
      <c r="CM999" s="81"/>
      <c r="CN999" s="90">
        <v>249.7</v>
      </c>
      <c r="CO999" s="81"/>
      <c r="CP999" s="58">
        <v>5.9580000000000002</v>
      </c>
      <c r="CQ999" s="68"/>
      <c r="CR999">
        <v>11.15</v>
      </c>
      <c r="CS999" s="53">
        <v>88.8</v>
      </c>
      <c r="CX999">
        <v>0.05</v>
      </c>
      <c r="DB999" s="103"/>
      <c r="DC999" s="103"/>
      <c r="DD999" s="103"/>
      <c r="DE999" s="103"/>
      <c r="DF999" s="103"/>
      <c r="DG999" s="103"/>
      <c r="DH999" s="103"/>
      <c r="DI999" s="103"/>
      <c r="DJ999" s="103"/>
      <c r="DK999" s="103"/>
      <c r="DL999" s="103"/>
      <c r="DM999" s="103"/>
      <c r="DN999" s="103"/>
      <c r="DO999" s="103"/>
      <c r="DP999" s="103"/>
      <c r="DQ999" s="103"/>
      <c r="DR999" s="103"/>
      <c r="DS999" s="104"/>
      <c r="DT999" s="50">
        <f t="shared" si="1211"/>
        <v>0</v>
      </c>
      <c r="DU999" s="73">
        <f t="shared" si="1212"/>
        <v>0</v>
      </c>
      <c r="DV999" s="73">
        <f t="shared" si="1213"/>
        <v>1</v>
      </c>
      <c r="DW999" s="73">
        <f t="shared" si="1214"/>
        <v>0</v>
      </c>
      <c r="DX999" s="73">
        <f t="shared" si="1215"/>
        <v>0</v>
      </c>
      <c r="DY999" s="125">
        <f t="shared" si="1216"/>
        <v>0</v>
      </c>
      <c r="DZ999" s="73">
        <f t="shared" si="1217"/>
        <v>0</v>
      </c>
      <c r="EA999" s="19">
        <f t="shared" si="1218"/>
        <v>0</v>
      </c>
      <c r="EB999" s="50">
        <f t="shared" si="1219"/>
        <v>1</v>
      </c>
      <c r="EC999" s="19">
        <f t="shared" si="1220"/>
        <v>0</v>
      </c>
      <c r="ED999" s="19">
        <f t="shared" si="1221"/>
        <v>1</v>
      </c>
      <c r="EE999" s="19">
        <f t="shared" si="1222"/>
        <v>0</v>
      </c>
      <c r="EF999" s="50">
        <f t="shared" si="1223"/>
        <v>0</v>
      </c>
      <c r="EG999" s="19">
        <f t="shared" si="1224"/>
        <v>1</v>
      </c>
      <c r="EH999" s="19">
        <f t="shared" si="1225"/>
        <v>0</v>
      </c>
      <c r="EI999" s="50">
        <f t="shared" si="1226"/>
        <v>0</v>
      </c>
      <c r="EJ999" s="125">
        <f t="shared" si="1227"/>
        <v>1</v>
      </c>
      <c r="EK999">
        <f t="shared" si="1228"/>
        <v>2687</v>
      </c>
      <c r="EL999">
        <f t="shared" si="1229"/>
        <v>95.66</v>
      </c>
      <c r="EM999">
        <f t="shared" si="1230"/>
        <v>78.03</v>
      </c>
      <c r="EN999">
        <f t="shared" si="1231"/>
        <v>401.59</v>
      </c>
      <c r="EO999">
        <f t="shared" si="1232"/>
        <v>0.38</v>
      </c>
      <c r="EP999">
        <f t="shared" si="1233"/>
        <v>4.47</v>
      </c>
      <c r="EQ999">
        <f t="shared" si="1234"/>
        <v>435.58</v>
      </c>
      <c r="ER999" t="str">
        <f t="shared" si="1235"/>
        <v/>
      </c>
      <c r="ES999" t="str">
        <f t="shared" si="1236"/>
        <v/>
      </c>
      <c r="ET999">
        <f t="shared" si="1237"/>
        <v>63.13</v>
      </c>
      <c r="EU999" s="61">
        <f t="shared" si="1238"/>
        <v>4661</v>
      </c>
      <c r="EV999" s="53" t="e">
        <f>IF(ISNUMBER(EK999),EK999*#REF!,"")</f>
        <v>#REF!</v>
      </c>
      <c r="EW999" s="53" t="e">
        <f>IF(ISNUMBER(EL999),EL999*#REF!,"")</f>
        <v>#REF!</v>
      </c>
      <c r="EX999" s="53" t="e">
        <f>IF(ISNUMBER(EM999),EM999*#REF!,"")</f>
        <v>#REF!</v>
      </c>
      <c r="EY999" s="53" t="e">
        <f>IF(ISNUMBER(EN999),EN999*#REF!,"")</f>
        <v>#REF!</v>
      </c>
      <c r="EZ999" s="53" t="e">
        <f>IF(ISNUMBER(EO999),EO999*#REF!,"")</f>
        <v>#REF!</v>
      </c>
      <c r="FA999" s="53" t="e">
        <f>IF(ISNUMBER(EP999),EP999*#REF!,"")</f>
        <v>#REF!</v>
      </c>
      <c r="FB999" s="53" t="e">
        <f>IF(ISNUMBER(EQ999),EQ999*#REF!,"")</f>
        <v>#REF!</v>
      </c>
      <c r="FC999" s="53" t="str">
        <f>IF(ISNUMBER(ER999),ER999*#REF!,"")</f>
        <v/>
      </c>
      <c r="FD999" s="53" t="str">
        <f>IF(ISNUMBER(ES999),ES999*#REF!,"")</f>
        <v/>
      </c>
      <c r="FE999" s="53" t="e">
        <f>IF(ISNUMBER(ET999),ET999*#REF!,"")</f>
        <v>#REF!</v>
      </c>
      <c r="FF999" s="52" t="e">
        <f>IF(ISNUMBER(EU999),EU999*#REF!,"")</f>
        <v>#REF!</v>
      </c>
      <c r="FG999" s="55" t="str">
        <f t="shared" si="1239"/>
        <v/>
      </c>
      <c r="FH999" s="55" t="str">
        <f t="shared" si="1240"/>
        <v/>
      </c>
      <c r="FI999" s="55" t="str">
        <f t="shared" si="1241"/>
        <v/>
      </c>
      <c r="FJ999" s="55" t="str">
        <f t="shared" si="1242"/>
        <v/>
      </c>
      <c r="FK999" s="55" t="str">
        <f t="shared" si="1243"/>
        <v/>
      </c>
      <c r="FL999" s="55" t="str">
        <f t="shared" si="1244"/>
        <v/>
      </c>
      <c r="FM999" s="55" t="str">
        <f t="shared" si="1245"/>
        <v/>
      </c>
      <c r="FN999" s="55" t="str">
        <f t="shared" si="1246"/>
        <v/>
      </c>
      <c r="FO999" s="55" t="str">
        <f t="shared" si="1247"/>
        <v/>
      </c>
      <c r="FP999" s="55" t="str">
        <f t="shared" si="1248"/>
        <v/>
      </c>
      <c r="FQ999" s="59" t="str">
        <f t="shared" si="1249"/>
        <v/>
      </c>
      <c r="FR999" s="53" t="str">
        <f t="shared" si="1202"/>
        <v/>
      </c>
      <c r="FS999" s="53" t="e">
        <f t="shared" si="1250"/>
        <v>#VALUE!</v>
      </c>
      <c r="FT999" s="19" t="e">
        <f t="shared" si="1251"/>
        <v>#VALUE!</v>
      </c>
      <c r="FU999" s="19" t="e">
        <f t="shared" si="1252"/>
        <v>#VALUE!</v>
      </c>
      <c r="FV999" s="19" t="e">
        <f t="shared" si="1253"/>
        <v>#VALUE!</v>
      </c>
      <c r="FW999" s="50" t="e">
        <f t="shared" si="1254"/>
        <v>#VALUE!</v>
      </c>
      <c r="FX999" s="120">
        <f t="shared" si="1255"/>
        <v>0</v>
      </c>
      <c r="FY999" s="120">
        <f t="shared" si="1256"/>
        <v>0</v>
      </c>
      <c r="FZ999" s="120">
        <f t="shared" si="1257"/>
        <v>0</v>
      </c>
      <c r="GA999" s="120">
        <f t="shared" si="1258"/>
        <v>0</v>
      </c>
      <c r="GB999" s="120">
        <f t="shared" si="1259"/>
        <v>0</v>
      </c>
      <c r="GC999" s="120">
        <f t="shared" si="1260"/>
        <v>0</v>
      </c>
      <c r="GD999" s="120">
        <f t="shared" si="1261"/>
        <v>0</v>
      </c>
      <c r="GE999" s="120">
        <f t="shared" si="1262"/>
        <v>0</v>
      </c>
      <c r="GF999" s="120">
        <f t="shared" si="1263"/>
        <v>0</v>
      </c>
      <c r="GG999">
        <f t="shared" si="1264"/>
        <v>0</v>
      </c>
      <c r="GH999">
        <f t="shared" si="1265"/>
        <v>0</v>
      </c>
      <c r="GI999">
        <v>6</v>
      </c>
      <c r="GJ999" t="str">
        <f t="shared" si="1266"/>
        <v/>
      </c>
    </row>
    <row r="1000" spans="1:192" x14ac:dyDescent="0.2">
      <c r="A1000" s="50">
        <f t="shared" si="1267"/>
        <v>999</v>
      </c>
      <c r="B1000" s="58" t="s">
        <v>135</v>
      </c>
      <c r="C1000" s="58" t="s">
        <v>211</v>
      </c>
      <c r="D1000" s="58"/>
      <c r="E1000" s="58"/>
      <c r="F1000" s="19">
        <v>3445822</v>
      </c>
      <c r="G1000" s="19">
        <v>5550291</v>
      </c>
      <c r="H1000" s="77">
        <f t="shared" si="1206"/>
        <v>445769.24120000005</v>
      </c>
      <c r="I1000" s="77">
        <f t="shared" si="1207"/>
        <v>5548510.6736000003</v>
      </c>
      <c r="J1000" s="19">
        <v>120</v>
      </c>
      <c r="K1000" s="83" t="s">
        <v>1333</v>
      </c>
      <c r="L1000" s="83">
        <v>43</v>
      </c>
      <c r="O1000" s="19">
        <f t="shared" si="1268"/>
        <v>123.1</v>
      </c>
      <c r="Q1000" s="58" t="s">
        <v>2844</v>
      </c>
      <c r="R1000" s="58" t="s">
        <v>2905</v>
      </c>
      <c r="S1000" s="58" t="s">
        <v>1327</v>
      </c>
      <c r="T1000" s="241" t="str">
        <f t="shared" si="1208"/>
        <v>T</v>
      </c>
      <c r="U1000" s="241" t="str">
        <f t="shared" si="1209"/>
        <v>M</v>
      </c>
      <c r="V1000" s="241" t="str">
        <f t="shared" si="1210"/>
        <v>-</v>
      </c>
      <c r="W1000" s="241" t="str">
        <f t="shared" si="1201"/>
        <v>-</v>
      </c>
      <c r="X1000" s="260">
        <f t="shared" ref="X1000:X1036" si="1269">GI1000</f>
        <v>6</v>
      </c>
      <c r="Y1000" s="261" t="str">
        <f t="shared" si="1203"/>
        <v/>
      </c>
      <c r="Z1000" s="68"/>
      <c r="AA1000" s="83" t="s">
        <v>1442</v>
      </c>
      <c r="AB1000" s="77">
        <v>3</v>
      </c>
      <c r="AC1000" s="58" t="s">
        <v>694</v>
      </c>
      <c r="AD1000" s="58" t="s">
        <v>2583</v>
      </c>
      <c r="AE1000" s="68"/>
      <c r="AF1000" s="83">
        <v>65.7</v>
      </c>
      <c r="AG1000" s="83"/>
      <c r="AH1000" s="83"/>
      <c r="AI1000" s="83"/>
      <c r="AJ1000" s="83">
        <v>1.00553</v>
      </c>
      <c r="AK1000" s="83">
        <v>15</v>
      </c>
      <c r="AL1000" s="83"/>
      <c r="AM1000" s="63">
        <v>6.3</v>
      </c>
      <c r="AN1000" s="58"/>
      <c r="AO1000" s="58"/>
      <c r="AP1000" s="83"/>
      <c r="AQ1000" s="58"/>
      <c r="AR1000" s="58">
        <v>8587</v>
      </c>
      <c r="AS1000" s="193">
        <f>SUM(AU1000:BN1000)+SUM(BO1000:CL1000)/1000</f>
        <v>8586.5464000000011</v>
      </c>
      <c r="AT1000" s="248" t="str">
        <f>FR1000</f>
        <v/>
      </c>
      <c r="AU1000" s="58">
        <v>2692</v>
      </c>
      <c r="AV1000" s="64">
        <v>49.84</v>
      </c>
      <c r="AW1000" s="58">
        <v>346.2</v>
      </c>
      <c r="AX1000" s="58">
        <v>4656</v>
      </c>
      <c r="AY1000" s="58">
        <v>62.43</v>
      </c>
      <c r="AZ1000" s="68">
        <v>562</v>
      </c>
      <c r="BA1000" s="58">
        <v>3.758</v>
      </c>
      <c r="BB1000" s="58">
        <v>96.54</v>
      </c>
      <c r="BC1000" s="58">
        <v>12.48</v>
      </c>
      <c r="BD1000" s="58">
        <v>6.3040000000000003</v>
      </c>
      <c r="BE1000" s="58">
        <v>3.3170000000000002</v>
      </c>
      <c r="BF1000" s="58">
        <v>0.58299999999999996</v>
      </c>
      <c r="BG1000" s="58"/>
      <c r="BH1000" s="58">
        <v>3.3740000000000001</v>
      </c>
      <c r="BI1000" s="58">
        <v>1.7000000000000001E-2</v>
      </c>
      <c r="BJ1000" s="58">
        <v>1.8240000000000001</v>
      </c>
      <c r="BK1000" s="58"/>
      <c r="BL1000" s="58"/>
      <c r="BM1000" s="58">
        <v>85.67</v>
      </c>
      <c r="BN1000" s="68">
        <v>3.4279999999999999</v>
      </c>
      <c r="BO1000" s="81"/>
      <c r="BP1000" s="81"/>
      <c r="BQ1000" s="94">
        <v>90</v>
      </c>
      <c r="BR1000" s="81">
        <v>688</v>
      </c>
      <c r="BS1000" s="81"/>
      <c r="BT1000" s="81"/>
      <c r="BU1000" s="81"/>
      <c r="BV1000" s="81"/>
      <c r="BW1000" s="81"/>
      <c r="BX1000" s="81"/>
      <c r="BY1000" s="81"/>
      <c r="BZ1000" s="81"/>
      <c r="CA1000" s="81"/>
      <c r="CB1000" s="81"/>
      <c r="CC1000" s="81"/>
      <c r="CD1000" s="81"/>
      <c r="CE1000" s="81"/>
      <c r="CF1000" s="81"/>
      <c r="CG1000" s="81"/>
      <c r="CH1000" s="81">
        <v>3.4</v>
      </c>
      <c r="CI1000" s="81"/>
      <c r="CJ1000" s="81"/>
      <c r="CK1000" s="81"/>
      <c r="CL1000" s="82"/>
      <c r="CM1000" s="81"/>
      <c r="CN1000" s="90">
        <v>309</v>
      </c>
      <c r="CO1000" s="81"/>
      <c r="CP1000" s="58"/>
      <c r="CQ1000" s="68"/>
      <c r="DB1000" s="103"/>
      <c r="DC1000" s="103"/>
      <c r="DD1000" s="103"/>
      <c r="DE1000" s="103"/>
      <c r="DF1000" s="103"/>
      <c r="DG1000" s="103"/>
      <c r="DH1000" s="103"/>
      <c r="DI1000" s="103"/>
      <c r="DJ1000" s="103"/>
      <c r="DK1000" s="103"/>
      <c r="DL1000" s="103"/>
      <c r="DM1000" s="103"/>
      <c r="DN1000" s="103"/>
      <c r="DO1000" s="103"/>
      <c r="DP1000" s="103"/>
      <c r="DQ1000" s="103"/>
      <c r="DR1000" s="103"/>
      <c r="DS1000" s="104"/>
      <c r="DT1000" s="50">
        <f t="shared" si="1211"/>
        <v>0</v>
      </c>
      <c r="DU1000" s="73">
        <f t="shared" si="1212"/>
        <v>0</v>
      </c>
      <c r="DV1000" s="73">
        <f t="shared" si="1213"/>
        <v>1</v>
      </c>
      <c r="DW1000" s="73">
        <f t="shared" si="1214"/>
        <v>0</v>
      </c>
      <c r="DX1000" s="73">
        <f t="shared" si="1215"/>
        <v>0</v>
      </c>
      <c r="DY1000" s="125">
        <f t="shared" si="1216"/>
        <v>0</v>
      </c>
      <c r="DZ1000" s="73">
        <f t="shared" si="1217"/>
        <v>0</v>
      </c>
      <c r="EA1000" s="19">
        <f t="shared" si="1218"/>
        <v>1</v>
      </c>
      <c r="EB1000" s="50">
        <f t="shared" si="1219"/>
        <v>0</v>
      </c>
      <c r="EC1000" s="19">
        <f t="shared" si="1220"/>
        <v>0</v>
      </c>
      <c r="ED1000" s="19">
        <f t="shared" si="1221"/>
        <v>1</v>
      </c>
      <c r="EE1000" s="19">
        <f t="shared" si="1222"/>
        <v>0</v>
      </c>
      <c r="EF1000" s="50">
        <f t="shared" si="1223"/>
        <v>0</v>
      </c>
      <c r="EG1000" s="19">
        <f t="shared" si="1224"/>
        <v>1</v>
      </c>
      <c r="EH1000" s="19">
        <f t="shared" si="1225"/>
        <v>0</v>
      </c>
      <c r="EI1000" s="50">
        <f t="shared" si="1226"/>
        <v>0</v>
      </c>
      <c r="EJ1000" s="125">
        <f t="shared" si="1227"/>
        <v>2</v>
      </c>
      <c r="EK1000">
        <f t="shared" si="1228"/>
        <v>2692</v>
      </c>
      <c r="EL1000">
        <f t="shared" si="1229"/>
        <v>96.54</v>
      </c>
      <c r="EM1000">
        <f t="shared" si="1230"/>
        <v>49.84</v>
      </c>
      <c r="EN1000">
        <f t="shared" si="1231"/>
        <v>346.2</v>
      </c>
      <c r="EO1000">
        <f t="shared" si="1232"/>
        <v>0.58299999999999996</v>
      </c>
      <c r="EP1000">
        <f t="shared" si="1233"/>
        <v>3.3170000000000002</v>
      </c>
      <c r="EQ1000">
        <f t="shared" si="1234"/>
        <v>562</v>
      </c>
      <c r="ER1000" t="str">
        <f t="shared" si="1235"/>
        <v/>
      </c>
      <c r="ES1000">
        <f t="shared" si="1236"/>
        <v>1.8240000000000001</v>
      </c>
      <c r="ET1000">
        <f t="shared" si="1237"/>
        <v>62.43</v>
      </c>
      <c r="EU1000" s="61">
        <f t="shared" si="1238"/>
        <v>4656</v>
      </c>
      <c r="EV1000" s="53" t="e">
        <f>IF(ISNUMBER(EK1000),EK1000*#REF!,"")</f>
        <v>#REF!</v>
      </c>
      <c r="EW1000" s="53" t="e">
        <f>IF(ISNUMBER(EL1000),EL1000*#REF!,"")</f>
        <v>#REF!</v>
      </c>
      <c r="EX1000" s="53" t="e">
        <f>IF(ISNUMBER(EM1000),EM1000*#REF!,"")</f>
        <v>#REF!</v>
      </c>
      <c r="EY1000" s="53" t="e">
        <f>IF(ISNUMBER(EN1000),EN1000*#REF!,"")</f>
        <v>#REF!</v>
      </c>
      <c r="EZ1000" s="53" t="e">
        <f>IF(ISNUMBER(EO1000),EO1000*#REF!,"")</f>
        <v>#REF!</v>
      </c>
      <c r="FA1000" s="53" t="e">
        <f>IF(ISNUMBER(EP1000),EP1000*#REF!,"")</f>
        <v>#REF!</v>
      </c>
      <c r="FB1000" s="53" t="e">
        <f>IF(ISNUMBER(EQ1000),EQ1000*#REF!,"")</f>
        <v>#REF!</v>
      </c>
      <c r="FC1000" s="53" t="str">
        <f>IF(ISNUMBER(ER1000),ER1000*#REF!,"")</f>
        <v/>
      </c>
      <c r="FD1000" s="53" t="e">
        <f>IF(ISNUMBER(ES1000),ES1000*#REF!,"")</f>
        <v>#REF!</v>
      </c>
      <c r="FE1000" s="53" t="e">
        <f>IF(ISNUMBER(ET1000),ET1000*#REF!,"")</f>
        <v>#REF!</v>
      </c>
      <c r="FF1000" s="52" t="e">
        <f>IF(ISNUMBER(EU1000),EU1000*#REF!,"")</f>
        <v>#REF!</v>
      </c>
      <c r="FG1000" s="55" t="str">
        <f t="shared" si="1239"/>
        <v/>
      </c>
      <c r="FH1000" s="55" t="str">
        <f t="shared" si="1240"/>
        <v/>
      </c>
      <c r="FI1000" s="55" t="str">
        <f t="shared" si="1241"/>
        <v/>
      </c>
      <c r="FJ1000" s="55" t="str">
        <f t="shared" si="1242"/>
        <v/>
      </c>
      <c r="FK1000" s="55" t="str">
        <f t="shared" si="1243"/>
        <v/>
      </c>
      <c r="FL1000" s="55" t="str">
        <f t="shared" si="1244"/>
        <v/>
      </c>
      <c r="FM1000" s="55" t="str">
        <f t="shared" si="1245"/>
        <v/>
      </c>
      <c r="FN1000" s="55" t="str">
        <f t="shared" si="1246"/>
        <v/>
      </c>
      <c r="FO1000" s="55" t="str">
        <f t="shared" si="1247"/>
        <v/>
      </c>
      <c r="FP1000" s="55" t="str">
        <f t="shared" si="1248"/>
        <v/>
      </c>
      <c r="FQ1000" s="59" t="str">
        <f t="shared" si="1249"/>
        <v/>
      </c>
      <c r="FR1000" s="53" t="str">
        <f t="shared" si="1202"/>
        <v/>
      </c>
      <c r="FS1000" s="53" t="e">
        <f t="shared" si="1250"/>
        <v>#VALUE!</v>
      </c>
      <c r="FT1000" s="19" t="e">
        <f t="shared" si="1251"/>
        <v>#VALUE!</v>
      </c>
      <c r="FU1000" s="19" t="e">
        <f t="shared" si="1252"/>
        <v>#VALUE!</v>
      </c>
      <c r="FV1000" s="19" t="e">
        <f t="shared" si="1253"/>
        <v>#VALUE!</v>
      </c>
      <c r="FW1000" s="50" t="e">
        <f t="shared" si="1254"/>
        <v>#VALUE!</v>
      </c>
      <c r="FX1000" s="120">
        <f t="shared" si="1255"/>
        <v>0</v>
      </c>
      <c r="FY1000" s="120">
        <f t="shared" si="1256"/>
        <v>0</v>
      </c>
      <c r="FZ1000" s="120">
        <f t="shared" si="1257"/>
        <v>0</v>
      </c>
      <c r="GA1000" s="120">
        <f t="shared" si="1258"/>
        <v>0</v>
      </c>
      <c r="GB1000" s="120">
        <f t="shared" si="1259"/>
        <v>0</v>
      </c>
      <c r="GC1000" s="120">
        <f t="shared" si="1260"/>
        <v>0</v>
      </c>
      <c r="GD1000" s="120">
        <f t="shared" si="1261"/>
        <v>0</v>
      </c>
      <c r="GE1000" s="120">
        <f t="shared" si="1262"/>
        <v>0</v>
      </c>
      <c r="GF1000" s="120">
        <f t="shared" si="1263"/>
        <v>0</v>
      </c>
      <c r="GG1000">
        <f t="shared" si="1264"/>
        <v>0</v>
      </c>
      <c r="GH1000">
        <f t="shared" si="1265"/>
        <v>0</v>
      </c>
      <c r="GI1000">
        <v>6</v>
      </c>
      <c r="GJ1000" t="str">
        <f t="shared" si="1266"/>
        <v/>
      </c>
    </row>
    <row r="1001" spans="1:192" x14ac:dyDescent="0.2">
      <c r="A1001" s="50">
        <f t="shared" si="1267"/>
        <v>1000</v>
      </c>
      <c r="B1001" s="58" t="s">
        <v>135</v>
      </c>
      <c r="C1001" s="58" t="s">
        <v>211</v>
      </c>
      <c r="D1001" s="58"/>
      <c r="E1001" s="58"/>
      <c r="F1001" s="19">
        <v>3445822</v>
      </c>
      <c r="G1001" s="19">
        <v>5550291</v>
      </c>
      <c r="H1001" s="77">
        <f t="shared" si="1206"/>
        <v>445769.24120000005</v>
      </c>
      <c r="I1001" s="77">
        <f t="shared" si="1207"/>
        <v>5548510.6736000003</v>
      </c>
      <c r="J1001" s="19">
        <v>120</v>
      </c>
      <c r="K1001" s="83" t="s">
        <v>1333</v>
      </c>
      <c r="L1001" s="83">
        <v>43</v>
      </c>
      <c r="O1001" s="19">
        <f t="shared" si="1268"/>
        <v>123.1</v>
      </c>
      <c r="Q1001" s="58" t="s">
        <v>2844</v>
      </c>
      <c r="R1001" s="58" t="s">
        <v>2905</v>
      </c>
      <c r="S1001" s="58" t="s">
        <v>1327</v>
      </c>
      <c r="T1001" s="241" t="str">
        <f t="shared" si="1208"/>
        <v>T</v>
      </c>
      <c r="U1001" s="241" t="str">
        <f t="shared" si="1209"/>
        <v>M</v>
      </c>
      <c r="V1001" s="241" t="str">
        <f t="shared" si="1210"/>
        <v>-</v>
      </c>
      <c r="W1001" s="241" t="str">
        <f t="shared" si="1201"/>
        <v>-</v>
      </c>
      <c r="X1001" s="260">
        <f t="shared" si="1269"/>
        <v>6</v>
      </c>
      <c r="Y1001" s="261" t="str">
        <f t="shared" si="1203"/>
        <v/>
      </c>
      <c r="Z1001" s="68"/>
      <c r="AA1001" s="69">
        <v>15258</v>
      </c>
      <c r="AB1001" s="77">
        <v>4</v>
      </c>
      <c r="AC1001" s="58" t="s">
        <v>560</v>
      </c>
      <c r="AD1001" s="58" t="s">
        <v>2783</v>
      </c>
      <c r="AE1001" s="68"/>
      <c r="AF1001" s="83">
        <v>65.3</v>
      </c>
      <c r="AG1001" s="83"/>
      <c r="AH1001" s="83"/>
      <c r="AI1001" s="83"/>
      <c r="AJ1001" s="83"/>
      <c r="AK1001" s="83"/>
      <c r="AL1001" s="83"/>
      <c r="AM1001" s="63"/>
      <c r="AN1001" s="58"/>
      <c r="AO1001" s="58"/>
      <c r="AP1001" s="83"/>
      <c r="AQ1001" s="58"/>
      <c r="AR1001" s="58"/>
      <c r="AS1001" s="193">
        <f>SUM(AU1001:BN1001)+SUM(BO1001:CL1001)/1000</f>
        <v>8453.8304000000026</v>
      </c>
      <c r="AT1001" s="248" t="str">
        <f>FR1001</f>
        <v/>
      </c>
      <c r="AU1001" s="58">
        <v>2645</v>
      </c>
      <c r="AV1001" s="64">
        <v>48.75</v>
      </c>
      <c r="AW1001" s="58">
        <v>336.3</v>
      </c>
      <c r="AX1001" s="58">
        <v>4554</v>
      </c>
      <c r="AY1001" s="58">
        <v>61.4</v>
      </c>
      <c r="AZ1001" s="68">
        <v>599.9</v>
      </c>
      <c r="BA1001" s="58">
        <v>3.48</v>
      </c>
      <c r="BB1001" s="58">
        <v>97.79</v>
      </c>
      <c r="BC1001" s="58">
        <v>12.28</v>
      </c>
      <c r="BD1001" s="58">
        <v>6.77</v>
      </c>
      <c r="BE1001" s="58">
        <v>3.13</v>
      </c>
      <c r="BF1001" s="58">
        <v>0.67</v>
      </c>
      <c r="BG1001" s="58"/>
      <c r="BH1001" s="58">
        <v>2.93</v>
      </c>
      <c r="BI1001" s="58">
        <v>0.02</v>
      </c>
      <c r="BJ1001" s="58">
        <v>0.55000000000000004</v>
      </c>
      <c r="BK1001" s="58">
        <v>0.36</v>
      </c>
      <c r="BL1001" s="58"/>
      <c r="BM1001" s="58">
        <v>74.900000000000006</v>
      </c>
      <c r="BN1001" s="68">
        <v>4.1900000000000004</v>
      </c>
      <c r="BO1001" s="81"/>
      <c r="BP1001" s="81"/>
      <c r="BQ1001" s="95">
        <v>80.400000000000006</v>
      </c>
      <c r="BR1001" s="81">
        <v>670</v>
      </c>
      <c r="BS1001" s="81"/>
      <c r="BT1001" s="81"/>
      <c r="BU1001" s="81"/>
      <c r="BV1001" s="81"/>
      <c r="BW1001" s="81">
        <v>271</v>
      </c>
      <c r="BX1001" s="81"/>
      <c r="BY1001" s="81"/>
      <c r="BZ1001" s="81"/>
      <c r="CA1001" s="81"/>
      <c r="CB1001" s="81"/>
      <c r="CC1001" s="81">
        <v>389</v>
      </c>
      <c r="CD1001" s="81"/>
      <c r="CE1001" s="81"/>
      <c r="CF1001" s="81"/>
      <c r="CG1001" s="81"/>
      <c r="CH1001" s="81"/>
      <c r="CI1001" s="81"/>
      <c r="CJ1001" s="81"/>
      <c r="CK1001" s="81"/>
      <c r="CL1001" s="82"/>
      <c r="CM1001" s="81"/>
      <c r="CN1001" s="90">
        <v>229.9</v>
      </c>
      <c r="CO1001" s="81"/>
      <c r="CP1001" s="58"/>
      <c r="CQ1001" s="68"/>
      <c r="DB1001" s="103"/>
      <c r="DC1001" s="103"/>
      <c r="DD1001" s="103"/>
      <c r="DE1001" s="103"/>
      <c r="DF1001" s="103"/>
      <c r="DG1001" s="103"/>
      <c r="DH1001" s="103"/>
      <c r="DI1001" s="103"/>
      <c r="DJ1001" s="103"/>
      <c r="DK1001" s="103"/>
      <c r="DL1001" s="103"/>
      <c r="DM1001" s="103"/>
      <c r="DN1001" s="103"/>
      <c r="DO1001" s="103"/>
      <c r="DP1001" s="103"/>
      <c r="DQ1001" s="103"/>
      <c r="DR1001" s="103"/>
      <c r="DS1001" s="104"/>
      <c r="DT1001" s="50">
        <f t="shared" si="1211"/>
        <v>0</v>
      </c>
      <c r="DU1001" s="73">
        <f t="shared" si="1212"/>
        <v>0</v>
      </c>
      <c r="DV1001" s="73">
        <f t="shared" si="1213"/>
        <v>1</v>
      </c>
      <c r="DW1001" s="73">
        <f t="shared" si="1214"/>
        <v>0</v>
      </c>
      <c r="DX1001" s="73">
        <f t="shared" si="1215"/>
        <v>0</v>
      </c>
      <c r="DY1001" s="125">
        <f t="shared" si="1216"/>
        <v>0</v>
      </c>
      <c r="DZ1001" s="73">
        <f t="shared" si="1217"/>
        <v>0</v>
      </c>
      <c r="EA1001" s="19">
        <f t="shared" si="1218"/>
        <v>1</v>
      </c>
      <c r="EB1001" s="50">
        <f t="shared" si="1219"/>
        <v>0</v>
      </c>
      <c r="EC1001" s="19">
        <f t="shared" si="1220"/>
        <v>0</v>
      </c>
      <c r="ED1001" s="19">
        <f t="shared" si="1221"/>
        <v>1</v>
      </c>
      <c r="EE1001" s="19">
        <f t="shared" si="1222"/>
        <v>0</v>
      </c>
      <c r="EF1001" s="50">
        <f t="shared" si="1223"/>
        <v>0</v>
      </c>
      <c r="EG1001" s="19">
        <f t="shared" si="1224"/>
        <v>1</v>
      </c>
      <c r="EH1001" s="19">
        <f t="shared" si="1225"/>
        <v>0</v>
      </c>
      <c r="EI1001" s="50">
        <f t="shared" si="1226"/>
        <v>0</v>
      </c>
      <c r="EJ1001" s="125">
        <f t="shared" si="1227"/>
        <v>2</v>
      </c>
      <c r="EK1001">
        <f t="shared" si="1228"/>
        <v>2645</v>
      </c>
      <c r="EL1001">
        <f t="shared" si="1229"/>
        <v>97.79</v>
      </c>
      <c r="EM1001">
        <f t="shared" si="1230"/>
        <v>48.75</v>
      </c>
      <c r="EN1001">
        <f t="shared" si="1231"/>
        <v>336.3</v>
      </c>
      <c r="EO1001">
        <f t="shared" si="1232"/>
        <v>0.67</v>
      </c>
      <c r="EP1001">
        <f t="shared" si="1233"/>
        <v>3.13</v>
      </c>
      <c r="EQ1001">
        <f t="shared" si="1234"/>
        <v>599.9</v>
      </c>
      <c r="ER1001" t="str">
        <f t="shared" si="1235"/>
        <v/>
      </c>
      <c r="ES1001">
        <f t="shared" si="1236"/>
        <v>0.55000000000000004</v>
      </c>
      <c r="ET1001">
        <f t="shared" si="1237"/>
        <v>61.4</v>
      </c>
      <c r="EU1001" s="61">
        <f t="shared" si="1238"/>
        <v>4554</v>
      </c>
      <c r="EV1001" s="53" t="e">
        <f>IF(ISNUMBER(EK1001),EK1001*#REF!,"")</f>
        <v>#REF!</v>
      </c>
      <c r="EW1001" s="53" t="e">
        <f>IF(ISNUMBER(EL1001),EL1001*#REF!,"")</f>
        <v>#REF!</v>
      </c>
      <c r="EX1001" s="53" t="e">
        <f>IF(ISNUMBER(EM1001),EM1001*#REF!,"")</f>
        <v>#REF!</v>
      </c>
      <c r="EY1001" s="53" t="e">
        <f>IF(ISNUMBER(EN1001),EN1001*#REF!,"")</f>
        <v>#REF!</v>
      </c>
      <c r="EZ1001" s="53" t="e">
        <f>IF(ISNUMBER(EO1001),EO1001*#REF!,"")</f>
        <v>#REF!</v>
      </c>
      <c r="FA1001" s="53" t="e">
        <f>IF(ISNUMBER(EP1001),EP1001*#REF!,"")</f>
        <v>#REF!</v>
      </c>
      <c r="FB1001" s="53" t="e">
        <f>IF(ISNUMBER(EQ1001),EQ1001*#REF!,"")</f>
        <v>#REF!</v>
      </c>
      <c r="FC1001" s="53" t="str">
        <f>IF(ISNUMBER(ER1001),ER1001*#REF!,"")</f>
        <v/>
      </c>
      <c r="FD1001" s="53" t="e">
        <f>IF(ISNUMBER(ES1001),ES1001*#REF!,"")</f>
        <v>#REF!</v>
      </c>
      <c r="FE1001" s="53" t="e">
        <f>IF(ISNUMBER(ET1001),ET1001*#REF!,"")</f>
        <v>#REF!</v>
      </c>
      <c r="FF1001" s="52" t="e">
        <f>IF(ISNUMBER(EU1001),EU1001*#REF!,"")</f>
        <v>#REF!</v>
      </c>
      <c r="FG1001" s="55" t="str">
        <f t="shared" si="1239"/>
        <v/>
      </c>
      <c r="FH1001" s="55" t="str">
        <f t="shared" si="1240"/>
        <v/>
      </c>
      <c r="FI1001" s="55" t="str">
        <f t="shared" si="1241"/>
        <v/>
      </c>
      <c r="FJ1001" s="55" t="str">
        <f t="shared" si="1242"/>
        <v/>
      </c>
      <c r="FK1001" s="55" t="str">
        <f t="shared" si="1243"/>
        <v/>
      </c>
      <c r="FL1001" s="55" t="str">
        <f t="shared" si="1244"/>
        <v/>
      </c>
      <c r="FM1001" s="55" t="str">
        <f t="shared" si="1245"/>
        <v/>
      </c>
      <c r="FN1001" s="55" t="str">
        <f t="shared" si="1246"/>
        <v/>
      </c>
      <c r="FO1001" s="55" t="str">
        <f t="shared" si="1247"/>
        <v/>
      </c>
      <c r="FP1001" s="55" t="str">
        <f t="shared" si="1248"/>
        <v/>
      </c>
      <c r="FQ1001" s="59" t="str">
        <f t="shared" si="1249"/>
        <v/>
      </c>
      <c r="FR1001" s="53" t="str">
        <f t="shared" si="1202"/>
        <v/>
      </c>
      <c r="FS1001" s="53" t="e">
        <f t="shared" si="1250"/>
        <v>#VALUE!</v>
      </c>
      <c r="FT1001" s="19" t="e">
        <f t="shared" si="1251"/>
        <v>#VALUE!</v>
      </c>
      <c r="FU1001" s="19" t="e">
        <f t="shared" si="1252"/>
        <v>#VALUE!</v>
      </c>
      <c r="FV1001" s="19" t="e">
        <f t="shared" si="1253"/>
        <v>#VALUE!</v>
      </c>
      <c r="FW1001" s="50" t="e">
        <f t="shared" si="1254"/>
        <v>#VALUE!</v>
      </c>
      <c r="FX1001" s="120">
        <f t="shared" si="1255"/>
        <v>0</v>
      </c>
      <c r="FY1001" s="120">
        <f t="shared" si="1256"/>
        <v>0</v>
      </c>
      <c r="FZ1001" s="120">
        <f t="shared" si="1257"/>
        <v>0</v>
      </c>
      <c r="GA1001" s="120">
        <f t="shared" si="1258"/>
        <v>0</v>
      </c>
      <c r="GB1001" s="120">
        <f t="shared" si="1259"/>
        <v>0</v>
      </c>
      <c r="GC1001" s="120">
        <f t="shared" si="1260"/>
        <v>0</v>
      </c>
      <c r="GD1001" s="120">
        <f t="shared" si="1261"/>
        <v>0</v>
      </c>
      <c r="GE1001" s="120">
        <f t="shared" si="1262"/>
        <v>0</v>
      </c>
      <c r="GF1001" s="120">
        <f t="shared" si="1263"/>
        <v>0</v>
      </c>
      <c r="GG1001">
        <f t="shared" si="1264"/>
        <v>0</v>
      </c>
      <c r="GH1001">
        <f t="shared" si="1265"/>
        <v>0</v>
      </c>
      <c r="GI1001">
        <v>6</v>
      </c>
      <c r="GJ1001" t="str">
        <f t="shared" si="1266"/>
        <v/>
      </c>
    </row>
    <row r="1002" spans="1:192" x14ac:dyDescent="0.2">
      <c r="A1002" s="50">
        <f t="shared" si="1267"/>
        <v>1001</v>
      </c>
      <c r="B1002" s="58" t="s">
        <v>135</v>
      </c>
      <c r="C1002" s="58" t="s">
        <v>211</v>
      </c>
      <c r="D1002" s="58"/>
      <c r="E1002" s="58"/>
      <c r="F1002" s="19">
        <v>3445822</v>
      </c>
      <c r="G1002" s="19">
        <v>5550291</v>
      </c>
      <c r="H1002" s="77">
        <f t="shared" si="1206"/>
        <v>445769.24120000005</v>
      </c>
      <c r="I1002" s="77">
        <f t="shared" si="1207"/>
        <v>5548510.6736000003</v>
      </c>
      <c r="J1002" s="19">
        <v>120</v>
      </c>
      <c r="K1002" s="83" t="s">
        <v>1333</v>
      </c>
      <c r="L1002" s="83">
        <v>43</v>
      </c>
      <c r="M1002" s="83"/>
      <c r="O1002" s="19">
        <f t="shared" si="1268"/>
        <v>123.1</v>
      </c>
      <c r="Q1002" s="58" t="s">
        <v>2844</v>
      </c>
      <c r="R1002" s="58" t="s">
        <v>2905</v>
      </c>
      <c r="S1002" s="58" t="s">
        <v>1327</v>
      </c>
      <c r="T1002" s="241" t="str">
        <f t="shared" si="1208"/>
        <v>T</v>
      </c>
      <c r="U1002" s="241" t="str">
        <f t="shared" si="1209"/>
        <v>M</v>
      </c>
      <c r="V1002" s="241" t="str">
        <f t="shared" si="1210"/>
        <v>-</v>
      </c>
      <c r="W1002" s="241" t="str">
        <f t="shared" si="1201"/>
        <v>-</v>
      </c>
      <c r="X1002" s="260">
        <f t="shared" si="1269"/>
        <v>6</v>
      </c>
      <c r="Y1002" s="261" t="str">
        <f t="shared" si="1203"/>
        <v/>
      </c>
      <c r="Z1002" s="68" t="s">
        <v>1916</v>
      </c>
      <c r="AA1002" s="48">
        <v>17602</v>
      </c>
      <c r="AB1002" s="77">
        <v>5</v>
      </c>
      <c r="AC1002" s="58" t="s">
        <v>411</v>
      </c>
      <c r="AD1002" s="58" t="s">
        <v>2784</v>
      </c>
      <c r="AE1002" s="56"/>
      <c r="AF1002" s="83">
        <v>64.3</v>
      </c>
      <c r="AG1002" s="83"/>
      <c r="AH1002" s="83"/>
      <c r="AI1002" s="83"/>
      <c r="AJ1002" s="83"/>
      <c r="AK1002" s="83"/>
      <c r="AL1002" s="83"/>
      <c r="AM1002" s="83"/>
      <c r="AN1002" s="58"/>
      <c r="AO1002" s="58"/>
      <c r="AP1002" s="83"/>
      <c r="AQ1002" s="58"/>
      <c r="AR1002" s="58">
        <v>8400</v>
      </c>
      <c r="AS1002" s="193">
        <f>SUM(AU1002:BN1002)+SUM(BO1002:CL1002)/1000</f>
        <v>8400.2205000000013</v>
      </c>
      <c r="AT1002" s="248" t="str">
        <f>FR1002</f>
        <v/>
      </c>
      <c r="AU1002" s="58">
        <v>2673</v>
      </c>
      <c r="AV1002" s="81">
        <v>48.2</v>
      </c>
      <c r="AW1002" s="81">
        <v>350.9</v>
      </c>
      <c r="AX1002" s="58">
        <v>4605</v>
      </c>
      <c r="AY1002" s="95">
        <v>65</v>
      </c>
      <c r="AZ1002" s="82">
        <v>557</v>
      </c>
      <c r="BA1002" s="81"/>
      <c r="BB1002" s="81">
        <v>97.23</v>
      </c>
      <c r="BC1002" s="81"/>
      <c r="BD1002" s="81"/>
      <c r="BE1002" s="81">
        <v>3.3610000000000002</v>
      </c>
      <c r="BF1002" s="81">
        <v>0.52949999999999997</v>
      </c>
      <c r="BG1002" s="58"/>
      <c r="BH1002" s="81"/>
      <c r="BI1002" s="81"/>
      <c r="BJ1002" s="81"/>
      <c r="BK1002" s="81"/>
      <c r="BL1002" s="58"/>
      <c r="BM1002" s="81"/>
      <c r="BN1002" s="82"/>
      <c r="BO1002" s="81"/>
      <c r="BP1002" s="81"/>
      <c r="BQ1002" s="81"/>
      <c r="BR1002" s="81"/>
      <c r="BS1002" s="81"/>
      <c r="BT1002" s="81"/>
      <c r="BU1002" s="81"/>
      <c r="BV1002" s="81"/>
      <c r="BW1002" s="81"/>
      <c r="BX1002" s="81"/>
      <c r="BY1002" s="81"/>
      <c r="BZ1002" s="81"/>
      <c r="CA1002" s="81"/>
      <c r="CB1002" s="81"/>
      <c r="CC1002" s="81"/>
      <c r="CD1002" s="81"/>
      <c r="CE1002" s="81"/>
      <c r="CF1002" s="81"/>
      <c r="CG1002" s="81"/>
      <c r="CH1002" s="81"/>
      <c r="CI1002" s="81"/>
      <c r="CJ1002" s="81"/>
      <c r="CK1002" s="81"/>
      <c r="CL1002" s="82"/>
      <c r="CM1002" s="81"/>
      <c r="CN1002" s="81">
        <v>265</v>
      </c>
      <c r="CO1002" s="81"/>
      <c r="CP1002" s="58"/>
      <c r="CQ1002" s="68"/>
      <c r="CR1002" s="58"/>
      <c r="CS1002" s="58"/>
      <c r="CT1002" s="58"/>
      <c r="CU1002" s="58"/>
      <c r="CV1002" s="58"/>
      <c r="CW1002" s="58"/>
      <c r="CX1002" s="58"/>
      <c r="CY1002" s="58"/>
      <c r="CZ1002" s="58"/>
      <c r="DA1002" s="68"/>
      <c r="DB1002" s="81"/>
      <c r="DC1002" s="81"/>
      <c r="DD1002" s="81"/>
      <c r="DE1002" s="81"/>
      <c r="DF1002" s="81"/>
      <c r="DG1002" s="81"/>
      <c r="DH1002" s="81" t="s">
        <v>2584</v>
      </c>
      <c r="DI1002" s="81"/>
      <c r="DJ1002" s="81"/>
      <c r="DK1002" s="103"/>
      <c r="DL1002" s="103"/>
      <c r="DM1002" s="103"/>
      <c r="DN1002" s="81"/>
      <c r="DO1002" s="81"/>
      <c r="DP1002" s="103"/>
      <c r="DQ1002" s="103"/>
      <c r="DR1002" s="103"/>
      <c r="DS1002" s="104"/>
      <c r="DT1002" s="50">
        <f t="shared" si="1211"/>
        <v>0</v>
      </c>
      <c r="DU1002" s="73">
        <f t="shared" si="1212"/>
        <v>0</v>
      </c>
      <c r="DV1002" s="73">
        <f t="shared" si="1213"/>
        <v>1</v>
      </c>
      <c r="DW1002" s="73">
        <f t="shared" si="1214"/>
        <v>0</v>
      </c>
      <c r="DX1002" s="73">
        <f t="shared" si="1215"/>
        <v>0</v>
      </c>
      <c r="DY1002" s="125">
        <f t="shared" si="1216"/>
        <v>0</v>
      </c>
      <c r="DZ1002" s="73">
        <f t="shared" si="1217"/>
        <v>0</v>
      </c>
      <c r="EA1002" s="19">
        <f t="shared" si="1218"/>
        <v>1</v>
      </c>
      <c r="EB1002" s="50">
        <f t="shared" si="1219"/>
        <v>0</v>
      </c>
      <c r="EC1002" s="19">
        <f t="shared" si="1220"/>
        <v>0</v>
      </c>
      <c r="ED1002" s="19">
        <f t="shared" si="1221"/>
        <v>1</v>
      </c>
      <c r="EE1002" s="19">
        <f t="shared" si="1222"/>
        <v>0</v>
      </c>
      <c r="EF1002" s="50">
        <f t="shared" si="1223"/>
        <v>0</v>
      </c>
      <c r="EG1002" s="19">
        <f t="shared" si="1224"/>
        <v>1</v>
      </c>
      <c r="EH1002" s="19">
        <f t="shared" si="1225"/>
        <v>0</v>
      </c>
      <c r="EI1002" s="50">
        <f t="shared" si="1226"/>
        <v>0</v>
      </c>
      <c r="EJ1002" s="125">
        <f t="shared" si="1227"/>
        <v>2</v>
      </c>
      <c r="EK1002">
        <f t="shared" si="1228"/>
        <v>2673</v>
      </c>
      <c r="EL1002">
        <f t="shared" si="1229"/>
        <v>97.23</v>
      </c>
      <c r="EM1002">
        <f t="shared" si="1230"/>
        <v>48.2</v>
      </c>
      <c r="EN1002">
        <f t="shared" si="1231"/>
        <v>350.9</v>
      </c>
      <c r="EO1002">
        <f t="shared" si="1232"/>
        <v>0.52949999999999997</v>
      </c>
      <c r="EP1002">
        <f t="shared" si="1233"/>
        <v>3.3610000000000002</v>
      </c>
      <c r="EQ1002">
        <f t="shared" si="1234"/>
        <v>557</v>
      </c>
      <c r="ER1002" t="str">
        <f t="shared" si="1235"/>
        <v/>
      </c>
      <c r="ES1002" t="str">
        <f t="shared" si="1236"/>
        <v/>
      </c>
      <c r="ET1002">
        <f t="shared" si="1237"/>
        <v>65</v>
      </c>
      <c r="EU1002" s="61">
        <f t="shared" si="1238"/>
        <v>4605</v>
      </c>
      <c r="EV1002" s="53" t="e">
        <f>IF(ISNUMBER(EK1002),EK1002*#REF!,"")</f>
        <v>#REF!</v>
      </c>
      <c r="EW1002" s="53" t="e">
        <f>IF(ISNUMBER(EL1002),EL1002*#REF!,"")</f>
        <v>#REF!</v>
      </c>
      <c r="EX1002" s="53" t="e">
        <f>IF(ISNUMBER(EM1002),EM1002*#REF!,"")</f>
        <v>#REF!</v>
      </c>
      <c r="EY1002" s="53" t="e">
        <f>IF(ISNUMBER(EN1002),EN1002*#REF!,"")</f>
        <v>#REF!</v>
      </c>
      <c r="EZ1002" s="53" t="e">
        <f>IF(ISNUMBER(EO1002),EO1002*#REF!,"")</f>
        <v>#REF!</v>
      </c>
      <c r="FA1002" s="53" t="e">
        <f>IF(ISNUMBER(EP1002),EP1002*#REF!,"")</f>
        <v>#REF!</v>
      </c>
      <c r="FB1002" s="53" t="e">
        <f>IF(ISNUMBER(EQ1002),EQ1002*#REF!,"")</f>
        <v>#REF!</v>
      </c>
      <c r="FC1002" s="53" t="str">
        <f>IF(ISNUMBER(ER1002),ER1002*#REF!,"")</f>
        <v/>
      </c>
      <c r="FD1002" s="53" t="str">
        <f>IF(ISNUMBER(ES1002),ES1002*#REF!,"")</f>
        <v/>
      </c>
      <c r="FE1002" s="53" t="e">
        <f>IF(ISNUMBER(ET1002),ET1002*#REF!,"")</f>
        <v>#REF!</v>
      </c>
      <c r="FF1002" s="52" t="e">
        <f>IF(ISNUMBER(EU1002),EU1002*#REF!,"")</f>
        <v>#REF!</v>
      </c>
      <c r="FG1002" s="55" t="str">
        <f t="shared" si="1239"/>
        <v/>
      </c>
      <c r="FH1002" s="55" t="str">
        <f t="shared" si="1240"/>
        <v/>
      </c>
      <c r="FI1002" s="55" t="str">
        <f t="shared" si="1241"/>
        <v/>
      </c>
      <c r="FJ1002" s="55" t="str">
        <f t="shared" si="1242"/>
        <v/>
      </c>
      <c r="FK1002" s="55" t="str">
        <f t="shared" si="1243"/>
        <v/>
      </c>
      <c r="FL1002" s="55" t="str">
        <f t="shared" si="1244"/>
        <v/>
      </c>
      <c r="FM1002" s="55" t="str">
        <f t="shared" si="1245"/>
        <v/>
      </c>
      <c r="FN1002" s="55" t="str">
        <f t="shared" si="1246"/>
        <v/>
      </c>
      <c r="FO1002" s="55" t="str">
        <f t="shared" si="1247"/>
        <v/>
      </c>
      <c r="FP1002" s="55" t="str">
        <f t="shared" si="1248"/>
        <v/>
      </c>
      <c r="FQ1002" s="59" t="str">
        <f t="shared" si="1249"/>
        <v/>
      </c>
      <c r="FR1002" s="53" t="str">
        <f t="shared" si="1202"/>
        <v/>
      </c>
      <c r="FS1002" s="53" t="e">
        <f t="shared" si="1250"/>
        <v>#VALUE!</v>
      </c>
      <c r="FT1002" s="19" t="e">
        <f t="shared" si="1251"/>
        <v>#VALUE!</v>
      </c>
      <c r="FU1002" s="19" t="e">
        <f t="shared" si="1252"/>
        <v>#VALUE!</v>
      </c>
      <c r="FV1002" s="19" t="e">
        <f t="shared" si="1253"/>
        <v>#VALUE!</v>
      </c>
      <c r="FW1002" s="50" t="e">
        <f t="shared" si="1254"/>
        <v>#VALUE!</v>
      </c>
      <c r="FX1002" s="120">
        <f t="shared" si="1255"/>
        <v>0</v>
      </c>
      <c r="FY1002" s="120">
        <f t="shared" si="1256"/>
        <v>0</v>
      </c>
      <c r="FZ1002" s="120">
        <f t="shared" si="1257"/>
        <v>0</v>
      </c>
      <c r="GA1002" s="120">
        <f t="shared" si="1258"/>
        <v>0</v>
      </c>
      <c r="GB1002" s="120">
        <f t="shared" si="1259"/>
        <v>0</v>
      </c>
      <c r="GC1002" s="120">
        <f t="shared" si="1260"/>
        <v>0</v>
      </c>
      <c r="GD1002" s="120">
        <f t="shared" si="1261"/>
        <v>0</v>
      </c>
      <c r="GE1002" s="120">
        <f t="shared" si="1262"/>
        <v>0</v>
      </c>
      <c r="GF1002" s="120">
        <f t="shared" si="1263"/>
        <v>0</v>
      </c>
      <c r="GG1002">
        <f t="shared" si="1264"/>
        <v>0</v>
      </c>
      <c r="GH1002">
        <f t="shared" si="1265"/>
        <v>0</v>
      </c>
      <c r="GI1002">
        <v>6</v>
      </c>
      <c r="GJ1002" t="str">
        <f t="shared" si="1266"/>
        <v/>
      </c>
    </row>
    <row r="1003" spans="1:192" x14ac:dyDescent="0.2">
      <c r="A1003" s="50">
        <f t="shared" si="1267"/>
        <v>1002</v>
      </c>
      <c r="B1003" s="58" t="s">
        <v>135</v>
      </c>
      <c r="C1003" s="58" t="s">
        <v>211</v>
      </c>
      <c r="D1003" s="58"/>
      <c r="E1003" s="58"/>
      <c r="F1003" s="19">
        <v>3445822</v>
      </c>
      <c r="G1003" s="19">
        <v>5550291</v>
      </c>
      <c r="H1003" s="77">
        <f t="shared" si="1206"/>
        <v>445769.24120000005</v>
      </c>
      <c r="I1003" s="77">
        <f t="shared" si="1207"/>
        <v>5548510.6736000003</v>
      </c>
      <c r="J1003" s="19">
        <v>120</v>
      </c>
      <c r="K1003" s="83" t="s">
        <v>1333</v>
      </c>
      <c r="L1003" s="83">
        <v>43</v>
      </c>
      <c r="M1003" s="83"/>
      <c r="O1003" s="19">
        <f t="shared" si="1268"/>
        <v>123.1</v>
      </c>
      <c r="Q1003" s="58" t="s">
        <v>2844</v>
      </c>
      <c r="R1003" s="58" t="s">
        <v>2905</v>
      </c>
      <c r="S1003" s="58" t="s">
        <v>1327</v>
      </c>
      <c r="T1003" s="241" t="str">
        <f t="shared" si="1208"/>
        <v>-</v>
      </c>
      <c r="U1003" s="241" t="str">
        <f t="shared" si="1209"/>
        <v>-</v>
      </c>
      <c r="V1003" s="241" t="str">
        <f t="shared" si="1210"/>
        <v>-</v>
      </c>
      <c r="W1003" s="241" t="str">
        <f t="shared" si="1201"/>
        <v>-</v>
      </c>
      <c r="X1003" s="260">
        <f t="shared" si="1269"/>
        <v>6</v>
      </c>
      <c r="Y1003" s="261" t="str">
        <f t="shared" si="1203"/>
        <v/>
      </c>
      <c r="Z1003" s="68"/>
      <c r="AA1003" s="48">
        <v>30088</v>
      </c>
      <c r="AB1003" s="77">
        <v>6</v>
      </c>
      <c r="AC1003" s="58" t="s">
        <v>404</v>
      </c>
      <c r="AD1003" s="58" t="s">
        <v>1430</v>
      </c>
      <c r="AE1003" s="57" t="s">
        <v>1431</v>
      </c>
      <c r="AF1003" s="83" t="s">
        <v>3088</v>
      </c>
      <c r="AG1003" s="83"/>
      <c r="AH1003" s="83"/>
      <c r="AI1003" s="83"/>
      <c r="AJ1003" s="83"/>
      <c r="AK1003" s="83"/>
      <c r="AL1003" s="83"/>
      <c r="AM1003" s="83"/>
      <c r="AN1003" s="58"/>
      <c r="AO1003" s="58"/>
      <c r="AP1003" s="83"/>
      <c r="AQ1003" s="58"/>
      <c r="AR1003" s="58"/>
      <c r="AS1003" s="204"/>
      <c r="AT1003" s="249"/>
      <c r="AU1003" s="65"/>
      <c r="AV1003" s="130"/>
      <c r="AW1003" s="130"/>
      <c r="AX1003" s="65"/>
      <c r="AY1003" s="205"/>
      <c r="AZ1003" s="222"/>
      <c r="BA1003" s="81"/>
      <c r="BB1003" s="81"/>
      <c r="BC1003" s="81"/>
      <c r="BD1003" s="81"/>
      <c r="BE1003" s="81"/>
      <c r="BF1003" s="81"/>
      <c r="BG1003" s="58"/>
      <c r="BH1003" s="81"/>
      <c r="BI1003" s="81"/>
      <c r="BJ1003" s="81"/>
      <c r="BK1003" s="81"/>
      <c r="BL1003" s="58"/>
      <c r="BM1003" s="81"/>
      <c r="BN1003" s="82"/>
      <c r="BO1003" s="81"/>
      <c r="BP1003" s="81"/>
      <c r="BQ1003" s="81"/>
      <c r="BR1003" s="81"/>
      <c r="BS1003" s="81"/>
      <c r="BT1003" s="81"/>
      <c r="BU1003" s="81"/>
      <c r="BV1003" s="81"/>
      <c r="BW1003" s="81"/>
      <c r="BX1003" s="81"/>
      <c r="BY1003" s="81"/>
      <c r="BZ1003" s="81"/>
      <c r="CA1003" s="81"/>
      <c r="CB1003" s="81"/>
      <c r="CC1003" s="81"/>
      <c r="CD1003" s="81"/>
      <c r="CE1003" s="81"/>
      <c r="CF1003" s="81"/>
      <c r="CG1003" s="81"/>
      <c r="CH1003" s="81"/>
      <c r="CI1003" s="81"/>
      <c r="CJ1003" s="81"/>
      <c r="CK1003" s="81"/>
      <c r="CL1003" s="82"/>
      <c r="CM1003" s="81"/>
      <c r="CN1003" s="130"/>
      <c r="CO1003" s="81"/>
      <c r="CP1003" s="58"/>
      <c r="CQ1003" s="68"/>
      <c r="CR1003" s="58"/>
      <c r="CS1003" s="58"/>
      <c r="CT1003" s="58"/>
      <c r="CU1003" s="58"/>
      <c r="CV1003" s="58"/>
      <c r="CW1003" s="58"/>
      <c r="CX1003" s="58"/>
      <c r="CY1003" s="58"/>
      <c r="CZ1003" s="58"/>
      <c r="DA1003" s="68"/>
      <c r="DB1003" s="81">
        <v>-64.099999999999994</v>
      </c>
      <c r="DC1003" s="81">
        <v>0</v>
      </c>
      <c r="DD1003" s="81"/>
      <c r="DE1003" s="81"/>
      <c r="DF1003" s="81"/>
      <c r="DG1003" s="234">
        <v>-9.1999999999999993</v>
      </c>
      <c r="DH1003" s="81"/>
      <c r="DI1003" s="81"/>
      <c r="DJ1003" s="81"/>
      <c r="DK1003" s="103"/>
      <c r="DL1003" s="103"/>
      <c r="DM1003" s="103"/>
      <c r="DN1003" s="81"/>
      <c r="DO1003" s="81"/>
      <c r="DP1003" s="103"/>
      <c r="DQ1003" s="103"/>
      <c r="DR1003" s="103"/>
      <c r="DS1003" s="104"/>
      <c r="DT1003" s="50">
        <f t="shared" si="1211"/>
        <v>0</v>
      </c>
      <c r="DU1003" s="73">
        <f t="shared" si="1212"/>
        <v>0</v>
      </c>
      <c r="DV1003" s="73">
        <f t="shared" si="1213"/>
        <v>1</v>
      </c>
      <c r="DW1003" s="73">
        <f t="shared" si="1214"/>
        <v>0</v>
      </c>
      <c r="DX1003" s="73">
        <f t="shared" si="1215"/>
        <v>0</v>
      </c>
      <c r="DY1003" s="125">
        <f t="shared" si="1216"/>
        <v>0</v>
      </c>
      <c r="DZ1003" s="73">
        <f t="shared" si="1217"/>
        <v>0</v>
      </c>
      <c r="EA1003" s="19">
        <f t="shared" si="1218"/>
        <v>0</v>
      </c>
      <c r="EB1003" s="50">
        <f t="shared" si="1219"/>
        <v>1</v>
      </c>
      <c r="EC1003" s="19">
        <f t="shared" si="1220"/>
        <v>0</v>
      </c>
      <c r="ED1003" s="19">
        <f t="shared" si="1221"/>
        <v>0</v>
      </c>
      <c r="EE1003" s="19">
        <f t="shared" si="1222"/>
        <v>0</v>
      </c>
      <c r="EF1003" s="50">
        <f t="shared" si="1223"/>
        <v>1</v>
      </c>
      <c r="EG1003" s="19">
        <f t="shared" si="1224"/>
        <v>1</v>
      </c>
      <c r="EH1003" s="19">
        <f t="shared" si="1225"/>
        <v>0</v>
      </c>
      <c r="EI1003" s="50">
        <f t="shared" si="1226"/>
        <v>0</v>
      </c>
      <c r="EJ1003" s="125">
        <f t="shared" si="1227"/>
        <v>0</v>
      </c>
      <c r="EK1003" t="str">
        <f t="shared" si="1228"/>
        <v/>
      </c>
      <c r="EL1003" t="str">
        <f t="shared" si="1229"/>
        <v/>
      </c>
      <c r="EM1003" t="str">
        <f t="shared" si="1230"/>
        <v/>
      </c>
      <c r="EN1003" t="str">
        <f t="shared" si="1231"/>
        <v/>
      </c>
      <c r="EO1003" t="str">
        <f t="shared" si="1232"/>
        <v/>
      </c>
      <c r="EP1003" t="str">
        <f t="shared" si="1233"/>
        <v/>
      </c>
      <c r="EQ1003" t="str">
        <f t="shared" si="1234"/>
        <v/>
      </c>
      <c r="ER1003" t="str">
        <f t="shared" si="1235"/>
        <v/>
      </c>
      <c r="ES1003" t="str">
        <f t="shared" si="1236"/>
        <v/>
      </c>
      <c r="ET1003" t="str">
        <f t="shared" si="1237"/>
        <v/>
      </c>
      <c r="EU1003" s="61" t="str">
        <f t="shared" si="1238"/>
        <v/>
      </c>
      <c r="EV1003" s="53" t="str">
        <f>IF(ISNUMBER(EK1003),EK1003*#REF!,"")</f>
        <v/>
      </c>
      <c r="EW1003" s="53" t="str">
        <f>IF(ISNUMBER(EL1003),EL1003*#REF!,"")</f>
        <v/>
      </c>
      <c r="EX1003" s="53" t="str">
        <f>IF(ISNUMBER(EM1003),EM1003*#REF!,"")</f>
        <v/>
      </c>
      <c r="EY1003" s="53" t="str">
        <f>IF(ISNUMBER(EN1003),EN1003*#REF!,"")</f>
        <v/>
      </c>
      <c r="EZ1003" s="53" t="str">
        <f>IF(ISNUMBER(EO1003),EO1003*#REF!,"")</f>
        <v/>
      </c>
      <c r="FA1003" s="53" t="str">
        <f>IF(ISNUMBER(EP1003),EP1003*#REF!,"")</f>
        <v/>
      </c>
      <c r="FB1003" s="53" t="str">
        <f>IF(ISNUMBER(EQ1003),EQ1003*#REF!,"")</f>
        <v/>
      </c>
      <c r="FC1003" s="53" t="str">
        <f>IF(ISNUMBER(ER1003),ER1003*#REF!,"")</f>
        <v/>
      </c>
      <c r="FD1003" s="53" t="str">
        <f>IF(ISNUMBER(ES1003),ES1003*#REF!,"")</f>
        <v/>
      </c>
      <c r="FE1003" s="53" t="str">
        <f>IF(ISNUMBER(ET1003),ET1003*#REF!,"")</f>
        <v/>
      </c>
      <c r="FF1003" s="52" t="str">
        <f>IF(ISNUMBER(EU1003),EU1003*#REF!,"")</f>
        <v/>
      </c>
      <c r="FG1003" s="55" t="str">
        <f t="shared" si="1239"/>
        <v/>
      </c>
      <c r="FH1003" s="55" t="str">
        <f t="shared" si="1240"/>
        <v/>
      </c>
      <c r="FI1003" s="55" t="str">
        <f t="shared" si="1241"/>
        <v/>
      </c>
      <c r="FJ1003" s="55" t="str">
        <f t="shared" si="1242"/>
        <v/>
      </c>
      <c r="FK1003" s="55" t="str">
        <f t="shared" si="1243"/>
        <v/>
      </c>
      <c r="FL1003" s="55" t="str">
        <f t="shared" si="1244"/>
        <v/>
      </c>
      <c r="FM1003" s="55" t="str">
        <f t="shared" si="1245"/>
        <v/>
      </c>
      <c r="FN1003" s="55" t="str">
        <f t="shared" si="1246"/>
        <v/>
      </c>
      <c r="FO1003" s="55" t="str">
        <f t="shared" si="1247"/>
        <v/>
      </c>
      <c r="FP1003" s="55" t="str">
        <f t="shared" si="1248"/>
        <v/>
      </c>
      <c r="FQ1003" s="59" t="str">
        <f t="shared" si="1249"/>
        <v/>
      </c>
      <c r="FR1003" s="53" t="str">
        <f t="shared" si="1202"/>
        <v/>
      </c>
      <c r="FS1003" s="53">
        <f t="shared" si="1250"/>
        <v>0</v>
      </c>
      <c r="FT1003" s="19">
        <f t="shared" si="1251"/>
        <v>1</v>
      </c>
      <c r="FU1003" s="19">
        <f t="shared" si="1252"/>
        <v>0</v>
      </c>
      <c r="FV1003" s="19">
        <f t="shared" si="1253"/>
        <v>0</v>
      </c>
      <c r="FW1003" s="50">
        <f t="shared" si="1254"/>
        <v>0</v>
      </c>
      <c r="FX1003" s="120">
        <f t="shared" si="1255"/>
        <v>0</v>
      </c>
      <c r="FY1003" s="120">
        <f t="shared" si="1256"/>
        <v>0</v>
      </c>
      <c r="FZ1003" s="120">
        <f t="shared" si="1257"/>
        <v>0</v>
      </c>
      <c r="GA1003" s="120">
        <f t="shared" si="1258"/>
        <v>0</v>
      </c>
      <c r="GB1003" s="120">
        <f t="shared" si="1259"/>
        <v>0</v>
      </c>
      <c r="GC1003" s="120">
        <f t="shared" si="1260"/>
        <v>0</v>
      </c>
      <c r="GD1003" s="120">
        <f t="shared" si="1261"/>
        <v>0</v>
      </c>
      <c r="GE1003" s="120">
        <f t="shared" si="1262"/>
        <v>0</v>
      </c>
      <c r="GF1003" s="120">
        <f t="shared" si="1263"/>
        <v>0</v>
      </c>
      <c r="GG1003">
        <f t="shared" si="1264"/>
        <v>0</v>
      </c>
      <c r="GH1003">
        <f t="shared" si="1265"/>
        <v>0</v>
      </c>
      <c r="GI1003">
        <v>6</v>
      </c>
      <c r="GJ1003" t="str">
        <f t="shared" si="1266"/>
        <v/>
      </c>
    </row>
    <row r="1004" spans="1:192" x14ac:dyDescent="0.2">
      <c r="A1004" s="50">
        <f t="shared" si="1267"/>
        <v>1003</v>
      </c>
      <c r="B1004" s="58" t="s">
        <v>135</v>
      </c>
      <c r="C1004" s="58" t="s">
        <v>211</v>
      </c>
      <c r="D1004" s="58"/>
      <c r="E1004" s="58"/>
      <c r="F1004" s="19">
        <v>3445822</v>
      </c>
      <c r="G1004" s="19">
        <v>5550291</v>
      </c>
      <c r="H1004" s="77">
        <f t="shared" si="1206"/>
        <v>445769.24120000005</v>
      </c>
      <c r="I1004" s="77">
        <f t="shared" si="1207"/>
        <v>5548510.6736000003</v>
      </c>
      <c r="J1004" s="19">
        <v>120</v>
      </c>
      <c r="K1004" s="83" t="s">
        <v>1333</v>
      </c>
      <c r="L1004" s="83">
        <v>43</v>
      </c>
      <c r="M1004" s="83"/>
      <c r="O1004" s="19">
        <f t="shared" si="1268"/>
        <v>123.1</v>
      </c>
      <c r="Q1004" s="58" t="s">
        <v>2844</v>
      </c>
      <c r="R1004" s="58" t="s">
        <v>2905</v>
      </c>
      <c r="S1004" s="58" t="s">
        <v>1327</v>
      </c>
      <c r="T1004" s="241" t="str">
        <f t="shared" si="1208"/>
        <v>T</v>
      </c>
      <c r="U1004" s="241" t="str">
        <f t="shared" si="1209"/>
        <v>M</v>
      </c>
      <c r="V1004" s="241" t="str">
        <f t="shared" si="1210"/>
        <v>-</v>
      </c>
      <c r="W1004" s="241" t="str">
        <f t="shared" si="1201"/>
        <v>-</v>
      </c>
      <c r="X1004" s="260">
        <f t="shared" si="1269"/>
        <v>6</v>
      </c>
      <c r="Y1004" s="261" t="str">
        <f t="shared" si="1203"/>
        <v/>
      </c>
      <c r="Z1004" s="68"/>
      <c r="AA1004" s="69">
        <v>31714</v>
      </c>
      <c r="AB1004" s="77">
        <v>7</v>
      </c>
      <c r="AC1004" s="58" t="s">
        <v>279</v>
      </c>
      <c r="AD1004" s="58" t="s">
        <v>3055</v>
      </c>
      <c r="AE1004" s="49" t="s">
        <v>3056</v>
      </c>
      <c r="AF1004" s="83">
        <v>67.3</v>
      </c>
      <c r="AG1004" s="83">
        <v>13500</v>
      </c>
      <c r="AH1004" s="83">
        <v>6.1</v>
      </c>
      <c r="AI1004" s="83"/>
      <c r="AJ1004" s="83"/>
      <c r="AK1004" s="83"/>
      <c r="AL1004" s="83"/>
      <c r="AM1004" s="83"/>
      <c r="AN1004" s="58"/>
      <c r="AO1004" s="58"/>
      <c r="AP1004" s="83"/>
      <c r="AQ1004" s="58"/>
      <c r="AR1004" s="58">
        <v>8383</v>
      </c>
      <c r="AS1004" s="193">
        <f>SUM(AU1004:BN1004)+SUM(BO1004:CL1004)/1000</f>
        <v>8300.7672000000002</v>
      </c>
      <c r="AT1004" s="248" t="str">
        <f>FR1004</f>
        <v/>
      </c>
      <c r="AU1004" s="58">
        <v>2625</v>
      </c>
      <c r="AV1004" s="64">
        <v>47</v>
      </c>
      <c r="AW1004" s="58">
        <v>341</v>
      </c>
      <c r="AX1004" s="58">
        <v>4530</v>
      </c>
      <c r="AY1004" s="58">
        <v>68.900000000000006</v>
      </c>
      <c r="AZ1004" s="68">
        <v>567</v>
      </c>
      <c r="BA1004" s="58">
        <v>3.3</v>
      </c>
      <c r="BB1004" s="64">
        <v>88</v>
      </c>
      <c r="BC1004" s="58">
        <v>15.3</v>
      </c>
      <c r="BD1004" s="58">
        <v>5.4</v>
      </c>
      <c r="BE1004" s="58">
        <v>2.9</v>
      </c>
      <c r="BF1004" s="58">
        <v>0.38</v>
      </c>
      <c r="BG1004" s="58">
        <v>0.59</v>
      </c>
      <c r="BH1004" s="58">
        <v>4.0999999999999996</v>
      </c>
      <c r="BI1004" s="58">
        <v>0.04</v>
      </c>
      <c r="BJ1004" s="58"/>
      <c r="BK1004" s="58"/>
      <c r="BL1004" s="58"/>
      <c r="BM1004" s="58"/>
      <c r="BN1004" s="68"/>
      <c r="BO1004" s="81"/>
      <c r="BP1004" s="130" t="s">
        <v>1322</v>
      </c>
      <c r="BQ1004" s="94">
        <v>107.2</v>
      </c>
      <c r="BR1004" s="81">
        <v>870</v>
      </c>
      <c r="BS1004" s="81"/>
      <c r="BT1004" s="81"/>
      <c r="BU1004" s="130" t="s">
        <v>1322</v>
      </c>
      <c r="BV1004" s="81"/>
      <c r="BW1004" s="81">
        <v>390</v>
      </c>
      <c r="BX1004" s="130" t="s">
        <v>1322</v>
      </c>
      <c r="BY1004" s="81"/>
      <c r="BZ1004" s="81"/>
      <c r="CA1004" s="130" t="s">
        <v>1322</v>
      </c>
      <c r="CB1004" s="130" t="s">
        <v>1322</v>
      </c>
      <c r="CC1004" s="81">
        <v>490</v>
      </c>
      <c r="CD1004" s="130" t="s">
        <v>1322</v>
      </c>
      <c r="CE1004" s="81"/>
      <c r="CF1004" s="81"/>
      <c r="CG1004" s="81"/>
      <c r="CH1004" s="81"/>
      <c r="CI1004" s="130" t="s">
        <v>1322</v>
      </c>
      <c r="CJ1004" s="81"/>
      <c r="CK1004" s="81"/>
      <c r="CL1004" s="222" t="s">
        <v>1322</v>
      </c>
      <c r="CM1004" s="81"/>
      <c r="CN1004" s="90">
        <v>467</v>
      </c>
      <c r="CO1004" s="81"/>
      <c r="CP1004" s="58"/>
      <c r="CQ1004" s="68"/>
      <c r="CR1004" s="58">
        <v>63.7</v>
      </c>
      <c r="CS1004" s="58">
        <v>22.4</v>
      </c>
      <c r="DB1004" s="103"/>
      <c r="DC1004" s="103"/>
      <c r="DD1004" s="103"/>
      <c r="DE1004" s="103"/>
      <c r="DF1004" s="103"/>
      <c r="DG1004" s="103"/>
      <c r="DH1004" s="103"/>
      <c r="DI1004" s="103"/>
      <c r="DJ1004" s="103"/>
      <c r="DK1004" s="103"/>
      <c r="DL1004" s="103"/>
      <c r="DM1004" s="103"/>
      <c r="DN1004" s="103"/>
      <c r="DO1004" s="103"/>
      <c r="DP1004" s="103"/>
      <c r="DQ1004" s="103"/>
      <c r="DR1004" s="103"/>
      <c r="DS1004" s="104"/>
      <c r="DT1004" s="50">
        <f t="shared" si="1211"/>
        <v>0</v>
      </c>
      <c r="DU1004" s="73">
        <f t="shared" si="1212"/>
        <v>0</v>
      </c>
      <c r="DV1004" s="73">
        <f t="shared" si="1213"/>
        <v>1</v>
      </c>
      <c r="DW1004" s="73">
        <f t="shared" si="1214"/>
        <v>0</v>
      </c>
      <c r="DX1004" s="73">
        <f t="shared" si="1215"/>
        <v>0</v>
      </c>
      <c r="DY1004" s="125">
        <f t="shared" si="1216"/>
        <v>0</v>
      </c>
      <c r="DZ1004" s="73">
        <f t="shared" si="1217"/>
        <v>0</v>
      </c>
      <c r="EA1004" s="19">
        <f t="shared" si="1218"/>
        <v>1</v>
      </c>
      <c r="EB1004" s="50">
        <f t="shared" si="1219"/>
        <v>0</v>
      </c>
      <c r="EC1004" s="19">
        <f t="shared" si="1220"/>
        <v>0</v>
      </c>
      <c r="ED1004" s="19">
        <f t="shared" si="1221"/>
        <v>1</v>
      </c>
      <c r="EE1004" s="19">
        <f t="shared" si="1222"/>
        <v>0</v>
      </c>
      <c r="EF1004" s="50">
        <f t="shared" si="1223"/>
        <v>0</v>
      </c>
      <c r="EG1004" s="19">
        <f t="shared" si="1224"/>
        <v>1</v>
      </c>
      <c r="EH1004" s="19">
        <f t="shared" si="1225"/>
        <v>0</v>
      </c>
      <c r="EI1004" s="50">
        <f t="shared" si="1226"/>
        <v>0</v>
      </c>
      <c r="EJ1004" s="125">
        <f t="shared" si="1227"/>
        <v>2</v>
      </c>
      <c r="EK1004">
        <f t="shared" si="1228"/>
        <v>2625</v>
      </c>
      <c r="EL1004">
        <f t="shared" si="1229"/>
        <v>88</v>
      </c>
      <c r="EM1004">
        <f t="shared" si="1230"/>
        <v>47</v>
      </c>
      <c r="EN1004">
        <f t="shared" si="1231"/>
        <v>341</v>
      </c>
      <c r="EO1004">
        <f t="shared" si="1232"/>
        <v>0.38</v>
      </c>
      <c r="EP1004">
        <f t="shared" si="1233"/>
        <v>2.9</v>
      </c>
      <c r="EQ1004">
        <f t="shared" si="1234"/>
        <v>567</v>
      </c>
      <c r="ER1004" t="str">
        <f t="shared" si="1235"/>
        <v/>
      </c>
      <c r="ES1004" t="str">
        <f t="shared" si="1236"/>
        <v/>
      </c>
      <c r="ET1004">
        <f t="shared" si="1237"/>
        <v>68.900000000000006</v>
      </c>
      <c r="EU1004" s="61">
        <f t="shared" si="1238"/>
        <v>4530</v>
      </c>
      <c r="EV1004" s="53" t="e">
        <f>IF(ISNUMBER(EK1004),EK1004*#REF!,"")</f>
        <v>#REF!</v>
      </c>
      <c r="EW1004" s="53" t="e">
        <f>IF(ISNUMBER(EL1004),EL1004*#REF!,"")</f>
        <v>#REF!</v>
      </c>
      <c r="EX1004" s="53" t="e">
        <f>IF(ISNUMBER(EM1004),EM1004*#REF!,"")</f>
        <v>#REF!</v>
      </c>
      <c r="EY1004" s="53" t="e">
        <f>IF(ISNUMBER(EN1004),EN1004*#REF!,"")</f>
        <v>#REF!</v>
      </c>
      <c r="EZ1004" s="53" t="e">
        <f>IF(ISNUMBER(EO1004),EO1004*#REF!,"")</f>
        <v>#REF!</v>
      </c>
      <c r="FA1004" s="53" t="e">
        <f>IF(ISNUMBER(EP1004),EP1004*#REF!,"")</f>
        <v>#REF!</v>
      </c>
      <c r="FB1004" s="53" t="e">
        <f>IF(ISNUMBER(EQ1004),EQ1004*#REF!,"")</f>
        <v>#REF!</v>
      </c>
      <c r="FC1004" s="53" t="str">
        <f>IF(ISNUMBER(ER1004),ER1004*#REF!,"")</f>
        <v/>
      </c>
      <c r="FD1004" s="53" t="str">
        <f>IF(ISNUMBER(ES1004),ES1004*#REF!,"")</f>
        <v/>
      </c>
      <c r="FE1004" s="53" t="e">
        <f>IF(ISNUMBER(ET1004),ET1004*#REF!,"")</f>
        <v>#REF!</v>
      </c>
      <c r="FF1004" s="52" t="e">
        <f>IF(ISNUMBER(EU1004),EU1004*#REF!,"")</f>
        <v>#REF!</v>
      </c>
      <c r="FG1004" s="55" t="str">
        <f t="shared" si="1239"/>
        <v/>
      </c>
      <c r="FH1004" s="55" t="str">
        <f t="shared" si="1240"/>
        <v/>
      </c>
      <c r="FI1004" s="55" t="str">
        <f t="shared" si="1241"/>
        <v/>
      </c>
      <c r="FJ1004" s="55" t="str">
        <f t="shared" si="1242"/>
        <v/>
      </c>
      <c r="FK1004" s="55" t="str">
        <f t="shared" si="1243"/>
        <v/>
      </c>
      <c r="FL1004" s="55" t="str">
        <f t="shared" si="1244"/>
        <v/>
      </c>
      <c r="FM1004" s="55" t="str">
        <f t="shared" si="1245"/>
        <v/>
      </c>
      <c r="FN1004" s="55" t="str">
        <f t="shared" si="1246"/>
        <v/>
      </c>
      <c r="FO1004" s="55" t="str">
        <f t="shared" si="1247"/>
        <v/>
      </c>
      <c r="FP1004" s="55" t="str">
        <f t="shared" si="1248"/>
        <v/>
      </c>
      <c r="FQ1004" s="59" t="str">
        <f t="shared" si="1249"/>
        <v/>
      </c>
      <c r="FR1004" s="53" t="str">
        <f t="shared" si="1202"/>
        <v/>
      </c>
      <c r="FS1004" s="53" t="e">
        <f t="shared" si="1250"/>
        <v>#VALUE!</v>
      </c>
      <c r="FT1004" s="19" t="e">
        <f t="shared" si="1251"/>
        <v>#VALUE!</v>
      </c>
      <c r="FU1004" s="19" t="e">
        <f t="shared" si="1252"/>
        <v>#VALUE!</v>
      </c>
      <c r="FV1004" s="19" t="e">
        <f t="shared" si="1253"/>
        <v>#VALUE!</v>
      </c>
      <c r="FW1004" s="50" t="e">
        <f t="shared" si="1254"/>
        <v>#VALUE!</v>
      </c>
      <c r="FX1004" s="120">
        <f t="shared" si="1255"/>
        <v>0</v>
      </c>
      <c r="FY1004" s="120">
        <f t="shared" si="1256"/>
        <v>0</v>
      </c>
      <c r="FZ1004" s="120">
        <f t="shared" si="1257"/>
        <v>0</v>
      </c>
      <c r="GA1004" s="120">
        <f t="shared" si="1258"/>
        <v>0</v>
      </c>
      <c r="GB1004" s="120">
        <f t="shared" si="1259"/>
        <v>0</v>
      </c>
      <c r="GC1004" s="120">
        <f t="shared" si="1260"/>
        <v>0</v>
      </c>
      <c r="GD1004" s="120">
        <f t="shared" si="1261"/>
        <v>0</v>
      </c>
      <c r="GE1004" s="120">
        <f t="shared" si="1262"/>
        <v>0</v>
      </c>
      <c r="GF1004" s="120">
        <f t="shared" si="1263"/>
        <v>0</v>
      </c>
      <c r="GG1004">
        <f t="shared" si="1264"/>
        <v>0</v>
      </c>
      <c r="GH1004">
        <f t="shared" si="1265"/>
        <v>0</v>
      </c>
      <c r="GI1004">
        <v>6</v>
      </c>
      <c r="GJ1004" t="str">
        <f t="shared" si="1266"/>
        <v/>
      </c>
    </row>
    <row r="1005" spans="1:192" ht="15" x14ac:dyDescent="0.25">
      <c r="A1005" s="50">
        <f t="shared" si="1267"/>
        <v>1004</v>
      </c>
      <c r="B1005" s="2" t="s">
        <v>135</v>
      </c>
      <c r="C1005" s="2" t="s">
        <v>211</v>
      </c>
      <c r="D1005" s="2"/>
      <c r="E1005" s="2"/>
      <c r="F1005" s="19">
        <v>3445822</v>
      </c>
      <c r="G1005" s="19">
        <v>5550291</v>
      </c>
      <c r="H1005" s="77">
        <f t="shared" si="1206"/>
        <v>445769.24120000005</v>
      </c>
      <c r="I1005" s="77">
        <f t="shared" si="1207"/>
        <v>5548510.6736000003</v>
      </c>
      <c r="J1005" s="19">
        <v>120</v>
      </c>
      <c r="K1005" s="83" t="s">
        <v>1333</v>
      </c>
      <c r="L1005" s="83">
        <v>43</v>
      </c>
      <c r="M1005" s="83"/>
      <c r="O1005" s="19">
        <f t="shared" si="1268"/>
        <v>123.1</v>
      </c>
      <c r="Q1005" s="58" t="s">
        <v>2844</v>
      </c>
      <c r="R1005" s="58" t="s">
        <v>2905</v>
      </c>
      <c r="S1005" s="58" t="s">
        <v>1327</v>
      </c>
      <c r="T1005" s="241" t="str">
        <f t="shared" si="1208"/>
        <v>T</v>
      </c>
      <c r="U1005" s="241" t="str">
        <f t="shared" si="1209"/>
        <v>M</v>
      </c>
      <c r="V1005" s="241" t="str">
        <f t="shared" si="1210"/>
        <v>-</v>
      </c>
      <c r="W1005" s="241" t="str">
        <f t="shared" si="1201"/>
        <v>-</v>
      </c>
      <c r="X1005" s="260">
        <f t="shared" si="1269"/>
        <v>6</v>
      </c>
      <c r="Y1005" s="261" t="str">
        <f t="shared" si="1203"/>
        <v/>
      </c>
      <c r="Z1005" s="56"/>
      <c r="AA1005" s="86" t="s">
        <v>1433</v>
      </c>
      <c r="AB1005" s="73">
        <v>8</v>
      </c>
      <c r="AC1005" s="2" t="s">
        <v>958</v>
      </c>
      <c r="AD1005" s="2" t="s">
        <v>2585</v>
      </c>
      <c r="AE1005" s="56"/>
      <c r="AF1005" s="66">
        <v>66</v>
      </c>
      <c r="AH1005" s="19">
        <v>6.4</v>
      </c>
      <c r="AI1005" s="272"/>
      <c r="AS1005" s="193">
        <f>SUM(AU1005:BN1005)+SUM(BO1005:CL1005)/1000</f>
        <v>8295</v>
      </c>
      <c r="AT1005" s="248" t="str">
        <f>FR1005</f>
        <v/>
      </c>
      <c r="AU1005">
        <v>2633</v>
      </c>
      <c r="AV1005">
        <v>47</v>
      </c>
      <c r="AW1005">
        <v>342</v>
      </c>
      <c r="AX1005">
        <v>4540</v>
      </c>
      <c r="AY1005">
        <v>65</v>
      </c>
      <c r="AZ1005" s="61">
        <v>580</v>
      </c>
      <c r="BB1005">
        <v>88</v>
      </c>
      <c r="BO1005" s="90"/>
      <c r="BP1005" s="273"/>
      <c r="BQ1005" s="90"/>
      <c r="BR1005" s="90"/>
      <c r="BS1005" s="90"/>
      <c r="BT1005" s="90"/>
      <c r="BU1005" s="90"/>
      <c r="BV1005" s="90"/>
      <c r="BW1005" s="90"/>
      <c r="BX1005" s="90"/>
      <c r="BY1005" s="90"/>
      <c r="BZ1005" s="90"/>
      <c r="CA1005" s="90"/>
      <c r="CB1005" s="90"/>
      <c r="CC1005" s="90"/>
      <c r="CD1005" s="90"/>
      <c r="CE1005" s="90"/>
      <c r="CF1005" s="90"/>
      <c r="CG1005" s="90"/>
      <c r="CH1005" s="90"/>
      <c r="CI1005" s="90"/>
      <c r="CJ1005" s="90"/>
      <c r="CK1005" s="90"/>
      <c r="CL1005" s="91"/>
      <c r="CM1005" s="90"/>
      <c r="CN1005" s="90">
        <v>332</v>
      </c>
      <c r="CO1005" s="90"/>
      <c r="DB1005" s="103"/>
      <c r="DC1005" s="90"/>
      <c r="DD1005" s="231">
        <v>1</v>
      </c>
      <c r="DE1005" s="103">
        <v>-7.25</v>
      </c>
      <c r="DF1005" s="103"/>
      <c r="DG1005" s="103"/>
      <c r="DH1005" s="103"/>
      <c r="DI1005" s="103"/>
      <c r="DJ1005" s="103"/>
      <c r="DK1005" s="103"/>
      <c r="DL1005" s="103"/>
      <c r="DM1005" s="103"/>
      <c r="DN1005" s="103"/>
      <c r="DO1005" s="103"/>
      <c r="DP1005" s="103"/>
      <c r="DQ1005" s="103"/>
      <c r="DR1005" s="103"/>
      <c r="DS1005" s="104"/>
      <c r="DT1005" s="50">
        <f t="shared" si="1211"/>
        <v>0</v>
      </c>
      <c r="DU1005" s="73">
        <f t="shared" si="1212"/>
        <v>0</v>
      </c>
      <c r="DV1005" s="73">
        <f t="shared" si="1213"/>
        <v>1</v>
      </c>
      <c r="DW1005" s="73">
        <f t="shared" si="1214"/>
        <v>0</v>
      </c>
      <c r="DX1005" s="73">
        <f t="shared" si="1215"/>
        <v>0</v>
      </c>
      <c r="DY1005" s="125">
        <f t="shared" si="1216"/>
        <v>0</v>
      </c>
      <c r="DZ1005" s="73">
        <f t="shared" si="1217"/>
        <v>0</v>
      </c>
      <c r="EA1005" s="19">
        <f t="shared" si="1218"/>
        <v>1</v>
      </c>
      <c r="EB1005" s="50">
        <f t="shared" si="1219"/>
        <v>0</v>
      </c>
      <c r="EC1005" s="19">
        <f t="shared" si="1220"/>
        <v>0</v>
      </c>
      <c r="ED1005" s="19">
        <f t="shared" si="1221"/>
        <v>1</v>
      </c>
      <c r="EE1005" s="19">
        <f t="shared" si="1222"/>
        <v>0</v>
      </c>
      <c r="EF1005" s="50">
        <f t="shared" si="1223"/>
        <v>0</v>
      </c>
      <c r="EG1005" s="19">
        <f t="shared" si="1224"/>
        <v>1</v>
      </c>
      <c r="EH1005" s="19">
        <f t="shared" si="1225"/>
        <v>0</v>
      </c>
      <c r="EI1005" s="50">
        <f t="shared" si="1226"/>
        <v>0</v>
      </c>
      <c r="EJ1005" s="125">
        <f t="shared" si="1227"/>
        <v>2</v>
      </c>
      <c r="EK1005">
        <f t="shared" si="1228"/>
        <v>2633</v>
      </c>
      <c r="EL1005">
        <f t="shared" si="1229"/>
        <v>88</v>
      </c>
      <c r="EM1005">
        <f t="shared" si="1230"/>
        <v>47</v>
      </c>
      <c r="EN1005">
        <f t="shared" si="1231"/>
        <v>342</v>
      </c>
      <c r="EO1005" t="str">
        <f t="shared" si="1232"/>
        <v/>
      </c>
      <c r="EP1005" t="str">
        <f t="shared" si="1233"/>
        <v/>
      </c>
      <c r="EQ1005">
        <f t="shared" si="1234"/>
        <v>580</v>
      </c>
      <c r="ER1005" t="str">
        <f t="shared" si="1235"/>
        <v/>
      </c>
      <c r="ES1005" t="str">
        <f t="shared" si="1236"/>
        <v/>
      </c>
      <c r="ET1005">
        <f t="shared" si="1237"/>
        <v>65</v>
      </c>
      <c r="EU1005" s="61">
        <f t="shared" si="1238"/>
        <v>4540</v>
      </c>
      <c r="EV1005" s="53" t="e">
        <f>IF(ISNUMBER(EK1005),EK1005*#REF!,"")</f>
        <v>#REF!</v>
      </c>
      <c r="EW1005" s="53" t="e">
        <f>IF(ISNUMBER(EL1005),EL1005*#REF!,"")</f>
        <v>#REF!</v>
      </c>
      <c r="EX1005" s="53" t="e">
        <f>IF(ISNUMBER(EM1005),EM1005*#REF!,"")</f>
        <v>#REF!</v>
      </c>
      <c r="EY1005" s="53" t="e">
        <f>IF(ISNUMBER(EN1005),EN1005*#REF!,"")</f>
        <v>#REF!</v>
      </c>
      <c r="EZ1005" s="53" t="str">
        <f>IF(ISNUMBER(EO1005),EO1005*#REF!,"")</f>
        <v/>
      </c>
      <c r="FA1005" s="53" t="str">
        <f>IF(ISNUMBER(EP1005),EP1005*#REF!,"")</f>
        <v/>
      </c>
      <c r="FB1005" s="53" t="e">
        <f>IF(ISNUMBER(EQ1005),EQ1005*#REF!,"")</f>
        <v>#REF!</v>
      </c>
      <c r="FC1005" s="53" t="str">
        <f>IF(ISNUMBER(ER1005),ER1005*#REF!,"")</f>
        <v/>
      </c>
      <c r="FD1005" s="53" t="str">
        <f>IF(ISNUMBER(ES1005),ES1005*#REF!,"")</f>
        <v/>
      </c>
      <c r="FE1005" s="53" t="e">
        <f>IF(ISNUMBER(ET1005),ET1005*#REF!,"")</f>
        <v>#REF!</v>
      </c>
      <c r="FF1005" s="52" t="e">
        <f>IF(ISNUMBER(EU1005),EU1005*#REF!,"")</f>
        <v>#REF!</v>
      </c>
      <c r="FG1005" s="55" t="str">
        <f t="shared" si="1239"/>
        <v/>
      </c>
      <c r="FH1005" s="55" t="str">
        <f t="shared" si="1240"/>
        <v/>
      </c>
      <c r="FI1005" s="55" t="str">
        <f t="shared" si="1241"/>
        <v/>
      </c>
      <c r="FJ1005" s="55" t="str">
        <f t="shared" si="1242"/>
        <v/>
      </c>
      <c r="FK1005" s="55" t="str">
        <f t="shared" si="1243"/>
        <v/>
      </c>
      <c r="FL1005" s="55" t="str">
        <f t="shared" si="1244"/>
        <v/>
      </c>
      <c r="FM1005" s="55" t="str">
        <f t="shared" si="1245"/>
        <v/>
      </c>
      <c r="FN1005" s="55" t="str">
        <f t="shared" si="1246"/>
        <v/>
      </c>
      <c r="FO1005" s="55" t="str">
        <f t="shared" si="1247"/>
        <v/>
      </c>
      <c r="FP1005" s="55" t="str">
        <f t="shared" si="1248"/>
        <v/>
      </c>
      <c r="FQ1005" s="59" t="str">
        <f t="shared" si="1249"/>
        <v/>
      </c>
      <c r="FR1005" s="53" t="str">
        <f t="shared" si="1202"/>
        <v/>
      </c>
      <c r="FS1005" s="53" t="e">
        <f t="shared" si="1250"/>
        <v>#VALUE!</v>
      </c>
      <c r="FT1005" s="19" t="e">
        <f t="shared" si="1251"/>
        <v>#VALUE!</v>
      </c>
      <c r="FU1005" s="19" t="e">
        <f t="shared" si="1252"/>
        <v>#VALUE!</v>
      </c>
      <c r="FV1005" s="19" t="e">
        <f t="shared" si="1253"/>
        <v>#VALUE!</v>
      </c>
      <c r="FW1005" s="50" t="e">
        <f t="shared" si="1254"/>
        <v>#VALUE!</v>
      </c>
      <c r="FX1005" s="120">
        <f t="shared" si="1255"/>
        <v>0</v>
      </c>
      <c r="FY1005" s="120">
        <f t="shared" si="1256"/>
        <v>0</v>
      </c>
      <c r="FZ1005" s="120">
        <f t="shared" si="1257"/>
        <v>0</v>
      </c>
      <c r="GA1005" s="120">
        <f t="shared" si="1258"/>
        <v>0</v>
      </c>
      <c r="GB1005" s="120">
        <f t="shared" si="1259"/>
        <v>0</v>
      </c>
      <c r="GC1005" s="120">
        <f t="shared" si="1260"/>
        <v>0</v>
      </c>
      <c r="GD1005" s="120">
        <f t="shared" si="1261"/>
        <v>0</v>
      </c>
      <c r="GE1005" s="120">
        <f t="shared" si="1262"/>
        <v>0</v>
      </c>
      <c r="GF1005" s="120">
        <f t="shared" si="1263"/>
        <v>0</v>
      </c>
      <c r="GG1005">
        <f t="shared" si="1264"/>
        <v>0</v>
      </c>
      <c r="GH1005">
        <f t="shared" si="1265"/>
        <v>0</v>
      </c>
      <c r="GI1005">
        <v>6</v>
      </c>
      <c r="GJ1005" t="str">
        <f t="shared" si="1266"/>
        <v/>
      </c>
    </row>
    <row r="1006" spans="1:192" x14ac:dyDescent="0.2">
      <c r="A1006" s="50">
        <f t="shared" si="1267"/>
        <v>1005</v>
      </c>
      <c r="B1006" s="2" t="s">
        <v>135</v>
      </c>
      <c r="C1006" t="s">
        <v>211</v>
      </c>
      <c r="F1006" s="19">
        <v>3445822</v>
      </c>
      <c r="G1006" s="19">
        <v>5550291</v>
      </c>
      <c r="H1006" s="77">
        <f t="shared" si="1206"/>
        <v>445769.24120000005</v>
      </c>
      <c r="I1006" s="77">
        <f t="shared" si="1207"/>
        <v>5548510.6736000003</v>
      </c>
      <c r="J1006" s="19">
        <v>120</v>
      </c>
      <c r="K1006" s="83" t="s">
        <v>1333</v>
      </c>
      <c r="L1006" s="83">
        <v>43</v>
      </c>
      <c r="M1006" s="83"/>
      <c r="O1006" s="19">
        <f t="shared" si="1268"/>
        <v>123.1</v>
      </c>
      <c r="Q1006" s="58" t="s">
        <v>2844</v>
      </c>
      <c r="R1006" s="58" t="s">
        <v>2905</v>
      </c>
      <c r="S1006" s="58" t="s">
        <v>1327</v>
      </c>
      <c r="T1006" s="241" t="str">
        <f t="shared" si="1208"/>
        <v>T</v>
      </c>
      <c r="U1006" s="241" t="str">
        <f t="shared" si="1209"/>
        <v>M</v>
      </c>
      <c r="V1006" s="241" t="str">
        <f t="shared" si="1210"/>
        <v>-</v>
      </c>
      <c r="W1006" s="241" t="str">
        <f t="shared" si="1201"/>
        <v>-</v>
      </c>
      <c r="X1006" s="260">
        <f t="shared" si="1269"/>
        <v>6</v>
      </c>
      <c r="Y1006" s="261" t="str">
        <f t="shared" si="1203"/>
        <v/>
      </c>
      <c r="Z1006" s="68"/>
      <c r="AA1006" s="48">
        <v>35879</v>
      </c>
      <c r="AB1006" s="73">
        <v>9</v>
      </c>
      <c r="AC1006" t="s">
        <v>474</v>
      </c>
      <c r="AD1006" s="2" t="s">
        <v>3043</v>
      </c>
      <c r="AE1006" s="56"/>
      <c r="AF1006" s="66">
        <v>66.099999999999994</v>
      </c>
      <c r="AG1006" s="66">
        <v>14180</v>
      </c>
      <c r="AH1006" s="66">
        <v>5.97</v>
      </c>
      <c r="AI1006" s="66">
        <v>-80</v>
      </c>
      <c r="AJ1006" s="66"/>
      <c r="AK1006" s="66"/>
      <c r="AL1006" s="66"/>
      <c r="AM1006" s="128" t="s">
        <v>2586</v>
      </c>
      <c r="AP1006" s="66"/>
      <c r="AR1006">
        <v>8118.6949999999997</v>
      </c>
      <c r="AS1006" s="193">
        <f>SUM(AU1006:BN1006)+SUM(BO1006:CL1006)/1000</f>
        <v>8118.5433999999996</v>
      </c>
      <c r="AT1006" s="248" t="str">
        <f>FR1006</f>
        <v/>
      </c>
      <c r="AU1006" s="2">
        <v>2520</v>
      </c>
      <c r="AV1006" s="2">
        <v>44.7</v>
      </c>
      <c r="AW1006" s="2">
        <v>344</v>
      </c>
      <c r="AX1006" s="2">
        <v>4380</v>
      </c>
      <c r="AY1006" s="2">
        <v>69</v>
      </c>
      <c r="AZ1006" s="56">
        <v>557</v>
      </c>
      <c r="BA1006" s="2">
        <v>2.9</v>
      </c>
      <c r="BB1006" s="2">
        <v>88</v>
      </c>
      <c r="BC1006" s="2">
        <v>12.9</v>
      </c>
      <c r="BD1006" s="2">
        <v>5.8</v>
      </c>
      <c r="BE1006" s="2">
        <v>2.92</v>
      </c>
      <c r="BF1006" s="2">
        <v>0.56999999999999995</v>
      </c>
      <c r="BG1006" s="2">
        <v>0.56000000000000005</v>
      </c>
      <c r="BH1006" s="2">
        <v>3.9</v>
      </c>
      <c r="BI1006" s="2">
        <v>0.05</v>
      </c>
      <c r="BJ1006" s="2" t="s">
        <v>1383</v>
      </c>
      <c r="BK1006" s="2" t="s">
        <v>1369</v>
      </c>
      <c r="BM1006">
        <v>79.8</v>
      </c>
      <c r="BN1006" s="61">
        <v>4.5</v>
      </c>
      <c r="BO1006" s="90" t="s">
        <v>1381</v>
      </c>
      <c r="BP1006" s="90">
        <v>5</v>
      </c>
      <c r="BQ1006" s="90">
        <v>102</v>
      </c>
      <c r="BR1006" s="90">
        <v>720</v>
      </c>
      <c r="BS1006" s="90">
        <v>0.6</v>
      </c>
      <c r="BT1006" s="90" t="s">
        <v>1381</v>
      </c>
      <c r="BU1006" s="90" t="s">
        <v>456</v>
      </c>
      <c r="BV1006" s="90" t="s">
        <v>1670</v>
      </c>
      <c r="BW1006" s="90">
        <v>320</v>
      </c>
      <c r="BX1006" s="90" t="s">
        <v>1383</v>
      </c>
      <c r="BY1006" s="90" t="s">
        <v>1502</v>
      </c>
      <c r="BZ1006" s="90">
        <v>0.3</v>
      </c>
      <c r="CA1006" s="90">
        <v>5</v>
      </c>
      <c r="CB1006" s="90">
        <v>3.9</v>
      </c>
      <c r="CC1006" s="90">
        <v>520</v>
      </c>
      <c r="CD1006" s="90">
        <v>1</v>
      </c>
      <c r="CE1006" s="90" t="s">
        <v>456</v>
      </c>
      <c r="CF1006" s="90">
        <v>1.3</v>
      </c>
      <c r="CG1006" s="90"/>
      <c r="CH1006" s="90" t="s">
        <v>456</v>
      </c>
      <c r="CI1006" s="90">
        <v>6.3</v>
      </c>
      <c r="CJ1006" s="90" t="s">
        <v>1384</v>
      </c>
      <c r="CK1006" s="90" t="s">
        <v>1383</v>
      </c>
      <c r="CL1006" s="91">
        <v>258</v>
      </c>
      <c r="CM1006" s="90">
        <v>4.2</v>
      </c>
      <c r="CN1006" s="90">
        <v>454</v>
      </c>
      <c r="CO1006" s="90" t="s">
        <v>2110</v>
      </c>
      <c r="CR1006">
        <v>63.7</v>
      </c>
      <c r="CS1006">
        <v>22.4</v>
      </c>
      <c r="CT1006">
        <v>12.8</v>
      </c>
      <c r="CU1006">
        <v>0.7</v>
      </c>
      <c r="CV1006">
        <v>0.09</v>
      </c>
      <c r="CX1006">
        <v>0.3</v>
      </c>
      <c r="DB1006" s="103"/>
      <c r="DC1006" s="103"/>
      <c r="DD1006" s="103"/>
      <c r="DE1006" s="103"/>
      <c r="DF1006" s="103"/>
      <c r="DG1006" s="103"/>
      <c r="DH1006" s="103"/>
      <c r="DI1006" s="103">
        <v>22</v>
      </c>
      <c r="DJ1006" s="103">
        <v>2.7</v>
      </c>
      <c r="DK1006" s="103"/>
      <c r="DL1006" s="103"/>
      <c r="DM1006" s="103"/>
      <c r="DN1006" s="103"/>
      <c r="DO1006" s="103"/>
      <c r="DP1006" s="103"/>
      <c r="DQ1006" s="103"/>
      <c r="DR1006" s="103"/>
      <c r="DS1006" s="104"/>
      <c r="DT1006" s="50">
        <f t="shared" si="1211"/>
        <v>0</v>
      </c>
      <c r="DU1006" s="73">
        <f t="shared" si="1212"/>
        <v>0</v>
      </c>
      <c r="DV1006" s="73">
        <f t="shared" si="1213"/>
        <v>1</v>
      </c>
      <c r="DW1006" s="73">
        <f t="shared" si="1214"/>
        <v>0</v>
      </c>
      <c r="DX1006" s="73">
        <f t="shared" si="1215"/>
        <v>0</v>
      </c>
      <c r="DY1006" s="125">
        <f t="shared" si="1216"/>
        <v>0</v>
      </c>
      <c r="DZ1006" s="73">
        <f t="shared" si="1217"/>
        <v>0</v>
      </c>
      <c r="EA1006" s="19">
        <f t="shared" si="1218"/>
        <v>1</v>
      </c>
      <c r="EB1006" s="50">
        <f t="shared" si="1219"/>
        <v>0</v>
      </c>
      <c r="EC1006" s="19">
        <f t="shared" si="1220"/>
        <v>0</v>
      </c>
      <c r="ED1006" s="19">
        <f t="shared" si="1221"/>
        <v>1</v>
      </c>
      <c r="EE1006" s="19">
        <f t="shared" si="1222"/>
        <v>0</v>
      </c>
      <c r="EF1006" s="50">
        <f t="shared" si="1223"/>
        <v>0</v>
      </c>
      <c r="EG1006" s="19">
        <f t="shared" si="1224"/>
        <v>1</v>
      </c>
      <c r="EH1006" s="19">
        <f t="shared" si="1225"/>
        <v>0</v>
      </c>
      <c r="EI1006" s="50">
        <f t="shared" si="1226"/>
        <v>0</v>
      </c>
      <c r="EJ1006" s="125">
        <f t="shared" si="1227"/>
        <v>2</v>
      </c>
      <c r="EK1006">
        <f t="shared" si="1228"/>
        <v>2520</v>
      </c>
      <c r="EL1006">
        <f t="shared" si="1229"/>
        <v>88</v>
      </c>
      <c r="EM1006">
        <f t="shared" si="1230"/>
        <v>44.7</v>
      </c>
      <c r="EN1006">
        <f t="shared" si="1231"/>
        <v>344</v>
      </c>
      <c r="EO1006">
        <f t="shared" si="1232"/>
        <v>0.56999999999999995</v>
      </c>
      <c r="EP1006">
        <f t="shared" si="1233"/>
        <v>2.92</v>
      </c>
      <c r="EQ1006">
        <f t="shared" si="1234"/>
        <v>557</v>
      </c>
      <c r="ER1006" t="str">
        <f t="shared" si="1235"/>
        <v/>
      </c>
      <c r="ES1006" t="str">
        <f t="shared" si="1236"/>
        <v/>
      </c>
      <c r="ET1006">
        <f t="shared" si="1237"/>
        <v>69</v>
      </c>
      <c r="EU1006" s="61">
        <f t="shared" si="1238"/>
        <v>4380</v>
      </c>
      <c r="EV1006" s="53" t="e">
        <f>IF(ISNUMBER(EK1006),EK1006*#REF!,"")</f>
        <v>#REF!</v>
      </c>
      <c r="EW1006" s="53" t="e">
        <f>IF(ISNUMBER(EL1006),EL1006*#REF!,"")</f>
        <v>#REF!</v>
      </c>
      <c r="EX1006" s="53" t="e">
        <f>IF(ISNUMBER(EM1006),EM1006*#REF!,"")</f>
        <v>#REF!</v>
      </c>
      <c r="EY1006" s="53" t="e">
        <f>IF(ISNUMBER(EN1006),EN1006*#REF!,"")</f>
        <v>#REF!</v>
      </c>
      <c r="EZ1006" s="53" t="e">
        <f>IF(ISNUMBER(EO1006),EO1006*#REF!,"")</f>
        <v>#REF!</v>
      </c>
      <c r="FA1006" s="53" t="e">
        <f>IF(ISNUMBER(EP1006),EP1006*#REF!,"")</f>
        <v>#REF!</v>
      </c>
      <c r="FB1006" s="53" t="e">
        <f>IF(ISNUMBER(EQ1006),EQ1006*#REF!,"")</f>
        <v>#REF!</v>
      </c>
      <c r="FC1006" s="53" t="str">
        <f>IF(ISNUMBER(ER1006),ER1006*#REF!,"")</f>
        <v/>
      </c>
      <c r="FD1006" s="53" t="str">
        <f>IF(ISNUMBER(ES1006),ES1006*#REF!,"")</f>
        <v/>
      </c>
      <c r="FE1006" s="53" t="e">
        <f>IF(ISNUMBER(ET1006),ET1006*#REF!,"")</f>
        <v>#REF!</v>
      </c>
      <c r="FF1006" s="52" t="e">
        <f>IF(ISNUMBER(EU1006),EU1006*#REF!,"")</f>
        <v>#REF!</v>
      </c>
      <c r="FG1006" s="55" t="str">
        <f t="shared" si="1239"/>
        <v/>
      </c>
      <c r="FH1006" s="55" t="str">
        <f t="shared" si="1240"/>
        <v/>
      </c>
      <c r="FI1006" s="55" t="str">
        <f t="shared" si="1241"/>
        <v/>
      </c>
      <c r="FJ1006" s="55" t="str">
        <f t="shared" si="1242"/>
        <v/>
      </c>
      <c r="FK1006" s="55" t="str">
        <f t="shared" si="1243"/>
        <v/>
      </c>
      <c r="FL1006" s="55" t="str">
        <f t="shared" si="1244"/>
        <v/>
      </c>
      <c r="FM1006" s="55" t="str">
        <f t="shared" si="1245"/>
        <v/>
      </c>
      <c r="FN1006" s="55" t="str">
        <f t="shared" si="1246"/>
        <v/>
      </c>
      <c r="FO1006" s="55" t="str">
        <f t="shared" si="1247"/>
        <v/>
      </c>
      <c r="FP1006" s="55" t="str">
        <f t="shared" si="1248"/>
        <v/>
      </c>
      <c r="FQ1006" s="59" t="str">
        <f t="shared" si="1249"/>
        <v/>
      </c>
      <c r="FR1006" s="53" t="str">
        <f t="shared" si="1202"/>
        <v/>
      </c>
      <c r="FS1006" s="53" t="e">
        <f t="shared" si="1250"/>
        <v>#VALUE!</v>
      </c>
      <c r="FT1006" s="19" t="e">
        <f t="shared" si="1251"/>
        <v>#VALUE!</v>
      </c>
      <c r="FU1006" s="19" t="e">
        <f t="shared" si="1252"/>
        <v>#VALUE!</v>
      </c>
      <c r="FV1006" s="19" t="e">
        <f t="shared" si="1253"/>
        <v>#VALUE!</v>
      </c>
      <c r="FW1006" s="50" t="e">
        <f t="shared" si="1254"/>
        <v>#VALUE!</v>
      </c>
      <c r="FX1006" s="120">
        <f t="shared" si="1255"/>
        <v>0</v>
      </c>
      <c r="FY1006" s="120">
        <f t="shared" si="1256"/>
        <v>0</v>
      </c>
      <c r="FZ1006" s="120">
        <f t="shared" si="1257"/>
        <v>0</v>
      </c>
      <c r="GA1006" s="120">
        <f t="shared" si="1258"/>
        <v>0</v>
      </c>
      <c r="GB1006" s="120">
        <f t="shared" si="1259"/>
        <v>0</v>
      </c>
      <c r="GC1006" s="120">
        <f t="shared" si="1260"/>
        <v>0</v>
      </c>
      <c r="GD1006" s="120">
        <f t="shared" si="1261"/>
        <v>0</v>
      </c>
      <c r="GE1006" s="120">
        <f t="shared" si="1262"/>
        <v>0</v>
      </c>
      <c r="GF1006" s="120">
        <f t="shared" si="1263"/>
        <v>0</v>
      </c>
      <c r="GG1006">
        <f t="shared" si="1264"/>
        <v>0</v>
      </c>
      <c r="GH1006">
        <f t="shared" si="1265"/>
        <v>0</v>
      </c>
      <c r="GI1006">
        <v>6</v>
      </c>
      <c r="GJ1006" t="str">
        <f t="shared" si="1266"/>
        <v/>
      </c>
    </row>
    <row r="1007" spans="1:192" x14ac:dyDescent="0.2">
      <c r="A1007" s="50">
        <f t="shared" si="1267"/>
        <v>1006</v>
      </c>
      <c r="B1007" s="58" t="s">
        <v>135</v>
      </c>
      <c r="C1007" t="s">
        <v>211</v>
      </c>
      <c r="F1007" s="19">
        <v>3445822</v>
      </c>
      <c r="G1007" s="19">
        <v>5550291</v>
      </c>
      <c r="H1007" s="77">
        <f t="shared" si="1206"/>
        <v>445769.24120000005</v>
      </c>
      <c r="I1007" s="77">
        <f t="shared" si="1207"/>
        <v>5548510.6736000003</v>
      </c>
      <c r="J1007" s="19">
        <v>120</v>
      </c>
      <c r="K1007" s="83" t="s">
        <v>1333</v>
      </c>
      <c r="L1007" s="83">
        <v>43</v>
      </c>
      <c r="M1007" s="83"/>
      <c r="O1007" s="19">
        <f t="shared" si="1268"/>
        <v>123.1</v>
      </c>
      <c r="Q1007" s="58" t="s">
        <v>2844</v>
      </c>
      <c r="R1007" s="58" t="s">
        <v>2905</v>
      </c>
      <c r="S1007" s="58" t="s">
        <v>1327</v>
      </c>
      <c r="T1007" s="241" t="str">
        <f t="shared" si="1208"/>
        <v>T</v>
      </c>
      <c r="U1007" s="241" t="str">
        <f t="shared" si="1209"/>
        <v>M</v>
      </c>
      <c r="V1007" s="241" t="str">
        <f t="shared" si="1210"/>
        <v>-</v>
      </c>
      <c r="W1007" s="241" t="str">
        <f t="shared" si="1201"/>
        <v>-</v>
      </c>
      <c r="X1007" s="260">
        <f t="shared" si="1269"/>
        <v>6</v>
      </c>
      <c r="Y1007" s="261" t="str">
        <f t="shared" si="1203"/>
        <v/>
      </c>
      <c r="Z1007" s="68"/>
      <c r="AA1007" s="48">
        <v>40102</v>
      </c>
      <c r="AB1007" s="73">
        <v>10</v>
      </c>
      <c r="AD1007" s="58" t="s">
        <v>2571</v>
      </c>
      <c r="AE1007" s="56"/>
      <c r="AF1007" s="66">
        <v>66.3</v>
      </c>
      <c r="AG1007" s="19">
        <v>13100</v>
      </c>
      <c r="AH1007" s="19">
        <v>5.89</v>
      </c>
      <c r="AM1007" s="128"/>
      <c r="AQ1007">
        <v>8100</v>
      </c>
      <c r="AS1007" s="193">
        <f>SUM(AU1007:BN1007)+SUM(BO1007:CL1007)/1000</f>
        <v>8169.17</v>
      </c>
      <c r="AT1007" s="248" t="str">
        <f>FR1007</f>
        <v/>
      </c>
      <c r="AU1007">
        <v>2600</v>
      </c>
      <c r="AV1007" s="193">
        <v>45</v>
      </c>
      <c r="AW1007">
        <v>337</v>
      </c>
      <c r="AX1007">
        <v>4430</v>
      </c>
      <c r="AY1007">
        <v>67.400000000000006</v>
      </c>
      <c r="AZ1007" s="61">
        <v>563</v>
      </c>
      <c r="BA1007">
        <v>3.5</v>
      </c>
      <c r="BB1007">
        <v>94</v>
      </c>
      <c r="BC1007">
        <v>13.3</v>
      </c>
      <c r="BD1007">
        <v>5.99</v>
      </c>
      <c r="BE1007">
        <v>2.77</v>
      </c>
      <c r="BF1007" s="53">
        <v>0.6</v>
      </c>
      <c r="BG1007">
        <v>0.62</v>
      </c>
      <c r="BH1007">
        <v>4.1500000000000004</v>
      </c>
      <c r="BI1007">
        <v>0.04</v>
      </c>
      <c r="BJ1007" s="133"/>
      <c r="BK1007" s="133"/>
      <c r="BO1007" s="90"/>
      <c r="BP1007" s="90"/>
      <c r="BQ1007" s="90">
        <v>120</v>
      </c>
      <c r="BR1007" s="90">
        <v>820</v>
      </c>
      <c r="BS1007" s="90"/>
      <c r="BT1007" s="90"/>
      <c r="BU1007" s="90"/>
      <c r="BV1007" s="90"/>
      <c r="BW1007" s="90">
        <v>330</v>
      </c>
      <c r="BX1007" s="90"/>
      <c r="BY1007" s="90"/>
      <c r="BZ1007" s="90"/>
      <c r="CA1007" s="90"/>
      <c r="CB1007" s="90"/>
      <c r="CC1007" s="90">
        <v>530</v>
      </c>
      <c r="CD1007" s="90"/>
      <c r="CE1007" s="90"/>
      <c r="CF1007" s="90"/>
      <c r="CG1007" s="90"/>
      <c r="CH1007" s="90"/>
      <c r="CI1007" s="90"/>
      <c r="CJ1007" s="90"/>
      <c r="CK1007" s="90"/>
      <c r="CL1007" s="91"/>
      <c r="CM1007" s="90">
        <v>1.2</v>
      </c>
      <c r="CN1007" s="90">
        <v>444.4</v>
      </c>
      <c r="CO1007" s="90"/>
      <c r="CR1007">
        <v>31</v>
      </c>
      <c r="DB1007" s="103"/>
      <c r="DC1007" s="103"/>
      <c r="DD1007" s="103"/>
      <c r="DE1007" s="103"/>
      <c r="DF1007" s="103"/>
      <c r="DG1007" s="103"/>
      <c r="DH1007" s="103"/>
      <c r="DI1007" s="103"/>
      <c r="DJ1007" s="129">
        <f>SUM(DL1007:DM1007)</f>
        <v>7</v>
      </c>
      <c r="DK1007" s="103"/>
      <c r="DL1007" s="103">
        <v>3.2</v>
      </c>
      <c r="DM1007" s="103">
        <v>3.8</v>
      </c>
      <c r="DN1007" s="103"/>
      <c r="DO1007" s="103"/>
      <c r="DP1007" s="103"/>
      <c r="DQ1007" s="103"/>
      <c r="DR1007" s="103"/>
      <c r="DS1007" s="104"/>
      <c r="DT1007" s="50">
        <f t="shared" si="1211"/>
        <v>0</v>
      </c>
      <c r="DU1007" s="73">
        <f t="shared" si="1212"/>
        <v>0</v>
      </c>
      <c r="DV1007" s="73">
        <f t="shared" si="1213"/>
        <v>1</v>
      </c>
      <c r="DW1007" s="73">
        <f t="shared" si="1214"/>
        <v>0</v>
      </c>
      <c r="DX1007" s="73">
        <f t="shared" si="1215"/>
        <v>0</v>
      </c>
      <c r="DY1007" s="125">
        <f t="shared" si="1216"/>
        <v>0</v>
      </c>
      <c r="DZ1007" s="73">
        <f t="shared" si="1217"/>
        <v>0</v>
      </c>
      <c r="EA1007" s="19">
        <f t="shared" si="1218"/>
        <v>1</v>
      </c>
      <c r="EB1007" s="50">
        <f t="shared" si="1219"/>
        <v>0</v>
      </c>
      <c r="EC1007" s="19">
        <f t="shared" si="1220"/>
        <v>0</v>
      </c>
      <c r="ED1007" s="19">
        <f t="shared" si="1221"/>
        <v>1</v>
      </c>
      <c r="EE1007" s="19">
        <f t="shared" si="1222"/>
        <v>0</v>
      </c>
      <c r="EF1007" s="50">
        <f t="shared" si="1223"/>
        <v>0</v>
      </c>
      <c r="EG1007" s="19">
        <f t="shared" si="1224"/>
        <v>1</v>
      </c>
      <c r="EH1007" s="19">
        <f t="shared" si="1225"/>
        <v>0</v>
      </c>
      <c r="EI1007" s="50">
        <f t="shared" si="1226"/>
        <v>0</v>
      </c>
      <c r="EJ1007" s="125">
        <f t="shared" si="1227"/>
        <v>2</v>
      </c>
      <c r="EK1007">
        <f t="shared" si="1228"/>
        <v>2600</v>
      </c>
      <c r="EL1007">
        <f t="shared" si="1229"/>
        <v>94</v>
      </c>
      <c r="EM1007">
        <f t="shared" si="1230"/>
        <v>45</v>
      </c>
      <c r="EN1007">
        <f t="shared" si="1231"/>
        <v>337</v>
      </c>
      <c r="EO1007">
        <f t="shared" si="1232"/>
        <v>0.6</v>
      </c>
      <c r="EP1007">
        <f t="shared" si="1233"/>
        <v>2.77</v>
      </c>
      <c r="EQ1007">
        <f t="shared" si="1234"/>
        <v>563</v>
      </c>
      <c r="ER1007" t="str">
        <f t="shared" si="1235"/>
        <v/>
      </c>
      <c r="ES1007" t="str">
        <f t="shared" si="1236"/>
        <v/>
      </c>
      <c r="ET1007">
        <f t="shared" si="1237"/>
        <v>67.400000000000006</v>
      </c>
      <c r="EU1007" s="61">
        <f t="shared" si="1238"/>
        <v>4430</v>
      </c>
      <c r="EV1007" s="53" t="e">
        <f>IF(ISNUMBER(EK1007),EK1007*#REF!,"")</f>
        <v>#REF!</v>
      </c>
      <c r="EW1007" s="53" t="e">
        <f>IF(ISNUMBER(EL1007),EL1007*#REF!,"")</f>
        <v>#REF!</v>
      </c>
      <c r="EX1007" s="53" t="e">
        <f>IF(ISNUMBER(EM1007),EM1007*#REF!,"")</f>
        <v>#REF!</v>
      </c>
      <c r="EY1007" s="53" t="e">
        <f>IF(ISNUMBER(EN1007),EN1007*#REF!,"")</f>
        <v>#REF!</v>
      </c>
      <c r="EZ1007" s="53" t="e">
        <f>IF(ISNUMBER(EO1007),EO1007*#REF!,"")</f>
        <v>#REF!</v>
      </c>
      <c r="FA1007" s="53" t="e">
        <f>IF(ISNUMBER(EP1007),EP1007*#REF!,"")</f>
        <v>#REF!</v>
      </c>
      <c r="FB1007" s="53" t="e">
        <f>IF(ISNUMBER(EQ1007),EQ1007*#REF!,"")</f>
        <v>#REF!</v>
      </c>
      <c r="FC1007" s="53" t="str">
        <f>IF(ISNUMBER(ER1007),ER1007*#REF!,"")</f>
        <v/>
      </c>
      <c r="FD1007" s="53" t="str">
        <f>IF(ISNUMBER(ES1007),ES1007*#REF!,"")</f>
        <v/>
      </c>
      <c r="FE1007" s="53" t="e">
        <f>IF(ISNUMBER(ET1007),ET1007*#REF!,"")</f>
        <v>#REF!</v>
      </c>
      <c r="FF1007" s="52" t="e">
        <f>IF(ISNUMBER(EU1007),EU1007*#REF!,"")</f>
        <v>#REF!</v>
      </c>
      <c r="FG1007" s="55" t="str">
        <f t="shared" si="1239"/>
        <v/>
      </c>
      <c r="FH1007" s="55" t="str">
        <f t="shared" si="1240"/>
        <v/>
      </c>
      <c r="FI1007" s="55" t="str">
        <f t="shared" si="1241"/>
        <v/>
      </c>
      <c r="FJ1007" s="55" t="str">
        <f t="shared" si="1242"/>
        <v/>
      </c>
      <c r="FK1007" s="55" t="str">
        <f t="shared" si="1243"/>
        <v/>
      </c>
      <c r="FL1007" s="55" t="str">
        <f t="shared" si="1244"/>
        <v/>
      </c>
      <c r="FM1007" s="55" t="str">
        <f t="shared" si="1245"/>
        <v/>
      </c>
      <c r="FN1007" s="55" t="str">
        <f t="shared" si="1246"/>
        <v/>
      </c>
      <c r="FO1007" s="55" t="str">
        <f t="shared" si="1247"/>
        <v/>
      </c>
      <c r="FP1007" s="55" t="str">
        <f t="shared" si="1248"/>
        <v/>
      </c>
      <c r="FQ1007" s="59" t="str">
        <f t="shared" si="1249"/>
        <v/>
      </c>
      <c r="FR1007" s="53" t="str">
        <f t="shared" si="1202"/>
        <v/>
      </c>
      <c r="FS1007" s="53" t="e">
        <f t="shared" si="1250"/>
        <v>#VALUE!</v>
      </c>
      <c r="FT1007" s="19" t="e">
        <f t="shared" si="1251"/>
        <v>#VALUE!</v>
      </c>
      <c r="FU1007" s="19" t="e">
        <f t="shared" si="1252"/>
        <v>#VALUE!</v>
      </c>
      <c r="FV1007" s="19" t="e">
        <f t="shared" si="1253"/>
        <v>#VALUE!</v>
      </c>
      <c r="FW1007" s="50" t="e">
        <f t="shared" si="1254"/>
        <v>#VALUE!</v>
      </c>
      <c r="FX1007" s="120">
        <f t="shared" si="1255"/>
        <v>0</v>
      </c>
      <c r="FY1007" s="120">
        <f t="shared" si="1256"/>
        <v>0</v>
      </c>
      <c r="FZ1007" s="120">
        <f t="shared" si="1257"/>
        <v>0</v>
      </c>
      <c r="GA1007" s="120">
        <f t="shared" si="1258"/>
        <v>0</v>
      </c>
      <c r="GB1007" s="120">
        <f t="shared" si="1259"/>
        <v>0</v>
      </c>
      <c r="GC1007" s="120">
        <f t="shared" si="1260"/>
        <v>0</v>
      </c>
      <c r="GD1007" s="120">
        <f t="shared" si="1261"/>
        <v>0</v>
      </c>
      <c r="GE1007" s="120">
        <f t="shared" si="1262"/>
        <v>0</v>
      </c>
      <c r="GF1007" s="120">
        <f t="shared" si="1263"/>
        <v>0</v>
      </c>
      <c r="GG1007">
        <f t="shared" si="1264"/>
        <v>0</v>
      </c>
      <c r="GH1007">
        <f t="shared" si="1265"/>
        <v>0</v>
      </c>
      <c r="GI1007">
        <v>6</v>
      </c>
      <c r="GJ1007" t="str">
        <f t="shared" si="1266"/>
        <v/>
      </c>
    </row>
    <row r="1008" spans="1:192" x14ac:dyDescent="0.2">
      <c r="A1008" s="50">
        <f t="shared" si="1267"/>
        <v>1007</v>
      </c>
      <c r="B1008" s="58" t="s">
        <v>135</v>
      </c>
      <c r="C1008" t="s">
        <v>211</v>
      </c>
      <c r="F1008" s="19">
        <v>3445822</v>
      </c>
      <c r="G1008" s="19">
        <v>5550291</v>
      </c>
      <c r="H1008" s="77">
        <f t="shared" si="1206"/>
        <v>445769.24120000005</v>
      </c>
      <c r="I1008" s="77">
        <f t="shared" si="1207"/>
        <v>5548510.6736000003</v>
      </c>
      <c r="J1008" s="19">
        <v>120</v>
      </c>
      <c r="K1008" s="83" t="s">
        <v>1333</v>
      </c>
      <c r="L1008" s="83">
        <v>43</v>
      </c>
      <c r="M1008" s="83"/>
      <c r="O1008" s="19">
        <f t="shared" si="1268"/>
        <v>123.1</v>
      </c>
      <c r="Q1008" s="58" t="s">
        <v>2844</v>
      </c>
      <c r="R1008" s="58" t="s">
        <v>2905</v>
      </c>
      <c r="S1008" s="58" t="s">
        <v>1327</v>
      </c>
      <c r="T1008" s="241" t="str">
        <f t="shared" si="1208"/>
        <v>-</v>
      </c>
      <c r="U1008" s="241" t="str">
        <f t="shared" si="1209"/>
        <v>-</v>
      </c>
      <c r="V1008" s="241" t="str">
        <f t="shared" si="1210"/>
        <v>-</v>
      </c>
      <c r="W1008" s="241" t="str">
        <f t="shared" si="1201"/>
        <v>-</v>
      </c>
      <c r="X1008" s="260">
        <f t="shared" si="1269"/>
        <v>6</v>
      </c>
      <c r="Y1008" s="261" t="str">
        <f t="shared" si="1203"/>
        <v/>
      </c>
      <c r="Z1008" s="68"/>
      <c r="AA1008" s="86" t="s">
        <v>1439</v>
      </c>
      <c r="AB1008" s="73">
        <v>11</v>
      </c>
      <c r="AC1008" t="s">
        <v>952</v>
      </c>
      <c r="AD1008" s="58" t="s">
        <v>1440</v>
      </c>
      <c r="AE1008" s="70" t="s">
        <v>1431</v>
      </c>
      <c r="AF1008" s="66" t="s">
        <v>3088</v>
      </c>
      <c r="AM1008" s="128"/>
      <c r="AS1008" s="204"/>
      <c r="AT1008" s="249"/>
      <c r="AU1008" s="51"/>
      <c r="AV1008" s="204"/>
      <c r="AW1008" s="51"/>
      <c r="AX1008" s="51"/>
      <c r="AY1008" s="51"/>
      <c r="AZ1008" s="49"/>
      <c r="BF1008" s="53"/>
      <c r="BJ1008" s="133"/>
      <c r="BK1008" s="133"/>
      <c r="BO1008" s="90"/>
      <c r="BP1008" s="90"/>
      <c r="BQ1008" s="90"/>
      <c r="BR1008" s="90"/>
      <c r="BS1008" s="90"/>
      <c r="BT1008" s="90"/>
      <c r="BU1008" s="90"/>
      <c r="BV1008" s="90"/>
      <c r="BW1008" s="90"/>
      <c r="BX1008" s="90"/>
      <c r="BY1008" s="90"/>
      <c r="BZ1008" s="90"/>
      <c r="CA1008" s="90"/>
      <c r="CB1008" s="90"/>
      <c r="CC1008" s="90"/>
      <c r="CD1008" s="90"/>
      <c r="CE1008" s="90"/>
      <c r="CF1008" s="90"/>
      <c r="CG1008" s="90"/>
      <c r="CH1008" s="90"/>
      <c r="CI1008" s="90"/>
      <c r="CJ1008" s="90"/>
      <c r="CK1008" s="90"/>
      <c r="CL1008" s="91"/>
      <c r="CM1008" s="90"/>
      <c r="CN1008" s="105"/>
      <c r="CO1008" s="90"/>
      <c r="DB1008" s="129">
        <v>-66</v>
      </c>
      <c r="DC1008" s="90" t="s">
        <v>2587</v>
      </c>
      <c r="DD1008" s="103"/>
      <c r="DE1008" s="103"/>
      <c r="DF1008" s="103"/>
      <c r="DG1008" s="103">
        <v>-9.43</v>
      </c>
      <c r="DH1008" s="103"/>
      <c r="DI1008" s="103"/>
      <c r="DJ1008" s="129"/>
      <c r="DK1008" s="103"/>
      <c r="DL1008" s="103"/>
      <c r="DM1008" s="103"/>
      <c r="DN1008" s="103"/>
      <c r="DO1008" s="103"/>
      <c r="DP1008" s="103"/>
      <c r="DQ1008" s="103"/>
      <c r="DR1008" s="103"/>
      <c r="DS1008" s="104"/>
      <c r="DT1008" s="50">
        <f t="shared" si="1211"/>
        <v>0</v>
      </c>
      <c r="DU1008" s="73">
        <f t="shared" si="1212"/>
        <v>0</v>
      </c>
      <c r="DV1008" s="73">
        <f t="shared" si="1213"/>
        <v>1</v>
      </c>
      <c r="DW1008" s="73">
        <f t="shared" si="1214"/>
        <v>0</v>
      </c>
      <c r="DX1008" s="73">
        <f t="shared" si="1215"/>
        <v>0</v>
      </c>
      <c r="DY1008" s="125">
        <f t="shared" si="1216"/>
        <v>0</v>
      </c>
      <c r="DZ1008" s="73">
        <f t="shared" si="1217"/>
        <v>0</v>
      </c>
      <c r="EA1008" s="19">
        <f t="shared" si="1218"/>
        <v>0</v>
      </c>
      <c r="EB1008" s="50">
        <f t="shared" si="1219"/>
        <v>1</v>
      </c>
      <c r="EC1008" s="19">
        <f t="shared" si="1220"/>
        <v>0</v>
      </c>
      <c r="ED1008" s="19">
        <f t="shared" si="1221"/>
        <v>0</v>
      </c>
      <c r="EE1008" s="19">
        <f t="shared" si="1222"/>
        <v>0</v>
      </c>
      <c r="EF1008" s="50">
        <f t="shared" si="1223"/>
        <v>1</v>
      </c>
      <c r="EG1008" s="19">
        <f t="shared" si="1224"/>
        <v>1</v>
      </c>
      <c r="EH1008" s="19">
        <f t="shared" si="1225"/>
        <v>0</v>
      </c>
      <c r="EI1008" s="50">
        <f t="shared" si="1226"/>
        <v>0</v>
      </c>
      <c r="EJ1008" s="125">
        <f t="shared" si="1227"/>
        <v>0</v>
      </c>
      <c r="EK1008" t="str">
        <f t="shared" si="1228"/>
        <v/>
      </c>
      <c r="EL1008" t="str">
        <f t="shared" si="1229"/>
        <v/>
      </c>
      <c r="EM1008" t="str">
        <f t="shared" si="1230"/>
        <v/>
      </c>
      <c r="EN1008" t="str">
        <f t="shared" si="1231"/>
        <v/>
      </c>
      <c r="EO1008" t="str">
        <f t="shared" si="1232"/>
        <v/>
      </c>
      <c r="EP1008" t="str">
        <f t="shared" si="1233"/>
        <v/>
      </c>
      <c r="EQ1008" t="str">
        <f t="shared" si="1234"/>
        <v/>
      </c>
      <c r="ER1008" t="str">
        <f t="shared" si="1235"/>
        <v/>
      </c>
      <c r="ES1008" t="str">
        <f t="shared" si="1236"/>
        <v/>
      </c>
      <c r="ET1008" t="str">
        <f t="shared" si="1237"/>
        <v/>
      </c>
      <c r="EU1008" s="61" t="str">
        <f t="shared" si="1238"/>
        <v/>
      </c>
      <c r="EV1008" s="53" t="str">
        <f>IF(ISNUMBER(EK1008),EK1008*#REF!,"")</f>
        <v/>
      </c>
      <c r="EW1008" s="53" t="str">
        <f>IF(ISNUMBER(EL1008),EL1008*#REF!,"")</f>
        <v/>
      </c>
      <c r="EX1008" s="53" t="str">
        <f>IF(ISNUMBER(EM1008),EM1008*#REF!,"")</f>
        <v/>
      </c>
      <c r="EY1008" s="53" t="str">
        <f>IF(ISNUMBER(EN1008),EN1008*#REF!,"")</f>
        <v/>
      </c>
      <c r="EZ1008" s="53" t="str">
        <f>IF(ISNUMBER(EO1008),EO1008*#REF!,"")</f>
        <v/>
      </c>
      <c r="FA1008" s="53" t="str">
        <f>IF(ISNUMBER(EP1008),EP1008*#REF!,"")</f>
        <v/>
      </c>
      <c r="FB1008" s="53" t="str">
        <f>IF(ISNUMBER(EQ1008),EQ1008*#REF!,"")</f>
        <v/>
      </c>
      <c r="FC1008" s="53" t="str">
        <f>IF(ISNUMBER(ER1008),ER1008*#REF!,"")</f>
        <v/>
      </c>
      <c r="FD1008" s="53" t="str">
        <f>IF(ISNUMBER(ES1008),ES1008*#REF!,"")</f>
        <v/>
      </c>
      <c r="FE1008" s="53" t="str">
        <f>IF(ISNUMBER(ET1008),ET1008*#REF!,"")</f>
        <v/>
      </c>
      <c r="FF1008" s="52" t="str">
        <f>IF(ISNUMBER(EU1008),EU1008*#REF!,"")</f>
        <v/>
      </c>
      <c r="FG1008" s="55" t="str">
        <f t="shared" si="1239"/>
        <v/>
      </c>
      <c r="FH1008" s="55" t="str">
        <f t="shared" si="1240"/>
        <v/>
      </c>
      <c r="FI1008" s="55" t="str">
        <f t="shared" si="1241"/>
        <v/>
      </c>
      <c r="FJ1008" s="55" t="str">
        <f t="shared" si="1242"/>
        <v/>
      </c>
      <c r="FK1008" s="55" t="str">
        <f t="shared" si="1243"/>
        <v/>
      </c>
      <c r="FL1008" s="55" t="str">
        <f t="shared" si="1244"/>
        <v/>
      </c>
      <c r="FM1008" s="55" t="str">
        <f t="shared" si="1245"/>
        <v/>
      </c>
      <c r="FN1008" s="55" t="str">
        <f t="shared" si="1246"/>
        <v/>
      </c>
      <c r="FO1008" s="55" t="str">
        <f t="shared" si="1247"/>
        <v/>
      </c>
      <c r="FP1008" s="55" t="str">
        <f t="shared" si="1248"/>
        <v/>
      </c>
      <c r="FQ1008" s="59" t="str">
        <f t="shared" si="1249"/>
        <v/>
      </c>
      <c r="FR1008" s="53" t="str">
        <f t="shared" si="1202"/>
        <v/>
      </c>
      <c r="FS1008" s="53">
        <f t="shared" si="1250"/>
        <v>0</v>
      </c>
      <c r="FT1008" s="19">
        <f t="shared" si="1251"/>
        <v>1</v>
      </c>
      <c r="FU1008" s="19">
        <f t="shared" si="1252"/>
        <v>0</v>
      </c>
      <c r="FV1008" s="19">
        <f t="shared" si="1253"/>
        <v>0</v>
      </c>
      <c r="FW1008" s="50">
        <f t="shared" si="1254"/>
        <v>0</v>
      </c>
      <c r="FX1008" s="120">
        <f t="shared" si="1255"/>
        <v>0</v>
      </c>
      <c r="FY1008" s="120">
        <f t="shared" si="1256"/>
        <v>0</v>
      </c>
      <c r="FZ1008" s="120">
        <f t="shared" si="1257"/>
        <v>0</v>
      </c>
      <c r="GA1008" s="120">
        <f t="shared" si="1258"/>
        <v>0</v>
      </c>
      <c r="GB1008" s="120">
        <f t="shared" si="1259"/>
        <v>0</v>
      </c>
      <c r="GC1008" s="120">
        <f t="shared" si="1260"/>
        <v>0</v>
      </c>
      <c r="GD1008" s="120">
        <f t="shared" si="1261"/>
        <v>0</v>
      </c>
      <c r="GE1008" s="120">
        <f t="shared" si="1262"/>
        <v>0</v>
      </c>
      <c r="GF1008" s="120">
        <f t="shared" si="1263"/>
        <v>0</v>
      </c>
      <c r="GG1008">
        <f t="shared" si="1264"/>
        <v>0</v>
      </c>
      <c r="GH1008">
        <f t="shared" si="1265"/>
        <v>0</v>
      </c>
      <c r="GI1008">
        <v>6</v>
      </c>
      <c r="GJ1008" t="str">
        <f t="shared" si="1266"/>
        <v/>
      </c>
    </row>
    <row r="1009" spans="1:192" x14ac:dyDescent="0.2">
      <c r="A1009" s="50">
        <f t="shared" si="1267"/>
        <v>1008</v>
      </c>
      <c r="B1009" s="58" t="s">
        <v>135</v>
      </c>
      <c r="C1009" t="s">
        <v>211</v>
      </c>
      <c r="F1009" s="19">
        <v>3445822</v>
      </c>
      <c r="G1009" s="19">
        <v>5550291</v>
      </c>
      <c r="H1009" s="77">
        <f t="shared" si="1206"/>
        <v>445769.24120000005</v>
      </c>
      <c r="I1009" s="77">
        <f t="shared" si="1207"/>
        <v>5548510.6736000003</v>
      </c>
      <c r="J1009" s="19">
        <v>120</v>
      </c>
      <c r="K1009" s="83" t="s">
        <v>1333</v>
      </c>
      <c r="L1009" s="83">
        <v>43</v>
      </c>
      <c r="M1009" s="83"/>
      <c r="O1009" s="19">
        <f t="shared" si="1268"/>
        <v>123.1</v>
      </c>
      <c r="Q1009" s="58" t="s">
        <v>2844</v>
      </c>
      <c r="R1009" s="58" t="s">
        <v>2905</v>
      </c>
      <c r="S1009" s="58" t="s">
        <v>1327</v>
      </c>
      <c r="T1009" s="241" t="str">
        <f t="shared" si="1208"/>
        <v>-</v>
      </c>
      <c r="U1009" s="241" t="str">
        <f t="shared" si="1209"/>
        <v>-</v>
      </c>
      <c r="V1009" s="241" t="str">
        <f t="shared" si="1210"/>
        <v>-</v>
      </c>
      <c r="W1009" s="241" t="str">
        <f t="shared" si="1201"/>
        <v>-</v>
      </c>
      <c r="X1009" s="260">
        <f t="shared" si="1269"/>
        <v>6</v>
      </c>
      <c r="Y1009" s="261" t="str">
        <f t="shared" si="1203"/>
        <v/>
      </c>
      <c r="Z1009" s="68"/>
      <c r="AA1009" s="86">
        <v>40701</v>
      </c>
      <c r="AB1009" s="73">
        <v>12</v>
      </c>
      <c r="AC1009" t="s">
        <v>858</v>
      </c>
      <c r="AD1009" s="58" t="s">
        <v>2580</v>
      </c>
      <c r="AE1009" s="70" t="s">
        <v>1431</v>
      </c>
      <c r="AF1009" s="66" t="s">
        <v>3088</v>
      </c>
      <c r="AM1009" s="128"/>
      <c r="AS1009" s="204"/>
      <c r="AT1009" s="249"/>
      <c r="AU1009" s="51"/>
      <c r="AV1009" s="204"/>
      <c r="AW1009" s="51"/>
      <c r="AX1009" s="51"/>
      <c r="AY1009" s="51"/>
      <c r="AZ1009" s="49"/>
      <c r="BF1009" s="53"/>
      <c r="BJ1009" s="133"/>
      <c r="BK1009" s="133"/>
      <c r="BO1009" s="90"/>
      <c r="BP1009" s="90"/>
      <c r="BQ1009" s="90"/>
      <c r="BR1009" s="90"/>
      <c r="BS1009" s="90"/>
      <c r="BT1009" s="90"/>
      <c r="BU1009" s="90"/>
      <c r="BV1009" s="90"/>
      <c r="BW1009" s="90"/>
      <c r="BX1009" s="90"/>
      <c r="BY1009" s="90"/>
      <c r="BZ1009" s="90"/>
      <c r="CA1009" s="90"/>
      <c r="CB1009" s="90"/>
      <c r="CC1009" s="90"/>
      <c r="CD1009" s="90"/>
      <c r="CE1009" s="90"/>
      <c r="CF1009" s="90"/>
      <c r="CG1009" s="90"/>
      <c r="CH1009" s="90"/>
      <c r="CI1009" s="90"/>
      <c r="CJ1009" s="90"/>
      <c r="CK1009" s="90"/>
      <c r="CL1009" s="91"/>
      <c r="CM1009" s="90"/>
      <c r="CN1009" s="105"/>
      <c r="CO1009" s="90"/>
      <c r="DB1009" s="129">
        <v>-64.2</v>
      </c>
      <c r="DC1009" s="90" t="s">
        <v>2388</v>
      </c>
      <c r="DD1009" s="103"/>
      <c r="DE1009" s="103"/>
      <c r="DF1009" s="103"/>
      <c r="DG1009" s="103">
        <v>-9.3699999999999992</v>
      </c>
      <c r="DH1009" s="103"/>
      <c r="DI1009" s="103"/>
      <c r="DJ1009" s="129"/>
      <c r="DK1009" s="103"/>
      <c r="DL1009" s="103"/>
      <c r="DM1009" s="103"/>
      <c r="DN1009" s="103"/>
      <c r="DO1009" s="103"/>
      <c r="DP1009" s="103"/>
      <c r="DQ1009" s="103"/>
      <c r="DR1009" s="103"/>
      <c r="DS1009" s="104"/>
      <c r="DT1009" s="50">
        <f t="shared" si="1211"/>
        <v>0</v>
      </c>
      <c r="DU1009" s="73">
        <f t="shared" si="1212"/>
        <v>0</v>
      </c>
      <c r="DV1009" s="73">
        <f t="shared" si="1213"/>
        <v>1</v>
      </c>
      <c r="DW1009" s="73">
        <f t="shared" si="1214"/>
        <v>0</v>
      </c>
      <c r="DX1009" s="73">
        <f t="shared" si="1215"/>
        <v>0</v>
      </c>
      <c r="DY1009" s="125">
        <f t="shared" si="1216"/>
        <v>0</v>
      </c>
      <c r="DZ1009" s="73">
        <f t="shared" si="1217"/>
        <v>0</v>
      </c>
      <c r="EA1009" s="19">
        <f t="shared" si="1218"/>
        <v>0</v>
      </c>
      <c r="EB1009" s="50">
        <f t="shared" si="1219"/>
        <v>1</v>
      </c>
      <c r="EC1009" s="19">
        <f t="shared" si="1220"/>
        <v>0</v>
      </c>
      <c r="ED1009" s="19">
        <f t="shared" si="1221"/>
        <v>0</v>
      </c>
      <c r="EE1009" s="19">
        <f t="shared" si="1222"/>
        <v>0</v>
      </c>
      <c r="EF1009" s="50">
        <f t="shared" si="1223"/>
        <v>1</v>
      </c>
      <c r="EG1009" s="19">
        <f t="shared" si="1224"/>
        <v>1</v>
      </c>
      <c r="EH1009" s="19">
        <f t="shared" si="1225"/>
        <v>0</v>
      </c>
      <c r="EI1009" s="50">
        <f t="shared" si="1226"/>
        <v>0</v>
      </c>
      <c r="EJ1009" s="125">
        <f t="shared" si="1227"/>
        <v>0</v>
      </c>
      <c r="EK1009" t="str">
        <f t="shared" si="1228"/>
        <v/>
      </c>
      <c r="EL1009" t="str">
        <f t="shared" si="1229"/>
        <v/>
      </c>
      <c r="EM1009" t="str">
        <f t="shared" si="1230"/>
        <v/>
      </c>
      <c r="EN1009" t="str">
        <f t="shared" si="1231"/>
        <v/>
      </c>
      <c r="EO1009" t="str">
        <f t="shared" si="1232"/>
        <v/>
      </c>
      <c r="EP1009" t="str">
        <f t="shared" si="1233"/>
        <v/>
      </c>
      <c r="EQ1009" t="str">
        <f t="shared" si="1234"/>
        <v/>
      </c>
      <c r="ER1009" t="str">
        <f t="shared" si="1235"/>
        <v/>
      </c>
      <c r="ES1009" t="str">
        <f t="shared" si="1236"/>
        <v/>
      </c>
      <c r="ET1009" t="str">
        <f t="shared" si="1237"/>
        <v/>
      </c>
      <c r="EU1009" s="61" t="str">
        <f t="shared" si="1238"/>
        <v/>
      </c>
      <c r="EV1009" s="53" t="str">
        <f>IF(ISNUMBER(EK1009),EK1009*#REF!,"")</f>
        <v/>
      </c>
      <c r="EW1009" s="53" t="str">
        <f>IF(ISNUMBER(EL1009),EL1009*#REF!,"")</f>
        <v/>
      </c>
      <c r="EX1009" s="53" t="str">
        <f>IF(ISNUMBER(EM1009),EM1009*#REF!,"")</f>
        <v/>
      </c>
      <c r="EY1009" s="53" t="str">
        <f>IF(ISNUMBER(EN1009),EN1009*#REF!,"")</f>
        <v/>
      </c>
      <c r="EZ1009" s="53" t="str">
        <f>IF(ISNUMBER(EO1009),EO1009*#REF!,"")</f>
        <v/>
      </c>
      <c r="FA1009" s="53" t="str">
        <f>IF(ISNUMBER(EP1009),EP1009*#REF!,"")</f>
        <v/>
      </c>
      <c r="FB1009" s="53" t="str">
        <f>IF(ISNUMBER(EQ1009),EQ1009*#REF!,"")</f>
        <v/>
      </c>
      <c r="FC1009" s="53" t="str">
        <f>IF(ISNUMBER(ER1009),ER1009*#REF!,"")</f>
        <v/>
      </c>
      <c r="FD1009" s="53" t="str">
        <f>IF(ISNUMBER(ES1009),ES1009*#REF!,"")</f>
        <v/>
      </c>
      <c r="FE1009" s="53" t="str">
        <f>IF(ISNUMBER(ET1009),ET1009*#REF!,"")</f>
        <v/>
      </c>
      <c r="FF1009" s="52" t="str">
        <f>IF(ISNUMBER(EU1009),EU1009*#REF!,"")</f>
        <v/>
      </c>
      <c r="FG1009" s="55" t="str">
        <f t="shared" si="1239"/>
        <v/>
      </c>
      <c r="FH1009" s="55" t="str">
        <f t="shared" si="1240"/>
        <v/>
      </c>
      <c r="FI1009" s="55" t="str">
        <f t="shared" si="1241"/>
        <v/>
      </c>
      <c r="FJ1009" s="55" t="str">
        <f t="shared" si="1242"/>
        <v/>
      </c>
      <c r="FK1009" s="55" t="str">
        <f t="shared" si="1243"/>
        <v/>
      </c>
      <c r="FL1009" s="55" t="str">
        <f t="shared" si="1244"/>
        <v/>
      </c>
      <c r="FM1009" s="55" t="str">
        <f t="shared" si="1245"/>
        <v/>
      </c>
      <c r="FN1009" s="55" t="str">
        <f t="shared" si="1246"/>
        <v/>
      </c>
      <c r="FO1009" s="55" t="str">
        <f t="shared" si="1247"/>
        <v/>
      </c>
      <c r="FP1009" s="55" t="str">
        <f t="shared" si="1248"/>
        <v/>
      </c>
      <c r="FQ1009" s="59" t="str">
        <f t="shared" si="1249"/>
        <v/>
      </c>
      <c r="FR1009" s="53" t="str">
        <f t="shared" si="1202"/>
        <v/>
      </c>
      <c r="FS1009" s="53">
        <f t="shared" si="1250"/>
        <v>0</v>
      </c>
      <c r="FT1009" s="19">
        <f t="shared" si="1251"/>
        <v>1</v>
      </c>
      <c r="FU1009" s="19">
        <f t="shared" si="1252"/>
        <v>0</v>
      </c>
      <c r="FV1009" s="19">
        <f t="shared" si="1253"/>
        <v>0</v>
      </c>
      <c r="FW1009" s="50">
        <f t="shared" si="1254"/>
        <v>0</v>
      </c>
      <c r="FX1009" s="120">
        <f t="shared" si="1255"/>
        <v>0</v>
      </c>
      <c r="FY1009" s="120">
        <f t="shared" si="1256"/>
        <v>0</v>
      </c>
      <c r="FZ1009" s="120">
        <f t="shared" si="1257"/>
        <v>0</v>
      </c>
      <c r="GA1009" s="120">
        <f t="shared" si="1258"/>
        <v>0</v>
      </c>
      <c r="GB1009" s="120">
        <f t="shared" si="1259"/>
        <v>0</v>
      </c>
      <c r="GC1009" s="120">
        <f t="shared" si="1260"/>
        <v>0</v>
      </c>
      <c r="GD1009" s="120">
        <f t="shared" si="1261"/>
        <v>0</v>
      </c>
      <c r="GE1009" s="120">
        <f t="shared" si="1262"/>
        <v>0</v>
      </c>
      <c r="GF1009" s="120">
        <f t="shared" si="1263"/>
        <v>0</v>
      </c>
      <c r="GG1009">
        <f t="shared" si="1264"/>
        <v>0</v>
      </c>
      <c r="GH1009">
        <f t="shared" si="1265"/>
        <v>0</v>
      </c>
      <c r="GI1009">
        <v>6</v>
      </c>
      <c r="GJ1009" t="str">
        <f t="shared" si="1266"/>
        <v/>
      </c>
    </row>
    <row r="1010" spans="1:192" x14ac:dyDescent="0.2">
      <c r="A1010" s="50">
        <f t="shared" si="1267"/>
        <v>1009</v>
      </c>
      <c r="B1010" s="58" t="s">
        <v>135</v>
      </c>
      <c r="C1010" t="s">
        <v>896</v>
      </c>
      <c r="F1010" s="211">
        <v>3445820</v>
      </c>
      <c r="G1010" s="211">
        <v>5550075</v>
      </c>
      <c r="H1010" s="209">
        <f t="shared" si="1206"/>
        <v>445767.24200000003</v>
      </c>
      <c r="I1010" s="209">
        <f t="shared" si="1207"/>
        <v>5548294.7600000007</v>
      </c>
      <c r="J1010" s="211">
        <v>115</v>
      </c>
      <c r="K1010" s="83" t="s">
        <v>1335</v>
      </c>
      <c r="L1010" s="211">
        <v>0</v>
      </c>
      <c r="O1010" s="19">
        <f t="shared" si="1268"/>
        <v>118.1</v>
      </c>
      <c r="Q1010" s="58" t="s">
        <v>2843</v>
      </c>
      <c r="R1010" s="58" t="s">
        <v>2905</v>
      </c>
      <c r="S1010" s="58" t="s">
        <v>1327</v>
      </c>
      <c r="T1010" s="241" t="str">
        <f t="shared" si="1208"/>
        <v>T</v>
      </c>
      <c r="U1010" s="241" t="str">
        <f t="shared" si="1209"/>
        <v>M</v>
      </c>
      <c r="V1010" s="241" t="str">
        <f t="shared" si="1210"/>
        <v>-</v>
      </c>
      <c r="W1010" s="241" t="str">
        <f t="shared" si="1201"/>
        <v>-</v>
      </c>
      <c r="X1010" s="260">
        <f t="shared" si="1269"/>
        <v>6</v>
      </c>
      <c r="Y1010" s="261" t="str">
        <f t="shared" si="1203"/>
        <v/>
      </c>
      <c r="Z1010" s="68"/>
      <c r="AA1010" s="86" t="s">
        <v>1362</v>
      </c>
      <c r="AB1010" s="73">
        <v>1</v>
      </c>
      <c r="AC1010" s="58" t="s">
        <v>897</v>
      </c>
      <c r="AD1010" s="58" t="s">
        <v>2588</v>
      </c>
      <c r="AE1010" s="56"/>
      <c r="AF1010" s="66">
        <v>55</v>
      </c>
      <c r="AM1010" s="128"/>
      <c r="AS1010" s="193">
        <f>SUM(AU1010:BN1010)+SUM(BO1010:CL1010)/1000</f>
        <v>8543.0609999999997</v>
      </c>
      <c r="AT1010" s="248" t="str">
        <f>FR1010</f>
        <v/>
      </c>
      <c r="AU1010">
        <v>2679</v>
      </c>
      <c r="AV1010" s="193">
        <v>50.92</v>
      </c>
      <c r="AW1010">
        <v>346.2</v>
      </c>
      <c r="AX1010">
        <v>4630</v>
      </c>
      <c r="AY1010">
        <v>65.61</v>
      </c>
      <c r="AZ1010" s="61">
        <v>567</v>
      </c>
      <c r="BA1010">
        <v>2.7189999999999999</v>
      </c>
      <c r="BB1010">
        <v>102.3</v>
      </c>
      <c r="BC1010">
        <v>5.234</v>
      </c>
      <c r="BD1010">
        <v>5.9320000000000004</v>
      </c>
      <c r="BE1010">
        <v>2.5299999999999998</v>
      </c>
      <c r="BF1010" s="53">
        <v>0.38500000000000001</v>
      </c>
      <c r="BH1010">
        <v>2.1579999999999999</v>
      </c>
      <c r="BI1010" s="2" t="s">
        <v>1322</v>
      </c>
      <c r="BJ1010" s="2" t="s">
        <v>1322</v>
      </c>
      <c r="BK1010" s="133"/>
      <c r="BM1010">
        <v>81.849999999999994</v>
      </c>
      <c r="BN1010" s="56" t="s">
        <v>1322</v>
      </c>
      <c r="BO1010" s="90"/>
      <c r="BP1010" s="90">
        <v>786</v>
      </c>
      <c r="BQ1010" s="90" t="s">
        <v>1322</v>
      </c>
      <c r="BR1010" s="90">
        <v>437</v>
      </c>
      <c r="BS1010" s="90"/>
      <c r="BT1010" s="90"/>
      <c r="BU1010" s="90"/>
      <c r="BV1010" s="90"/>
      <c r="BW1010" s="90" t="s">
        <v>1322</v>
      </c>
      <c r="BX1010" s="90" t="s">
        <v>1322</v>
      </c>
      <c r="BY1010" s="90"/>
      <c r="BZ1010" s="90"/>
      <c r="CA1010" s="90"/>
      <c r="CB1010" s="90"/>
      <c r="CC1010" s="90" t="s">
        <v>1322</v>
      </c>
      <c r="CD1010" s="90"/>
      <c r="CE1010" s="90"/>
      <c r="CF1010" s="90"/>
      <c r="CG1010" s="90"/>
      <c r="CH1010" s="90"/>
      <c r="CI1010" s="90"/>
      <c r="CJ1010" s="90"/>
      <c r="CK1010" s="90"/>
      <c r="CL1010" s="91"/>
      <c r="CM1010" s="90"/>
      <c r="CN1010" s="90">
        <v>307</v>
      </c>
      <c r="CO1010" s="90" t="s">
        <v>1322</v>
      </c>
      <c r="DB1010" s="103"/>
      <c r="DC1010" s="103"/>
      <c r="DD1010" s="103"/>
      <c r="DE1010" s="103"/>
      <c r="DF1010" s="103"/>
      <c r="DG1010" s="103"/>
      <c r="DH1010" s="103"/>
      <c r="DI1010" s="103"/>
      <c r="DJ1010" s="129"/>
      <c r="DK1010" s="103"/>
      <c r="DL1010" s="103"/>
      <c r="DM1010" s="103"/>
      <c r="DN1010" s="103"/>
      <c r="DO1010" s="103"/>
      <c r="DP1010" s="103"/>
      <c r="DQ1010" s="103"/>
      <c r="DR1010" s="103"/>
      <c r="DS1010" s="104"/>
      <c r="DT1010" s="50">
        <f t="shared" si="1211"/>
        <v>1</v>
      </c>
      <c r="DU1010" s="73">
        <f t="shared" si="1212"/>
        <v>1</v>
      </c>
      <c r="DV1010" s="73">
        <f t="shared" si="1213"/>
        <v>0</v>
      </c>
      <c r="DW1010" s="73">
        <f t="shared" si="1214"/>
        <v>0</v>
      </c>
      <c r="DX1010" s="73">
        <f t="shared" si="1215"/>
        <v>0</v>
      </c>
      <c r="DY1010" s="125">
        <f t="shared" si="1216"/>
        <v>0</v>
      </c>
      <c r="DZ1010" s="73">
        <f t="shared" si="1217"/>
        <v>0</v>
      </c>
      <c r="EA1010" s="19">
        <f t="shared" si="1218"/>
        <v>1</v>
      </c>
      <c r="EB1010" s="50">
        <f t="shared" si="1219"/>
        <v>0</v>
      </c>
      <c r="EC1010" s="19">
        <f t="shared" si="1220"/>
        <v>0</v>
      </c>
      <c r="ED1010" s="19">
        <f t="shared" si="1221"/>
        <v>1</v>
      </c>
      <c r="EE1010" s="19">
        <f t="shared" si="1222"/>
        <v>0</v>
      </c>
      <c r="EF1010" s="50">
        <f t="shared" si="1223"/>
        <v>0</v>
      </c>
      <c r="EG1010" s="19">
        <f t="shared" si="1224"/>
        <v>1</v>
      </c>
      <c r="EH1010" s="19">
        <f t="shared" si="1225"/>
        <v>0</v>
      </c>
      <c r="EI1010" s="50">
        <f t="shared" si="1226"/>
        <v>0</v>
      </c>
      <c r="EJ1010" s="125">
        <f t="shared" si="1227"/>
        <v>2</v>
      </c>
      <c r="EK1010">
        <f t="shared" si="1228"/>
        <v>2679</v>
      </c>
      <c r="EL1010">
        <f t="shared" si="1229"/>
        <v>102.3</v>
      </c>
      <c r="EM1010">
        <f t="shared" si="1230"/>
        <v>50.92</v>
      </c>
      <c r="EN1010">
        <f t="shared" si="1231"/>
        <v>346.2</v>
      </c>
      <c r="EO1010">
        <f t="shared" si="1232"/>
        <v>0.38500000000000001</v>
      </c>
      <c r="EP1010">
        <f t="shared" si="1233"/>
        <v>2.5299999999999998</v>
      </c>
      <c r="EQ1010">
        <f t="shared" si="1234"/>
        <v>567</v>
      </c>
      <c r="ER1010" t="str">
        <f t="shared" si="1235"/>
        <v/>
      </c>
      <c r="ES1010" t="str">
        <f t="shared" si="1236"/>
        <v/>
      </c>
      <c r="ET1010">
        <f t="shared" si="1237"/>
        <v>65.61</v>
      </c>
      <c r="EU1010" s="61">
        <f t="shared" si="1238"/>
        <v>4630</v>
      </c>
      <c r="EV1010" s="53" t="e">
        <f>IF(ISNUMBER(EK1010),EK1010*#REF!,"")</f>
        <v>#REF!</v>
      </c>
      <c r="EW1010" s="53" t="e">
        <f>IF(ISNUMBER(EL1010),EL1010*#REF!,"")</f>
        <v>#REF!</v>
      </c>
      <c r="EX1010" s="53" t="e">
        <f>IF(ISNUMBER(EM1010),EM1010*#REF!,"")</f>
        <v>#REF!</v>
      </c>
      <c r="EY1010" s="53" t="e">
        <f>IF(ISNUMBER(EN1010),EN1010*#REF!,"")</f>
        <v>#REF!</v>
      </c>
      <c r="EZ1010" s="53" t="e">
        <f>IF(ISNUMBER(EO1010),EO1010*#REF!,"")</f>
        <v>#REF!</v>
      </c>
      <c r="FA1010" s="53" t="e">
        <f>IF(ISNUMBER(EP1010),EP1010*#REF!,"")</f>
        <v>#REF!</v>
      </c>
      <c r="FB1010" s="53" t="e">
        <f>IF(ISNUMBER(EQ1010),EQ1010*#REF!,"")</f>
        <v>#REF!</v>
      </c>
      <c r="FC1010" s="53" t="str">
        <f>IF(ISNUMBER(ER1010),ER1010*#REF!,"")</f>
        <v/>
      </c>
      <c r="FD1010" s="53" t="str">
        <f>IF(ISNUMBER(ES1010),ES1010*#REF!,"")</f>
        <v/>
      </c>
      <c r="FE1010" s="53" t="e">
        <f>IF(ISNUMBER(ET1010),ET1010*#REF!,"")</f>
        <v>#REF!</v>
      </c>
      <c r="FF1010" s="52" t="e">
        <f>IF(ISNUMBER(EU1010),EU1010*#REF!,"")</f>
        <v>#REF!</v>
      </c>
      <c r="FG1010" s="55" t="str">
        <f t="shared" si="1239"/>
        <v/>
      </c>
      <c r="FH1010" s="55" t="str">
        <f t="shared" si="1240"/>
        <v/>
      </c>
      <c r="FI1010" s="55" t="str">
        <f t="shared" si="1241"/>
        <v/>
      </c>
      <c r="FJ1010" s="55" t="str">
        <f t="shared" si="1242"/>
        <v/>
      </c>
      <c r="FK1010" s="55" t="str">
        <f t="shared" si="1243"/>
        <v/>
      </c>
      <c r="FL1010" s="55" t="str">
        <f t="shared" si="1244"/>
        <v/>
      </c>
      <c r="FM1010" s="55" t="str">
        <f t="shared" si="1245"/>
        <v/>
      </c>
      <c r="FN1010" s="55" t="str">
        <f t="shared" si="1246"/>
        <v/>
      </c>
      <c r="FO1010" s="55" t="str">
        <f t="shared" si="1247"/>
        <v/>
      </c>
      <c r="FP1010" s="55" t="str">
        <f t="shared" si="1248"/>
        <v/>
      </c>
      <c r="FQ1010" s="59" t="str">
        <f t="shared" si="1249"/>
        <v/>
      </c>
      <c r="FR1010" s="53" t="str">
        <f t="shared" si="1202"/>
        <v/>
      </c>
      <c r="FS1010" s="53" t="e">
        <f t="shared" si="1250"/>
        <v>#VALUE!</v>
      </c>
      <c r="FT1010" s="19" t="e">
        <f t="shared" si="1251"/>
        <v>#VALUE!</v>
      </c>
      <c r="FU1010" s="19" t="e">
        <f t="shared" si="1252"/>
        <v>#VALUE!</v>
      </c>
      <c r="FV1010" s="19" t="e">
        <f t="shared" si="1253"/>
        <v>#VALUE!</v>
      </c>
      <c r="FW1010" s="50" t="e">
        <f t="shared" si="1254"/>
        <v>#VALUE!</v>
      </c>
      <c r="FX1010" s="120">
        <f t="shared" si="1255"/>
        <v>0</v>
      </c>
      <c r="FY1010" s="120">
        <f t="shared" si="1256"/>
        <v>0</v>
      </c>
      <c r="FZ1010" s="120">
        <f t="shared" si="1257"/>
        <v>0</v>
      </c>
      <c r="GA1010" s="120">
        <f t="shared" si="1258"/>
        <v>0</v>
      </c>
      <c r="GB1010" s="120">
        <f t="shared" si="1259"/>
        <v>0</v>
      </c>
      <c r="GC1010" s="120">
        <f t="shared" si="1260"/>
        <v>0</v>
      </c>
      <c r="GD1010" s="120">
        <f t="shared" si="1261"/>
        <v>0</v>
      </c>
      <c r="GE1010" s="120">
        <f t="shared" si="1262"/>
        <v>0</v>
      </c>
      <c r="GF1010" s="120">
        <f t="shared" si="1263"/>
        <v>0</v>
      </c>
      <c r="GG1010">
        <f t="shared" si="1264"/>
        <v>0</v>
      </c>
      <c r="GH1010">
        <f t="shared" si="1265"/>
        <v>0</v>
      </c>
      <c r="GI1010">
        <v>6</v>
      </c>
      <c r="GJ1010" t="str">
        <f t="shared" si="1266"/>
        <v/>
      </c>
    </row>
    <row r="1011" spans="1:192" x14ac:dyDescent="0.2">
      <c r="A1011" s="50">
        <f t="shared" si="1267"/>
        <v>1010</v>
      </c>
      <c r="B1011" s="2" t="s">
        <v>135</v>
      </c>
      <c r="C1011" s="58" t="s">
        <v>453</v>
      </c>
      <c r="D1011" s="58"/>
      <c r="E1011" s="58"/>
      <c r="F1011" s="19">
        <v>3444750</v>
      </c>
      <c r="G1011" s="19">
        <v>5548620</v>
      </c>
      <c r="H1011" s="77">
        <f t="shared" si="1206"/>
        <v>444697.67000000004</v>
      </c>
      <c r="I1011" s="77">
        <f t="shared" si="1207"/>
        <v>5546840.3420000002</v>
      </c>
      <c r="J1011" s="211">
        <v>152</v>
      </c>
      <c r="K1011" s="66" t="s">
        <v>1333</v>
      </c>
      <c r="L1011" s="66">
        <v>11.5</v>
      </c>
      <c r="Q1011" s="215" t="s">
        <v>2822</v>
      </c>
      <c r="R1011" s="58" t="s">
        <v>774</v>
      </c>
      <c r="S1011" s="2" t="s">
        <v>2813</v>
      </c>
      <c r="T1011" s="241" t="str">
        <f t="shared" si="1208"/>
        <v>-</v>
      </c>
      <c r="U1011" s="241" t="str">
        <f t="shared" si="1209"/>
        <v>M</v>
      </c>
      <c r="V1011" s="241" t="str">
        <f t="shared" si="1210"/>
        <v>-</v>
      </c>
      <c r="W1011" s="241" t="str">
        <f t="shared" si="1201"/>
        <v>-</v>
      </c>
      <c r="X1011" s="260">
        <f t="shared" si="1269"/>
        <v>6</v>
      </c>
      <c r="Y1011" s="261" t="str">
        <f t="shared" si="1203"/>
        <v/>
      </c>
      <c r="Z1011" s="56"/>
      <c r="AA1011" s="48">
        <v>25115</v>
      </c>
      <c r="AB1011" s="73">
        <v>1</v>
      </c>
      <c r="AD1011" s="2" t="s">
        <v>387</v>
      </c>
      <c r="AE1011" s="56"/>
      <c r="AF1011" s="66">
        <v>11.7</v>
      </c>
      <c r="AH1011" s="83">
        <v>6.6</v>
      </c>
      <c r="AN1011" s="58">
        <v>45.9</v>
      </c>
      <c r="AO1011" s="58">
        <v>29.2</v>
      </c>
      <c r="AP1011" s="19">
        <v>7</v>
      </c>
      <c r="AQ1011">
        <v>1040</v>
      </c>
      <c r="AS1011" s="193">
        <f>SUM(AU1011:BN1011)+SUM(BO1011:CL1011)/1000</f>
        <v>1332.3</v>
      </c>
      <c r="AT1011" s="248" t="str">
        <f>FR1011</f>
        <v/>
      </c>
      <c r="AU1011" s="58">
        <v>34</v>
      </c>
      <c r="AV1011" s="58">
        <v>39</v>
      </c>
      <c r="AW1011" s="58">
        <v>264</v>
      </c>
      <c r="AX1011" s="58">
        <v>93</v>
      </c>
      <c r="AY1011" s="58">
        <v>194</v>
      </c>
      <c r="AZ1011" s="68">
        <v>634</v>
      </c>
      <c r="BD1011">
        <v>0</v>
      </c>
      <c r="BE1011">
        <v>0.3</v>
      </c>
      <c r="BJ1011">
        <v>48</v>
      </c>
      <c r="BM1011">
        <v>26</v>
      </c>
      <c r="BO1011" s="90"/>
      <c r="BP1011" s="90"/>
      <c r="BQ1011" s="90"/>
      <c r="BR1011" s="90"/>
      <c r="BS1011" s="90"/>
      <c r="BT1011" s="90"/>
      <c r="BU1011" s="90"/>
      <c r="BV1011" s="90"/>
      <c r="BW1011" s="90"/>
      <c r="BX1011" s="90"/>
      <c r="BY1011" s="90"/>
      <c r="BZ1011" s="90"/>
      <c r="CA1011" s="90"/>
      <c r="CB1011" s="90"/>
      <c r="CC1011" s="90"/>
      <c r="CD1011" s="90"/>
      <c r="CE1011" s="90"/>
      <c r="CF1011" s="90"/>
      <c r="CG1011" s="90"/>
      <c r="CH1011" s="90"/>
      <c r="CI1011" s="90"/>
      <c r="CJ1011" s="90"/>
      <c r="CK1011" s="90"/>
      <c r="CL1011" s="91"/>
      <c r="CM1011">
        <v>3.39</v>
      </c>
      <c r="CN1011" s="90">
        <v>169</v>
      </c>
      <c r="CO1011" s="90"/>
      <c r="DB1011" s="103"/>
      <c r="DC1011" s="103"/>
      <c r="DD1011" s="103"/>
      <c r="DE1011" s="103"/>
      <c r="DF1011" s="103"/>
      <c r="DG1011" s="103"/>
      <c r="DH1011" s="103"/>
      <c r="DI1011" s="103"/>
      <c r="DJ1011" s="103"/>
      <c r="DK1011" s="103"/>
      <c r="DL1011" s="103"/>
      <c r="DM1011" s="103"/>
      <c r="DN1011" s="103"/>
      <c r="DO1011" s="103"/>
      <c r="DP1011" s="103"/>
      <c r="DQ1011" s="103"/>
      <c r="DR1011" s="103"/>
      <c r="DS1011" s="104"/>
      <c r="DT1011" s="50">
        <f t="shared" si="1211"/>
        <v>1</v>
      </c>
      <c r="DU1011" s="73">
        <f t="shared" si="1212"/>
        <v>0</v>
      </c>
      <c r="DV1011" s="73">
        <f t="shared" si="1213"/>
        <v>1</v>
      </c>
      <c r="DW1011" s="73">
        <f t="shared" si="1214"/>
        <v>0</v>
      </c>
      <c r="DX1011" s="73">
        <f t="shared" si="1215"/>
        <v>0</v>
      </c>
      <c r="DY1011" s="125">
        <f t="shared" si="1216"/>
        <v>0</v>
      </c>
      <c r="DZ1011" s="73">
        <f t="shared" si="1217"/>
        <v>1</v>
      </c>
      <c r="EA1011" s="19">
        <f t="shared" si="1218"/>
        <v>0</v>
      </c>
      <c r="EB1011" s="50">
        <f t="shared" si="1219"/>
        <v>0</v>
      </c>
      <c r="EC1011" s="19">
        <f t="shared" si="1220"/>
        <v>0</v>
      </c>
      <c r="ED1011" s="19">
        <f t="shared" si="1221"/>
        <v>1</v>
      </c>
      <c r="EE1011" s="19">
        <f t="shared" si="1222"/>
        <v>0</v>
      </c>
      <c r="EF1011" s="50">
        <f t="shared" si="1223"/>
        <v>0</v>
      </c>
      <c r="EG1011" s="19">
        <f t="shared" si="1224"/>
        <v>1</v>
      </c>
      <c r="EH1011" s="19">
        <f t="shared" si="1225"/>
        <v>0</v>
      </c>
      <c r="EI1011" s="50">
        <f t="shared" si="1226"/>
        <v>0</v>
      </c>
      <c r="EJ1011" s="125">
        <f t="shared" si="1227"/>
        <v>1</v>
      </c>
      <c r="EK1011">
        <f t="shared" si="1228"/>
        <v>34</v>
      </c>
      <c r="EL1011" t="str">
        <f t="shared" si="1229"/>
        <v/>
      </c>
      <c r="EM1011">
        <f t="shared" si="1230"/>
        <v>39</v>
      </c>
      <c r="EN1011">
        <f t="shared" si="1231"/>
        <v>264</v>
      </c>
      <c r="EO1011" t="str">
        <f t="shared" si="1232"/>
        <v/>
      </c>
      <c r="EP1011">
        <f t="shared" si="1233"/>
        <v>0.3</v>
      </c>
      <c r="EQ1011">
        <f t="shared" si="1234"/>
        <v>634</v>
      </c>
      <c r="ER1011" t="str">
        <f t="shared" si="1235"/>
        <v/>
      </c>
      <c r="ES1011">
        <f t="shared" si="1236"/>
        <v>48</v>
      </c>
      <c r="ET1011">
        <f t="shared" si="1237"/>
        <v>194</v>
      </c>
      <c r="EU1011" s="61">
        <f t="shared" si="1238"/>
        <v>93</v>
      </c>
      <c r="EV1011" s="53" t="e">
        <f>IF(ISNUMBER(EK1011),EK1011*#REF!,"")</f>
        <v>#REF!</v>
      </c>
      <c r="EW1011" s="53" t="str">
        <f>IF(ISNUMBER(EL1011),EL1011*#REF!,"")</f>
        <v/>
      </c>
      <c r="EX1011" s="53" t="e">
        <f>IF(ISNUMBER(EM1011),EM1011*#REF!,"")</f>
        <v>#REF!</v>
      </c>
      <c r="EY1011" s="53" t="e">
        <f>IF(ISNUMBER(EN1011),EN1011*#REF!,"")</f>
        <v>#REF!</v>
      </c>
      <c r="EZ1011" s="53" t="str">
        <f>IF(ISNUMBER(EO1011),EO1011*#REF!,"")</f>
        <v/>
      </c>
      <c r="FA1011" s="53" t="e">
        <f>IF(ISNUMBER(EP1011),EP1011*#REF!,"")</f>
        <v>#REF!</v>
      </c>
      <c r="FB1011" s="53" t="e">
        <f>IF(ISNUMBER(EQ1011),EQ1011*#REF!,"")</f>
        <v>#REF!</v>
      </c>
      <c r="FC1011" s="53" t="str">
        <f>IF(ISNUMBER(ER1011),ER1011*#REF!,"")</f>
        <v/>
      </c>
      <c r="FD1011" s="53" t="e">
        <f>IF(ISNUMBER(ES1011),ES1011*#REF!,"")</f>
        <v>#REF!</v>
      </c>
      <c r="FE1011" s="53" t="e">
        <f>IF(ISNUMBER(ET1011),ET1011*#REF!,"")</f>
        <v>#REF!</v>
      </c>
      <c r="FF1011" s="52" t="e">
        <f>IF(ISNUMBER(EU1011),EU1011*#REF!,"")</f>
        <v>#REF!</v>
      </c>
      <c r="FG1011" s="55" t="str">
        <f t="shared" si="1239"/>
        <v/>
      </c>
      <c r="FH1011" s="55" t="str">
        <f t="shared" si="1240"/>
        <v/>
      </c>
      <c r="FI1011" s="55" t="str">
        <f t="shared" si="1241"/>
        <v/>
      </c>
      <c r="FJ1011" s="55" t="str">
        <f t="shared" si="1242"/>
        <v/>
      </c>
      <c r="FK1011" s="55" t="str">
        <f t="shared" si="1243"/>
        <v/>
      </c>
      <c r="FL1011" s="55" t="str">
        <f t="shared" si="1244"/>
        <v/>
      </c>
      <c r="FM1011" s="55" t="str">
        <f t="shared" si="1245"/>
        <v/>
      </c>
      <c r="FN1011" s="55" t="str">
        <f t="shared" si="1246"/>
        <v/>
      </c>
      <c r="FO1011" s="55" t="str">
        <f t="shared" si="1247"/>
        <v/>
      </c>
      <c r="FP1011" s="55" t="str">
        <f t="shared" si="1248"/>
        <v/>
      </c>
      <c r="FQ1011" s="59" t="str">
        <f t="shared" si="1249"/>
        <v/>
      </c>
      <c r="FR1011" s="53" t="str">
        <f t="shared" si="1202"/>
        <v/>
      </c>
      <c r="FS1011" s="53" t="e">
        <f t="shared" si="1250"/>
        <v>#VALUE!</v>
      </c>
      <c r="FT1011" s="19" t="e">
        <f t="shared" si="1251"/>
        <v>#VALUE!</v>
      </c>
      <c r="FU1011" s="19" t="e">
        <f t="shared" si="1252"/>
        <v>#VALUE!</v>
      </c>
      <c r="FV1011" s="19" t="e">
        <f t="shared" si="1253"/>
        <v>#VALUE!</v>
      </c>
      <c r="FW1011" s="50" t="e">
        <f t="shared" si="1254"/>
        <v>#VALUE!</v>
      </c>
      <c r="FX1011" s="120">
        <f t="shared" si="1255"/>
        <v>0</v>
      </c>
      <c r="FY1011" s="120">
        <f t="shared" si="1256"/>
        <v>0</v>
      </c>
      <c r="FZ1011" s="120">
        <f t="shared" si="1257"/>
        <v>0</v>
      </c>
      <c r="GA1011" s="120">
        <f t="shared" si="1258"/>
        <v>0</v>
      </c>
      <c r="GB1011" s="120">
        <f t="shared" si="1259"/>
        <v>0</v>
      </c>
      <c r="GC1011" s="120">
        <f t="shared" si="1260"/>
        <v>0</v>
      </c>
      <c r="GD1011" s="120">
        <f t="shared" si="1261"/>
        <v>0</v>
      </c>
      <c r="GE1011" s="120">
        <f t="shared" si="1262"/>
        <v>0</v>
      </c>
      <c r="GF1011" s="120">
        <f t="shared" si="1263"/>
        <v>0</v>
      </c>
      <c r="GG1011">
        <f t="shared" si="1264"/>
        <v>0</v>
      </c>
      <c r="GH1011">
        <f t="shared" si="1265"/>
        <v>0</v>
      </c>
      <c r="GI1011">
        <v>6</v>
      </c>
      <c r="GJ1011" t="str">
        <f t="shared" si="1266"/>
        <v/>
      </c>
    </row>
    <row r="1012" spans="1:192" x14ac:dyDescent="0.2">
      <c r="A1012" s="50">
        <f t="shared" si="1267"/>
        <v>1011</v>
      </c>
      <c r="B1012" s="58" t="s">
        <v>135</v>
      </c>
      <c r="C1012" s="58" t="s">
        <v>367</v>
      </c>
      <c r="D1012" s="58"/>
      <c r="E1012" s="58" t="s">
        <v>3060</v>
      </c>
      <c r="F1012" s="19">
        <v>3445838</v>
      </c>
      <c r="G1012" s="19">
        <v>5550315</v>
      </c>
      <c r="H1012" s="77">
        <f t="shared" si="1206"/>
        <v>445785.23480000003</v>
      </c>
      <c r="I1012" s="77">
        <f t="shared" si="1207"/>
        <v>5548534.6639999999</v>
      </c>
      <c r="J1012" s="19">
        <v>120.33</v>
      </c>
      <c r="K1012" s="83" t="s">
        <v>1333</v>
      </c>
      <c r="L1012" s="83">
        <v>47</v>
      </c>
      <c r="M1012" s="83"/>
      <c r="O1012" s="19">
        <f>J1012+3</f>
        <v>123.33</v>
      </c>
      <c r="Q1012" s="58" t="s">
        <v>2844</v>
      </c>
      <c r="R1012" s="58" t="s">
        <v>2905</v>
      </c>
      <c r="S1012" s="58" t="s">
        <v>1327</v>
      </c>
      <c r="T1012" s="241" t="str">
        <f t="shared" si="1208"/>
        <v>T</v>
      </c>
      <c r="U1012" s="241" t="str">
        <f t="shared" si="1209"/>
        <v>M</v>
      </c>
      <c r="V1012" s="241" t="str">
        <f t="shared" si="1210"/>
        <v>-</v>
      </c>
      <c r="W1012" s="241" t="str">
        <f t="shared" si="1201"/>
        <v>-</v>
      </c>
      <c r="X1012" s="260">
        <f t="shared" si="1269"/>
        <v>6</v>
      </c>
      <c r="Y1012" s="261" t="str">
        <f t="shared" si="1203"/>
        <v/>
      </c>
      <c r="Z1012" s="68"/>
      <c r="AA1012" s="83" t="s">
        <v>2568</v>
      </c>
      <c r="AB1012" s="77">
        <v>1</v>
      </c>
      <c r="AC1012" s="58" t="s">
        <v>279</v>
      </c>
      <c r="AD1012" s="58" t="s">
        <v>3059</v>
      </c>
      <c r="AE1012" s="70" t="s">
        <v>3058</v>
      </c>
      <c r="AF1012" s="83">
        <v>64.2</v>
      </c>
      <c r="AG1012" s="83">
        <v>13100</v>
      </c>
      <c r="AH1012" s="83">
        <v>6.1</v>
      </c>
      <c r="AI1012" s="83"/>
      <c r="AJ1012" s="83"/>
      <c r="AK1012" s="83"/>
      <c r="AL1012" s="83"/>
      <c r="AM1012" s="87">
        <v>11.35</v>
      </c>
      <c r="AN1012" s="58"/>
      <c r="AO1012" s="58"/>
      <c r="AP1012" s="83"/>
      <c r="AQ1012" s="58"/>
      <c r="AR1012" s="58">
        <v>8300</v>
      </c>
      <c r="AS1012" s="193">
        <f>SUM(AU1012:BN1012)+SUM(BO1012:CL1012)/1000</f>
        <v>8217.6454400000021</v>
      </c>
      <c r="AT1012" s="248" t="str">
        <f>FR1012</f>
        <v/>
      </c>
      <c r="AU1012" s="58">
        <v>2597</v>
      </c>
      <c r="AV1012" s="58">
        <v>46.8</v>
      </c>
      <c r="AW1012" s="58">
        <v>337</v>
      </c>
      <c r="AX1012" s="58">
        <v>4480</v>
      </c>
      <c r="AY1012" s="64">
        <v>68</v>
      </c>
      <c r="AZ1012" s="68">
        <v>567</v>
      </c>
      <c r="BA1012" s="58">
        <v>3.1</v>
      </c>
      <c r="BB1012" s="58">
        <v>88.8</v>
      </c>
      <c r="BC1012" s="58">
        <v>15.3</v>
      </c>
      <c r="BD1012" s="58">
        <v>5.5</v>
      </c>
      <c r="BE1012" s="58">
        <v>2.6</v>
      </c>
      <c r="BF1012" s="58">
        <v>0.37</v>
      </c>
      <c r="BG1012" s="58">
        <v>0.57999999999999996</v>
      </c>
      <c r="BH1012" s="64">
        <v>4</v>
      </c>
      <c r="BI1012" s="58">
        <v>0.04</v>
      </c>
      <c r="BJ1012" s="58"/>
      <c r="BK1012" s="58"/>
      <c r="BL1012" s="58"/>
      <c r="BM1012" s="58"/>
      <c r="BN1012" s="68"/>
      <c r="BO1012" s="81"/>
      <c r="BP1012" s="81"/>
      <c r="BQ1012" s="94">
        <v>155.44</v>
      </c>
      <c r="BR1012" s="81">
        <v>500</v>
      </c>
      <c r="BS1012" s="81"/>
      <c r="BT1012" s="81"/>
      <c r="BU1012" s="81"/>
      <c r="BV1012" s="81"/>
      <c r="BW1012" s="81">
        <v>410</v>
      </c>
      <c r="BX1012" s="81"/>
      <c r="BY1012" s="81"/>
      <c r="BZ1012" s="81"/>
      <c r="CA1012" s="81"/>
      <c r="CB1012" s="81"/>
      <c r="CC1012" s="81">
        <v>490</v>
      </c>
      <c r="CD1012" s="81"/>
      <c r="CE1012" s="81"/>
      <c r="CF1012" s="81"/>
      <c r="CG1012" s="81"/>
      <c r="CH1012" s="81"/>
      <c r="CI1012" s="81"/>
      <c r="CJ1012" s="81"/>
      <c r="CK1012" s="81"/>
      <c r="CL1012" s="82"/>
      <c r="CM1012" s="58"/>
      <c r="CN1012" s="90">
        <v>458</v>
      </c>
      <c r="CO1012" s="81"/>
      <c r="CP1012" s="58"/>
      <c r="CQ1012" s="68"/>
      <c r="CR1012">
        <v>36.6</v>
      </c>
      <c r="CS1012">
        <v>60.2</v>
      </c>
      <c r="CT1012">
        <v>1.9</v>
      </c>
      <c r="CU1012">
        <v>0.6</v>
      </c>
      <c r="CV1012">
        <v>0.2</v>
      </c>
      <c r="CX1012">
        <v>0.6</v>
      </c>
      <c r="DB1012" s="103"/>
      <c r="DC1012" s="103"/>
      <c r="DD1012" s="103"/>
      <c r="DE1012" s="103"/>
      <c r="DF1012" s="103"/>
      <c r="DG1012" s="103"/>
      <c r="DH1012" s="103"/>
      <c r="DI1012" s="103"/>
      <c r="DJ1012" s="103"/>
      <c r="DK1012" s="103"/>
      <c r="DL1012" s="103"/>
      <c r="DM1012" s="103"/>
      <c r="DN1012" s="103"/>
      <c r="DO1012" s="103"/>
      <c r="DP1012" s="103"/>
      <c r="DQ1012" s="103"/>
      <c r="DR1012" s="103"/>
      <c r="DS1012" s="104"/>
      <c r="DT1012" s="50">
        <f t="shared" si="1211"/>
        <v>1</v>
      </c>
      <c r="DU1012" s="73">
        <f t="shared" si="1212"/>
        <v>0</v>
      </c>
      <c r="DV1012" s="73">
        <f t="shared" si="1213"/>
        <v>1</v>
      </c>
      <c r="DW1012" s="73">
        <f t="shared" si="1214"/>
        <v>0</v>
      </c>
      <c r="DX1012" s="73">
        <f t="shared" si="1215"/>
        <v>0</v>
      </c>
      <c r="DY1012" s="125">
        <f t="shared" si="1216"/>
        <v>0</v>
      </c>
      <c r="DZ1012" s="73">
        <f t="shared" si="1217"/>
        <v>0</v>
      </c>
      <c r="EA1012" s="19">
        <f t="shared" si="1218"/>
        <v>1</v>
      </c>
      <c r="EB1012" s="50">
        <f t="shared" si="1219"/>
        <v>0</v>
      </c>
      <c r="EC1012" s="19">
        <f t="shared" si="1220"/>
        <v>0</v>
      </c>
      <c r="ED1012" s="19">
        <f t="shared" si="1221"/>
        <v>1</v>
      </c>
      <c r="EE1012" s="19">
        <f t="shared" si="1222"/>
        <v>0</v>
      </c>
      <c r="EF1012" s="50">
        <f t="shared" si="1223"/>
        <v>0</v>
      </c>
      <c r="EG1012" s="19">
        <f t="shared" si="1224"/>
        <v>1</v>
      </c>
      <c r="EH1012" s="19">
        <f t="shared" si="1225"/>
        <v>0</v>
      </c>
      <c r="EI1012" s="50">
        <f t="shared" si="1226"/>
        <v>0</v>
      </c>
      <c r="EJ1012" s="125">
        <f t="shared" si="1227"/>
        <v>2</v>
      </c>
      <c r="EK1012">
        <f t="shared" si="1228"/>
        <v>2597</v>
      </c>
      <c r="EL1012">
        <f t="shared" si="1229"/>
        <v>88.8</v>
      </c>
      <c r="EM1012">
        <f t="shared" si="1230"/>
        <v>46.8</v>
      </c>
      <c r="EN1012">
        <f t="shared" si="1231"/>
        <v>337</v>
      </c>
      <c r="EO1012">
        <f t="shared" si="1232"/>
        <v>0.37</v>
      </c>
      <c r="EP1012">
        <f t="shared" si="1233"/>
        <v>2.6</v>
      </c>
      <c r="EQ1012">
        <f t="shared" si="1234"/>
        <v>567</v>
      </c>
      <c r="ER1012" t="str">
        <f t="shared" si="1235"/>
        <v/>
      </c>
      <c r="ES1012" t="str">
        <f t="shared" si="1236"/>
        <v/>
      </c>
      <c r="ET1012">
        <f t="shared" si="1237"/>
        <v>68</v>
      </c>
      <c r="EU1012" s="61">
        <f t="shared" si="1238"/>
        <v>4480</v>
      </c>
      <c r="EV1012" s="53" t="e">
        <f>IF(ISNUMBER(EK1012),EK1012*#REF!,"")</f>
        <v>#REF!</v>
      </c>
      <c r="EW1012" s="53" t="e">
        <f>IF(ISNUMBER(EL1012),EL1012*#REF!,"")</f>
        <v>#REF!</v>
      </c>
      <c r="EX1012" s="53" t="e">
        <f>IF(ISNUMBER(EM1012),EM1012*#REF!,"")</f>
        <v>#REF!</v>
      </c>
      <c r="EY1012" s="53" t="e">
        <f>IF(ISNUMBER(EN1012),EN1012*#REF!,"")</f>
        <v>#REF!</v>
      </c>
      <c r="EZ1012" s="53" t="e">
        <f>IF(ISNUMBER(EO1012),EO1012*#REF!,"")</f>
        <v>#REF!</v>
      </c>
      <c r="FA1012" s="53" t="e">
        <f>IF(ISNUMBER(EP1012),EP1012*#REF!,"")</f>
        <v>#REF!</v>
      </c>
      <c r="FB1012" s="53" t="e">
        <f>IF(ISNUMBER(EQ1012),EQ1012*#REF!,"")</f>
        <v>#REF!</v>
      </c>
      <c r="FC1012" s="53" t="str">
        <f>IF(ISNUMBER(ER1012),ER1012*#REF!,"")</f>
        <v/>
      </c>
      <c r="FD1012" s="53" t="str">
        <f>IF(ISNUMBER(ES1012),ES1012*#REF!,"")</f>
        <v/>
      </c>
      <c r="FE1012" s="53" t="e">
        <f>IF(ISNUMBER(ET1012),ET1012*#REF!,"")</f>
        <v>#REF!</v>
      </c>
      <c r="FF1012" s="52" t="e">
        <f>IF(ISNUMBER(EU1012),EU1012*#REF!,"")</f>
        <v>#REF!</v>
      </c>
      <c r="FG1012" s="55" t="str">
        <f t="shared" si="1239"/>
        <v/>
      </c>
      <c r="FH1012" s="55" t="str">
        <f t="shared" si="1240"/>
        <v/>
      </c>
      <c r="FI1012" s="55" t="str">
        <f t="shared" si="1241"/>
        <v/>
      </c>
      <c r="FJ1012" s="55" t="str">
        <f t="shared" si="1242"/>
        <v/>
      </c>
      <c r="FK1012" s="55" t="str">
        <f t="shared" si="1243"/>
        <v/>
      </c>
      <c r="FL1012" s="55" t="str">
        <f t="shared" si="1244"/>
        <v/>
      </c>
      <c r="FM1012" s="55" t="str">
        <f t="shared" si="1245"/>
        <v/>
      </c>
      <c r="FN1012" s="55" t="str">
        <f t="shared" si="1246"/>
        <v/>
      </c>
      <c r="FO1012" s="55" t="str">
        <f t="shared" si="1247"/>
        <v/>
      </c>
      <c r="FP1012" s="55" t="str">
        <f t="shared" si="1248"/>
        <v/>
      </c>
      <c r="FQ1012" s="59" t="str">
        <f t="shared" si="1249"/>
        <v/>
      </c>
      <c r="FR1012" s="53" t="str">
        <f t="shared" si="1202"/>
        <v/>
      </c>
      <c r="FS1012" s="53" t="e">
        <f t="shared" si="1250"/>
        <v>#VALUE!</v>
      </c>
      <c r="FT1012" s="19" t="e">
        <f t="shared" si="1251"/>
        <v>#VALUE!</v>
      </c>
      <c r="FU1012" s="19" t="e">
        <f t="shared" si="1252"/>
        <v>#VALUE!</v>
      </c>
      <c r="FV1012" s="19" t="e">
        <f t="shared" si="1253"/>
        <v>#VALUE!</v>
      </c>
      <c r="FW1012" s="50" t="e">
        <f t="shared" si="1254"/>
        <v>#VALUE!</v>
      </c>
      <c r="FX1012" s="120">
        <f t="shared" si="1255"/>
        <v>0</v>
      </c>
      <c r="FY1012" s="120">
        <f t="shared" si="1256"/>
        <v>0</v>
      </c>
      <c r="FZ1012" s="120">
        <f t="shared" si="1257"/>
        <v>0</v>
      </c>
      <c r="GA1012" s="120">
        <f t="shared" si="1258"/>
        <v>0</v>
      </c>
      <c r="GB1012" s="120">
        <f t="shared" si="1259"/>
        <v>0</v>
      </c>
      <c r="GC1012" s="120">
        <f t="shared" si="1260"/>
        <v>0</v>
      </c>
      <c r="GD1012" s="120">
        <f t="shared" si="1261"/>
        <v>0</v>
      </c>
      <c r="GE1012" s="120">
        <f t="shared" si="1262"/>
        <v>0</v>
      </c>
      <c r="GF1012" s="120">
        <f t="shared" si="1263"/>
        <v>0</v>
      </c>
      <c r="GG1012">
        <f t="shared" si="1264"/>
        <v>0</v>
      </c>
      <c r="GH1012">
        <f t="shared" si="1265"/>
        <v>0</v>
      </c>
      <c r="GI1012">
        <v>6</v>
      </c>
      <c r="GJ1012" t="str">
        <f t="shared" si="1266"/>
        <v/>
      </c>
    </row>
    <row r="1013" spans="1:192" ht="15" x14ac:dyDescent="0.25">
      <c r="A1013" s="50">
        <f t="shared" si="1267"/>
        <v>1012</v>
      </c>
      <c r="B1013" s="2" t="s">
        <v>135</v>
      </c>
      <c r="C1013" s="2" t="s">
        <v>367</v>
      </c>
      <c r="D1013" s="2"/>
      <c r="E1013" s="2"/>
      <c r="F1013" s="19">
        <v>3445838</v>
      </c>
      <c r="G1013" s="19">
        <v>5550315</v>
      </c>
      <c r="H1013" s="77">
        <f t="shared" si="1206"/>
        <v>445785.23480000003</v>
      </c>
      <c r="I1013" s="77">
        <f t="shared" si="1207"/>
        <v>5548534.6639999999</v>
      </c>
      <c r="J1013" s="19">
        <v>120.33</v>
      </c>
      <c r="K1013" s="83" t="s">
        <v>1333</v>
      </c>
      <c r="L1013" s="83">
        <v>47</v>
      </c>
      <c r="M1013" s="83"/>
      <c r="O1013" s="19">
        <f>J1013+3</f>
        <v>123.33</v>
      </c>
      <c r="Q1013" s="58" t="s">
        <v>2844</v>
      </c>
      <c r="R1013" s="58" t="s">
        <v>2905</v>
      </c>
      <c r="S1013" s="58" t="s">
        <v>1327</v>
      </c>
      <c r="T1013" s="241" t="str">
        <f t="shared" si="1208"/>
        <v>-</v>
      </c>
      <c r="U1013" s="241" t="str">
        <f t="shared" si="1209"/>
        <v>-</v>
      </c>
      <c r="V1013" s="241" t="str">
        <f t="shared" si="1210"/>
        <v>-</v>
      </c>
      <c r="W1013" s="241" t="str">
        <f t="shared" si="1201"/>
        <v>-</v>
      </c>
      <c r="X1013" s="260">
        <f t="shared" si="1269"/>
        <v>6</v>
      </c>
      <c r="Y1013" s="261" t="str">
        <f t="shared" si="1203"/>
        <v/>
      </c>
      <c r="Z1013" s="56"/>
      <c r="AA1013" s="48">
        <v>32239</v>
      </c>
      <c r="AB1013" s="73">
        <v>2</v>
      </c>
      <c r="AC1013" s="2" t="s">
        <v>958</v>
      </c>
      <c r="AD1013" s="2" t="s">
        <v>2248</v>
      </c>
      <c r="AE1013" s="57" t="s">
        <v>1431</v>
      </c>
      <c r="AF1013" s="66" t="s">
        <v>3088</v>
      </c>
      <c r="AI1013" s="272"/>
      <c r="AS1013" s="204"/>
      <c r="AT1013" s="249"/>
      <c r="AU1013" s="51"/>
      <c r="AV1013" s="51"/>
      <c r="AW1013" s="51"/>
      <c r="AX1013" s="51"/>
      <c r="AY1013" s="51"/>
      <c r="AZ1013" s="49"/>
      <c r="BO1013" s="90"/>
      <c r="BP1013" s="273"/>
      <c r="BQ1013" s="90"/>
      <c r="BR1013" s="90"/>
      <c r="BS1013" s="90"/>
      <c r="BT1013" s="90"/>
      <c r="BU1013" s="90"/>
      <c r="BV1013" s="90"/>
      <c r="BW1013" s="90"/>
      <c r="BX1013" s="90"/>
      <c r="BY1013" s="90"/>
      <c r="BZ1013" s="90"/>
      <c r="CA1013" s="90"/>
      <c r="CB1013" s="90"/>
      <c r="CC1013" s="90"/>
      <c r="CD1013" s="90"/>
      <c r="CE1013" s="90"/>
      <c r="CF1013" s="90"/>
      <c r="CG1013" s="90"/>
      <c r="CH1013" s="90"/>
      <c r="CI1013" s="90"/>
      <c r="CJ1013" s="90"/>
      <c r="CK1013" s="90"/>
      <c r="CL1013" s="91"/>
      <c r="CM1013" s="90"/>
      <c r="CN1013" s="90" t="s">
        <v>3088</v>
      </c>
      <c r="CO1013" s="90"/>
      <c r="DB1013" s="103">
        <v>-65.599999999999994</v>
      </c>
      <c r="DC1013" s="90" t="s">
        <v>2589</v>
      </c>
      <c r="DD1013" s="103">
        <v>0.93</v>
      </c>
      <c r="DE1013" s="103">
        <v>-6.46</v>
      </c>
      <c r="DF1013" s="103"/>
      <c r="DG1013" s="103">
        <v>-9.4700000000000006</v>
      </c>
      <c r="DH1013" s="103"/>
      <c r="DI1013" s="103"/>
      <c r="DJ1013" s="103">
        <f>SUM(DK1013:DM1013)</f>
        <v>9.35</v>
      </c>
      <c r="DK1013" s="103">
        <v>3.24</v>
      </c>
      <c r="DL1013" s="103">
        <v>2.94</v>
      </c>
      <c r="DM1013" s="103">
        <v>3.17</v>
      </c>
      <c r="DN1013" s="103"/>
      <c r="DO1013" s="103"/>
      <c r="DP1013" s="103"/>
      <c r="DQ1013" s="103"/>
      <c r="DR1013" s="103"/>
      <c r="DS1013" s="104"/>
      <c r="DT1013" s="50">
        <f t="shared" si="1211"/>
        <v>0</v>
      </c>
      <c r="DU1013" s="73">
        <f t="shared" si="1212"/>
        <v>0</v>
      </c>
      <c r="DV1013" s="73">
        <f t="shared" si="1213"/>
        <v>1</v>
      </c>
      <c r="DW1013" s="73">
        <f t="shared" si="1214"/>
        <v>0</v>
      </c>
      <c r="DX1013" s="73">
        <f t="shared" si="1215"/>
        <v>0</v>
      </c>
      <c r="DY1013" s="125">
        <f t="shared" si="1216"/>
        <v>0</v>
      </c>
      <c r="DZ1013" s="73">
        <f t="shared" si="1217"/>
        <v>0</v>
      </c>
      <c r="EA1013" s="19">
        <f t="shared" si="1218"/>
        <v>0</v>
      </c>
      <c r="EB1013" s="50">
        <f t="shared" si="1219"/>
        <v>1</v>
      </c>
      <c r="EC1013" s="19">
        <f t="shared" si="1220"/>
        <v>0</v>
      </c>
      <c r="ED1013" s="19">
        <f t="shared" si="1221"/>
        <v>0</v>
      </c>
      <c r="EE1013" s="19">
        <f t="shared" si="1222"/>
        <v>0</v>
      </c>
      <c r="EF1013" s="50">
        <f t="shared" si="1223"/>
        <v>1</v>
      </c>
      <c r="EG1013" s="19">
        <f t="shared" si="1224"/>
        <v>0</v>
      </c>
      <c r="EH1013" s="19">
        <f t="shared" si="1225"/>
        <v>0</v>
      </c>
      <c r="EI1013" s="50">
        <f t="shared" si="1226"/>
        <v>1</v>
      </c>
      <c r="EJ1013" s="125">
        <f t="shared" si="1227"/>
        <v>0</v>
      </c>
      <c r="EK1013" t="str">
        <f t="shared" si="1228"/>
        <v/>
      </c>
      <c r="EL1013" t="str">
        <f t="shared" si="1229"/>
        <v/>
      </c>
      <c r="EM1013" t="str">
        <f t="shared" si="1230"/>
        <v/>
      </c>
      <c r="EN1013" t="str">
        <f t="shared" si="1231"/>
        <v/>
      </c>
      <c r="EO1013" t="str">
        <f t="shared" si="1232"/>
        <v/>
      </c>
      <c r="EP1013" t="str">
        <f t="shared" si="1233"/>
        <v/>
      </c>
      <c r="EQ1013" t="str">
        <f t="shared" si="1234"/>
        <v/>
      </c>
      <c r="ER1013" t="str">
        <f t="shared" si="1235"/>
        <v/>
      </c>
      <c r="ES1013" t="str">
        <f t="shared" si="1236"/>
        <v/>
      </c>
      <c r="ET1013" t="str">
        <f t="shared" si="1237"/>
        <v/>
      </c>
      <c r="EU1013" s="61" t="str">
        <f t="shared" si="1238"/>
        <v/>
      </c>
      <c r="EV1013" s="53" t="str">
        <f>IF(ISNUMBER(EK1013),EK1013*#REF!,"")</f>
        <v/>
      </c>
      <c r="EW1013" s="53" t="str">
        <f>IF(ISNUMBER(EL1013),EL1013*#REF!,"")</f>
        <v/>
      </c>
      <c r="EX1013" s="53" t="str">
        <f>IF(ISNUMBER(EM1013),EM1013*#REF!,"")</f>
        <v/>
      </c>
      <c r="EY1013" s="53" t="str">
        <f>IF(ISNUMBER(EN1013),EN1013*#REF!,"")</f>
        <v/>
      </c>
      <c r="EZ1013" s="53" t="str">
        <f>IF(ISNUMBER(EO1013),EO1013*#REF!,"")</f>
        <v/>
      </c>
      <c r="FA1013" s="53" t="str">
        <f>IF(ISNUMBER(EP1013),EP1013*#REF!,"")</f>
        <v/>
      </c>
      <c r="FB1013" s="53" t="str">
        <f>IF(ISNUMBER(EQ1013),EQ1013*#REF!,"")</f>
        <v/>
      </c>
      <c r="FC1013" s="53" t="str">
        <f>IF(ISNUMBER(ER1013),ER1013*#REF!,"")</f>
        <v/>
      </c>
      <c r="FD1013" s="53" t="str">
        <f>IF(ISNUMBER(ES1013),ES1013*#REF!,"")</f>
        <v/>
      </c>
      <c r="FE1013" s="53" t="str">
        <f>IF(ISNUMBER(ET1013),ET1013*#REF!,"")</f>
        <v/>
      </c>
      <c r="FF1013" s="52" t="str">
        <f>IF(ISNUMBER(EU1013),EU1013*#REF!,"")</f>
        <v/>
      </c>
      <c r="FG1013" s="55" t="str">
        <f t="shared" si="1239"/>
        <v/>
      </c>
      <c r="FH1013" s="55" t="str">
        <f t="shared" si="1240"/>
        <v/>
      </c>
      <c r="FI1013" s="55" t="str">
        <f t="shared" si="1241"/>
        <v/>
      </c>
      <c r="FJ1013" s="55" t="str">
        <f t="shared" si="1242"/>
        <v/>
      </c>
      <c r="FK1013" s="55" t="str">
        <f t="shared" si="1243"/>
        <v/>
      </c>
      <c r="FL1013" s="55" t="str">
        <f t="shared" si="1244"/>
        <v/>
      </c>
      <c r="FM1013" s="55" t="str">
        <f t="shared" si="1245"/>
        <v/>
      </c>
      <c r="FN1013" s="55" t="str">
        <f t="shared" si="1246"/>
        <v/>
      </c>
      <c r="FO1013" s="55" t="str">
        <f t="shared" si="1247"/>
        <v/>
      </c>
      <c r="FP1013" s="55" t="str">
        <f t="shared" si="1248"/>
        <v/>
      </c>
      <c r="FQ1013" s="59" t="str">
        <f t="shared" si="1249"/>
        <v/>
      </c>
      <c r="FR1013" s="53" t="str">
        <f t="shared" si="1202"/>
        <v/>
      </c>
      <c r="FS1013" s="53">
        <f t="shared" si="1250"/>
        <v>0</v>
      </c>
      <c r="FT1013" s="19">
        <f t="shared" si="1251"/>
        <v>1</v>
      </c>
      <c r="FU1013" s="19">
        <f t="shared" si="1252"/>
        <v>0</v>
      </c>
      <c r="FV1013" s="19">
        <f t="shared" si="1253"/>
        <v>0</v>
      </c>
      <c r="FW1013" s="50">
        <f t="shared" si="1254"/>
        <v>0</v>
      </c>
      <c r="FX1013" s="120">
        <f t="shared" si="1255"/>
        <v>0</v>
      </c>
      <c r="FY1013" s="120">
        <f t="shared" si="1256"/>
        <v>0</v>
      </c>
      <c r="FZ1013" s="120">
        <f t="shared" si="1257"/>
        <v>0</v>
      </c>
      <c r="GA1013" s="120">
        <f t="shared" si="1258"/>
        <v>0</v>
      </c>
      <c r="GB1013" s="120">
        <f t="shared" si="1259"/>
        <v>0</v>
      </c>
      <c r="GC1013" s="120">
        <f t="shared" si="1260"/>
        <v>0</v>
      </c>
      <c r="GD1013" s="120">
        <f t="shared" si="1261"/>
        <v>0</v>
      </c>
      <c r="GE1013" s="120">
        <f t="shared" si="1262"/>
        <v>0</v>
      </c>
      <c r="GF1013" s="120">
        <f t="shared" si="1263"/>
        <v>0</v>
      </c>
      <c r="GG1013">
        <f t="shared" si="1264"/>
        <v>0</v>
      </c>
      <c r="GH1013">
        <f t="shared" si="1265"/>
        <v>0</v>
      </c>
      <c r="GI1013">
        <v>6</v>
      </c>
      <c r="GJ1013" t="str">
        <f t="shared" si="1266"/>
        <v/>
      </c>
    </row>
    <row r="1014" spans="1:192" x14ac:dyDescent="0.2">
      <c r="A1014" s="50">
        <f t="shared" si="1267"/>
        <v>1013</v>
      </c>
      <c r="B1014" s="58" t="s">
        <v>135</v>
      </c>
      <c r="C1014" s="58" t="s">
        <v>367</v>
      </c>
      <c r="D1014" s="58"/>
      <c r="E1014" s="58"/>
      <c r="F1014" s="19">
        <v>3445838</v>
      </c>
      <c r="G1014" s="19">
        <v>5550315</v>
      </c>
      <c r="H1014" s="77">
        <f t="shared" si="1206"/>
        <v>445785.23480000003</v>
      </c>
      <c r="I1014" s="77">
        <f t="shared" si="1207"/>
        <v>5548534.6639999999</v>
      </c>
      <c r="J1014" s="19">
        <v>120.33</v>
      </c>
      <c r="K1014" s="83" t="s">
        <v>1333</v>
      </c>
      <c r="L1014" s="83">
        <v>47</v>
      </c>
      <c r="M1014" s="83"/>
      <c r="O1014" s="19">
        <f>J1014+3</f>
        <v>123.33</v>
      </c>
      <c r="Q1014" s="58" t="s">
        <v>2844</v>
      </c>
      <c r="R1014" s="58" t="s">
        <v>2905</v>
      </c>
      <c r="S1014" s="58" t="s">
        <v>1327</v>
      </c>
      <c r="T1014" s="241" t="str">
        <f t="shared" si="1208"/>
        <v>T</v>
      </c>
      <c r="U1014" s="241" t="str">
        <f t="shared" si="1209"/>
        <v>M</v>
      </c>
      <c r="V1014" s="241" t="str">
        <f t="shared" si="1210"/>
        <v>-</v>
      </c>
      <c r="W1014" s="241" t="str">
        <f t="shared" si="1201"/>
        <v>-</v>
      </c>
      <c r="X1014" s="260">
        <f t="shared" si="1269"/>
        <v>6</v>
      </c>
      <c r="Y1014" s="261" t="str">
        <f t="shared" si="1203"/>
        <v/>
      </c>
      <c r="Z1014" s="68"/>
      <c r="AA1014" s="69">
        <v>40102</v>
      </c>
      <c r="AB1014" s="77">
        <v>3</v>
      </c>
      <c r="AC1014" s="58"/>
      <c r="AD1014" s="58" t="s">
        <v>2571</v>
      </c>
      <c r="AE1014" s="68"/>
      <c r="AF1014" s="83">
        <v>65.2</v>
      </c>
      <c r="AG1014" s="83">
        <v>13100</v>
      </c>
      <c r="AH1014" s="83">
        <v>5.86</v>
      </c>
      <c r="AI1014" s="83"/>
      <c r="AJ1014" s="83"/>
      <c r="AK1014" s="83"/>
      <c r="AL1014" s="83"/>
      <c r="AM1014" s="83"/>
      <c r="AN1014" s="58"/>
      <c r="AO1014" s="58"/>
      <c r="AP1014" s="83"/>
      <c r="AQ1014" s="58">
        <v>8100</v>
      </c>
      <c r="AR1014" s="58"/>
      <c r="AS1014" s="193">
        <f>SUM(AU1014:BN1014)+SUM(BO1014:CL1014)/1000</f>
        <v>8482.32</v>
      </c>
      <c r="AT1014" s="248" t="str">
        <f>FR1014</f>
        <v/>
      </c>
      <c r="AU1014" s="58">
        <v>2650</v>
      </c>
      <c r="AV1014" s="58">
        <v>42</v>
      </c>
      <c r="AW1014" s="58">
        <v>341</v>
      </c>
      <c r="AX1014" s="58">
        <v>4710</v>
      </c>
      <c r="AY1014" s="64">
        <v>64.7</v>
      </c>
      <c r="AZ1014" s="68">
        <v>561</v>
      </c>
      <c r="BA1014" s="58">
        <v>3.54</v>
      </c>
      <c r="BB1014" s="58">
        <v>80</v>
      </c>
      <c r="BC1014" s="58">
        <v>13.8</v>
      </c>
      <c r="BD1014" s="58">
        <v>5.98</v>
      </c>
      <c r="BE1014" s="58">
        <v>2.91</v>
      </c>
      <c r="BF1014" s="58">
        <v>0.57999999999999996</v>
      </c>
      <c r="BG1014" s="58">
        <v>0.59</v>
      </c>
      <c r="BH1014" s="64">
        <v>4.38</v>
      </c>
      <c r="BI1014" s="58">
        <v>0.03</v>
      </c>
      <c r="BJ1014" s="58"/>
      <c r="BK1014" s="58"/>
      <c r="BL1014" s="58"/>
      <c r="BM1014" s="58"/>
      <c r="BN1014" s="68"/>
      <c r="BO1014" s="81"/>
      <c r="BP1014" s="81"/>
      <c r="BQ1014" s="94">
        <v>120</v>
      </c>
      <c r="BR1014" s="81">
        <v>830</v>
      </c>
      <c r="BS1014" s="81"/>
      <c r="BT1014" s="81"/>
      <c r="BU1014" s="81"/>
      <c r="BV1014" s="81"/>
      <c r="BW1014" s="81">
        <v>330</v>
      </c>
      <c r="BX1014" s="81"/>
      <c r="BY1014" s="81"/>
      <c r="BZ1014" s="81"/>
      <c r="CA1014" s="81"/>
      <c r="CB1014" s="81"/>
      <c r="CC1014" s="81">
        <v>530</v>
      </c>
      <c r="CD1014" s="81"/>
      <c r="CE1014" s="81"/>
      <c r="CF1014" s="81"/>
      <c r="CG1014" s="81"/>
      <c r="CH1014" s="81"/>
      <c r="CI1014" s="81"/>
      <c r="CJ1014" s="81"/>
      <c r="CK1014" s="81"/>
      <c r="CL1014" s="82"/>
      <c r="CM1014" s="58">
        <v>1.3</v>
      </c>
      <c r="CN1014" s="90">
        <v>476.5</v>
      </c>
      <c r="CO1014" s="81"/>
      <c r="CP1014" s="58"/>
      <c r="CQ1014" s="68"/>
      <c r="CR1014">
        <v>28.7</v>
      </c>
      <c r="DB1014" s="103"/>
      <c r="DC1014" s="103"/>
      <c r="DD1014" s="103"/>
      <c r="DE1014" s="103"/>
      <c r="DF1014" s="103"/>
      <c r="DG1014" s="103"/>
      <c r="DH1014" s="103"/>
      <c r="DI1014" s="103"/>
      <c r="DJ1014" s="103">
        <f>SUM(DL1014:DM1014)</f>
        <v>6.6</v>
      </c>
      <c r="DK1014" s="103"/>
      <c r="DL1014" s="103">
        <v>2.9</v>
      </c>
      <c r="DM1014" s="103">
        <v>3.7</v>
      </c>
      <c r="DN1014" s="103"/>
      <c r="DO1014" s="103"/>
      <c r="DP1014" s="103"/>
      <c r="DQ1014" s="103"/>
      <c r="DR1014" s="103"/>
      <c r="DS1014" s="104"/>
      <c r="DT1014" s="50">
        <f t="shared" si="1211"/>
        <v>0</v>
      </c>
      <c r="DU1014" s="73">
        <f t="shared" si="1212"/>
        <v>0</v>
      </c>
      <c r="DV1014" s="73">
        <f t="shared" si="1213"/>
        <v>1</v>
      </c>
      <c r="DW1014" s="73">
        <f t="shared" si="1214"/>
        <v>0</v>
      </c>
      <c r="DX1014" s="73">
        <f t="shared" si="1215"/>
        <v>0</v>
      </c>
      <c r="DY1014" s="125">
        <f t="shared" si="1216"/>
        <v>0</v>
      </c>
      <c r="DZ1014" s="73">
        <f t="shared" si="1217"/>
        <v>0</v>
      </c>
      <c r="EA1014" s="19">
        <f t="shared" si="1218"/>
        <v>1</v>
      </c>
      <c r="EB1014" s="50">
        <f t="shared" si="1219"/>
        <v>0</v>
      </c>
      <c r="EC1014" s="19">
        <f t="shared" si="1220"/>
        <v>0</v>
      </c>
      <c r="ED1014" s="19">
        <f t="shared" si="1221"/>
        <v>1</v>
      </c>
      <c r="EE1014" s="19">
        <f t="shared" si="1222"/>
        <v>0</v>
      </c>
      <c r="EF1014" s="50">
        <f t="shared" si="1223"/>
        <v>0</v>
      </c>
      <c r="EG1014" s="19">
        <f t="shared" si="1224"/>
        <v>1</v>
      </c>
      <c r="EH1014" s="19">
        <f t="shared" si="1225"/>
        <v>0</v>
      </c>
      <c r="EI1014" s="50">
        <f t="shared" si="1226"/>
        <v>0</v>
      </c>
      <c r="EJ1014" s="125">
        <f t="shared" si="1227"/>
        <v>2</v>
      </c>
      <c r="EK1014">
        <f t="shared" si="1228"/>
        <v>2650</v>
      </c>
      <c r="EL1014">
        <f t="shared" si="1229"/>
        <v>80</v>
      </c>
      <c r="EM1014">
        <f t="shared" si="1230"/>
        <v>42</v>
      </c>
      <c r="EN1014">
        <f t="shared" si="1231"/>
        <v>341</v>
      </c>
      <c r="EO1014">
        <f t="shared" si="1232"/>
        <v>0.57999999999999996</v>
      </c>
      <c r="EP1014">
        <f t="shared" si="1233"/>
        <v>2.91</v>
      </c>
      <c r="EQ1014">
        <f t="shared" si="1234"/>
        <v>561</v>
      </c>
      <c r="ER1014" t="str">
        <f t="shared" si="1235"/>
        <v/>
      </c>
      <c r="ES1014" t="str">
        <f t="shared" si="1236"/>
        <v/>
      </c>
      <c r="ET1014">
        <f t="shared" si="1237"/>
        <v>64.7</v>
      </c>
      <c r="EU1014" s="61">
        <f t="shared" si="1238"/>
        <v>4710</v>
      </c>
      <c r="EV1014" s="53" t="e">
        <f>IF(ISNUMBER(EK1014),EK1014*#REF!,"")</f>
        <v>#REF!</v>
      </c>
      <c r="EW1014" s="53" t="e">
        <f>IF(ISNUMBER(EL1014),EL1014*#REF!,"")</f>
        <v>#REF!</v>
      </c>
      <c r="EX1014" s="53" t="e">
        <f>IF(ISNUMBER(EM1014),EM1014*#REF!,"")</f>
        <v>#REF!</v>
      </c>
      <c r="EY1014" s="53" t="e">
        <f>IF(ISNUMBER(EN1014),EN1014*#REF!,"")</f>
        <v>#REF!</v>
      </c>
      <c r="EZ1014" s="53" t="e">
        <f>IF(ISNUMBER(EO1014),EO1014*#REF!,"")</f>
        <v>#REF!</v>
      </c>
      <c r="FA1014" s="53" t="e">
        <f>IF(ISNUMBER(EP1014),EP1014*#REF!,"")</f>
        <v>#REF!</v>
      </c>
      <c r="FB1014" s="53" t="e">
        <f>IF(ISNUMBER(EQ1014),EQ1014*#REF!,"")</f>
        <v>#REF!</v>
      </c>
      <c r="FC1014" s="53" t="str">
        <f>IF(ISNUMBER(ER1014),ER1014*#REF!,"")</f>
        <v/>
      </c>
      <c r="FD1014" s="53" t="str">
        <f>IF(ISNUMBER(ES1014),ES1014*#REF!,"")</f>
        <v/>
      </c>
      <c r="FE1014" s="53" t="e">
        <f>IF(ISNUMBER(ET1014),ET1014*#REF!,"")</f>
        <v>#REF!</v>
      </c>
      <c r="FF1014" s="52" t="e">
        <f>IF(ISNUMBER(EU1014),EU1014*#REF!,"")</f>
        <v>#REF!</v>
      </c>
      <c r="FG1014" s="55" t="str">
        <f t="shared" si="1239"/>
        <v/>
      </c>
      <c r="FH1014" s="55" t="str">
        <f t="shared" si="1240"/>
        <v/>
      </c>
      <c r="FI1014" s="55" t="str">
        <f t="shared" si="1241"/>
        <v/>
      </c>
      <c r="FJ1014" s="55" t="str">
        <f t="shared" si="1242"/>
        <v/>
      </c>
      <c r="FK1014" s="55" t="str">
        <f t="shared" si="1243"/>
        <v/>
      </c>
      <c r="FL1014" s="55" t="str">
        <f t="shared" si="1244"/>
        <v/>
      </c>
      <c r="FM1014" s="55" t="str">
        <f t="shared" si="1245"/>
        <v/>
      </c>
      <c r="FN1014" s="55" t="str">
        <f t="shared" si="1246"/>
        <v/>
      </c>
      <c r="FO1014" s="55" t="str">
        <f t="shared" si="1247"/>
        <v/>
      </c>
      <c r="FP1014" s="55" t="str">
        <f t="shared" si="1248"/>
        <v/>
      </c>
      <c r="FQ1014" s="59" t="str">
        <f t="shared" si="1249"/>
        <v/>
      </c>
      <c r="FR1014" s="53" t="str">
        <f t="shared" si="1202"/>
        <v/>
      </c>
      <c r="FS1014" s="53" t="e">
        <f t="shared" si="1250"/>
        <v>#VALUE!</v>
      </c>
      <c r="FT1014" s="19" t="e">
        <f t="shared" si="1251"/>
        <v>#VALUE!</v>
      </c>
      <c r="FU1014" s="19" t="e">
        <f t="shared" si="1252"/>
        <v>#VALUE!</v>
      </c>
      <c r="FV1014" s="19" t="e">
        <f t="shared" si="1253"/>
        <v>#VALUE!</v>
      </c>
      <c r="FW1014" s="50" t="e">
        <f t="shared" si="1254"/>
        <v>#VALUE!</v>
      </c>
      <c r="FX1014" s="120">
        <f t="shared" si="1255"/>
        <v>0</v>
      </c>
      <c r="FY1014" s="120">
        <f t="shared" si="1256"/>
        <v>0</v>
      </c>
      <c r="FZ1014" s="120">
        <f t="shared" si="1257"/>
        <v>0</v>
      </c>
      <c r="GA1014" s="120">
        <f t="shared" si="1258"/>
        <v>0</v>
      </c>
      <c r="GB1014" s="120">
        <f t="shared" si="1259"/>
        <v>0</v>
      </c>
      <c r="GC1014" s="120">
        <f t="shared" si="1260"/>
        <v>0</v>
      </c>
      <c r="GD1014" s="120">
        <f t="shared" si="1261"/>
        <v>0</v>
      </c>
      <c r="GE1014" s="120">
        <f t="shared" si="1262"/>
        <v>0</v>
      </c>
      <c r="GF1014" s="120">
        <f t="shared" si="1263"/>
        <v>0</v>
      </c>
      <c r="GG1014">
        <f t="shared" si="1264"/>
        <v>0</v>
      </c>
      <c r="GH1014">
        <f t="shared" si="1265"/>
        <v>0</v>
      </c>
      <c r="GI1014">
        <v>6</v>
      </c>
      <c r="GJ1014" t="str">
        <f t="shared" si="1266"/>
        <v/>
      </c>
    </row>
    <row r="1015" spans="1:192" x14ac:dyDescent="0.2">
      <c r="A1015" s="50">
        <f t="shared" si="1267"/>
        <v>1014</v>
      </c>
      <c r="B1015" s="58" t="s">
        <v>135</v>
      </c>
      <c r="C1015" s="58" t="s">
        <v>367</v>
      </c>
      <c r="D1015" s="58"/>
      <c r="E1015" s="58"/>
      <c r="F1015" s="19">
        <v>3445838</v>
      </c>
      <c r="G1015" s="19">
        <v>5550315</v>
      </c>
      <c r="H1015" s="77">
        <f t="shared" si="1206"/>
        <v>445785.23480000003</v>
      </c>
      <c r="I1015" s="77">
        <f t="shared" si="1207"/>
        <v>5548534.6639999999</v>
      </c>
      <c r="J1015" s="19">
        <v>120.33</v>
      </c>
      <c r="K1015" s="83" t="s">
        <v>1333</v>
      </c>
      <c r="L1015" s="83">
        <v>47</v>
      </c>
      <c r="M1015" s="83"/>
      <c r="O1015" s="19">
        <f>J1015+3</f>
        <v>123.33</v>
      </c>
      <c r="Q1015" s="58" t="s">
        <v>2844</v>
      </c>
      <c r="R1015" s="58" t="s">
        <v>2905</v>
      </c>
      <c r="S1015" s="58" t="s">
        <v>1327</v>
      </c>
      <c r="T1015" s="241" t="str">
        <f t="shared" si="1208"/>
        <v>-</v>
      </c>
      <c r="U1015" s="241" t="str">
        <f t="shared" si="1209"/>
        <v>-</v>
      </c>
      <c r="V1015" s="241" t="str">
        <f t="shared" si="1210"/>
        <v>-</v>
      </c>
      <c r="W1015" s="241" t="str">
        <f t="shared" si="1201"/>
        <v>-</v>
      </c>
      <c r="X1015" s="260">
        <f t="shared" si="1269"/>
        <v>6</v>
      </c>
      <c r="Y1015" s="261" t="str">
        <f t="shared" si="1203"/>
        <v/>
      </c>
      <c r="Z1015" s="68"/>
      <c r="AA1015" s="69">
        <v>40701</v>
      </c>
      <c r="AB1015" s="77">
        <v>4</v>
      </c>
      <c r="AC1015" s="58" t="s">
        <v>858</v>
      </c>
      <c r="AD1015" s="58" t="s">
        <v>1440</v>
      </c>
      <c r="AE1015" s="70" t="s">
        <v>1431</v>
      </c>
      <c r="AF1015" s="83" t="s">
        <v>3088</v>
      </c>
      <c r="AG1015" s="83"/>
      <c r="AH1015" s="83"/>
      <c r="AI1015" s="83"/>
      <c r="AJ1015" s="83"/>
      <c r="AK1015" s="83"/>
      <c r="AL1015" s="83"/>
      <c r="AM1015" s="83"/>
      <c r="AN1015" s="58"/>
      <c r="AO1015" s="58"/>
      <c r="AP1015" s="83"/>
      <c r="AQ1015" s="58"/>
      <c r="AR1015" s="58"/>
      <c r="AS1015" s="204"/>
      <c r="AT1015" s="249"/>
      <c r="AU1015" s="65"/>
      <c r="AV1015" s="65"/>
      <c r="AW1015" s="65"/>
      <c r="AX1015" s="65"/>
      <c r="AY1015" s="126"/>
      <c r="AZ1015" s="70"/>
      <c r="BA1015" s="58"/>
      <c r="BB1015" s="58"/>
      <c r="BC1015" s="58"/>
      <c r="BD1015" s="58"/>
      <c r="BE1015" s="58"/>
      <c r="BF1015" s="58"/>
      <c r="BG1015" s="58"/>
      <c r="BH1015" s="64"/>
      <c r="BI1015" s="58"/>
      <c r="BJ1015" s="58"/>
      <c r="BK1015" s="58"/>
      <c r="BL1015" s="58"/>
      <c r="BM1015" s="58"/>
      <c r="BN1015" s="68"/>
      <c r="BO1015" s="81"/>
      <c r="BP1015" s="81"/>
      <c r="BQ1015" s="94"/>
      <c r="BR1015" s="81"/>
      <c r="BS1015" s="81"/>
      <c r="BT1015" s="81"/>
      <c r="BU1015" s="81"/>
      <c r="BV1015" s="81"/>
      <c r="BW1015" s="81"/>
      <c r="BX1015" s="81"/>
      <c r="BY1015" s="81"/>
      <c r="BZ1015" s="81"/>
      <c r="CA1015" s="81"/>
      <c r="CB1015" s="81"/>
      <c r="CC1015" s="81"/>
      <c r="CD1015" s="81"/>
      <c r="CE1015" s="81"/>
      <c r="CF1015" s="81"/>
      <c r="CG1015" s="81"/>
      <c r="CH1015" s="81"/>
      <c r="CI1015" s="81"/>
      <c r="CJ1015" s="81"/>
      <c r="CK1015" s="81"/>
      <c r="CL1015" s="82"/>
      <c r="CM1015" s="58"/>
      <c r="CN1015" s="105"/>
      <c r="CO1015" s="81"/>
      <c r="CP1015" s="58"/>
      <c r="CQ1015" s="68"/>
      <c r="DB1015" s="103">
        <v>-64.900000000000006</v>
      </c>
      <c r="DC1015" s="90" t="s">
        <v>2388</v>
      </c>
      <c r="DD1015" s="103"/>
      <c r="DE1015" s="103"/>
      <c r="DF1015" s="103"/>
      <c r="DG1015" s="103">
        <v>-9.39</v>
      </c>
      <c r="DH1015" s="103"/>
      <c r="DI1015" s="103"/>
      <c r="DJ1015" s="103"/>
      <c r="DK1015" s="103"/>
      <c r="DL1015" s="103"/>
      <c r="DM1015" s="103"/>
      <c r="DN1015" s="103"/>
      <c r="DO1015" s="103"/>
      <c r="DP1015" s="103"/>
      <c r="DQ1015" s="103"/>
      <c r="DR1015" s="103"/>
      <c r="DS1015" s="104"/>
      <c r="DT1015" s="50">
        <f t="shared" si="1211"/>
        <v>0</v>
      </c>
      <c r="DU1015" s="73">
        <f t="shared" si="1212"/>
        <v>0</v>
      </c>
      <c r="DV1015" s="73">
        <f t="shared" si="1213"/>
        <v>1</v>
      </c>
      <c r="DW1015" s="73">
        <f t="shared" si="1214"/>
        <v>0</v>
      </c>
      <c r="DX1015" s="73">
        <f t="shared" si="1215"/>
        <v>0</v>
      </c>
      <c r="DY1015" s="125">
        <f t="shared" si="1216"/>
        <v>0</v>
      </c>
      <c r="DZ1015" s="73">
        <f t="shared" si="1217"/>
        <v>0</v>
      </c>
      <c r="EA1015" s="19">
        <f t="shared" si="1218"/>
        <v>0</v>
      </c>
      <c r="EB1015" s="50">
        <f t="shared" si="1219"/>
        <v>1</v>
      </c>
      <c r="EC1015" s="19">
        <f t="shared" si="1220"/>
        <v>0</v>
      </c>
      <c r="ED1015" s="19">
        <f t="shared" si="1221"/>
        <v>0</v>
      </c>
      <c r="EE1015" s="19">
        <f t="shared" si="1222"/>
        <v>0</v>
      </c>
      <c r="EF1015" s="50">
        <f t="shared" si="1223"/>
        <v>1</v>
      </c>
      <c r="EG1015" s="19">
        <f t="shared" si="1224"/>
        <v>1</v>
      </c>
      <c r="EH1015" s="19">
        <f t="shared" si="1225"/>
        <v>0</v>
      </c>
      <c r="EI1015" s="50">
        <f t="shared" si="1226"/>
        <v>0</v>
      </c>
      <c r="EJ1015" s="125">
        <f t="shared" si="1227"/>
        <v>0</v>
      </c>
      <c r="EK1015" t="str">
        <f t="shared" si="1228"/>
        <v/>
      </c>
      <c r="EL1015" t="str">
        <f t="shared" si="1229"/>
        <v/>
      </c>
      <c r="EM1015" t="str">
        <f t="shared" si="1230"/>
        <v/>
      </c>
      <c r="EN1015" t="str">
        <f t="shared" si="1231"/>
        <v/>
      </c>
      <c r="EO1015" t="str">
        <f t="shared" si="1232"/>
        <v/>
      </c>
      <c r="EP1015" t="str">
        <f t="shared" si="1233"/>
        <v/>
      </c>
      <c r="EQ1015" t="str">
        <f t="shared" si="1234"/>
        <v/>
      </c>
      <c r="ER1015" t="str">
        <f t="shared" si="1235"/>
        <v/>
      </c>
      <c r="ES1015" t="str">
        <f t="shared" si="1236"/>
        <v/>
      </c>
      <c r="ET1015" t="str">
        <f t="shared" si="1237"/>
        <v/>
      </c>
      <c r="EU1015" s="61" t="str">
        <f t="shared" si="1238"/>
        <v/>
      </c>
      <c r="EV1015" s="53" t="str">
        <f>IF(ISNUMBER(EK1015),EK1015*#REF!,"")</f>
        <v/>
      </c>
      <c r="EW1015" s="53" t="str">
        <f>IF(ISNUMBER(EL1015),EL1015*#REF!,"")</f>
        <v/>
      </c>
      <c r="EX1015" s="53" t="str">
        <f>IF(ISNUMBER(EM1015),EM1015*#REF!,"")</f>
        <v/>
      </c>
      <c r="EY1015" s="53" t="str">
        <f>IF(ISNUMBER(EN1015),EN1015*#REF!,"")</f>
        <v/>
      </c>
      <c r="EZ1015" s="53" t="str">
        <f>IF(ISNUMBER(EO1015),EO1015*#REF!,"")</f>
        <v/>
      </c>
      <c r="FA1015" s="53" t="str">
        <f>IF(ISNUMBER(EP1015),EP1015*#REF!,"")</f>
        <v/>
      </c>
      <c r="FB1015" s="53" t="str">
        <f>IF(ISNUMBER(EQ1015),EQ1015*#REF!,"")</f>
        <v/>
      </c>
      <c r="FC1015" s="53" t="str">
        <f>IF(ISNUMBER(ER1015),ER1015*#REF!,"")</f>
        <v/>
      </c>
      <c r="FD1015" s="53" t="str">
        <f>IF(ISNUMBER(ES1015),ES1015*#REF!,"")</f>
        <v/>
      </c>
      <c r="FE1015" s="53" t="str">
        <f>IF(ISNUMBER(ET1015),ET1015*#REF!,"")</f>
        <v/>
      </c>
      <c r="FF1015" s="52" t="str">
        <f>IF(ISNUMBER(EU1015),EU1015*#REF!,"")</f>
        <v/>
      </c>
      <c r="FG1015" s="55" t="str">
        <f t="shared" si="1239"/>
        <v/>
      </c>
      <c r="FH1015" s="55" t="str">
        <f t="shared" si="1240"/>
        <v/>
      </c>
      <c r="FI1015" s="55" t="str">
        <f t="shared" si="1241"/>
        <v/>
      </c>
      <c r="FJ1015" s="55" t="str">
        <f t="shared" si="1242"/>
        <v/>
      </c>
      <c r="FK1015" s="55" t="str">
        <f t="shared" si="1243"/>
        <v/>
      </c>
      <c r="FL1015" s="55" t="str">
        <f t="shared" si="1244"/>
        <v/>
      </c>
      <c r="FM1015" s="55" t="str">
        <f t="shared" si="1245"/>
        <v/>
      </c>
      <c r="FN1015" s="55" t="str">
        <f t="shared" si="1246"/>
        <v/>
      </c>
      <c r="FO1015" s="55" t="str">
        <f t="shared" si="1247"/>
        <v/>
      </c>
      <c r="FP1015" s="55" t="str">
        <f t="shared" si="1248"/>
        <v/>
      </c>
      <c r="FQ1015" s="59" t="str">
        <f t="shared" si="1249"/>
        <v/>
      </c>
      <c r="FR1015" s="53" t="str">
        <f t="shared" si="1202"/>
        <v/>
      </c>
      <c r="FS1015" s="53">
        <f t="shared" si="1250"/>
        <v>0</v>
      </c>
      <c r="FT1015" s="19">
        <f t="shared" si="1251"/>
        <v>1</v>
      </c>
      <c r="FU1015" s="19">
        <f t="shared" si="1252"/>
        <v>0</v>
      </c>
      <c r="FV1015" s="19">
        <f t="shared" si="1253"/>
        <v>0</v>
      </c>
      <c r="FW1015" s="50">
        <f t="shared" si="1254"/>
        <v>0</v>
      </c>
      <c r="FX1015" s="120">
        <f t="shared" si="1255"/>
        <v>0</v>
      </c>
      <c r="FY1015" s="120">
        <f t="shared" si="1256"/>
        <v>0</v>
      </c>
      <c r="FZ1015" s="120">
        <f t="shared" si="1257"/>
        <v>0</v>
      </c>
      <c r="GA1015" s="120">
        <f t="shared" si="1258"/>
        <v>0</v>
      </c>
      <c r="GB1015" s="120">
        <f t="shared" si="1259"/>
        <v>0</v>
      </c>
      <c r="GC1015" s="120">
        <f t="shared" si="1260"/>
        <v>0</v>
      </c>
      <c r="GD1015" s="120">
        <f t="shared" si="1261"/>
        <v>0</v>
      </c>
      <c r="GE1015" s="120">
        <f t="shared" si="1262"/>
        <v>0</v>
      </c>
      <c r="GF1015" s="120">
        <f t="shared" si="1263"/>
        <v>0</v>
      </c>
      <c r="GG1015">
        <f t="shared" si="1264"/>
        <v>0</v>
      </c>
      <c r="GH1015">
        <f t="shared" si="1265"/>
        <v>0</v>
      </c>
      <c r="GI1015">
        <v>6</v>
      </c>
      <c r="GJ1015" t="str">
        <f t="shared" si="1266"/>
        <v/>
      </c>
    </row>
    <row r="1016" spans="1:192" x14ac:dyDescent="0.2">
      <c r="A1016" s="50">
        <f t="shared" si="1267"/>
        <v>1015</v>
      </c>
      <c r="B1016" s="58" t="s">
        <v>135</v>
      </c>
      <c r="C1016" s="58" t="s">
        <v>376</v>
      </c>
      <c r="D1016" s="58"/>
      <c r="E1016" s="58"/>
      <c r="F1016" s="19">
        <v>3445574</v>
      </c>
      <c r="G1016" s="19">
        <v>5550968</v>
      </c>
      <c r="H1016" s="77">
        <f t="shared" si="1206"/>
        <v>445521.34040000004</v>
      </c>
      <c r="I1016" s="77">
        <f t="shared" si="1207"/>
        <v>5549187.4028000003</v>
      </c>
      <c r="J1016" s="19">
        <v>119.75</v>
      </c>
      <c r="K1016" s="83" t="s">
        <v>1333</v>
      </c>
      <c r="L1016" s="19">
        <v>65</v>
      </c>
      <c r="M1016" s="83"/>
      <c r="O1016" s="19">
        <v>120.45</v>
      </c>
      <c r="Q1016" s="58" t="s">
        <v>2844</v>
      </c>
      <c r="R1016" s="58" t="s">
        <v>2905</v>
      </c>
      <c r="S1016" s="58" t="s">
        <v>1327</v>
      </c>
      <c r="T1016" s="241" t="str">
        <f t="shared" si="1208"/>
        <v>T</v>
      </c>
      <c r="U1016" s="241" t="str">
        <f t="shared" si="1209"/>
        <v>M</v>
      </c>
      <c r="V1016" s="241" t="str">
        <f t="shared" si="1210"/>
        <v>-</v>
      </c>
      <c r="W1016" s="241" t="str">
        <f t="shared" si="1201"/>
        <v>-</v>
      </c>
      <c r="X1016" s="260">
        <f t="shared" si="1269"/>
        <v>6</v>
      </c>
      <c r="Y1016" s="261" t="str">
        <f t="shared" si="1203"/>
        <v/>
      </c>
      <c r="Z1016" s="68"/>
      <c r="AA1016" s="69" t="s">
        <v>2114</v>
      </c>
      <c r="AB1016" s="77">
        <v>1</v>
      </c>
      <c r="AC1016" s="58" t="s">
        <v>889</v>
      </c>
      <c r="AD1016" s="58" t="s">
        <v>2590</v>
      </c>
      <c r="AE1016" s="68"/>
      <c r="AF1016" s="83">
        <v>49.2</v>
      </c>
      <c r="AG1016" s="83"/>
      <c r="AH1016" s="83"/>
      <c r="AI1016" s="83"/>
      <c r="AJ1016" s="83">
        <v>1.0041899999999999</v>
      </c>
      <c r="AK1016" s="83">
        <v>14.5</v>
      </c>
      <c r="AL1016" s="83"/>
      <c r="AM1016" s="83">
        <v>2.67</v>
      </c>
      <c r="AN1016" s="58"/>
      <c r="AO1016" s="58"/>
      <c r="AP1016" s="83"/>
      <c r="AQ1016" s="58"/>
      <c r="AR1016" s="58"/>
      <c r="AS1016" s="193">
        <f>SUM(AU1016:BN1016)+SUM(BO1016:CL1016)/1000</f>
        <v>6578.5942999999997</v>
      </c>
      <c r="AT1016" s="248" t="str">
        <f>FR1016</f>
        <v/>
      </c>
      <c r="AU1016" s="58">
        <v>2031</v>
      </c>
      <c r="AV1016" s="58">
        <v>35.99</v>
      </c>
      <c r="AW1016" s="58">
        <v>300.5</v>
      </c>
      <c r="AX1016" s="58">
        <v>3602</v>
      </c>
      <c r="AY1016" s="64">
        <v>105.4</v>
      </c>
      <c r="AZ1016" s="68">
        <v>333</v>
      </c>
      <c r="BA1016" s="58">
        <v>4.1740000000000004</v>
      </c>
      <c r="BB1016" s="58">
        <v>82.66</v>
      </c>
      <c r="BC1016" s="58">
        <v>9.7119999999999997</v>
      </c>
      <c r="BD1016" s="58">
        <v>4.1909999999999998</v>
      </c>
      <c r="BE1016" s="58">
        <v>1.052</v>
      </c>
      <c r="BF1016" s="58">
        <v>0.32100000000000001</v>
      </c>
      <c r="BG1016" s="58"/>
      <c r="BH1016" s="64">
        <v>1.966</v>
      </c>
      <c r="BI1016" s="58">
        <v>2.4E-2</v>
      </c>
      <c r="BJ1016" s="58"/>
      <c r="BK1016" s="58"/>
      <c r="BL1016" s="58"/>
      <c r="BM1016" s="58">
        <v>66.42</v>
      </c>
      <c r="BN1016" s="68"/>
      <c r="BO1016" s="81"/>
      <c r="BP1016" s="81">
        <v>152</v>
      </c>
      <c r="BQ1016" s="95">
        <v>26.3</v>
      </c>
      <c r="BR1016" s="81">
        <v>6</v>
      </c>
      <c r="BS1016" s="81"/>
      <c r="BT1016" s="81"/>
      <c r="BU1016" s="81"/>
      <c r="BV1016" s="81"/>
      <c r="BW1016" s="81"/>
      <c r="BX1016" s="81"/>
      <c r="BY1016" s="81"/>
      <c r="BZ1016" s="81"/>
      <c r="CA1016" s="81"/>
      <c r="CB1016" s="81"/>
      <c r="CC1016" s="81"/>
      <c r="CD1016" s="81"/>
      <c r="CE1016" s="81"/>
      <c r="CF1016" s="81"/>
      <c r="CG1016" s="81"/>
      <c r="CH1016" s="81"/>
      <c r="CI1016" s="81"/>
      <c r="CJ1016" s="81"/>
      <c r="CK1016" s="81"/>
      <c r="CL1016" s="82"/>
      <c r="CM1016" s="58"/>
      <c r="CN1016" s="90">
        <v>323</v>
      </c>
      <c r="CO1016" s="81"/>
      <c r="CP1016" s="58"/>
      <c r="CQ1016" s="68"/>
      <c r="DB1016" s="103"/>
      <c r="DC1016" s="103"/>
      <c r="DD1016" s="103"/>
      <c r="DE1016" s="103"/>
      <c r="DF1016" s="103"/>
      <c r="DG1016" s="103"/>
      <c r="DH1016" s="103"/>
      <c r="DI1016" s="103"/>
      <c r="DJ1016" s="103"/>
      <c r="DK1016" s="103"/>
      <c r="DL1016" s="103"/>
      <c r="DM1016" s="103"/>
      <c r="DN1016" s="103"/>
      <c r="DO1016" s="103"/>
      <c r="DP1016" s="103"/>
      <c r="DQ1016" s="103"/>
      <c r="DR1016" s="103"/>
      <c r="DS1016" s="104"/>
      <c r="DT1016" s="50">
        <f t="shared" si="1211"/>
        <v>1</v>
      </c>
      <c r="DU1016" s="73">
        <f t="shared" si="1212"/>
        <v>0</v>
      </c>
      <c r="DV1016" s="73">
        <f t="shared" si="1213"/>
        <v>1</v>
      </c>
      <c r="DW1016" s="73">
        <f t="shared" si="1214"/>
        <v>0</v>
      </c>
      <c r="DX1016" s="73">
        <f t="shared" si="1215"/>
        <v>0</v>
      </c>
      <c r="DY1016" s="125">
        <f t="shared" si="1216"/>
        <v>0</v>
      </c>
      <c r="DZ1016" s="73">
        <f t="shared" si="1217"/>
        <v>0</v>
      </c>
      <c r="EA1016" s="19">
        <f t="shared" si="1218"/>
        <v>1</v>
      </c>
      <c r="EB1016" s="50">
        <f t="shared" si="1219"/>
        <v>0</v>
      </c>
      <c r="EC1016" s="19">
        <f t="shared" si="1220"/>
        <v>0</v>
      </c>
      <c r="ED1016" s="19">
        <f t="shared" si="1221"/>
        <v>1</v>
      </c>
      <c r="EE1016" s="19">
        <f t="shared" si="1222"/>
        <v>0</v>
      </c>
      <c r="EF1016" s="50">
        <f t="shared" si="1223"/>
        <v>0</v>
      </c>
      <c r="EG1016" s="19">
        <f t="shared" si="1224"/>
        <v>1</v>
      </c>
      <c r="EH1016" s="19">
        <f t="shared" si="1225"/>
        <v>0</v>
      </c>
      <c r="EI1016" s="50">
        <f t="shared" si="1226"/>
        <v>0</v>
      </c>
      <c r="EJ1016" s="125">
        <f t="shared" si="1227"/>
        <v>2</v>
      </c>
      <c r="EK1016">
        <f t="shared" si="1228"/>
        <v>2031</v>
      </c>
      <c r="EL1016">
        <f t="shared" si="1229"/>
        <v>82.66</v>
      </c>
      <c r="EM1016">
        <f t="shared" si="1230"/>
        <v>35.99</v>
      </c>
      <c r="EN1016">
        <f t="shared" si="1231"/>
        <v>300.5</v>
      </c>
      <c r="EO1016">
        <f t="shared" si="1232"/>
        <v>0.32100000000000001</v>
      </c>
      <c r="EP1016">
        <f t="shared" si="1233"/>
        <v>1.052</v>
      </c>
      <c r="EQ1016">
        <f t="shared" si="1234"/>
        <v>333</v>
      </c>
      <c r="ER1016" t="str">
        <f t="shared" si="1235"/>
        <v/>
      </c>
      <c r="ES1016" t="str">
        <f t="shared" si="1236"/>
        <v/>
      </c>
      <c r="ET1016">
        <f t="shared" si="1237"/>
        <v>105.4</v>
      </c>
      <c r="EU1016" s="61">
        <f t="shared" si="1238"/>
        <v>3602</v>
      </c>
      <c r="EV1016" s="53" t="e">
        <f>IF(ISNUMBER(EK1016),EK1016*#REF!,"")</f>
        <v>#REF!</v>
      </c>
      <c r="EW1016" s="53" t="e">
        <f>IF(ISNUMBER(EL1016),EL1016*#REF!,"")</f>
        <v>#REF!</v>
      </c>
      <c r="EX1016" s="53" t="e">
        <f>IF(ISNUMBER(EM1016),EM1016*#REF!,"")</f>
        <v>#REF!</v>
      </c>
      <c r="EY1016" s="53" t="e">
        <f>IF(ISNUMBER(EN1016),EN1016*#REF!,"")</f>
        <v>#REF!</v>
      </c>
      <c r="EZ1016" s="53" t="e">
        <f>IF(ISNUMBER(EO1016),EO1016*#REF!,"")</f>
        <v>#REF!</v>
      </c>
      <c r="FA1016" s="53" t="e">
        <f>IF(ISNUMBER(EP1016),EP1016*#REF!,"")</f>
        <v>#REF!</v>
      </c>
      <c r="FB1016" s="53" t="e">
        <f>IF(ISNUMBER(EQ1016),EQ1016*#REF!,"")</f>
        <v>#REF!</v>
      </c>
      <c r="FC1016" s="53" t="str">
        <f>IF(ISNUMBER(ER1016),ER1016*#REF!,"")</f>
        <v/>
      </c>
      <c r="FD1016" s="53" t="str">
        <f>IF(ISNUMBER(ES1016),ES1016*#REF!,"")</f>
        <v/>
      </c>
      <c r="FE1016" s="53" t="e">
        <f>IF(ISNUMBER(ET1016),ET1016*#REF!,"")</f>
        <v>#REF!</v>
      </c>
      <c r="FF1016" s="52" t="e">
        <f>IF(ISNUMBER(EU1016),EU1016*#REF!,"")</f>
        <v>#REF!</v>
      </c>
      <c r="FG1016" s="55" t="str">
        <f t="shared" si="1239"/>
        <v/>
      </c>
      <c r="FH1016" s="55" t="str">
        <f t="shared" si="1240"/>
        <v/>
      </c>
      <c r="FI1016" s="55" t="str">
        <f t="shared" si="1241"/>
        <v/>
      </c>
      <c r="FJ1016" s="55" t="str">
        <f t="shared" si="1242"/>
        <v/>
      </c>
      <c r="FK1016" s="55" t="str">
        <f t="shared" si="1243"/>
        <v/>
      </c>
      <c r="FL1016" s="55" t="str">
        <f t="shared" si="1244"/>
        <v/>
      </c>
      <c r="FM1016" s="55" t="str">
        <f t="shared" si="1245"/>
        <v/>
      </c>
      <c r="FN1016" s="55" t="str">
        <f t="shared" si="1246"/>
        <v/>
      </c>
      <c r="FO1016" s="55" t="str">
        <f t="shared" si="1247"/>
        <v/>
      </c>
      <c r="FP1016" s="55" t="str">
        <f t="shared" si="1248"/>
        <v/>
      </c>
      <c r="FQ1016" s="59" t="str">
        <f t="shared" si="1249"/>
        <v/>
      </c>
      <c r="FR1016" s="53" t="str">
        <f t="shared" si="1202"/>
        <v/>
      </c>
      <c r="FS1016" s="53" t="e">
        <f t="shared" si="1250"/>
        <v>#VALUE!</v>
      </c>
      <c r="FT1016" s="19" t="e">
        <f t="shared" si="1251"/>
        <v>#VALUE!</v>
      </c>
      <c r="FU1016" s="19" t="e">
        <f t="shared" si="1252"/>
        <v>#VALUE!</v>
      </c>
      <c r="FV1016" s="19" t="e">
        <f t="shared" si="1253"/>
        <v>#VALUE!</v>
      </c>
      <c r="FW1016" s="50" t="e">
        <f t="shared" si="1254"/>
        <v>#VALUE!</v>
      </c>
      <c r="FX1016" s="120">
        <f t="shared" si="1255"/>
        <v>0</v>
      </c>
      <c r="FY1016" s="120">
        <f t="shared" si="1256"/>
        <v>0</v>
      </c>
      <c r="FZ1016" s="120">
        <f t="shared" si="1257"/>
        <v>0</v>
      </c>
      <c r="GA1016" s="120">
        <f t="shared" si="1258"/>
        <v>0</v>
      </c>
      <c r="GB1016" s="120">
        <f t="shared" si="1259"/>
        <v>0</v>
      </c>
      <c r="GC1016" s="120">
        <f t="shared" si="1260"/>
        <v>0</v>
      </c>
      <c r="GD1016" s="120">
        <f t="shared" si="1261"/>
        <v>0</v>
      </c>
      <c r="GE1016" s="120">
        <f t="shared" si="1262"/>
        <v>0</v>
      </c>
      <c r="GF1016" s="120">
        <f t="shared" si="1263"/>
        <v>0</v>
      </c>
      <c r="GG1016">
        <f t="shared" si="1264"/>
        <v>0</v>
      </c>
      <c r="GH1016">
        <f t="shared" si="1265"/>
        <v>0</v>
      </c>
      <c r="GI1016">
        <v>6</v>
      </c>
      <c r="GJ1016" t="str">
        <f t="shared" si="1266"/>
        <v/>
      </c>
    </row>
    <row r="1017" spans="1:192" x14ac:dyDescent="0.2">
      <c r="A1017" s="50">
        <f t="shared" si="1267"/>
        <v>1016</v>
      </c>
      <c r="B1017" s="58" t="s">
        <v>135</v>
      </c>
      <c r="C1017" s="58" t="s">
        <v>376</v>
      </c>
      <c r="D1017" s="58"/>
      <c r="E1017" s="58"/>
      <c r="F1017" s="19">
        <v>3445574</v>
      </c>
      <c r="G1017" s="19">
        <v>5550968</v>
      </c>
      <c r="H1017" s="77">
        <f t="shared" si="1206"/>
        <v>445521.34040000004</v>
      </c>
      <c r="I1017" s="77">
        <f t="shared" si="1207"/>
        <v>5549187.4028000003</v>
      </c>
      <c r="J1017" s="19">
        <v>119.75</v>
      </c>
      <c r="K1017" s="83" t="s">
        <v>1333</v>
      </c>
      <c r="L1017" s="19">
        <v>65</v>
      </c>
      <c r="M1017" s="83"/>
      <c r="O1017" s="19">
        <v>120.45</v>
      </c>
      <c r="Q1017" s="58" t="s">
        <v>2844</v>
      </c>
      <c r="R1017" s="58" t="s">
        <v>2905</v>
      </c>
      <c r="S1017" s="58" t="s">
        <v>1327</v>
      </c>
      <c r="T1017" s="241" t="str">
        <f t="shared" si="1208"/>
        <v>-</v>
      </c>
      <c r="U1017" s="241" t="str">
        <f t="shared" si="1209"/>
        <v>M</v>
      </c>
      <c r="V1017" s="241" t="str">
        <f t="shared" si="1210"/>
        <v>-</v>
      </c>
      <c r="W1017" s="241" t="str">
        <f t="shared" si="1201"/>
        <v>-</v>
      </c>
      <c r="X1017" s="260">
        <f t="shared" si="1269"/>
        <v>6</v>
      </c>
      <c r="Y1017" s="261" t="str">
        <f t="shared" si="1203"/>
        <v/>
      </c>
      <c r="Z1017" s="68"/>
      <c r="AA1017" s="67">
        <v>18476</v>
      </c>
      <c r="AB1017" s="77">
        <v>2</v>
      </c>
      <c r="AC1017" s="58" t="s">
        <v>279</v>
      </c>
      <c r="AD1017" s="58" t="s">
        <v>2577</v>
      </c>
      <c r="AE1017" s="70" t="s">
        <v>3057</v>
      </c>
      <c r="AF1017" s="66" t="s">
        <v>3088</v>
      </c>
      <c r="AG1017" s="83"/>
      <c r="AH1017" s="83"/>
      <c r="AI1017" s="83"/>
      <c r="AJ1017" s="83"/>
      <c r="AK1017" s="83"/>
      <c r="AL1017" s="83"/>
      <c r="AM1017" s="83"/>
      <c r="AN1017" s="58"/>
      <c r="AO1017" s="58"/>
      <c r="AP1017" s="83"/>
      <c r="AQ1017" s="58"/>
      <c r="AR1017" s="58"/>
      <c r="AS1017" s="193">
        <f>SUM(AU1017:BN1017)+SUM(BO1017:CL1017)/1000</f>
        <v>6833.0379999999996</v>
      </c>
      <c r="AT1017" s="248" t="str">
        <f>FR1017</f>
        <v/>
      </c>
      <c r="AU1017" s="58">
        <v>2088</v>
      </c>
      <c r="AV1017" s="58">
        <v>36.68</v>
      </c>
      <c r="AW1017" s="58">
        <v>327.3</v>
      </c>
      <c r="AX1017" s="58">
        <v>3689</v>
      </c>
      <c r="AY1017" s="64">
        <v>115.6</v>
      </c>
      <c r="AZ1017" s="68">
        <v>401.7</v>
      </c>
      <c r="BA1017" s="58"/>
      <c r="BB1017" s="58">
        <v>101.3</v>
      </c>
      <c r="BC1017" s="58"/>
      <c r="BD1017" s="58">
        <v>3.8</v>
      </c>
      <c r="BE1017" s="58">
        <v>2.2490000000000001</v>
      </c>
      <c r="BF1017" s="58">
        <v>0.53900000000000003</v>
      </c>
      <c r="BG1017" s="58"/>
      <c r="BH1017" s="64"/>
      <c r="BI1017" s="58"/>
      <c r="BJ1017" s="58">
        <v>0</v>
      </c>
      <c r="BK1017" s="58">
        <v>0</v>
      </c>
      <c r="BL1017" s="58"/>
      <c r="BM1017" s="58">
        <v>66.87</v>
      </c>
      <c r="BN1017" s="68"/>
      <c r="BO1017" s="81"/>
      <c r="BP1017" s="81"/>
      <c r="BQ1017" s="94"/>
      <c r="BR1017" s="81"/>
      <c r="BS1017" s="81"/>
      <c r="BT1017" s="81"/>
      <c r="BU1017" s="81"/>
      <c r="BV1017" s="81"/>
      <c r="BW1017" s="81"/>
      <c r="BX1017" s="81"/>
      <c r="BY1017" s="81"/>
      <c r="BZ1017" s="81"/>
      <c r="CA1017" s="81"/>
      <c r="CB1017" s="81"/>
      <c r="CC1017" s="81"/>
      <c r="CD1017" s="81"/>
      <c r="CE1017" s="81"/>
      <c r="CF1017" s="81"/>
      <c r="CG1017" s="81"/>
      <c r="CH1017" s="81"/>
      <c r="CI1017" s="81"/>
      <c r="CJ1017" s="81"/>
      <c r="CK1017" s="81"/>
      <c r="CL1017" s="82"/>
      <c r="CM1017" s="58"/>
      <c r="CN1017" s="81">
        <v>351</v>
      </c>
      <c r="CO1017" s="81"/>
      <c r="CP1017" s="58"/>
      <c r="CQ1017" s="68"/>
      <c r="DB1017" s="103"/>
      <c r="DC1017" s="103"/>
      <c r="DD1017" s="103"/>
      <c r="DE1017" s="103"/>
      <c r="DF1017" s="103"/>
      <c r="DG1017" s="103"/>
      <c r="DH1017" s="103"/>
      <c r="DI1017" s="103"/>
      <c r="DJ1017" s="103"/>
      <c r="DK1017" s="103"/>
      <c r="DL1017" s="103"/>
      <c r="DM1017" s="103"/>
      <c r="DN1017" s="103"/>
      <c r="DO1017" s="103"/>
      <c r="DP1017" s="103"/>
      <c r="DQ1017" s="103"/>
      <c r="DR1017" s="103"/>
      <c r="DS1017" s="104"/>
      <c r="DT1017" s="50">
        <f t="shared" si="1211"/>
        <v>0</v>
      </c>
      <c r="DU1017" s="73">
        <f t="shared" si="1212"/>
        <v>0</v>
      </c>
      <c r="DV1017" s="73">
        <f t="shared" si="1213"/>
        <v>1</v>
      </c>
      <c r="DW1017" s="73">
        <f t="shared" si="1214"/>
        <v>0</v>
      </c>
      <c r="DX1017" s="73">
        <f t="shared" si="1215"/>
        <v>0</v>
      </c>
      <c r="DY1017" s="125">
        <f t="shared" si="1216"/>
        <v>0</v>
      </c>
      <c r="DZ1017" s="73">
        <f t="shared" si="1217"/>
        <v>0</v>
      </c>
      <c r="EA1017" s="19">
        <f t="shared" si="1218"/>
        <v>0</v>
      </c>
      <c r="EB1017" s="50">
        <f t="shared" si="1219"/>
        <v>1</v>
      </c>
      <c r="EC1017" s="19">
        <f t="shared" si="1220"/>
        <v>0</v>
      </c>
      <c r="ED1017" s="19">
        <f t="shared" si="1221"/>
        <v>1</v>
      </c>
      <c r="EE1017" s="19">
        <f t="shared" si="1222"/>
        <v>0</v>
      </c>
      <c r="EF1017" s="50">
        <f t="shared" si="1223"/>
        <v>0</v>
      </c>
      <c r="EG1017" s="19">
        <f t="shared" si="1224"/>
        <v>1</v>
      </c>
      <c r="EH1017" s="19">
        <f t="shared" si="1225"/>
        <v>0</v>
      </c>
      <c r="EI1017" s="50">
        <f t="shared" si="1226"/>
        <v>0</v>
      </c>
      <c r="EJ1017" s="125">
        <f t="shared" si="1227"/>
        <v>1</v>
      </c>
      <c r="EK1017">
        <f t="shared" si="1228"/>
        <v>2088</v>
      </c>
      <c r="EL1017">
        <f t="shared" si="1229"/>
        <v>101.3</v>
      </c>
      <c r="EM1017">
        <f t="shared" si="1230"/>
        <v>36.68</v>
      </c>
      <c r="EN1017">
        <f t="shared" si="1231"/>
        <v>327.3</v>
      </c>
      <c r="EO1017">
        <f t="shared" si="1232"/>
        <v>0.53900000000000003</v>
      </c>
      <c r="EP1017">
        <f t="shared" si="1233"/>
        <v>2.2490000000000001</v>
      </c>
      <c r="EQ1017">
        <f t="shared" si="1234"/>
        <v>401.7</v>
      </c>
      <c r="ER1017" t="str">
        <f t="shared" si="1235"/>
        <v/>
      </c>
      <c r="ES1017">
        <f t="shared" si="1236"/>
        <v>0</v>
      </c>
      <c r="ET1017">
        <f t="shared" si="1237"/>
        <v>115.6</v>
      </c>
      <c r="EU1017" s="61">
        <f t="shared" si="1238"/>
        <v>3689</v>
      </c>
      <c r="EV1017" s="53" t="e">
        <f>IF(ISNUMBER(EK1017),EK1017*#REF!,"")</f>
        <v>#REF!</v>
      </c>
      <c r="EW1017" s="53" t="e">
        <f>IF(ISNUMBER(EL1017),EL1017*#REF!,"")</f>
        <v>#REF!</v>
      </c>
      <c r="EX1017" s="53" t="e">
        <f>IF(ISNUMBER(EM1017),EM1017*#REF!,"")</f>
        <v>#REF!</v>
      </c>
      <c r="EY1017" s="53" t="e">
        <f>IF(ISNUMBER(EN1017),EN1017*#REF!,"")</f>
        <v>#REF!</v>
      </c>
      <c r="EZ1017" s="53" t="e">
        <f>IF(ISNUMBER(EO1017),EO1017*#REF!,"")</f>
        <v>#REF!</v>
      </c>
      <c r="FA1017" s="53" t="e">
        <f>IF(ISNUMBER(EP1017),EP1017*#REF!,"")</f>
        <v>#REF!</v>
      </c>
      <c r="FB1017" s="53" t="e">
        <f>IF(ISNUMBER(EQ1017),EQ1017*#REF!,"")</f>
        <v>#REF!</v>
      </c>
      <c r="FC1017" s="53" t="str">
        <f>IF(ISNUMBER(ER1017),ER1017*#REF!,"")</f>
        <v/>
      </c>
      <c r="FD1017" s="53" t="e">
        <f>IF(ISNUMBER(ES1017),ES1017*#REF!,"")</f>
        <v>#REF!</v>
      </c>
      <c r="FE1017" s="53" t="e">
        <f>IF(ISNUMBER(ET1017),ET1017*#REF!,"")</f>
        <v>#REF!</v>
      </c>
      <c r="FF1017" s="52" t="e">
        <f>IF(ISNUMBER(EU1017),EU1017*#REF!,"")</f>
        <v>#REF!</v>
      </c>
      <c r="FG1017" s="55" t="str">
        <f t="shared" si="1239"/>
        <v/>
      </c>
      <c r="FH1017" s="55" t="str">
        <f t="shared" si="1240"/>
        <v/>
      </c>
      <c r="FI1017" s="55" t="str">
        <f t="shared" si="1241"/>
        <v/>
      </c>
      <c r="FJ1017" s="55" t="str">
        <f t="shared" si="1242"/>
        <v/>
      </c>
      <c r="FK1017" s="55" t="str">
        <f t="shared" si="1243"/>
        <v/>
      </c>
      <c r="FL1017" s="55" t="str">
        <f t="shared" si="1244"/>
        <v/>
      </c>
      <c r="FM1017" s="55" t="str">
        <f t="shared" si="1245"/>
        <v/>
      </c>
      <c r="FN1017" s="55" t="str">
        <f t="shared" si="1246"/>
        <v/>
      </c>
      <c r="FO1017" s="55" t="str">
        <f t="shared" si="1247"/>
        <v/>
      </c>
      <c r="FP1017" s="55" t="str">
        <f t="shared" si="1248"/>
        <v/>
      </c>
      <c r="FQ1017" s="59" t="str">
        <f t="shared" si="1249"/>
        <v/>
      </c>
      <c r="FR1017" s="53" t="str">
        <f t="shared" si="1202"/>
        <v/>
      </c>
      <c r="FS1017" s="53" t="e">
        <f t="shared" si="1250"/>
        <v>#VALUE!</v>
      </c>
      <c r="FT1017" s="19" t="e">
        <f t="shared" si="1251"/>
        <v>#VALUE!</v>
      </c>
      <c r="FU1017" s="19" t="e">
        <f t="shared" si="1252"/>
        <v>#VALUE!</v>
      </c>
      <c r="FV1017" s="19" t="e">
        <f t="shared" si="1253"/>
        <v>#VALUE!</v>
      </c>
      <c r="FW1017" s="50" t="e">
        <f t="shared" si="1254"/>
        <v>#VALUE!</v>
      </c>
      <c r="FX1017" s="120">
        <f t="shared" si="1255"/>
        <v>0</v>
      </c>
      <c r="FY1017" s="120">
        <f t="shared" si="1256"/>
        <v>0</v>
      </c>
      <c r="FZ1017" s="120">
        <f t="shared" si="1257"/>
        <v>0</v>
      </c>
      <c r="GA1017" s="120">
        <f t="shared" si="1258"/>
        <v>0</v>
      </c>
      <c r="GB1017" s="120">
        <f t="shared" si="1259"/>
        <v>0</v>
      </c>
      <c r="GC1017" s="120">
        <f t="shared" si="1260"/>
        <v>0</v>
      </c>
      <c r="GD1017" s="120">
        <f t="shared" si="1261"/>
        <v>0</v>
      </c>
      <c r="GE1017" s="120">
        <f t="shared" si="1262"/>
        <v>0</v>
      </c>
      <c r="GF1017" s="120">
        <f t="shared" si="1263"/>
        <v>0</v>
      </c>
      <c r="GG1017">
        <f t="shared" si="1264"/>
        <v>0</v>
      </c>
      <c r="GH1017">
        <f t="shared" si="1265"/>
        <v>0</v>
      </c>
      <c r="GI1017">
        <v>6</v>
      </c>
      <c r="GJ1017" t="str">
        <f t="shared" si="1266"/>
        <v/>
      </c>
    </row>
    <row r="1018" spans="1:192" x14ac:dyDescent="0.2">
      <c r="A1018" s="50">
        <f t="shared" si="1267"/>
        <v>1017</v>
      </c>
      <c r="B1018" s="58" t="s">
        <v>135</v>
      </c>
      <c r="C1018" s="58" t="s">
        <v>376</v>
      </c>
      <c r="D1018" s="58"/>
      <c r="E1018" s="58"/>
      <c r="F1018" s="19">
        <v>3445574</v>
      </c>
      <c r="G1018" s="19">
        <v>5550968</v>
      </c>
      <c r="H1018" s="77">
        <f t="shared" si="1206"/>
        <v>445521.34040000004</v>
      </c>
      <c r="I1018" s="77">
        <f t="shared" si="1207"/>
        <v>5549187.4028000003</v>
      </c>
      <c r="J1018" s="19">
        <v>119.75</v>
      </c>
      <c r="K1018" s="83" t="s">
        <v>1333</v>
      </c>
      <c r="L1018" s="19">
        <v>65</v>
      </c>
      <c r="M1018" s="83"/>
      <c r="O1018" s="19">
        <v>120.45</v>
      </c>
      <c r="Q1018" s="58" t="s">
        <v>2844</v>
      </c>
      <c r="R1018" s="58" t="s">
        <v>2905</v>
      </c>
      <c r="S1018" s="58" t="s">
        <v>1327</v>
      </c>
      <c r="T1018" s="241" t="str">
        <f t="shared" si="1208"/>
        <v>T</v>
      </c>
      <c r="U1018" s="241" t="str">
        <f t="shared" si="1209"/>
        <v>M</v>
      </c>
      <c r="V1018" s="241" t="str">
        <f t="shared" si="1210"/>
        <v>-</v>
      </c>
      <c r="W1018" s="241" t="str">
        <f t="shared" si="1201"/>
        <v>-</v>
      </c>
      <c r="X1018" s="260">
        <f t="shared" si="1269"/>
        <v>6</v>
      </c>
      <c r="Y1018" s="261" t="str">
        <f t="shared" si="1203"/>
        <v/>
      </c>
      <c r="Z1018" s="68"/>
      <c r="AA1018" s="83" t="s">
        <v>2568</v>
      </c>
      <c r="AB1018" s="77">
        <v>3</v>
      </c>
      <c r="AC1018" s="58" t="s">
        <v>279</v>
      </c>
      <c r="AD1018" s="58" t="s">
        <v>2591</v>
      </c>
      <c r="AE1018" s="70" t="s">
        <v>2759</v>
      </c>
      <c r="AF1018" s="83">
        <v>49.3</v>
      </c>
      <c r="AG1018" s="83">
        <v>10900</v>
      </c>
      <c r="AH1018" s="83">
        <v>6.14</v>
      </c>
      <c r="AI1018" s="83"/>
      <c r="AJ1018" s="83"/>
      <c r="AK1018" s="83"/>
      <c r="AL1018" s="83"/>
      <c r="AM1018" s="83">
        <v>2.4300000000000002</v>
      </c>
      <c r="AN1018" s="58"/>
      <c r="AO1018" s="58"/>
      <c r="AP1018" s="83"/>
      <c r="AQ1018" s="58"/>
      <c r="AR1018" s="58">
        <v>6666</v>
      </c>
      <c r="AS1018" s="193">
        <f>SUM(AU1018:BN1018)+SUM(BO1018:CL1018)/1000</f>
        <v>6595.3950400000012</v>
      </c>
      <c r="AT1018" s="248" t="str">
        <f>FR1018</f>
        <v/>
      </c>
      <c r="AU1018" s="58">
        <v>2047</v>
      </c>
      <c r="AV1018" s="58">
        <v>34.200000000000003</v>
      </c>
      <c r="AW1018" s="65">
        <v>302</v>
      </c>
      <c r="AX1018" s="58">
        <v>3600</v>
      </c>
      <c r="AY1018" s="65">
        <v>114</v>
      </c>
      <c r="AZ1018" s="70">
        <v>384</v>
      </c>
      <c r="BA1018" s="58">
        <v>4</v>
      </c>
      <c r="BB1018" s="58">
        <v>84.6</v>
      </c>
      <c r="BC1018" s="58">
        <v>14.6</v>
      </c>
      <c r="BD1018" s="58">
        <v>4.3</v>
      </c>
      <c r="BE1018" s="58">
        <v>1.05</v>
      </c>
      <c r="BF1018" s="58">
        <v>0.23</v>
      </c>
      <c r="BG1018" s="58">
        <v>0.67</v>
      </c>
      <c r="BH1018" s="58">
        <v>3.6</v>
      </c>
      <c r="BI1018" s="58">
        <v>0.04</v>
      </c>
      <c r="BJ1018" s="58"/>
      <c r="BK1018" s="58"/>
      <c r="BL1018" s="58"/>
      <c r="BM1018" s="58"/>
      <c r="BN1018" s="68"/>
      <c r="BO1018" s="81"/>
      <c r="BP1018" s="81"/>
      <c r="BQ1018" s="94">
        <v>75.040000000000006</v>
      </c>
      <c r="BR1018" s="81">
        <v>240</v>
      </c>
      <c r="BS1018" s="81"/>
      <c r="BT1018" s="81"/>
      <c r="BU1018" s="81"/>
      <c r="BV1018" s="81"/>
      <c r="BW1018" s="81">
        <v>340</v>
      </c>
      <c r="BX1018" s="81"/>
      <c r="BY1018" s="81"/>
      <c r="BZ1018" s="81"/>
      <c r="CA1018" s="81"/>
      <c r="CB1018" s="81"/>
      <c r="CC1018" s="81">
        <v>450</v>
      </c>
      <c r="CD1018" s="81"/>
      <c r="CE1018" s="81"/>
      <c r="CF1018" s="81"/>
      <c r="CG1018" s="81"/>
      <c r="CH1018" s="81"/>
      <c r="CI1018" s="81"/>
      <c r="CJ1018" s="81"/>
      <c r="CK1018" s="81"/>
      <c r="CL1018" s="82"/>
      <c r="CM1018" s="58"/>
      <c r="CN1018" s="90">
        <v>458</v>
      </c>
      <c r="CO1018" s="81"/>
      <c r="CP1018" s="58"/>
      <c r="CQ1018" s="68"/>
      <c r="CR1018">
        <v>72.099999999999994</v>
      </c>
      <c r="CS1018">
        <v>26.2</v>
      </c>
      <c r="CT1018">
        <v>0.4</v>
      </c>
      <c r="CU1018">
        <v>0.9</v>
      </c>
      <c r="CV1018">
        <v>0.1</v>
      </c>
      <c r="CX1018">
        <v>0.4</v>
      </c>
      <c r="DB1018" s="103"/>
      <c r="DC1018" s="103"/>
      <c r="DD1018" s="103"/>
      <c r="DE1018" s="103"/>
      <c r="DF1018" s="103"/>
      <c r="DG1018" s="103"/>
      <c r="DH1018" s="103"/>
      <c r="DI1018" s="103"/>
      <c r="DJ1018" s="103"/>
      <c r="DK1018" s="103"/>
      <c r="DL1018" s="103"/>
      <c r="DM1018" s="103"/>
      <c r="DN1018" s="103"/>
      <c r="DO1018" s="103"/>
      <c r="DP1018" s="103"/>
      <c r="DQ1018" s="103"/>
      <c r="DR1018" s="103"/>
      <c r="DS1018" s="104"/>
      <c r="DT1018" s="50">
        <f t="shared" si="1211"/>
        <v>0</v>
      </c>
      <c r="DU1018" s="73">
        <f t="shared" si="1212"/>
        <v>0</v>
      </c>
      <c r="DV1018" s="73">
        <f t="shared" si="1213"/>
        <v>1</v>
      </c>
      <c r="DW1018" s="73">
        <f t="shared" si="1214"/>
        <v>0</v>
      </c>
      <c r="DX1018" s="73">
        <f t="shared" si="1215"/>
        <v>0</v>
      </c>
      <c r="DY1018" s="125">
        <f t="shared" si="1216"/>
        <v>0</v>
      </c>
      <c r="DZ1018" s="73">
        <f t="shared" si="1217"/>
        <v>0</v>
      </c>
      <c r="EA1018" s="19">
        <f t="shared" si="1218"/>
        <v>1</v>
      </c>
      <c r="EB1018" s="50">
        <f t="shared" si="1219"/>
        <v>0</v>
      </c>
      <c r="EC1018" s="19">
        <f t="shared" si="1220"/>
        <v>0</v>
      </c>
      <c r="ED1018" s="19">
        <f t="shared" si="1221"/>
        <v>1</v>
      </c>
      <c r="EE1018" s="19">
        <f t="shared" si="1222"/>
        <v>0</v>
      </c>
      <c r="EF1018" s="50">
        <f t="shared" si="1223"/>
        <v>0</v>
      </c>
      <c r="EG1018" s="19">
        <f t="shared" si="1224"/>
        <v>1</v>
      </c>
      <c r="EH1018" s="19">
        <f t="shared" si="1225"/>
        <v>0</v>
      </c>
      <c r="EI1018" s="50">
        <f t="shared" si="1226"/>
        <v>0</v>
      </c>
      <c r="EJ1018" s="125">
        <f t="shared" si="1227"/>
        <v>2</v>
      </c>
      <c r="EK1018">
        <f t="shared" si="1228"/>
        <v>2047</v>
      </c>
      <c r="EL1018">
        <f t="shared" si="1229"/>
        <v>84.6</v>
      </c>
      <c r="EM1018">
        <f t="shared" si="1230"/>
        <v>34.200000000000003</v>
      </c>
      <c r="EN1018">
        <f t="shared" si="1231"/>
        <v>302</v>
      </c>
      <c r="EO1018">
        <f t="shared" si="1232"/>
        <v>0.23</v>
      </c>
      <c r="EP1018">
        <f t="shared" si="1233"/>
        <v>1.05</v>
      </c>
      <c r="EQ1018">
        <f t="shared" si="1234"/>
        <v>384</v>
      </c>
      <c r="ER1018" t="str">
        <f t="shared" si="1235"/>
        <v/>
      </c>
      <c r="ES1018" t="str">
        <f t="shared" si="1236"/>
        <v/>
      </c>
      <c r="ET1018">
        <f t="shared" si="1237"/>
        <v>114</v>
      </c>
      <c r="EU1018" s="61">
        <f t="shared" si="1238"/>
        <v>3600</v>
      </c>
      <c r="EV1018" s="53" t="e">
        <f>IF(ISNUMBER(EK1018),EK1018*#REF!,"")</f>
        <v>#REF!</v>
      </c>
      <c r="EW1018" s="53" t="e">
        <f>IF(ISNUMBER(EL1018),EL1018*#REF!,"")</f>
        <v>#REF!</v>
      </c>
      <c r="EX1018" s="53" t="e">
        <f>IF(ISNUMBER(EM1018),EM1018*#REF!,"")</f>
        <v>#REF!</v>
      </c>
      <c r="EY1018" s="53" t="e">
        <f>IF(ISNUMBER(EN1018),EN1018*#REF!,"")</f>
        <v>#REF!</v>
      </c>
      <c r="EZ1018" s="53" t="e">
        <f>IF(ISNUMBER(EO1018),EO1018*#REF!,"")</f>
        <v>#REF!</v>
      </c>
      <c r="FA1018" s="53" t="e">
        <f>IF(ISNUMBER(EP1018),EP1018*#REF!,"")</f>
        <v>#REF!</v>
      </c>
      <c r="FB1018" s="53" t="e">
        <f>IF(ISNUMBER(EQ1018),EQ1018*#REF!,"")</f>
        <v>#REF!</v>
      </c>
      <c r="FC1018" s="53" t="str">
        <f>IF(ISNUMBER(ER1018),ER1018*#REF!,"")</f>
        <v/>
      </c>
      <c r="FD1018" s="53" t="str">
        <f>IF(ISNUMBER(ES1018),ES1018*#REF!,"")</f>
        <v/>
      </c>
      <c r="FE1018" s="53" t="e">
        <f>IF(ISNUMBER(ET1018),ET1018*#REF!,"")</f>
        <v>#REF!</v>
      </c>
      <c r="FF1018" s="52" t="e">
        <f>IF(ISNUMBER(EU1018),EU1018*#REF!,"")</f>
        <v>#REF!</v>
      </c>
      <c r="FG1018" s="55" t="str">
        <f t="shared" si="1239"/>
        <v/>
      </c>
      <c r="FH1018" s="55" t="str">
        <f t="shared" si="1240"/>
        <v/>
      </c>
      <c r="FI1018" s="55" t="str">
        <f t="shared" si="1241"/>
        <v/>
      </c>
      <c r="FJ1018" s="55" t="str">
        <f t="shared" si="1242"/>
        <v/>
      </c>
      <c r="FK1018" s="55" t="str">
        <f t="shared" si="1243"/>
        <v/>
      </c>
      <c r="FL1018" s="55" t="str">
        <f t="shared" si="1244"/>
        <v/>
      </c>
      <c r="FM1018" s="55" t="str">
        <f t="shared" si="1245"/>
        <v/>
      </c>
      <c r="FN1018" s="55" t="str">
        <f t="shared" si="1246"/>
        <v/>
      </c>
      <c r="FO1018" s="55" t="str">
        <f t="shared" si="1247"/>
        <v/>
      </c>
      <c r="FP1018" s="55" t="str">
        <f t="shared" si="1248"/>
        <v/>
      </c>
      <c r="FQ1018" s="59" t="str">
        <f t="shared" si="1249"/>
        <v/>
      </c>
      <c r="FR1018" s="53" t="str">
        <f t="shared" si="1202"/>
        <v/>
      </c>
      <c r="FS1018" s="53" t="e">
        <f t="shared" si="1250"/>
        <v>#VALUE!</v>
      </c>
      <c r="FT1018" s="19" t="e">
        <f t="shared" si="1251"/>
        <v>#VALUE!</v>
      </c>
      <c r="FU1018" s="19" t="e">
        <f t="shared" si="1252"/>
        <v>#VALUE!</v>
      </c>
      <c r="FV1018" s="19" t="e">
        <f t="shared" si="1253"/>
        <v>#VALUE!</v>
      </c>
      <c r="FW1018" s="50" t="e">
        <f t="shared" si="1254"/>
        <v>#VALUE!</v>
      </c>
      <c r="FX1018" s="120">
        <f t="shared" si="1255"/>
        <v>0</v>
      </c>
      <c r="FY1018" s="120">
        <f t="shared" si="1256"/>
        <v>0</v>
      </c>
      <c r="FZ1018" s="120">
        <f t="shared" si="1257"/>
        <v>0</v>
      </c>
      <c r="GA1018" s="120">
        <f t="shared" si="1258"/>
        <v>0</v>
      </c>
      <c r="GB1018" s="120">
        <f t="shared" si="1259"/>
        <v>0</v>
      </c>
      <c r="GC1018" s="120">
        <f t="shared" si="1260"/>
        <v>0</v>
      </c>
      <c r="GD1018" s="120">
        <f t="shared" si="1261"/>
        <v>0</v>
      </c>
      <c r="GE1018" s="120">
        <f t="shared" si="1262"/>
        <v>0</v>
      </c>
      <c r="GF1018" s="120">
        <f t="shared" si="1263"/>
        <v>0</v>
      </c>
      <c r="GG1018">
        <f t="shared" si="1264"/>
        <v>0</v>
      </c>
      <c r="GH1018">
        <f t="shared" si="1265"/>
        <v>0</v>
      </c>
      <c r="GI1018">
        <v>6</v>
      </c>
      <c r="GJ1018" t="str">
        <f t="shared" si="1266"/>
        <v/>
      </c>
    </row>
    <row r="1019" spans="1:192" ht="15" x14ac:dyDescent="0.25">
      <c r="A1019" s="50">
        <f t="shared" si="1267"/>
        <v>1018</v>
      </c>
      <c r="B1019" s="2" t="s">
        <v>135</v>
      </c>
      <c r="C1019" s="2" t="s">
        <v>376</v>
      </c>
      <c r="D1019" s="2"/>
      <c r="E1019" s="2"/>
      <c r="F1019" s="19">
        <v>3445574</v>
      </c>
      <c r="G1019" s="19">
        <v>5550968</v>
      </c>
      <c r="H1019" s="77">
        <f t="shared" si="1206"/>
        <v>445521.34040000004</v>
      </c>
      <c r="I1019" s="77">
        <f t="shared" si="1207"/>
        <v>5549187.4028000003</v>
      </c>
      <c r="J1019" s="19">
        <v>119.75</v>
      </c>
      <c r="K1019" s="83" t="s">
        <v>1333</v>
      </c>
      <c r="L1019" s="19">
        <v>61.5</v>
      </c>
      <c r="M1019" s="83"/>
      <c r="O1019" s="19">
        <v>120.45</v>
      </c>
      <c r="Q1019" s="58" t="s">
        <v>2844</v>
      </c>
      <c r="R1019" s="58" t="s">
        <v>2905</v>
      </c>
      <c r="S1019" s="58" t="s">
        <v>1327</v>
      </c>
      <c r="T1019" s="241" t="str">
        <f t="shared" si="1208"/>
        <v>-</v>
      </c>
      <c r="U1019" s="241" t="str">
        <f t="shared" si="1209"/>
        <v>-</v>
      </c>
      <c r="V1019" s="241" t="str">
        <f t="shared" si="1210"/>
        <v>-</v>
      </c>
      <c r="W1019" s="241" t="str">
        <f t="shared" si="1201"/>
        <v>-</v>
      </c>
      <c r="X1019" s="260">
        <f t="shared" si="1269"/>
        <v>6</v>
      </c>
      <c r="Y1019" s="261" t="str">
        <f t="shared" si="1203"/>
        <v/>
      </c>
      <c r="Z1019" s="56"/>
      <c r="AA1019" s="48">
        <v>32239</v>
      </c>
      <c r="AB1019" s="73">
        <v>4</v>
      </c>
      <c r="AC1019" s="2" t="s">
        <v>958</v>
      </c>
      <c r="AD1019" s="2" t="s">
        <v>2248</v>
      </c>
      <c r="AE1019" s="57" t="s">
        <v>1431</v>
      </c>
      <c r="AF1019" s="66" t="s">
        <v>3088</v>
      </c>
      <c r="AI1019" s="272"/>
      <c r="AS1019" s="204"/>
      <c r="AT1019" s="249"/>
      <c r="AU1019" s="51"/>
      <c r="AV1019" s="51"/>
      <c r="AW1019" s="51"/>
      <c r="AX1019" s="51"/>
      <c r="AY1019" s="51"/>
      <c r="AZ1019" s="49"/>
      <c r="BO1019" s="90"/>
      <c r="BP1019" s="273"/>
      <c r="BQ1019" s="90"/>
      <c r="BR1019" s="90"/>
      <c r="BS1019" s="90"/>
      <c r="BT1019" s="90"/>
      <c r="BU1019" s="90"/>
      <c r="BV1019" s="90"/>
      <c r="BW1019" s="90"/>
      <c r="BX1019" s="90"/>
      <c r="BY1019" s="90"/>
      <c r="BZ1019" s="90"/>
      <c r="CA1019" s="90"/>
      <c r="CB1019" s="90"/>
      <c r="CC1019" s="90"/>
      <c r="CD1019" s="90"/>
      <c r="CE1019" s="90"/>
      <c r="CF1019" s="90"/>
      <c r="CG1019" s="90"/>
      <c r="CH1019" s="90"/>
      <c r="CI1019" s="90"/>
      <c r="CJ1019" s="90"/>
      <c r="CK1019" s="90"/>
      <c r="CL1019" s="91"/>
      <c r="CM1019" s="90"/>
      <c r="CN1019" s="90" t="s">
        <v>3088</v>
      </c>
      <c r="CO1019" s="90"/>
      <c r="DB1019" s="103">
        <v>-65.2</v>
      </c>
      <c r="DC1019" s="90" t="s">
        <v>2592</v>
      </c>
      <c r="DD1019" s="231">
        <v>0.7</v>
      </c>
      <c r="DE1019" s="103">
        <v>-7.45</v>
      </c>
      <c r="DF1019" s="103"/>
      <c r="DG1019" s="103">
        <v>-9.34</v>
      </c>
      <c r="DH1019" s="103"/>
      <c r="DI1019" s="103"/>
      <c r="DJ1019" s="103">
        <f>SUM(DK1019:DM1019)</f>
        <v>3.41</v>
      </c>
      <c r="DK1019" s="103">
        <v>1.54</v>
      </c>
      <c r="DL1019" s="103">
        <v>0.89</v>
      </c>
      <c r="DM1019" s="103">
        <v>0.98</v>
      </c>
      <c r="DN1019" s="103"/>
      <c r="DO1019" s="103"/>
      <c r="DP1019" s="103"/>
      <c r="DQ1019" s="103"/>
      <c r="DR1019" s="103"/>
      <c r="DS1019" s="104"/>
      <c r="DT1019" s="50">
        <f t="shared" si="1211"/>
        <v>0</v>
      </c>
      <c r="DU1019" s="73">
        <f t="shared" si="1212"/>
        <v>0</v>
      </c>
      <c r="DV1019" s="73">
        <f t="shared" si="1213"/>
        <v>1</v>
      </c>
      <c r="DW1019" s="73">
        <f t="shared" si="1214"/>
        <v>0</v>
      </c>
      <c r="DX1019" s="73">
        <f t="shared" si="1215"/>
        <v>0</v>
      </c>
      <c r="DY1019" s="125">
        <f t="shared" si="1216"/>
        <v>0</v>
      </c>
      <c r="DZ1019" s="73">
        <f t="shared" si="1217"/>
        <v>0</v>
      </c>
      <c r="EA1019" s="19">
        <f t="shared" si="1218"/>
        <v>0</v>
      </c>
      <c r="EB1019" s="50">
        <f t="shared" si="1219"/>
        <v>1</v>
      </c>
      <c r="EC1019" s="19">
        <f t="shared" si="1220"/>
        <v>0</v>
      </c>
      <c r="ED1019" s="19">
        <f t="shared" si="1221"/>
        <v>0</v>
      </c>
      <c r="EE1019" s="19">
        <f t="shared" si="1222"/>
        <v>0</v>
      </c>
      <c r="EF1019" s="50">
        <f t="shared" si="1223"/>
        <v>1</v>
      </c>
      <c r="EG1019" s="19">
        <f t="shared" si="1224"/>
        <v>0</v>
      </c>
      <c r="EH1019" s="19">
        <f t="shared" si="1225"/>
        <v>0</v>
      </c>
      <c r="EI1019" s="50">
        <f t="shared" si="1226"/>
        <v>1</v>
      </c>
      <c r="EJ1019" s="125">
        <f t="shared" si="1227"/>
        <v>0</v>
      </c>
      <c r="EK1019" t="str">
        <f t="shared" si="1228"/>
        <v/>
      </c>
      <c r="EL1019" t="str">
        <f t="shared" si="1229"/>
        <v/>
      </c>
      <c r="EM1019" t="str">
        <f t="shared" si="1230"/>
        <v/>
      </c>
      <c r="EN1019" t="str">
        <f t="shared" si="1231"/>
        <v/>
      </c>
      <c r="EO1019" t="str">
        <f t="shared" si="1232"/>
        <v/>
      </c>
      <c r="EP1019" t="str">
        <f t="shared" si="1233"/>
        <v/>
      </c>
      <c r="EQ1019" t="str">
        <f t="shared" si="1234"/>
        <v/>
      </c>
      <c r="ER1019" t="str">
        <f t="shared" si="1235"/>
        <v/>
      </c>
      <c r="ES1019" t="str">
        <f t="shared" si="1236"/>
        <v/>
      </c>
      <c r="ET1019" t="str">
        <f t="shared" si="1237"/>
        <v/>
      </c>
      <c r="EU1019" s="61" t="str">
        <f t="shared" si="1238"/>
        <v/>
      </c>
      <c r="EV1019" s="53" t="str">
        <f>IF(ISNUMBER(EK1019),EK1019*#REF!,"")</f>
        <v/>
      </c>
      <c r="EW1019" s="53" t="str">
        <f>IF(ISNUMBER(EL1019),EL1019*#REF!,"")</f>
        <v/>
      </c>
      <c r="EX1019" s="53" t="str">
        <f>IF(ISNUMBER(EM1019),EM1019*#REF!,"")</f>
        <v/>
      </c>
      <c r="EY1019" s="53" t="str">
        <f>IF(ISNUMBER(EN1019),EN1019*#REF!,"")</f>
        <v/>
      </c>
      <c r="EZ1019" s="53" t="str">
        <f>IF(ISNUMBER(EO1019),EO1019*#REF!,"")</f>
        <v/>
      </c>
      <c r="FA1019" s="53" t="str">
        <f>IF(ISNUMBER(EP1019),EP1019*#REF!,"")</f>
        <v/>
      </c>
      <c r="FB1019" s="53" t="str">
        <f>IF(ISNUMBER(EQ1019),EQ1019*#REF!,"")</f>
        <v/>
      </c>
      <c r="FC1019" s="53" t="str">
        <f>IF(ISNUMBER(ER1019),ER1019*#REF!,"")</f>
        <v/>
      </c>
      <c r="FD1019" s="53" t="str">
        <f>IF(ISNUMBER(ES1019),ES1019*#REF!,"")</f>
        <v/>
      </c>
      <c r="FE1019" s="53" t="str">
        <f>IF(ISNUMBER(ET1019),ET1019*#REF!,"")</f>
        <v/>
      </c>
      <c r="FF1019" s="52" t="str">
        <f>IF(ISNUMBER(EU1019),EU1019*#REF!,"")</f>
        <v/>
      </c>
      <c r="FG1019" s="55" t="str">
        <f t="shared" si="1239"/>
        <v/>
      </c>
      <c r="FH1019" s="55" t="str">
        <f t="shared" si="1240"/>
        <v/>
      </c>
      <c r="FI1019" s="55" t="str">
        <f t="shared" si="1241"/>
        <v/>
      </c>
      <c r="FJ1019" s="55" t="str">
        <f t="shared" si="1242"/>
        <v/>
      </c>
      <c r="FK1019" s="55" t="str">
        <f t="shared" si="1243"/>
        <v/>
      </c>
      <c r="FL1019" s="55" t="str">
        <f t="shared" si="1244"/>
        <v/>
      </c>
      <c r="FM1019" s="55" t="str">
        <f t="shared" si="1245"/>
        <v/>
      </c>
      <c r="FN1019" s="55" t="str">
        <f t="shared" si="1246"/>
        <v/>
      </c>
      <c r="FO1019" s="55" t="str">
        <f t="shared" si="1247"/>
        <v/>
      </c>
      <c r="FP1019" s="55" t="str">
        <f t="shared" si="1248"/>
        <v/>
      </c>
      <c r="FQ1019" s="59" t="str">
        <f t="shared" si="1249"/>
        <v/>
      </c>
      <c r="FR1019" s="53" t="str">
        <f t="shared" si="1202"/>
        <v/>
      </c>
      <c r="FS1019" s="53">
        <f t="shared" si="1250"/>
        <v>0</v>
      </c>
      <c r="FT1019" s="19">
        <f t="shared" si="1251"/>
        <v>1</v>
      </c>
      <c r="FU1019" s="19">
        <f t="shared" si="1252"/>
        <v>0</v>
      </c>
      <c r="FV1019" s="19">
        <f t="shared" si="1253"/>
        <v>0</v>
      </c>
      <c r="FW1019" s="50">
        <f t="shared" si="1254"/>
        <v>0</v>
      </c>
      <c r="FX1019" s="120">
        <f t="shared" si="1255"/>
        <v>0</v>
      </c>
      <c r="FY1019" s="120">
        <f t="shared" si="1256"/>
        <v>0</v>
      </c>
      <c r="FZ1019" s="120">
        <f t="shared" si="1257"/>
        <v>0</v>
      </c>
      <c r="GA1019" s="120">
        <f t="shared" si="1258"/>
        <v>0</v>
      </c>
      <c r="GB1019" s="120">
        <f t="shared" si="1259"/>
        <v>0</v>
      </c>
      <c r="GC1019" s="120">
        <f t="shared" si="1260"/>
        <v>0</v>
      </c>
      <c r="GD1019" s="120">
        <f t="shared" si="1261"/>
        <v>0</v>
      </c>
      <c r="GE1019" s="120">
        <f t="shared" si="1262"/>
        <v>0</v>
      </c>
      <c r="GF1019" s="120">
        <f t="shared" si="1263"/>
        <v>0</v>
      </c>
      <c r="GG1019">
        <f t="shared" si="1264"/>
        <v>0</v>
      </c>
      <c r="GH1019">
        <f t="shared" si="1265"/>
        <v>0</v>
      </c>
      <c r="GI1019">
        <v>6</v>
      </c>
      <c r="GJ1019" t="str">
        <f t="shared" si="1266"/>
        <v/>
      </c>
    </row>
    <row r="1020" spans="1:192" x14ac:dyDescent="0.2">
      <c r="A1020" s="50">
        <f t="shared" si="1267"/>
        <v>1019</v>
      </c>
      <c r="B1020" s="58" t="s">
        <v>135</v>
      </c>
      <c r="C1020" s="58" t="s">
        <v>376</v>
      </c>
      <c r="D1020" s="58"/>
      <c r="E1020" s="58"/>
      <c r="F1020" s="19">
        <v>3445574</v>
      </c>
      <c r="G1020" s="19">
        <v>5550968</v>
      </c>
      <c r="H1020" s="77">
        <f t="shared" si="1206"/>
        <v>445521.34040000004</v>
      </c>
      <c r="I1020" s="77">
        <f t="shared" si="1207"/>
        <v>5549187.4028000003</v>
      </c>
      <c r="J1020" s="19">
        <v>119.75</v>
      </c>
      <c r="K1020" s="83" t="s">
        <v>1333</v>
      </c>
      <c r="L1020" s="19">
        <v>61.5</v>
      </c>
      <c r="M1020" s="83"/>
      <c r="O1020" s="19">
        <v>120.45</v>
      </c>
      <c r="Q1020" s="58" t="s">
        <v>2844</v>
      </c>
      <c r="R1020" s="58" t="s">
        <v>2905</v>
      </c>
      <c r="S1020" s="58" t="s">
        <v>1327</v>
      </c>
      <c r="T1020" s="241" t="str">
        <f t="shared" si="1208"/>
        <v>T</v>
      </c>
      <c r="U1020" s="241" t="str">
        <f t="shared" si="1209"/>
        <v>M</v>
      </c>
      <c r="V1020" s="241" t="str">
        <f t="shared" si="1210"/>
        <v>-</v>
      </c>
      <c r="W1020" s="241" t="str">
        <f t="shared" si="1201"/>
        <v>-</v>
      </c>
      <c r="X1020" s="260">
        <f t="shared" si="1269"/>
        <v>6</v>
      </c>
      <c r="Y1020" s="261" t="str">
        <f t="shared" si="1203"/>
        <v/>
      </c>
      <c r="Z1020" s="68"/>
      <c r="AA1020" s="69">
        <v>40247</v>
      </c>
      <c r="AB1020" s="77">
        <v>5</v>
      </c>
      <c r="AC1020" s="58"/>
      <c r="AD1020" s="58" t="s">
        <v>2571</v>
      </c>
      <c r="AE1020" s="68"/>
      <c r="AF1020" s="83">
        <v>49.1</v>
      </c>
      <c r="AG1020" s="83">
        <v>10500</v>
      </c>
      <c r="AH1020" s="83">
        <v>5.96</v>
      </c>
      <c r="AI1020" s="83"/>
      <c r="AJ1020" s="83"/>
      <c r="AK1020" s="83"/>
      <c r="AL1020" s="83"/>
      <c r="AM1020" s="83"/>
      <c r="AN1020" s="58"/>
      <c r="AO1020" s="58"/>
      <c r="AP1020" s="83"/>
      <c r="AQ1020" s="58">
        <v>6300</v>
      </c>
      <c r="AR1020" s="58"/>
      <c r="AS1020" s="193">
        <f>SUM(AU1020:BN1020)+SUM(BO1020:CL1020)/1000</f>
        <v>6542.643</v>
      </c>
      <c r="AT1020" s="248" t="str">
        <f>FR1020</f>
        <v/>
      </c>
      <c r="AU1020" s="58">
        <v>2010</v>
      </c>
      <c r="AV1020" s="58">
        <v>31.7</v>
      </c>
      <c r="AW1020" s="58">
        <v>293</v>
      </c>
      <c r="AX1020" s="58">
        <v>3540</v>
      </c>
      <c r="AY1020" s="58">
        <v>111</v>
      </c>
      <c r="AZ1020" s="68">
        <v>375</v>
      </c>
      <c r="BA1020" s="58">
        <v>4.3499999999999996</v>
      </c>
      <c r="BB1020" s="58">
        <v>83</v>
      </c>
      <c r="BC1020" s="58">
        <v>12.6</v>
      </c>
      <c r="BD1020" s="58">
        <v>4.58</v>
      </c>
      <c r="BE1020" s="58">
        <v>1.39</v>
      </c>
      <c r="BF1020" s="58">
        <v>0.32</v>
      </c>
      <c r="BG1020" s="58">
        <v>0.73</v>
      </c>
      <c r="BH1020" s="58">
        <v>3.28</v>
      </c>
      <c r="BI1020" s="58">
        <v>0.04</v>
      </c>
      <c r="BJ1020" s="58"/>
      <c r="BK1020" s="58"/>
      <c r="BL1020" s="58"/>
      <c r="BM1020" s="58">
        <v>70.33</v>
      </c>
      <c r="BN1020" s="68"/>
      <c r="BO1020" s="81"/>
      <c r="BP1020" s="81"/>
      <c r="BQ1020" s="94">
        <v>83</v>
      </c>
      <c r="BR1020" s="81">
        <v>450</v>
      </c>
      <c r="BS1020" s="81"/>
      <c r="BT1020" s="81"/>
      <c r="BU1020" s="81"/>
      <c r="BV1020" s="81"/>
      <c r="BW1020" s="81">
        <v>300</v>
      </c>
      <c r="BX1020" s="81"/>
      <c r="BY1020" s="81"/>
      <c r="BZ1020" s="81"/>
      <c r="CA1020" s="81"/>
      <c r="CB1020" s="81"/>
      <c r="CC1020" s="81">
        <v>490</v>
      </c>
      <c r="CD1020" s="81"/>
      <c r="CE1020" s="81"/>
      <c r="CF1020" s="81"/>
      <c r="CG1020" s="81"/>
      <c r="CH1020" s="81"/>
      <c r="CI1020" s="81"/>
      <c r="CJ1020" s="81"/>
      <c r="CK1020" s="81"/>
      <c r="CL1020" s="82"/>
      <c r="CM1020" s="58">
        <v>1.3</v>
      </c>
      <c r="CN1020" s="90">
        <v>275</v>
      </c>
      <c r="CO1020" s="81"/>
      <c r="CP1020" s="58"/>
      <c r="CQ1020" s="68"/>
      <c r="CR1020">
        <v>29</v>
      </c>
      <c r="DB1020" s="103"/>
      <c r="DC1020" s="103"/>
      <c r="DD1020" s="103"/>
      <c r="DE1020" s="103"/>
      <c r="DF1020" s="103"/>
      <c r="DG1020" s="103"/>
      <c r="DH1020" s="103"/>
      <c r="DI1020" s="103"/>
      <c r="DJ1020" s="129">
        <f>SUM(DL1020:DM1020)</f>
        <v>2</v>
      </c>
      <c r="DK1020" s="103"/>
      <c r="DL1020" s="129">
        <v>1</v>
      </c>
      <c r="DM1020" s="129">
        <v>1</v>
      </c>
      <c r="DN1020" s="103"/>
      <c r="DO1020" s="103"/>
      <c r="DP1020" s="103"/>
      <c r="DQ1020" s="103"/>
      <c r="DR1020" s="103"/>
      <c r="DS1020" s="104"/>
      <c r="DT1020" s="50">
        <f t="shared" si="1211"/>
        <v>0</v>
      </c>
      <c r="DU1020" s="73">
        <f t="shared" si="1212"/>
        <v>0</v>
      </c>
      <c r="DV1020" s="73">
        <f t="shared" si="1213"/>
        <v>1</v>
      </c>
      <c r="DW1020" s="73">
        <f t="shared" si="1214"/>
        <v>0</v>
      </c>
      <c r="DX1020" s="73">
        <f t="shared" si="1215"/>
        <v>0</v>
      </c>
      <c r="DY1020" s="125">
        <f t="shared" si="1216"/>
        <v>0</v>
      </c>
      <c r="DZ1020" s="73">
        <f t="shared" si="1217"/>
        <v>0</v>
      </c>
      <c r="EA1020" s="19">
        <f t="shared" si="1218"/>
        <v>1</v>
      </c>
      <c r="EB1020" s="50">
        <f t="shared" si="1219"/>
        <v>0</v>
      </c>
      <c r="EC1020" s="19">
        <f t="shared" si="1220"/>
        <v>0</v>
      </c>
      <c r="ED1020" s="19">
        <f t="shared" si="1221"/>
        <v>1</v>
      </c>
      <c r="EE1020" s="19">
        <f t="shared" si="1222"/>
        <v>0</v>
      </c>
      <c r="EF1020" s="50">
        <f t="shared" si="1223"/>
        <v>0</v>
      </c>
      <c r="EG1020" s="19">
        <f t="shared" si="1224"/>
        <v>1</v>
      </c>
      <c r="EH1020" s="19">
        <f t="shared" si="1225"/>
        <v>0</v>
      </c>
      <c r="EI1020" s="50">
        <f t="shared" si="1226"/>
        <v>0</v>
      </c>
      <c r="EJ1020" s="125">
        <f t="shared" si="1227"/>
        <v>2</v>
      </c>
      <c r="EK1020">
        <f t="shared" si="1228"/>
        <v>2010</v>
      </c>
      <c r="EL1020">
        <f t="shared" si="1229"/>
        <v>83</v>
      </c>
      <c r="EM1020">
        <f t="shared" si="1230"/>
        <v>31.7</v>
      </c>
      <c r="EN1020">
        <f t="shared" si="1231"/>
        <v>293</v>
      </c>
      <c r="EO1020">
        <f t="shared" si="1232"/>
        <v>0.32</v>
      </c>
      <c r="EP1020">
        <f t="shared" si="1233"/>
        <v>1.39</v>
      </c>
      <c r="EQ1020">
        <f t="shared" si="1234"/>
        <v>375</v>
      </c>
      <c r="ER1020" t="str">
        <f t="shared" si="1235"/>
        <v/>
      </c>
      <c r="ES1020" t="str">
        <f t="shared" si="1236"/>
        <v/>
      </c>
      <c r="ET1020">
        <f t="shared" si="1237"/>
        <v>111</v>
      </c>
      <c r="EU1020" s="61">
        <f t="shared" si="1238"/>
        <v>3540</v>
      </c>
      <c r="EV1020" s="53" t="e">
        <f>IF(ISNUMBER(EK1020),EK1020*#REF!,"")</f>
        <v>#REF!</v>
      </c>
      <c r="EW1020" s="53" t="e">
        <f>IF(ISNUMBER(EL1020),EL1020*#REF!,"")</f>
        <v>#REF!</v>
      </c>
      <c r="EX1020" s="53" t="e">
        <f>IF(ISNUMBER(EM1020),EM1020*#REF!,"")</f>
        <v>#REF!</v>
      </c>
      <c r="EY1020" s="53" t="e">
        <f>IF(ISNUMBER(EN1020),EN1020*#REF!,"")</f>
        <v>#REF!</v>
      </c>
      <c r="EZ1020" s="53" t="e">
        <f>IF(ISNUMBER(EO1020),EO1020*#REF!,"")</f>
        <v>#REF!</v>
      </c>
      <c r="FA1020" s="53" t="e">
        <f>IF(ISNUMBER(EP1020),EP1020*#REF!,"")</f>
        <v>#REF!</v>
      </c>
      <c r="FB1020" s="53" t="e">
        <f>IF(ISNUMBER(EQ1020),EQ1020*#REF!,"")</f>
        <v>#REF!</v>
      </c>
      <c r="FC1020" s="53" t="str">
        <f>IF(ISNUMBER(ER1020),ER1020*#REF!,"")</f>
        <v/>
      </c>
      <c r="FD1020" s="53" t="str">
        <f>IF(ISNUMBER(ES1020),ES1020*#REF!,"")</f>
        <v/>
      </c>
      <c r="FE1020" s="53" t="e">
        <f>IF(ISNUMBER(ET1020),ET1020*#REF!,"")</f>
        <v>#REF!</v>
      </c>
      <c r="FF1020" s="52" t="e">
        <f>IF(ISNUMBER(EU1020),EU1020*#REF!,"")</f>
        <v>#REF!</v>
      </c>
      <c r="FG1020" s="55" t="str">
        <f t="shared" si="1239"/>
        <v/>
      </c>
      <c r="FH1020" s="55" t="str">
        <f t="shared" si="1240"/>
        <v/>
      </c>
      <c r="FI1020" s="55" t="str">
        <f t="shared" si="1241"/>
        <v/>
      </c>
      <c r="FJ1020" s="55" t="str">
        <f t="shared" si="1242"/>
        <v/>
      </c>
      <c r="FK1020" s="55" t="str">
        <f t="shared" si="1243"/>
        <v/>
      </c>
      <c r="FL1020" s="55" t="str">
        <f t="shared" si="1244"/>
        <v/>
      </c>
      <c r="FM1020" s="55" t="str">
        <f t="shared" si="1245"/>
        <v/>
      </c>
      <c r="FN1020" s="55" t="str">
        <f t="shared" si="1246"/>
        <v/>
      </c>
      <c r="FO1020" s="55" t="str">
        <f t="shared" si="1247"/>
        <v/>
      </c>
      <c r="FP1020" s="55" t="str">
        <f t="shared" si="1248"/>
        <v/>
      </c>
      <c r="FQ1020" s="59" t="str">
        <f t="shared" si="1249"/>
        <v/>
      </c>
      <c r="FR1020" s="53" t="str">
        <f t="shared" si="1202"/>
        <v/>
      </c>
      <c r="FS1020" s="53" t="e">
        <f t="shared" si="1250"/>
        <v>#VALUE!</v>
      </c>
      <c r="FT1020" s="19" t="e">
        <f t="shared" si="1251"/>
        <v>#VALUE!</v>
      </c>
      <c r="FU1020" s="19" t="e">
        <f t="shared" si="1252"/>
        <v>#VALUE!</v>
      </c>
      <c r="FV1020" s="19" t="e">
        <f t="shared" si="1253"/>
        <v>#VALUE!</v>
      </c>
      <c r="FW1020" s="50" t="e">
        <f t="shared" si="1254"/>
        <v>#VALUE!</v>
      </c>
      <c r="FX1020" s="120">
        <f t="shared" si="1255"/>
        <v>0</v>
      </c>
      <c r="FY1020" s="120">
        <f t="shared" si="1256"/>
        <v>0</v>
      </c>
      <c r="FZ1020" s="120">
        <f t="shared" si="1257"/>
        <v>0</v>
      </c>
      <c r="GA1020" s="120">
        <f t="shared" si="1258"/>
        <v>0</v>
      </c>
      <c r="GB1020" s="120">
        <f t="shared" si="1259"/>
        <v>0</v>
      </c>
      <c r="GC1020" s="120">
        <f t="shared" si="1260"/>
        <v>0</v>
      </c>
      <c r="GD1020" s="120">
        <f t="shared" si="1261"/>
        <v>0</v>
      </c>
      <c r="GE1020" s="120">
        <f t="shared" si="1262"/>
        <v>0</v>
      </c>
      <c r="GF1020" s="120">
        <f t="shared" si="1263"/>
        <v>0</v>
      </c>
      <c r="GG1020">
        <f t="shared" si="1264"/>
        <v>0</v>
      </c>
      <c r="GH1020">
        <f t="shared" si="1265"/>
        <v>0</v>
      </c>
      <c r="GI1020">
        <v>6</v>
      </c>
      <c r="GJ1020" t="str">
        <f t="shared" si="1266"/>
        <v/>
      </c>
    </row>
    <row r="1021" spans="1:192" x14ac:dyDescent="0.2">
      <c r="A1021" s="50">
        <f t="shared" si="1267"/>
        <v>1020</v>
      </c>
      <c r="B1021" s="58" t="s">
        <v>135</v>
      </c>
      <c r="C1021" s="58" t="s">
        <v>376</v>
      </c>
      <c r="D1021" s="58"/>
      <c r="E1021" s="58"/>
      <c r="F1021" s="19">
        <v>3445574</v>
      </c>
      <c r="G1021" s="19">
        <v>5550968</v>
      </c>
      <c r="H1021" s="77">
        <f t="shared" si="1206"/>
        <v>445521.34040000004</v>
      </c>
      <c r="I1021" s="77">
        <f t="shared" si="1207"/>
        <v>5549187.4028000003</v>
      </c>
      <c r="J1021" s="19">
        <v>119.75</v>
      </c>
      <c r="K1021" s="83" t="s">
        <v>1333</v>
      </c>
      <c r="L1021" s="19">
        <v>61.5</v>
      </c>
      <c r="M1021" s="83"/>
      <c r="O1021" s="19">
        <v>120.45</v>
      </c>
      <c r="Q1021" s="58" t="s">
        <v>2844</v>
      </c>
      <c r="R1021" s="58" t="s">
        <v>2905</v>
      </c>
      <c r="S1021" s="58" t="s">
        <v>1327</v>
      </c>
      <c r="T1021" s="241" t="str">
        <f t="shared" si="1208"/>
        <v>-</v>
      </c>
      <c r="U1021" s="241" t="str">
        <f t="shared" si="1209"/>
        <v>-</v>
      </c>
      <c r="V1021" s="241" t="str">
        <f t="shared" si="1210"/>
        <v>-</v>
      </c>
      <c r="W1021" s="241" t="str">
        <f t="shared" si="1201"/>
        <v>-</v>
      </c>
      <c r="X1021" s="260">
        <f t="shared" si="1269"/>
        <v>6</v>
      </c>
      <c r="Y1021" s="261" t="str">
        <f t="shared" si="1203"/>
        <v/>
      </c>
      <c r="Z1021" s="68"/>
      <c r="AA1021" s="69">
        <v>40701</v>
      </c>
      <c r="AB1021" s="77">
        <v>6</v>
      </c>
      <c r="AC1021" s="58" t="s">
        <v>858</v>
      </c>
      <c r="AD1021" s="58" t="s">
        <v>1440</v>
      </c>
      <c r="AE1021" s="70" t="s">
        <v>1431</v>
      </c>
      <c r="AF1021" s="83" t="s">
        <v>3088</v>
      </c>
      <c r="AG1021" s="83"/>
      <c r="AH1021" s="83"/>
      <c r="AI1021" s="83"/>
      <c r="AJ1021" s="83"/>
      <c r="AK1021" s="83"/>
      <c r="AL1021" s="83"/>
      <c r="AM1021" s="83"/>
      <c r="AN1021" s="58"/>
      <c r="AO1021" s="58"/>
      <c r="AP1021" s="83"/>
      <c r="AQ1021" s="58"/>
      <c r="AR1021" s="58"/>
      <c r="AS1021" s="204"/>
      <c r="AT1021" s="249"/>
      <c r="AU1021" s="65"/>
      <c r="AV1021" s="65"/>
      <c r="AW1021" s="65"/>
      <c r="AX1021" s="65"/>
      <c r="AY1021" s="65"/>
      <c r="AZ1021" s="70"/>
      <c r="BA1021" s="58"/>
      <c r="BB1021" s="58"/>
      <c r="BC1021" s="58"/>
      <c r="BD1021" s="58"/>
      <c r="BE1021" s="58"/>
      <c r="BF1021" s="58"/>
      <c r="BG1021" s="58"/>
      <c r="BH1021" s="58"/>
      <c r="BI1021" s="58"/>
      <c r="BJ1021" s="58"/>
      <c r="BK1021" s="58"/>
      <c r="BL1021" s="58"/>
      <c r="BM1021" s="58"/>
      <c r="BN1021" s="68"/>
      <c r="BO1021" s="81"/>
      <c r="BP1021" s="81"/>
      <c r="BQ1021" s="94"/>
      <c r="BR1021" s="81"/>
      <c r="BS1021" s="81"/>
      <c r="BT1021" s="81"/>
      <c r="BU1021" s="81"/>
      <c r="BV1021" s="81"/>
      <c r="BW1021" s="81"/>
      <c r="BX1021" s="81"/>
      <c r="BY1021" s="81"/>
      <c r="BZ1021" s="81"/>
      <c r="CA1021" s="81"/>
      <c r="CB1021" s="81"/>
      <c r="CC1021" s="81"/>
      <c r="CD1021" s="81"/>
      <c r="CE1021" s="81"/>
      <c r="CF1021" s="81"/>
      <c r="CG1021" s="81"/>
      <c r="CH1021" s="81"/>
      <c r="CI1021" s="81"/>
      <c r="CJ1021" s="81"/>
      <c r="CK1021" s="81"/>
      <c r="CL1021" s="82"/>
      <c r="CM1021" s="58"/>
      <c r="CN1021" s="105"/>
      <c r="CO1021" s="81"/>
      <c r="CP1021" s="58"/>
      <c r="CQ1021" s="68"/>
      <c r="DB1021" s="103">
        <v>-64.3</v>
      </c>
      <c r="DC1021" s="90" t="s">
        <v>2593</v>
      </c>
      <c r="DD1021" s="103"/>
      <c r="DE1021" s="103"/>
      <c r="DF1021" s="103"/>
      <c r="DG1021" s="103">
        <v>-9.35</v>
      </c>
      <c r="DH1021" s="103"/>
      <c r="DI1021" s="103"/>
      <c r="DJ1021" s="129"/>
      <c r="DK1021" s="103"/>
      <c r="DL1021" s="103"/>
      <c r="DM1021" s="103"/>
      <c r="DN1021" s="103"/>
      <c r="DO1021" s="103"/>
      <c r="DP1021" s="103"/>
      <c r="DQ1021" s="103"/>
      <c r="DR1021" s="103"/>
      <c r="DS1021" s="104"/>
      <c r="DT1021" s="50">
        <f t="shared" si="1211"/>
        <v>0</v>
      </c>
      <c r="DU1021" s="73">
        <f t="shared" si="1212"/>
        <v>0</v>
      </c>
      <c r="DV1021" s="73">
        <f t="shared" si="1213"/>
        <v>1</v>
      </c>
      <c r="DW1021" s="73">
        <f t="shared" si="1214"/>
        <v>0</v>
      </c>
      <c r="DX1021" s="73">
        <f t="shared" si="1215"/>
        <v>0</v>
      </c>
      <c r="DY1021" s="125">
        <f t="shared" si="1216"/>
        <v>0</v>
      </c>
      <c r="DZ1021" s="73">
        <f t="shared" si="1217"/>
        <v>0</v>
      </c>
      <c r="EA1021" s="19">
        <f t="shared" si="1218"/>
        <v>0</v>
      </c>
      <c r="EB1021" s="50">
        <f t="shared" si="1219"/>
        <v>1</v>
      </c>
      <c r="EC1021" s="19">
        <f t="shared" si="1220"/>
        <v>0</v>
      </c>
      <c r="ED1021" s="19">
        <f t="shared" si="1221"/>
        <v>0</v>
      </c>
      <c r="EE1021" s="19">
        <f t="shared" si="1222"/>
        <v>0</v>
      </c>
      <c r="EF1021" s="50">
        <f t="shared" si="1223"/>
        <v>1</v>
      </c>
      <c r="EG1021" s="19">
        <f t="shared" si="1224"/>
        <v>1</v>
      </c>
      <c r="EH1021" s="19">
        <f t="shared" si="1225"/>
        <v>0</v>
      </c>
      <c r="EI1021" s="50">
        <f t="shared" si="1226"/>
        <v>0</v>
      </c>
      <c r="EJ1021" s="125">
        <f t="shared" si="1227"/>
        <v>0</v>
      </c>
      <c r="EK1021" t="str">
        <f t="shared" si="1228"/>
        <v/>
      </c>
      <c r="EL1021" t="str">
        <f t="shared" si="1229"/>
        <v/>
      </c>
      <c r="EM1021" t="str">
        <f t="shared" si="1230"/>
        <v/>
      </c>
      <c r="EN1021" t="str">
        <f t="shared" si="1231"/>
        <v/>
      </c>
      <c r="EO1021" t="str">
        <f t="shared" si="1232"/>
        <v/>
      </c>
      <c r="EP1021" t="str">
        <f t="shared" si="1233"/>
        <v/>
      </c>
      <c r="EQ1021" t="str">
        <f t="shared" si="1234"/>
        <v/>
      </c>
      <c r="ER1021" t="str">
        <f t="shared" si="1235"/>
        <v/>
      </c>
      <c r="ES1021" t="str">
        <f t="shared" si="1236"/>
        <v/>
      </c>
      <c r="ET1021" t="str">
        <f t="shared" si="1237"/>
        <v/>
      </c>
      <c r="EU1021" s="61" t="str">
        <f t="shared" si="1238"/>
        <v/>
      </c>
      <c r="EV1021" s="53" t="str">
        <f>IF(ISNUMBER(EK1021),EK1021*#REF!,"")</f>
        <v/>
      </c>
      <c r="EW1021" s="53" t="str">
        <f>IF(ISNUMBER(EL1021),EL1021*#REF!,"")</f>
        <v/>
      </c>
      <c r="EX1021" s="53" t="str">
        <f>IF(ISNUMBER(EM1021),EM1021*#REF!,"")</f>
        <v/>
      </c>
      <c r="EY1021" s="53" t="str">
        <f>IF(ISNUMBER(EN1021),EN1021*#REF!,"")</f>
        <v/>
      </c>
      <c r="EZ1021" s="53" t="str">
        <f>IF(ISNUMBER(EO1021),EO1021*#REF!,"")</f>
        <v/>
      </c>
      <c r="FA1021" s="53" t="str">
        <f>IF(ISNUMBER(EP1021),EP1021*#REF!,"")</f>
        <v/>
      </c>
      <c r="FB1021" s="53" t="str">
        <f>IF(ISNUMBER(EQ1021),EQ1021*#REF!,"")</f>
        <v/>
      </c>
      <c r="FC1021" s="53" t="str">
        <f>IF(ISNUMBER(ER1021),ER1021*#REF!,"")</f>
        <v/>
      </c>
      <c r="FD1021" s="53" t="str">
        <f>IF(ISNUMBER(ES1021),ES1021*#REF!,"")</f>
        <v/>
      </c>
      <c r="FE1021" s="53" t="str">
        <f>IF(ISNUMBER(ET1021),ET1021*#REF!,"")</f>
        <v/>
      </c>
      <c r="FF1021" s="52" t="str">
        <f>IF(ISNUMBER(EU1021),EU1021*#REF!,"")</f>
        <v/>
      </c>
      <c r="FG1021" s="55" t="str">
        <f t="shared" si="1239"/>
        <v/>
      </c>
      <c r="FH1021" s="55" t="str">
        <f t="shared" si="1240"/>
        <v/>
      </c>
      <c r="FI1021" s="55" t="str">
        <f t="shared" si="1241"/>
        <v/>
      </c>
      <c r="FJ1021" s="55" t="str">
        <f t="shared" si="1242"/>
        <v/>
      </c>
      <c r="FK1021" s="55" t="str">
        <f t="shared" si="1243"/>
        <v/>
      </c>
      <c r="FL1021" s="55" t="str">
        <f t="shared" si="1244"/>
        <v/>
      </c>
      <c r="FM1021" s="55" t="str">
        <f t="shared" si="1245"/>
        <v/>
      </c>
      <c r="FN1021" s="55" t="str">
        <f t="shared" si="1246"/>
        <v/>
      </c>
      <c r="FO1021" s="55" t="str">
        <f t="shared" si="1247"/>
        <v/>
      </c>
      <c r="FP1021" s="55" t="str">
        <f t="shared" si="1248"/>
        <v/>
      </c>
      <c r="FQ1021" s="59" t="str">
        <f t="shared" si="1249"/>
        <v/>
      </c>
      <c r="FR1021" s="53" t="str">
        <f t="shared" si="1202"/>
        <v/>
      </c>
      <c r="FS1021" s="53">
        <f t="shared" si="1250"/>
        <v>0</v>
      </c>
      <c r="FT1021" s="19">
        <f t="shared" si="1251"/>
        <v>1</v>
      </c>
      <c r="FU1021" s="19">
        <f t="shared" si="1252"/>
        <v>0</v>
      </c>
      <c r="FV1021" s="19">
        <f t="shared" si="1253"/>
        <v>0</v>
      </c>
      <c r="FW1021" s="50">
        <f t="shared" si="1254"/>
        <v>0</v>
      </c>
      <c r="FX1021" s="120">
        <f t="shared" si="1255"/>
        <v>0</v>
      </c>
      <c r="FY1021" s="120">
        <f t="shared" si="1256"/>
        <v>0</v>
      </c>
      <c r="FZ1021" s="120">
        <f t="shared" si="1257"/>
        <v>0</v>
      </c>
      <c r="GA1021" s="120">
        <f t="shared" si="1258"/>
        <v>0</v>
      </c>
      <c r="GB1021" s="120">
        <f t="shared" si="1259"/>
        <v>0</v>
      </c>
      <c r="GC1021" s="120">
        <f t="shared" si="1260"/>
        <v>0</v>
      </c>
      <c r="GD1021" s="120">
        <f t="shared" si="1261"/>
        <v>0</v>
      </c>
      <c r="GE1021" s="120">
        <f t="shared" si="1262"/>
        <v>0</v>
      </c>
      <c r="GF1021" s="120">
        <f t="shared" si="1263"/>
        <v>0</v>
      </c>
      <c r="GG1021">
        <f t="shared" si="1264"/>
        <v>0</v>
      </c>
      <c r="GH1021">
        <f t="shared" si="1265"/>
        <v>0</v>
      </c>
      <c r="GI1021">
        <v>6</v>
      </c>
      <c r="GJ1021" t="str">
        <f t="shared" si="1266"/>
        <v/>
      </c>
    </row>
    <row r="1022" spans="1:192" x14ac:dyDescent="0.2">
      <c r="A1022" s="50">
        <f t="shared" si="1267"/>
        <v>1021</v>
      </c>
      <c r="B1022" s="58" t="s">
        <v>135</v>
      </c>
      <c r="C1022" s="58" t="s">
        <v>890</v>
      </c>
      <c r="D1022" s="58"/>
      <c r="E1022" s="58" t="s">
        <v>3061</v>
      </c>
      <c r="F1022" s="211">
        <v>3445800</v>
      </c>
      <c r="G1022" s="211">
        <v>5550290</v>
      </c>
      <c r="H1022" s="209">
        <f t="shared" si="1206"/>
        <v>445747.25</v>
      </c>
      <c r="I1022" s="209">
        <f t="shared" si="1207"/>
        <v>5548509.6740000006</v>
      </c>
      <c r="J1022" s="211">
        <v>120</v>
      </c>
      <c r="K1022" s="83" t="s">
        <v>1335</v>
      </c>
      <c r="L1022" s="211">
        <v>8.4</v>
      </c>
      <c r="M1022" s="83"/>
      <c r="Q1022" s="58" t="s">
        <v>2844</v>
      </c>
      <c r="R1022" s="58" t="s">
        <v>2905</v>
      </c>
      <c r="S1022" s="58" t="s">
        <v>1327</v>
      </c>
      <c r="T1022" s="241" t="str">
        <f t="shared" si="1208"/>
        <v>T</v>
      </c>
      <c r="U1022" s="241" t="str">
        <f t="shared" si="1209"/>
        <v>M</v>
      </c>
      <c r="V1022" s="241" t="str">
        <f t="shared" si="1210"/>
        <v>-</v>
      </c>
      <c r="W1022" s="241" t="str">
        <f t="shared" si="1201"/>
        <v>-</v>
      </c>
      <c r="X1022" s="260">
        <f t="shared" si="1269"/>
        <v>6</v>
      </c>
      <c r="Y1022" s="261" t="str">
        <f t="shared" si="1203"/>
        <v/>
      </c>
      <c r="Z1022" s="68"/>
      <c r="AA1022" s="69" t="s">
        <v>1454</v>
      </c>
      <c r="AB1022" s="77">
        <v>1</v>
      </c>
      <c r="AC1022" s="58" t="s">
        <v>891</v>
      </c>
      <c r="AD1022" s="58" t="s">
        <v>2594</v>
      </c>
      <c r="AE1022" s="68"/>
      <c r="AF1022" s="83">
        <v>66.2</v>
      </c>
      <c r="AG1022" s="83"/>
      <c r="AH1022" s="83"/>
      <c r="AI1022" s="83"/>
      <c r="AJ1022" s="83">
        <v>1.0062800000000001</v>
      </c>
      <c r="AK1022" s="83" t="s">
        <v>643</v>
      </c>
      <c r="AL1022" s="83"/>
      <c r="AM1022" s="83">
        <v>1.43</v>
      </c>
      <c r="AN1022" s="58"/>
      <c r="AO1022" s="58"/>
      <c r="AP1022" s="83"/>
      <c r="AQ1022" s="58"/>
      <c r="AR1022" s="58"/>
      <c r="AS1022" s="193">
        <f t="shared" ref="AS1022:AS1034" si="1270">SUM(AU1022:BN1022)+SUM(BO1022:CL1022)/1000</f>
        <v>8335.608000000002</v>
      </c>
      <c r="AT1022" s="248" t="str">
        <f t="shared" ref="AT1022:AT1034" si="1271">FR1022</f>
        <v/>
      </c>
      <c r="AU1022" s="58">
        <v>2683</v>
      </c>
      <c r="AV1022" s="58">
        <v>49.36</v>
      </c>
      <c r="AW1022" s="58">
        <v>338.8</v>
      </c>
      <c r="AX1022" s="58">
        <v>4733</v>
      </c>
      <c r="AY1022" s="58">
        <v>58.3</v>
      </c>
      <c r="AZ1022" s="68">
        <v>306</v>
      </c>
      <c r="BA1022" s="58"/>
      <c r="BB1022" s="58">
        <v>74.569999999999993</v>
      </c>
      <c r="BC1022" s="58" t="s">
        <v>1322</v>
      </c>
      <c r="BD1022" s="58">
        <v>6.9390000000000001</v>
      </c>
      <c r="BE1022" s="58">
        <v>3.5369999999999999</v>
      </c>
      <c r="BF1022" s="58">
        <v>0.314</v>
      </c>
      <c r="BG1022" s="58"/>
      <c r="BH1022" s="58">
        <v>2.508</v>
      </c>
      <c r="BI1022" s="58"/>
      <c r="BJ1022" s="58"/>
      <c r="BK1022" s="58"/>
      <c r="BL1022" s="58"/>
      <c r="BM1022" s="58">
        <v>79.28</v>
      </c>
      <c r="BN1022" s="68"/>
      <c r="BO1022" s="81"/>
      <c r="BP1022" s="81" t="s">
        <v>1322</v>
      </c>
      <c r="BQ1022" s="94"/>
      <c r="BR1022" s="81" t="s">
        <v>1322</v>
      </c>
      <c r="BS1022" s="81"/>
      <c r="BT1022" s="81"/>
      <c r="BU1022" s="81"/>
      <c r="BV1022" s="81"/>
      <c r="BW1022" s="81"/>
      <c r="BX1022" s="81" t="s">
        <v>1322</v>
      </c>
      <c r="BY1022" s="81"/>
      <c r="BZ1022" s="81"/>
      <c r="CA1022" s="81"/>
      <c r="CB1022" s="81"/>
      <c r="CC1022" s="81"/>
      <c r="CD1022" s="81"/>
      <c r="CE1022" s="81"/>
      <c r="CF1022" s="81"/>
      <c r="CG1022" s="81"/>
      <c r="CH1022" s="81"/>
      <c r="CI1022" s="81"/>
      <c r="CJ1022" s="81"/>
      <c r="CK1022" s="81"/>
      <c r="CL1022" s="82"/>
      <c r="CM1022" s="58"/>
      <c r="CN1022" s="90">
        <v>554</v>
      </c>
      <c r="CO1022" s="81"/>
      <c r="CP1022" s="58"/>
      <c r="CQ1022" s="68"/>
      <c r="DB1022" s="103"/>
      <c r="DC1022" s="103"/>
      <c r="DD1022" s="103"/>
      <c r="DE1022" s="103"/>
      <c r="DF1022" s="103"/>
      <c r="DG1022" s="103"/>
      <c r="DH1022" s="103"/>
      <c r="DI1022" s="103"/>
      <c r="DJ1022" s="129"/>
      <c r="DK1022" s="103"/>
      <c r="DL1022" s="103"/>
      <c r="DM1022" s="103"/>
      <c r="DN1022" s="103"/>
      <c r="DO1022" s="103"/>
      <c r="DP1022" s="103"/>
      <c r="DQ1022" s="103"/>
      <c r="DR1022" s="103"/>
      <c r="DS1022" s="104"/>
      <c r="DT1022" s="50">
        <f t="shared" si="1211"/>
        <v>1</v>
      </c>
      <c r="DU1022" s="73">
        <f t="shared" si="1212"/>
        <v>1</v>
      </c>
      <c r="DV1022" s="73">
        <f t="shared" si="1213"/>
        <v>0</v>
      </c>
      <c r="DW1022" s="73">
        <f t="shared" si="1214"/>
        <v>0</v>
      </c>
      <c r="DX1022" s="73">
        <f t="shared" si="1215"/>
        <v>0</v>
      </c>
      <c r="DY1022" s="125">
        <f t="shared" si="1216"/>
        <v>0</v>
      </c>
      <c r="DZ1022" s="73">
        <f t="shared" si="1217"/>
        <v>0</v>
      </c>
      <c r="EA1022" s="19">
        <f t="shared" si="1218"/>
        <v>1</v>
      </c>
      <c r="EB1022" s="50">
        <f t="shared" si="1219"/>
        <v>0</v>
      </c>
      <c r="EC1022" s="19">
        <f t="shared" si="1220"/>
        <v>0</v>
      </c>
      <c r="ED1022" s="19">
        <f t="shared" si="1221"/>
        <v>1</v>
      </c>
      <c r="EE1022" s="19">
        <f t="shared" si="1222"/>
        <v>0</v>
      </c>
      <c r="EF1022" s="50">
        <f t="shared" si="1223"/>
        <v>0</v>
      </c>
      <c r="EG1022" s="19">
        <f t="shared" si="1224"/>
        <v>1</v>
      </c>
      <c r="EH1022" s="19">
        <f t="shared" si="1225"/>
        <v>0</v>
      </c>
      <c r="EI1022" s="50">
        <f t="shared" si="1226"/>
        <v>0</v>
      </c>
      <c r="EJ1022" s="125">
        <f t="shared" si="1227"/>
        <v>2</v>
      </c>
      <c r="EK1022">
        <f t="shared" si="1228"/>
        <v>2683</v>
      </c>
      <c r="EL1022">
        <f t="shared" si="1229"/>
        <v>74.569999999999993</v>
      </c>
      <c r="EM1022">
        <f t="shared" si="1230"/>
        <v>49.36</v>
      </c>
      <c r="EN1022">
        <f t="shared" si="1231"/>
        <v>338.8</v>
      </c>
      <c r="EO1022">
        <f t="shared" si="1232"/>
        <v>0.314</v>
      </c>
      <c r="EP1022">
        <f t="shared" si="1233"/>
        <v>3.5369999999999999</v>
      </c>
      <c r="EQ1022">
        <f t="shared" si="1234"/>
        <v>306</v>
      </c>
      <c r="ER1022" t="str">
        <f t="shared" si="1235"/>
        <v/>
      </c>
      <c r="ES1022" t="str">
        <f t="shared" si="1236"/>
        <v/>
      </c>
      <c r="ET1022">
        <f t="shared" si="1237"/>
        <v>58.3</v>
      </c>
      <c r="EU1022" s="61">
        <f t="shared" si="1238"/>
        <v>4733</v>
      </c>
      <c r="EV1022" s="53" t="e">
        <f>IF(ISNUMBER(EK1022),EK1022*#REF!,"")</f>
        <v>#REF!</v>
      </c>
      <c r="EW1022" s="53" t="e">
        <f>IF(ISNUMBER(EL1022),EL1022*#REF!,"")</f>
        <v>#REF!</v>
      </c>
      <c r="EX1022" s="53" t="e">
        <f>IF(ISNUMBER(EM1022),EM1022*#REF!,"")</f>
        <v>#REF!</v>
      </c>
      <c r="EY1022" s="53" t="e">
        <f>IF(ISNUMBER(EN1022),EN1022*#REF!,"")</f>
        <v>#REF!</v>
      </c>
      <c r="EZ1022" s="53" t="e">
        <f>IF(ISNUMBER(EO1022),EO1022*#REF!,"")</f>
        <v>#REF!</v>
      </c>
      <c r="FA1022" s="53" t="e">
        <f>IF(ISNUMBER(EP1022),EP1022*#REF!,"")</f>
        <v>#REF!</v>
      </c>
      <c r="FB1022" s="53" t="e">
        <f>IF(ISNUMBER(EQ1022),EQ1022*#REF!,"")</f>
        <v>#REF!</v>
      </c>
      <c r="FC1022" s="53" t="str">
        <f>IF(ISNUMBER(ER1022),ER1022*#REF!,"")</f>
        <v/>
      </c>
      <c r="FD1022" s="53" t="str">
        <f>IF(ISNUMBER(ES1022),ES1022*#REF!,"")</f>
        <v/>
      </c>
      <c r="FE1022" s="53" t="e">
        <f>IF(ISNUMBER(ET1022),ET1022*#REF!,"")</f>
        <v>#REF!</v>
      </c>
      <c r="FF1022" s="52" t="e">
        <f>IF(ISNUMBER(EU1022),EU1022*#REF!,"")</f>
        <v>#REF!</v>
      </c>
      <c r="FG1022" s="55" t="str">
        <f t="shared" si="1239"/>
        <v/>
      </c>
      <c r="FH1022" s="55" t="str">
        <f t="shared" si="1240"/>
        <v/>
      </c>
      <c r="FI1022" s="55" t="str">
        <f t="shared" si="1241"/>
        <v/>
      </c>
      <c r="FJ1022" s="55" t="str">
        <f t="shared" si="1242"/>
        <v/>
      </c>
      <c r="FK1022" s="55" t="str">
        <f t="shared" si="1243"/>
        <v/>
      </c>
      <c r="FL1022" s="55" t="str">
        <f t="shared" si="1244"/>
        <v/>
      </c>
      <c r="FM1022" s="55" t="str">
        <f t="shared" si="1245"/>
        <v/>
      </c>
      <c r="FN1022" s="55" t="str">
        <f t="shared" si="1246"/>
        <v/>
      </c>
      <c r="FO1022" s="55" t="str">
        <f t="shared" si="1247"/>
        <v/>
      </c>
      <c r="FP1022" s="55" t="str">
        <f t="shared" si="1248"/>
        <v/>
      </c>
      <c r="FQ1022" s="59" t="str">
        <f t="shared" si="1249"/>
        <v/>
      </c>
      <c r="FR1022" s="53" t="str">
        <f t="shared" si="1202"/>
        <v/>
      </c>
      <c r="FS1022" s="53" t="e">
        <f t="shared" si="1250"/>
        <v>#VALUE!</v>
      </c>
      <c r="FT1022" s="19" t="e">
        <f t="shared" si="1251"/>
        <v>#VALUE!</v>
      </c>
      <c r="FU1022" s="19" t="e">
        <f t="shared" si="1252"/>
        <v>#VALUE!</v>
      </c>
      <c r="FV1022" s="19" t="e">
        <f t="shared" si="1253"/>
        <v>#VALUE!</v>
      </c>
      <c r="FW1022" s="50" t="e">
        <f t="shared" si="1254"/>
        <v>#VALUE!</v>
      </c>
      <c r="FX1022" s="120">
        <f t="shared" si="1255"/>
        <v>0</v>
      </c>
      <c r="FY1022" s="120">
        <f t="shared" si="1256"/>
        <v>0</v>
      </c>
      <c r="FZ1022" s="120">
        <f t="shared" si="1257"/>
        <v>0</v>
      </c>
      <c r="GA1022" s="120">
        <f t="shared" si="1258"/>
        <v>0</v>
      </c>
      <c r="GB1022" s="120">
        <f t="shared" si="1259"/>
        <v>0</v>
      </c>
      <c r="GC1022" s="120">
        <f t="shared" si="1260"/>
        <v>0</v>
      </c>
      <c r="GD1022" s="120">
        <f t="shared" si="1261"/>
        <v>0</v>
      </c>
      <c r="GE1022" s="120">
        <f t="shared" si="1262"/>
        <v>0</v>
      </c>
      <c r="GF1022" s="120">
        <f t="shared" si="1263"/>
        <v>0</v>
      </c>
      <c r="GG1022">
        <f t="shared" si="1264"/>
        <v>0</v>
      </c>
      <c r="GH1022">
        <f t="shared" si="1265"/>
        <v>0</v>
      </c>
      <c r="GI1022">
        <v>6</v>
      </c>
      <c r="GJ1022" t="str">
        <f t="shared" si="1266"/>
        <v/>
      </c>
    </row>
    <row r="1023" spans="1:192" x14ac:dyDescent="0.2">
      <c r="A1023" s="50">
        <f t="shared" si="1267"/>
        <v>1022</v>
      </c>
      <c r="B1023" s="58" t="s">
        <v>135</v>
      </c>
      <c r="C1023" s="58" t="s">
        <v>894</v>
      </c>
      <c r="D1023" s="58"/>
      <c r="E1023" s="58"/>
      <c r="F1023" s="211">
        <v>3445980</v>
      </c>
      <c r="G1023" s="211">
        <v>5550020</v>
      </c>
      <c r="H1023" s="209">
        <f t="shared" si="1206"/>
        <v>445927.17800000001</v>
      </c>
      <c r="I1023" s="209">
        <f t="shared" si="1207"/>
        <v>5548239.7820000006</v>
      </c>
      <c r="J1023" s="211">
        <v>116</v>
      </c>
      <c r="K1023" s="83" t="s">
        <v>1335</v>
      </c>
      <c r="L1023" s="211">
        <v>6.4</v>
      </c>
      <c r="M1023" s="83"/>
      <c r="Q1023" s="58" t="s">
        <v>2843</v>
      </c>
      <c r="R1023" s="58" t="s">
        <v>2905</v>
      </c>
      <c r="S1023" s="58" t="s">
        <v>1327</v>
      </c>
      <c r="T1023" s="241" t="str">
        <f t="shared" si="1208"/>
        <v>T</v>
      </c>
      <c r="U1023" s="241" t="str">
        <f t="shared" si="1209"/>
        <v>M</v>
      </c>
      <c r="V1023" s="241" t="str">
        <f t="shared" si="1210"/>
        <v>-</v>
      </c>
      <c r="W1023" s="241" t="str">
        <f t="shared" si="1201"/>
        <v>-</v>
      </c>
      <c r="X1023" s="260">
        <f t="shared" si="1269"/>
        <v>6</v>
      </c>
      <c r="Y1023" s="261" t="str">
        <f t="shared" si="1203"/>
        <v/>
      </c>
      <c r="Z1023" s="68"/>
      <c r="AA1023" s="69" t="s">
        <v>1442</v>
      </c>
      <c r="AB1023" s="77">
        <v>1</v>
      </c>
      <c r="AC1023" s="58" t="s">
        <v>889</v>
      </c>
      <c r="AD1023" s="58" t="s">
        <v>895</v>
      </c>
      <c r="AE1023" s="68"/>
      <c r="AF1023" s="83">
        <v>50.4</v>
      </c>
      <c r="AG1023" s="83"/>
      <c r="AH1023" s="83"/>
      <c r="AI1023" s="83"/>
      <c r="AJ1023" s="83">
        <v>1.00508</v>
      </c>
      <c r="AK1023" s="83">
        <v>18</v>
      </c>
      <c r="AL1023" s="83"/>
      <c r="AM1023" s="83"/>
      <c r="AN1023" s="58"/>
      <c r="AO1023" s="58"/>
      <c r="AP1023" s="83"/>
      <c r="AQ1023" s="58"/>
      <c r="AR1023" s="58"/>
      <c r="AS1023" s="193">
        <f t="shared" si="1270"/>
        <v>8531.5440000000017</v>
      </c>
      <c r="AT1023" s="248" t="str">
        <f t="shared" si="1271"/>
        <v/>
      </c>
      <c r="AU1023" s="58">
        <v>2666</v>
      </c>
      <c r="AV1023" s="60">
        <v>49.8</v>
      </c>
      <c r="AW1023" s="58">
        <v>362.1</v>
      </c>
      <c r="AX1023" s="58">
        <v>4627</v>
      </c>
      <c r="AY1023" s="58">
        <v>65.680000000000007</v>
      </c>
      <c r="AZ1023" s="68">
        <v>563</v>
      </c>
      <c r="BA1023" s="58">
        <v>3.2810000000000001</v>
      </c>
      <c r="BB1023" s="58">
        <v>88.05</v>
      </c>
      <c r="BC1023" s="58">
        <v>12.59</v>
      </c>
      <c r="BD1023" s="58">
        <v>3.077</v>
      </c>
      <c r="BE1023" s="58">
        <v>4.2619999999999996</v>
      </c>
      <c r="BF1023" s="58">
        <v>0.51200000000000001</v>
      </c>
      <c r="BG1023" s="58"/>
      <c r="BH1023" s="58">
        <v>2.8650000000000002</v>
      </c>
      <c r="BI1023" s="58">
        <v>1.7999999999999999E-2</v>
      </c>
      <c r="BJ1023" s="58" t="s">
        <v>1322</v>
      </c>
      <c r="BK1023" s="58"/>
      <c r="BL1023" s="58"/>
      <c r="BM1023" s="58">
        <v>81.17</v>
      </c>
      <c r="BN1023" s="68">
        <v>1.762</v>
      </c>
      <c r="BO1023" s="81"/>
      <c r="BP1023" s="81" t="s">
        <v>1322</v>
      </c>
      <c r="BQ1023" s="94">
        <v>54</v>
      </c>
      <c r="BR1023" s="81">
        <v>323</v>
      </c>
      <c r="BS1023" s="81"/>
      <c r="BT1023" s="81"/>
      <c r="BU1023" s="81"/>
      <c r="BV1023" s="81"/>
      <c r="BW1023" s="81" t="s">
        <v>1322</v>
      </c>
      <c r="BX1023" s="81" t="s">
        <v>1322</v>
      </c>
      <c r="BY1023" s="81"/>
      <c r="BZ1023" s="81"/>
      <c r="CA1023" s="81"/>
      <c r="CB1023" s="81"/>
      <c r="CC1023" s="81" t="s">
        <v>1322</v>
      </c>
      <c r="CD1023" s="81"/>
      <c r="CE1023" s="81"/>
      <c r="CF1023" s="81"/>
      <c r="CG1023" s="81"/>
      <c r="CH1023" s="81"/>
      <c r="CI1023" s="81"/>
      <c r="CJ1023" s="81"/>
      <c r="CK1023" s="81"/>
      <c r="CL1023" s="82"/>
      <c r="CM1023" s="58"/>
      <c r="CN1023" s="90">
        <v>381</v>
      </c>
      <c r="CO1023" s="81"/>
      <c r="CP1023" s="58"/>
      <c r="CQ1023" s="68"/>
      <c r="DB1023" s="103"/>
      <c r="DC1023" s="103"/>
      <c r="DD1023" s="103"/>
      <c r="DE1023" s="103"/>
      <c r="DF1023" s="103"/>
      <c r="DG1023" s="103"/>
      <c r="DH1023" s="103"/>
      <c r="DI1023" s="103"/>
      <c r="DJ1023" s="129"/>
      <c r="DK1023" s="103"/>
      <c r="DL1023" s="103"/>
      <c r="DM1023" s="103"/>
      <c r="DN1023" s="103"/>
      <c r="DO1023" s="103"/>
      <c r="DP1023" s="103"/>
      <c r="DQ1023" s="103"/>
      <c r="DR1023" s="103"/>
      <c r="DS1023" s="104"/>
      <c r="DT1023" s="50">
        <f t="shared" si="1211"/>
        <v>1</v>
      </c>
      <c r="DU1023" s="73">
        <f t="shared" si="1212"/>
        <v>1</v>
      </c>
      <c r="DV1023" s="73">
        <f t="shared" si="1213"/>
        <v>0</v>
      </c>
      <c r="DW1023" s="73">
        <f t="shared" si="1214"/>
        <v>0</v>
      </c>
      <c r="DX1023" s="73">
        <f t="shared" si="1215"/>
        <v>0</v>
      </c>
      <c r="DY1023" s="125">
        <f t="shared" si="1216"/>
        <v>0</v>
      </c>
      <c r="DZ1023" s="73">
        <f t="shared" si="1217"/>
        <v>0</v>
      </c>
      <c r="EA1023" s="19">
        <f t="shared" si="1218"/>
        <v>1</v>
      </c>
      <c r="EB1023" s="50">
        <f t="shared" si="1219"/>
        <v>0</v>
      </c>
      <c r="EC1023" s="19">
        <f t="shared" si="1220"/>
        <v>0</v>
      </c>
      <c r="ED1023" s="19">
        <f t="shared" si="1221"/>
        <v>1</v>
      </c>
      <c r="EE1023" s="19">
        <f t="shared" si="1222"/>
        <v>0</v>
      </c>
      <c r="EF1023" s="50">
        <f t="shared" si="1223"/>
        <v>0</v>
      </c>
      <c r="EG1023" s="19">
        <f t="shared" si="1224"/>
        <v>1</v>
      </c>
      <c r="EH1023" s="19">
        <f t="shared" si="1225"/>
        <v>0</v>
      </c>
      <c r="EI1023" s="50">
        <f t="shared" si="1226"/>
        <v>0</v>
      </c>
      <c r="EJ1023" s="125">
        <f t="shared" si="1227"/>
        <v>2</v>
      </c>
      <c r="EK1023">
        <f t="shared" si="1228"/>
        <v>2666</v>
      </c>
      <c r="EL1023">
        <f t="shared" si="1229"/>
        <v>88.05</v>
      </c>
      <c r="EM1023">
        <f t="shared" si="1230"/>
        <v>49.8</v>
      </c>
      <c r="EN1023">
        <f t="shared" si="1231"/>
        <v>362.1</v>
      </c>
      <c r="EO1023">
        <f t="shared" si="1232"/>
        <v>0.51200000000000001</v>
      </c>
      <c r="EP1023">
        <f t="shared" si="1233"/>
        <v>4.2619999999999996</v>
      </c>
      <c r="EQ1023">
        <f t="shared" si="1234"/>
        <v>563</v>
      </c>
      <c r="ER1023" t="str">
        <f t="shared" si="1235"/>
        <v/>
      </c>
      <c r="ES1023" t="str">
        <f t="shared" si="1236"/>
        <v/>
      </c>
      <c r="ET1023">
        <f t="shared" si="1237"/>
        <v>65.680000000000007</v>
      </c>
      <c r="EU1023" s="61">
        <f t="shared" si="1238"/>
        <v>4627</v>
      </c>
      <c r="EV1023" s="53" t="e">
        <f>IF(ISNUMBER(EK1023),EK1023*#REF!,"")</f>
        <v>#REF!</v>
      </c>
      <c r="EW1023" s="53" t="e">
        <f>IF(ISNUMBER(EL1023),EL1023*#REF!,"")</f>
        <v>#REF!</v>
      </c>
      <c r="EX1023" s="53" t="e">
        <f>IF(ISNUMBER(EM1023),EM1023*#REF!,"")</f>
        <v>#REF!</v>
      </c>
      <c r="EY1023" s="53" t="e">
        <f>IF(ISNUMBER(EN1023),EN1023*#REF!,"")</f>
        <v>#REF!</v>
      </c>
      <c r="EZ1023" s="53" t="e">
        <f>IF(ISNUMBER(EO1023),EO1023*#REF!,"")</f>
        <v>#REF!</v>
      </c>
      <c r="FA1023" s="53" t="e">
        <f>IF(ISNUMBER(EP1023),EP1023*#REF!,"")</f>
        <v>#REF!</v>
      </c>
      <c r="FB1023" s="53" t="e">
        <f>IF(ISNUMBER(EQ1023),EQ1023*#REF!,"")</f>
        <v>#REF!</v>
      </c>
      <c r="FC1023" s="53" t="str">
        <f>IF(ISNUMBER(ER1023),ER1023*#REF!,"")</f>
        <v/>
      </c>
      <c r="FD1023" s="53" t="str">
        <f>IF(ISNUMBER(ES1023),ES1023*#REF!,"")</f>
        <v/>
      </c>
      <c r="FE1023" s="53" t="e">
        <f>IF(ISNUMBER(ET1023),ET1023*#REF!,"")</f>
        <v>#REF!</v>
      </c>
      <c r="FF1023" s="52" t="e">
        <f>IF(ISNUMBER(EU1023),EU1023*#REF!,"")</f>
        <v>#REF!</v>
      </c>
      <c r="FG1023" s="55" t="str">
        <f t="shared" si="1239"/>
        <v/>
      </c>
      <c r="FH1023" s="55" t="str">
        <f t="shared" si="1240"/>
        <v/>
      </c>
      <c r="FI1023" s="55" t="str">
        <f t="shared" si="1241"/>
        <v/>
      </c>
      <c r="FJ1023" s="55" t="str">
        <f t="shared" si="1242"/>
        <v/>
      </c>
      <c r="FK1023" s="55" t="str">
        <f t="shared" si="1243"/>
        <v/>
      </c>
      <c r="FL1023" s="55" t="str">
        <f t="shared" si="1244"/>
        <v/>
      </c>
      <c r="FM1023" s="55" t="str">
        <f t="shared" si="1245"/>
        <v/>
      </c>
      <c r="FN1023" s="55" t="str">
        <f t="shared" si="1246"/>
        <v/>
      </c>
      <c r="FO1023" s="55" t="str">
        <f t="shared" si="1247"/>
        <v/>
      </c>
      <c r="FP1023" s="55" t="str">
        <f t="shared" si="1248"/>
        <v/>
      </c>
      <c r="FQ1023" s="59" t="str">
        <f t="shared" si="1249"/>
        <v/>
      </c>
      <c r="FR1023" s="53" t="str">
        <f t="shared" si="1202"/>
        <v/>
      </c>
      <c r="FS1023" s="53" t="e">
        <f t="shared" si="1250"/>
        <v>#VALUE!</v>
      </c>
      <c r="FT1023" s="19" t="e">
        <f t="shared" si="1251"/>
        <v>#VALUE!</v>
      </c>
      <c r="FU1023" s="19" t="e">
        <f t="shared" si="1252"/>
        <v>#VALUE!</v>
      </c>
      <c r="FV1023" s="19" t="e">
        <f t="shared" si="1253"/>
        <v>#VALUE!</v>
      </c>
      <c r="FW1023" s="50" t="e">
        <f t="shared" si="1254"/>
        <v>#VALUE!</v>
      </c>
      <c r="FX1023" s="120">
        <f t="shared" si="1255"/>
        <v>0</v>
      </c>
      <c r="FY1023" s="120">
        <f t="shared" si="1256"/>
        <v>0</v>
      </c>
      <c r="FZ1023" s="120">
        <f t="shared" si="1257"/>
        <v>0</v>
      </c>
      <c r="GA1023" s="120">
        <f t="shared" si="1258"/>
        <v>0</v>
      </c>
      <c r="GB1023" s="120">
        <f t="shared" si="1259"/>
        <v>0</v>
      </c>
      <c r="GC1023" s="120">
        <f t="shared" si="1260"/>
        <v>0</v>
      </c>
      <c r="GD1023" s="120">
        <f t="shared" si="1261"/>
        <v>0</v>
      </c>
      <c r="GE1023" s="120">
        <f t="shared" si="1262"/>
        <v>0</v>
      </c>
      <c r="GF1023" s="120">
        <f t="shared" si="1263"/>
        <v>0</v>
      </c>
      <c r="GG1023">
        <f t="shared" si="1264"/>
        <v>0</v>
      </c>
      <c r="GH1023">
        <f t="shared" si="1265"/>
        <v>0</v>
      </c>
      <c r="GI1023">
        <v>6</v>
      </c>
      <c r="GJ1023" t="str">
        <f t="shared" si="1266"/>
        <v/>
      </c>
    </row>
    <row r="1024" spans="1:192" x14ac:dyDescent="0.2">
      <c r="A1024" s="50">
        <f t="shared" si="1267"/>
        <v>1023</v>
      </c>
      <c r="B1024" s="58" t="s">
        <v>135</v>
      </c>
      <c r="C1024" s="58" t="s">
        <v>898</v>
      </c>
      <c r="D1024" s="58"/>
      <c r="E1024" s="58"/>
      <c r="F1024" s="211">
        <v>3445760</v>
      </c>
      <c r="G1024" s="211">
        <v>5550000</v>
      </c>
      <c r="H1024" s="209">
        <f t="shared" si="1206"/>
        <v>445707.266</v>
      </c>
      <c r="I1024" s="209">
        <f t="shared" si="1207"/>
        <v>5548219.79</v>
      </c>
      <c r="J1024" s="211">
        <v>117</v>
      </c>
      <c r="K1024" s="83" t="s">
        <v>1335</v>
      </c>
      <c r="L1024" s="211">
        <v>0</v>
      </c>
      <c r="M1024" s="83"/>
      <c r="Q1024" s="58" t="s">
        <v>2843</v>
      </c>
      <c r="R1024" s="58" t="s">
        <v>2905</v>
      </c>
      <c r="S1024" s="58" t="s">
        <v>1327</v>
      </c>
      <c r="T1024" s="241" t="str">
        <f t="shared" si="1208"/>
        <v>T</v>
      </c>
      <c r="U1024" s="241" t="str">
        <f t="shared" si="1209"/>
        <v>M</v>
      </c>
      <c r="V1024" s="241" t="str">
        <f t="shared" si="1210"/>
        <v>-</v>
      </c>
      <c r="W1024" s="241" t="str">
        <f t="shared" si="1201"/>
        <v>-</v>
      </c>
      <c r="X1024" s="260">
        <f t="shared" si="1269"/>
        <v>6</v>
      </c>
      <c r="Y1024" s="261" t="str">
        <f t="shared" si="1203"/>
        <v/>
      </c>
      <c r="Z1024" s="68"/>
      <c r="AA1024" s="69" t="s">
        <v>2595</v>
      </c>
      <c r="AB1024" s="77">
        <v>1</v>
      </c>
      <c r="AC1024" s="58" t="s">
        <v>610</v>
      </c>
      <c r="AD1024" s="58" t="s">
        <v>2596</v>
      </c>
      <c r="AE1024" s="68"/>
      <c r="AF1024" s="83">
        <v>40.1</v>
      </c>
      <c r="AG1024" s="83"/>
      <c r="AH1024" s="83"/>
      <c r="AI1024" s="83"/>
      <c r="AJ1024" s="83">
        <v>1.00545</v>
      </c>
      <c r="AK1024" s="83">
        <v>16</v>
      </c>
      <c r="AL1024" s="83"/>
      <c r="AM1024" s="83">
        <v>0.17</v>
      </c>
      <c r="AN1024" s="58"/>
      <c r="AO1024" s="58"/>
      <c r="AP1024" s="83"/>
      <c r="AQ1024" s="58"/>
      <c r="AR1024" s="58"/>
      <c r="AS1024" s="193">
        <f t="shared" si="1270"/>
        <v>8515.0360000000001</v>
      </c>
      <c r="AT1024" s="248" t="str">
        <f t="shared" si="1271"/>
        <v/>
      </c>
      <c r="AU1024" s="58">
        <v>2652</v>
      </c>
      <c r="AV1024" s="60">
        <v>48.36</v>
      </c>
      <c r="AW1024" s="58">
        <v>354.4</v>
      </c>
      <c r="AX1024" s="58">
        <v>4577</v>
      </c>
      <c r="AY1024" s="58">
        <v>65.5</v>
      </c>
      <c r="AZ1024" s="68">
        <v>604</v>
      </c>
      <c r="BA1024" s="58">
        <v>1.613</v>
      </c>
      <c r="BB1024" s="58">
        <v>120.3</v>
      </c>
      <c r="BC1024" s="58">
        <v>1.2E-2</v>
      </c>
      <c r="BD1024" s="58">
        <v>5.4260000000000002</v>
      </c>
      <c r="BE1024" s="58">
        <v>2.6589999999999998</v>
      </c>
      <c r="BF1024" s="58">
        <v>0.45800000000000002</v>
      </c>
      <c r="BG1024" s="58"/>
      <c r="BH1024" s="58">
        <v>1.1100000000000001</v>
      </c>
      <c r="BI1024" s="182">
        <v>0.02</v>
      </c>
      <c r="BJ1024" s="58"/>
      <c r="BK1024" s="58"/>
      <c r="BL1024" s="58"/>
      <c r="BM1024" s="58">
        <v>82.01</v>
      </c>
      <c r="BN1024" s="68" t="s">
        <v>1322</v>
      </c>
      <c r="BO1024" s="81"/>
      <c r="BP1024" s="81">
        <v>43</v>
      </c>
      <c r="BQ1024" s="94" t="s">
        <v>1322</v>
      </c>
      <c r="BR1024" s="81">
        <v>125</v>
      </c>
      <c r="BS1024" s="81"/>
      <c r="BT1024" s="81"/>
      <c r="BU1024" s="81"/>
      <c r="BV1024" s="81"/>
      <c r="BW1024" s="81" t="s">
        <v>1322</v>
      </c>
      <c r="BX1024" s="81"/>
      <c r="BY1024" s="81"/>
      <c r="BZ1024" s="81"/>
      <c r="CA1024" s="81"/>
      <c r="CB1024" s="81"/>
      <c r="CC1024" s="81" t="s">
        <v>1322</v>
      </c>
      <c r="CD1024" s="81"/>
      <c r="CE1024" s="81"/>
      <c r="CF1024" s="81"/>
      <c r="CG1024" s="81"/>
      <c r="CH1024" s="81"/>
      <c r="CI1024" s="81"/>
      <c r="CJ1024" s="81"/>
      <c r="CK1024" s="81"/>
      <c r="CL1024" s="82"/>
      <c r="CM1024" s="58"/>
      <c r="CN1024" s="90">
        <v>336</v>
      </c>
      <c r="CO1024" s="81"/>
      <c r="CP1024" s="58"/>
      <c r="CQ1024" s="68"/>
      <c r="DB1024" s="103"/>
      <c r="DC1024" s="103"/>
      <c r="DD1024" s="103"/>
      <c r="DE1024" s="103"/>
      <c r="DF1024" s="103"/>
      <c r="DG1024" s="103"/>
      <c r="DH1024" s="103"/>
      <c r="DI1024" s="103"/>
      <c r="DJ1024" s="129"/>
      <c r="DK1024" s="103"/>
      <c r="DL1024" s="103"/>
      <c r="DM1024" s="103"/>
      <c r="DN1024" s="103"/>
      <c r="DO1024" s="103"/>
      <c r="DP1024" s="103"/>
      <c r="DQ1024" s="103"/>
      <c r="DR1024" s="103"/>
      <c r="DS1024" s="104"/>
      <c r="DT1024" s="50">
        <f t="shared" si="1211"/>
        <v>1</v>
      </c>
      <c r="DU1024" s="73">
        <f t="shared" si="1212"/>
        <v>1</v>
      </c>
      <c r="DV1024" s="73">
        <f t="shared" si="1213"/>
        <v>0</v>
      </c>
      <c r="DW1024" s="73">
        <f t="shared" si="1214"/>
        <v>0</v>
      </c>
      <c r="DX1024" s="73">
        <f t="shared" si="1215"/>
        <v>0</v>
      </c>
      <c r="DY1024" s="125">
        <f t="shared" si="1216"/>
        <v>0</v>
      </c>
      <c r="DZ1024" s="73">
        <f t="shared" si="1217"/>
        <v>0</v>
      </c>
      <c r="EA1024" s="19">
        <f t="shared" si="1218"/>
        <v>1</v>
      </c>
      <c r="EB1024" s="50">
        <f t="shared" si="1219"/>
        <v>0</v>
      </c>
      <c r="EC1024" s="19">
        <f t="shared" si="1220"/>
        <v>0</v>
      </c>
      <c r="ED1024" s="19">
        <f t="shared" si="1221"/>
        <v>1</v>
      </c>
      <c r="EE1024" s="19">
        <f t="shared" si="1222"/>
        <v>0</v>
      </c>
      <c r="EF1024" s="50">
        <f t="shared" si="1223"/>
        <v>0</v>
      </c>
      <c r="EG1024" s="19">
        <f t="shared" si="1224"/>
        <v>1</v>
      </c>
      <c r="EH1024" s="19">
        <f t="shared" si="1225"/>
        <v>0</v>
      </c>
      <c r="EI1024" s="50">
        <f t="shared" si="1226"/>
        <v>0</v>
      </c>
      <c r="EJ1024" s="125">
        <f t="shared" si="1227"/>
        <v>2</v>
      </c>
      <c r="EK1024">
        <f t="shared" si="1228"/>
        <v>2652</v>
      </c>
      <c r="EL1024">
        <f t="shared" si="1229"/>
        <v>120.3</v>
      </c>
      <c r="EM1024">
        <f t="shared" si="1230"/>
        <v>48.36</v>
      </c>
      <c r="EN1024">
        <f t="shared" si="1231"/>
        <v>354.4</v>
      </c>
      <c r="EO1024">
        <f t="shared" si="1232"/>
        <v>0.45800000000000002</v>
      </c>
      <c r="EP1024">
        <f t="shared" si="1233"/>
        <v>2.6589999999999998</v>
      </c>
      <c r="EQ1024">
        <f t="shared" si="1234"/>
        <v>604</v>
      </c>
      <c r="ER1024" t="str">
        <f t="shared" si="1235"/>
        <v/>
      </c>
      <c r="ES1024" t="str">
        <f t="shared" si="1236"/>
        <v/>
      </c>
      <c r="ET1024">
        <f t="shared" si="1237"/>
        <v>65.5</v>
      </c>
      <c r="EU1024" s="61">
        <f t="shared" si="1238"/>
        <v>4577</v>
      </c>
      <c r="EV1024" s="53" t="e">
        <f>IF(ISNUMBER(EK1024),EK1024*#REF!,"")</f>
        <v>#REF!</v>
      </c>
      <c r="EW1024" s="53" t="e">
        <f>IF(ISNUMBER(EL1024),EL1024*#REF!,"")</f>
        <v>#REF!</v>
      </c>
      <c r="EX1024" s="53" t="e">
        <f>IF(ISNUMBER(EM1024),EM1024*#REF!,"")</f>
        <v>#REF!</v>
      </c>
      <c r="EY1024" s="53" t="e">
        <f>IF(ISNUMBER(EN1024),EN1024*#REF!,"")</f>
        <v>#REF!</v>
      </c>
      <c r="EZ1024" s="53" t="e">
        <f>IF(ISNUMBER(EO1024),EO1024*#REF!,"")</f>
        <v>#REF!</v>
      </c>
      <c r="FA1024" s="53" t="e">
        <f>IF(ISNUMBER(EP1024),EP1024*#REF!,"")</f>
        <v>#REF!</v>
      </c>
      <c r="FB1024" s="53" t="e">
        <f>IF(ISNUMBER(EQ1024),EQ1024*#REF!,"")</f>
        <v>#REF!</v>
      </c>
      <c r="FC1024" s="53" t="str">
        <f>IF(ISNUMBER(ER1024),ER1024*#REF!,"")</f>
        <v/>
      </c>
      <c r="FD1024" s="53" t="str">
        <f>IF(ISNUMBER(ES1024),ES1024*#REF!,"")</f>
        <v/>
      </c>
      <c r="FE1024" s="53" t="e">
        <f>IF(ISNUMBER(ET1024),ET1024*#REF!,"")</f>
        <v>#REF!</v>
      </c>
      <c r="FF1024" s="52" t="e">
        <f>IF(ISNUMBER(EU1024),EU1024*#REF!,"")</f>
        <v>#REF!</v>
      </c>
      <c r="FG1024" s="55" t="str">
        <f t="shared" si="1239"/>
        <v/>
      </c>
      <c r="FH1024" s="55" t="str">
        <f t="shared" si="1240"/>
        <v/>
      </c>
      <c r="FI1024" s="55" t="str">
        <f t="shared" si="1241"/>
        <v/>
      </c>
      <c r="FJ1024" s="55" t="str">
        <f t="shared" si="1242"/>
        <v/>
      </c>
      <c r="FK1024" s="55" t="str">
        <f t="shared" si="1243"/>
        <v/>
      </c>
      <c r="FL1024" s="55" t="str">
        <f t="shared" si="1244"/>
        <v/>
      </c>
      <c r="FM1024" s="55" t="str">
        <f t="shared" si="1245"/>
        <v/>
      </c>
      <c r="FN1024" s="55" t="str">
        <f t="shared" si="1246"/>
        <v/>
      </c>
      <c r="FO1024" s="55" t="str">
        <f t="shared" si="1247"/>
        <v/>
      </c>
      <c r="FP1024" s="55" t="str">
        <f t="shared" si="1248"/>
        <v/>
      </c>
      <c r="FQ1024" s="59" t="str">
        <f t="shared" si="1249"/>
        <v/>
      </c>
      <c r="FR1024" s="53" t="str">
        <f t="shared" si="1202"/>
        <v/>
      </c>
      <c r="FS1024" s="53" t="e">
        <f t="shared" si="1250"/>
        <v>#VALUE!</v>
      </c>
      <c r="FT1024" s="19" t="e">
        <f t="shared" si="1251"/>
        <v>#VALUE!</v>
      </c>
      <c r="FU1024" s="19" t="e">
        <f t="shared" si="1252"/>
        <v>#VALUE!</v>
      </c>
      <c r="FV1024" s="19" t="e">
        <f t="shared" si="1253"/>
        <v>#VALUE!</v>
      </c>
      <c r="FW1024" s="50" t="e">
        <f t="shared" si="1254"/>
        <v>#VALUE!</v>
      </c>
      <c r="FX1024" s="120">
        <f t="shared" si="1255"/>
        <v>0</v>
      </c>
      <c r="FY1024" s="120">
        <f t="shared" si="1256"/>
        <v>0</v>
      </c>
      <c r="FZ1024" s="120">
        <f t="shared" si="1257"/>
        <v>0</v>
      </c>
      <c r="GA1024" s="120">
        <f t="shared" si="1258"/>
        <v>0</v>
      </c>
      <c r="GB1024" s="120">
        <f t="shared" si="1259"/>
        <v>0</v>
      </c>
      <c r="GC1024" s="120">
        <f t="shared" si="1260"/>
        <v>0</v>
      </c>
      <c r="GD1024" s="120">
        <f t="shared" si="1261"/>
        <v>0</v>
      </c>
      <c r="GE1024" s="120">
        <f t="shared" si="1262"/>
        <v>0</v>
      </c>
      <c r="GF1024" s="120">
        <f t="shared" si="1263"/>
        <v>0</v>
      </c>
      <c r="GG1024">
        <f t="shared" si="1264"/>
        <v>0</v>
      </c>
      <c r="GH1024">
        <f t="shared" si="1265"/>
        <v>0</v>
      </c>
      <c r="GI1024">
        <v>6</v>
      </c>
      <c r="GJ1024" t="str">
        <f t="shared" si="1266"/>
        <v/>
      </c>
    </row>
    <row r="1025" spans="1:192" x14ac:dyDescent="0.2">
      <c r="A1025" s="50">
        <f t="shared" si="1267"/>
        <v>1024</v>
      </c>
      <c r="B1025" s="2" t="s">
        <v>388</v>
      </c>
      <c r="C1025" s="58" t="s">
        <v>389</v>
      </c>
      <c r="D1025" s="58"/>
      <c r="E1025" s="58"/>
      <c r="F1025" s="19">
        <v>3450310</v>
      </c>
      <c r="G1025" s="19">
        <v>5546720</v>
      </c>
      <c r="H1025" s="77">
        <f t="shared" si="1206"/>
        <v>450255.44600000005</v>
      </c>
      <c r="I1025" s="77">
        <f t="shared" si="1207"/>
        <v>5544941.102</v>
      </c>
      <c r="J1025" s="211">
        <v>148</v>
      </c>
      <c r="K1025" s="66" t="s">
        <v>1333</v>
      </c>
      <c r="L1025" s="66">
        <v>80</v>
      </c>
      <c r="Q1025" s="2" t="s">
        <v>2822</v>
      </c>
      <c r="R1025" s="2" t="s">
        <v>774</v>
      </c>
      <c r="S1025" s="2" t="s">
        <v>2813</v>
      </c>
      <c r="T1025" s="241" t="str">
        <f t="shared" si="1208"/>
        <v>-</v>
      </c>
      <c r="U1025" s="241" t="str">
        <f t="shared" si="1209"/>
        <v>M</v>
      </c>
      <c r="V1025" s="241" t="str">
        <f t="shared" si="1210"/>
        <v>-</v>
      </c>
      <c r="W1025" s="241" t="str">
        <f t="shared" si="1201"/>
        <v>-</v>
      </c>
      <c r="X1025" s="260">
        <f t="shared" si="1269"/>
        <v>6</v>
      </c>
      <c r="Y1025" s="261" t="str">
        <f t="shared" si="1203"/>
        <v/>
      </c>
      <c r="Z1025" s="56"/>
      <c r="AA1025" s="48">
        <v>22174</v>
      </c>
      <c r="AB1025" s="73">
        <v>1</v>
      </c>
      <c r="AD1025" s="2" t="s">
        <v>390</v>
      </c>
      <c r="AE1025" s="57" t="s">
        <v>2597</v>
      </c>
      <c r="AF1025" s="66">
        <v>11.7</v>
      </c>
      <c r="AH1025" s="83">
        <v>6.9</v>
      </c>
      <c r="AN1025" s="58">
        <v>49.7</v>
      </c>
      <c r="AP1025" s="19">
        <v>4</v>
      </c>
      <c r="AQ1025" s="51">
        <v>1307</v>
      </c>
      <c r="AS1025" s="193">
        <f t="shared" si="1270"/>
        <v>1582.94</v>
      </c>
      <c r="AT1025" s="248" t="str">
        <f t="shared" si="1271"/>
        <v/>
      </c>
      <c r="AU1025" s="58">
        <v>91</v>
      </c>
      <c r="AV1025" s="58">
        <v>55</v>
      </c>
      <c r="AW1025" s="58">
        <v>264</v>
      </c>
      <c r="AX1025" s="58">
        <v>146</v>
      </c>
      <c r="AY1025" s="58">
        <v>238</v>
      </c>
      <c r="AZ1025" s="68">
        <v>571</v>
      </c>
      <c r="BE1025">
        <v>0.04</v>
      </c>
      <c r="BJ1025">
        <v>201</v>
      </c>
      <c r="BM1025">
        <v>16.899999999999999</v>
      </c>
      <c r="BO1025" s="90"/>
      <c r="BP1025" s="90"/>
      <c r="BQ1025" s="90"/>
      <c r="BR1025" s="90"/>
      <c r="BS1025" s="90"/>
      <c r="BT1025" s="90"/>
      <c r="BU1025" s="90"/>
      <c r="BV1025" s="90"/>
      <c r="BW1025" s="90"/>
      <c r="BX1025" s="90"/>
      <c r="BY1025" s="90"/>
      <c r="BZ1025" s="90"/>
      <c r="CA1025" s="90"/>
      <c r="CB1025" s="90"/>
      <c r="CC1025" s="90"/>
      <c r="CD1025" s="90"/>
      <c r="CE1025" s="90"/>
      <c r="CF1025" s="90"/>
      <c r="CG1025" s="90"/>
      <c r="CH1025" s="90"/>
      <c r="CI1025" s="90"/>
      <c r="CJ1025" s="90"/>
      <c r="CK1025" s="90"/>
      <c r="CL1025" s="91"/>
      <c r="CM1025">
        <v>9.6</v>
      </c>
      <c r="CN1025" s="90">
        <v>20</v>
      </c>
      <c r="CO1025" s="90"/>
      <c r="DB1025" s="103"/>
      <c r="DC1025" s="103"/>
      <c r="DD1025" s="103"/>
      <c r="DE1025" s="103"/>
      <c r="DF1025" s="103"/>
      <c r="DG1025" s="103"/>
      <c r="DH1025" s="103"/>
      <c r="DI1025" s="103"/>
      <c r="DJ1025" s="103"/>
      <c r="DK1025" s="103"/>
      <c r="DL1025" s="103"/>
      <c r="DM1025" s="103"/>
      <c r="DN1025" s="103"/>
      <c r="DO1025" s="103"/>
      <c r="DP1025" s="103"/>
      <c r="DQ1025" s="103"/>
      <c r="DR1025" s="103"/>
      <c r="DS1025" s="104"/>
      <c r="DT1025" s="50">
        <f t="shared" si="1211"/>
        <v>1</v>
      </c>
      <c r="DU1025" s="73">
        <f t="shared" si="1212"/>
        <v>0</v>
      </c>
      <c r="DV1025" s="73">
        <f t="shared" si="1213"/>
        <v>1</v>
      </c>
      <c r="DW1025" s="73">
        <f t="shared" si="1214"/>
        <v>0</v>
      </c>
      <c r="DX1025" s="73">
        <f t="shared" si="1215"/>
        <v>0</v>
      </c>
      <c r="DY1025" s="125">
        <f t="shared" si="1216"/>
        <v>0</v>
      </c>
      <c r="DZ1025" s="73">
        <f t="shared" si="1217"/>
        <v>1</v>
      </c>
      <c r="EA1025" s="19">
        <f t="shared" si="1218"/>
        <v>0</v>
      </c>
      <c r="EB1025" s="50">
        <f t="shared" si="1219"/>
        <v>0</v>
      </c>
      <c r="EC1025" s="19">
        <f t="shared" si="1220"/>
        <v>0</v>
      </c>
      <c r="ED1025" s="19">
        <f t="shared" si="1221"/>
        <v>1</v>
      </c>
      <c r="EE1025" s="19">
        <f t="shared" si="1222"/>
        <v>0</v>
      </c>
      <c r="EF1025" s="50">
        <f t="shared" si="1223"/>
        <v>0</v>
      </c>
      <c r="EG1025" s="19">
        <f t="shared" si="1224"/>
        <v>1</v>
      </c>
      <c r="EH1025" s="19">
        <f t="shared" si="1225"/>
        <v>0</v>
      </c>
      <c r="EI1025" s="50">
        <f t="shared" si="1226"/>
        <v>0</v>
      </c>
      <c r="EJ1025" s="125">
        <f t="shared" si="1227"/>
        <v>1</v>
      </c>
      <c r="EK1025">
        <f t="shared" si="1228"/>
        <v>91</v>
      </c>
      <c r="EL1025" t="str">
        <f t="shared" si="1229"/>
        <v/>
      </c>
      <c r="EM1025">
        <f t="shared" si="1230"/>
        <v>55</v>
      </c>
      <c r="EN1025">
        <f t="shared" si="1231"/>
        <v>264</v>
      </c>
      <c r="EO1025" t="str">
        <f t="shared" si="1232"/>
        <v/>
      </c>
      <c r="EP1025">
        <f t="shared" si="1233"/>
        <v>0.04</v>
      </c>
      <c r="EQ1025">
        <f t="shared" si="1234"/>
        <v>571</v>
      </c>
      <c r="ER1025" t="str">
        <f t="shared" si="1235"/>
        <v/>
      </c>
      <c r="ES1025">
        <f t="shared" si="1236"/>
        <v>201</v>
      </c>
      <c r="ET1025">
        <f t="shared" si="1237"/>
        <v>238</v>
      </c>
      <c r="EU1025" s="61">
        <f t="shared" si="1238"/>
        <v>146</v>
      </c>
      <c r="EV1025" s="53" t="e">
        <f>IF(ISNUMBER(EK1025),EK1025*#REF!,"")</f>
        <v>#REF!</v>
      </c>
      <c r="EW1025" s="53" t="str">
        <f>IF(ISNUMBER(EL1025),EL1025*#REF!,"")</f>
        <v/>
      </c>
      <c r="EX1025" s="53" t="e">
        <f>IF(ISNUMBER(EM1025),EM1025*#REF!,"")</f>
        <v>#REF!</v>
      </c>
      <c r="EY1025" s="53" t="e">
        <f>IF(ISNUMBER(EN1025),EN1025*#REF!,"")</f>
        <v>#REF!</v>
      </c>
      <c r="EZ1025" s="53" t="str">
        <f>IF(ISNUMBER(EO1025),EO1025*#REF!,"")</f>
        <v/>
      </c>
      <c r="FA1025" s="53" t="e">
        <f>IF(ISNUMBER(EP1025),EP1025*#REF!,"")</f>
        <v>#REF!</v>
      </c>
      <c r="FB1025" s="53" t="e">
        <f>IF(ISNUMBER(EQ1025),EQ1025*#REF!,"")</f>
        <v>#REF!</v>
      </c>
      <c r="FC1025" s="53" t="str">
        <f>IF(ISNUMBER(ER1025),ER1025*#REF!,"")</f>
        <v/>
      </c>
      <c r="FD1025" s="53" t="e">
        <f>IF(ISNUMBER(ES1025),ES1025*#REF!,"")</f>
        <v>#REF!</v>
      </c>
      <c r="FE1025" s="53" t="e">
        <f>IF(ISNUMBER(ET1025),ET1025*#REF!,"")</f>
        <v>#REF!</v>
      </c>
      <c r="FF1025" s="52" t="e">
        <f>IF(ISNUMBER(EU1025),EU1025*#REF!,"")</f>
        <v>#REF!</v>
      </c>
      <c r="FG1025" s="55" t="str">
        <f t="shared" si="1239"/>
        <v/>
      </c>
      <c r="FH1025" s="55" t="str">
        <f t="shared" si="1240"/>
        <v/>
      </c>
      <c r="FI1025" s="55" t="str">
        <f t="shared" si="1241"/>
        <v/>
      </c>
      <c r="FJ1025" s="55" t="str">
        <f t="shared" si="1242"/>
        <v/>
      </c>
      <c r="FK1025" s="55" t="str">
        <f t="shared" si="1243"/>
        <v/>
      </c>
      <c r="FL1025" s="55" t="str">
        <f t="shared" si="1244"/>
        <v/>
      </c>
      <c r="FM1025" s="55" t="str">
        <f t="shared" si="1245"/>
        <v/>
      </c>
      <c r="FN1025" s="55" t="str">
        <f t="shared" si="1246"/>
        <v/>
      </c>
      <c r="FO1025" s="55" t="str">
        <f t="shared" si="1247"/>
        <v/>
      </c>
      <c r="FP1025" s="55" t="str">
        <f t="shared" si="1248"/>
        <v/>
      </c>
      <c r="FQ1025" s="59" t="str">
        <f t="shared" si="1249"/>
        <v/>
      </c>
      <c r="FR1025" s="53" t="str">
        <f t="shared" si="1202"/>
        <v/>
      </c>
      <c r="FS1025" s="53" t="e">
        <f t="shared" si="1250"/>
        <v>#VALUE!</v>
      </c>
      <c r="FT1025" s="19" t="e">
        <f t="shared" si="1251"/>
        <v>#VALUE!</v>
      </c>
      <c r="FU1025" s="19" t="e">
        <f t="shared" si="1252"/>
        <v>#VALUE!</v>
      </c>
      <c r="FV1025" s="19" t="e">
        <f t="shared" si="1253"/>
        <v>#VALUE!</v>
      </c>
      <c r="FW1025" s="50" t="e">
        <f t="shared" si="1254"/>
        <v>#VALUE!</v>
      </c>
      <c r="FX1025" s="120">
        <f t="shared" si="1255"/>
        <v>0</v>
      </c>
      <c r="FY1025" s="120">
        <f t="shared" si="1256"/>
        <v>0</v>
      </c>
      <c r="FZ1025" s="120">
        <f t="shared" si="1257"/>
        <v>0</v>
      </c>
      <c r="GA1025" s="120">
        <f t="shared" si="1258"/>
        <v>0</v>
      </c>
      <c r="GB1025" s="120">
        <f t="shared" si="1259"/>
        <v>0</v>
      </c>
      <c r="GC1025" s="120">
        <f t="shared" si="1260"/>
        <v>0</v>
      </c>
      <c r="GD1025" s="120">
        <f t="shared" si="1261"/>
        <v>0</v>
      </c>
      <c r="GE1025" s="120">
        <f t="shared" si="1262"/>
        <v>0</v>
      </c>
      <c r="GF1025" s="120">
        <f t="shared" si="1263"/>
        <v>0</v>
      </c>
      <c r="GG1025">
        <f t="shared" si="1264"/>
        <v>0</v>
      </c>
      <c r="GH1025">
        <f t="shared" si="1265"/>
        <v>0</v>
      </c>
      <c r="GI1025">
        <v>6</v>
      </c>
      <c r="GJ1025" t="str">
        <f t="shared" si="1266"/>
        <v/>
      </c>
    </row>
    <row r="1026" spans="1:192" ht="15" x14ac:dyDescent="0.25">
      <c r="A1026" s="50">
        <f t="shared" si="1267"/>
        <v>1025</v>
      </c>
      <c r="B1026" s="2" t="s">
        <v>339</v>
      </c>
      <c r="C1026" t="s">
        <v>210</v>
      </c>
      <c r="F1026" s="271">
        <v>3443484.2892700001</v>
      </c>
      <c r="G1026" s="271">
        <v>5546006.4866599999</v>
      </c>
      <c r="H1026" s="77">
        <f t="shared" si="1206"/>
        <v>443432.46555429208</v>
      </c>
      <c r="I1026" s="77">
        <f t="shared" si="1207"/>
        <v>5544227.8740653358</v>
      </c>
      <c r="J1026" s="211">
        <v>92</v>
      </c>
      <c r="K1026" s="19" t="s">
        <v>1334</v>
      </c>
      <c r="L1026" s="19">
        <v>73</v>
      </c>
      <c r="Q1026" s="2" t="s">
        <v>2822</v>
      </c>
      <c r="R1026" s="2" t="s">
        <v>2899</v>
      </c>
      <c r="S1026" s="2" t="s">
        <v>2812</v>
      </c>
      <c r="T1026" s="241" t="str">
        <f t="shared" si="1208"/>
        <v>-</v>
      </c>
      <c r="U1026" s="241" t="str">
        <f t="shared" si="1209"/>
        <v>M</v>
      </c>
      <c r="V1026" s="241" t="str">
        <f t="shared" si="1210"/>
        <v>-</v>
      </c>
      <c r="W1026" s="241" t="str">
        <f t="shared" si="1201"/>
        <v>-</v>
      </c>
      <c r="X1026" s="260">
        <f t="shared" si="1269"/>
        <v>6</v>
      </c>
      <c r="Y1026" s="261" t="str">
        <f t="shared" si="1203"/>
        <v/>
      </c>
      <c r="Z1026" s="61" t="s">
        <v>1840</v>
      </c>
      <c r="AA1026" s="45" t="s">
        <v>2598</v>
      </c>
      <c r="AB1026" s="76">
        <v>1</v>
      </c>
      <c r="AD1026" s="2" t="s">
        <v>2599</v>
      </c>
      <c r="AE1026" s="57" t="s">
        <v>2600</v>
      </c>
      <c r="AF1026" s="66" t="s">
        <v>3088</v>
      </c>
      <c r="AI1026" s="272"/>
      <c r="AR1026">
        <v>2250</v>
      </c>
      <c r="AS1026" s="193">
        <f t="shared" si="1270"/>
        <v>2222</v>
      </c>
      <c r="AT1026" s="248" t="str">
        <f t="shared" si="1271"/>
        <v/>
      </c>
      <c r="AU1026">
        <v>649</v>
      </c>
      <c r="AV1026">
        <v>31</v>
      </c>
      <c r="AW1026">
        <v>64</v>
      </c>
      <c r="AX1026">
        <v>813</v>
      </c>
      <c r="AY1026">
        <v>67</v>
      </c>
      <c r="AZ1026" s="61">
        <v>598</v>
      </c>
      <c r="BO1026" s="90"/>
      <c r="BP1026" s="273"/>
      <c r="BQ1026" s="90"/>
      <c r="BR1026" s="90"/>
      <c r="BS1026" s="90"/>
      <c r="BT1026" s="90"/>
      <c r="BU1026" s="90"/>
      <c r="BV1026" s="90"/>
      <c r="BW1026" s="90"/>
      <c r="BX1026" s="90"/>
      <c r="BY1026" s="90"/>
      <c r="BZ1026" s="90"/>
      <c r="CA1026" s="90"/>
      <c r="CB1026" s="90"/>
      <c r="CC1026" s="90"/>
      <c r="CD1026" s="90"/>
      <c r="CE1026" s="90"/>
      <c r="CF1026" s="90"/>
      <c r="CG1026" s="90"/>
      <c r="CH1026" s="90"/>
      <c r="CI1026" s="90"/>
      <c r="CJ1026" s="90"/>
      <c r="CK1026" s="90"/>
      <c r="CL1026" s="91"/>
      <c r="CM1026" s="90"/>
      <c r="CN1026" s="90" t="s">
        <v>3088</v>
      </c>
      <c r="CO1026" s="90"/>
      <c r="DB1026" s="103"/>
      <c r="DC1026" s="103"/>
      <c r="DD1026" s="103"/>
      <c r="DE1026" s="103"/>
      <c r="DF1026" s="103"/>
      <c r="DG1026" s="103"/>
      <c r="DH1026" s="103"/>
      <c r="DI1026" s="103"/>
      <c r="DJ1026" s="103"/>
      <c r="DK1026" s="103"/>
      <c r="DL1026" s="103"/>
      <c r="DM1026" s="103"/>
      <c r="DN1026" s="103"/>
      <c r="DO1026" s="103"/>
      <c r="DP1026" s="103"/>
      <c r="DQ1026" s="103"/>
      <c r="DR1026" s="103"/>
      <c r="DS1026" s="104"/>
      <c r="DT1026" s="50">
        <f t="shared" si="1211"/>
        <v>1</v>
      </c>
      <c r="DU1026" s="73">
        <f t="shared" si="1212"/>
        <v>0</v>
      </c>
      <c r="DV1026" s="73">
        <f t="shared" si="1213"/>
        <v>1</v>
      </c>
      <c r="DW1026" s="73">
        <f t="shared" si="1214"/>
        <v>0</v>
      </c>
      <c r="DX1026" s="73">
        <f t="shared" si="1215"/>
        <v>0</v>
      </c>
      <c r="DY1026" s="125">
        <f t="shared" si="1216"/>
        <v>0</v>
      </c>
      <c r="DZ1026" s="73">
        <f t="shared" si="1217"/>
        <v>0</v>
      </c>
      <c r="EA1026" s="19">
        <f t="shared" si="1218"/>
        <v>0</v>
      </c>
      <c r="EB1026" s="50">
        <f t="shared" si="1219"/>
        <v>1</v>
      </c>
      <c r="EC1026" s="19">
        <f t="shared" si="1220"/>
        <v>0</v>
      </c>
      <c r="ED1026" s="19">
        <f t="shared" si="1221"/>
        <v>1</v>
      </c>
      <c r="EE1026" s="19">
        <f t="shared" si="1222"/>
        <v>0</v>
      </c>
      <c r="EF1026" s="50">
        <f t="shared" si="1223"/>
        <v>0</v>
      </c>
      <c r="EG1026" s="19">
        <f t="shared" si="1224"/>
        <v>0</v>
      </c>
      <c r="EH1026" s="19">
        <f t="shared" si="1225"/>
        <v>0</v>
      </c>
      <c r="EI1026" s="50">
        <f t="shared" si="1226"/>
        <v>1</v>
      </c>
      <c r="EJ1026" s="125">
        <f t="shared" si="1227"/>
        <v>1</v>
      </c>
      <c r="EK1026">
        <f t="shared" si="1228"/>
        <v>649</v>
      </c>
      <c r="EL1026" t="str">
        <f t="shared" si="1229"/>
        <v/>
      </c>
      <c r="EM1026">
        <f t="shared" si="1230"/>
        <v>31</v>
      </c>
      <c r="EN1026">
        <f t="shared" si="1231"/>
        <v>64</v>
      </c>
      <c r="EO1026" t="str">
        <f t="shared" si="1232"/>
        <v/>
      </c>
      <c r="EP1026" t="str">
        <f t="shared" si="1233"/>
        <v/>
      </c>
      <c r="EQ1026">
        <f t="shared" si="1234"/>
        <v>598</v>
      </c>
      <c r="ER1026" t="str">
        <f t="shared" si="1235"/>
        <v/>
      </c>
      <c r="ES1026" t="str">
        <f t="shared" si="1236"/>
        <v/>
      </c>
      <c r="ET1026">
        <f t="shared" si="1237"/>
        <v>67</v>
      </c>
      <c r="EU1026" s="61">
        <f t="shared" si="1238"/>
        <v>813</v>
      </c>
      <c r="EV1026" s="53" t="e">
        <f>IF(ISNUMBER(EK1026),EK1026*#REF!,"")</f>
        <v>#REF!</v>
      </c>
      <c r="EW1026" s="53" t="str">
        <f>IF(ISNUMBER(EL1026),EL1026*#REF!,"")</f>
        <v/>
      </c>
      <c r="EX1026" s="53" t="e">
        <f>IF(ISNUMBER(EM1026),EM1026*#REF!,"")</f>
        <v>#REF!</v>
      </c>
      <c r="EY1026" s="53" t="e">
        <f>IF(ISNUMBER(EN1026),EN1026*#REF!,"")</f>
        <v>#REF!</v>
      </c>
      <c r="EZ1026" s="53" t="str">
        <f>IF(ISNUMBER(EO1026),EO1026*#REF!,"")</f>
        <v/>
      </c>
      <c r="FA1026" s="53" t="str">
        <f>IF(ISNUMBER(EP1026),EP1026*#REF!,"")</f>
        <v/>
      </c>
      <c r="FB1026" s="53" t="e">
        <f>IF(ISNUMBER(EQ1026),EQ1026*#REF!,"")</f>
        <v>#REF!</v>
      </c>
      <c r="FC1026" s="53" t="str">
        <f>IF(ISNUMBER(ER1026),ER1026*#REF!,"")</f>
        <v/>
      </c>
      <c r="FD1026" s="53" t="str">
        <f>IF(ISNUMBER(ES1026),ES1026*#REF!,"")</f>
        <v/>
      </c>
      <c r="FE1026" s="53" t="e">
        <f>IF(ISNUMBER(ET1026),ET1026*#REF!,"")</f>
        <v>#REF!</v>
      </c>
      <c r="FF1026" s="52" t="e">
        <f>IF(ISNUMBER(EU1026),EU1026*#REF!,"")</f>
        <v>#REF!</v>
      </c>
      <c r="FG1026" s="55" t="str">
        <f t="shared" si="1239"/>
        <v/>
      </c>
      <c r="FH1026" s="55" t="str">
        <f t="shared" si="1240"/>
        <v/>
      </c>
      <c r="FI1026" s="55" t="str">
        <f t="shared" si="1241"/>
        <v/>
      </c>
      <c r="FJ1026" s="55" t="str">
        <f t="shared" si="1242"/>
        <v/>
      </c>
      <c r="FK1026" s="55" t="str">
        <f t="shared" si="1243"/>
        <v/>
      </c>
      <c r="FL1026" s="55" t="str">
        <f t="shared" si="1244"/>
        <v/>
      </c>
      <c r="FM1026" s="55" t="str">
        <f t="shared" si="1245"/>
        <v/>
      </c>
      <c r="FN1026" s="55" t="str">
        <f t="shared" si="1246"/>
        <v/>
      </c>
      <c r="FO1026" s="55" t="str">
        <f t="shared" si="1247"/>
        <v/>
      </c>
      <c r="FP1026" s="55" t="str">
        <f t="shared" si="1248"/>
        <v/>
      </c>
      <c r="FQ1026" s="59" t="str">
        <f t="shared" si="1249"/>
        <v/>
      </c>
      <c r="FR1026" s="53" t="str">
        <f t="shared" si="1202"/>
        <v/>
      </c>
      <c r="FS1026" s="53" t="e">
        <f t="shared" si="1250"/>
        <v>#VALUE!</v>
      </c>
      <c r="FT1026" s="19" t="e">
        <f t="shared" si="1251"/>
        <v>#VALUE!</v>
      </c>
      <c r="FU1026" s="19" t="e">
        <f t="shared" si="1252"/>
        <v>#VALUE!</v>
      </c>
      <c r="FV1026" s="19" t="e">
        <f t="shared" si="1253"/>
        <v>#VALUE!</v>
      </c>
      <c r="FW1026" s="50" t="e">
        <f t="shared" si="1254"/>
        <v>#VALUE!</v>
      </c>
      <c r="FX1026" s="120">
        <f t="shared" si="1255"/>
        <v>0</v>
      </c>
      <c r="FY1026" s="120">
        <f t="shared" si="1256"/>
        <v>0</v>
      </c>
      <c r="FZ1026" s="120">
        <f t="shared" si="1257"/>
        <v>0</v>
      </c>
      <c r="GA1026" s="120">
        <f t="shared" si="1258"/>
        <v>0</v>
      </c>
      <c r="GB1026" s="120">
        <f t="shared" si="1259"/>
        <v>0</v>
      </c>
      <c r="GC1026" s="120">
        <f t="shared" si="1260"/>
        <v>0</v>
      </c>
      <c r="GD1026" s="120">
        <f t="shared" si="1261"/>
        <v>0</v>
      </c>
      <c r="GE1026" s="120">
        <f t="shared" si="1262"/>
        <v>0</v>
      </c>
      <c r="GF1026" s="120">
        <f t="shared" si="1263"/>
        <v>0</v>
      </c>
      <c r="GG1026">
        <f t="shared" si="1264"/>
        <v>0</v>
      </c>
      <c r="GH1026">
        <f t="shared" si="1265"/>
        <v>0</v>
      </c>
      <c r="GI1026">
        <v>6</v>
      </c>
      <c r="GJ1026" t="str">
        <f t="shared" si="1266"/>
        <v/>
      </c>
    </row>
    <row r="1027" spans="1:192" ht="15" x14ac:dyDescent="0.25">
      <c r="A1027" s="50">
        <f t="shared" si="1267"/>
        <v>1026</v>
      </c>
      <c r="B1027" s="2" t="s">
        <v>1181</v>
      </c>
      <c r="C1027" t="s">
        <v>1182</v>
      </c>
      <c r="F1027" s="271">
        <v>3516380</v>
      </c>
      <c r="G1027" s="271">
        <v>5633910</v>
      </c>
      <c r="H1027" s="77">
        <f t="shared" si="1206"/>
        <v>516299.01800000004</v>
      </c>
      <c r="I1027" s="77">
        <f t="shared" si="1207"/>
        <v>5632096.2260000007</v>
      </c>
      <c r="J1027" s="19">
        <v>251.5</v>
      </c>
      <c r="K1027" s="19" t="s">
        <v>1333</v>
      </c>
      <c r="L1027" s="19">
        <v>135</v>
      </c>
      <c r="M1027" s="19">
        <v>43</v>
      </c>
      <c r="N1027" s="19">
        <v>135</v>
      </c>
      <c r="O1027" s="19" t="s">
        <v>1330</v>
      </c>
      <c r="Q1027" s="230" t="s">
        <v>1339</v>
      </c>
      <c r="R1027" s="230" t="s">
        <v>2911</v>
      </c>
      <c r="S1027" s="230" t="s">
        <v>1324</v>
      </c>
      <c r="T1027" s="241" t="str">
        <f t="shared" si="1208"/>
        <v>-</v>
      </c>
      <c r="U1027" s="241" t="str">
        <f t="shared" si="1209"/>
        <v>-</v>
      </c>
      <c r="V1027" s="241" t="str">
        <f t="shared" si="1210"/>
        <v>-</v>
      </c>
      <c r="W1027" s="241" t="str">
        <f t="shared" ref="W1027:W1036" si="1272">IF(EH1027=1,"A","-")</f>
        <v>-</v>
      </c>
      <c r="X1027" s="260">
        <f t="shared" si="1269"/>
        <v>6</v>
      </c>
      <c r="Y1027" s="261" t="str">
        <f t="shared" si="1203"/>
        <v/>
      </c>
      <c r="AA1027" s="106">
        <v>33990</v>
      </c>
      <c r="AB1027" s="76">
        <v>1</v>
      </c>
      <c r="AC1027" s="2" t="s">
        <v>1038</v>
      </c>
      <c r="AD1027" s="2" t="s">
        <v>2032</v>
      </c>
      <c r="AE1027" s="57" t="s">
        <v>2503</v>
      </c>
      <c r="AF1027" s="66">
        <v>12.6</v>
      </c>
      <c r="AG1027" s="19">
        <v>250</v>
      </c>
      <c r="AH1027" s="19">
        <v>6.69</v>
      </c>
      <c r="AI1027" s="272"/>
      <c r="AL1027" s="19">
        <v>5.8</v>
      </c>
      <c r="AS1027" s="193">
        <f t="shared" si="1270"/>
        <v>267.67</v>
      </c>
      <c r="AT1027" s="248" t="str">
        <f t="shared" si="1271"/>
        <v/>
      </c>
      <c r="AU1027">
        <v>8.8000000000000007</v>
      </c>
      <c r="AV1027">
        <v>18.399999999999999</v>
      </c>
      <c r="AW1027">
        <v>26</v>
      </c>
      <c r="AX1027">
        <v>3</v>
      </c>
      <c r="AY1027">
        <v>5.3</v>
      </c>
      <c r="AZ1027" s="61">
        <v>195.2</v>
      </c>
      <c r="BB1027">
        <v>6</v>
      </c>
      <c r="BD1027">
        <v>0.01</v>
      </c>
      <c r="BE1027">
        <v>4.3</v>
      </c>
      <c r="BF1027">
        <v>0.28999999999999998</v>
      </c>
      <c r="BJ1027">
        <v>0</v>
      </c>
      <c r="BK1027">
        <v>0</v>
      </c>
      <c r="BN1027" s="61">
        <v>0.36</v>
      </c>
      <c r="BO1027" s="90"/>
      <c r="BP1027" s="273">
        <v>10</v>
      </c>
      <c r="BQ1027" s="90"/>
      <c r="BR1027" s="90"/>
      <c r="BS1027" s="90"/>
      <c r="BT1027" s="90"/>
      <c r="BU1027" s="90"/>
      <c r="BV1027" s="90"/>
      <c r="BW1027" s="90"/>
      <c r="BX1027" s="90"/>
      <c r="BY1027" s="90"/>
      <c r="BZ1027" s="90"/>
      <c r="CA1027" s="90"/>
      <c r="CB1027" s="90"/>
      <c r="CC1027" s="90"/>
      <c r="CD1027" s="90"/>
      <c r="CE1027" s="90"/>
      <c r="CF1027" s="90"/>
      <c r="CG1027" s="90"/>
      <c r="CH1027" s="90"/>
      <c r="CI1027" s="90"/>
      <c r="CJ1027" s="90"/>
      <c r="CK1027" s="90"/>
      <c r="CL1027" s="91"/>
      <c r="CM1027" s="90">
        <v>3</v>
      </c>
      <c r="CN1027" s="90">
        <v>95.7</v>
      </c>
      <c r="CO1027" s="90"/>
      <c r="DB1027" s="103"/>
      <c r="DC1027" s="103" t="s">
        <v>1826</v>
      </c>
      <c r="DD1027" s="103"/>
      <c r="DE1027" s="103">
        <v>-12.4</v>
      </c>
      <c r="DF1027" s="90" t="s">
        <v>2601</v>
      </c>
      <c r="DG1027" s="231">
        <v>-9.1</v>
      </c>
      <c r="DH1027" s="103"/>
      <c r="DI1027" s="103"/>
      <c r="DJ1027" s="103"/>
      <c r="DK1027" s="103"/>
      <c r="DL1027" s="103"/>
      <c r="DM1027" s="103"/>
      <c r="DN1027" s="103"/>
      <c r="DO1027" s="103"/>
      <c r="DP1027" s="103"/>
      <c r="DQ1027" s="103"/>
      <c r="DR1027" s="103"/>
      <c r="DS1027" s="104"/>
      <c r="DT1027" s="50">
        <f t="shared" si="1211"/>
        <v>1</v>
      </c>
      <c r="DU1027" s="73">
        <f t="shared" si="1212"/>
        <v>0</v>
      </c>
      <c r="DV1027" s="73">
        <f t="shared" si="1213"/>
        <v>0</v>
      </c>
      <c r="DW1027" s="73">
        <f t="shared" si="1214"/>
        <v>1</v>
      </c>
      <c r="DX1027" s="73">
        <f t="shared" si="1215"/>
        <v>0</v>
      </c>
      <c r="DY1027" s="125">
        <f t="shared" si="1216"/>
        <v>0</v>
      </c>
      <c r="DZ1027" s="73">
        <f t="shared" si="1217"/>
        <v>1</v>
      </c>
      <c r="EA1027" s="19">
        <f t="shared" si="1218"/>
        <v>0</v>
      </c>
      <c r="EB1027" s="50">
        <f t="shared" si="1219"/>
        <v>0</v>
      </c>
      <c r="EC1027" s="19">
        <f t="shared" si="1220"/>
        <v>1</v>
      </c>
      <c r="ED1027" s="19">
        <f t="shared" si="1221"/>
        <v>0</v>
      </c>
      <c r="EE1027" s="19">
        <f t="shared" si="1222"/>
        <v>0</v>
      </c>
      <c r="EF1027" s="50">
        <f t="shared" si="1223"/>
        <v>0</v>
      </c>
      <c r="EG1027" s="19">
        <f t="shared" si="1224"/>
        <v>1</v>
      </c>
      <c r="EH1027" s="19">
        <f t="shared" si="1225"/>
        <v>0</v>
      </c>
      <c r="EI1027" s="50">
        <f t="shared" si="1226"/>
        <v>0</v>
      </c>
      <c r="EJ1027" s="125">
        <f t="shared" si="1227"/>
        <v>1</v>
      </c>
      <c r="EK1027">
        <f t="shared" si="1228"/>
        <v>8.8000000000000007</v>
      </c>
      <c r="EL1027">
        <f t="shared" si="1229"/>
        <v>6</v>
      </c>
      <c r="EM1027">
        <f t="shared" si="1230"/>
        <v>18.399999999999999</v>
      </c>
      <c r="EN1027">
        <f t="shared" si="1231"/>
        <v>26</v>
      </c>
      <c r="EO1027">
        <f t="shared" si="1232"/>
        <v>0.28999999999999998</v>
      </c>
      <c r="EP1027">
        <f t="shared" si="1233"/>
        <v>4.3</v>
      </c>
      <c r="EQ1027">
        <f t="shared" si="1234"/>
        <v>195.2</v>
      </c>
      <c r="ER1027" t="str">
        <f t="shared" si="1235"/>
        <v/>
      </c>
      <c r="ES1027">
        <f t="shared" si="1236"/>
        <v>0</v>
      </c>
      <c r="ET1027">
        <f t="shared" si="1237"/>
        <v>5.3</v>
      </c>
      <c r="EU1027" s="61">
        <f t="shared" si="1238"/>
        <v>3</v>
      </c>
      <c r="EV1027" s="53" t="e">
        <f>IF(ISNUMBER(EK1027),EK1027*#REF!,"")</f>
        <v>#REF!</v>
      </c>
      <c r="EW1027" s="53" t="e">
        <f>IF(ISNUMBER(EL1027),EL1027*#REF!,"")</f>
        <v>#REF!</v>
      </c>
      <c r="EX1027" s="53" t="e">
        <f>IF(ISNUMBER(EM1027),EM1027*#REF!,"")</f>
        <v>#REF!</v>
      </c>
      <c r="EY1027" s="53" t="e">
        <f>IF(ISNUMBER(EN1027),EN1027*#REF!,"")</f>
        <v>#REF!</v>
      </c>
      <c r="EZ1027" s="53" t="e">
        <f>IF(ISNUMBER(EO1027),EO1027*#REF!,"")</f>
        <v>#REF!</v>
      </c>
      <c r="FA1027" s="53" t="e">
        <f>IF(ISNUMBER(EP1027),EP1027*#REF!,"")</f>
        <v>#REF!</v>
      </c>
      <c r="FB1027" s="53" t="e">
        <f>IF(ISNUMBER(EQ1027),EQ1027*#REF!,"")</f>
        <v>#REF!</v>
      </c>
      <c r="FC1027" s="53" t="str">
        <f>IF(ISNUMBER(ER1027),ER1027*#REF!,"")</f>
        <v/>
      </c>
      <c r="FD1027" s="53" t="e">
        <f>IF(ISNUMBER(ES1027),ES1027*#REF!,"")</f>
        <v>#REF!</v>
      </c>
      <c r="FE1027" s="53" t="e">
        <f>IF(ISNUMBER(ET1027),ET1027*#REF!,"")</f>
        <v>#REF!</v>
      </c>
      <c r="FF1027" s="52" t="e">
        <f>IF(ISNUMBER(EU1027),EU1027*#REF!,"")</f>
        <v>#REF!</v>
      </c>
      <c r="FG1027" s="55" t="str">
        <f t="shared" si="1239"/>
        <v/>
      </c>
      <c r="FH1027" s="55" t="str">
        <f t="shared" si="1240"/>
        <v/>
      </c>
      <c r="FI1027" s="55" t="str">
        <f t="shared" si="1241"/>
        <v/>
      </c>
      <c r="FJ1027" s="55" t="str">
        <f t="shared" si="1242"/>
        <v/>
      </c>
      <c r="FK1027" s="55" t="str">
        <f t="shared" si="1243"/>
        <v/>
      </c>
      <c r="FL1027" s="55" t="str">
        <f t="shared" si="1244"/>
        <v/>
      </c>
      <c r="FM1027" s="55" t="str">
        <f t="shared" si="1245"/>
        <v/>
      </c>
      <c r="FN1027" s="55" t="str">
        <f t="shared" si="1246"/>
        <v/>
      </c>
      <c r="FO1027" s="55" t="str">
        <f t="shared" si="1247"/>
        <v/>
      </c>
      <c r="FP1027" s="55" t="str">
        <f t="shared" si="1248"/>
        <v/>
      </c>
      <c r="FQ1027" s="59" t="str">
        <f t="shared" si="1249"/>
        <v/>
      </c>
      <c r="FR1027" s="53" t="str">
        <f t="shared" ref="FR1027:FR1036" si="1273">IFERROR((SUM(EV1027:FA1027)-SUM(FB1027:FF1027))/SUM(EV1027:FF1027)*100,"")</f>
        <v/>
      </c>
      <c r="FS1027" s="53" t="e">
        <f t="shared" si="1250"/>
        <v>#VALUE!</v>
      </c>
      <c r="FT1027" s="19" t="e">
        <f t="shared" si="1251"/>
        <v>#VALUE!</v>
      </c>
      <c r="FU1027" s="19" t="e">
        <f t="shared" si="1252"/>
        <v>#VALUE!</v>
      </c>
      <c r="FV1027" s="19" t="e">
        <f t="shared" si="1253"/>
        <v>#VALUE!</v>
      </c>
      <c r="FW1027" s="50" t="e">
        <f t="shared" si="1254"/>
        <v>#VALUE!</v>
      </c>
      <c r="FX1027" s="120">
        <f t="shared" si="1255"/>
        <v>0</v>
      </c>
      <c r="FY1027" s="120">
        <f t="shared" si="1256"/>
        <v>0</v>
      </c>
      <c r="FZ1027" s="120">
        <f t="shared" si="1257"/>
        <v>0</v>
      </c>
      <c r="GA1027" s="120">
        <f t="shared" si="1258"/>
        <v>0</v>
      </c>
      <c r="GB1027" s="120">
        <f t="shared" si="1259"/>
        <v>0</v>
      </c>
      <c r="GC1027" s="120">
        <f t="shared" si="1260"/>
        <v>0</v>
      </c>
      <c r="GD1027" s="120">
        <f t="shared" si="1261"/>
        <v>0</v>
      </c>
      <c r="GE1027" s="120">
        <f t="shared" si="1262"/>
        <v>0</v>
      </c>
      <c r="GF1027" s="120">
        <f t="shared" si="1263"/>
        <v>0</v>
      </c>
      <c r="GG1027">
        <f t="shared" si="1264"/>
        <v>0</v>
      </c>
      <c r="GH1027">
        <f t="shared" si="1265"/>
        <v>0</v>
      </c>
      <c r="GI1027">
        <v>6</v>
      </c>
      <c r="GJ1027" t="str">
        <f t="shared" si="1266"/>
        <v/>
      </c>
    </row>
    <row r="1028" spans="1:192" x14ac:dyDescent="0.2">
      <c r="A1028" s="50">
        <f t="shared" si="1267"/>
        <v>1027</v>
      </c>
      <c r="B1028" s="2" t="s">
        <v>763</v>
      </c>
      <c r="C1028" s="2" t="s">
        <v>764</v>
      </c>
      <c r="D1028" s="2"/>
      <c r="E1028" s="2"/>
      <c r="F1028" s="19">
        <v>3492480</v>
      </c>
      <c r="G1028" s="19">
        <v>5586700</v>
      </c>
      <c r="H1028" s="77">
        <f t="shared" si="1206"/>
        <v>492408.57800000004</v>
      </c>
      <c r="I1028" s="77">
        <f t="shared" si="1207"/>
        <v>5584905.1100000003</v>
      </c>
      <c r="J1028" s="211">
        <v>127</v>
      </c>
      <c r="K1028" s="66" t="s">
        <v>1335</v>
      </c>
      <c r="L1028" s="211">
        <v>0</v>
      </c>
      <c r="Q1028" s="37" t="s">
        <v>2822</v>
      </c>
      <c r="R1028" s="212" t="s">
        <v>1484</v>
      </c>
      <c r="S1028" s="212" t="s">
        <v>1323</v>
      </c>
      <c r="T1028" s="241" t="str">
        <f t="shared" si="1208"/>
        <v>-</v>
      </c>
      <c r="U1028" s="241" t="str">
        <f t="shared" si="1209"/>
        <v>M</v>
      </c>
      <c r="V1028" s="241" t="str">
        <f t="shared" si="1210"/>
        <v>-</v>
      </c>
      <c r="W1028" s="241" t="str">
        <f t="shared" si="1272"/>
        <v>A</v>
      </c>
      <c r="X1028" s="260">
        <f t="shared" si="1269"/>
        <v>6</v>
      </c>
      <c r="Y1028" s="261" t="str">
        <f t="shared" ref="Y1028:Y1036" si="1274">GJ1028</f>
        <v/>
      </c>
      <c r="AA1028" s="48">
        <v>19550</v>
      </c>
      <c r="AB1028" s="73">
        <v>1</v>
      </c>
      <c r="AC1028" s="58" t="s">
        <v>512</v>
      </c>
      <c r="AD1028" s="2" t="s">
        <v>1874</v>
      </c>
      <c r="AE1028" s="56"/>
      <c r="AF1028" s="66" t="s">
        <v>3088</v>
      </c>
      <c r="AR1028">
        <v>9297</v>
      </c>
      <c r="AS1028" s="193">
        <f t="shared" si="1270"/>
        <v>6286.78</v>
      </c>
      <c r="AT1028" s="248" t="str">
        <f t="shared" si="1271"/>
        <v/>
      </c>
      <c r="AU1028" s="55">
        <v>646</v>
      </c>
      <c r="AV1028" s="55">
        <v>416</v>
      </c>
      <c r="AW1028" s="55">
        <v>656</v>
      </c>
      <c r="AX1028" s="55">
        <v>1716</v>
      </c>
      <c r="AY1028" s="53">
        <v>66</v>
      </c>
      <c r="AZ1028" s="59">
        <v>2605</v>
      </c>
      <c r="BB1028">
        <v>165</v>
      </c>
      <c r="BD1028">
        <v>0</v>
      </c>
      <c r="BE1028" s="53">
        <v>8.5</v>
      </c>
      <c r="BF1028">
        <v>0.62</v>
      </c>
      <c r="BJ1028">
        <v>0.66</v>
      </c>
      <c r="BK1028">
        <v>0</v>
      </c>
      <c r="BM1028" s="53">
        <v>7</v>
      </c>
      <c r="CN1028" s="103">
        <v>3018</v>
      </c>
      <c r="DB1028" s="103"/>
      <c r="DC1028" s="103"/>
      <c r="DD1028" s="103"/>
      <c r="DE1028" s="103"/>
      <c r="DF1028" s="103"/>
      <c r="DG1028" s="103"/>
      <c r="DH1028" s="103"/>
      <c r="DI1028" s="103"/>
      <c r="DJ1028" s="103"/>
      <c r="DK1028" s="103"/>
      <c r="DL1028" s="103"/>
      <c r="DM1028" s="103"/>
      <c r="DN1028" s="103"/>
      <c r="DO1028" s="103"/>
      <c r="DP1028" s="103"/>
      <c r="DQ1028" s="103"/>
      <c r="DR1028" s="103"/>
      <c r="DS1028" s="104"/>
      <c r="DT1028" s="50">
        <f t="shared" si="1211"/>
        <v>1</v>
      </c>
      <c r="DU1028" s="73">
        <f t="shared" si="1212"/>
        <v>1</v>
      </c>
      <c r="DV1028" s="73">
        <f t="shared" si="1213"/>
        <v>0</v>
      </c>
      <c r="DW1028" s="73">
        <f t="shared" si="1214"/>
        <v>0</v>
      </c>
      <c r="DX1028" s="73">
        <f t="shared" si="1215"/>
        <v>0</v>
      </c>
      <c r="DY1028" s="125">
        <f t="shared" si="1216"/>
        <v>0</v>
      </c>
      <c r="DZ1028" s="73">
        <f t="shared" si="1217"/>
        <v>0</v>
      </c>
      <c r="EA1028" s="19">
        <f t="shared" si="1218"/>
        <v>0</v>
      </c>
      <c r="EB1028" s="50">
        <f t="shared" si="1219"/>
        <v>1</v>
      </c>
      <c r="EC1028" s="19">
        <f t="shared" si="1220"/>
        <v>0</v>
      </c>
      <c r="ED1028" s="19">
        <f t="shared" si="1221"/>
        <v>1</v>
      </c>
      <c r="EE1028" s="19">
        <f t="shared" si="1222"/>
        <v>0</v>
      </c>
      <c r="EF1028" s="50">
        <f t="shared" si="1223"/>
        <v>0</v>
      </c>
      <c r="EG1028" s="19">
        <f t="shared" si="1224"/>
        <v>0</v>
      </c>
      <c r="EH1028" s="19">
        <f t="shared" si="1225"/>
        <v>1</v>
      </c>
      <c r="EI1028" s="50">
        <f t="shared" si="1226"/>
        <v>0</v>
      </c>
      <c r="EJ1028" s="125">
        <f t="shared" si="1227"/>
        <v>2</v>
      </c>
      <c r="EK1028">
        <f t="shared" si="1228"/>
        <v>646</v>
      </c>
      <c r="EL1028">
        <f t="shared" si="1229"/>
        <v>165</v>
      </c>
      <c r="EM1028">
        <f t="shared" si="1230"/>
        <v>416</v>
      </c>
      <c r="EN1028">
        <f t="shared" si="1231"/>
        <v>656</v>
      </c>
      <c r="EO1028">
        <f t="shared" si="1232"/>
        <v>0.62</v>
      </c>
      <c r="EP1028">
        <f t="shared" si="1233"/>
        <v>8.5</v>
      </c>
      <c r="EQ1028">
        <f t="shared" si="1234"/>
        <v>2605</v>
      </c>
      <c r="ER1028" t="str">
        <f t="shared" si="1235"/>
        <v/>
      </c>
      <c r="ES1028">
        <f t="shared" si="1236"/>
        <v>0.66</v>
      </c>
      <c r="ET1028">
        <f t="shared" si="1237"/>
        <v>66</v>
      </c>
      <c r="EU1028" s="61">
        <f t="shared" si="1238"/>
        <v>1716</v>
      </c>
      <c r="EV1028" s="53" t="e">
        <f>IF(ISNUMBER(EK1028),EK1028*#REF!,"")</f>
        <v>#REF!</v>
      </c>
      <c r="EW1028" s="53" t="e">
        <f>IF(ISNUMBER(EL1028),EL1028*#REF!,"")</f>
        <v>#REF!</v>
      </c>
      <c r="EX1028" s="53" t="e">
        <f>IF(ISNUMBER(EM1028),EM1028*#REF!,"")</f>
        <v>#REF!</v>
      </c>
      <c r="EY1028" s="53" t="e">
        <f>IF(ISNUMBER(EN1028),EN1028*#REF!,"")</f>
        <v>#REF!</v>
      </c>
      <c r="EZ1028" s="53" t="e">
        <f>IF(ISNUMBER(EO1028),EO1028*#REF!,"")</f>
        <v>#REF!</v>
      </c>
      <c r="FA1028" s="53" t="e">
        <f>IF(ISNUMBER(EP1028),EP1028*#REF!,"")</f>
        <v>#REF!</v>
      </c>
      <c r="FB1028" s="53" t="e">
        <f>IF(ISNUMBER(EQ1028),EQ1028*#REF!,"")</f>
        <v>#REF!</v>
      </c>
      <c r="FC1028" s="53" t="str">
        <f>IF(ISNUMBER(ER1028),ER1028*#REF!,"")</f>
        <v/>
      </c>
      <c r="FD1028" s="53" t="e">
        <f>IF(ISNUMBER(ES1028),ES1028*#REF!,"")</f>
        <v>#REF!</v>
      </c>
      <c r="FE1028" s="53" t="e">
        <f>IF(ISNUMBER(ET1028),ET1028*#REF!,"")</f>
        <v>#REF!</v>
      </c>
      <c r="FF1028" s="52" t="e">
        <f>IF(ISNUMBER(EU1028),EU1028*#REF!,"")</f>
        <v>#REF!</v>
      </c>
      <c r="FG1028" s="55" t="str">
        <f t="shared" si="1239"/>
        <v/>
      </c>
      <c r="FH1028" s="55" t="str">
        <f t="shared" si="1240"/>
        <v/>
      </c>
      <c r="FI1028" s="55" t="str">
        <f t="shared" si="1241"/>
        <v/>
      </c>
      <c r="FJ1028" s="55" t="str">
        <f t="shared" si="1242"/>
        <v/>
      </c>
      <c r="FK1028" s="55" t="str">
        <f t="shared" si="1243"/>
        <v/>
      </c>
      <c r="FL1028" s="55" t="str">
        <f t="shared" si="1244"/>
        <v/>
      </c>
      <c r="FM1028" s="55" t="str">
        <f t="shared" si="1245"/>
        <v/>
      </c>
      <c r="FN1028" s="55" t="str">
        <f t="shared" si="1246"/>
        <v/>
      </c>
      <c r="FO1028" s="55" t="str">
        <f t="shared" si="1247"/>
        <v/>
      </c>
      <c r="FP1028" s="55" t="str">
        <f t="shared" si="1248"/>
        <v/>
      </c>
      <c r="FQ1028" s="59" t="str">
        <f t="shared" si="1249"/>
        <v/>
      </c>
      <c r="FR1028" s="53" t="str">
        <f t="shared" si="1273"/>
        <v/>
      </c>
      <c r="FS1028" s="53" t="e">
        <f t="shared" si="1250"/>
        <v>#VALUE!</v>
      </c>
      <c r="FT1028" s="19" t="e">
        <f t="shared" si="1251"/>
        <v>#VALUE!</v>
      </c>
      <c r="FU1028" s="19" t="e">
        <f t="shared" si="1252"/>
        <v>#VALUE!</v>
      </c>
      <c r="FV1028" s="19" t="e">
        <f t="shared" si="1253"/>
        <v>#VALUE!</v>
      </c>
      <c r="FW1028" s="50" t="e">
        <f t="shared" si="1254"/>
        <v>#VALUE!</v>
      </c>
      <c r="FX1028" s="120">
        <f t="shared" si="1255"/>
        <v>0</v>
      </c>
      <c r="FY1028" s="120">
        <f t="shared" si="1256"/>
        <v>0</v>
      </c>
      <c r="FZ1028" s="120">
        <f t="shared" si="1257"/>
        <v>0</v>
      </c>
      <c r="GA1028" s="120">
        <f t="shared" si="1258"/>
        <v>0</v>
      </c>
      <c r="GB1028" s="120">
        <f t="shared" si="1259"/>
        <v>0</v>
      </c>
      <c r="GC1028" s="120">
        <f t="shared" si="1260"/>
        <v>0</v>
      </c>
      <c r="GD1028" s="120">
        <f t="shared" si="1261"/>
        <v>0</v>
      </c>
      <c r="GE1028" s="120">
        <f t="shared" si="1262"/>
        <v>0</v>
      </c>
      <c r="GF1028" s="120">
        <f t="shared" si="1263"/>
        <v>0</v>
      </c>
      <c r="GG1028">
        <f t="shared" si="1264"/>
        <v>0</v>
      </c>
      <c r="GH1028">
        <f t="shared" si="1265"/>
        <v>0</v>
      </c>
      <c r="GI1028">
        <v>6</v>
      </c>
      <c r="GJ1028" t="str">
        <f t="shared" si="1266"/>
        <v/>
      </c>
    </row>
    <row r="1029" spans="1:192" x14ac:dyDescent="0.2">
      <c r="A1029" s="50">
        <f t="shared" si="1267"/>
        <v>1028</v>
      </c>
      <c r="B1029" s="2" t="s">
        <v>539</v>
      </c>
      <c r="C1029" s="2" t="s">
        <v>540</v>
      </c>
      <c r="D1029" s="2"/>
      <c r="E1029" s="2"/>
      <c r="F1029" s="19">
        <v>3509540</v>
      </c>
      <c r="G1029" s="19">
        <v>5686820</v>
      </c>
      <c r="H1029" s="77">
        <f t="shared" si="1206"/>
        <v>509461.75400000002</v>
      </c>
      <c r="I1029" s="77">
        <f t="shared" si="1207"/>
        <v>5684985.0619999999</v>
      </c>
      <c r="J1029" s="19">
        <v>298.2</v>
      </c>
      <c r="K1029" s="19" t="s">
        <v>1333</v>
      </c>
      <c r="L1029" s="19">
        <v>160</v>
      </c>
      <c r="O1029" s="66" t="s">
        <v>1331</v>
      </c>
      <c r="P1029" s="66"/>
      <c r="Q1029" s="2" t="s">
        <v>1339</v>
      </c>
      <c r="R1029" s="2" t="s">
        <v>2869</v>
      </c>
      <c r="S1029" s="2" t="s">
        <v>1324</v>
      </c>
      <c r="T1029" s="241" t="str">
        <f t="shared" si="1208"/>
        <v>-</v>
      </c>
      <c r="U1029" s="241" t="str">
        <f t="shared" si="1209"/>
        <v>-</v>
      </c>
      <c r="V1029" s="241" t="str">
        <f t="shared" si="1210"/>
        <v>-</v>
      </c>
      <c r="W1029" s="241" t="str">
        <f t="shared" si="1272"/>
        <v>-</v>
      </c>
      <c r="X1029" s="260">
        <f t="shared" si="1269"/>
        <v>6</v>
      </c>
      <c r="Y1029" s="261" t="str">
        <f t="shared" si="1274"/>
        <v/>
      </c>
      <c r="Z1029" s="56"/>
      <c r="AA1029" s="48">
        <v>24512</v>
      </c>
      <c r="AB1029" s="73">
        <v>1</v>
      </c>
      <c r="AC1029" s="2" t="s">
        <v>528</v>
      </c>
      <c r="AD1029" s="2" t="s">
        <v>1387</v>
      </c>
      <c r="AE1029" s="56"/>
      <c r="AF1029" s="66">
        <v>11</v>
      </c>
      <c r="AH1029" s="19">
        <v>6.1</v>
      </c>
      <c r="AM1029" s="66">
        <v>19</v>
      </c>
      <c r="AN1029">
        <v>3.7</v>
      </c>
      <c r="AO1029">
        <v>3.2</v>
      </c>
      <c r="AP1029" s="19">
        <v>6.6</v>
      </c>
      <c r="AS1029" s="193">
        <f t="shared" si="1270"/>
        <v>121.232</v>
      </c>
      <c r="AT1029" s="248" t="str">
        <f t="shared" si="1271"/>
        <v/>
      </c>
      <c r="AU1029">
        <v>7.4</v>
      </c>
      <c r="AV1029">
        <v>7.2</v>
      </c>
      <c r="AW1029">
        <v>15</v>
      </c>
      <c r="AX1029">
        <v>14</v>
      </c>
      <c r="AY1029">
        <v>3</v>
      </c>
      <c r="AZ1029" s="224">
        <f>AO1029*21.76</f>
        <v>69.632000000000005</v>
      </c>
      <c r="BJ1029">
        <v>5</v>
      </c>
      <c r="CM1029">
        <v>4.0999999999999996</v>
      </c>
      <c r="CN1029" s="103">
        <v>72</v>
      </c>
      <c r="DB1029" s="103"/>
      <c r="DC1029" s="103"/>
      <c r="DD1029" s="103"/>
      <c r="DE1029" s="103"/>
      <c r="DF1029" s="103"/>
      <c r="DG1029" s="103"/>
      <c r="DH1029" s="103"/>
      <c r="DI1029" s="103"/>
      <c r="DJ1029" s="103"/>
      <c r="DK1029" s="103"/>
      <c r="DL1029" s="103"/>
      <c r="DM1029" s="103"/>
      <c r="DN1029" s="103"/>
      <c r="DO1029" s="103"/>
      <c r="DP1029" s="103"/>
      <c r="DQ1029" s="103"/>
      <c r="DR1029" s="103"/>
      <c r="DS1029" s="104"/>
      <c r="DT1029" s="50">
        <f t="shared" si="1211"/>
        <v>1</v>
      </c>
      <c r="DU1029" s="73">
        <f t="shared" si="1212"/>
        <v>0</v>
      </c>
      <c r="DV1029" s="73">
        <f t="shared" si="1213"/>
        <v>0</v>
      </c>
      <c r="DW1029" s="73">
        <f t="shared" si="1214"/>
        <v>1</v>
      </c>
      <c r="DX1029" s="73">
        <f t="shared" si="1215"/>
        <v>0</v>
      </c>
      <c r="DY1029" s="125">
        <f t="shared" si="1216"/>
        <v>0</v>
      </c>
      <c r="DZ1029" s="73">
        <f t="shared" si="1217"/>
        <v>1</v>
      </c>
      <c r="EA1029" s="19">
        <f t="shared" si="1218"/>
        <v>0</v>
      </c>
      <c r="EB1029" s="50">
        <f t="shared" si="1219"/>
        <v>0</v>
      </c>
      <c r="EC1029" s="19">
        <f t="shared" si="1220"/>
        <v>1</v>
      </c>
      <c r="ED1029" s="19">
        <f t="shared" si="1221"/>
        <v>0</v>
      </c>
      <c r="EE1029" s="19">
        <f t="shared" si="1222"/>
        <v>0</v>
      </c>
      <c r="EF1029" s="50">
        <f t="shared" si="1223"/>
        <v>0</v>
      </c>
      <c r="EG1029" s="19">
        <f t="shared" si="1224"/>
        <v>1</v>
      </c>
      <c r="EH1029" s="19">
        <f t="shared" si="1225"/>
        <v>0</v>
      </c>
      <c r="EI1029" s="50">
        <f t="shared" si="1226"/>
        <v>0</v>
      </c>
      <c r="EJ1029" s="125">
        <f t="shared" si="1227"/>
        <v>1</v>
      </c>
      <c r="EK1029">
        <f t="shared" si="1228"/>
        <v>7.4</v>
      </c>
      <c r="EL1029" t="str">
        <f t="shared" si="1229"/>
        <v/>
      </c>
      <c r="EM1029">
        <f t="shared" si="1230"/>
        <v>7.2</v>
      </c>
      <c r="EN1029">
        <f t="shared" si="1231"/>
        <v>15</v>
      </c>
      <c r="EO1029" t="str">
        <f t="shared" si="1232"/>
        <v/>
      </c>
      <c r="EP1029" t="str">
        <f t="shared" si="1233"/>
        <v/>
      </c>
      <c r="EQ1029">
        <f t="shared" si="1234"/>
        <v>69.632000000000005</v>
      </c>
      <c r="ER1029" t="str">
        <f t="shared" si="1235"/>
        <v/>
      </c>
      <c r="ES1029">
        <f t="shared" si="1236"/>
        <v>5</v>
      </c>
      <c r="ET1029">
        <f t="shared" si="1237"/>
        <v>3</v>
      </c>
      <c r="EU1029" s="61">
        <f t="shared" si="1238"/>
        <v>14</v>
      </c>
      <c r="EV1029" s="53" t="e">
        <f>IF(ISNUMBER(EK1029),EK1029*#REF!,"")</f>
        <v>#REF!</v>
      </c>
      <c r="EW1029" s="53" t="str">
        <f>IF(ISNUMBER(EL1029),EL1029*#REF!,"")</f>
        <v/>
      </c>
      <c r="EX1029" s="53" t="e">
        <f>IF(ISNUMBER(EM1029),EM1029*#REF!,"")</f>
        <v>#REF!</v>
      </c>
      <c r="EY1029" s="53" t="e">
        <f>IF(ISNUMBER(EN1029),EN1029*#REF!,"")</f>
        <v>#REF!</v>
      </c>
      <c r="EZ1029" s="53" t="str">
        <f>IF(ISNUMBER(EO1029),EO1029*#REF!,"")</f>
        <v/>
      </c>
      <c r="FA1029" s="53" t="str">
        <f>IF(ISNUMBER(EP1029),EP1029*#REF!,"")</f>
        <v/>
      </c>
      <c r="FB1029" s="53" t="e">
        <f>IF(ISNUMBER(EQ1029),EQ1029*#REF!,"")</f>
        <v>#REF!</v>
      </c>
      <c r="FC1029" s="53" t="str">
        <f>IF(ISNUMBER(ER1029),ER1029*#REF!,"")</f>
        <v/>
      </c>
      <c r="FD1029" s="53" t="e">
        <f>IF(ISNUMBER(ES1029),ES1029*#REF!,"")</f>
        <v>#REF!</v>
      </c>
      <c r="FE1029" s="53" t="e">
        <f>IF(ISNUMBER(ET1029),ET1029*#REF!,"")</f>
        <v>#REF!</v>
      </c>
      <c r="FF1029" s="52" t="e">
        <f>IF(ISNUMBER(EU1029),EU1029*#REF!,"")</f>
        <v>#REF!</v>
      </c>
      <c r="FG1029" s="55" t="str">
        <f t="shared" si="1239"/>
        <v/>
      </c>
      <c r="FH1029" s="55" t="str">
        <f t="shared" si="1240"/>
        <v/>
      </c>
      <c r="FI1029" s="55" t="str">
        <f t="shared" si="1241"/>
        <v/>
      </c>
      <c r="FJ1029" s="55" t="str">
        <f t="shared" si="1242"/>
        <v/>
      </c>
      <c r="FK1029" s="55" t="str">
        <f t="shared" si="1243"/>
        <v/>
      </c>
      <c r="FL1029" s="55" t="str">
        <f t="shared" si="1244"/>
        <v/>
      </c>
      <c r="FM1029" s="55" t="str">
        <f t="shared" si="1245"/>
        <v/>
      </c>
      <c r="FN1029" s="55" t="str">
        <f t="shared" si="1246"/>
        <v/>
      </c>
      <c r="FO1029" s="55" t="str">
        <f t="shared" si="1247"/>
        <v/>
      </c>
      <c r="FP1029" s="55" t="str">
        <f t="shared" si="1248"/>
        <v/>
      </c>
      <c r="FQ1029" s="59" t="str">
        <f t="shared" si="1249"/>
        <v/>
      </c>
      <c r="FR1029" s="53" t="str">
        <f t="shared" si="1273"/>
        <v/>
      </c>
      <c r="FS1029" s="53" t="e">
        <f t="shared" si="1250"/>
        <v>#VALUE!</v>
      </c>
      <c r="FT1029" s="19" t="e">
        <f t="shared" si="1251"/>
        <v>#VALUE!</v>
      </c>
      <c r="FU1029" s="19" t="e">
        <f t="shared" si="1252"/>
        <v>#VALUE!</v>
      </c>
      <c r="FV1029" s="19" t="e">
        <f t="shared" si="1253"/>
        <v>#VALUE!</v>
      </c>
      <c r="FW1029" s="50" t="e">
        <f t="shared" si="1254"/>
        <v>#VALUE!</v>
      </c>
      <c r="FX1029" s="120">
        <f t="shared" si="1255"/>
        <v>0</v>
      </c>
      <c r="FY1029" s="120">
        <f t="shared" si="1256"/>
        <v>0</v>
      </c>
      <c r="FZ1029" s="120">
        <f t="shared" si="1257"/>
        <v>0</v>
      </c>
      <c r="GA1029" s="120">
        <f t="shared" si="1258"/>
        <v>0</v>
      </c>
      <c r="GB1029" s="120">
        <f t="shared" si="1259"/>
        <v>0</v>
      </c>
      <c r="GC1029" s="120">
        <f t="shared" si="1260"/>
        <v>0</v>
      </c>
      <c r="GD1029" s="120">
        <f t="shared" si="1261"/>
        <v>0</v>
      </c>
      <c r="GE1029" s="120">
        <f t="shared" si="1262"/>
        <v>0</v>
      </c>
      <c r="GF1029" s="120">
        <f t="shared" si="1263"/>
        <v>0</v>
      </c>
      <c r="GG1029">
        <f t="shared" si="1264"/>
        <v>0</v>
      </c>
      <c r="GH1029">
        <f t="shared" si="1265"/>
        <v>0</v>
      </c>
      <c r="GI1029">
        <v>6</v>
      </c>
      <c r="GJ1029" t="str">
        <f t="shared" si="1266"/>
        <v/>
      </c>
    </row>
    <row r="1030" spans="1:192" x14ac:dyDescent="0.2">
      <c r="A1030" s="50">
        <f t="shared" si="1267"/>
        <v>1029</v>
      </c>
      <c r="B1030" s="2" t="s">
        <v>539</v>
      </c>
      <c r="C1030" s="2" t="s">
        <v>541</v>
      </c>
      <c r="D1030" s="2"/>
      <c r="E1030" s="2"/>
      <c r="F1030" s="19">
        <v>3509400</v>
      </c>
      <c r="G1030" s="19">
        <v>5687180</v>
      </c>
      <c r="H1030" s="77">
        <f t="shared" si="1206"/>
        <v>509321.81000000006</v>
      </c>
      <c r="I1030" s="77">
        <f t="shared" si="1207"/>
        <v>5685344.9180000005</v>
      </c>
      <c r="J1030" s="19">
        <v>289.39999999999998</v>
      </c>
      <c r="K1030" s="19" t="s">
        <v>1333</v>
      </c>
      <c r="L1030" s="19">
        <v>160</v>
      </c>
      <c r="O1030" s="66" t="s">
        <v>1331</v>
      </c>
      <c r="P1030" s="66"/>
      <c r="Q1030" s="2" t="s">
        <v>1339</v>
      </c>
      <c r="R1030" s="2" t="s">
        <v>2869</v>
      </c>
      <c r="S1030" s="2" t="s">
        <v>1324</v>
      </c>
      <c r="T1030" s="241" t="str">
        <f t="shared" si="1208"/>
        <v>-</v>
      </c>
      <c r="U1030" s="241" t="str">
        <f t="shared" si="1209"/>
        <v>-</v>
      </c>
      <c r="V1030" s="241" t="str">
        <f t="shared" si="1210"/>
        <v>-</v>
      </c>
      <c r="W1030" s="241" t="str">
        <f t="shared" si="1272"/>
        <v>-</v>
      </c>
      <c r="X1030" s="260">
        <f t="shared" si="1269"/>
        <v>6</v>
      </c>
      <c r="Y1030" s="261" t="str">
        <f t="shared" si="1274"/>
        <v/>
      </c>
      <c r="Z1030" s="56"/>
      <c r="AA1030" s="48">
        <v>24512</v>
      </c>
      <c r="AB1030" s="73">
        <v>1</v>
      </c>
      <c r="AC1030" s="2" t="s">
        <v>528</v>
      </c>
      <c r="AD1030" s="2" t="s">
        <v>1387</v>
      </c>
      <c r="AE1030" s="56"/>
      <c r="AF1030" s="66">
        <v>10.5</v>
      </c>
      <c r="AH1030" s="19">
        <v>6.1</v>
      </c>
      <c r="AM1030" s="66">
        <v>18</v>
      </c>
      <c r="AN1030">
        <v>4</v>
      </c>
      <c r="AO1030">
        <v>3.5</v>
      </c>
      <c r="AP1030" s="19">
        <v>5</v>
      </c>
      <c r="AS1030" s="193">
        <f t="shared" si="1270"/>
        <v>128.36000000000001</v>
      </c>
      <c r="AT1030" s="248" t="str">
        <f t="shared" si="1271"/>
        <v/>
      </c>
      <c r="AU1030">
        <v>6.9</v>
      </c>
      <c r="AV1030">
        <v>7.2</v>
      </c>
      <c r="AW1030">
        <v>17.100000000000001</v>
      </c>
      <c r="AX1030">
        <v>14</v>
      </c>
      <c r="AY1030">
        <v>3</v>
      </c>
      <c r="AZ1030" s="224">
        <f>AO1030*21.76</f>
        <v>76.160000000000011</v>
      </c>
      <c r="BJ1030">
        <v>4</v>
      </c>
      <c r="CM1030">
        <v>4.9000000000000004</v>
      </c>
      <c r="CN1030" s="103">
        <v>69</v>
      </c>
      <c r="DB1030" s="103"/>
      <c r="DC1030" s="103"/>
      <c r="DD1030" s="103"/>
      <c r="DE1030" s="103"/>
      <c r="DF1030" s="103"/>
      <c r="DG1030" s="103"/>
      <c r="DH1030" s="103"/>
      <c r="DI1030" s="103"/>
      <c r="DJ1030" s="103"/>
      <c r="DK1030" s="103"/>
      <c r="DL1030" s="103"/>
      <c r="DM1030" s="103"/>
      <c r="DN1030" s="103"/>
      <c r="DO1030" s="103"/>
      <c r="DP1030" s="103"/>
      <c r="DQ1030" s="103"/>
      <c r="DR1030" s="103"/>
      <c r="DS1030" s="104"/>
      <c r="DT1030" s="50">
        <f t="shared" si="1211"/>
        <v>1</v>
      </c>
      <c r="DU1030" s="73">
        <f t="shared" si="1212"/>
        <v>0</v>
      </c>
      <c r="DV1030" s="73">
        <f t="shared" si="1213"/>
        <v>0</v>
      </c>
      <c r="DW1030" s="73">
        <f t="shared" si="1214"/>
        <v>1</v>
      </c>
      <c r="DX1030" s="73">
        <f t="shared" si="1215"/>
        <v>0</v>
      </c>
      <c r="DY1030" s="125">
        <f t="shared" si="1216"/>
        <v>0</v>
      </c>
      <c r="DZ1030" s="73">
        <f t="shared" si="1217"/>
        <v>1</v>
      </c>
      <c r="EA1030" s="19">
        <f t="shared" si="1218"/>
        <v>0</v>
      </c>
      <c r="EB1030" s="50">
        <f t="shared" si="1219"/>
        <v>0</v>
      </c>
      <c r="EC1030" s="19">
        <f t="shared" si="1220"/>
        <v>1</v>
      </c>
      <c r="ED1030" s="19">
        <f t="shared" si="1221"/>
        <v>0</v>
      </c>
      <c r="EE1030" s="19">
        <f t="shared" si="1222"/>
        <v>0</v>
      </c>
      <c r="EF1030" s="50">
        <f t="shared" si="1223"/>
        <v>0</v>
      </c>
      <c r="EG1030" s="19">
        <f t="shared" si="1224"/>
        <v>1</v>
      </c>
      <c r="EH1030" s="19">
        <f t="shared" si="1225"/>
        <v>0</v>
      </c>
      <c r="EI1030" s="50">
        <f t="shared" si="1226"/>
        <v>0</v>
      </c>
      <c r="EJ1030" s="125">
        <f t="shared" si="1227"/>
        <v>1</v>
      </c>
      <c r="EK1030">
        <f t="shared" si="1228"/>
        <v>6.9</v>
      </c>
      <c r="EL1030" t="str">
        <f t="shared" si="1229"/>
        <v/>
      </c>
      <c r="EM1030">
        <f t="shared" si="1230"/>
        <v>7.2</v>
      </c>
      <c r="EN1030">
        <f t="shared" si="1231"/>
        <v>17.100000000000001</v>
      </c>
      <c r="EO1030" t="str">
        <f t="shared" si="1232"/>
        <v/>
      </c>
      <c r="EP1030" t="str">
        <f t="shared" si="1233"/>
        <v/>
      </c>
      <c r="EQ1030">
        <f t="shared" si="1234"/>
        <v>76.160000000000011</v>
      </c>
      <c r="ER1030" t="str">
        <f t="shared" si="1235"/>
        <v/>
      </c>
      <c r="ES1030">
        <f t="shared" si="1236"/>
        <v>4</v>
      </c>
      <c r="ET1030">
        <f t="shared" si="1237"/>
        <v>3</v>
      </c>
      <c r="EU1030" s="61">
        <f t="shared" si="1238"/>
        <v>14</v>
      </c>
      <c r="EV1030" s="53" t="e">
        <f>IF(ISNUMBER(EK1030),EK1030*#REF!,"")</f>
        <v>#REF!</v>
      </c>
      <c r="EW1030" s="53" t="str">
        <f>IF(ISNUMBER(EL1030),EL1030*#REF!,"")</f>
        <v/>
      </c>
      <c r="EX1030" s="53" t="e">
        <f>IF(ISNUMBER(EM1030),EM1030*#REF!,"")</f>
        <v>#REF!</v>
      </c>
      <c r="EY1030" s="53" t="e">
        <f>IF(ISNUMBER(EN1030),EN1030*#REF!,"")</f>
        <v>#REF!</v>
      </c>
      <c r="EZ1030" s="53" t="str">
        <f>IF(ISNUMBER(EO1030),EO1030*#REF!,"")</f>
        <v/>
      </c>
      <c r="FA1030" s="53" t="str">
        <f>IF(ISNUMBER(EP1030),EP1030*#REF!,"")</f>
        <v/>
      </c>
      <c r="FB1030" s="53" t="e">
        <f>IF(ISNUMBER(EQ1030),EQ1030*#REF!,"")</f>
        <v>#REF!</v>
      </c>
      <c r="FC1030" s="53" t="str">
        <f>IF(ISNUMBER(ER1030),ER1030*#REF!,"")</f>
        <v/>
      </c>
      <c r="FD1030" s="53" t="e">
        <f>IF(ISNUMBER(ES1030),ES1030*#REF!,"")</f>
        <v>#REF!</v>
      </c>
      <c r="FE1030" s="53" t="e">
        <f>IF(ISNUMBER(ET1030),ET1030*#REF!,"")</f>
        <v>#REF!</v>
      </c>
      <c r="FF1030" s="52" t="e">
        <f>IF(ISNUMBER(EU1030),EU1030*#REF!,"")</f>
        <v>#REF!</v>
      </c>
      <c r="FG1030" s="55" t="str">
        <f t="shared" si="1239"/>
        <v/>
      </c>
      <c r="FH1030" s="55" t="str">
        <f t="shared" si="1240"/>
        <v/>
      </c>
      <c r="FI1030" s="55" t="str">
        <f t="shared" si="1241"/>
        <v/>
      </c>
      <c r="FJ1030" s="55" t="str">
        <f t="shared" si="1242"/>
        <v/>
      </c>
      <c r="FK1030" s="55" t="str">
        <f t="shared" si="1243"/>
        <v/>
      </c>
      <c r="FL1030" s="55" t="str">
        <f t="shared" si="1244"/>
        <v/>
      </c>
      <c r="FM1030" s="55" t="str">
        <f t="shared" si="1245"/>
        <v/>
      </c>
      <c r="FN1030" s="55" t="str">
        <f t="shared" si="1246"/>
        <v/>
      </c>
      <c r="FO1030" s="55" t="str">
        <f t="shared" si="1247"/>
        <v/>
      </c>
      <c r="FP1030" s="55" t="str">
        <f t="shared" si="1248"/>
        <v/>
      </c>
      <c r="FQ1030" s="59" t="str">
        <f t="shared" si="1249"/>
        <v/>
      </c>
      <c r="FR1030" s="53" t="str">
        <f t="shared" si="1273"/>
        <v/>
      </c>
      <c r="FS1030" s="53" t="e">
        <f t="shared" si="1250"/>
        <v>#VALUE!</v>
      </c>
      <c r="FT1030" s="19" t="e">
        <f t="shared" si="1251"/>
        <v>#VALUE!</v>
      </c>
      <c r="FU1030" s="19" t="e">
        <f t="shared" si="1252"/>
        <v>#VALUE!</v>
      </c>
      <c r="FV1030" s="19" t="e">
        <f t="shared" si="1253"/>
        <v>#VALUE!</v>
      </c>
      <c r="FW1030" s="50" t="e">
        <f t="shared" si="1254"/>
        <v>#VALUE!</v>
      </c>
      <c r="FX1030" s="120">
        <f t="shared" si="1255"/>
        <v>0</v>
      </c>
      <c r="FY1030" s="120">
        <f t="shared" si="1256"/>
        <v>0</v>
      </c>
      <c r="FZ1030" s="120">
        <f t="shared" si="1257"/>
        <v>0</v>
      </c>
      <c r="GA1030" s="120">
        <f t="shared" si="1258"/>
        <v>0</v>
      </c>
      <c r="GB1030" s="120">
        <f t="shared" si="1259"/>
        <v>0</v>
      </c>
      <c r="GC1030" s="120">
        <f t="shared" si="1260"/>
        <v>0</v>
      </c>
      <c r="GD1030" s="120">
        <f t="shared" si="1261"/>
        <v>0</v>
      </c>
      <c r="GE1030" s="120">
        <f t="shared" si="1262"/>
        <v>0</v>
      </c>
      <c r="GF1030" s="120">
        <f t="shared" si="1263"/>
        <v>0</v>
      </c>
      <c r="GG1030">
        <f t="shared" si="1264"/>
        <v>0</v>
      </c>
      <c r="GH1030">
        <f t="shared" si="1265"/>
        <v>0</v>
      </c>
      <c r="GI1030">
        <v>6</v>
      </c>
      <c r="GJ1030" t="str">
        <f t="shared" si="1266"/>
        <v/>
      </c>
    </row>
    <row r="1031" spans="1:192" x14ac:dyDescent="0.2">
      <c r="A1031" s="50">
        <f t="shared" si="1267"/>
        <v>1030</v>
      </c>
      <c r="B1031" s="2" t="s">
        <v>539</v>
      </c>
      <c r="C1031" s="2" t="s">
        <v>542</v>
      </c>
      <c r="D1031" s="2"/>
      <c r="E1031" s="2"/>
      <c r="F1031" s="19">
        <v>3509670</v>
      </c>
      <c r="G1031" s="19">
        <v>5685070</v>
      </c>
      <c r="H1031" s="77">
        <f t="shared" si="1206"/>
        <v>509591.70200000005</v>
      </c>
      <c r="I1031" s="77">
        <f t="shared" si="1207"/>
        <v>5683235.7620000001</v>
      </c>
      <c r="J1031" s="19">
        <v>319.7</v>
      </c>
      <c r="K1031" s="19" t="s">
        <v>1333</v>
      </c>
      <c r="L1031" s="19">
        <v>150</v>
      </c>
      <c r="O1031" s="19">
        <v>307.5</v>
      </c>
      <c r="Q1031" s="2" t="s">
        <v>1339</v>
      </c>
      <c r="R1031" s="2" t="s">
        <v>2869</v>
      </c>
      <c r="S1031" s="2" t="s">
        <v>1324</v>
      </c>
      <c r="T1031" s="241" t="str">
        <f t="shared" si="1208"/>
        <v>-</v>
      </c>
      <c r="U1031" s="241" t="str">
        <f t="shared" si="1209"/>
        <v>-</v>
      </c>
      <c r="V1031" s="241" t="str">
        <f t="shared" si="1210"/>
        <v>-</v>
      </c>
      <c r="W1031" s="241" t="str">
        <f t="shared" si="1272"/>
        <v>-</v>
      </c>
      <c r="X1031" s="260">
        <f t="shared" si="1269"/>
        <v>6</v>
      </c>
      <c r="Y1031" s="261" t="str">
        <f t="shared" si="1274"/>
        <v/>
      </c>
      <c r="Z1031" s="56"/>
      <c r="AA1031" s="48">
        <v>26227</v>
      </c>
      <c r="AB1031" s="73">
        <v>1</v>
      </c>
      <c r="AC1031" s="2" t="s">
        <v>528</v>
      </c>
      <c r="AD1031" s="2" t="s">
        <v>1387</v>
      </c>
      <c r="AF1031" s="66">
        <v>10</v>
      </c>
      <c r="AH1031" s="19">
        <v>6.1</v>
      </c>
      <c r="AM1031" s="66">
        <v>36.200000000000003</v>
      </c>
      <c r="AN1031">
        <v>6.9</v>
      </c>
      <c r="AO1031">
        <v>5.4</v>
      </c>
      <c r="AP1031" s="19">
        <v>3.5</v>
      </c>
      <c r="AS1031" s="193">
        <f t="shared" si="1270"/>
        <v>188.16400000000002</v>
      </c>
      <c r="AT1031" s="248" t="str">
        <f t="shared" si="1271"/>
        <v/>
      </c>
      <c r="AU1031">
        <v>0.9</v>
      </c>
      <c r="AV1031">
        <v>8.9</v>
      </c>
      <c r="AW1031">
        <v>36.299999999999997</v>
      </c>
      <c r="AX1031">
        <v>13.5</v>
      </c>
      <c r="AY1031">
        <v>5.6</v>
      </c>
      <c r="AZ1031" s="224">
        <f>AO1031*21.76</f>
        <v>117.50400000000002</v>
      </c>
      <c r="BE1031">
        <v>0.16</v>
      </c>
      <c r="BJ1031">
        <v>5.3</v>
      </c>
      <c r="CM1031">
        <v>6.5</v>
      </c>
      <c r="CN1031" s="103">
        <v>48.4</v>
      </c>
      <c r="DB1031" s="103"/>
      <c r="DC1031" s="103"/>
      <c r="DD1031" s="103"/>
      <c r="DE1031" s="103"/>
      <c r="DF1031" s="103"/>
      <c r="DG1031" s="103"/>
      <c r="DH1031" s="103"/>
      <c r="DI1031" s="103"/>
      <c r="DJ1031" s="103"/>
      <c r="DK1031" s="103"/>
      <c r="DL1031" s="103"/>
      <c r="DM1031" s="103"/>
      <c r="DN1031" s="103"/>
      <c r="DO1031" s="103"/>
      <c r="DP1031" s="103"/>
      <c r="DQ1031" s="103"/>
      <c r="DR1031" s="103"/>
      <c r="DS1031" s="104"/>
      <c r="DT1031" s="50">
        <f t="shared" si="1211"/>
        <v>1</v>
      </c>
      <c r="DU1031" s="73">
        <f t="shared" si="1212"/>
        <v>0</v>
      </c>
      <c r="DV1031" s="73">
        <f t="shared" si="1213"/>
        <v>0</v>
      </c>
      <c r="DW1031" s="73">
        <f t="shared" si="1214"/>
        <v>1</v>
      </c>
      <c r="DX1031" s="73">
        <f t="shared" si="1215"/>
        <v>0</v>
      </c>
      <c r="DY1031" s="125">
        <f t="shared" si="1216"/>
        <v>0</v>
      </c>
      <c r="DZ1031" s="73">
        <f t="shared" si="1217"/>
        <v>1</v>
      </c>
      <c r="EA1031" s="19">
        <f t="shared" si="1218"/>
        <v>0</v>
      </c>
      <c r="EB1031" s="50">
        <f t="shared" si="1219"/>
        <v>0</v>
      </c>
      <c r="EC1031" s="19">
        <f t="shared" si="1220"/>
        <v>1</v>
      </c>
      <c r="ED1031" s="19">
        <f t="shared" si="1221"/>
        <v>0</v>
      </c>
      <c r="EE1031" s="19">
        <f t="shared" si="1222"/>
        <v>0</v>
      </c>
      <c r="EF1031" s="50">
        <f t="shared" si="1223"/>
        <v>0</v>
      </c>
      <c r="EG1031" s="19">
        <f t="shared" si="1224"/>
        <v>1</v>
      </c>
      <c r="EH1031" s="19">
        <f t="shared" si="1225"/>
        <v>0</v>
      </c>
      <c r="EI1031" s="50">
        <f t="shared" si="1226"/>
        <v>0</v>
      </c>
      <c r="EJ1031" s="125">
        <f t="shared" si="1227"/>
        <v>1</v>
      </c>
      <c r="EK1031">
        <f t="shared" si="1228"/>
        <v>0.9</v>
      </c>
      <c r="EL1031" t="str">
        <f t="shared" si="1229"/>
        <v/>
      </c>
      <c r="EM1031">
        <f t="shared" si="1230"/>
        <v>8.9</v>
      </c>
      <c r="EN1031">
        <f t="shared" si="1231"/>
        <v>36.299999999999997</v>
      </c>
      <c r="EO1031" t="str">
        <f t="shared" si="1232"/>
        <v/>
      </c>
      <c r="EP1031">
        <f t="shared" si="1233"/>
        <v>0.16</v>
      </c>
      <c r="EQ1031">
        <f t="shared" si="1234"/>
        <v>117.50400000000002</v>
      </c>
      <c r="ER1031" t="str">
        <f t="shared" si="1235"/>
        <v/>
      </c>
      <c r="ES1031">
        <f t="shared" si="1236"/>
        <v>5.3</v>
      </c>
      <c r="ET1031">
        <f t="shared" si="1237"/>
        <v>5.6</v>
      </c>
      <c r="EU1031" s="61">
        <f t="shared" si="1238"/>
        <v>13.5</v>
      </c>
      <c r="EV1031" s="53" t="e">
        <f>IF(ISNUMBER(EK1031),EK1031*#REF!,"")</f>
        <v>#REF!</v>
      </c>
      <c r="EW1031" s="53" t="str">
        <f>IF(ISNUMBER(EL1031),EL1031*#REF!,"")</f>
        <v/>
      </c>
      <c r="EX1031" s="53" t="e">
        <f>IF(ISNUMBER(EM1031),EM1031*#REF!,"")</f>
        <v>#REF!</v>
      </c>
      <c r="EY1031" s="53" t="e">
        <f>IF(ISNUMBER(EN1031),EN1031*#REF!,"")</f>
        <v>#REF!</v>
      </c>
      <c r="EZ1031" s="53" t="str">
        <f>IF(ISNUMBER(EO1031),EO1031*#REF!,"")</f>
        <v/>
      </c>
      <c r="FA1031" s="53" t="e">
        <f>IF(ISNUMBER(EP1031),EP1031*#REF!,"")</f>
        <v>#REF!</v>
      </c>
      <c r="FB1031" s="53" t="e">
        <f>IF(ISNUMBER(EQ1031),EQ1031*#REF!,"")</f>
        <v>#REF!</v>
      </c>
      <c r="FC1031" s="53" t="str">
        <f>IF(ISNUMBER(ER1031),ER1031*#REF!,"")</f>
        <v/>
      </c>
      <c r="FD1031" s="53" t="e">
        <f>IF(ISNUMBER(ES1031),ES1031*#REF!,"")</f>
        <v>#REF!</v>
      </c>
      <c r="FE1031" s="53" t="e">
        <f>IF(ISNUMBER(ET1031),ET1031*#REF!,"")</f>
        <v>#REF!</v>
      </c>
      <c r="FF1031" s="52" t="e">
        <f>IF(ISNUMBER(EU1031),EU1031*#REF!,"")</f>
        <v>#REF!</v>
      </c>
      <c r="FG1031" s="55" t="str">
        <f t="shared" si="1239"/>
        <v/>
      </c>
      <c r="FH1031" s="55" t="str">
        <f t="shared" si="1240"/>
        <v/>
      </c>
      <c r="FI1031" s="55" t="str">
        <f t="shared" si="1241"/>
        <v/>
      </c>
      <c r="FJ1031" s="55" t="str">
        <f t="shared" si="1242"/>
        <v/>
      </c>
      <c r="FK1031" s="55" t="str">
        <f t="shared" si="1243"/>
        <v/>
      </c>
      <c r="FL1031" s="55" t="str">
        <f t="shared" si="1244"/>
        <v/>
      </c>
      <c r="FM1031" s="55" t="str">
        <f t="shared" si="1245"/>
        <v/>
      </c>
      <c r="FN1031" s="55" t="str">
        <f t="shared" si="1246"/>
        <v/>
      </c>
      <c r="FO1031" s="55" t="str">
        <f t="shared" si="1247"/>
        <v/>
      </c>
      <c r="FP1031" s="55" t="str">
        <f t="shared" si="1248"/>
        <v/>
      </c>
      <c r="FQ1031" s="59" t="str">
        <f t="shared" si="1249"/>
        <v/>
      </c>
      <c r="FR1031" s="53" t="str">
        <f t="shared" si="1273"/>
        <v/>
      </c>
      <c r="FS1031" s="53" t="e">
        <f t="shared" si="1250"/>
        <v>#VALUE!</v>
      </c>
      <c r="FT1031" s="19" t="e">
        <f t="shared" si="1251"/>
        <v>#VALUE!</v>
      </c>
      <c r="FU1031" s="19" t="e">
        <f t="shared" si="1252"/>
        <v>#VALUE!</v>
      </c>
      <c r="FV1031" s="19" t="e">
        <f t="shared" si="1253"/>
        <v>#VALUE!</v>
      </c>
      <c r="FW1031" s="50" t="e">
        <f t="shared" si="1254"/>
        <v>#VALUE!</v>
      </c>
      <c r="FX1031" s="120">
        <f t="shared" si="1255"/>
        <v>0</v>
      </c>
      <c r="FY1031" s="120">
        <f t="shared" si="1256"/>
        <v>0</v>
      </c>
      <c r="FZ1031" s="120">
        <f t="shared" si="1257"/>
        <v>0</v>
      </c>
      <c r="GA1031" s="120">
        <f t="shared" si="1258"/>
        <v>0</v>
      </c>
      <c r="GB1031" s="120">
        <f t="shared" si="1259"/>
        <v>0</v>
      </c>
      <c r="GC1031" s="120">
        <f t="shared" si="1260"/>
        <v>0</v>
      </c>
      <c r="GD1031" s="120">
        <f t="shared" si="1261"/>
        <v>0</v>
      </c>
      <c r="GE1031" s="120">
        <f t="shared" si="1262"/>
        <v>0</v>
      </c>
      <c r="GF1031" s="120">
        <f t="shared" si="1263"/>
        <v>0</v>
      </c>
      <c r="GG1031">
        <f t="shared" si="1264"/>
        <v>0</v>
      </c>
      <c r="GH1031">
        <f t="shared" si="1265"/>
        <v>0</v>
      </c>
      <c r="GI1031">
        <v>6</v>
      </c>
      <c r="GJ1031" t="str">
        <f t="shared" si="1266"/>
        <v/>
      </c>
    </row>
    <row r="1032" spans="1:192" ht="15" x14ac:dyDescent="0.25">
      <c r="A1032" s="50">
        <f t="shared" si="1267"/>
        <v>1031</v>
      </c>
      <c r="B1032" s="2" t="s">
        <v>300</v>
      </c>
      <c r="C1032" t="s">
        <v>102</v>
      </c>
      <c r="F1032" s="277">
        <v>3517880</v>
      </c>
      <c r="G1032" s="277">
        <v>5692780</v>
      </c>
      <c r="H1032" s="78">
        <f t="shared" si="1206"/>
        <v>517798.41800000001</v>
      </c>
      <c r="I1032" s="78">
        <f t="shared" si="1207"/>
        <v>5690942.6780000003</v>
      </c>
      <c r="J1032" s="45">
        <v>343</v>
      </c>
      <c r="K1032" s="19" t="s">
        <v>1334</v>
      </c>
      <c r="L1032" s="19">
        <v>230</v>
      </c>
      <c r="Q1032" s="2" t="s">
        <v>1339</v>
      </c>
      <c r="R1032" t="s">
        <v>1467</v>
      </c>
      <c r="S1032" t="s">
        <v>1324</v>
      </c>
      <c r="T1032" s="241" t="str">
        <f t="shared" si="1208"/>
        <v>-</v>
      </c>
      <c r="U1032" s="241" t="str">
        <f t="shared" si="1209"/>
        <v>M</v>
      </c>
      <c r="V1032" s="241" t="str">
        <f t="shared" si="1210"/>
        <v>-</v>
      </c>
      <c r="W1032" s="241" t="str">
        <f t="shared" si="1272"/>
        <v>A</v>
      </c>
      <c r="X1032" s="260">
        <f t="shared" si="1269"/>
        <v>6</v>
      </c>
      <c r="Y1032" s="261" t="str">
        <f t="shared" si="1274"/>
        <v/>
      </c>
      <c r="Z1032" s="61" t="s">
        <v>2602</v>
      </c>
      <c r="AA1032" s="48">
        <v>29360</v>
      </c>
      <c r="AB1032" s="73">
        <v>1</v>
      </c>
      <c r="AD1032" s="2" t="s">
        <v>2603</v>
      </c>
      <c r="AE1032" s="57" t="s">
        <v>1480</v>
      </c>
      <c r="AF1032" s="66">
        <v>14.5</v>
      </c>
      <c r="AI1032" s="272"/>
      <c r="AN1032">
        <v>222.9</v>
      </c>
      <c r="AO1032">
        <v>189.1</v>
      </c>
      <c r="AR1032">
        <v>6898.7</v>
      </c>
      <c r="AS1032" s="193">
        <f t="shared" si="1270"/>
        <v>7210.1</v>
      </c>
      <c r="AT1032" s="248" t="str">
        <f t="shared" si="1271"/>
        <v/>
      </c>
      <c r="AU1032">
        <v>560</v>
      </c>
      <c r="AV1032">
        <v>419.6</v>
      </c>
      <c r="AW1032">
        <v>899.7</v>
      </c>
      <c r="AX1032">
        <v>157</v>
      </c>
      <c r="AY1032">
        <v>1054.0999999999999</v>
      </c>
      <c r="AZ1032" s="61">
        <v>4119.7</v>
      </c>
      <c r="BO1032" s="90"/>
      <c r="BP1032" s="273"/>
      <c r="BQ1032" s="90"/>
      <c r="BR1032" s="90"/>
      <c r="BS1032" s="90"/>
      <c r="BT1032" s="90"/>
      <c r="BU1032" s="90"/>
      <c r="BV1032" s="90"/>
      <c r="BW1032" s="90"/>
      <c r="BX1032" s="90"/>
      <c r="BY1032" s="90"/>
      <c r="BZ1032" s="90"/>
      <c r="CA1032" s="90"/>
      <c r="CB1032" s="90"/>
      <c r="CC1032" s="90"/>
      <c r="CD1032" s="90"/>
      <c r="CE1032" s="90"/>
      <c r="CF1032" s="90"/>
      <c r="CG1032" s="90"/>
      <c r="CH1032" s="90"/>
      <c r="CI1032" s="90"/>
      <c r="CJ1032" s="90"/>
      <c r="CK1032" s="90"/>
      <c r="CL1032" s="91"/>
      <c r="CM1032" s="90"/>
      <c r="CN1032" s="90">
        <v>1000</v>
      </c>
      <c r="CO1032" s="90"/>
      <c r="DB1032" s="103"/>
      <c r="DC1032" s="103"/>
      <c r="DD1032" s="103"/>
      <c r="DE1032" s="103"/>
      <c r="DF1032" s="103"/>
      <c r="DG1032" s="103"/>
      <c r="DH1032" s="103"/>
      <c r="DI1032" s="103"/>
      <c r="DJ1032" s="103"/>
      <c r="DK1032" s="103"/>
      <c r="DL1032" s="103"/>
      <c r="DM1032" s="103"/>
      <c r="DN1032" s="103"/>
      <c r="DO1032" s="103"/>
      <c r="DP1032" s="103"/>
      <c r="DQ1032" s="103"/>
      <c r="DR1032" s="103"/>
      <c r="DS1032" s="104"/>
      <c r="DT1032" s="50">
        <f t="shared" si="1211"/>
        <v>1</v>
      </c>
      <c r="DU1032" s="73">
        <f t="shared" si="1212"/>
        <v>0</v>
      </c>
      <c r="DV1032" s="73">
        <f t="shared" si="1213"/>
        <v>0</v>
      </c>
      <c r="DW1032" s="73">
        <f t="shared" si="1214"/>
        <v>1</v>
      </c>
      <c r="DX1032" s="73">
        <f t="shared" si="1215"/>
        <v>0</v>
      </c>
      <c r="DY1032" s="125">
        <f t="shared" si="1216"/>
        <v>0</v>
      </c>
      <c r="DZ1032" s="73">
        <f t="shared" si="1217"/>
        <v>1</v>
      </c>
      <c r="EA1032" s="19">
        <f t="shared" si="1218"/>
        <v>0</v>
      </c>
      <c r="EB1032" s="50">
        <f t="shared" si="1219"/>
        <v>0</v>
      </c>
      <c r="EC1032" s="19">
        <f t="shared" si="1220"/>
        <v>0</v>
      </c>
      <c r="ED1032" s="19">
        <f t="shared" si="1221"/>
        <v>1</v>
      </c>
      <c r="EE1032" s="19">
        <f t="shared" si="1222"/>
        <v>0</v>
      </c>
      <c r="EF1032" s="50">
        <f t="shared" si="1223"/>
        <v>0</v>
      </c>
      <c r="EG1032" s="19">
        <f t="shared" si="1224"/>
        <v>0</v>
      </c>
      <c r="EH1032" s="19">
        <f t="shared" si="1225"/>
        <v>1</v>
      </c>
      <c r="EI1032" s="50">
        <f t="shared" si="1226"/>
        <v>0</v>
      </c>
      <c r="EJ1032" s="125">
        <f t="shared" si="1227"/>
        <v>3</v>
      </c>
      <c r="EK1032">
        <f t="shared" si="1228"/>
        <v>560</v>
      </c>
      <c r="EL1032" t="str">
        <f t="shared" si="1229"/>
        <v/>
      </c>
      <c r="EM1032">
        <f t="shared" si="1230"/>
        <v>419.6</v>
      </c>
      <c r="EN1032">
        <f t="shared" si="1231"/>
        <v>899.7</v>
      </c>
      <c r="EO1032" t="str">
        <f t="shared" si="1232"/>
        <v/>
      </c>
      <c r="EP1032" t="str">
        <f t="shared" si="1233"/>
        <v/>
      </c>
      <c r="EQ1032">
        <f t="shared" si="1234"/>
        <v>4119.7</v>
      </c>
      <c r="ER1032" t="str">
        <f t="shared" si="1235"/>
        <v/>
      </c>
      <c r="ES1032" t="str">
        <f t="shared" si="1236"/>
        <v/>
      </c>
      <c r="ET1032">
        <f t="shared" si="1237"/>
        <v>1054.0999999999999</v>
      </c>
      <c r="EU1032" s="61">
        <f t="shared" si="1238"/>
        <v>157</v>
      </c>
      <c r="EV1032" s="53" t="e">
        <f>IF(ISNUMBER(EK1032),EK1032*#REF!,"")</f>
        <v>#REF!</v>
      </c>
      <c r="EW1032" s="53" t="str">
        <f>IF(ISNUMBER(EL1032),EL1032*#REF!,"")</f>
        <v/>
      </c>
      <c r="EX1032" s="53" t="e">
        <f>IF(ISNUMBER(EM1032),EM1032*#REF!,"")</f>
        <v>#REF!</v>
      </c>
      <c r="EY1032" s="53" t="e">
        <f>IF(ISNUMBER(EN1032),EN1032*#REF!,"")</f>
        <v>#REF!</v>
      </c>
      <c r="EZ1032" s="53" t="str">
        <f>IF(ISNUMBER(EO1032),EO1032*#REF!,"")</f>
        <v/>
      </c>
      <c r="FA1032" s="53" t="str">
        <f>IF(ISNUMBER(EP1032),EP1032*#REF!,"")</f>
        <v/>
      </c>
      <c r="FB1032" s="53" t="e">
        <f>IF(ISNUMBER(EQ1032),EQ1032*#REF!,"")</f>
        <v>#REF!</v>
      </c>
      <c r="FC1032" s="53" t="str">
        <f>IF(ISNUMBER(ER1032),ER1032*#REF!,"")</f>
        <v/>
      </c>
      <c r="FD1032" s="53" t="str">
        <f>IF(ISNUMBER(ES1032),ES1032*#REF!,"")</f>
        <v/>
      </c>
      <c r="FE1032" s="53" t="e">
        <f>IF(ISNUMBER(ET1032),ET1032*#REF!,"")</f>
        <v>#REF!</v>
      </c>
      <c r="FF1032" s="52" t="e">
        <f>IF(ISNUMBER(EU1032),EU1032*#REF!,"")</f>
        <v>#REF!</v>
      </c>
      <c r="FG1032" s="55" t="str">
        <f t="shared" si="1239"/>
        <v/>
      </c>
      <c r="FH1032" s="55" t="str">
        <f t="shared" si="1240"/>
        <v/>
      </c>
      <c r="FI1032" s="55" t="str">
        <f t="shared" si="1241"/>
        <v/>
      </c>
      <c r="FJ1032" s="55" t="str">
        <f t="shared" si="1242"/>
        <v/>
      </c>
      <c r="FK1032" s="55" t="str">
        <f t="shared" si="1243"/>
        <v/>
      </c>
      <c r="FL1032" s="55" t="str">
        <f t="shared" si="1244"/>
        <v/>
      </c>
      <c r="FM1032" s="55" t="str">
        <f t="shared" si="1245"/>
        <v/>
      </c>
      <c r="FN1032" s="55" t="str">
        <f t="shared" si="1246"/>
        <v/>
      </c>
      <c r="FO1032" s="55" t="str">
        <f t="shared" si="1247"/>
        <v/>
      </c>
      <c r="FP1032" s="55" t="str">
        <f t="shared" si="1248"/>
        <v/>
      </c>
      <c r="FQ1032" s="59" t="str">
        <f t="shared" si="1249"/>
        <v/>
      </c>
      <c r="FR1032" s="53" t="str">
        <f t="shared" si="1273"/>
        <v/>
      </c>
      <c r="FS1032" s="53" t="e">
        <f t="shared" si="1250"/>
        <v>#VALUE!</v>
      </c>
      <c r="FT1032" s="19" t="e">
        <f t="shared" si="1251"/>
        <v>#VALUE!</v>
      </c>
      <c r="FU1032" s="19" t="e">
        <f t="shared" si="1252"/>
        <v>#VALUE!</v>
      </c>
      <c r="FV1032" s="19" t="e">
        <f t="shared" si="1253"/>
        <v>#VALUE!</v>
      </c>
      <c r="FW1032" s="50" t="e">
        <f t="shared" si="1254"/>
        <v>#VALUE!</v>
      </c>
      <c r="FX1032" s="120">
        <f t="shared" si="1255"/>
        <v>0</v>
      </c>
      <c r="FY1032" s="120">
        <f t="shared" si="1256"/>
        <v>0</v>
      </c>
      <c r="FZ1032" s="120">
        <f t="shared" si="1257"/>
        <v>0</v>
      </c>
      <c r="GA1032" s="120">
        <f t="shared" si="1258"/>
        <v>0</v>
      </c>
      <c r="GB1032" s="120">
        <f t="shared" si="1259"/>
        <v>0</v>
      </c>
      <c r="GC1032" s="120">
        <f t="shared" si="1260"/>
        <v>0</v>
      </c>
      <c r="GD1032" s="120">
        <f t="shared" si="1261"/>
        <v>0</v>
      </c>
      <c r="GE1032" s="120">
        <f t="shared" si="1262"/>
        <v>0</v>
      </c>
      <c r="GF1032" s="120">
        <f t="shared" si="1263"/>
        <v>0</v>
      </c>
      <c r="GG1032">
        <f t="shared" si="1264"/>
        <v>0</v>
      </c>
      <c r="GH1032">
        <f t="shared" si="1265"/>
        <v>0</v>
      </c>
      <c r="GI1032">
        <v>6</v>
      </c>
      <c r="GJ1032" t="str">
        <f t="shared" si="1266"/>
        <v/>
      </c>
    </row>
    <row r="1033" spans="1:192" ht="15" x14ac:dyDescent="0.25">
      <c r="A1033" s="50">
        <f t="shared" si="1267"/>
        <v>1032</v>
      </c>
      <c r="B1033" s="2" t="s">
        <v>687</v>
      </c>
      <c r="C1033" s="2" t="s">
        <v>1112</v>
      </c>
      <c r="D1033" s="2"/>
      <c r="E1033" s="2"/>
      <c r="F1033" s="271">
        <v>3518000</v>
      </c>
      <c r="G1033" s="271">
        <v>5687740</v>
      </c>
      <c r="H1033" s="77">
        <f t="shared" si="1206"/>
        <v>517918.37000000005</v>
      </c>
      <c r="I1033" s="77">
        <f t="shared" si="1207"/>
        <v>5685904.6940000001</v>
      </c>
      <c r="J1033" s="66">
        <v>328</v>
      </c>
      <c r="K1033" s="66" t="s">
        <v>1333</v>
      </c>
      <c r="L1033" s="19">
        <v>127.8</v>
      </c>
      <c r="M1033" s="19">
        <v>32</v>
      </c>
      <c r="N1033" s="19">
        <v>125</v>
      </c>
      <c r="Q1033" s="2" t="s">
        <v>1339</v>
      </c>
      <c r="R1033" t="s">
        <v>2882</v>
      </c>
      <c r="S1033" s="2" t="s">
        <v>1324</v>
      </c>
      <c r="T1033" s="241" t="str">
        <f t="shared" si="1208"/>
        <v>-</v>
      </c>
      <c r="U1033" s="241" t="str">
        <f t="shared" si="1209"/>
        <v>-</v>
      </c>
      <c r="V1033" s="241" t="str">
        <f t="shared" si="1210"/>
        <v>-</v>
      </c>
      <c r="W1033" s="241" t="str">
        <f t="shared" si="1272"/>
        <v>-</v>
      </c>
      <c r="X1033" s="260">
        <f t="shared" si="1269"/>
        <v>6</v>
      </c>
      <c r="Y1033" s="261" t="str">
        <f t="shared" si="1274"/>
        <v/>
      </c>
      <c r="Z1033" s="56"/>
      <c r="AA1033" s="48">
        <v>23970</v>
      </c>
      <c r="AB1033" s="73">
        <v>1</v>
      </c>
      <c r="AC1033" s="2" t="s">
        <v>688</v>
      </c>
      <c r="AD1033" s="2" t="s">
        <v>2604</v>
      </c>
      <c r="AE1033" s="57" t="s">
        <v>1386</v>
      </c>
      <c r="AF1033" s="66" t="s">
        <v>3088</v>
      </c>
      <c r="AI1033" s="272"/>
      <c r="AN1033">
        <v>25.2</v>
      </c>
      <c r="AO1033">
        <v>9.8000000000000007</v>
      </c>
      <c r="AQ1033">
        <v>369</v>
      </c>
      <c r="AS1033" s="193">
        <f t="shared" si="1270"/>
        <v>347.048</v>
      </c>
      <c r="AT1033" s="249" t="str">
        <f t="shared" si="1271"/>
        <v/>
      </c>
      <c r="AU1033" s="51">
        <v>10</v>
      </c>
      <c r="AV1033">
        <v>14.6</v>
      </c>
      <c r="AW1033">
        <v>60.1</v>
      </c>
      <c r="AX1033">
        <v>17.7</v>
      </c>
      <c r="AY1033">
        <v>31.4</v>
      </c>
      <c r="AZ1033" s="224">
        <f>AO1033*21.76</f>
        <v>213.24800000000002</v>
      </c>
      <c r="BO1033" s="90"/>
      <c r="BP1033" s="273"/>
      <c r="BQ1033" s="90"/>
      <c r="BR1033" s="90"/>
      <c r="BS1033" s="90"/>
      <c r="BT1033" s="90"/>
      <c r="BU1033" s="90"/>
      <c r="BV1033" s="90"/>
      <c r="BW1033" s="90"/>
      <c r="BX1033" s="90"/>
      <c r="BY1033" s="90"/>
      <c r="BZ1033" s="90"/>
      <c r="CA1033" s="90"/>
      <c r="CB1033" s="90"/>
      <c r="CC1033" s="90"/>
      <c r="CD1033" s="90"/>
      <c r="CE1033" s="90"/>
      <c r="CF1033" s="90"/>
      <c r="CG1033" s="90"/>
      <c r="CH1033" s="90"/>
      <c r="CI1033" s="90"/>
      <c r="CJ1033" s="90"/>
      <c r="CK1033" s="90"/>
      <c r="CL1033" s="91"/>
      <c r="CM1033" s="90"/>
      <c r="CN1033" s="90">
        <v>28.6</v>
      </c>
      <c r="CO1033" s="90"/>
      <c r="DB1033" s="103"/>
      <c r="DC1033" s="103"/>
      <c r="DD1033" s="103"/>
      <c r="DE1033" s="103"/>
      <c r="DF1033" s="103"/>
      <c r="DG1033" s="103"/>
      <c r="DH1033" s="103"/>
      <c r="DI1033" s="103"/>
      <c r="DJ1033" s="103"/>
      <c r="DK1033" s="103"/>
      <c r="DL1033" s="103"/>
      <c r="DM1033" s="103"/>
      <c r="DN1033" s="103"/>
      <c r="DO1033" s="103"/>
      <c r="DP1033" s="103"/>
      <c r="DQ1033" s="103"/>
      <c r="DR1033" s="103"/>
      <c r="DS1033" s="104"/>
      <c r="DT1033" s="50">
        <f t="shared" si="1211"/>
        <v>1</v>
      </c>
      <c r="DU1033" s="73">
        <f t="shared" si="1212"/>
        <v>0</v>
      </c>
      <c r="DV1033" s="73">
        <f t="shared" si="1213"/>
        <v>0</v>
      </c>
      <c r="DW1033" s="73">
        <f t="shared" si="1214"/>
        <v>1</v>
      </c>
      <c r="DX1033" s="73">
        <f t="shared" si="1215"/>
        <v>0</v>
      </c>
      <c r="DY1033" s="125">
        <f t="shared" si="1216"/>
        <v>0</v>
      </c>
      <c r="DZ1033" s="73">
        <f t="shared" si="1217"/>
        <v>0</v>
      </c>
      <c r="EA1033" s="19">
        <f t="shared" si="1218"/>
        <v>0</v>
      </c>
      <c r="EB1033" s="50">
        <f t="shared" si="1219"/>
        <v>1</v>
      </c>
      <c r="EC1033" s="19">
        <f t="shared" si="1220"/>
        <v>1</v>
      </c>
      <c r="ED1033" s="19">
        <f t="shared" si="1221"/>
        <v>0</v>
      </c>
      <c r="EE1033" s="19">
        <f t="shared" si="1222"/>
        <v>0</v>
      </c>
      <c r="EF1033" s="50">
        <f t="shared" si="1223"/>
        <v>0</v>
      </c>
      <c r="EG1033" s="19">
        <f t="shared" si="1224"/>
        <v>1</v>
      </c>
      <c r="EH1033" s="19">
        <f t="shared" si="1225"/>
        <v>0</v>
      </c>
      <c r="EI1033" s="50">
        <f t="shared" si="1226"/>
        <v>0</v>
      </c>
      <c r="EJ1033" s="125">
        <f t="shared" si="1227"/>
        <v>1</v>
      </c>
      <c r="EK1033">
        <f t="shared" si="1228"/>
        <v>10</v>
      </c>
      <c r="EL1033" t="str">
        <f t="shared" si="1229"/>
        <v/>
      </c>
      <c r="EM1033">
        <f t="shared" si="1230"/>
        <v>14.6</v>
      </c>
      <c r="EN1033">
        <f t="shared" si="1231"/>
        <v>60.1</v>
      </c>
      <c r="EO1033" t="str">
        <f t="shared" si="1232"/>
        <v/>
      </c>
      <c r="EP1033" t="str">
        <f t="shared" si="1233"/>
        <v/>
      </c>
      <c r="EQ1033">
        <f t="shared" si="1234"/>
        <v>213.24800000000002</v>
      </c>
      <c r="ER1033" t="str">
        <f t="shared" si="1235"/>
        <v/>
      </c>
      <c r="ES1033" t="str">
        <f t="shared" si="1236"/>
        <v/>
      </c>
      <c r="ET1033">
        <f t="shared" si="1237"/>
        <v>31.4</v>
      </c>
      <c r="EU1033" s="61">
        <f t="shared" si="1238"/>
        <v>17.7</v>
      </c>
      <c r="EV1033" s="53" t="e">
        <f>IF(ISNUMBER(EK1033),EK1033*#REF!,"")</f>
        <v>#REF!</v>
      </c>
      <c r="EW1033" s="53" t="str">
        <f>IF(ISNUMBER(EL1033),EL1033*#REF!,"")</f>
        <v/>
      </c>
      <c r="EX1033" s="53" t="e">
        <f>IF(ISNUMBER(EM1033),EM1033*#REF!,"")</f>
        <v>#REF!</v>
      </c>
      <c r="EY1033" s="53" t="e">
        <f>IF(ISNUMBER(EN1033),EN1033*#REF!,"")</f>
        <v>#REF!</v>
      </c>
      <c r="EZ1033" s="53" t="str">
        <f>IF(ISNUMBER(EO1033),EO1033*#REF!,"")</f>
        <v/>
      </c>
      <c r="FA1033" s="53" t="str">
        <f>IF(ISNUMBER(EP1033),EP1033*#REF!,"")</f>
        <v/>
      </c>
      <c r="FB1033" s="53" t="e">
        <f>IF(ISNUMBER(EQ1033),EQ1033*#REF!,"")</f>
        <v>#REF!</v>
      </c>
      <c r="FC1033" s="53" t="str">
        <f>IF(ISNUMBER(ER1033),ER1033*#REF!,"")</f>
        <v/>
      </c>
      <c r="FD1033" s="53" t="str">
        <f>IF(ISNUMBER(ES1033),ES1033*#REF!,"")</f>
        <v/>
      </c>
      <c r="FE1033" s="53" t="e">
        <f>IF(ISNUMBER(ET1033),ET1033*#REF!,"")</f>
        <v>#REF!</v>
      </c>
      <c r="FF1033" s="52" t="e">
        <f>IF(ISNUMBER(EU1033),EU1033*#REF!,"")</f>
        <v>#REF!</v>
      </c>
      <c r="FG1033" s="55" t="str">
        <f t="shared" si="1239"/>
        <v/>
      </c>
      <c r="FH1033" s="55" t="str">
        <f t="shared" si="1240"/>
        <v/>
      </c>
      <c r="FI1033" s="55" t="str">
        <f t="shared" si="1241"/>
        <v/>
      </c>
      <c r="FJ1033" s="55" t="str">
        <f t="shared" si="1242"/>
        <v/>
      </c>
      <c r="FK1033" s="55" t="str">
        <f t="shared" si="1243"/>
        <v/>
      </c>
      <c r="FL1033" s="55" t="str">
        <f t="shared" si="1244"/>
        <v/>
      </c>
      <c r="FM1033" s="55" t="str">
        <f t="shared" si="1245"/>
        <v/>
      </c>
      <c r="FN1033" s="55" t="str">
        <f t="shared" si="1246"/>
        <v/>
      </c>
      <c r="FO1033" s="55" t="str">
        <f t="shared" si="1247"/>
        <v/>
      </c>
      <c r="FP1033" s="55" t="str">
        <f t="shared" si="1248"/>
        <v/>
      </c>
      <c r="FQ1033" s="59" t="str">
        <f t="shared" si="1249"/>
        <v/>
      </c>
      <c r="FR1033" s="53" t="str">
        <f t="shared" si="1273"/>
        <v/>
      </c>
      <c r="FS1033" s="53" t="e">
        <f t="shared" si="1250"/>
        <v>#VALUE!</v>
      </c>
      <c r="FT1033" s="19" t="e">
        <f t="shared" si="1251"/>
        <v>#VALUE!</v>
      </c>
      <c r="FU1033" s="19" t="e">
        <f t="shared" si="1252"/>
        <v>#VALUE!</v>
      </c>
      <c r="FV1033" s="19" t="e">
        <f t="shared" si="1253"/>
        <v>#VALUE!</v>
      </c>
      <c r="FW1033" s="50" t="e">
        <f t="shared" si="1254"/>
        <v>#VALUE!</v>
      </c>
      <c r="FX1033" s="120">
        <f t="shared" si="1255"/>
        <v>0</v>
      </c>
      <c r="FY1033" s="120">
        <f t="shared" si="1256"/>
        <v>0</v>
      </c>
      <c r="FZ1033" s="120">
        <f t="shared" si="1257"/>
        <v>0</v>
      </c>
      <c r="GA1033" s="120">
        <f t="shared" si="1258"/>
        <v>0</v>
      </c>
      <c r="GB1033" s="120">
        <f t="shared" si="1259"/>
        <v>0</v>
      </c>
      <c r="GC1033" s="120">
        <f t="shared" si="1260"/>
        <v>0</v>
      </c>
      <c r="GD1033" s="120">
        <f t="shared" si="1261"/>
        <v>0</v>
      </c>
      <c r="GE1033" s="120">
        <f t="shared" si="1262"/>
        <v>0</v>
      </c>
      <c r="GF1033" s="120">
        <f t="shared" si="1263"/>
        <v>0</v>
      </c>
      <c r="GG1033">
        <f t="shared" si="1264"/>
        <v>0</v>
      </c>
      <c r="GH1033">
        <f t="shared" si="1265"/>
        <v>0</v>
      </c>
      <c r="GI1033">
        <v>6</v>
      </c>
      <c r="GJ1033" t="str">
        <f t="shared" si="1266"/>
        <v/>
      </c>
    </row>
    <row r="1034" spans="1:192" ht="15" x14ac:dyDescent="0.25">
      <c r="A1034" s="50">
        <f t="shared" si="1267"/>
        <v>1033</v>
      </c>
      <c r="B1034" s="2" t="s">
        <v>687</v>
      </c>
      <c r="C1034" s="2" t="s">
        <v>1112</v>
      </c>
      <c r="D1034" s="2"/>
      <c r="E1034" s="2"/>
      <c r="F1034" s="271">
        <v>3518000</v>
      </c>
      <c r="G1034" s="271">
        <v>5687740</v>
      </c>
      <c r="H1034" s="77">
        <f t="shared" si="1206"/>
        <v>517918.37000000005</v>
      </c>
      <c r="I1034" s="77">
        <f t="shared" si="1207"/>
        <v>5685904.6940000001</v>
      </c>
      <c r="J1034" s="66">
        <v>328</v>
      </c>
      <c r="K1034" s="66" t="s">
        <v>1333</v>
      </c>
      <c r="L1034" s="19">
        <v>127.8</v>
      </c>
      <c r="M1034" s="19">
        <v>32</v>
      </c>
      <c r="N1034" s="19">
        <v>125</v>
      </c>
      <c r="Q1034" s="2" t="s">
        <v>1339</v>
      </c>
      <c r="R1034" t="s">
        <v>2882</v>
      </c>
      <c r="S1034" s="2" t="s">
        <v>1324</v>
      </c>
      <c r="T1034" s="241" t="str">
        <f t="shared" si="1208"/>
        <v>-</v>
      </c>
      <c r="U1034" s="241" t="str">
        <f t="shared" si="1209"/>
        <v>-</v>
      </c>
      <c r="V1034" s="241" t="str">
        <f t="shared" si="1210"/>
        <v>-</v>
      </c>
      <c r="W1034" s="241" t="str">
        <f t="shared" si="1272"/>
        <v>-</v>
      </c>
      <c r="X1034" s="260">
        <f t="shared" si="1269"/>
        <v>6</v>
      </c>
      <c r="Y1034" s="261" t="str">
        <f t="shared" si="1274"/>
        <v/>
      </c>
      <c r="Z1034" s="56"/>
      <c r="AA1034" s="48">
        <v>33179</v>
      </c>
      <c r="AB1034" s="73">
        <v>2</v>
      </c>
      <c r="AC1034" s="2" t="s">
        <v>1038</v>
      </c>
      <c r="AD1034" s="2" t="s">
        <v>2286</v>
      </c>
      <c r="AE1034" s="56"/>
      <c r="AF1034" s="66">
        <v>9.4</v>
      </c>
      <c r="AG1034" s="19">
        <v>491</v>
      </c>
      <c r="AH1034" s="19">
        <v>6.5</v>
      </c>
      <c r="AI1034" s="272"/>
      <c r="AN1034">
        <v>14.6</v>
      </c>
      <c r="AO1034">
        <v>10.8</v>
      </c>
      <c r="AS1034" s="193">
        <f t="shared" si="1270"/>
        <v>397.7</v>
      </c>
      <c r="AT1034" s="250" t="str">
        <f t="shared" si="1271"/>
        <v/>
      </c>
      <c r="AU1034">
        <v>4.8</v>
      </c>
      <c r="AV1034">
        <v>29.6</v>
      </c>
      <c r="AW1034">
        <v>56</v>
      </c>
      <c r="AX1034">
        <v>6.1</v>
      </c>
      <c r="AY1034" s="37">
        <v>86</v>
      </c>
      <c r="AZ1034" s="61">
        <v>214</v>
      </c>
      <c r="BB1034">
        <v>1.2</v>
      </c>
      <c r="BO1034" s="90"/>
      <c r="BP1034" s="273"/>
      <c r="BQ1034" s="90"/>
      <c r="BR1034" s="90"/>
      <c r="BS1034" s="90"/>
      <c r="BT1034" s="90"/>
      <c r="BU1034" s="90"/>
      <c r="BV1034" s="90"/>
      <c r="BW1034" s="90"/>
      <c r="BX1034" s="90"/>
      <c r="BY1034" s="90"/>
      <c r="BZ1034" s="90"/>
      <c r="CA1034" s="90"/>
      <c r="CB1034" s="90"/>
      <c r="CC1034" s="90"/>
      <c r="CD1034" s="90"/>
      <c r="CE1034" s="90"/>
      <c r="CF1034" s="90"/>
      <c r="CG1034" s="90"/>
      <c r="CH1034" s="90"/>
      <c r="CI1034" s="90"/>
      <c r="CJ1034" s="90"/>
      <c r="CK1034" s="90"/>
      <c r="CL1034" s="91"/>
      <c r="CM1034" s="90"/>
      <c r="CN1034" s="90">
        <v>12</v>
      </c>
      <c r="CO1034" s="90"/>
      <c r="DB1034" s="103"/>
      <c r="DC1034" s="90" t="s">
        <v>2605</v>
      </c>
      <c r="DD1034" s="103"/>
      <c r="DE1034" s="129">
        <v>-16</v>
      </c>
      <c r="DF1034" s="90" t="s">
        <v>2606</v>
      </c>
      <c r="DG1034" s="103">
        <v>-9.08</v>
      </c>
      <c r="DH1034" s="103"/>
      <c r="DI1034" s="103"/>
      <c r="DJ1034" s="103"/>
      <c r="DK1034" s="103"/>
      <c r="DL1034" s="103"/>
      <c r="DM1034" s="103"/>
      <c r="DN1034" s="103"/>
      <c r="DO1034" s="103"/>
      <c r="DP1034" s="103"/>
      <c r="DQ1034" s="103"/>
      <c r="DR1034" s="103"/>
      <c r="DS1034" s="104"/>
      <c r="DT1034" s="50">
        <f t="shared" si="1211"/>
        <v>0</v>
      </c>
      <c r="DU1034" s="73">
        <f t="shared" si="1212"/>
        <v>0</v>
      </c>
      <c r="DV1034" s="73">
        <f t="shared" si="1213"/>
        <v>0</v>
      </c>
      <c r="DW1034" s="73">
        <f t="shared" si="1214"/>
        <v>1</v>
      </c>
      <c r="DX1034" s="73">
        <f t="shared" si="1215"/>
        <v>0</v>
      </c>
      <c r="DY1034" s="125">
        <f t="shared" si="1216"/>
        <v>0</v>
      </c>
      <c r="DZ1034" s="73">
        <f t="shared" si="1217"/>
        <v>1</v>
      </c>
      <c r="EA1034" s="19">
        <f t="shared" si="1218"/>
        <v>0</v>
      </c>
      <c r="EB1034" s="50">
        <f t="shared" si="1219"/>
        <v>0</v>
      </c>
      <c r="EC1034" s="19">
        <f t="shared" si="1220"/>
        <v>1</v>
      </c>
      <c r="ED1034" s="19">
        <f t="shared" si="1221"/>
        <v>0</v>
      </c>
      <c r="EE1034" s="19">
        <f t="shared" si="1222"/>
        <v>0</v>
      </c>
      <c r="EF1034" s="50">
        <f t="shared" si="1223"/>
        <v>0</v>
      </c>
      <c r="EG1034" s="19">
        <f t="shared" si="1224"/>
        <v>1</v>
      </c>
      <c r="EH1034" s="19">
        <f t="shared" si="1225"/>
        <v>0</v>
      </c>
      <c r="EI1034" s="50">
        <f t="shared" si="1226"/>
        <v>0</v>
      </c>
      <c r="EJ1034" s="125">
        <f t="shared" si="1227"/>
        <v>1</v>
      </c>
      <c r="EK1034">
        <f t="shared" si="1228"/>
        <v>4.8</v>
      </c>
      <c r="EL1034">
        <f t="shared" si="1229"/>
        <v>1.2</v>
      </c>
      <c r="EM1034">
        <f t="shared" si="1230"/>
        <v>29.6</v>
      </c>
      <c r="EN1034">
        <f t="shared" si="1231"/>
        <v>56</v>
      </c>
      <c r="EO1034" t="str">
        <f t="shared" si="1232"/>
        <v/>
      </c>
      <c r="EP1034" t="str">
        <f t="shared" si="1233"/>
        <v/>
      </c>
      <c r="EQ1034">
        <f t="shared" si="1234"/>
        <v>214</v>
      </c>
      <c r="ER1034" t="str">
        <f t="shared" si="1235"/>
        <v/>
      </c>
      <c r="ES1034" t="str">
        <f t="shared" si="1236"/>
        <v/>
      </c>
      <c r="ET1034">
        <f t="shared" si="1237"/>
        <v>86</v>
      </c>
      <c r="EU1034" s="61">
        <f t="shared" si="1238"/>
        <v>6.1</v>
      </c>
      <c r="EV1034" s="53" t="e">
        <f>IF(ISNUMBER(EK1034),EK1034*#REF!,"")</f>
        <v>#REF!</v>
      </c>
      <c r="EW1034" s="53" t="e">
        <f>IF(ISNUMBER(EL1034),EL1034*#REF!,"")</f>
        <v>#REF!</v>
      </c>
      <c r="EX1034" s="53" t="e">
        <f>IF(ISNUMBER(EM1034),EM1034*#REF!,"")</f>
        <v>#REF!</v>
      </c>
      <c r="EY1034" s="53" t="e">
        <f>IF(ISNUMBER(EN1034),EN1034*#REF!,"")</f>
        <v>#REF!</v>
      </c>
      <c r="EZ1034" s="53" t="str">
        <f>IF(ISNUMBER(EO1034),EO1034*#REF!,"")</f>
        <v/>
      </c>
      <c r="FA1034" s="53" t="str">
        <f>IF(ISNUMBER(EP1034),EP1034*#REF!,"")</f>
        <v/>
      </c>
      <c r="FB1034" s="53" t="e">
        <f>IF(ISNUMBER(EQ1034),EQ1034*#REF!,"")</f>
        <v>#REF!</v>
      </c>
      <c r="FC1034" s="53" t="str">
        <f>IF(ISNUMBER(ER1034),ER1034*#REF!,"")</f>
        <v/>
      </c>
      <c r="FD1034" s="53" t="str">
        <f>IF(ISNUMBER(ES1034),ES1034*#REF!,"")</f>
        <v/>
      </c>
      <c r="FE1034" s="53" t="e">
        <f>IF(ISNUMBER(ET1034),ET1034*#REF!,"")</f>
        <v>#REF!</v>
      </c>
      <c r="FF1034" s="52" t="e">
        <f>IF(ISNUMBER(EU1034),EU1034*#REF!,"")</f>
        <v>#REF!</v>
      </c>
      <c r="FG1034" s="55" t="str">
        <f t="shared" si="1239"/>
        <v/>
      </c>
      <c r="FH1034" s="55" t="str">
        <f t="shared" si="1240"/>
        <v/>
      </c>
      <c r="FI1034" s="55" t="str">
        <f t="shared" si="1241"/>
        <v/>
      </c>
      <c r="FJ1034" s="55" t="str">
        <f t="shared" si="1242"/>
        <v/>
      </c>
      <c r="FK1034" s="55" t="str">
        <f t="shared" si="1243"/>
        <v/>
      </c>
      <c r="FL1034" s="55" t="str">
        <f t="shared" si="1244"/>
        <v/>
      </c>
      <c r="FM1034" s="55" t="str">
        <f t="shared" si="1245"/>
        <v/>
      </c>
      <c r="FN1034" s="55" t="str">
        <f t="shared" si="1246"/>
        <v/>
      </c>
      <c r="FO1034" s="55" t="str">
        <f t="shared" si="1247"/>
        <v/>
      </c>
      <c r="FP1034" s="55" t="str">
        <f t="shared" si="1248"/>
        <v/>
      </c>
      <c r="FQ1034" s="59" t="str">
        <f t="shared" si="1249"/>
        <v/>
      </c>
      <c r="FR1034" s="53" t="str">
        <f t="shared" si="1273"/>
        <v/>
      </c>
      <c r="FS1034" s="53" t="e">
        <f t="shared" si="1250"/>
        <v>#VALUE!</v>
      </c>
      <c r="FT1034" s="19" t="e">
        <f t="shared" si="1251"/>
        <v>#VALUE!</v>
      </c>
      <c r="FU1034" s="19" t="e">
        <f t="shared" si="1252"/>
        <v>#VALUE!</v>
      </c>
      <c r="FV1034" s="19" t="e">
        <f t="shared" si="1253"/>
        <v>#VALUE!</v>
      </c>
      <c r="FW1034" s="50" t="e">
        <f t="shared" si="1254"/>
        <v>#VALUE!</v>
      </c>
      <c r="FX1034" s="120">
        <f t="shared" si="1255"/>
        <v>0</v>
      </c>
      <c r="FY1034" s="120">
        <f t="shared" si="1256"/>
        <v>0</v>
      </c>
      <c r="FZ1034" s="120">
        <f t="shared" si="1257"/>
        <v>0</v>
      </c>
      <c r="GA1034" s="120">
        <f t="shared" si="1258"/>
        <v>0</v>
      </c>
      <c r="GB1034" s="120">
        <f t="shared" si="1259"/>
        <v>0</v>
      </c>
      <c r="GC1034" s="120">
        <f t="shared" si="1260"/>
        <v>0</v>
      </c>
      <c r="GD1034" s="120">
        <f t="shared" si="1261"/>
        <v>0</v>
      </c>
      <c r="GE1034" s="120">
        <f t="shared" si="1262"/>
        <v>0</v>
      </c>
      <c r="GF1034" s="120">
        <f t="shared" si="1263"/>
        <v>0</v>
      </c>
      <c r="GG1034">
        <f t="shared" si="1264"/>
        <v>0</v>
      </c>
      <c r="GH1034">
        <f t="shared" si="1265"/>
        <v>0</v>
      </c>
      <c r="GI1034">
        <v>6</v>
      </c>
      <c r="GJ1034" t="str">
        <f t="shared" si="1266"/>
        <v/>
      </c>
    </row>
    <row r="1035" spans="1:192" ht="15" x14ac:dyDescent="0.25">
      <c r="A1035" s="50">
        <f t="shared" si="1267"/>
        <v>1034</v>
      </c>
      <c r="B1035" s="2" t="s">
        <v>687</v>
      </c>
      <c r="C1035" s="2" t="s">
        <v>1113</v>
      </c>
      <c r="D1035" s="2"/>
      <c r="E1035" s="2"/>
      <c r="F1035" s="271">
        <v>3518020</v>
      </c>
      <c r="G1035" s="271">
        <v>5685300</v>
      </c>
      <c r="H1035" s="77">
        <f t="shared" si="1206"/>
        <v>517938.36200000002</v>
      </c>
      <c r="I1035" s="77">
        <f t="shared" si="1207"/>
        <v>5683465.6699999999</v>
      </c>
      <c r="J1035" s="266">
        <v>367</v>
      </c>
      <c r="K1035" s="66" t="s">
        <v>1333</v>
      </c>
      <c r="L1035" s="19">
        <v>200</v>
      </c>
      <c r="Q1035" s="2" t="s">
        <v>1339</v>
      </c>
      <c r="R1035" t="s">
        <v>2862</v>
      </c>
      <c r="S1035" s="2" t="s">
        <v>1324</v>
      </c>
      <c r="T1035" s="241" t="str">
        <f t="shared" si="1208"/>
        <v>-</v>
      </c>
      <c r="U1035" s="241" t="str">
        <f t="shared" si="1209"/>
        <v>-</v>
      </c>
      <c r="V1035" s="241" t="str">
        <f t="shared" si="1210"/>
        <v>-</v>
      </c>
      <c r="W1035" s="241" t="str">
        <f t="shared" si="1272"/>
        <v>-</v>
      </c>
      <c r="X1035" s="260">
        <f t="shared" si="1269"/>
        <v>6</v>
      </c>
      <c r="Y1035" s="261" t="str">
        <f t="shared" si="1274"/>
        <v/>
      </c>
      <c r="Z1035" s="56"/>
      <c r="AA1035" s="48" t="s">
        <v>2471</v>
      </c>
      <c r="AB1035" s="73">
        <v>1</v>
      </c>
      <c r="AC1035" s="2" t="s">
        <v>1038</v>
      </c>
      <c r="AD1035" s="2" t="s">
        <v>2283</v>
      </c>
      <c r="AE1035" s="70" t="s">
        <v>1431</v>
      </c>
      <c r="AF1035" s="66">
        <v>12.2</v>
      </c>
      <c r="AG1035" s="19">
        <v>444</v>
      </c>
      <c r="AH1035" s="19">
        <v>7.9</v>
      </c>
      <c r="AI1035" s="272"/>
      <c r="AS1035" s="204"/>
      <c r="AT1035" s="249"/>
      <c r="AU1035" s="51"/>
      <c r="AV1035" s="51"/>
      <c r="AW1035" s="51"/>
      <c r="AX1035" s="51"/>
      <c r="AY1035" s="51"/>
      <c r="AZ1035" s="49">
        <v>244</v>
      </c>
      <c r="BO1035" s="90"/>
      <c r="BP1035" s="273"/>
      <c r="BQ1035" s="90"/>
      <c r="BR1035" s="90"/>
      <c r="BS1035" s="90"/>
      <c r="BT1035" s="90"/>
      <c r="BU1035" s="90"/>
      <c r="BV1035" s="90"/>
      <c r="BW1035" s="90"/>
      <c r="BX1035" s="90"/>
      <c r="BY1035" s="90"/>
      <c r="BZ1035" s="90"/>
      <c r="CA1035" s="90"/>
      <c r="CB1035" s="90"/>
      <c r="CC1035" s="90"/>
      <c r="CD1035" s="90"/>
      <c r="CE1035" s="90"/>
      <c r="CF1035" s="90"/>
      <c r="CG1035" s="90"/>
      <c r="CH1035" s="90"/>
      <c r="CI1035" s="90"/>
      <c r="CJ1035" s="90"/>
      <c r="CK1035" s="90"/>
      <c r="CL1035" s="91"/>
      <c r="CM1035" s="90"/>
      <c r="CN1035" s="90">
        <v>15</v>
      </c>
      <c r="CO1035" s="90"/>
      <c r="DB1035" s="103"/>
      <c r="DC1035" s="90" t="s">
        <v>2384</v>
      </c>
      <c r="DD1035" s="103"/>
      <c r="DE1035" s="129">
        <v>-14.1</v>
      </c>
      <c r="DF1035" s="90" t="s">
        <v>1794</v>
      </c>
      <c r="DG1035" s="231">
        <v>-9</v>
      </c>
      <c r="DH1035" s="103"/>
      <c r="DI1035" s="103"/>
      <c r="DJ1035" s="103"/>
      <c r="DK1035" s="103"/>
      <c r="DL1035" s="103"/>
      <c r="DM1035" s="103"/>
      <c r="DN1035" s="103"/>
      <c r="DO1035" s="103"/>
      <c r="DP1035" s="103"/>
      <c r="DQ1035" s="103"/>
      <c r="DR1035" s="103"/>
      <c r="DS1035" s="104"/>
      <c r="DT1035" s="50">
        <f t="shared" si="1211"/>
        <v>1</v>
      </c>
      <c r="DU1035" s="73">
        <f t="shared" si="1212"/>
        <v>0</v>
      </c>
      <c r="DV1035" s="73">
        <f t="shared" si="1213"/>
        <v>0</v>
      </c>
      <c r="DW1035" s="73">
        <f t="shared" si="1214"/>
        <v>1</v>
      </c>
      <c r="DX1035" s="73">
        <f t="shared" si="1215"/>
        <v>0</v>
      </c>
      <c r="DY1035" s="125">
        <f t="shared" si="1216"/>
        <v>0</v>
      </c>
      <c r="DZ1035" s="73">
        <f t="shared" si="1217"/>
        <v>1</v>
      </c>
      <c r="EA1035" s="19">
        <f t="shared" si="1218"/>
        <v>0</v>
      </c>
      <c r="EB1035" s="50">
        <f t="shared" si="1219"/>
        <v>0</v>
      </c>
      <c r="EC1035" s="19">
        <f t="shared" si="1220"/>
        <v>0</v>
      </c>
      <c r="ED1035" s="19">
        <f t="shared" si="1221"/>
        <v>0</v>
      </c>
      <c r="EE1035" s="19">
        <f t="shared" si="1222"/>
        <v>0</v>
      </c>
      <c r="EF1035" s="50">
        <f t="shared" si="1223"/>
        <v>1</v>
      </c>
      <c r="EG1035" s="19">
        <f t="shared" si="1224"/>
        <v>1</v>
      </c>
      <c r="EH1035" s="19">
        <f t="shared" si="1225"/>
        <v>0</v>
      </c>
      <c r="EI1035" s="50">
        <f t="shared" si="1226"/>
        <v>0</v>
      </c>
      <c r="EJ1035" s="125">
        <f t="shared" si="1227"/>
        <v>1</v>
      </c>
      <c r="EK1035" t="str">
        <f t="shared" si="1228"/>
        <v/>
      </c>
      <c r="EL1035" t="str">
        <f t="shared" si="1229"/>
        <v/>
      </c>
      <c r="EM1035" t="str">
        <f t="shared" si="1230"/>
        <v/>
      </c>
      <c r="EN1035" t="str">
        <f t="shared" si="1231"/>
        <v/>
      </c>
      <c r="EO1035" t="str">
        <f t="shared" si="1232"/>
        <v/>
      </c>
      <c r="EP1035" t="str">
        <f t="shared" si="1233"/>
        <v/>
      </c>
      <c r="EQ1035">
        <f t="shared" si="1234"/>
        <v>244</v>
      </c>
      <c r="ER1035" t="str">
        <f t="shared" si="1235"/>
        <v/>
      </c>
      <c r="ES1035" t="str">
        <f t="shared" si="1236"/>
        <v/>
      </c>
      <c r="ET1035" t="str">
        <f t="shared" si="1237"/>
        <v/>
      </c>
      <c r="EU1035" s="61" t="str">
        <f t="shared" si="1238"/>
        <v/>
      </c>
      <c r="EV1035" s="53" t="str">
        <f>IF(ISNUMBER(EK1035),EK1035*#REF!,"")</f>
        <v/>
      </c>
      <c r="EW1035" s="53" t="str">
        <f>IF(ISNUMBER(EL1035),EL1035*#REF!,"")</f>
        <v/>
      </c>
      <c r="EX1035" s="53" t="str">
        <f>IF(ISNUMBER(EM1035),EM1035*#REF!,"")</f>
        <v/>
      </c>
      <c r="EY1035" s="53" t="str">
        <f>IF(ISNUMBER(EN1035),EN1035*#REF!,"")</f>
        <v/>
      </c>
      <c r="EZ1035" s="53" t="str">
        <f>IF(ISNUMBER(EO1035),EO1035*#REF!,"")</f>
        <v/>
      </c>
      <c r="FA1035" s="53" t="str">
        <f>IF(ISNUMBER(EP1035),EP1035*#REF!,"")</f>
        <v/>
      </c>
      <c r="FB1035" s="53" t="e">
        <f>IF(ISNUMBER(EQ1035),EQ1035*#REF!,"")</f>
        <v>#REF!</v>
      </c>
      <c r="FC1035" s="53" t="str">
        <f>IF(ISNUMBER(ER1035),ER1035*#REF!,"")</f>
        <v/>
      </c>
      <c r="FD1035" s="53" t="str">
        <f>IF(ISNUMBER(ES1035),ES1035*#REF!,"")</f>
        <v/>
      </c>
      <c r="FE1035" s="53" t="str">
        <f>IF(ISNUMBER(ET1035),ET1035*#REF!,"")</f>
        <v/>
      </c>
      <c r="FF1035" s="52" t="str">
        <f>IF(ISNUMBER(EU1035),EU1035*#REF!,"")</f>
        <v/>
      </c>
      <c r="FG1035" s="55" t="str">
        <f t="shared" si="1239"/>
        <v/>
      </c>
      <c r="FH1035" s="55" t="str">
        <f t="shared" si="1240"/>
        <v/>
      </c>
      <c r="FI1035" s="55" t="str">
        <f t="shared" si="1241"/>
        <v/>
      </c>
      <c r="FJ1035" s="55" t="str">
        <f t="shared" si="1242"/>
        <v/>
      </c>
      <c r="FK1035" s="55" t="str">
        <f t="shared" si="1243"/>
        <v/>
      </c>
      <c r="FL1035" s="55" t="str">
        <f t="shared" si="1244"/>
        <v/>
      </c>
      <c r="FM1035" s="55" t="str">
        <f t="shared" si="1245"/>
        <v/>
      </c>
      <c r="FN1035" s="55" t="str">
        <f t="shared" si="1246"/>
        <v/>
      </c>
      <c r="FO1035" s="55" t="str">
        <f t="shared" si="1247"/>
        <v/>
      </c>
      <c r="FP1035" s="55" t="str">
        <f t="shared" si="1248"/>
        <v/>
      </c>
      <c r="FQ1035" s="59" t="str">
        <f t="shared" si="1249"/>
        <v/>
      </c>
      <c r="FR1035" s="53" t="str">
        <f t="shared" si="1273"/>
        <v/>
      </c>
      <c r="FS1035" s="53">
        <f t="shared" si="1250"/>
        <v>0</v>
      </c>
      <c r="FT1035" s="19">
        <f t="shared" si="1251"/>
        <v>1</v>
      </c>
      <c r="FU1035" s="19">
        <f t="shared" si="1252"/>
        <v>0</v>
      </c>
      <c r="FV1035" s="19">
        <f t="shared" si="1253"/>
        <v>0</v>
      </c>
      <c r="FW1035" s="50">
        <f t="shared" si="1254"/>
        <v>0</v>
      </c>
      <c r="FX1035" s="120">
        <f t="shared" si="1255"/>
        <v>0</v>
      </c>
      <c r="FY1035" s="120">
        <f t="shared" si="1256"/>
        <v>0</v>
      </c>
      <c r="FZ1035" s="120">
        <f t="shared" si="1257"/>
        <v>0</v>
      </c>
      <c r="GA1035" s="120">
        <f t="shared" si="1258"/>
        <v>0</v>
      </c>
      <c r="GB1035" s="120">
        <f t="shared" si="1259"/>
        <v>0</v>
      </c>
      <c r="GC1035" s="120">
        <f t="shared" si="1260"/>
        <v>0</v>
      </c>
      <c r="GD1035" s="120">
        <f t="shared" si="1261"/>
        <v>0</v>
      </c>
      <c r="GE1035" s="120">
        <f t="shared" si="1262"/>
        <v>0</v>
      </c>
      <c r="GF1035" s="120">
        <f t="shared" si="1263"/>
        <v>0</v>
      </c>
      <c r="GG1035">
        <f t="shared" si="1264"/>
        <v>0</v>
      </c>
      <c r="GH1035">
        <f t="shared" si="1265"/>
        <v>0</v>
      </c>
      <c r="GI1035">
        <v>6</v>
      </c>
      <c r="GJ1035" t="str">
        <f t="shared" si="1266"/>
        <v/>
      </c>
    </row>
    <row r="1036" spans="1:192" ht="15" x14ac:dyDescent="0.25">
      <c r="A1036" s="50">
        <f t="shared" si="1267"/>
        <v>1035</v>
      </c>
      <c r="B1036" s="2" t="s">
        <v>687</v>
      </c>
      <c r="C1036" s="2" t="s">
        <v>1113</v>
      </c>
      <c r="D1036" s="2"/>
      <c r="E1036" s="2"/>
      <c r="F1036" s="271">
        <v>3518020</v>
      </c>
      <c r="G1036" s="271">
        <v>5685300</v>
      </c>
      <c r="H1036" s="77">
        <f t="shared" si="1206"/>
        <v>517938.36200000002</v>
      </c>
      <c r="I1036" s="77">
        <f t="shared" si="1207"/>
        <v>5683465.6699999999</v>
      </c>
      <c r="J1036" s="266">
        <v>367</v>
      </c>
      <c r="K1036" s="66" t="s">
        <v>1333</v>
      </c>
      <c r="L1036" s="19">
        <v>200</v>
      </c>
      <c r="Q1036" s="2" t="s">
        <v>1339</v>
      </c>
      <c r="R1036" t="s">
        <v>2862</v>
      </c>
      <c r="S1036" s="2" t="s">
        <v>1324</v>
      </c>
      <c r="T1036" s="241" t="str">
        <f t="shared" si="1208"/>
        <v>-</v>
      </c>
      <c r="U1036" s="241" t="str">
        <f t="shared" si="1209"/>
        <v>-</v>
      </c>
      <c r="V1036" s="241" t="str">
        <f t="shared" si="1210"/>
        <v>-</v>
      </c>
      <c r="W1036" s="241" t="str">
        <f t="shared" si="1272"/>
        <v>-</v>
      </c>
      <c r="X1036" s="260">
        <f t="shared" si="1269"/>
        <v>6</v>
      </c>
      <c r="Y1036" s="261" t="str">
        <f t="shared" si="1274"/>
        <v/>
      </c>
      <c r="Z1036" s="56"/>
      <c r="AA1036" s="48">
        <v>38575</v>
      </c>
      <c r="AB1036" s="73">
        <v>2</v>
      </c>
      <c r="AC1036" s="2"/>
      <c r="AD1036" s="2" t="s">
        <v>950</v>
      </c>
      <c r="AE1036" s="56"/>
      <c r="AF1036" s="66">
        <v>12.1</v>
      </c>
      <c r="AG1036" s="19">
        <v>867</v>
      </c>
      <c r="AH1036" s="19">
        <v>7.5</v>
      </c>
      <c r="AI1036" s="272"/>
      <c r="AS1036" s="193">
        <f>SUM(AU1036:BN1036)+SUM(BO1036:CL1036)/1000</f>
        <v>510.00999999999993</v>
      </c>
      <c r="AT1036" s="248" t="str">
        <f>FR1036</f>
        <v/>
      </c>
      <c r="AU1036">
        <v>4.4000000000000004</v>
      </c>
      <c r="AV1036">
        <v>38.700000000000003</v>
      </c>
      <c r="AW1036">
        <v>78.349999999999994</v>
      </c>
      <c r="AX1036" s="2">
        <v>8</v>
      </c>
      <c r="AY1036">
        <v>99</v>
      </c>
      <c r="AZ1036" s="61">
        <v>272.7</v>
      </c>
      <c r="BB1036">
        <v>2.46</v>
      </c>
      <c r="BD1036" s="2" t="s">
        <v>1382</v>
      </c>
      <c r="BE1036" s="2" t="s">
        <v>1380</v>
      </c>
      <c r="BF1036" s="2" t="s">
        <v>1369</v>
      </c>
      <c r="BJ1036">
        <v>6</v>
      </c>
      <c r="BK1036" s="2" t="s">
        <v>2607</v>
      </c>
      <c r="BN1036" s="228" t="s">
        <v>2608</v>
      </c>
      <c r="BO1036" s="90"/>
      <c r="BP1036" s="273">
        <v>400</v>
      </c>
      <c r="BQ1036" s="90"/>
      <c r="BR1036" s="90"/>
      <c r="BS1036" s="90"/>
      <c r="BT1036" s="90"/>
      <c r="BU1036" s="90"/>
      <c r="BV1036" s="90"/>
      <c r="BW1036" s="90"/>
      <c r="BX1036" s="90"/>
      <c r="BY1036" s="90"/>
      <c r="BZ1036" s="90"/>
      <c r="CA1036" s="90"/>
      <c r="CB1036" s="90"/>
      <c r="CC1036" s="90"/>
      <c r="CD1036" s="90"/>
      <c r="CE1036" s="90"/>
      <c r="CF1036" s="90"/>
      <c r="CG1036" s="90"/>
      <c r="CH1036" s="90"/>
      <c r="CI1036" s="90"/>
      <c r="CJ1036" s="90"/>
      <c r="CK1036" s="90"/>
      <c r="CL1036" s="91"/>
      <c r="CM1036" s="90">
        <v>5.2</v>
      </c>
      <c r="CN1036" s="90">
        <v>0</v>
      </c>
      <c r="CO1036" s="90"/>
      <c r="DB1036" s="103"/>
      <c r="DC1036" s="90"/>
      <c r="DD1036" s="103"/>
      <c r="DE1036" s="129"/>
      <c r="DF1036" s="90"/>
      <c r="DG1036" s="231"/>
      <c r="DH1036" s="103"/>
      <c r="DI1036" s="103"/>
      <c r="DJ1036" s="103"/>
      <c r="DK1036" s="103"/>
      <c r="DL1036" s="103"/>
      <c r="DM1036" s="103"/>
      <c r="DN1036" s="103"/>
      <c r="DO1036" s="103"/>
      <c r="DP1036" s="103"/>
      <c r="DQ1036" s="103"/>
      <c r="DR1036" s="103"/>
      <c r="DS1036" s="104"/>
      <c r="DT1036" s="50">
        <f t="shared" si="1211"/>
        <v>0</v>
      </c>
      <c r="DU1036" s="73">
        <f t="shared" si="1212"/>
        <v>0</v>
      </c>
      <c r="DV1036" s="73">
        <f t="shared" si="1213"/>
        <v>0</v>
      </c>
      <c r="DW1036" s="73">
        <f t="shared" si="1214"/>
        <v>1</v>
      </c>
      <c r="DX1036" s="73">
        <f t="shared" si="1215"/>
        <v>0</v>
      </c>
      <c r="DY1036" s="125">
        <f t="shared" si="1216"/>
        <v>0</v>
      </c>
      <c r="DZ1036" s="73">
        <f t="shared" si="1217"/>
        <v>1</v>
      </c>
      <c r="EA1036" s="19">
        <f t="shared" si="1218"/>
        <v>0</v>
      </c>
      <c r="EB1036" s="50">
        <f t="shared" si="1219"/>
        <v>0</v>
      </c>
      <c r="EC1036" s="19">
        <f t="shared" si="1220"/>
        <v>1</v>
      </c>
      <c r="ED1036" s="19">
        <f t="shared" si="1221"/>
        <v>0</v>
      </c>
      <c r="EE1036" s="19">
        <v>0</v>
      </c>
      <c r="EF1036" s="50">
        <f t="shared" si="1223"/>
        <v>0</v>
      </c>
      <c r="EG1036" s="19">
        <f t="shared" si="1224"/>
        <v>1</v>
      </c>
      <c r="EH1036" s="19">
        <f t="shared" si="1225"/>
        <v>0</v>
      </c>
      <c r="EI1036" s="50">
        <f t="shared" si="1226"/>
        <v>0</v>
      </c>
      <c r="EJ1036" s="125">
        <f>SUM(DW1036:DX1036,EA1036,EE1036,EC1036,EH1036)</f>
        <v>2</v>
      </c>
      <c r="EK1036">
        <f t="shared" si="1228"/>
        <v>4.4000000000000004</v>
      </c>
      <c r="EL1036">
        <f t="shared" si="1229"/>
        <v>2.46</v>
      </c>
      <c r="EM1036">
        <f t="shared" si="1230"/>
        <v>38.700000000000003</v>
      </c>
      <c r="EN1036">
        <f t="shared" si="1231"/>
        <v>78.349999999999994</v>
      </c>
      <c r="EO1036" t="str">
        <f t="shared" si="1232"/>
        <v/>
      </c>
      <c r="EP1036" t="str">
        <f t="shared" si="1233"/>
        <v/>
      </c>
      <c r="EQ1036">
        <f t="shared" si="1234"/>
        <v>272.7</v>
      </c>
      <c r="ER1036" t="str">
        <f t="shared" si="1235"/>
        <v/>
      </c>
      <c r="ES1036">
        <f t="shared" si="1236"/>
        <v>6</v>
      </c>
      <c r="ET1036">
        <f t="shared" si="1237"/>
        <v>99</v>
      </c>
      <c r="EU1036" s="61">
        <f t="shared" si="1238"/>
        <v>8</v>
      </c>
      <c r="EV1036" s="53" t="e">
        <f>IF(ISNUMBER(EK1036),EK1036*#REF!,"")</f>
        <v>#REF!</v>
      </c>
      <c r="EW1036" s="53" t="e">
        <f>IF(ISNUMBER(EL1036),EL1036*#REF!,"")</f>
        <v>#REF!</v>
      </c>
      <c r="EX1036" s="53" t="e">
        <f>IF(ISNUMBER(EM1036),EM1036*#REF!,"")</f>
        <v>#REF!</v>
      </c>
      <c r="EY1036" s="53" t="e">
        <f>IF(ISNUMBER(EN1036),EN1036*#REF!,"")</f>
        <v>#REF!</v>
      </c>
      <c r="EZ1036" s="53" t="str">
        <f>IF(ISNUMBER(EO1036),EO1036*#REF!,"")</f>
        <v/>
      </c>
      <c r="FA1036" s="53" t="str">
        <f>IF(ISNUMBER(EP1036),EP1036*#REF!,"")</f>
        <v/>
      </c>
      <c r="FB1036" s="53" t="e">
        <f>IF(ISNUMBER(EQ1036),EQ1036*#REF!,"")</f>
        <v>#REF!</v>
      </c>
      <c r="FC1036" s="53" t="str">
        <f>IF(ISNUMBER(ER1036),ER1036*#REF!,"")</f>
        <v/>
      </c>
      <c r="FD1036" s="53" t="e">
        <f>IF(ISNUMBER(ES1036),ES1036*#REF!,"")</f>
        <v>#REF!</v>
      </c>
      <c r="FE1036" s="53" t="e">
        <f>IF(ISNUMBER(ET1036),ET1036*#REF!,"")</f>
        <v>#REF!</v>
      </c>
      <c r="FF1036" s="52" t="e">
        <f>IF(ISNUMBER(EU1036),EU1036*#REF!,"")</f>
        <v>#REF!</v>
      </c>
      <c r="FG1036" s="55" t="str">
        <f t="shared" si="1239"/>
        <v/>
      </c>
      <c r="FH1036" s="55" t="str">
        <f t="shared" si="1240"/>
        <v/>
      </c>
      <c r="FI1036" s="55" t="str">
        <f t="shared" si="1241"/>
        <v/>
      </c>
      <c r="FJ1036" s="55" t="str">
        <f t="shared" si="1242"/>
        <v/>
      </c>
      <c r="FK1036" s="55" t="str">
        <f t="shared" si="1243"/>
        <v/>
      </c>
      <c r="FL1036" s="55" t="str">
        <f t="shared" si="1244"/>
        <v/>
      </c>
      <c r="FM1036" s="55" t="str">
        <f t="shared" si="1245"/>
        <v/>
      </c>
      <c r="FN1036" s="55" t="str">
        <f t="shared" si="1246"/>
        <v/>
      </c>
      <c r="FO1036" s="55" t="str">
        <f t="shared" si="1247"/>
        <v/>
      </c>
      <c r="FP1036" s="55" t="str">
        <f t="shared" si="1248"/>
        <v/>
      </c>
      <c r="FQ1036" s="59" t="str">
        <f t="shared" si="1249"/>
        <v/>
      </c>
      <c r="FR1036" s="53" t="str">
        <f t="shared" si="1273"/>
        <v/>
      </c>
      <c r="FS1036" s="53" t="e">
        <f t="shared" si="1250"/>
        <v>#VALUE!</v>
      </c>
      <c r="FT1036" s="19" t="e">
        <f t="shared" si="1251"/>
        <v>#VALUE!</v>
      </c>
      <c r="FU1036" s="19" t="e">
        <f t="shared" si="1252"/>
        <v>#VALUE!</v>
      </c>
      <c r="FV1036" s="19" t="e">
        <f t="shared" si="1253"/>
        <v>#VALUE!</v>
      </c>
      <c r="FW1036" s="50" t="e">
        <f t="shared" si="1254"/>
        <v>#VALUE!</v>
      </c>
      <c r="FX1036" s="120">
        <f t="shared" si="1255"/>
        <v>0</v>
      </c>
      <c r="FY1036" s="120">
        <f t="shared" si="1256"/>
        <v>0</v>
      </c>
      <c r="FZ1036" s="120">
        <f t="shared" si="1257"/>
        <v>0</v>
      </c>
      <c r="GA1036" s="120">
        <f t="shared" si="1258"/>
        <v>0</v>
      </c>
      <c r="GB1036" s="120">
        <f t="shared" si="1259"/>
        <v>0</v>
      </c>
      <c r="GC1036" s="120">
        <f t="shared" si="1260"/>
        <v>0</v>
      </c>
      <c r="GD1036" s="120">
        <f t="shared" si="1261"/>
        <v>0</v>
      </c>
      <c r="GE1036" s="120">
        <f t="shared" si="1262"/>
        <v>0</v>
      </c>
      <c r="GF1036" s="120">
        <f t="shared" si="1263"/>
        <v>0</v>
      </c>
      <c r="GG1036">
        <f t="shared" si="1264"/>
        <v>0</v>
      </c>
      <c r="GH1036">
        <f t="shared" si="1265"/>
        <v>0</v>
      </c>
      <c r="GI1036">
        <v>6</v>
      </c>
      <c r="GJ1036" t="str">
        <f t="shared" si="1266"/>
        <v/>
      </c>
    </row>
  </sheetData>
  <sortState xmlns:xlrd2="http://schemas.microsoft.com/office/spreadsheetml/2017/richdata2" ref="A2:GO1036">
    <sortCondition ref="B2:B1036"/>
    <sortCondition ref="C2:C1036"/>
    <sortCondition ref="AB2:AB1036"/>
  </sortState>
  <conditionalFormatting sqref="S2:S1036">
    <cfRule type="containsText" dxfId="2" priority="13" operator="containsText" text="Tertiary">
      <formula>NOT(ISERROR(SEARCH("Tertiary",S2)))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U23"/>
  <sheetViews>
    <sheetView zoomScale="80" zoomScaleNormal="80" workbookViewId="0">
      <pane ySplit="5" topLeftCell="A6" activePane="bottomLeft" state="frozen"/>
      <selection pane="bottomLeft"/>
    </sheetView>
  </sheetViews>
  <sheetFormatPr baseColWidth="10" defaultColWidth="11.42578125" defaultRowHeight="12.75" x14ac:dyDescent="0.2"/>
  <cols>
    <col min="1" max="1" width="5.7109375" style="50" customWidth="1"/>
    <col min="2" max="2" width="52.7109375" bestFit="1" customWidth="1"/>
    <col min="3" max="3" width="35.85546875" bestFit="1" customWidth="1"/>
    <col min="4" max="4" width="19.140625" bestFit="1" customWidth="1"/>
    <col min="5" max="5" width="27" bestFit="1" customWidth="1"/>
    <col min="6" max="6" width="18.140625" bestFit="1" customWidth="1"/>
    <col min="7" max="7" width="28.5703125" style="61" customWidth="1"/>
    <col min="8" max="8" width="11.42578125" style="19" customWidth="1"/>
    <col min="9" max="9" width="19" style="19" customWidth="1"/>
    <col min="10" max="10" width="11.42578125" style="19" customWidth="1"/>
    <col min="11" max="11" width="11.42578125" style="66" customWidth="1"/>
    <col min="12" max="12" width="11.42578125" style="19" customWidth="1"/>
    <col min="13" max="13" width="19.85546875" style="19" bestFit="1" customWidth="1"/>
    <col min="14" max="14" width="11.42578125" style="19" customWidth="1"/>
    <col min="15" max="15" width="11.42578125" style="66" customWidth="1"/>
    <col min="16" max="17" width="11.42578125" customWidth="1"/>
    <col min="18" max="18" width="12.140625" style="19" customWidth="1"/>
    <col min="19" max="19" width="11.42578125" customWidth="1"/>
    <col min="20" max="21" width="12.140625" customWidth="1"/>
    <col min="22" max="22" width="12.140625" style="61" customWidth="1"/>
    <col min="23" max="27" width="11.42578125" customWidth="1"/>
    <col min="28" max="28" width="17.140625" style="61" customWidth="1"/>
    <col min="29" max="41" width="11.42578125" customWidth="1"/>
    <col min="42" max="42" width="11.42578125" style="61" customWidth="1"/>
    <col min="43" max="65" width="11.42578125" customWidth="1"/>
    <col min="66" max="66" width="11.42578125" style="61" customWidth="1"/>
    <col min="67" max="67" width="11.42578125" customWidth="1"/>
    <col min="68" max="68" width="11.42578125" style="103" customWidth="1"/>
    <col min="69" max="70" width="11.42578125" customWidth="1"/>
    <col min="71" max="71" width="11.42578125" style="61" customWidth="1"/>
    <col min="72" max="80" width="11.42578125" customWidth="1"/>
    <col min="81" max="81" width="11.42578125" style="61" customWidth="1"/>
    <col min="82" max="88" width="11.42578125" customWidth="1"/>
    <col min="89" max="90" width="11.42578125" style="19" customWidth="1"/>
    <col min="91" max="98" width="11.42578125" customWidth="1"/>
    <col min="99" max="99" width="11.42578125" style="61" customWidth="1"/>
  </cols>
  <sheetData>
    <row r="1" spans="1:99" x14ac:dyDescent="0.2">
      <c r="A1" s="19"/>
      <c r="G1"/>
      <c r="U1" s="259"/>
      <c r="V1" s="259"/>
      <c r="AB1"/>
      <c r="AP1"/>
      <c r="BN1"/>
      <c r="BS1"/>
      <c r="CC1"/>
      <c r="CU1"/>
    </row>
    <row r="2" spans="1:99" s="6" customFormat="1" x14ac:dyDescent="0.2">
      <c r="A2" s="301" t="s">
        <v>2762</v>
      </c>
      <c r="B2" s="353" t="s">
        <v>1237</v>
      </c>
      <c r="C2" s="354"/>
      <c r="D2" s="354"/>
      <c r="E2" s="354"/>
      <c r="F2" s="331"/>
      <c r="G2" s="332"/>
      <c r="H2" s="333" t="s">
        <v>1247</v>
      </c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5"/>
      <c r="W2" s="336" t="s">
        <v>1262</v>
      </c>
      <c r="X2" s="337"/>
      <c r="Y2" s="337"/>
      <c r="Z2" s="337"/>
      <c r="AA2" s="337"/>
      <c r="AB2" s="338"/>
      <c r="AC2" s="339" t="s">
        <v>1263</v>
      </c>
      <c r="AD2" s="340"/>
      <c r="AE2" s="340"/>
      <c r="AF2" s="340"/>
      <c r="AG2" s="340"/>
      <c r="AH2" s="340"/>
      <c r="AI2" s="340"/>
      <c r="AJ2" s="340"/>
      <c r="AK2" s="340"/>
      <c r="AL2" s="340"/>
      <c r="AM2" s="340"/>
      <c r="AN2" s="340"/>
      <c r="AO2" s="340"/>
      <c r="AP2" s="341"/>
      <c r="AQ2" s="342" t="s">
        <v>1264</v>
      </c>
      <c r="AR2" s="343"/>
      <c r="AS2" s="343"/>
      <c r="AT2" s="343"/>
      <c r="AU2" s="343"/>
      <c r="AV2" s="343"/>
      <c r="AW2" s="343"/>
      <c r="AX2" s="343"/>
      <c r="AY2" s="343"/>
      <c r="AZ2" s="343"/>
      <c r="BA2" s="343"/>
      <c r="BB2" s="343"/>
      <c r="BC2" s="343"/>
      <c r="BD2" s="343"/>
      <c r="BE2" s="343"/>
      <c r="BF2" s="343"/>
      <c r="BG2" s="343"/>
      <c r="BH2" s="343"/>
      <c r="BI2" s="343"/>
      <c r="BJ2" s="343"/>
      <c r="BK2" s="343"/>
      <c r="BL2" s="343"/>
      <c r="BM2" s="343"/>
      <c r="BN2" s="344"/>
      <c r="BO2" s="345" t="s">
        <v>1312</v>
      </c>
      <c r="BP2" s="346"/>
      <c r="BQ2" s="346"/>
      <c r="BR2" s="346"/>
      <c r="BS2" s="347"/>
      <c r="BT2" s="348" t="s">
        <v>1313</v>
      </c>
      <c r="BU2" s="349"/>
      <c r="BV2" s="349"/>
      <c r="BW2" s="349"/>
      <c r="BX2" s="349"/>
      <c r="BY2" s="349"/>
      <c r="BZ2" s="349"/>
      <c r="CA2" s="349"/>
      <c r="CB2" s="349"/>
      <c r="CC2" s="350"/>
      <c r="CD2" s="351" t="s">
        <v>1314</v>
      </c>
      <c r="CE2" s="352"/>
      <c r="CF2" s="352"/>
      <c r="CG2" s="352"/>
      <c r="CH2" s="352"/>
      <c r="CI2" s="352"/>
      <c r="CJ2" s="352"/>
      <c r="CK2" s="352"/>
      <c r="CL2" s="352"/>
      <c r="CM2" s="352"/>
      <c r="CN2" s="352"/>
      <c r="CO2" s="352"/>
      <c r="CP2" s="352"/>
      <c r="CQ2" s="352"/>
      <c r="CR2" s="352"/>
      <c r="CS2" s="352"/>
      <c r="CT2" s="352"/>
      <c r="CU2" s="352"/>
    </row>
    <row r="3" spans="1:99" ht="12.75" customHeight="1" x14ac:dyDescent="0.2">
      <c r="A3" s="299" t="s">
        <v>10</v>
      </c>
      <c r="B3" s="285" t="s">
        <v>675</v>
      </c>
      <c r="C3" s="321" t="s">
        <v>1242</v>
      </c>
      <c r="D3" s="323"/>
      <c r="E3" s="324"/>
      <c r="F3" s="45" t="s">
        <v>1245</v>
      </c>
      <c r="G3" s="41" t="s">
        <v>3089</v>
      </c>
      <c r="H3" s="101" t="s">
        <v>1248</v>
      </c>
      <c r="I3" s="101" t="s">
        <v>1249</v>
      </c>
      <c r="J3" s="101" t="s">
        <v>1250</v>
      </c>
      <c r="K3" s="101" t="s">
        <v>2760</v>
      </c>
      <c r="L3" s="101" t="s">
        <v>2856</v>
      </c>
      <c r="M3" s="101" t="s">
        <v>2858</v>
      </c>
      <c r="N3" s="101" t="s">
        <v>1252</v>
      </c>
      <c r="O3" s="101" t="s">
        <v>1253</v>
      </c>
      <c r="P3" s="101" t="s">
        <v>1254</v>
      </c>
      <c r="Q3" s="101" t="s">
        <v>1256</v>
      </c>
      <c r="R3" s="101" t="s">
        <v>2793</v>
      </c>
      <c r="S3" s="101" t="s">
        <v>1260</v>
      </c>
      <c r="T3" s="328" t="s">
        <v>1257</v>
      </c>
      <c r="U3" s="328"/>
      <c r="V3" s="240" t="s">
        <v>2796</v>
      </c>
      <c r="W3" s="20" t="s">
        <v>1265</v>
      </c>
      <c r="X3" s="20" t="s">
        <v>18</v>
      </c>
      <c r="Y3" s="20" t="s">
        <v>20</v>
      </c>
      <c r="Z3" s="20" t="s">
        <v>1266</v>
      </c>
      <c r="AA3" s="20" t="s">
        <v>1267</v>
      </c>
      <c r="AB3" s="21" t="s">
        <v>1268</v>
      </c>
      <c r="AC3" s="54" t="s">
        <v>35</v>
      </c>
      <c r="AD3" s="5" t="s">
        <v>1269</v>
      </c>
      <c r="AE3" s="54" t="s">
        <v>38</v>
      </c>
      <c r="AF3" s="5" t="s">
        <v>16</v>
      </c>
      <c r="AG3" s="5" t="s">
        <v>1270</v>
      </c>
      <c r="AH3" s="5" t="s">
        <v>1271</v>
      </c>
      <c r="AI3" s="5" t="s">
        <v>1272</v>
      </c>
      <c r="AJ3" s="5" t="s">
        <v>1273</v>
      </c>
      <c r="AK3" s="5" t="s">
        <v>1274</v>
      </c>
      <c r="AL3" s="5" t="s">
        <v>1275</v>
      </c>
      <c r="AM3" s="5" t="s">
        <v>1276</v>
      </c>
      <c r="AN3" s="5" t="s">
        <v>1256</v>
      </c>
      <c r="AO3" s="5" t="s">
        <v>1277</v>
      </c>
      <c r="AP3" s="11" t="s">
        <v>1278</v>
      </c>
      <c r="AQ3" s="27" t="s">
        <v>1279</v>
      </c>
      <c r="AR3" s="26" t="s">
        <v>31</v>
      </c>
      <c r="AS3" s="27" t="s">
        <v>1280</v>
      </c>
      <c r="AT3" s="26" t="s">
        <v>32</v>
      </c>
      <c r="AU3" s="26" t="s">
        <v>33</v>
      </c>
      <c r="AV3" s="26" t="s">
        <v>34</v>
      </c>
      <c r="AW3" s="27" t="s">
        <v>1281</v>
      </c>
      <c r="AX3" s="27" t="s">
        <v>1282</v>
      </c>
      <c r="AY3" s="27" t="s">
        <v>1283</v>
      </c>
      <c r="AZ3" s="27" t="s">
        <v>1284</v>
      </c>
      <c r="BA3" s="27" t="s">
        <v>1285</v>
      </c>
      <c r="BB3" s="27" t="s">
        <v>1286</v>
      </c>
      <c r="BC3" s="26" t="s">
        <v>36</v>
      </c>
      <c r="BD3" s="27" t="s">
        <v>1287</v>
      </c>
      <c r="BE3" s="27" t="s">
        <v>37</v>
      </c>
      <c r="BF3" s="27" t="s">
        <v>1288</v>
      </c>
      <c r="BG3" s="27" t="s">
        <v>1289</v>
      </c>
      <c r="BH3" s="27" t="s">
        <v>1290</v>
      </c>
      <c r="BI3" s="27" t="s">
        <v>834</v>
      </c>
      <c r="BJ3" s="27" t="s">
        <v>1291</v>
      </c>
      <c r="BK3" s="27" t="s">
        <v>39</v>
      </c>
      <c r="BL3" s="27" t="s">
        <v>1292</v>
      </c>
      <c r="BM3" s="27" t="s">
        <v>40</v>
      </c>
      <c r="BN3" s="258" t="s">
        <v>1293</v>
      </c>
      <c r="BO3" s="31" t="s">
        <v>1294</v>
      </c>
      <c r="BP3" s="31" t="s">
        <v>1295</v>
      </c>
      <c r="BQ3" s="31" t="s">
        <v>1296</v>
      </c>
      <c r="BR3" s="31" t="s">
        <v>1297</v>
      </c>
      <c r="BS3" s="33" t="s">
        <v>65</v>
      </c>
      <c r="BT3" s="15" t="s">
        <v>1298</v>
      </c>
      <c r="BU3" s="15" t="s">
        <v>1295</v>
      </c>
      <c r="BV3" s="15" t="s">
        <v>1294</v>
      </c>
      <c r="BW3" s="15" t="s">
        <v>65</v>
      </c>
      <c r="BX3" s="15" t="s">
        <v>66</v>
      </c>
      <c r="BY3" s="15" t="s">
        <v>1299</v>
      </c>
      <c r="BZ3" s="15" t="s">
        <v>1300</v>
      </c>
      <c r="CA3" s="15" t="s">
        <v>1301</v>
      </c>
      <c r="CB3" s="15" t="s">
        <v>1302</v>
      </c>
      <c r="CC3" s="119" t="s">
        <v>1303</v>
      </c>
      <c r="CD3" s="3" t="s">
        <v>1299</v>
      </c>
      <c r="CE3" s="3" t="s">
        <v>79</v>
      </c>
      <c r="CF3" s="3" t="s">
        <v>66</v>
      </c>
      <c r="CG3" s="3" t="s">
        <v>1304</v>
      </c>
      <c r="CH3" s="3" t="s">
        <v>1304</v>
      </c>
      <c r="CI3" s="3" t="s">
        <v>1294</v>
      </c>
      <c r="CJ3" s="3" t="s">
        <v>1305</v>
      </c>
      <c r="CK3" s="236" t="s">
        <v>78</v>
      </c>
      <c r="CL3" s="3" t="s">
        <v>495</v>
      </c>
      <c r="CM3" s="3" t="s">
        <v>1208</v>
      </c>
      <c r="CN3" s="3" t="s">
        <v>1209</v>
      </c>
      <c r="CO3" s="3" t="s">
        <v>1210</v>
      </c>
      <c r="CP3" s="3" t="s">
        <v>1306</v>
      </c>
      <c r="CQ3" s="3" t="s">
        <v>1307</v>
      </c>
      <c r="CR3" s="3" t="s">
        <v>1308</v>
      </c>
      <c r="CS3" s="3" t="s">
        <v>1309</v>
      </c>
      <c r="CT3" s="3" t="s">
        <v>1311</v>
      </c>
      <c r="CU3" s="1" t="s">
        <v>1310</v>
      </c>
    </row>
    <row r="4" spans="1:99" ht="15.75" x14ac:dyDescent="0.3">
      <c r="A4" s="299"/>
      <c r="B4" s="286"/>
      <c r="C4" s="302" t="s">
        <v>1243</v>
      </c>
      <c r="D4" s="303" t="s">
        <v>2817</v>
      </c>
      <c r="E4" s="304" t="s">
        <v>2809</v>
      </c>
      <c r="F4" s="45"/>
      <c r="G4" s="41"/>
      <c r="H4" s="101"/>
      <c r="I4" s="101" t="s">
        <v>2855</v>
      </c>
      <c r="J4" s="101"/>
      <c r="K4" s="101" t="s">
        <v>1251</v>
      </c>
      <c r="L4" s="101"/>
      <c r="M4" s="101" t="s">
        <v>2857</v>
      </c>
      <c r="N4" s="101"/>
      <c r="O4" s="101"/>
      <c r="P4" s="101" t="s">
        <v>1255</v>
      </c>
      <c r="Q4" s="101" t="s">
        <v>1255</v>
      </c>
      <c r="R4" s="101" t="s">
        <v>2794</v>
      </c>
      <c r="S4" s="101" t="s">
        <v>1261</v>
      </c>
      <c r="T4" s="101" t="s">
        <v>1259</v>
      </c>
      <c r="U4" s="101" t="s">
        <v>1258</v>
      </c>
      <c r="V4" s="102" t="s">
        <v>2797</v>
      </c>
      <c r="W4" s="20" t="s">
        <v>14</v>
      </c>
      <c r="X4" s="20" t="s">
        <v>19</v>
      </c>
      <c r="Y4" s="20" t="s">
        <v>21</v>
      </c>
      <c r="Z4" s="22" t="s">
        <v>24</v>
      </c>
      <c r="AA4" s="22" t="s">
        <v>26</v>
      </c>
      <c r="AB4" s="23" t="s">
        <v>29</v>
      </c>
      <c r="AC4" s="5" t="s">
        <v>291</v>
      </c>
      <c r="AD4" s="5" t="s">
        <v>15</v>
      </c>
      <c r="AE4" s="5" t="s">
        <v>292</v>
      </c>
      <c r="AF4" s="5" t="s">
        <v>17</v>
      </c>
      <c r="AG4" s="5" t="s">
        <v>93</v>
      </c>
      <c r="AH4" s="5" t="s">
        <v>94</v>
      </c>
      <c r="AI4" s="10" t="s">
        <v>23</v>
      </c>
      <c r="AJ4" s="10" t="s">
        <v>22</v>
      </c>
      <c r="AK4" s="10" t="s">
        <v>25</v>
      </c>
      <c r="AL4" s="10" t="s">
        <v>27</v>
      </c>
      <c r="AM4" s="10" t="s">
        <v>28</v>
      </c>
      <c r="AN4" s="10" t="s">
        <v>30</v>
      </c>
      <c r="AO4" s="10" t="s">
        <v>62</v>
      </c>
      <c r="AP4" s="13" t="s">
        <v>63</v>
      </c>
      <c r="AQ4" s="26" t="s">
        <v>55</v>
      </c>
      <c r="AR4" s="26" t="s">
        <v>41</v>
      </c>
      <c r="AS4" s="26" t="s">
        <v>43</v>
      </c>
      <c r="AT4" s="26" t="s">
        <v>44</v>
      </c>
      <c r="AU4" s="26" t="s">
        <v>45</v>
      </c>
      <c r="AV4" s="26" t="s">
        <v>47</v>
      </c>
      <c r="AW4" s="26" t="s">
        <v>49</v>
      </c>
      <c r="AX4" s="26" t="s">
        <v>48</v>
      </c>
      <c r="AY4" s="27" t="s">
        <v>289</v>
      </c>
      <c r="AZ4" s="26" t="s">
        <v>50</v>
      </c>
      <c r="BA4" s="26" t="s">
        <v>53</v>
      </c>
      <c r="BB4" s="26" t="s">
        <v>51</v>
      </c>
      <c r="BC4" s="26" t="s">
        <v>52</v>
      </c>
      <c r="BD4" s="26" t="s">
        <v>46</v>
      </c>
      <c r="BE4" s="27" t="s">
        <v>290</v>
      </c>
      <c r="BF4" s="26" t="s">
        <v>42</v>
      </c>
      <c r="BG4" s="26" t="s">
        <v>54</v>
      </c>
      <c r="BH4" s="26" t="s">
        <v>61</v>
      </c>
      <c r="BI4" s="27" t="s">
        <v>835</v>
      </c>
      <c r="BJ4" s="26" t="s">
        <v>57</v>
      </c>
      <c r="BK4" s="26" t="s">
        <v>56</v>
      </c>
      <c r="BL4" s="26" t="s">
        <v>58</v>
      </c>
      <c r="BM4" s="26" t="s">
        <v>59</v>
      </c>
      <c r="BN4" s="28" t="s">
        <v>60</v>
      </c>
      <c r="BO4" s="31" t="s">
        <v>67</v>
      </c>
      <c r="BP4" s="31" t="s">
        <v>2798</v>
      </c>
      <c r="BQ4" s="32" t="s">
        <v>68</v>
      </c>
      <c r="BR4" s="32" t="s">
        <v>69</v>
      </c>
      <c r="BS4" s="33" t="s">
        <v>70</v>
      </c>
      <c r="BT4" s="15" t="s">
        <v>69</v>
      </c>
      <c r="BU4" s="15" t="s">
        <v>71</v>
      </c>
      <c r="BV4" s="15" t="s">
        <v>67</v>
      </c>
      <c r="BW4" s="15" t="s">
        <v>70</v>
      </c>
      <c r="BX4" s="15" t="s">
        <v>72</v>
      </c>
      <c r="BY4" s="15" t="s">
        <v>73</v>
      </c>
      <c r="BZ4" s="15" t="s">
        <v>74</v>
      </c>
      <c r="CA4" s="15" t="s">
        <v>75</v>
      </c>
      <c r="CB4" s="15" t="s">
        <v>1029</v>
      </c>
      <c r="CC4" s="16" t="s">
        <v>76</v>
      </c>
      <c r="CD4" s="115" t="s">
        <v>957</v>
      </c>
      <c r="CE4" s="36" t="s">
        <v>85</v>
      </c>
      <c r="CF4" s="3" t="s">
        <v>88</v>
      </c>
      <c r="CG4" s="36" t="s">
        <v>612</v>
      </c>
      <c r="CH4" s="36" t="s">
        <v>859</v>
      </c>
      <c r="CI4" s="116" t="s">
        <v>86</v>
      </c>
      <c r="CJ4" s="36" t="s">
        <v>1207</v>
      </c>
      <c r="CK4" s="236" t="s">
        <v>494</v>
      </c>
      <c r="CL4" s="3" t="s">
        <v>496</v>
      </c>
      <c r="CM4" s="36" t="s">
        <v>1211</v>
      </c>
      <c r="CN4" s="36" t="s">
        <v>1212</v>
      </c>
      <c r="CO4" s="36" t="s">
        <v>1213</v>
      </c>
      <c r="CP4" s="36" t="s">
        <v>80</v>
      </c>
      <c r="CQ4" s="36" t="s">
        <v>81</v>
      </c>
      <c r="CR4" s="36" t="s">
        <v>82</v>
      </c>
      <c r="CS4" s="36" t="s">
        <v>2761</v>
      </c>
      <c r="CT4" s="36" t="s">
        <v>84</v>
      </c>
      <c r="CU4" s="237" t="s">
        <v>83</v>
      </c>
    </row>
    <row r="5" spans="1:99" s="7" customFormat="1" ht="16.5" thickBot="1" x14ac:dyDescent="0.35">
      <c r="A5" s="300"/>
      <c r="B5" s="287"/>
      <c r="C5" s="297"/>
      <c r="D5" s="39"/>
      <c r="E5" s="40"/>
      <c r="F5" s="42"/>
      <c r="G5" s="43"/>
      <c r="H5" s="8" t="s">
        <v>0</v>
      </c>
      <c r="I5" s="8" t="s">
        <v>2</v>
      </c>
      <c r="J5" s="8" t="s">
        <v>1</v>
      </c>
      <c r="K5" s="8" t="s">
        <v>3</v>
      </c>
      <c r="L5" s="8" t="s">
        <v>7</v>
      </c>
      <c r="M5" s="8" t="s">
        <v>0</v>
      </c>
      <c r="N5" s="8" t="s">
        <v>678</v>
      </c>
      <c r="O5" s="8" t="s">
        <v>4</v>
      </c>
      <c r="P5" s="8" t="s">
        <v>64</v>
      </c>
      <c r="Q5" s="8" t="s">
        <v>64</v>
      </c>
      <c r="R5" s="8" t="s">
        <v>2795</v>
      </c>
      <c r="S5" s="8" t="s">
        <v>5</v>
      </c>
      <c r="T5" s="8" t="s">
        <v>5</v>
      </c>
      <c r="U5" s="8" t="s">
        <v>5</v>
      </c>
      <c r="V5" s="14" t="s">
        <v>1224</v>
      </c>
      <c r="W5" s="24" t="s">
        <v>5</v>
      </c>
      <c r="X5" s="24" t="s">
        <v>5</v>
      </c>
      <c r="Y5" s="24" t="s">
        <v>5</v>
      </c>
      <c r="Z5" s="24" t="s">
        <v>5</v>
      </c>
      <c r="AA5" s="24" t="s">
        <v>5</v>
      </c>
      <c r="AB5" s="25" t="s">
        <v>5</v>
      </c>
      <c r="AC5" s="9" t="s">
        <v>5</v>
      </c>
      <c r="AD5" s="9" t="s">
        <v>5</v>
      </c>
      <c r="AE5" s="9" t="s">
        <v>5</v>
      </c>
      <c r="AF5" s="9" t="s">
        <v>5</v>
      </c>
      <c r="AG5" s="9" t="s">
        <v>5</v>
      </c>
      <c r="AH5" s="9" t="s">
        <v>5</v>
      </c>
      <c r="AI5" s="9" t="s">
        <v>5</v>
      </c>
      <c r="AJ5" s="9" t="s">
        <v>5</v>
      </c>
      <c r="AK5" s="9" t="s">
        <v>5</v>
      </c>
      <c r="AL5" s="9" t="s">
        <v>5</v>
      </c>
      <c r="AM5" s="9" t="s">
        <v>5</v>
      </c>
      <c r="AN5" s="9" t="s">
        <v>5</v>
      </c>
      <c r="AO5" s="9" t="s">
        <v>5</v>
      </c>
      <c r="AP5" s="12" t="s">
        <v>5</v>
      </c>
      <c r="AQ5" s="29" t="s">
        <v>6</v>
      </c>
      <c r="AR5" s="29" t="s">
        <v>6</v>
      </c>
      <c r="AS5" s="29" t="s">
        <v>6</v>
      </c>
      <c r="AT5" s="29" t="s">
        <v>6</v>
      </c>
      <c r="AU5" s="29" t="s">
        <v>6</v>
      </c>
      <c r="AV5" s="29" t="s">
        <v>6</v>
      </c>
      <c r="AW5" s="29" t="s">
        <v>6</v>
      </c>
      <c r="AX5" s="29" t="s">
        <v>6</v>
      </c>
      <c r="AY5" s="29" t="s">
        <v>6</v>
      </c>
      <c r="AZ5" s="29" t="s">
        <v>6</v>
      </c>
      <c r="BA5" s="29" t="s">
        <v>6</v>
      </c>
      <c r="BB5" s="29" t="s">
        <v>6</v>
      </c>
      <c r="BC5" s="29" t="s">
        <v>6</v>
      </c>
      <c r="BD5" s="29" t="s">
        <v>6</v>
      </c>
      <c r="BE5" s="29" t="s">
        <v>6</v>
      </c>
      <c r="BF5" s="29" t="s">
        <v>6</v>
      </c>
      <c r="BG5" s="29" t="s">
        <v>6</v>
      </c>
      <c r="BH5" s="29" t="s">
        <v>6</v>
      </c>
      <c r="BI5" s="29" t="s">
        <v>6</v>
      </c>
      <c r="BJ5" s="29" t="s">
        <v>6</v>
      </c>
      <c r="BK5" s="29" t="s">
        <v>6</v>
      </c>
      <c r="BL5" s="29" t="s">
        <v>6</v>
      </c>
      <c r="BM5" s="29" t="s">
        <v>6</v>
      </c>
      <c r="BN5" s="30" t="s">
        <v>6</v>
      </c>
      <c r="BO5" s="34" t="s">
        <v>5</v>
      </c>
      <c r="BP5" s="34" t="s">
        <v>5</v>
      </c>
      <c r="BQ5" s="34" t="s">
        <v>5</v>
      </c>
      <c r="BR5" s="34" t="s">
        <v>5</v>
      </c>
      <c r="BS5" s="35" t="s">
        <v>5</v>
      </c>
      <c r="BT5" s="17" t="s">
        <v>77</v>
      </c>
      <c r="BU5" s="17" t="s">
        <v>77</v>
      </c>
      <c r="BV5" s="17" t="s">
        <v>77</v>
      </c>
      <c r="BW5" s="17" t="s">
        <v>77</v>
      </c>
      <c r="BX5" s="17" t="s">
        <v>77</v>
      </c>
      <c r="BY5" s="17" t="s">
        <v>77</v>
      </c>
      <c r="BZ5" s="17" t="s">
        <v>77</v>
      </c>
      <c r="CA5" s="17" t="s">
        <v>77</v>
      </c>
      <c r="CB5" s="17" t="s">
        <v>77</v>
      </c>
      <c r="CC5" s="18" t="s">
        <v>77</v>
      </c>
      <c r="CD5" s="284" t="s">
        <v>1205</v>
      </c>
      <c r="CE5" s="284" t="s">
        <v>87</v>
      </c>
      <c r="CF5" s="284" t="s">
        <v>1</v>
      </c>
      <c r="CG5" s="284" t="s">
        <v>1204</v>
      </c>
      <c r="CH5" s="284" t="s">
        <v>1203</v>
      </c>
      <c r="CI5" s="284" t="s">
        <v>1205</v>
      </c>
      <c r="CJ5" s="284" t="s">
        <v>1206</v>
      </c>
      <c r="CK5" s="284" t="s">
        <v>2799</v>
      </c>
      <c r="CL5" s="284" t="s">
        <v>2799</v>
      </c>
      <c r="CM5" s="284" t="s">
        <v>2799</v>
      </c>
      <c r="CN5" s="284" t="s">
        <v>2799</v>
      </c>
      <c r="CO5" s="284" t="s">
        <v>2799</v>
      </c>
      <c r="CP5" s="284" t="s">
        <v>2799</v>
      </c>
      <c r="CQ5" s="284" t="s">
        <v>2799</v>
      </c>
      <c r="CR5" s="284" t="s">
        <v>2799</v>
      </c>
      <c r="CS5" s="284" t="s">
        <v>2799</v>
      </c>
      <c r="CT5" s="284" t="s">
        <v>2799</v>
      </c>
      <c r="CU5" s="284" t="s">
        <v>2799</v>
      </c>
    </row>
    <row r="6" spans="1:99" x14ac:dyDescent="0.2">
      <c r="A6" s="50">
        <v>1</v>
      </c>
      <c r="B6" s="2" t="s">
        <v>2609</v>
      </c>
      <c r="C6" s="2" t="s">
        <v>2822</v>
      </c>
      <c r="E6" s="2" t="s">
        <v>1323</v>
      </c>
      <c r="F6" s="2" t="s">
        <v>2610</v>
      </c>
      <c r="G6" s="61" t="s">
        <v>796</v>
      </c>
      <c r="H6" s="19">
        <v>11.9</v>
      </c>
      <c r="I6" s="19">
        <v>554.6</v>
      </c>
      <c r="J6" s="19">
        <v>7.25</v>
      </c>
      <c r="K6" s="66">
        <v>-96</v>
      </c>
      <c r="P6" s="55">
        <v>16</v>
      </c>
      <c r="U6" s="193">
        <f t="shared" ref="U6:U23" si="0">SUM(W6:AP6)+SUM(AQ6:BN6)/1000</f>
        <v>496.05431000000004</v>
      </c>
      <c r="W6">
        <v>11.86</v>
      </c>
      <c r="X6">
        <v>14.3</v>
      </c>
      <c r="Y6">
        <v>90.23</v>
      </c>
      <c r="Z6" s="55">
        <v>15</v>
      </c>
      <c r="AA6">
        <v>29.2</v>
      </c>
      <c r="AB6" s="61">
        <v>304.5</v>
      </c>
      <c r="AC6">
        <v>8.6999999999999994E-3</v>
      </c>
      <c r="AD6">
        <v>1.84</v>
      </c>
      <c r="AE6">
        <v>0.307</v>
      </c>
      <c r="AF6">
        <v>0.11</v>
      </c>
      <c r="AG6">
        <v>2.06</v>
      </c>
      <c r="AH6">
        <v>0.22</v>
      </c>
      <c r="AI6">
        <v>0.11</v>
      </c>
      <c r="AJ6">
        <v>0.04</v>
      </c>
      <c r="AL6">
        <v>1.32</v>
      </c>
      <c r="AM6">
        <v>0.11</v>
      </c>
      <c r="AO6">
        <v>24.66</v>
      </c>
      <c r="AR6" s="55">
        <v>3</v>
      </c>
      <c r="AS6">
        <v>4.5999999999999996</v>
      </c>
      <c r="AT6">
        <v>159.4</v>
      </c>
      <c r="AX6">
        <v>1.53</v>
      </c>
      <c r="AZ6">
        <v>1.05</v>
      </c>
      <c r="BC6">
        <v>1.05</v>
      </c>
      <c r="BD6">
        <v>0.5</v>
      </c>
      <c r="BE6">
        <v>1.31</v>
      </c>
      <c r="BF6">
        <v>0.8</v>
      </c>
      <c r="BH6">
        <v>0.55000000000000004</v>
      </c>
      <c r="BJ6">
        <v>2.61</v>
      </c>
      <c r="BK6">
        <v>0.49</v>
      </c>
      <c r="BL6">
        <v>1.1200000000000001</v>
      </c>
      <c r="BM6" s="53">
        <v>0.6</v>
      </c>
      <c r="BO6">
        <v>0.74</v>
      </c>
      <c r="BP6" s="103">
        <v>16.5</v>
      </c>
    </row>
    <row r="7" spans="1:99" x14ac:dyDescent="0.2">
      <c r="A7" s="50">
        <f>A6+1</f>
        <v>2</v>
      </c>
      <c r="B7" s="2" t="s">
        <v>2611</v>
      </c>
      <c r="C7" s="2" t="s">
        <v>2822</v>
      </c>
      <c r="E7" s="2" t="s">
        <v>1323</v>
      </c>
      <c r="F7" s="2" t="s">
        <v>2612</v>
      </c>
      <c r="G7" s="61" t="s">
        <v>797</v>
      </c>
      <c r="H7" s="19">
        <v>11.9</v>
      </c>
      <c r="I7" s="19">
        <v>676.8</v>
      </c>
      <c r="J7" s="19">
        <v>6.99</v>
      </c>
      <c r="K7" s="66">
        <v>-37</v>
      </c>
      <c r="P7">
        <v>17.7</v>
      </c>
      <c r="U7" s="193">
        <f t="shared" si="0"/>
        <v>545.63225999999997</v>
      </c>
      <c r="W7">
        <v>23.22</v>
      </c>
      <c r="X7" s="55">
        <v>14</v>
      </c>
      <c r="Y7">
        <v>102.94</v>
      </c>
      <c r="Z7" s="55">
        <v>52</v>
      </c>
      <c r="AA7">
        <v>101.7</v>
      </c>
      <c r="AB7" s="59">
        <v>223.7</v>
      </c>
      <c r="AC7" s="185">
        <v>1.38E-2</v>
      </c>
      <c r="AD7">
        <v>3.23</v>
      </c>
      <c r="AE7">
        <v>0.34100000000000003</v>
      </c>
      <c r="AF7">
        <v>0.09</v>
      </c>
      <c r="AG7">
        <v>1.95</v>
      </c>
      <c r="AH7">
        <v>0.27</v>
      </c>
      <c r="AI7">
        <v>0.09</v>
      </c>
      <c r="AJ7">
        <v>0.11</v>
      </c>
      <c r="AL7" s="53">
        <v>2.2999999999999998</v>
      </c>
      <c r="AM7">
        <v>7.0000000000000007E-2</v>
      </c>
      <c r="AO7" s="53">
        <v>19.399999999999999</v>
      </c>
      <c r="AR7" s="53">
        <v>4.0999999999999996</v>
      </c>
      <c r="AS7" s="53">
        <v>2.9</v>
      </c>
      <c r="AT7">
        <v>168.4</v>
      </c>
      <c r="AW7">
        <v>0.78</v>
      </c>
      <c r="AX7">
        <v>1.51</v>
      </c>
      <c r="AZ7">
        <v>1.89</v>
      </c>
      <c r="BC7">
        <v>1.95</v>
      </c>
      <c r="BD7">
        <v>0.5</v>
      </c>
      <c r="BE7">
        <v>1.75</v>
      </c>
      <c r="BF7">
        <v>0.5</v>
      </c>
      <c r="BH7">
        <v>0.61</v>
      </c>
      <c r="BI7" s="53"/>
      <c r="BJ7">
        <v>1.99</v>
      </c>
      <c r="BK7" s="53">
        <v>0.5</v>
      </c>
      <c r="BL7">
        <v>3.04</v>
      </c>
      <c r="BM7">
        <v>0.54</v>
      </c>
      <c r="BN7" s="61">
        <v>16.5</v>
      </c>
      <c r="BO7">
        <v>1.18</v>
      </c>
      <c r="BP7" s="103">
        <v>19.100000000000001</v>
      </c>
    </row>
    <row r="8" spans="1:99" x14ac:dyDescent="0.2">
      <c r="A8" s="50">
        <f t="shared" ref="A8:A23" si="1">A7+1</f>
        <v>3</v>
      </c>
      <c r="B8" s="2" t="s">
        <v>2613</v>
      </c>
      <c r="C8" s="2" t="s">
        <v>2822</v>
      </c>
      <c r="E8" s="2" t="s">
        <v>2816</v>
      </c>
      <c r="F8" s="2" t="s">
        <v>2614</v>
      </c>
      <c r="G8" s="61" t="s">
        <v>798</v>
      </c>
      <c r="H8" s="19">
        <v>9.5</v>
      </c>
      <c r="I8" s="108">
        <v>1034</v>
      </c>
      <c r="J8" s="19">
        <v>6.81</v>
      </c>
      <c r="K8" s="66">
        <v>14</v>
      </c>
      <c r="P8">
        <v>23.5</v>
      </c>
      <c r="U8" s="193">
        <f t="shared" si="0"/>
        <v>917.1854000000003</v>
      </c>
      <c r="W8" s="53">
        <v>59.5</v>
      </c>
      <c r="X8" s="55">
        <v>26</v>
      </c>
      <c r="Y8">
        <v>124.15</v>
      </c>
      <c r="Z8" s="55">
        <v>145</v>
      </c>
      <c r="AA8" s="55">
        <v>83</v>
      </c>
      <c r="AB8" s="61">
        <v>410.8</v>
      </c>
      <c r="AC8">
        <v>5.4000000000000003E-3</v>
      </c>
      <c r="AD8" s="53">
        <v>40.700000000000003</v>
      </c>
      <c r="AE8" s="71">
        <v>0.56999999999999995</v>
      </c>
      <c r="AF8" s="53">
        <v>0.1</v>
      </c>
      <c r="AG8">
        <v>1.28</v>
      </c>
      <c r="AH8">
        <v>0.97</v>
      </c>
      <c r="AI8">
        <v>0.32</v>
      </c>
      <c r="AJ8">
        <v>7.0000000000000007E-2</v>
      </c>
      <c r="AO8">
        <v>24.44</v>
      </c>
      <c r="AR8">
        <v>21.9</v>
      </c>
      <c r="AS8">
        <v>1.5</v>
      </c>
      <c r="AT8">
        <v>91.5</v>
      </c>
      <c r="AV8">
        <v>0.12</v>
      </c>
      <c r="AW8">
        <v>1.22</v>
      </c>
      <c r="AX8">
        <v>3.57</v>
      </c>
      <c r="AZ8" s="53">
        <v>2.6</v>
      </c>
      <c r="BC8" s="53">
        <v>3</v>
      </c>
      <c r="BD8">
        <v>0.6</v>
      </c>
      <c r="BE8" s="53">
        <v>2.52</v>
      </c>
      <c r="BJ8">
        <v>2.06</v>
      </c>
      <c r="BL8">
        <v>10.039999999999999</v>
      </c>
      <c r="BM8">
        <v>1.07</v>
      </c>
      <c r="BN8" s="61">
        <v>138.30000000000001</v>
      </c>
      <c r="BO8">
        <v>0.39</v>
      </c>
      <c r="BP8" s="103">
        <v>40.700000000000003</v>
      </c>
    </row>
    <row r="9" spans="1:99" x14ac:dyDescent="0.2">
      <c r="A9" s="50">
        <f t="shared" si="1"/>
        <v>4</v>
      </c>
      <c r="B9" s="2" t="s">
        <v>2615</v>
      </c>
      <c r="C9" s="2" t="s">
        <v>2852</v>
      </c>
      <c r="E9" s="2" t="s">
        <v>2811</v>
      </c>
      <c r="F9" s="2" t="s">
        <v>2616</v>
      </c>
      <c r="G9" s="61" t="s">
        <v>793</v>
      </c>
      <c r="H9" s="19">
        <v>9.8000000000000007</v>
      </c>
      <c r="I9" s="19">
        <v>272.2</v>
      </c>
      <c r="J9" s="19">
        <v>7.62</v>
      </c>
      <c r="K9" s="66">
        <v>208</v>
      </c>
      <c r="P9" s="55">
        <v>7</v>
      </c>
      <c r="U9" s="193">
        <f t="shared" si="0"/>
        <v>246.34666000000004</v>
      </c>
      <c r="W9">
        <v>7.25</v>
      </c>
      <c r="X9">
        <v>13.8</v>
      </c>
      <c r="Y9" s="53">
        <v>26.9</v>
      </c>
      <c r="Z9" s="55">
        <v>9</v>
      </c>
      <c r="AA9" s="55">
        <v>20</v>
      </c>
      <c r="AB9" s="61">
        <v>123.8</v>
      </c>
      <c r="AC9">
        <v>2.3E-3</v>
      </c>
      <c r="AD9">
        <v>1.47</v>
      </c>
      <c r="AE9">
        <v>0.20100000000000001</v>
      </c>
      <c r="AF9">
        <v>0.02</v>
      </c>
      <c r="AG9">
        <v>0.05</v>
      </c>
      <c r="AH9">
        <v>0.03</v>
      </c>
      <c r="AI9">
        <v>7.0000000000000007E-2</v>
      </c>
      <c r="AJ9">
        <v>0.02</v>
      </c>
      <c r="AL9">
        <v>7.97</v>
      </c>
      <c r="AM9">
        <v>0.05</v>
      </c>
      <c r="AO9">
        <v>35.61</v>
      </c>
      <c r="AQ9" s="55">
        <v>5</v>
      </c>
      <c r="AR9">
        <v>15.6</v>
      </c>
      <c r="AS9">
        <v>0.6</v>
      </c>
      <c r="AT9">
        <v>52.6</v>
      </c>
      <c r="AW9">
        <v>0.52</v>
      </c>
      <c r="AX9">
        <v>2.94</v>
      </c>
      <c r="AZ9">
        <v>1.1399999999999999</v>
      </c>
      <c r="BA9">
        <v>0.05</v>
      </c>
      <c r="BC9" s="53">
        <v>1.2</v>
      </c>
      <c r="BD9">
        <v>0.5</v>
      </c>
      <c r="BE9">
        <v>2.92</v>
      </c>
      <c r="BH9">
        <v>0.68</v>
      </c>
      <c r="BJ9">
        <v>3.58</v>
      </c>
      <c r="BL9">
        <v>0.51</v>
      </c>
      <c r="BM9">
        <v>4.0199999999999996</v>
      </c>
      <c r="BN9" s="61">
        <v>11.5</v>
      </c>
      <c r="BO9" s="53">
        <v>6.1</v>
      </c>
      <c r="BP9" s="103">
        <v>8.3000000000000007</v>
      </c>
    </row>
    <row r="10" spans="1:99" x14ac:dyDescent="0.2">
      <c r="A10" s="50">
        <f t="shared" si="1"/>
        <v>5</v>
      </c>
      <c r="B10" s="2" t="s">
        <v>2617</v>
      </c>
      <c r="C10" s="2" t="s">
        <v>2822</v>
      </c>
      <c r="E10" s="2" t="s">
        <v>2813</v>
      </c>
      <c r="F10" s="2" t="s">
        <v>2618</v>
      </c>
      <c r="G10" s="61" t="s">
        <v>794</v>
      </c>
      <c r="H10" s="19">
        <v>12.7</v>
      </c>
      <c r="I10" s="19">
        <v>565.9</v>
      </c>
      <c r="J10" s="19">
        <v>7.03</v>
      </c>
      <c r="K10" s="66">
        <v>8</v>
      </c>
      <c r="P10">
        <v>16.399999999999999</v>
      </c>
      <c r="U10" s="193">
        <f t="shared" si="0"/>
        <v>521.92806000000007</v>
      </c>
      <c r="W10">
        <v>12.87</v>
      </c>
      <c r="X10">
        <v>16.399999999999999</v>
      </c>
      <c r="Y10">
        <v>90.14</v>
      </c>
      <c r="Z10">
        <v>16.600000000000001</v>
      </c>
      <c r="AA10" s="55">
        <v>31</v>
      </c>
      <c r="AB10" s="61">
        <v>327.10000000000002</v>
      </c>
      <c r="AC10" s="185">
        <v>4.4999999999999998E-2</v>
      </c>
      <c r="AD10">
        <v>3.12</v>
      </c>
      <c r="AE10">
        <v>0.54100000000000004</v>
      </c>
      <c r="AF10">
        <v>0.05</v>
      </c>
      <c r="AG10">
        <v>0.39</v>
      </c>
      <c r="AH10">
        <v>0.12</v>
      </c>
      <c r="AI10">
        <v>0.17</v>
      </c>
      <c r="AJ10">
        <v>7.0000000000000007E-2</v>
      </c>
      <c r="AL10">
        <v>2.75</v>
      </c>
      <c r="AM10">
        <v>7.0000000000000007E-2</v>
      </c>
      <c r="AO10">
        <v>20.350000000000001</v>
      </c>
      <c r="AR10">
        <v>5.4</v>
      </c>
      <c r="AS10">
        <v>1.5</v>
      </c>
      <c r="AT10">
        <v>99.9</v>
      </c>
      <c r="AW10">
        <v>0.61</v>
      </c>
      <c r="AX10">
        <v>2.44</v>
      </c>
      <c r="AZ10">
        <v>1.63</v>
      </c>
      <c r="BC10">
        <v>2.13</v>
      </c>
      <c r="BD10">
        <v>0.5</v>
      </c>
      <c r="BE10">
        <v>8.18</v>
      </c>
      <c r="BH10">
        <v>0.68</v>
      </c>
      <c r="BJ10">
        <v>2.0499999999999998</v>
      </c>
      <c r="BK10">
        <v>0.49</v>
      </c>
      <c r="BL10">
        <v>0.91</v>
      </c>
      <c r="BM10">
        <v>0.64</v>
      </c>
      <c r="BN10" s="59">
        <v>15</v>
      </c>
      <c r="BO10" s="53">
        <v>1.7</v>
      </c>
      <c r="BP10" s="103">
        <v>29.3</v>
      </c>
    </row>
    <row r="11" spans="1:99" x14ac:dyDescent="0.2">
      <c r="A11" s="50">
        <f t="shared" si="1"/>
        <v>6</v>
      </c>
      <c r="B11" s="2" t="s">
        <v>2619</v>
      </c>
      <c r="C11" s="2" t="s">
        <v>2822</v>
      </c>
      <c r="E11" s="2" t="s">
        <v>2813</v>
      </c>
      <c r="F11" s="2" t="s">
        <v>2620</v>
      </c>
      <c r="G11" s="61" t="s">
        <v>795</v>
      </c>
      <c r="H11" s="19">
        <v>13.5</v>
      </c>
      <c r="I11" s="19">
        <v>993.8</v>
      </c>
      <c r="J11" s="19">
        <v>6.91</v>
      </c>
      <c r="K11" s="66">
        <v>-45</v>
      </c>
      <c r="P11">
        <v>19.8</v>
      </c>
      <c r="U11" s="193">
        <f t="shared" si="0"/>
        <v>774.01351</v>
      </c>
      <c r="W11">
        <v>77.98</v>
      </c>
      <c r="X11">
        <v>21.1</v>
      </c>
      <c r="Y11" s="55">
        <v>106</v>
      </c>
      <c r="Z11">
        <v>109.9</v>
      </c>
      <c r="AA11">
        <v>113.9</v>
      </c>
      <c r="AB11" s="61">
        <v>312.39999999999998</v>
      </c>
      <c r="AC11">
        <v>0.20610000000000001</v>
      </c>
      <c r="AD11">
        <v>6.83</v>
      </c>
      <c r="AE11">
        <v>1.135</v>
      </c>
      <c r="AF11">
        <v>0.24</v>
      </c>
      <c r="AG11">
        <v>1.88</v>
      </c>
      <c r="AH11">
        <v>0.18</v>
      </c>
      <c r="AI11">
        <v>0.25</v>
      </c>
      <c r="AJ11" s="53">
        <v>0.2</v>
      </c>
      <c r="AL11">
        <v>1.57</v>
      </c>
      <c r="AM11">
        <v>0.06</v>
      </c>
      <c r="AO11">
        <v>19.88</v>
      </c>
      <c r="AR11">
        <v>5.5</v>
      </c>
      <c r="AS11">
        <v>39.9</v>
      </c>
      <c r="AT11">
        <v>112.4</v>
      </c>
      <c r="AW11">
        <v>2.5499999999999998</v>
      </c>
      <c r="AX11">
        <v>1.91</v>
      </c>
      <c r="AZ11">
        <v>2.16</v>
      </c>
      <c r="BC11">
        <v>5.13</v>
      </c>
      <c r="BD11">
        <v>0.9</v>
      </c>
      <c r="BE11">
        <v>19.38</v>
      </c>
      <c r="BF11">
        <v>1.4</v>
      </c>
      <c r="BG11">
        <v>5.0999999999999996</v>
      </c>
      <c r="BH11">
        <v>0.78</v>
      </c>
      <c r="BJ11">
        <v>2.54</v>
      </c>
      <c r="BK11">
        <v>2.08</v>
      </c>
      <c r="BL11">
        <v>1.29</v>
      </c>
      <c r="BM11">
        <v>0.79</v>
      </c>
      <c r="BN11" s="61">
        <v>98.6</v>
      </c>
      <c r="BO11">
        <v>0.71</v>
      </c>
      <c r="BP11" s="103">
        <v>39.5</v>
      </c>
    </row>
    <row r="12" spans="1:99" x14ac:dyDescent="0.2">
      <c r="A12" s="50">
        <f t="shared" si="1"/>
        <v>7</v>
      </c>
      <c r="B12" s="2" t="s">
        <v>467</v>
      </c>
      <c r="C12" s="2" t="s">
        <v>1345</v>
      </c>
      <c r="D12" s="2" t="s">
        <v>467</v>
      </c>
      <c r="E12" s="2" t="s">
        <v>1324</v>
      </c>
      <c r="F12" s="2" t="s">
        <v>2621</v>
      </c>
      <c r="G12" s="61" t="s">
        <v>792</v>
      </c>
      <c r="H12" s="19">
        <v>9.1999999999999993</v>
      </c>
      <c r="I12" s="19">
        <v>579.1</v>
      </c>
      <c r="J12" s="19">
        <v>7.99</v>
      </c>
      <c r="K12" s="66">
        <v>216</v>
      </c>
      <c r="P12">
        <v>17.899999999999999</v>
      </c>
      <c r="U12" s="193">
        <f t="shared" si="0"/>
        <v>515.61203999999987</v>
      </c>
      <c r="W12">
        <v>5.89</v>
      </c>
      <c r="X12">
        <v>19.8</v>
      </c>
      <c r="Y12">
        <v>95.27</v>
      </c>
      <c r="Z12">
        <v>9.6999999999999993</v>
      </c>
      <c r="AA12" s="55">
        <v>66</v>
      </c>
      <c r="AB12" s="59">
        <v>293</v>
      </c>
      <c r="AC12">
        <v>5.5999999999999999E-3</v>
      </c>
      <c r="AD12">
        <v>1.78</v>
      </c>
      <c r="AE12">
        <v>0.72799999999999998</v>
      </c>
      <c r="AF12">
        <v>0.04</v>
      </c>
      <c r="AG12">
        <v>0.32</v>
      </c>
      <c r="AH12">
        <v>0.02</v>
      </c>
      <c r="AI12">
        <v>0.09</v>
      </c>
      <c r="AJ12">
        <v>0.02</v>
      </c>
      <c r="AL12">
        <v>8.59</v>
      </c>
      <c r="AM12">
        <v>0.05</v>
      </c>
      <c r="AO12">
        <v>14.18</v>
      </c>
      <c r="AR12">
        <v>6.9</v>
      </c>
      <c r="AS12">
        <v>0.6</v>
      </c>
      <c r="AT12">
        <v>71.900000000000006</v>
      </c>
      <c r="AW12">
        <v>0.53</v>
      </c>
      <c r="AX12">
        <v>2.23</v>
      </c>
      <c r="AZ12" s="53">
        <v>1.4</v>
      </c>
      <c r="BC12">
        <v>1.28</v>
      </c>
      <c r="BD12">
        <v>0.9</v>
      </c>
      <c r="BE12">
        <v>1.1100000000000001</v>
      </c>
      <c r="BF12">
        <v>0.5</v>
      </c>
      <c r="BH12" s="53">
        <v>0.5</v>
      </c>
      <c r="BJ12">
        <v>1.56</v>
      </c>
      <c r="BL12">
        <v>0.79</v>
      </c>
      <c r="BM12">
        <v>1.34</v>
      </c>
      <c r="BN12" s="61">
        <v>36.9</v>
      </c>
      <c r="BO12">
        <v>6.57</v>
      </c>
      <c r="BP12" s="103">
        <v>9.1</v>
      </c>
    </row>
    <row r="13" spans="1:99" x14ac:dyDescent="0.2">
      <c r="A13" s="50">
        <f t="shared" si="1"/>
        <v>8</v>
      </c>
      <c r="B13" s="2" t="s">
        <v>2622</v>
      </c>
      <c r="C13" s="2" t="s">
        <v>1339</v>
      </c>
      <c r="D13" s="2" t="s">
        <v>273</v>
      </c>
      <c r="E13" s="2" t="s">
        <v>1324</v>
      </c>
      <c r="F13" s="2" t="s">
        <v>2623</v>
      </c>
      <c r="G13" s="61" t="s">
        <v>791</v>
      </c>
      <c r="H13" s="19">
        <v>9.5</v>
      </c>
      <c r="I13" s="19">
        <v>121.7</v>
      </c>
      <c r="J13" s="47">
        <v>5.9</v>
      </c>
      <c r="K13" s="66">
        <v>290</v>
      </c>
      <c r="P13">
        <v>2.6</v>
      </c>
      <c r="U13" s="193">
        <f t="shared" si="0"/>
        <v>95.654200000000003</v>
      </c>
      <c r="W13">
        <v>3.27</v>
      </c>
      <c r="X13">
        <v>3.4</v>
      </c>
      <c r="Y13">
        <v>12.75</v>
      </c>
      <c r="Z13">
        <v>6.4</v>
      </c>
      <c r="AA13">
        <v>14.9</v>
      </c>
      <c r="AB13" s="59">
        <v>32.200000000000003</v>
      </c>
      <c r="AC13">
        <v>1.9E-3</v>
      </c>
      <c r="AD13">
        <v>2.0699999999999998</v>
      </c>
      <c r="AE13">
        <v>6.0999999999999999E-2</v>
      </c>
      <c r="AF13">
        <v>0.03</v>
      </c>
      <c r="AG13">
        <v>0.01</v>
      </c>
      <c r="AH13">
        <v>0.05</v>
      </c>
      <c r="AI13">
        <v>0.05</v>
      </c>
      <c r="AJ13">
        <v>0.02</v>
      </c>
      <c r="AL13">
        <v>7.66</v>
      </c>
      <c r="AO13">
        <v>12.59</v>
      </c>
      <c r="AR13">
        <v>96.5</v>
      </c>
      <c r="AS13">
        <v>1.1000000000000001</v>
      </c>
      <c r="AT13">
        <v>64.599999999999994</v>
      </c>
      <c r="AU13">
        <v>1.1000000000000001</v>
      </c>
      <c r="AV13">
        <v>0.09</v>
      </c>
      <c r="AW13">
        <v>0.84</v>
      </c>
      <c r="AX13" s="53">
        <v>1.5</v>
      </c>
      <c r="AZ13">
        <v>1.38</v>
      </c>
      <c r="BC13">
        <v>2.41</v>
      </c>
      <c r="BD13">
        <v>0.5</v>
      </c>
      <c r="BE13" s="53">
        <v>3.1</v>
      </c>
      <c r="BF13">
        <v>0.6</v>
      </c>
      <c r="BH13" s="53">
        <v>0.7</v>
      </c>
      <c r="BJ13" s="53">
        <v>1.6</v>
      </c>
      <c r="BL13">
        <v>0.54</v>
      </c>
      <c r="BM13">
        <v>0.54</v>
      </c>
      <c r="BN13" s="61">
        <v>14.2</v>
      </c>
      <c r="BO13">
        <v>8.66</v>
      </c>
      <c r="BP13" s="103">
        <v>16.5</v>
      </c>
    </row>
    <row r="14" spans="1:99" x14ac:dyDescent="0.2">
      <c r="A14" s="50">
        <f t="shared" si="1"/>
        <v>9</v>
      </c>
      <c r="B14" s="2" t="s">
        <v>2624</v>
      </c>
      <c r="C14" s="2" t="s">
        <v>1339</v>
      </c>
      <c r="D14" s="2" t="s">
        <v>273</v>
      </c>
      <c r="E14" s="2" t="s">
        <v>1324</v>
      </c>
      <c r="F14" s="2" t="s">
        <v>2625</v>
      </c>
      <c r="G14" s="61" t="s">
        <v>790</v>
      </c>
      <c r="H14" s="19">
        <v>10.6</v>
      </c>
      <c r="I14" s="19">
        <v>364.1</v>
      </c>
      <c r="J14" s="19">
        <v>7.07</v>
      </c>
      <c r="K14" s="66">
        <v>181</v>
      </c>
      <c r="P14">
        <v>9.8000000000000007</v>
      </c>
      <c r="U14" s="193">
        <f t="shared" si="0"/>
        <v>315.87575999999996</v>
      </c>
      <c r="W14">
        <v>10.210000000000001</v>
      </c>
      <c r="X14">
        <v>14.7</v>
      </c>
      <c r="Y14">
        <v>45.47</v>
      </c>
      <c r="Z14">
        <v>14.4</v>
      </c>
      <c r="AA14">
        <v>47.6</v>
      </c>
      <c r="AB14" s="61">
        <v>154.5</v>
      </c>
      <c r="AC14">
        <v>1.49E-2</v>
      </c>
      <c r="AD14">
        <v>2.54</v>
      </c>
      <c r="AE14">
        <v>0.38100000000000001</v>
      </c>
      <c r="AF14">
        <v>0.02</v>
      </c>
      <c r="AG14">
        <v>0.19</v>
      </c>
      <c r="AH14">
        <v>0.04</v>
      </c>
      <c r="AI14">
        <v>0.12</v>
      </c>
      <c r="AJ14">
        <v>0.03</v>
      </c>
      <c r="AL14">
        <v>5.95</v>
      </c>
      <c r="AM14">
        <v>0.06</v>
      </c>
      <c r="AO14">
        <v>19.46</v>
      </c>
      <c r="AQ14">
        <v>0.49</v>
      </c>
      <c r="AR14">
        <v>8.3000000000000007</v>
      </c>
      <c r="AS14">
        <v>3.5</v>
      </c>
      <c r="AT14">
        <v>143.1</v>
      </c>
      <c r="AV14">
        <v>0.08</v>
      </c>
      <c r="AW14">
        <v>0.56999999999999995</v>
      </c>
      <c r="AX14">
        <v>1.95</v>
      </c>
      <c r="AZ14">
        <v>1.71</v>
      </c>
      <c r="BA14">
        <v>0.05</v>
      </c>
      <c r="BC14">
        <v>1.47</v>
      </c>
      <c r="BD14">
        <v>0.5</v>
      </c>
      <c r="BE14">
        <v>2.89</v>
      </c>
      <c r="BF14">
        <v>0.5</v>
      </c>
      <c r="BG14">
        <v>5.0999999999999996</v>
      </c>
      <c r="BH14">
        <v>0.52</v>
      </c>
      <c r="BJ14">
        <v>1.97</v>
      </c>
      <c r="BK14">
        <v>0.49</v>
      </c>
      <c r="BL14">
        <v>2.1800000000000002</v>
      </c>
      <c r="BM14">
        <v>0.79</v>
      </c>
      <c r="BN14" s="61">
        <v>13.7</v>
      </c>
      <c r="BO14">
        <v>6.71</v>
      </c>
      <c r="BP14" s="103">
        <v>16.8</v>
      </c>
    </row>
    <row r="15" spans="1:99" x14ac:dyDescent="0.2">
      <c r="A15" s="50">
        <f t="shared" si="1"/>
        <v>10</v>
      </c>
      <c r="B15" s="2" t="s">
        <v>780</v>
      </c>
      <c r="C15" s="2" t="s">
        <v>2853</v>
      </c>
      <c r="D15" s="2" t="s">
        <v>780</v>
      </c>
      <c r="E15" s="2" t="s">
        <v>1325</v>
      </c>
      <c r="F15" s="2" t="s">
        <v>2626</v>
      </c>
      <c r="G15" s="61" t="s">
        <v>789</v>
      </c>
      <c r="H15" s="19">
        <v>9.6</v>
      </c>
      <c r="I15" s="19">
        <v>489.3</v>
      </c>
      <c r="J15" s="19">
        <v>7.08</v>
      </c>
      <c r="K15" s="66">
        <v>211</v>
      </c>
      <c r="P15">
        <v>15.5</v>
      </c>
      <c r="U15" s="193">
        <f t="shared" si="0"/>
        <v>443.05040999999989</v>
      </c>
      <c r="W15">
        <v>6.03</v>
      </c>
      <c r="X15" s="55">
        <v>20</v>
      </c>
      <c r="Y15">
        <v>77.86</v>
      </c>
      <c r="Z15">
        <v>8.3000000000000007</v>
      </c>
      <c r="AA15">
        <v>111.1</v>
      </c>
      <c r="AB15" s="59">
        <v>195</v>
      </c>
      <c r="AC15">
        <v>1.06E-2</v>
      </c>
      <c r="AD15">
        <v>2.36</v>
      </c>
      <c r="AE15" s="71">
        <v>0.5</v>
      </c>
      <c r="AF15">
        <v>0.02</v>
      </c>
      <c r="AG15">
        <v>0.03</v>
      </c>
      <c r="AI15">
        <v>0.15</v>
      </c>
      <c r="AJ15">
        <v>0.02</v>
      </c>
      <c r="AL15">
        <v>9.44</v>
      </c>
      <c r="AM15">
        <v>0.06</v>
      </c>
      <c r="AO15">
        <v>11.95</v>
      </c>
      <c r="AR15">
        <v>4.5</v>
      </c>
      <c r="AS15">
        <v>3.9</v>
      </c>
      <c r="AT15">
        <v>131.5</v>
      </c>
      <c r="AX15">
        <v>1.62</v>
      </c>
      <c r="AZ15">
        <v>2.5499999999999998</v>
      </c>
      <c r="BC15">
        <v>1.28</v>
      </c>
      <c r="BD15">
        <v>3.1</v>
      </c>
      <c r="BE15">
        <v>2.93</v>
      </c>
      <c r="BH15">
        <v>0.63</v>
      </c>
      <c r="BJ15">
        <v>1.54</v>
      </c>
      <c r="BL15">
        <v>1.67</v>
      </c>
      <c r="BM15">
        <v>0.79</v>
      </c>
      <c r="BN15" s="61">
        <v>63.8</v>
      </c>
      <c r="BO15">
        <v>7.21</v>
      </c>
      <c r="BP15" s="103">
        <v>5.7</v>
      </c>
    </row>
    <row r="16" spans="1:99" x14ac:dyDescent="0.2">
      <c r="A16" s="50">
        <f t="shared" si="1"/>
        <v>11</v>
      </c>
      <c r="B16" s="2" t="s">
        <v>2627</v>
      </c>
      <c r="C16" s="2" t="s">
        <v>2851</v>
      </c>
      <c r="D16" s="2" t="s">
        <v>275</v>
      </c>
      <c r="E16" s="2" t="s">
        <v>1325</v>
      </c>
      <c r="F16" s="2" t="s">
        <v>2628</v>
      </c>
      <c r="G16" s="61" t="s">
        <v>786</v>
      </c>
      <c r="H16" s="19">
        <v>11.9</v>
      </c>
      <c r="I16" s="108">
        <v>757</v>
      </c>
      <c r="J16" s="19">
        <v>7.16</v>
      </c>
      <c r="K16" s="66">
        <v>107</v>
      </c>
      <c r="P16">
        <v>19.8</v>
      </c>
      <c r="U16" s="193">
        <f t="shared" si="0"/>
        <v>668.98374000000001</v>
      </c>
      <c r="W16">
        <v>31.25</v>
      </c>
      <c r="X16">
        <v>24.7</v>
      </c>
      <c r="Y16">
        <v>100.2</v>
      </c>
      <c r="Z16">
        <v>32.700000000000003</v>
      </c>
      <c r="AA16" s="55">
        <v>48</v>
      </c>
      <c r="AB16" s="61">
        <v>389.6</v>
      </c>
      <c r="AC16">
        <v>0.10009999999999999</v>
      </c>
      <c r="AD16">
        <v>3.29</v>
      </c>
      <c r="AE16">
        <v>0.55600000000000005</v>
      </c>
      <c r="AF16">
        <v>0.06</v>
      </c>
      <c r="AG16">
        <v>0.74</v>
      </c>
      <c r="AH16">
        <v>0.11</v>
      </c>
      <c r="AI16">
        <v>0.15</v>
      </c>
      <c r="AJ16">
        <v>0.04</v>
      </c>
      <c r="AL16">
        <v>11.36</v>
      </c>
      <c r="AM16">
        <v>0.18</v>
      </c>
      <c r="AO16">
        <v>25.58</v>
      </c>
      <c r="AR16">
        <v>8.9</v>
      </c>
      <c r="AS16">
        <v>15.5</v>
      </c>
      <c r="AT16">
        <v>294.3</v>
      </c>
      <c r="AU16">
        <v>1.1000000000000001</v>
      </c>
      <c r="AW16">
        <v>0.51</v>
      </c>
      <c r="AX16">
        <v>2.2799999999999998</v>
      </c>
      <c r="AZ16">
        <v>1.7</v>
      </c>
      <c r="BC16">
        <v>1.74</v>
      </c>
      <c r="BD16">
        <v>0.5</v>
      </c>
      <c r="BE16">
        <v>9.1300000000000008</v>
      </c>
      <c r="BF16">
        <v>0.5</v>
      </c>
      <c r="BG16">
        <v>5.3</v>
      </c>
      <c r="BH16">
        <v>0.62</v>
      </c>
      <c r="BJ16">
        <v>2.68</v>
      </c>
      <c r="BL16">
        <v>7.26</v>
      </c>
      <c r="BM16">
        <v>1.22</v>
      </c>
      <c r="BN16" s="61">
        <v>14.4</v>
      </c>
      <c r="BO16">
        <v>2.91</v>
      </c>
      <c r="BP16" s="103">
        <v>38.1</v>
      </c>
    </row>
    <row r="17" spans="1:68" x14ac:dyDescent="0.2">
      <c r="A17" s="50">
        <f t="shared" si="1"/>
        <v>12</v>
      </c>
      <c r="B17" s="2" t="s">
        <v>2629</v>
      </c>
      <c r="F17" s="2" t="s">
        <v>2630</v>
      </c>
      <c r="G17" s="61" t="s">
        <v>785</v>
      </c>
      <c r="H17" s="19">
        <v>10.6</v>
      </c>
      <c r="I17" s="19">
        <v>575.29999999999995</v>
      </c>
      <c r="J17" s="47">
        <v>7.2</v>
      </c>
      <c r="K17" s="66">
        <v>83</v>
      </c>
      <c r="P17">
        <v>15.5</v>
      </c>
      <c r="U17" s="193">
        <f t="shared" si="0"/>
        <v>492.24376999999993</v>
      </c>
      <c r="W17">
        <v>17.22</v>
      </c>
      <c r="X17">
        <v>21.5</v>
      </c>
      <c r="Y17">
        <v>75.17</v>
      </c>
      <c r="Z17">
        <v>28.3</v>
      </c>
      <c r="AA17">
        <v>42.5</v>
      </c>
      <c r="AB17" s="61">
        <v>280.8</v>
      </c>
      <c r="AC17" s="185">
        <v>0.02</v>
      </c>
      <c r="AD17">
        <v>1.52</v>
      </c>
      <c r="AE17">
        <v>0.23599999999999999</v>
      </c>
      <c r="AF17">
        <v>0.02</v>
      </c>
      <c r="AG17">
        <v>0.49</v>
      </c>
      <c r="AH17" s="53">
        <v>0.3</v>
      </c>
      <c r="AI17">
        <v>0.14000000000000001</v>
      </c>
      <c r="AJ17">
        <v>0.05</v>
      </c>
      <c r="AL17">
        <v>3.74</v>
      </c>
      <c r="AM17">
        <v>0.09</v>
      </c>
      <c r="AO17">
        <v>20.13</v>
      </c>
      <c r="AR17">
        <v>3.1</v>
      </c>
      <c r="AS17">
        <v>0.7</v>
      </c>
      <c r="AW17" s="53">
        <v>1.2</v>
      </c>
      <c r="AX17">
        <v>1.92</v>
      </c>
      <c r="AZ17">
        <v>1.74</v>
      </c>
      <c r="BC17" s="53">
        <v>3.8</v>
      </c>
      <c r="BE17">
        <v>2.0499999999999998</v>
      </c>
      <c r="BH17">
        <v>0.54</v>
      </c>
      <c r="BJ17">
        <v>1.84</v>
      </c>
      <c r="BL17">
        <v>0.88</v>
      </c>
      <c r="BO17">
        <v>1.86</v>
      </c>
      <c r="BP17" s="103">
        <v>29.4</v>
      </c>
    </row>
    <row r="18" spans="1:68" x14ac:dyDescent="0.2">
      <c r="A18" s="50">
        <f t="shared" si="1"/>
        <v>13</v>
      </c>
      <c r="B18" s="2" t="s">
        <v>2631</v>
      </c>
      <c r="C18" s="2" t="s">
        <v>2632</v>
      </c>
      <c r="E18" t="s">
        <v>2633</v>
      </c>
      <c r="F18" s="2" t="s">
        <v>2634</v>
      </c>
      <c r="G18" s="61" t="s">
        <v>787</v>
      </c>
      <c r="H18" s="19">
        <v>10.5</v>
      </c>
      <c r="I18" s="19">
        <v>384.8</v>
      </c>
      <c r="J18" s="19">
        <v>6.85</v>
      </c>
      <c r="K18" s="66">
        <v>209</v>
      </c>
      <c r="P18">
        <v>10.199999999999999</v>
      </c>
      <c r="U18" s="193">
        <f t="shared" si="0"/>
        <v>330.93633999999997</v>
      </c>
      <c r="W18">
        <v>8.91</v>
      </c>
      <c r="X18">
        <v>9.5</v>
      </c>
      <c r="Y18">
        <v>57.21</v>
      </c>
      <c r="Z18">
        <v>14.4</v>
      </c>
      <c r="AA18">
        <v>29.9</v>
      </c>
      <c r="AB18" s="61">
        <v>167.9</v>
      </c>
      <c r="AC18">
        <v>7.3000000000000001E-3</v>
      </c>
      <c r="AD18" s="53">
        <v>1.3</v>
      </c>
      <c r="AE18">
        <v>0.17299999999999999</v>
      </c>
      <c r="AF18">
        <v>0.03</v>
      </c>
      <c r="AG18">
        <v>0.02</v>
      </c>
      <c r="AH18">
        <v>0.06</v>
      </c>
      <c r="AI18" s="53">
        <v>0.1</v>
      </c>
      <c r="AL18">
        <v>11.02</v>
      </c>
      <c r="AM18">
        <v>0.05</v>
      </c>
      <c r="AO18">
        <v>30.22</v>
      </c>
      <c r="AR18">
        <v>4.8</v>
      </c>
      <c r="AS18">
        <v>0.7</v>
      </c>
      <c r="AT18">
        <v>106.7</v>
      </c>
      <c r="AW18">
        <v>0.49</v>
      </c>
      <c r="AX18">
        <v>1.66</v>
      </c>
      <c r="AZ18">
        <v>1.08</v>
      </c>
      <c r="BC18" s="53">
        <v>1</v>
      </c>
      <c r="BD18">
        <v>0.5</v>
      </c>
      <c r="BE18">
        <v>1.78</v>
      </c>
      <c r="BF18">
        <v>0.8</v>
      </c>
      <c r="BH18">
        <v>0.66</v>
      </c>
      <c r="BJ18">
        <v>2.02</v>
      </c>
      <c r="BL18">
        <v>1.67</v>
      </c>
      <c r="BM18">
        <v>0.98</v>
      </c>
      <c r="BN18" s="61">
        <v>11.2</v>
      </c>
      <c r="BO18">
        <v>5.28</v>
      </c>
      <c r="BP18" s="103">
        <v>27.8</v>
      </c>
    </row>
    <row r="19" spans="1:68" x14ac:dyDescent="0.2">
      <c r="A19" s="50">
        <f t="shared" si="1"/>
        <v>14</v>
      </c>
      <c r="B19" s="2" t="s">
        <v>2635</v>
      </c>
      <c r="C19" s="2" t="s">
        <v>2838</v>
      </c>
      <c r="E19" t="s">
        <v>2633</v>
      </c>
      <c r="F19" s="2" t="s">
        <v>2636</v>
      </c>
      <c r="G19" s="61" t="s">
        <v>784</v>
      </c>
      <c r="H19" s="19">
        <v>10.9</v>
      </c>
      <c r="I19" s="19">
        <v>301.3</v>
      </c>
      <c r="J19" s="19">
        <v>7.28</v>
      </c>
      <c r="K19" s="66">
        <v>194</v>
      </c>
      <c r="P19">
        <v>8.9</v>
      </c>
      <c r="U19" s="193">
        <f t="shared" si="0"/>
        <v>271.64733999999999</v>
      </c>
      <c r="W19" s="53">
        <v>6.5</v>
      </c>
      <c r="X19" s="55">
        <v>15</v>
      </c>
      <c r="Y19">
        <v>34.840000000000003</v>
      </c>
      <c r="Z19">
        <v>6.7</v>
      </c>
      <c r="AA19">
        <v>26.6</v>
      </c>
      <c r="AB19" s="61">
        <v>159.19999999999999</v>
      </c>
      <c r="AC19">
        <v>8.3999999999999995E-3</v>
      </c>
      <c r="AD19">
        <v>1.1599999999999999</v>
      </c>
      <c r="AE19">
        <v>9.4E-2</v>
      </c>
      <c r="AF19">
        <v>0.02</v>
      </c>
      <c r="AG19">
        <v>0.04</v>
      </c>
      <c r="AH19">
        <v>0.06</v>
      </c>
      <c r="AI19">
        <v>0.06</v>
      </c>
      <c r="AL19">
        <v>5.34</v>
      </c>
      <c r="AO19">
        <v>15.93</v>
      </c>
      <c r="AR19">
        <v>11.2</v>
      </c>
      <c r="AS19">
        <v>0.9</v>
      </c>
      <c r="AT19">
        <v>52.3</v>
      </c>
      <c r="AX19">
        <v>1.89</v>
      </c>
      <c r="AZ19">
        <v>2.14</v>
      </c>
      <c r="BC19">
        <v>1.75</v>
      </c>
      <c r="BE19">
        <v>1.48</v>
      </c>
      <c r="BF19">
        <v>0.5</v>
      </c>
      <c r="BG19">
        <v>5.7</v>
      </c>
      <c r="BH19">
        <v>0.62</v>
      </c>
      <c r="BJ19" s="53">
        <v>1.4</v>
      </c>
      <c r="BL19">
        <v>0.57999999999999996</v>
      </c>
      <c r="BM19">
        <v>0.68</v>
      </c>
      <c r="BN19" s="61">
        <v>13.8</v>
      </c>
      <c r="BO19">
        <v>6.31</v>
      </c>
      <c r="BP19" s="103">
        <v>8.6999999999999993</v>
      </c>
    </row>
    <row r="20" spans="1:68" x14ac:dyDescent="0.2">
      <c r="A20" s="50">
        <f t="shared" si="1"/>
        <v>15</v>
      </c>
      <c r="B20" s="2" t="s">
        <v>2637</v>
      </c>
      <c r="C20" s="2" t="s">
        <v>2854</v>
      </c>
      <c r="E20" t="s">
        <v>2814</v>
      </c>
      <c r="F20" s="2" t="s">
        <v>2638</v>
      </c>
      <c r="G20" s="56" t="s">
        <v>783</v>
      </c>
      <c r="H20" s="19">
        <v>10.3</v>
      </c>
      <c r="I20" s="19">
        <v>480.1</v>
      </c>
      <c r="J20" s="19">
        <v>7.34</v>
      </c>
      <c r="K20" s="66">
        <v>193</v>
      </c>
      <c r="P20">
        <v>14.5</v>
      </c>
      <c r="U20" s="193">
        <f t="shared" si="0"/>
        <v>433.03827000000001</v>
      </c>
      <c r="W20">
        <v>9.8800000000000008</v>
      </c>
      <c r="X20">
        <v>18.600000000000001</v>
      </c>
      <c r="Y20">
        <v>72.64</v>
      </c>
      <c r="Z20">
        <v>17.100000000000001</v>
      </c>
      <c r="AA20">
        <v>28.7</v>
      </c>
      <c r="AB20" s="61">
        <v>261.2</v>
      </c>
      <c r="AC20" s="185">
        <v>5.0000000000000001E-3</v>
      </c>
      <c r="AD20" s="53">
        <v>1.1000000000000001</v>
      </c>
      <c r="AE20">
        <v>0.218</v>
      </c>
      <c r="AF20">
        <v>0.02</v>
      </c>
      <c r="AG20">
        <v>0.01</v>
      </c>
      <c r="AH20">
        <v>0.03</v>
      </c>
      <c r="AI20">
        <v>0.12</v>
      </c>
      <c r="AJ20">
        <v>0.03</v>
      </c>
      <c r="AL20">
        <v>6.23</v>
      </c>
      <c r="AM20">
        <v>0.05</v>
      </c>
      <c r="AO20">
        <v>17.010000000000002</v>
      </c>
      <c r="AR20">
        <v>8.1999999999999993</v>
      </c>
      <c r="AS20">
        <v>0.7</v>
      </c>
      <c r="AT20">
        <v>60.9</v>
      </c>
      <c r="AX20">
        <v>1.82</v>
      </c>
      <c r="AZ20">
        <v>1.31</v>
      </c>
      <c r="BC20">
        <v>1.21</v>
      </c>
      <c r="BD20">
        <v>0.5</v>
      </c>
      <c r="BE20">
        <v>1.07</v>
      </c>
      <c r="BH20">
        <v>1.05</v>
      </c>
      <c r="BJ20">
        <v>1.71</v>
      </c>
      <c r="BL20">
        <v>0.55000000000000004</v>
      </c>
      <c r="BM20">
        <v>0.95</v>
      </c>
      <c r="BN20" s="61">
        <v>15.3</v>
      </c>
      <c r="BO20">
        <v>5.37</v>
      </c>
      <c r="BP20" s="103">
        <v>10.6</v>
      </c>
    </row>
    <row r="21" spans="1:68" x14ac:dyDescent="0.2">
      <c r="A21" s="50">
        <f t="shared" si="1"/>
        <v>16</v>
      </c>
      <c r="B21" s="2" t="s">
        <v>2639</v>
      </c>
      <c r="C21" s="2" t="s">
        <v>2840</v>
      </c>
      <c r="E21" t="s">
        <v>2640</v>
      </c>
      <c r="F21" s="2" t="s">
        <v>2641</v>
      </c>
      <c r="G21" s="56" t="s">
        <v>788</v>
      </c>
      <c r="H21" s="19">
        <v>9.6999999999999993</v>
      </c>
      <c r="I21" s="19">
        <v>321.89999999999998</v>
      </c>
      <c r="J21" s="19">
        <v>7.09</v>
      </c>
      <c r="K21" s="66">
        <v>136</v>
      </c>
      <c r="P21">
        <v>8.8000000000000007</v>
      </c>
      <c r="U21" s="193">
        <f t="shared" si="0"/>
        <v>278.35240999999991</v>
      </c>
      <c r="W21">
        <v>8.98</v>
      </c>
      <c r="X21">
        <v>13.7</v>
      </c>
      <c r="Y21">
        <v>39.64</v>
      </c>
      <c r="Z21">
        <v>13.8</v>
      </c>
      <c r="AA21">
        <v>23.5</v>
      </c>
      <c r="AB21" s="61">
        <v>156.80000000000001</v>
      </c>
      <c r="AC21">
        <v>1.0699999999999999E-2</v>
      </c>
      <c r="AD21">
        <v>1.1299999999999999</v>
      </c>
      <c r="AE21">
        <v>0.153</v>
      </c>
      <c r="AF21">
        <v>0.03</v>
      </c>
      <c r="AG21">
        <v>0.15</v>
      </c>
      <c r="AH21">
        <v>0.13</v>
      </c>
      <c r="AI21">
        <v>0.09</v>
      </c>
      <c r="AJ21">
        <v>0.03</v>
      </c>
      <c r="AL21">
        <v>4.58</v>
      </c>
      <c r="AM21">
        <v>0.06</v>
      </c>
      <c r="AO21">
        <v>15.48</v>
      </c>
      <c r="AR21" s="55">
        <v>10</v>
      </c>
      <c r="AS21" s="55">
        <v>1</v>
      </c>
      <c r="AT21">
        <v>51.1</v>
      </c>
      <c r="AW21">
        <v>0.57999999999999996</v>
      </c>
      <c r="AX21">
        <v>1.68</v>
      </c>
      <c r="AZ21">
        <v>1.97</v>
      </c>
      <c r="BA21">
        <v>0.05</v>
      </c>
      <c r="BC21">
        <v>1.68</v>
      </c>
      <c r="BE21">
        <v>1.45</v>
      </c>
      <c r="BF21">
        <v>0.5</v>
      </c>
      <c r="BG21">
        <v>5.0999999999999996</v>
      </c>
      <c r="BH21">
        <v>0.62</v>
      </c>
      <c r="BJ21">
        <v>1.59</v>
      </c>
      <c r="BL21">
        <v>0.59</v>
      </c>
      <c r="BM21" s="53">
        <v>0.5</v>
      </c>
      <c r="BN21" s="61">
        <v>10.3</v>
      </c>
      <c r="BO21">
        <v>4.29</v>
      </c>
      <c r="BP21" s="103">
        <v>14.9</v>
      </c>
    </row>
    <row r="22" spans="1:68" x14ac:dyDescent="0.2">
      <c r="A22" s="50">
        <f t="shared" si="1"/>
        <v>17</v>
      </c>
      <c r="B22" s="2" t="s">
        <v>2642</v>
      </c>
      <c r="C22" s="2" t="s">
        <v>1337</v>
      </c>
      <c r="D22" s="2" t="s">
        <v>2877</v>
      </c>
      <c r="E22" t="s">
        <v>2640</v>
      </c>
      <c r="F22" s="2" t="s">
        <v>2643</v>
      </c>
      <c r="G22" s="56" t="s">
        <v>782</v>
      </c>
      <c r="H22" s="19">
        <v>9.3000000000000007</v>
      </c>
      <c r="I22" s="19">
        <v>164.2</v>
      </c>
      <c r="J22" s="19">
        <v>6.76</v>
      </c>
      <c r="K22" s="66">
        <v>135</v>
      </c>
      <c r="P22">
        <v>3.5</v>
      </c>
      <c r="U22" s="193">
        <f t="shared" si="0"/>
        <v>129.92081999999999</v>
      </c>
      <c r="W22">
        <v>6.11</v>
      </c>
      <c r="X22">
        <v>4.24</v>
      </c>
      <c r="Y22">
        <v>18.05</v>
      </c>
      <c r="Z22">
        <v>10.29</v>
      </c>
      <c r="AA22">
        <v>9.65</v>
      </c>
      <c r="AB22" s="61">
        <v>63.08</v>
      </c>
      <c r="AC22" s="185">
        <v>6.0000000000000001E-3</v>
      </c>
      <c r="AD22">
        <v>1.02</v>
      </c>
      <c r="AE22">
        <v>4.5999999999999999E-2</v>
      </c>
      <c r="AF22">
        <v>3.2000000000000001E-2</v>
      </c>
      <c r="AG22">
        <v>0.875</v>
      </c>
      <c r="AH22">
        <v>0.307</v>
      </c>
      <c r="AI22" s="71">
        <v>0.05</v>
      </c>
      <c r="AJ22">
        <v>5.0999999999999997E-2</v>
      </c>
      <c r="AL22">
        <v>3.7469999999999999</v>
      </c>
      <c r="AM22">
        <v>6.6000000000000003E-2</v>
      </c>
      <c r="AO22">
        <v>12.15</v>
      </c>
      <c r="AR22">
        <v>66.900000000000006</v>
      </c>
      <c r="AS22">
        <v>1.29</v>
      </c>
      <c r="AT22">
        <v>51.3</v>
      </c>
      <c r="AV22">
        <v>0.12</v>
      </c>
      <c r="AW22">
        <v>2.88</v>
      </c>
      <c r="AZ22">
        <v>3.82</v>
      </c>
      <c r="BC22">
        <v>7.14</v>
      </c>
      <c r="BE22">
        <v>1.88</v>
      </c>
      <c r="BF22">
        <v>0.53</v>
      </c>
      <c r="BH22">
        <v>0.55000000000000004</v>
      </c>
      <c r="BJ22" s="53">
        <v>1.2</v>
      </c>
      <c r="BM22" s="53">
        <v>0.5</v>
      </c>
      <c r="BN22" s="61">
        <v>12.71</v>
      </c>
      <c r="BO22">
        <v>6.43</v>
      </c>
      <c r="BP22" s="103">
        <v>26.3</v>
      </c>
    </row>
    <row r="23" spans="1:68" x14ac:dyDescent="0.2">
      <c r="A23" s="50">
        <f t="shared" si="1"/>
        <v>18</v>
      </c>
      <c r="B23" s="2" t="s">
        <v>2644</v>
      </c>
      <c r="C23" s="2" t="s">
        <v>2645</v>
      </c>
      <c r="E23" t="s">
        <v>1329</v>
      </c>
      <c r="F23" s="2" t="s">
        <v>2646</v>
      </c>
      <c r="G23" s="56" t="s">
        <v>781</v>
      </c>
      <c r="H23" s="19">
        <v>8.9</v>
      </c>
      <c r="I23" s="19">
        <v>203.2</v>
      </c>
      <c r="J23" s="19">
        <v>6.83</v>
      </c>
      <c r="K23" s="66">
        <v>157</v>
      </c>
      <c r="P23" s="55">
        <v>4.7</v>
      </c>
      <c r="U23" s="193">
        <f t="shared" si="0"/>
        <v>179.68709999999996</v>
      </c>
      <c r="W23" s="53">
        <v>8.25</v>
      </c>
      <c r="X23" s="55">
        <v>6</v>
      </c>
      <c r="Y23" s="53">
        <v>23.6</v>
      </c>
      <c r="Z23">
        <v>8.6999999999999993</v>
      </c>
      <c r="AA23">
        <v>15.9</v>
      </c>
      <c r="AB23" s="61">
        <v>83.06</v>
      </c>
      <c r="AC23">
        <v>1.35E-2</v>
      </c>
      <c r="AD23">
        <v>0.75</v>
      </c>
      <c r="AE23">
        <v>5.7000000000000002E-2</v>
      </c>
      <c r="AF23">
        <v>0.03</v>
      </c>
      <c r="AG23">
        <v>0.39</v>
      </c>
      <c r="AH23">
        <v>0.28999999999999998</v>
      </c>
      <c r="AI23">
        <v>7.0000000000000007E-2</v>
      </c>
      <c r="AJ23">
        <v>0.04</v>
      </c>
      <c r="AL23">
        <v>6.27</v>
      </c>
      <c r="AM23">
        <v>0.05</v>
      </c>
      <c r="AO23">
        <v>26.2</v>
      </c>
      <c r="AR23">
        <v>4.7</v>
      </c>
      <c r="AS23">
        <v>1.4</v>
      </c>
      <c r="AW23">
        <v>1.66</v>
      </c>
      <c r="AZ23">
        <v>1.68</v>
      </c>
      <c r="BC23">
        <v>2.5299999999999998</v>
      </c>
      <c r="BF23">
        <v>0.6</v>
      </c>
      <c r="BG23">
        <v>0.96</v>
      </c>
      <c r="BJ23">
        <v>2.38</v>
      </c>
      <c r="BM23">
        <v>0.69</v>
      </c>
      <c r="BO23">
        <v>6.11</v>
      </c>
      <c r="BP23" s="103">
        <v>14.9</v>
      </c>
    </row>
  </sheetData>
  <mergeCells count="11">
    <mergeCell ref="T3:U3"/>
    <mergeCell ref="C3:E3"/>
    <mergeCell ref="BO2:BS2"/>
    <mergeCell ref="BT2:CC2"/>
    <mergeCell ref="CD2:CU2"/>
    <mergeCell ref="B2:E2"/>
    <mergeCell ref="F2:G2"/>
    <mergeCell ref="H2:V2"/>
    <mergeCell ref="W2:AB2"/>
    <mergeCell ref="AC2:AP2"/>
    <mergeCell ref="AQ2:BN2"/>
  </mergeCells>
  <conditionalFormatting sqref="E6:E23">
    <cfRule type="containsText" dxfId="1" priority="13" operator="containsText" text="Tertiary">
      <formula>NOT(ISERROR(SEARCH("Tertiary",E6)))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O42"/>
  <sheetViews>
    <sheetView zoomScale="80" zoomScaleNormal="80" workbookViewId="0">
      <pane ySplit="5" topLeftCell="A6" activePane="bottomLeft" state="frozen"/>
      <selection pane="bottomLeft"/>
    </sheetView>
  </sheetViews>
  <sheetFormatPr baseColWidth="10" defaultColWidth="11.42578125" defaultRowHeight="12.75" x14ac:dyDescent="0.2"/>
  <cols>
    <col min="1" max="1" width="5.7109375" style="50" customWidth="1"/>
    <col min="2" max="3" width="28.5703125" customWidth="1"/>
    <col min="4" max="4" width="26.42578125" customWidth="1"/>
    <col min="5" max="5" width="30.7109375" customWidth="1"/>
    <col min="6" max="10" width="11.42578125" style="19" customWidth="1"/>
    <col min="11" max="11" width="19.5703125" style="19" customWidth="1"/>
    <col min="12" max="14" width="11.42578125" style="19" customWidth="1"/>
    <col min="15" max="16" width="14.28515625" style="19" customWidth="1"/>
    <col min="17" max="17" width="31.42578125" customWidth="1"/>
    <col min="18" max="18" width="41.5703125" customWidth="1"/>
    <col min="19" max="19" width="36.28515625" customWidth="1"/>
    <col min="20" max="20" width="14.28515625" style="19" customWidth="1"/>
    <col min="21" max="21" width="3.140625" style="73" customWidth="1"/>
    <col min="22" max="22" width="21.42578125" customWidth="1"/>
    <col min="23" max="23" width="35.7109375" customWidth="1"/>
    <col min="24" max="24" width="28.5703125" style="61" customWidth="1"/>
    <col min="25" max="25" width="11.42578125" style="19" customWidth="1"/>
    <col min="26" max="26" width="19" style="19" customWidth="1"/>
    <col min="27" max="27" width="11.42578125" style="19" customWidth="1"/>
    <col min="28" max="28" width="11.42578125" style="66" customWidth="1"/>
    <col min="29" max="29" width="11.42578125" style="19" customWidth="1"/>
    <col min="30" max="30" width="19.85546875" style="19" bestFit="1" customWidth="1"/>
    <col min="31" max="31" width="11.42578125" style="19" customWidth="1"/>
    <col min="32" max="32" width="11.42578125" style="66" customWidth="1"/>
    <col min="33" max="34" width="11.42578125" customWidth="1"/>
    <col min="35" max="35" width="12.140625" style="19" customWidth="1"/>
    <col min="36" max="36" width="11.42578125" customWidth="1"/>
    <col min="37" max="38" width="12.140625" customWidth="1"/>
    <col min="39" max="39" width="12.140625" style="61" customWidth="1"/>
    <col min="40" max="44" width="11.42578125" customWidth="1"/>
    <col min="45" max="45" width="17.140625" style="61" customWidth="1"/>
    <col min="46" max="58" width="11.42578125" customWidth="1"/>
    <col min="59" max="59" width="11.42578125" style="61" customWidth="1"/>
    <col min="60" max="82" width="11.42578125" customWidth="1"/>
    <col min="83" max="83" width="11.42578125" style="61" customWidth="1"/>
    <col min="84" max="84" width="11.42578125" customWidth="1"/>
    <col min="85" max="85" width="11.42578125" style="103" customWidth="1"/>
    <col min="86" max="87" width="11.42578125" customWidth="1"/>
    <col min="88" max="88" width="11.42578125" style="61" customWidth="1"/>
    <col min="89" max="97" width="11.42578125" customWidth="1"/>
    <col min="98" max="98" width="11.42578125" style="61" customWidth="1"/>
    <col min="99" max="105" width="11.42578125" customWidth="1"/>
    <col min="106" max="107" width="11.42578125" style="19" customWidth="1"/>
    <col min="108" max="115" width="11.42578125" customWidth="1"/>
    <col min="116" max="116" width="11.42578125" style="61" customWidth="1"/>
  </cols>
  <sheetData>
    <row r="1" spans="1:119" x14ac:dyDescent="0.2">
      <c r="A1" s="19"/>
      <c r="X1"/>
      <c r="AM1"/>
      <c r="AS1"/>
      <c r="BG1"/>
      <c r="CE1"/>
      <c r="CJ1"/>
      <c r="CT1"/>
      <c r="DL1"/>
    </row>
    <row r="2" spans="1:119" s="6" customFormat="1" x14ac:dyDescent="0.2">
      <c r="A2" s="301" t="s">
        <v>2762</v>
      </c>
      <c r="B2" s="353" t="s">
        <v>1237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31" t="s">
        <v>1244</v>
      </c>
      <c r="U2" s="331"/>
      <c r="V2" s="331"/>
      <c r="W2" s="331"/>
      <c r="X2" s="332"/>
      <c r="Y2" s="333" t="s">
        <v>1247</v>
      </c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5"/>
      <c r="AN2" s="336" t="s">
        <v>1262</v>
      </c>
      <c r="AO2" s="337"/>
      <c r="AP2" s="337"/>
      <c r="AQ2" s="337"/>
      <c r="AR2" s="337"/>
      <c r="AS2" s="338"/>
      <c r="AT2" s="339" t="s">
        <v>1263</v>
      </c>
      <c r="AU2" s="340"/>
      <c r="AV2" s="340"/>
      <c r="AW2" s="340"/>
      <c r="AX2" s="340"/>
      <c r="AY2" s="340"/>
      <c r="AZ2" s="340"/>
      <c r="BA2" s="340"/>
      <c r="BB2" s="340"/>
      <c r="BC2" s="340"/>
      <c r="BD2" s="340"/>
      <c r="BE2" s="340"/>
      <c r="BF2" s="340"/>
      <c r="BG2" s="341"/>
      <c r="BH2" s="342" t="s">
        <v>1264</v>
      </c>
      <c r="BI2" s="343"/>
      <c r="BJ2" s="343"/>
      <c r="BK2" s="343"/>
      <c r="BL2" s="343"/>
      <c r="BM2" s="343"/>
      <c r="BN2" s="343"/>
      <c r="BO2" s="343"/>
      <c r="BP2" s="343"/>
      <c r="BQ2" s="343"/>
      <c r="BR2" s="343"/>
      <c r="BS2" s="343"/>
      <c r="BT2" s="343"/>
      <c r="BU2" s="343"/>
      <c r="BV2" s="343"/>
      <c r="BW2" s="343"/>
      <c r="BX2" s="343"/>
      <c r="BY2" s="343"/>
      <c r="BZ2" s="343"/>
      <c r="CA2" s="343"/>
      <c r="CB2" s="343"/>
      <c r="CC2" s="343"/>
      <c r="CD2" s="343"/>
      <c r="CE2" s="344"/>
      <c r="CF2" s="345" t="s">
        <v>1312</v>
      </c>
      <c r="CG2" s="346"/>
      <c r="CH2" s="346"/>
      <c r="CI2" s="346"/>
      <c r="CJ2" s="347"/>
      <c r="CK2" s="348" t="s">
        <v>1313</v>
      </c>
      <c r="CL2" s="349"/>
      <c r="CM2" s="349"/>
      <c r="CN2" s="349"/>
      <c r="CO2" s="349"/>
      <c r="CP2" s="349"/>
      <c r="CQ2" s="349"/>
      <c r="CR2" s="349"/>
      <c r="CS2" s="349"/>
      <c r="CT2" s="350"/>
      <c r="CU2" s="351" t="s">
        <v>1314</v>
      </c>
      <c r="CV2" s="352"/>
      <c r="CW2" s="352"/>
      <c r="CX2" s="352"/>
      <c r="CY2" s="352"/>
      <c r="CZ2" s="352"/>
      <c r="DA2" s="352"/>
      <c r="DB2" s="352"/>
      <c r="DC2" s="352"/>
      <c r="DD2" s="352"/>
      <c r="DE2" s="352"/>
      <c r="DF2" s="352"/>
      <c r="DG2" s="352"/>
      <c r="DH2" s="352"/>
      <c r="DI2" s="352"/>
      <c r="DJ2" s="352"/>
      <c r="DK2" s="352"/>
      <c r="DL2" s="352"/>
    </row>
    <row r="3" spans="1:119" ht="12.75" customHeight="1" x14ac:dyDescent="0.2">
      <c r="A3" s="299" t="s">
        <v>10</v>
      </c>
      <c r="B3" s="285" t="s">
        <v>2785</v>
      </c>
      <c r="C3" s="285" t="s">
        <v>2786</v>
      </c>
      <c r="D3" s="285" t="s">
        <v>1234</v>
      </c>
      <c r="E3" s="329" t="s">
        <v>2787</v>
      </c>
      <c r="F3" s="321" t="s">
        <v>1236</v>
      </c>
      <c r="G3" s="322"/>
      <c r="H3" s="321" t="s">
        <v>1236</v>
      </c>
      <c r="I3" s="322"/>
      <c r="J3" s="291" t="s">
        <v>1238</v>
      </c>
      <c r="K3" s="325" t="s">
        <v>3085</v>
      </c>
      <c r="L3" s="291" t="s">
        <v>1239</v>
      </c>
      <c r="M3" s="321" t="s">
        <v>2789</v>
      </c>
      <c r="N3" s="324"/>
      <c r="O3" s="291" t="s">
        <v>1240</v>
      </c>
      <c r="P3" s="291" t="s">
        <v>2801</v>
      </c>
      <c r="Q3" s="321" t="s">
        <v>1242</v>
      </c>
      <c r="R3" s="323"/>
      <c r="S3" s="324"/>
      <c r="T3" s="298" t="s">
        <v>2803</v>
      </c>
      <c r="U3" s="298"/>
      <c r="V3" s="45" t="s">
        <v>11</v>
      </c>
      <c r="W3" s="45" t="s">
        <v>1245</v>
      </c>
      <c r="X3" s="41" t="s">
        <v>1246</v>
      </c>
      <c r="Y3" s="101" t="s">
        <v>1248</v>
      </c>
      <c r="Z3" s="101" t="s">
        <v>1249</v>
      </c>
      <c r="AA3" s="101" t="s">
        <v>1250</v>
      </c>
      <c r="AB3" s="101" t="s">
        <v>2760</v>
      </c>
      <c r="AC3" s="101" t="s">
        <v>2856</v>
      </c>
      <c r="AD3" s="101" t="s">
        <v>2858</v>
      </c>
      <c r="AE3" s="101" t="s">
        <v>1252</v>
      </c>
      <c r="AF3" s="101" t="s">
        <v>1253</v>
      </c>
      <c r="AG3" s="101" t="s">
        <v>1254</v>
      </c>
      <c r="AH3" s="101" t="s">
        <v>1256</v>
      </c>
      <c r="AI3" s="101" t="s">
        <v>2793</v>
      </c>
      <c r="AJ3" s="101" t="s">
        <v>1260</v>
      </c>
      <c r="AK3" s="328" t="s">
        <v>1257</v>
      </c>
      <c r="AL3" s="328"/>
      <c r="AM3" s="240" t="s">
        <v>2796</v>
      </c>
      <c r="AN3" s="20" t="s">
        <v>1265</v>
      </c>
      <c r="AO3" s="20" t="s">
        <v>18</v>
      </c>
      <c r="AP3" s="20" t="s">
        <v>20</v>
      </c>
      <c r="AQ3" s="20" t="s">
        <v>1266</v>
      </c>
      <c r="AR3" s="20" t="s">
        <v>1267</v>
      </c>
      <c r="AS3" s="21" t="s">
        <v>1268</v>
      </c>
      <c r="AT3" s="54" t="s">
        <v>35</v>
      </c>
      <c r="AU3" s="5" t="s">
        <v>1269</v>
      </c>
      <c r="AV3" s="54" t="s">
        <v>38</v>
      </c>
      <c r="AW3" s="5" t="s">
        <v>16</v>
      </c>
      <c r="AX3" s="5" t="s">
        <v>1270</v>
      </c>
      <c r="AY3" s="5" t="s">
        <v>1271</v>
      </c>
      <c r="AZ3" s="5" t="s">
        <v>1272</v>
      </c>
      <c r="BA3" s="5" t="s">
        <v>1273</v>
      </c>
      <c r="BB3" s="5" t="s">
        <v>1274</v>
      </c>
      <c r="BC3" s="5" t="s">
        <v>1275</v>
      </c>
      <c r="BD3" s="5" t="s">
        <v>1276</v>
      </c>
      <c r="BE3" s="5" t="s">
        <v>1256</v>
      </c>
      <c r="BF3" s="5" t="s">
        <v>1277</v>
      </c>
      <c r="BG3" s="11" t="s">
        <v>1278</v>
      </c>
      <c r="BH3" s="27" t="s">
        <v>1279</v>
      </c>
      <c r="BI3" s="26" t="s">
        <v>31</v>
      </c>
      <c r="BJ3" s="27" t="s">
        <v>1280</v>
      </c>
      <c r="BK3" s="26" t="s">
        <v>32</v>
      </c>
      <c r="BL3" s="26" t="s">
        <v>33</v>
      </c>
      <c r="BM3" s="26" t="s">
        <v>34</v>
      </c>
      <c r="BN3" s="27" t="s">
        <v>1281</v>
      </c>
      <c r="BO3" s="27" t="s">
        <v>1282</v>
      </c>
      <c r="BP3" s="27" t="s">
        <v>1283</v>
      </c>
      <c r="BQ3" s="27" t="s">
        <v>1284</v>
      </c>
      <c r="BR3" s="27" t="s">
        <v>1285</v>
      </c>
      <c r="BS3" s="27" t="s">
        <v>1286</v>
      </c>
      <c r="BT3" s="26" t="s">
        <v>36</v>
      </c>
      <c r="BU3" s="27" t="s">
        <v>1287</v>
      </c>
      <c r="BV3" s="27" t="s">
        <v>37</v>
      </c>
      <c r="BW3" s="27" t="s">
        <v>1288</v>
      </c>
      <c r="BX3" s="27" t="s">
        <v>1289</v>
      </c>
      <c r="BY3" s="27" t="s">
        <v>1290</v>
      </c>
      <c r="BZ3" s="27" t="s">
        <v>834</v>
      </c>
      <c r="CA3" s="27" t="s">
        <v>1291</v>
      </c>
      <c r="CB3" s="27" t="s">
        <v>39</v>
      </c>
      <c r="CC3" s="27" t="s">
        <v>1292</v>
      </c>
      <c r="CD3" s="27" t="s">
        <v>40</v>
      </c>
      <c r="CE3" s="258" t="s">
        <v>1293</v>
      </c>
      <c r="CF3" s="31" t="s">
        <v>1294</v>
      </c>
      <c r="CG3" s="31" t="s">
        <v>1295</v>
      </c>
      <c r="CH3" s="31" t="s">
        <v>1296</v>
      </c>
      <c r="CI3" s="31" t="s">
        <v>1297</v>
      </c>
      <c r="CJ3" s="33" t="s">
        <v>65</v>
      </c>
      <c r="CK3" s="15" t="s">
        <v>1298</v>
      </c>
      <c r="CL3" s="15" t="s">
        <v>1295</v>
      </c>
      <c r="CM3" s="15" t="s">
        <v>1294</v>
      </c>
      <c r="CN3" s="15" t="s">
        <v>65</v>
      </c>
      <c r="CO3" s="15" t="s">
        <v>66</v>
      </c>
      <c r="CP3" s="15" t="s">
        <v>1299</v>
      </c>
      <c r="CQ3" s="15" t="s">
        <v>1300</v>
      </c>
      <c r="CR3" s="15" t="s">
        <v>1301</v>
      </c>
      <c r="CS3" s="15" t="s">
        <v>1302</v>
      </c>
      <c r="CT3" s="119" t="s">
        <v>1303</v>
      </c>
      <c r="CU3" s="3" t="s">
        <v>1299</v>
      </c>
      <c r="CV3" s="3" t="s">
        <v>79</v>
      </c>
      <c r="CW3" s="3" t="s">
        <v>66</v>
      </c>
      <c r="CX3" s="3" t="s">
        <v>1304</v>
      </c>
      <c r="CY3" s="3" t="s">
        <v>1304</v>
      </c>
      <c r="CZ3" s="3" t="s">
        <v>1294</v>
      </c>
      <c r="DA3" s="3" t="s">
        <v>1305</v>
      </c>
      <c r="DB3" s="236" t="s">
        <v>78</v>
      </c>
      <c r="DC3" s="3" t="s">
        <v>495</v>
      </c>
      <c r="DD3" s="3" t="s">
        <v>1208</v>
      </c>
      <c r="DE3" s="3" t="s">
        <v>1209</v>
      </c>
      <c r="DF3" s="3" t="s">
        <v>1210</v>
      </c>
      <c r="DG3" s="3" t="s">
        <v>1306</v>
      </c>
      <c r="DH3" s="3" t="s">
        <v>1307</v>
      </c>
      <c r="DI3" s="3" t="s">
        <v>1308</v>
      </c>
      <c r="DJ3" s="3" t="s">
        <v>1309</v>
      </c>
      <c r="DK3" s="3" t="s">
        <v>1311</v>
      </c>
      <c r="DL3" s="1" t="s">
        <v>1310</v>
      </c>
    </row>
    <row r="4" spans="1:119" ht="15.75" x14ac:dyDescent="0.3">
      <c r="A4" s="299"/>
      <c r="B4" s="286" t="s">
        <v>1233</v>
      </c>
      <c r="C4" s="288"/>
      <c r="D4" s="286" t="s">
        <v>1235</v>
      </c>
      <c r="E4" s="330"/>
      <c r="F4" s="355" t="s">
        <v>92</v>
      </c>
      <c r="G4" s="356"/>
      <c r="H4" s="319" t="s">
        <v>13</v>
      </c>
      <c r="I4" s="320"/>
      <c r="J4" s="292"/>
      <c r="K4" s="326"/>
      <c r="L4" s="294"/>
      <c r="M4" s="296" t="s">
        <v>2790</v>
      </c>
      <c r="N4" s="38" t="s">
        <v>2791</v>
      </c>
      <c r="O4" s="294" t="s">
        <v>1241</v>
      </c>
      <c r="P4" s="294" t="s">
        <v>2802</v>
      </c>
      <c r="Q4" s="302" t="s">
        <v>1243</v>
      </c>
      <c r="R4" s="303" t="s">
        <v>2817</v>
      </c>
      <c r="S4" s="304" t="s">
        <v>2809</v>
      </c>
      <c r="T4" s="45"/>
      <c r="U4" s="74"/>
      <c r="V4" s="45"/>
      <c r="W4" s="45"/>
      <c r="X4" s="41"/>
      <c r="Y4" s="101"/>
      <c r="Z4" s="101" t="s">
        <v>2855</v>
      </c>
      <c r="AA4" s="101"/>
      <c r="AB4" s="101" t="s">
        <v>1251</v>
      </c>
      <c r="AC4" s="101"/>
      <c r="AD4" s="101" t="s">
        <v>2857</v>
      </c>
      <c r="AE4" s="101"/>
      <c r="AF4" s="101"/>
      <c r="AG4" s="101" t="s">
        <v>1255</v>
      </c>
      <c r="AH4" s="101" t="s">
        <v>1255</v>
      </c>
      <c r="AI4" s="101" t="s">
        <v>2794</v>
      </c>
      <c r="AJ4" s="101" t="s">
        <v>1261</v>
      </c>
      <c r="AK4" s="101" t="s">
        <v>1259</v>
      </c>
      <c r="AL4" s="101" t="s">
        <v>1258</v>
      </c>
      <c r="AM4" s="102" t="s">
        <v>2797</v>
      </c>
      <c r="AN4" s="20" t="s">
        <v>14</v>
      </c>
      <c r="AO4" s="20" t="s">
        <v>19</v>
      </c>
      <c r="AP4" s="20" t="s">
        <v>21</v>
      </c>
      <c r="AQ4" s="22" t="s">
        <v>24</v>
      </c>
      <c r="AR4" s="22" t="s">
        <v>26</v>
      </c>
      <c r="AS4" s="23" t="s">
        <v>29</v>
      </c>
      <c r="AT4" s="5" t="s">
        <v>291</v>
      </c>
      <c r="AU4" s="5" t="s">
        <v>15</v>
      </c>
      <c r="AV4" s="5" t="s">
        <v>292</v>
      </c>
      <c r="AW4" s="5" t="s">
        <v>17</v>
      </c>
      <c r="AX4" s="5" t="s">
        <v>93</v>
      </c>
      <c r="AY4" s="5" t="s">
        <v>94</v>
      </c>
      <c r="AZ4" s="10" t="s">
        <v>23</v>
      </c>
      <c r="BA4" s="10" t="s">
        <v>22</v>
      </c>
      <c r="BB4" s="10" t="s">
        <v>25</v>
      </c>
      <c r="BC4" s="10" t="s">
        <v>27</v>
      </c>
      <c r="BD4" s="10" t="s">
        <v>28</v>
      </c>
      <c r="BE4" s="10" t="s">
        <v>30</v>
      </c>
      <c r="BF4" s="10" t="s">
        <v>62</v>
      </c>
      <c r="BG4" s="13" t="s">
        <v>63</v>
      </c>
      <c r="BH4" s="26" t="s">
        <v>55</v>
      </c>
      <c r="BI4" s="26" t="s">
        <v>41</v>
      </c>
      <c r="BJ4" s="26" t="s">
        <v>43</v>
      </c>
      <c r="BK4" s="26" t="s">
        <v>44</v>
      </c>
      <c r="BL4" s="26" t="s">
        <v>45</v>
      </c>
      <c r="BM4" s="26" t="s">
        <v>47</v>
      </c>
      <c r="BN4" s="26" t="s">
        <v>49</v>
      </c>
      <c r="BO4" s="26" t="s">
        <v>48</v>
      </c>
      <c r="BP4" s="27" t="s">
        <v>289</v>
      </c>
      <c r="BQ4" s="26" t="s">
        <v>50</v>
      </c>
      <c r="BR4" s="26" t="s">
        <v>53</v>
      </c>
      <c r="BS4" s="26" t="s">
        <v>51</v>
      </c>
      <c r="BT4" s="26" t="s">
        <v>52</v>
      </c>
      <c r="BU4" s="26" t="s">
        <v>46</v>
      </c>
      <c r="BV4" s="27" t="s">
        <v>290</v>
      </c>
      <c r="BW4" s="26" t="s">
        <v>42</v>
      </c>
      <c r="BX4" s="26" t="s">
        <v>54</v>
      </c>
      <c r="BY4" s="26" t="s">
        <v>61</v>
      </c>
      <c r="BZ4" s="27" t="s">
        <v>835</v>
      </c>
      <c r="CA4" s="26" t="s">
        <v>57</v>
      </c>
      <c r="CB4" s="26" t="s">
        <v>56</v>
      </c>
      <c r="CC4" s="26" t="s">
        <v>58</v>
      </c>
      <c r="CD4" s="26" t="s">
        <v>59</v>
      </c>
      <c r="CE4" s="28" t="s">
        <v>60</v>
      </c>
      <c r="CF4" s="31" t="s">
        <v>67</v>
      </c>
      <c r="CG4" s="31" t="s">
        <v>2798</v>
      </c>
      <c r="CH4" s="32" t="s">
        <v>68</v>
      </c>
      <c r="CI4" s="32" t="s">
        <v>69</v>
      </c>
      <c r="CJ4" s="33" t="s">
        <v>70</v>
      </c>
      <c r="CK4" s="15" t="s">
        <v>69</v>
      </c>
      <c r="CL4" s="15" t="s">
        <v>71</v>
      </c>
      <c r="CM4" s="15" t="s">
        <v>67</v>
      </c>
      <c r="CN4" s="15" t="s">
        <v>70</v>
      </c>
      <c r="CO4" s="15" t="s">
        <v>72</v>
      </c>
      <c r="CP4" s="15" t="s">
        <v>73</v>
      </c>
      <c r="CQ4" s="15" t="s">
        <v>74</v>
      </c>
      <c r="CR4" s="15" t="s">
        <v>75</v>
      </c>
      <c r="CS4" s="15" t="s">
        <v>1029</v>
      </c>
      <c r="CT4" s="16" t="s">
        <v>76</v>
      </c>
      <c r="CU4" s="115" t="s">
        <v>957</v>
      </c>
      <c r="CV4" s="36" t="s">
        <v>85</v>
      </c>
      <c r="CW4" s="3" t="s">
        <v>88</v>
      </c>
      <c r="CX4" s="36" t="s">
        <v>612</v>
      </c>
      <c r="CY4" s="36" t="s">
        <v>859</v>
      </c>
      <c r="CZ4" s="116" t="s">
        <v>86</v>
      </c>
      <c r="DA4" s="36" t="s">
        <v>1207</v>
      </c>
      <c r="DB4" s="236" t="s">
        <v>494</v>
      </c>
      <c r="DC4" s="3" t="s">
        <v>496</v>
      </c>
      <c r="DD4" s="36" t="s">
        <v>1211</v>
      </c>
      <c r="DE4" s="36" t="s">
        <v>1212</v>
      </c>
      <c r="DF4" s="36" t="s">
        <v>1213</v>
      </c>
      <c r="DG4" s="36" t="s">
        <v>80</v>
      </c>
      <c r="DH4" s="36" t="s">
        <v>81</v>
      </c>
      <c r="DI4" s="36" t="s">
        <v>82</v>
      </c>
      <c r="DJ4" s="36" t="s">
        <v>2761</v>
      </c>
      <c r="DK4" s="36" t="s">
        <v>84</v>
      </c>
      <c r="DL4" s="237" t="s">
        <v>83</v>
      </c>
    </row>
    <row r="5" spans="1:119" s="7" customFormat="1" ht="16.5" thickBot="1" x14ac:dyDescent="0.35">
      <c r="A5" s="300"/>
      <c r="B5" s="287"/>
      <c r="C5" s="287"/>
      <c r="D5" s="287"/>
      <c r="E5" s="287"/>
      <c r="F5" s="289" t="s">
        <v>90</v>
      </c>
      <c r="G5" s="290" t="s">
        <v>91</v>
      </c>
      <c r="H5" s="289" t="s">
        <v>8</v>
      </c>
      <c r="I5" s="290" t="s">
        <v>9</v>
      </c>
      <c r="J5" s="293" t="s">
        <v>2788</v>
      </c>
      <c r="K5" s="327"/>
      <c r="L5" s="295" t="s">
        <v>2792</v>
      </c>
      <c r="M5" s="289" t="s">
        <v>2792</v>
      </c>
      <c r="N5" s="290" t="s">
        <v>2792</v>
      </c>
      <c r="O5" s="295" t="s">
        <v>2788</v>
      </c>
      <c r="P5" s="295" t="s">
        <v>89</v>
      </c>
      <c r="Q5" s="297"/>
      <c r="R5" s="39"/>
      <c r="S5" s="40"/>
      <c r="T5" s="46" t="s">
        <v>1358</v>
      </c>
      <c r="U5" s="75" t="s">
        <v>10</v>
      </c>
      <c r="V5" s="42"/>
      <c r="W5" s="42"/>
      <c r="X5" s="43"/>
      <c r="Y5" s="8" t="s">
        <v>0</v>
      </c>
      <c r="Z5" s="8" t="s">
        <v>2</v>
      </c>
      <c r="AA5" s="8" t="s">
        <v>1</v>
      </c>
      <c r="AB5" s="8" t="s">
        <v>3</v>
      </c>
      <c r="AC5" s="8" t="s">
        <v>7</v>
      </c>
      <c r="AD5" s="8" t="s">
        <v>0</v>
      </c>
      <c r="AE5" s="8" t="s">
        <v>678</v>
      </c>
      <c r="AF5" s="8" t="s">
        <v>4</v>
      </c>
      <c r="AG5" s="8" t="s">
        <v>64</v>
      </c>
      <c r="AH5" s="8" t="s">
        <v>64</v>
      </c>
      <c r="AI5" s="8" t="s">
        <v>2795</v>
      </c>
      <c r="AJ5" s="8" t="s">
        <v>5</v>
      </c>
      <c r="AK5" s="8" t="s">
        <v>5</v>
      </c>
      <c r="AL5" s="8" t="s">
        <v>5</v>
      </c>
      <c r="AM5" s="14" t="s">
        <v>1224</v>
      </c>
      <c r="AN5" s="24" t="s">
        <v>5</v>
      </c>
      <c r="AO5" s="24" t="s">
        <v>5</v>
      </c>
      <c r="AP5" s="24" t="s">
        <v>5</v>
      </c>
      <c r="AQ5" s="24" t="s">
        <v>5</v>
      </c>
      <c r="AR5" s="24" t="s">
        <v>5</v>
      </c>
      <c r="AS5" s="25" t="s">
        <v>5</v>
      </c>
      <c r="AT5" s="9" t="s">
        <v>5</v>
      </c>
      <c r="AU5" s="9" t="s">
        <v>5</v>
      </c>
      <c r="AV5" s="9" t="s">
        <v>5</v>
      </c>
      <c r="AW5" s="9" t="s">
        <v>5</v>
      </c>
      <c r="AX5" s="9" t="s">
        <v>5</v>
      </c>
      <c r="AY5" s="9" t="s">
        <v>5</v>
      </c>
      <c r="AZ5" s="9" t="s">
        <v>5</v>
      </c>
      <c r="BA5" s="9" t="s">
        <v>5</v>
      </c>
      <c r="BB5" s="9" t="s">
        <v>5</v>
      </c>
      <c r="BC5" s="9" t="s">
        <v>5</v>
      </c>
      <c r="BD5" s="9" t="s">
        <v>5</v>
      </c>
      <c r="BE5" s="9" t="s">
        <v>5</v>
      </c>
      <c r="BF5" s="9" t="s">
        <v>5</v>
      </c>
      <c r="BG5" s="12" t="s">
        <v>5</v>
      </c>
      <c r="BH5" s="29" t="s">
        <v>6</v>
      </c>
      <c r="BI5" s="29" t="s">
        <v>6</v>
      </c>
      <c r="BJ5" s="29" t="s">
        <v>6</v>
      </c>
      <c r="BK5" s="29" t="s">
        <v>6</v>
      </c>
      <c r="BL5" s="29" t="s">
        <v>6</v>
      </c>
      <c r="BM5" s="29" t="s">
        <v>6</v>
      </c>
      <c r="BN5" s="29" t="s">
        <v>6</v>
      </c>
      <c r="BO5" s="29" t="s">
        <v>6</v>
      </c>
      <c r="BP5" s="29" t="s">
        <v>6</v>
      </c>
      <c r="BQ5" s="29" t="s">
        <v>6</v>
      </c>
      <c r="BR5" s="29" t="s">
        <v>6</v>
      </c>
      <c r="BS5" s="29" t="s">
        <v>6</v>
      </c>
      <c r="BT5" s="29" t="s">
        <v>6</v>
      </c>
      <c r="BU5" s="29" t="s">
        <v>6</v>
      </c>
      <c r="BV5" s="29" t="s">
        <v>6</v>
      </c>
      <c r="BW5" s="29" t="s">
        <v>6</v>
      </c>
      <c r="BX5" s="29" t="s">
        <v>6</v>
      </c>
      <c r="BY5" s="29" t="s">
        <v>6</v>
      </c>
      <c r="BZ5" s="29" t="s">
        <v>6</v>
      </c>
      <c r="CA5" s="29" t="s">
        <v>6</v>
      </c>
      <c r="CB5" s="29" t="s">
        <v>6</v>
      </c>
      <c r="CC5" s="29" t="s">
        <v>6</v>
      </c>
      <c r="CD5" s="29" t="s">
        <v>6</v>
      </c>
      <c r="CE5" s="30" t="s">
        <v>6</v>
      </c>
      <c r="CF5" s="34" t="s">
        <v>5</v>
      </c>
      <c r="CG5" s="34" t="s">
        <v>5</v>
      </c>
      <c r="CH5" s="34" t="s">
        <v>5</v>
      </c>
      <c r="CI5" s="34" t="s">
        <v>5</v>
      </c>
      <c r="CJ5" s="35" t="s">
        <v>5</v>
      </c>
      <c r="CK5" s="17" t="s">
        <v>77</v>
      </c>
      <c r="CL5" s="17" t="s">
        <v>77</v>
      </c>
      <c r="CM5" s="17" t="s">
        <v>77</v>
      </c>
      <c r="CN5" s="17" t="s">
        <v>77</v>
      </c>
      <c r="CO5" s="17" t="s">
        <v>77</v>
      </c>
      <c r="CP5" s="17" t="s">
        <v>77</v>
      </c>
      <c r="CQ5" s="17" t="s">
        <v>77</v>
      </c>
      <c r="CR5" s="17" t="s">
        <v>77</v>
      </c>
      <c r="CS5" s="17" t="s">
        <v>77</v>
      </c>
      <c r="CT5" s="18" t="s">
        <v>77</v>
      </c>
      <c r="CU5" s="284" t="s">
        <v>1205</v>
      </c>
      <c r="CV5" s="284" t="s">
        <v>87</v>
      </c>
      <c r="CW5" s="284" t="s">
        <v>1</v>
      </c>
      <c r="CX5" s="284" t="s">
        <v>1204</v>
      </c>
      <c r="CY5" s="284" t="s">
        <v>1203</v>
      </c>
      <c r="CZ5" s="284" t="s">
        <v>1205</v>
      </c>
      <c r="DA5" s="284" t="s">
        <v>1206</v>
      </c>
      <c r="DB5" s="284" t="s">
        <v>2799</v>
      </c>
      <c r="DC5" s="284" t="s">
        <v>2799</v>
      </c>
      <c r="DD5" s="284" t="s">
        <v>2799</v>
      </c>
      <c r="DE5" s="284" t="s">
        <v>2799</v>
      </c>
      <c r="DF5" s="284" t="s">
        <v>2799</v>
      </c>
      <c r="DG5" s="284" t="s">
        <v>2799</v>
      </c>
      <c r="DH5" s="284" t="s">
        <v>2799</v>
      </c>
      <c r="DI5" s="284" t="s">
        <v>2799</v>
      </c>
      <c r="DJ5" s="284" t="s">
        <v>2799</v>
      </c>
      <c r="DK5" s="284" t="s">
        <v>2799</v>
      </c>
      <c r="DL5" s="284" t="s">
        <v>2799</v>
      </c>
    </row>
    <row r="6" spans="1:119" x14ac:dyDescent="0.2">
      <c r="A6" s="50">
        <v>1</v>
      </c>
      <c r="B6" t="s">
        <v>806</v>
      </c>
      <c r="C6" t="s">
        <v>807</v>
      </c>
      <c r="F6" s="19">
        <v>3400350</v>
      </c>
      <c r="G6" s="19">
        <v>5296485</v>
      </c>
      <c r="J6" s="211">
        <v>434</v>
      </c>
      <c r="K6" s="19" t="s">
        <v>1334</v>
      </c>
      <c r="L6" s="108">
        <v>502</v>
      </c>
      <c r="Q6" t="s">
        <v>1339</v>
      </c>
      <c r="R6" t="s">
        <v>273</v>
      </c>
      <c r="S6" t="s">
        <v>1324</v>
      </c>
      <c r="W6" t="s">
        <v>2647</v>
      </c>
      <c r="Y6" s="108">
        <v>25.8</v>
      </c>
      <c r="AA6" s="47">
        <v>7.4</v>
      </c>
      <c r="AK6">
        <v>396.18</v>
      </c>
      <c r="AL6" s="193">
        <f t="shared" ref="AL6:AL42" si="0">SUM(AN6:BG6)+SUM(BH6:CE6)/1000</f>
        <v>389.21</v>
      </c>
      <c r="AN6" s="53">
        <v>40.5</v>
      </c>
      <c r="AO6" s="53">
        <v>7.5</v>
      </c>
      <c r="AP6" s="53">
        <v>46.5</v>
      </c>
      <c r="AQ6" s="53">
        <v>11.5</v>
      </c>
      <c r="AR6" s="53">
        <v>92.4</v>
      </c>
      <c r="AS6" s="59">
        <v>162.19999999999999</v>
      </c>
      <c r="AU6" s="53">
        <v>3.4</v>
      </c>
      <c r="AZ6" s="53">
        <v>0.9</v>
      </c>
      <c r="BA6">
        <v>0.01</v>
      </c>
      <c r="BF6" s="53">
        <v>24.3</v>
      </c>
    </row>
    <row r="7" spans="1:119" x14ac:dyDescent="0.2">
      <c r="A7" s="50">
        <f>A6+1</f>
        <v>2</v>
      </c>
      <c r="B7" t="s">
        <v>802</v>
      </c>
      <c r="C7" t="s">
        <v>837</v>
      </c>
      <c r="F7" s="19">
        <v>3469508</v>
      </c>
      <c r="G7" s="19">
        <v>5444356</v>
      </c>
      <c r="J7" s="211">
        <v>111</v>
      </c>
      <c r="K7" s="19" t="s">
        <v>1334</v>
      </c>
      <c r="L7" s="108">
        <v>1870</v>
      </c>
      <c r="Q7" t="s">
        <v>1339</v>
      </c>
      <c r="R7" t="s">
        <v>273</v>
      </c>
      <c r="S7" t="s">
        <v>1324</v>
      </c>
      <c r="U7" s="73">
        <v>1</v>
      </c>
      <c r="W7" t="s">
        <v>2647</v>
      </c>
      <c r="Y7" s="108">
        <v>85.1</v>
      </c>
      <c r="AA7" s="47">
        <v>6.1</v>
      </c>
      <c r="AK7">
        <v>130418</v>
      </c>
      <c r="AL7" s="193">
        <f t="shared" si="0"/>
        <v>130576.97</v>
      </c>
      <c r="AN7">
        <v>35840</v>
      </c>
      <c r="AO7">
        <v>405</v>
      </c>
      <c r="AP7">
        <v>7415</v>
      </c>
      <c r="AQ7">
        <v>82220</v>
      </c>
      <c r="AR7">
        <v>384</v>
      </c>
      <c r="AS7" s="59">
        <v>520</v>
      </c>
      <c r="AU7">
        <v>3410</v>
      </c>
      <c r="AZ7" s="53">
        <v>0.8</v>
      </c>
      <c r="BA7">
        <v>309</v>
      </c>
      <c r="BF7">
        <v>73.17</v>
      </c>
    </row>
    <row r="8" spans="1:119" x14ac:dyDescent="0.2">
      <c r="A8" s="50">
        <f t="shared" ref="A8:A42" si="1">A7+1</f>
        <v>3</v>
      </c>
      <c r="B8" t="s">
        <v>802</v>
      </c>
      <c r="C8" t="s">
        <v>837</v>
      </c>
      <c r="F8" s="19">
        <v>3469146</v>
      </c>
      <c r="G8" s="19">
        <v>5443833</v>
      </c>
      <c r="J8" s="19">
        <v>110</v>
      </c>
      <c r="K8" s="19" t="s">
        <v>1334</v>
      </c>
      <c r="L8" s="19">
        <v>2542</v>
      </c>
      <c r="Q8" t="s">
        <v>1339</v>
      </c>
      <c r="R8" t="s">
        <v>273</v>
      </c>
      <c r="S8" t="s">
        <v>1324</v>
      </c>
      <c r="T8" s="19" t="s">
        <v>2648</v>
      </c>
      <c r="U8" s="73">
        <v>2</v>
      </c>
      <c r="W8" t="s">
        <v>2649</v>
      </c>
      <c r="X8" s="57" t="s">
        <v>2650</v>
      </c>
      <c r="Y8" s="110">
        <v>120</v>
      </c>
      <c r="AC8" s="66"/>
      <c r="AD8" s="66"/>
      <c r="AE8" s="187"/>
      <c r="AL8" s="193">
        <f t="shared" si="0"/>
        <v>125588.12400000001</v>
      </c>
      <c r="AN8" s="90">
        <v>38100</v>
      </c>
      <c r="AO8" s="90">
        <v>434</v>
      </c>
      <c r="AP8" s="90">
        <v>7740</v>
      </c>
      <c r="AQ8" s="90">
        <v>75200</v>
      </c>
      <c r="AR8" s="90">
        <v>387</v>
      </c>
      <c r="AS8" s="223">
        <v>469.85400000000004</v>
      </c>
      <c r="AT8" s="90">
        <v>166</v>
      </c>
      <c r="AU8" s="90">
        <v>2200</v>
      </c>
      <c r="AV8" s="90">
        <v>324</v>
      </c>
      <c r="AW8" s="90"/>
      <c r="AX8" s="90">
        <v>78</v>
      </c>
      <c r="AY8" s="90"/>
      <c r="AZ8" s="90">
        <v>0.85</v>
      </c>
      <c r="BA8" s="90">
        <v>230</v>
      </c>
      <c r="BC8" s="2" t="s">
        <v>1383</v>
      </c>
      <c r="BE8" s="90"/>
      <c r="BF8">
        <v>54.339999999999996</v>
      </c>
      <c r="BG8" s="59">
        <v>162.07999999999998</v>
      </c>
      <c r="BH8" s="103"/>
      <c r="BI8" s="103"/>
      <c r="BJ8" s="103"/>
      <c r="BK8" s="103">
        <v>4000</v>
      </c>
      <c r="BL8" s="103"/>
      <c r="BM8" s="103"/>
      <c r="BN8" s="103"/>
      <c r="BO8" s="103"/>
      <c r="BP8" s="103">
        <v>19000</v>
      </c>
      <c r="BQ8" s="103"/>
      <c r="BR8" s="103"/>
      <c r="BS8" s="103"/>
      <c r="BT8" s="103"/>
      <c r="BU8" s="103"/>
      <c r="BV8" s="103">
        <v>19000</v>
      </c>
      <c r="BW8" s="103"/>
      <c r="BX8" s="103"/>
      <c r="BZ8" s="188"/>
      <c r="CA8" s="103"/>
      <c r="CC8" s="103"/>
      <c r="CD8" s="103"/>
      <c r="CE8" s="104"/>
      <c r="CU8">
        <v>-41.4</v>
      </c>
      <c r="CZ8">
        <v>-3.3</v>
      </c>
      <c r="DA8">
        <v>16.5</v>
      </c>
    </row>
    <row r="9" spans="1:119" x14ac:dyDescent="0.2">
      <c r="A9" s="50">
        <f t="shared" si="1"/>
        <v>4</v>
      </c>
      <c r="B9" t="s">
        <v>802</v>
      </c>
      <c r="C9" t="s">
        <v>837</v>
      </c>
      <c r="F9" s="19">
        <v>3469146</v>
      </c>
      <c r="G9" s="19">
        <v>5443833</v>
      </c>
      <c r="J9" s="19">
        <v>110</v>
      </c>
      <c r="K9" s="19" t="s">
        <v>1334</v>
      </c>
      <c r="L9" s="19">
        <v>2542</v>
      </c>
      <c r="Q9" t="s">
        <v>1339</v>
      </c>
      <c r="R9" t="s">
        <v>273</v>
      </c>
      <c r="S9" t="s">
        <v>1324</v>
      </c>
      <c r="T9" s="48">
        <v>40972</v>
      </c>
      <c r="U9" s="73">
        <v>3</v>
      </c>
      <c r="W9" t="s">
        <v>2651</v>
      </c>
      <c r="X9" s="57" t="s">
        <v>2650</v>
      </c>
      <c r="Y9" s="110">
        <v>120</v>
      </c>
      <c r="Z9" s="19">
        <v>158000</v>
      </c>
      <c r="AA9" s="19">
        <v>5.0599999999999996</v>
      </c>
      <c r="AB9" s="66">
        <v>56</v>
      </c>
      <c r="AC9" s="66"/>
      <c r="AD9" s="66"/>
      <c r="AE9" s="187"/>
      <c r="AL9" s="193">
        <f t="shared" si="0"/>
        <v>121318.19311318999</v>
      </c>
      <c r="AN9" s="90">
        <v>35127</v>
      </c>
      <c r="AO9" s="90">
        <v>301</v>
      </c>
      <c r="AP9" s="90">
        <v>7363</v>
      </c>
      <c r="AQ9" s="90">
        <v>73566</v>
      </c>
      <c r="AR9" s="90">
        <v>267</v>
      </c>
      <c r="AS9" s="223">
        <v>377.10360000000003</v>
      </c>
      <c r="AT9" s="90">
        <v>159</v>
      </c>
      <c r="AU9" s="90">
        <v>3113</v>
      </c>
      <c r="AV9" s="90">
        <v>391</v>
      </c>
      <c r="AW9" s="90">
        <v>47.7</v>
      </c>
      <c r="AX9" s="90">
        <v>42.38</v>
      </c>
      <c r="AY9" s="90">
        <v>25.17</v>
      </c>
      <c r="AZ9" s="90" t="s">
        <v>456</v>
      </c>
      <c r="BA9" s="90">
        <v>203</v>
      </c>
      <c r="BC9" s="2" t="s">
        <v>1383</v>
      </c>
      <c r="BE9" s="90"/>
      <c r="BF9">
        <v>100.62</v>
      </c>
      <c r="BG9" s="59">
        <v>159.64879999999997</v>
      </c>
      <c r="BH9" s="103">
        <v>0.12</v>
      </c>
      <c r="BI9" s="103">
        <v>9.1</v>
      </c>
      <c r="BJ9" s="103">
        <v>816</v>
      </c>
      <c r="BK9" s="103">
        <v>9287</v>
      </c>
      <c r="BL9" s="103"/>
      <c r="BM9" s="103">
        <v>55.9</v>
      </c>
      <c r="BN9" s="103">
        <v>5.16</v>
      </c>
      <c r="BO9" s="103">
        <v>0.4</v>
      </c>
      <c r="BP9" s="103">
        <v>23388</v>
      </c>
      <c r="BQ9" s="103">
        <v>4.8899999999999997</v>
      </c>
      <c r="BR9" s="103"/>
      <c r="BS9" s="103"/>
      <c r="BT9" s="103">
        <v>4.1100000000000003</v>
      </c>
      <c r="BU9" s="103">
        <v>3389</v>
      </c>
      <c r="BV9" s="103">
        <v>23388</v>
      </c>
      <c r="BW9" s="103"/>
      <c r="BX9" s="103"/>
      <c r="BZ9" s="189">
        <v>1.9000000000000001E-4</v>
      </c>
      <c r="CA9" s="103"/>
      <c r="CC9" s="103">
        <v>3.3000000000000002E-2</v>
      </c>
      <c r="CD9" s="103"/>
      <c r="CE9" s="104">
        <v>15223</v>
      </c>
      <c r="CK9">
        <v>6.04</v>
      </c>
      <c r="CL9">
        <v>89.7</v>
      </c>
      <c r="CM9">
        <v>9.1999999999999998E-3</v>
      </c>
      <c r="CN9">
        <v>3.1E-2</v>
      </c>
      <c r="CO9">
        <v>0.59</v>
      </c>
      <c r="CP9">
        <v>3.2000000000000001E-2</v>
      </c>
      <c r="CQ9">
        <v>3.25</v>
      </c>
      <c r="CR9">
        <v>7.0999999999999994E-2</v>
      </c>
      <c r="CS9">
        <v>5.1999999999999998E-3</v>
      </c>
      <c r="CU9">
        <v>-39.9</v>
      </c>
      <c r="CX9">
        <v>5.5</v>
      </c>
      <c r="CZ9">
        <v>-2.8</v>
      </c>
      <c r="DA9">
        <v>16.2</v>
      </c>
    </row>
    <row r="10" spans="1:119" x14ac:dyDescent="0.2">
      <c r="A10" s="50">
        <f t="shared" si="1"/>
        <v>5</v>
      </c>
      <c r="B10" t="s">
        <v>802</v>
      </c>
      <c r="C10" t="s">
        <v>838</v>
      </c>
      <c r="F10" s="19">
        <v>3468500</v>
      </c>
      <c r="G10" s="19">
        <v>5443260</v>
      </c>
      <c r="J10" s="211">
        <v>111</v>
      </c>
      <c r="K10" s="19" t="s">
        <v>1334</v>
      </c>
      <c r="L10" s="108"/>
      <c r="M10" s="19">
        <v>2230</v>
      </c>
      <c r="N10" s="19">
        <v>2542</v>
      </c>
      <c r="Q10" t="s">
        <v>1339</v>
      </c>
      <c r="R10" t="s">
        <v>273</v>
      </c>
      <c r="S10" t="s">
        <v>1324</v>
      </c>
      <c r="W10" t="s">
        <v>2652</v>
      </c>
      <c r="Y10" s="19">
        <v>129</v>
      </c>
      <c r="AA10" s="19">
        <v>5.0599999999999996</v>
      </c>
      <c r="AK10">
        <v>126520</v>
      </c>
      <c r="AL10" s="193">
        <f t="shared" si="0"/>
        <v>125519</v>
      </c>
      <c r="AN10">
        <v>37400</v>
      </c>
      <c r="AO10">
        <v>340</v>
      </c>
      <c r="AP10">
        <v>7430</v>
      </c>
      <c r="AQ10">
        <v>75500</v>
      </c>
      <c r="AR10">
        <v>640</v>
      </c>
      <c r="AS10" s="61">
        <v>360</v>
      </c>
      <c r="AU10">
        <v>3440</v>
      </c>
      <c r="BA10">
        <v>305</v>
      </c>
      <c r="BF10" s="55">
        <v>104</v>
      </c>
    </row>
    <row r="11" spans="1:119" x14ac:dyDescent="0.2">
      <c r="A11" s="50">
        <f t="shared" si="1"/>
        <v>6</v>
      </c>
      <c r="B11" t="s">
        <v>802</v>
      </c>
      <c r="C11" t="s">
        <v>838</v>
      </c>
      <c r="F11" s="19">
        <v>3468500</v>
      </c>
      <c r="G11" s="19">
        <v>5443260</v>
      </c>
      <c r="J11" s="211">
        <v>111</v>
      </c>
      <c r="K11" s="19" t="s">
        <v>1334</v>
      </c>
      <c r="L11" s="108">
        <v>2537</v>
      </c>
      <c r="Q11" t="s">
        <v>1339</v>
      </c>
      <c r="R11" t="s">
        <v>273</v>
      </c>
      <c r="S11" t="s">
        <v>1324</v>
      </c>
      <c r="W11" t="s">
        <v>2647</v>
      </c>
      <c r="Y11" s="108">
        <v>101</v>
      </c>
      <c r="AA11" s="47">
        <v>6.2</v>
      </c>
      <c r="AK11">
        <v>114721</v>
      </c>
      <c r="AL11" s="193">
        <f t="shared" si="0"/>
        <v>114944.05</v>
      </c>
      <c r="AN11">
        <v>32600</v>
      </c>
      <c r="AO11">
        <v>516</v>
      </c>
      <c r="AP11">
        <v>7415</v>
      </c>
      <c r="AQ11">
        <v>70570</v>
      </c>
      <c r="AR11">
        <v>192</v>
      </c>
      <c r="AS11" s="59">
        <v>537</v>
      </c>
      <c r="AU11">
        <v>2700</v>
      </c>
      <c r="AZ11">
        <v>0.56999999999999995</v>
      </c>
      <c r="BA11">
        <v>306</v>
      </c>
      <c r="BF11">
        <v>107.48</v>
      </c>
    </row>
    <row r="12" spans="1:119" x14ac:dyDescent="0.2">
      <c r="A12" s="50">
        <f t="shared" si="1"/>
        <v>7</v>
      </c>
      <c r="B12" t="s">
        <v>801</v>
      </c>
      <c r="C12" t="s">
        <v>839</v>
      </c>
      <c r="J12"/>
      <c r="K12" s="19" t="s">
        <v>1334</v>
      </c>
      <c r="M12" s="19">
        <v>3155</v>
      </c>
      <c r="N12" s="19">
        <v>3319</v>
      </c>
      <c r="Q12" t="s">
        <v>1339</v>
      </c>
      <c r="R12" t="s">
        <v>273</v>
      </c>
      <c r="S12" t="s">
        <v>1324</v>
      </c>
      <c r="W12" t="s">
        <v>2652</v>
      </c>
      <c r="Y12" s="19">
        <v>153</v>
      </c>
      <c r="AA12" s="47">
        <v>5.2</v>
      </c>
      <c r="AK12">
        <v>107030</v>
      </c>
      <c r="AL12" s="193">
        <f t="shared" si="0"/>
        <v>106525.52</v>
      </c>
      <c r="AN12">
        <v>26560</v>
      </c>
      <c r="AO12">
        <v>120</v>
      </c>
      <c r="AP12">
        <v>8100</v>
      </c>
      <c r="AQ12">
        <v>67320</v>
      </c>
      <c r="AR12">
        <v>80</v>
      </c>
      <c r="AS12" s="61">
        <v>40</v>
      </c>
      <c r="AU12">
        <v>4130</v>
      </c>
      <c r="BA12">
        <v>73.599999999999994</v>
      </c>
      <c r="BF12" s="55">
        <v>101.92000000000002</v>
      </c>
    </row>
    <row r="13" spans="1:119" s="19" customFormat="1" x14ac:dyDescent="0.2">
      <c r="A13" s="50">
        <f t="shared" si="1"/>
        <v>8</v>
      </c>
      <c r="B13" t="s">
        <v>829</v>
      </c>
      <c r="C13" t="s">
        <v>840</v>
      </c>
      <c r="D13"/>
      <c r="E13"/>
      <c r="F13" s="19">
        <v>3436126</v>
      </c>
      <c r="G13" s="19">
        <v>5396013</v>
      </c>
      <c r="J13" s="19">
        <v>137</v>
      </c>
      <c r="K13" s="19" t="s">
        <v>1334</v>
      </c>
      <c r="L13" s="19">
        <v>2655</v>
      </c>
      <c r="Q13" t="s">
        <v>1339</v>
      </c>
      <c r="R13" t="s">
        <v>273</v>
      </c>
      <c r="S13" t="s">
        <v>1324</v>
      </c>
      <c r="T13" s="19" t="s">
        <v>2648</v>
      </c>
      <c r="U13" s="73">
        <v>1</v>
      </c>
      <c r="V13"/>
      <c r="W13" t="s">
        <v>2649</v>
      </c>
      <c r="X13" s="49" t="s">
        <v>2653</v>
      </c>
      <c r="Y13" s="110">
        <v>115</v>
      </c>
      <c r="AB13" s="66"/>
      <c r="AC13" s="66"/>
      <c r="AD13" s="66"/>
      <c r="AE13" s="186"/>
      <c r="AF13" s="66"/>
      <c r="AG13"/>
      <c r="AH13"/>
      <c r="AJ13"/>
      <c r="AK13"/>
      <c r="AL13" s="193">
        <f t="shared" si="0"/>
        <v>201310.10799999998</v>
      </c>
      <c r="AM13" s="61"/>
      <c r="AN13" s="90">
        <v>64000</v>
      </c>
      <c r="AO13" s="90">
        <v>1930</v>
      </c>
      <c r="AP13" s="90">
        <v>11600</v>
      </c>
      <c r="AQ13" s="90">
        <v>120300</v>
      </c>
      <c r="AR13" s="90">
        <v>1586</v>
      </c>
      <c r="AS13" s="174"/>
      <c r="AT13" s="90">
        <v>41</v>
      </c>
      <c r="AU13" s="90">
        <v>494</v>
      </c>
      <c r="AV13" s="90">
        <v>456</v>
      </c>
      <c r="AW13" s="90"/>
      <c r="AX13" s="90">
        <v>41</v>
      </c>
      <c r="AY13" s="90"/>
      <c r="AZ13" s="90">
        <v>31.8</v>
      </c>
      <c r="BA13" s="90">
        <v>711</v>
      </c>
      <c r="BB13"/>
      <c r="BC13"/>
      <c r="BD13"/>
      <c r="BE13" s="90"/>
      <c r="BF13"/>
      <c r="BG13" s="59">
        <v>117.50799999999998</v>
      </c>
      <c r="BH13" s="103"/>
      <c r="BI13" s="103"/>
      <c r="BJ13" s="103"/>
      <c r="BK13" s="103"/>
      <c r="BL13" s="103"/>
      <c r="BM13" s="103"/>
      <c r="BN13" s="103"/>
      <c r="BO13" s="103"/>
      <c r="BP13" s="103">
        <v>900</v>
      </c>
      <c r="BQ13" s="103"/>
      <c r="BR13" s="103"/>
      <c r="BS13" s="103"/>
      <c r="BT13" s="103"/>
      <c r="BU13" s="103"/>
      <c r="BV13" s="103">
        <v>900</v>
      </c>
      <c r="BW13" s="103"/>
      <c r="BX13" s="103"/>
      <c r="BY13"/>
      <c r="BZ13" s="188"/>
      <c r="CA13" s="103"/>
      <c r="CB13"/>
      <c r="CC13" s="103"/>
      <c r="CD13" s="103"/>
      <c r="CE13" s="104"/>
      <c r="CF13"/>
      <c r="CG13" s="103"/>
      <c r="CH13"/>
      <c r="CI13"/>
      <c r="CJ13" s="61"/>
      <c r="CK13"/>
      <c r="CL13"/>
      <c r="CM13"/>
      <c r="CN13"/>
      <c r="CO13"/>
      <c r="CP13"/>
      <c r="CQ13"/>
      <c r="CR13"/>
      <c r="CS13"/>
      <c r="CT13" s="61"/>
      <c r="CU13" s="51">
        <v>-35.6</v>
      </c>
      <c r="CV13"/>
      <c r="CW13"/>
      <c r="CX13"/>
      <c r="CY13"/>
      <c r="CZ13" s="51">
        <v>-1.2</v>
      </c>
      <c r="DA13" s="51">
        <v>16.8</v>
      </c>
      <c r="DD13"/>
      <c r="DE13"/>
      <c r="DF13"/>
      <c r="DG13"/>
      <c r="DH13"/>
      <c r="DI13"/>
      <c r="DJ13"/>
      <c r="DK13"/>
      <c r="DL13" s="61"/>
      <c r="DM13"/>
      <c r="DN13"/>
      <c r="DO13"/>
    </row>
    <row r="14" spans="1:119" s="19" customFormat="1" x14ac:dyDescent="0.2">
      <c r="A14" s="50">
        <f t="shared" si="1"/>
        <v>9</v>
      </c>
      <c r="B14" t="s">
        <v>829</v>
      </c>
      <c r="C14" t="s">
        <v>840</v>
      </c>
      <c r="D14"/>
      <c r="E14"/>
      <c r="F14" s="19">
        <v>3436126</v>
      </c>
      <c r="G14" s="19">
        <v>5396013</v>
      </c>
      <c r="J14" s="19">
        <v>137</v>
      </c>
      <c r="K14" s="19" t="s">
        <v>1334</v>
      </c>
      <c r="L14" s="19">
        <v>2655</v>
      </c>
      <c r="Q14" t="s">
        <v>1339</v>
      </c>
      <c r="R14" t="s">
        <v>273</v>
      </c>
      <c r="S14" t="s">
        <v>1324</v>
      </c>
      <c r="T14" s="48">
        <v>40764</v>
      </c>
      <c r="U14" s="73">
        <v>2</v>
      </c>
      <c r="V14"/>
      <c r="W14" t="s">
        <v>2649</v>
      </c>
      <c r="X14" s="49" t="s">
        <v>832</v>
      </c>
      <c r="Y14" s="110">
        <v>115</v>
      </c>
      <c r="AB14" s="66"/>
      <c r="AC14" s="66"/>
      <c r="AD14" s="66"/>
      <c r="AE14" s="186"/>
      <c r="AF14" s="66"/>
      <c r="AG14"/>
      <c r="AH14"/>
      <c r="AJ14"/>
      <c r="AK14"/>
      <c r="AL14" s="193">
        <f t="shared" si="0"/>
        <v>201477.5172</v>
      </c>
      <c r="AM14" s="61"/>
      <c r="AN14" s="90">
        <v>63900</v>
      </c>
      <c r="AO14" s="90">
        <v>1900</v>
      </c>
      <c r="AP14" s="90">
        <v>11700</v>
      </c>
      <c r="AQ14" s="90">
        <v>120500</v>
      </c>
      <c r="AR14" s="90">
        <v>1525</v>
      </c>
      <c r="AS14" s="174"/>
      <c r="AT14" s="90">
        <v>41.2</v>
      </c>
      <c r="AU14" s="90">
        <v>503</v>
      </c>
      <c r="AV14" s="90">
        <v>485</v>
      </c>
      <c r="AW14" s="90"/>
      <c r="AX14" s="90">
        <v>36</v>
      </c>
      <c r="AY14" s="90"/>
      <c r="AZ14" s="90">
        <v>31</v>
      </c>
      <c r="BA14" s="90">
        <v>726</v>
      </c>
      <c r="BB14"/>
      <c r="BC14"/>
      <c r="BD14"/>
      <c r="BE14" s="90"/>
      <c r="BF14"/>
      <c r="BG14" s="59">
        <v>126.01719999999999</v>
      </c>
      <c r="BH14" s="103"/>
      <c r="BI14" s="103"/>
      <c r="BJ14" s="103"/>
      <c r="BK14" s="103">
        <v>2300</v>
      </c>
      <c r="BL14" s="103"/>
      <c r="BM14" s="103"/>
      <c r="BN14" s="103"/>
      <c r="BO14" s="103"/>
      <c r="BP14" s="103">
        <v>1000</v>
      </c>
      <c r="BQ14" s="103"/>
      <c r="BR14" s="103"/>
      <c r="BS14" s="103"/>
      <c r="BT14" s="103"/>
      <c r="BU14" s="103"/>
      <c r="BV14" s="103">
        <v>1000</v>
      </c>
      <c r="BW14" s="103"/>
      <c r="BX14" s="103"/>
      <c r="BY14"/>
      <c r="BZ14" s="188"/>
      <c r="CA14" s="103"/>
      <c r="CB14"/>
      <c r="CC14" s="103"/>
      <c r="CD14" s="103"/>
      <c r="CE14" s="104"/>
      <c r="CF14"/>
      <c r="CG14" s="103"/>
      <c r="CH14"/>
      <c r="CI14"/>
      <c r="CJ14" s="61"/>
      <c r="CK14"/>
      <c r="CL14"/>
      <c r="CM14"/>
      <c r="CN14"/>
      <c r="CO14"/>
      <c r="CP14"/>
      <c r="CQ14"/>
      <c r="CR14"/>
      <c r="CS14"/>
      <c r="CT14" s="61"/>
      <c r="CU14"/>
      <c r="CV14"/>
      <c r="CW14"/>
      <c r="CX14"/>
      <c r="CY14"/>
      <c r="CZ14"/>
      <c r="DA14"/>
      <c r="DD14"/>
      <c r="DE14"/>
      <c r="DF14"/>
      <c r="DG14"/>
      <c r="DH14"/>
      <c r="DI14"/>
      <c r="DJ14"/>
      <c r="DK14"/>
      <c r="DL14" s="61"/>
      <c r="DM14"/>
      <c r="DN14"/>
      <c r="DO14"/>
    </row>
    <row r="15" spans="1:119" s="19" customFormat="1" x14ac:dyDescent="0.2">
      <c r="A15" s="50">
        <f t="shared" si="1"/>
        <v>10</v>
      </c>
      <c r="B15" t="s">
        <v>804</v>
      </c>
      <c r="C15" t="s">
        <v>843</v>
      </c>
      <c r="D15"/>
      <c r="E15"/>
      <c r="F15" s="19">
        <v>3407232</v>
      </c>
      <c r="G15" s="19">
        <v>5373236</v>
      </c>
      <c r="J15" s="211">
        <v>144</v>
      </c>
      <c r="K15" s="19" t="s">
        <v>1334</v>
      </c>
      <c r="M15" s="19">
        <v>371</v>
      </c>
      <c r="N15" s="19">
        <v>394</v>
      </c>
      <c r="Q15"/>
      <c r="R15"/>
      <c r="S15" s="2" t="s">
        <v>2813</v>
      </c>
      <c r="U15" s="73"/>
      <c r="V15"/>
      <c r="W15" t="s">
        <v>2652</v>
      </c>
      <c r="X15" s="61"/>
      <c r="Y15" s="19" t="s">
        <v>643</v>
      </c>
      <c r="AA15" s="47">
        <v>7.1</v>
      </c>
      <c r="AB15" s="66"/>
      <c r="AF15" s="66"/>
      <c r="AG15"/>
      <c r="AH15"/>
      <c r="AJ15"/>
      <c r="AK15">
        <v>91300</v>
      </c>
      <c r="AL15" s="193">
        <f t="shared" si="0"/>
        <v>91100</v>
      </c>
      <c r="AM15" s="61"/>
      <c r="AN15">
        <v>29760</v>
      </c>
      <c r="AO15">
        <v>510</v>
      </c>
      <c r="AP15">
        <v>3200</v>
      </c>
      <c r="AQ15">
        <v>53250</v>
      </c>
      <c r="AR15">
        <v>1100</v>
      </c>
      <c r="AS15" s="61">
        <v>740</v>
      </c>
      <c r="AT15"/>
      <c r="AU15">
        <v>2440</v>
      </c>
      <c r="AV15"/>
      <c r="AW15"/>
      <c r="AX15"/>
      <c r="AY15"/>
      <c r="AZ15"/>
      <c r="BA15">
        <v>100</v>
      </c>
      <c r="BB15"/>
      <c r="BC15"/>
      <c r="BD15"/>
      <c r="BE15"/>
      <c r="BF15"/>
      <c r="BG15" s="61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 s="61"/>
      <c r="CF15"/>
      <c r="CG15" s="103"/>
      <c r="CH15"/>
      <c r="CI15"/>
      <c r="CJ15" s="61"/>
      <c r="CK15"/>
      <c r="CL15"/>
      <c r="CM15"/>
      <c r="CN15"/>
      <c r="CO15"/>
      <c r="CP15"/>
      <c r="CQ15"/>
      <c r="CR15"/>
      <c r="CS15"/>
      <c r="CT15" s="61"/>
      <c r="CU15"/>
      <c r="CV15"/>
      <c r="CW15"/>
      <c r="CX15"/>
      <c r="CY15"/>
      <c r="CZ15"/>
      <c r="DA15"/>
      <c r="DD15"/>
      <c r="DE15"/>
      <c r="DF15"/>
      <c r="DG15"/>
      <c r="DH15"/>
      <c r="DI15"/>
      <c r="DJ15"/>
      <c r="DK15"/>
      <c r="DL15" s="61"/>
      <c r="DM15"/>
      <c r="DN15"/>
      <c r="DO15"/>
    </row>
    <row r="16" spans="1:119" s="19" customFormat="1" x14ac:dyDescent="0.2">
      <c r="A16" s="50">
        <f t="shared" si="1"/>
        <v>11</v>
      </c>
      <c r="B16" t="s">
        <v>804</v>
      </c>
      <c r="C16" t="s">
        <v>843</v>
      </c>
      <c r="D16"/>
      <c r="E16"/>
      <c r="F16" s="19">
        <v>3407232</v>
      </c>
      <c r="G16" s="19">
        <v>5373236</v>
      </c>
      <c r="J16" s="211">
        <v>144</v>
      </c>
      <c r="K16" s="19" t="s">
        <v>1334</v>
      </c>
      <c r="L16" s="108">
        <v>1618.8</v>
      </c>
      <c r="Q16" t="s">
        <v>1339</v>
      </c>
      <c r="R16" t="s">
        <v>273</v>
      </c>
      <c r="S16" t="s">
        <v>1324</v>
      </c>
      <c r="U16" s="73"/>
      <c r="V16"/>
      <c r="W16" t="s">
        <v>2647</v>
      </c>
      <c r="X16" s="61"/>
      <c r="Y16" s="108">
        <v>96</v>
      </c>
      <c r="AA16" s="47"/>
      <c r="AB16" s="66"/>
      <c r="AF16" s="66"/>
      <c r="AG16"/>
      <c r="AH16"/>
      <c r="AJ16"/>
      <c r="AK16">
        <v>73593</v>
      </c>
      <c r="AL16" s="193">
        <f t="shared" si="0"/>
        <v>73593</v>
      </c>
      <c r="AM16" s="61"/>
      <c r="AN16">
        <v>28307</v>
      </c>
      <c r="AO16">
        <v>163</v>
      </c>
      <c r="AP16">
        <v>400</v>
      </c>
      <c r="AQ16">
        <v>44375</v>
      </c>
      <c r="AR16">
        <v>125</v>
      </c>
      <c r="AS16" s="59">
        <v>180</v>
      </c>
      <c r="AT16"/>
      <c r="AU16" s="53">
        <v>38</v>
      </c>
      <c r="AV16"/>
      <c r="AW16"/>
      <c r="AX16"/>
      <c r="AY16"/>
      <c r="AZ16" s="53"/>
      <c r="BA16" s="53">
        <v>5</v>
      </c>
      <c r="BB16"/>
      <c r="BC16"/>
      <c r="BD16"/>
      <c r="BE16"/>
      <c r="BF16"/>
      <c r="BG16" s="61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 s="61"/>
      <c r="CF16"/>
      <c r="CG16" s="103"/>
      <c r="CH16"/>
      <c r="CI16"/>
      <c r="CJ16" s="61"/>
      <c r="CK16"/>
      <c r="CL16"/>
      <c r="CM16"/>
      <c r="CN16"/>
      <c r="CO16"/>
      <c r="CP16"/>
      <c r="CQ16"/>
      <c r="CR16"/>
      <c r="CS16"/>
      <c r="CT16" s="61"/>
      <c r="CU16"/>
      <c r="CV16"/>
      <c r="CW16"/>
      <c r="CX16"/>
      <c r="CY16"/>
      <c r="CZ16"/>
      <c r="DA16"/>
      <c r="DD16"/>
      <c r="DE16"/>
      <c r="DF16"/>
      <c r="DG16"/>
      <c r="DH16"/>
      <c r="DI16"/>
      <c r="DJ16"/>
      <c r="DK16"/>
      <c r="DL16" s="61"/>
      <c r="DM16"/>
      <c r="DN16"/>
      <c r="DO16"/>
    </row>
    <row r="17" spans="1:119" s="19" customFormat="1" x14ac:dyDescent="0.2">
      <c r="A17" s="50">
        <f t="shared" si="1"/>
        <v>12</v>
      </c>
      <c r="B17" t="s">
        <v>808</v>
      </c>
      <c r="C17" t="s">
        <v>742</v>
      </c>
      <c r="D17"/>
      <c r="E17"/>
      <c r="F17" s="19">
        <v>3414175</v>
      </c>
      <c r="G17" s="19">
        <v>5321790</v>
      </c>
      <c r="J17" s="211">
        <v>233</v>
      </c>
      <c r="K17" s="19" t="s">
        <v>1334</v>
      </c>
      <c r="L17" s="108">
        <v>843</v>
      </c>
      <c r="Q17" t="s">
        <v>1339</v>
      </c>
      <c r="R17" t="s">
        <v>273</v>
      </c>
      <c r="S17" t="s">
        <v>1324</v>
      </c>
      <c r="U17" s="73"/>
      <c r="V17"/>
      <c r="W17" t="s">
        <v>2647</v>
      </c>
      <c r="X17" s="61"/>
      <c r="Y17" s="108">
        <v>26.6</v>
      </c>
      <c r="AA17" s="47">
        <v>6.68</v>
      </c>
      <c r="AB17" s="66"/>
      <c r="AF17" s="66"/>
      <c r="AG17"/>
      <c r="AH17"/>
      <c r="AJ17"/>
      <c r="AK17">
        <v>6001</v>
      </c>
      <c r="AL17" s="193">
        <f t="shared" si="0"/>
        <v>6002.97</v>
      </c>
      <c r="AM17" s="61"/>
      <c r="AN17">
        <v>1115</v>
      </c>
      <c r="AO17" s="53">
        <v>45.6</v>
      </c>
      <c r="AP17">
        <v>621.24</v>
      </c>
      <c r="AQ17">
        <v>330.15</v>
      </c>
      <c r="AR17">
        <v>3114.27</v>
      </c>
      <c r="AS17" s="61">
        <v>680.15</v>
      </c>
      <c r="AT17"/>
      <c r="AU17">
        <v>68.430000000000007</v>
      </c>
      <c r="AV17"/>
      <c r="AW17"/>
      <c r="AX17"/>
      <c r="AY17"/>
      <c r="AZ17">
        <v>0.03</v>
      </c>
      <c r="BA17"/>
      <c r="BB17"/>
      <c r="BC17"/>
      <c r="BD17"/>
      <c r="BE17"/>
      <c r="BF17" s="53">
        <v>28.1</v>
      </c>
      <c r="BG17" s="61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 s="61"/>
      <c r="CF17"/>
      <c r="CG17" s="103"/>
      <c r="CH17"/>
      <c r="CI17"/>
      <c r="CJ17" s="61"/>
      <c r="CK17"/>
      <c r="CL17"/>
      <c r="CM17"/>
      <c r="CN17"/>
      <c r="CO17"/>
      <c r="CP17"/>
      <c r="CQ17"/>
      <c r="CR17"/>
      <c r="CS17"/>
      <c r="CT17" s="61"/>
      <c r="CU17"/>
      <c r="CV17"/>
      <c r="CW17"/>
      <c r="CX17"/>
      <c r="CY17"/>
      <c r="CZ17"/>
      <c r="DA17"/>
      <c r="DD17"/>
      <c r="DE17"/>
      <c r="DF17"/>
      <c r="DG17"/>
      <c r="DH17"/>
      <c r="DI17"/>
      <c r="DJ17"/>
      <c r="DK17"/>
      <c r="DL17" s="61"/>
      <c r="DM17"/>
      <c r="DN17"/>
      <c r="DO17"/>
    </row>
    <row r="18" spans="1:119" s="19" customFormat="1" x14ac:dyDescent="0.2">
      <c r="A18" s="50">
        <f t="shared" si="1"/>
        <v>13</v>
      </c>
      <c r="B18" t="s">
        <v>645</v>
      </c>
      <c r="C18" t="s">
        <v>799</v>
      </c>
      <c r="D18"/>
      <c r="E18"/>
      <c r="J18"/>
      <c r="K18" s="19" t="s">
        <v>1334</v>
      </c>
      <c r="M18" s="19">
        <v>998</v>
      </c>
      <c r="N18" s="19">
        <v>1022</v>
      </c>
      <c r="Q18"/>
      <c r="R18"/>
      <c r="S18" s="2" t="s">
        <v>2813</v>
      </c>
      <c r="U18" s="73"/>
      <c r="V18"/>
      <c r="W18" t="s">
        <v>2652</v>
      </c>
      <c r="X18" s="61"/>
      <c r="Y18" s="19">
        <v>24</v>
      </c>
      <c r="AB18" s="66"/>
      <c r="AF18" s="66"/>
      <c r="AG18"/>
      <c r="AH18"/>
      <c r="AJ18"/>
      <c r="AK18">
        <v>83730</v>
      </c>
      <c r="AL18" s="193">
        <f t="shared" si="0"/>
        <v>83312.400000000009</v>
      </c>
      <c r="AM18" s="61"/>
      <c r="AN18">
        <v>22820</v>
      </c>
      <c r="AO18">
        <v>570</v>
      </c>
      <c r="AP18">
        <v>6560</v>
      </c>
      <c r="AQ18">
        <v>50100</v>
      </c>
      <c r="AR18"/>
      <c r="AS18" s="61">
        <v>1120</v>
      </c>
      <c r="AT18"/>
      <c r="AU18">
        <v>2100</v>
      </c>
      <c r="AV18"/>
      <c r="AW18"/>
      <c r="AX18"/>
      <c r="AY18"/>
      <c r="AZ18"/>
      <c r="BA18">
        <v>2.1</v>
      </c>
      <c r="BB18"/>
      <c r="BC18" s="55"/>
      <c r="BD18"/>
      <c r="BE18"/>
      <c r="BF18" s="55">
        <v>40.300000000000004</v>
      </c>
      <c r="BG18" s="61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 s="61"/>
      <c r="CF18"/>
      <c r="CG18" s="103"/>
      <c r="CH18"/>
      <c r="CI18"/>
      <c r="CJ18" s="61"/>
      <c r="CK18"/>
      <c r="CL18"/>
      <c r="CM18"/>
      <c r="CN18"/>
      <c r="CO18"/>
      <c r="CP18"/>
      <c r="CQ18"/>
      <c r="CR18"/>
      <c r="CS18"/>
      <c r="CT18" s="61"/>
      <c r="CU18"/>
      <c r="CV18"/>
      <c r="CW18"/>
      <c r="CX18"/>
      <c r="CY18"/>
      <c r="CZ18"/>
      <c r="DA18"/>
      <c r="DD18"/>
      <c r="DE18"/>
      <c r="DF18"/>
      <c r="DG18"/>
      <c r="DH18"/>
      <c r="DI18"/>
      <c r="DJ18"/>
      <c r="DK18"/>
      <c r="DL18" s="61"/>
      <c r="DM18"/>
      <c r="DN18"/>
      <c r="DO18"/>
    </row>
    <row r="19" spans="1:119" s="19" customFormat="1" x14ac:dyDescent="0.2">
      <c r="A19" s="50">
        <f t="shared" si="1"/>
        <v>14</v>
      </c>
      <c r="B19" t="s">
        <v>814</v>
      </c>
      <c r="C19" t="s">
        <v>845</v>
      </c>
      <c r="D19"/>
      <c r="E19"/>
      <c r="F19" s="19">
        <v>3438344</v>
      </c>
      <c r="G19" s="19">
        <v>5446627</v>
      </c>
      <c r="J19" s="19">
        <v>140</v>
      </c>
      <c r="K19" s="19" t="s">
        <v>1334</v>
      </c>
      <c r="L19" s="19">
        <v>3600</v>
      </c>
      <c r="Q19" t="s">
        <v>1350</v>
      </c>
      <c r="R19"/>
      <c r="S19" t="s">
        <v>2633</v>
      </c>
      <c r="T19" s="48">
        <v>41445</v>
      </c>
      <c r="U19" s="73"/>
      <c r="V19"/>
      <c r="W19" t="s">
        <v>2651</v>
      </c>
      <c r="X19" s="57" t="s">
        <v>2650</v>
      </c>
      <c r="Y19" s="110">
        <v>165</v>
      </c>
      <c r="Z19" s="19">
        <v>143000</v>
      </c>
      <c r="AA19" s="19">
        <v>5.23</v>
      </c>
      <c r="AB19" s="66">
        <v>104</v>
      </c>
      <c r="AC19" s="66"/>
      <c r="AD19" s="66"/>
      <c r="AE19" s="187"/>
      <c r="AF19" s="66"/>
      <c r="AG19"/>
      <c r="AH19"/>
      <c r="AJ19"/>
      <c r="AK19"/>
      <c r="AL19" s="193">
        <f t="shared" si="0"/>
        <v>107619.38904451001</v>
      </c>
      <c r="AM19" s="61"/>
      <c r="AN19" s="90">
        <v>29900</v>
      </c>
      <c r="AO19" s="90">
        <v>99.4</v>
      </c>
      <c r="AP19" s="90">
        <v>7254</v>
      </c>
      <c r="AQ19" s="90">
        <v>64900</v>
      </c>
      <c r="AR19" s="90">
        <v>131</v>
      </c>
      <c r="AS19" s="223">
        <v>150.10920000000002</v>
      </c>
      <c r="AT19" s="90">
        <v>168</v>
      </c>
      <c r="AU19" s="90">
        <v>3816</v>
      </c>
      <c r="AV19" s="90">
        <v>456</v>
      </c>
      <c r="AW19" s="90">
        <v>44</v>
      </c>
      <c r="AX19" s="90">
        <v>25.064</v>
      </c>
      <c r="AY19" s="90">
        <v>25.16</v>
      </c>
      <c r="AZ19" s="90" t="s">
        <v>286</v>
      </c>
      <c r="BA19" s="90">
        <v>185</v>
      </c>
      <c r="BB19"/>
      <c r="BC19" s="2" t="s">
        <v>1383</v>
      </c>
      <c r="BD19"/>
      <c r="BE19" s="90"/>
      <c r="BF19">
        <v>217.1</v>
      </c>
      <c r="BG19" s="59">
        <v>166.53719999999998</v>
      </c>
      <c r="BH19" s="103">
        <v>1.47</v>
      </c>
      <c r="BI19" s="103">
        <v>27.7</v>
      </c>
      <c r="BJ19" s="103">
        <v>11620</v>
      </c>
      <c r="BK19" s="103">
        <v>8270</v>
      </c>
      <c r="BL19" s="103"/>
      <c r="BM19" s="103">
        <v>29.4</v>
      </c>
      <c r="BN19" s="103">
        <v>2.86</v>
      </c>
      <c r="BO19" s="90" t="s">
        <v>456</v>
      </c>
      <c r="BP19" s="103">
        <v>27200</v>
      </c>
      <c r="BQ19" s="103">
        <v>372</v>
      </c>
      <c r="BR19" s="103"/>
      <c r="BS19" s="103"/>
      <c r="BT19" s="103">
        <v>43.2</v>
      </c>
      <c r="BU19" s="103">
        <v>1136</v>
      </c>
      <c r="BV19" s="103">
        <v>27200</v>
      </c>
      <c r="BW19" s="103">
        <v>222</v>
      </c>
      <c r="BX19" s="103"/>
      <c r="BY19"/>
      <c r="BZ19" s="189">
        <v>5.1000000000000004E-4</v>
      </c>
      <c r="CA19" s="103"/>
      <c r="CB19"/>
      <c r="CC19" s="103">
        <v>1.4E-2</v>
      </c>
      <c r="CD19" s="103"/>
      <c r="CE19" s="104">
        <v>5894</v>
      </c>
      <c r="CF19"/>
      <c r="CG19" s="103"/>
      <c r="CH19"/>
      <c r="CI19"/>
      <c r="CJ19" s="61"/>
      <c r="CK19"/>
      <c r="CL19"/>
      <c r="CM19"/>
      <c r="CN19"/>
      <c r="CO19"/>
      <c r="CP19"/>
      <c r="CQ19"/>
      <c r="CR19"/>
      <c r="CS19"/>
      <c r="CT19" s="61"/>
      <c r="CU19">
        <v>-44.4</v>
      </c>
      <c r="CV19"/>
      <c r="CW19"/>
      <c r="CX19">
        <v>12.2</v>
      </c>
      <c r="CY19"/>
      <c r="CZ19">
        <v>-1.2</v>
      </c>
      <c r="DA19">
        <v>14.9</v>
      </c>
      <c r="DD19"/>
      <c r="DE19"/>
      <c r="DF19"/>
      <c r="DG19"/>
      <c r="DH19"/>
      <c r="DI19"/>
      <c r="DJ19"/>
      <c r="DK19"/>
      <c r="DL19" s="61"/>
      <c r="DM19"/>
      <c r="DN19"/>
      <c r="DO19"/>
    </row>
    <row r="20" spans="1:119" s="19" customFormat="1" x14ac:dyDescent="0.2">
      <c r="A20" s="50">
        <f t="shared" si="1"/>
        <v>15</v>
      </c>
      <c r="B20" t="s">
        <v>2654</v>
      </c>
      <c r="C20" t="s">
        <v>846</v>
      </c>
      <c r="D20"/>
      <c r="E20"/>
      <c r="F20" s="19">
        <v>3436108</v>
      </c>
      <c r="G20" s="19">
        <v>5450200</v>
      </c>
      <c r="J20" s="19">
        <v>151</v>
      </c>
      <c r="K20" s="19" t="s">
        <v>1334</v>
      </c>
      <c r="L20" s="19">
        <v>3044</v>
      </c>
      <c r="Q20" t="s">
        <v>1350</v>
      </c>
      <c r="R20"/>
      <c r="S20" t="s">
        <v>2633</v>
      </c>
      <c r="T20" s="48">
        <v>40764</v>
      </c>
      <c r="U20" s="73">
        <v>1</v>
      </c>
      <c r="V20"/>
      <c r="W20" t="s">
        <v>2651</v>
      </c>
      <c r="X20" s="57" t="s">
        <v>2650</v>
      </c>
      <c r="Y20" s="110">
        <v>160</v>
      </c>
      <c r="Z20" s="19">
        <v>142000</v>
      </c>
      <c r="AA20" s="19">
        <v>5.15</v>
      </c>
      <c r="AB20" s="66">
        <v>12</v>
      </c>
      <c r="AC20" s="66"/>
      <c r="AD20" s="66"/>
      <c r="AE20" s="187"/>
      <c r="AF20" s="66"/>
      <c r="AG20"/>
      <c r="AH20"/>
      <c r="AJ20"/>
      <c r="AK20"/>
      <c r="AL20" s="193">
        <f t="shared" si="0"/>
        <v>105844.85689716</v>
      </c>
      <c r="AM20" s="61"/>
      <c r="AN20" s="90">
        <v>28200</v>
      </c>
      <c r="AO20" s="90">
        <v>76</v>
      </c>
      <c r="AP20" s="90">
        <v>7700</v>
      </c>
      <c r="AQ20" s="90">
        <v>64200</v>
      </c>
      <c r="AR20" s="90">
        <v>126</v>
      </c>
      <c r="AS20" s="223">
        <v>176.34780000000001</v>
      </c>
      <c r="AT20" s="90">
        <v>179</v>
      </c>
      <c r="AU20" s="90">
        <v>4000</v>
      </c>
      <c r="AV20" s="90">
        <v>430</v>
      </c>
      <c r="AW20" s="90">
        <v>37.200000000000003</v>
      </c>
      <c r="AX20" s="90">
        <v>21.7</v>
      </c>
      <c r="AY20" s="90">
        <v>26.1</v>
      </c>
      <c r="AZ20" s="90">
        <v>3.2</v>
      </c>
      <c r="BA20" s="90">
        <v>219</v>
      </c>
      <c r="BB20"/>
      <c r="BC20" s="2" t="s">
        <v>1383</v>
      </c>
      <c r="BD20"/>
      <c r="BE20" s="90"/>
      <c r="BF20">
        <v>206.70000000000002</v>
      </c>
      <c r="BG20" s="59">
        <v>158.02799999999999</v>
      </c>
      <c r="BH20" s="103">
        <v>1.04</v>
      </c>
      <c r="BI20" s="103">
        <v>40.4</v>
      </c>
      <c r="BJ20" s="103">
        <v>11600</v>
      </c>
      <c r="BK20" s="103">
        <v>11500</v>
      </c>
      <c r="BL20" s="103">
        <v>22.7</v>
      </c>
      <c r="BM20" s="103">
        <v>24.6</v>
      </c>
      <c r="BN20" s="103">
        <v>2.31</v>
      </c>
      <c r="BO20" s="90" t="s">
        <v>456</v>
      </c>
      <c r="BP20" s="103">
        <v>27600</v>
      </c>
      <c r="BQ20" s="103">
        <v>2.76</v>
      </c>
      <c r="BR20" s="103"/>
      <c r="BS20" s="103"/>
      <c r="BT20" s="103">
        <v>1.28</v>
      </c>
      <c r="BU20" s="103">
        <v>886</v>
      </c>
      <c r="BV20" s="103">
        <v>27600</v>
      </c>
      <c r="BW20" s="103"/>
      <c r="BX20" s="103"/>
      <c r="BY20"/>
      <c r="BZ20" s="189">
        <v>1.6000000000000001E-4</v>
      </c>
      <c r="CA20" s="103"/>
      <c r="CB20"/>
      <c r="CC20" s="103">
        <v>7.0000000000000001E-3</v>
      </c>
      <c r="CD20" s="103"/>
      <c r="CE20" s="104">
        <v>6300</v>
      </c>
      <c r="CF20"/>
      <c r="CG20" s="103"/>
      <c r="CH20"/>
      <c r="CI20"/>
      <c r="CJ20" s="61"/>
      <c r="CK20">
        <v>47.5</v>
      </c>
      <c r="CL20">
        <v>44.3</v>
      </c>
      <c r="CM20" t="s">
        <v>2351</v>
      </c>
      <c r="CN20">
        <v>0.16</v>
      </c>
      <c r="CO20">
        <v>1.79</v>
      </c>
      <c r="CP20">
        <v>1.7999999999999999E-2</v>
      </c>
      <c r="CQ20">
        <v>7.05</v>
      </c>
      <c r="CR20">
        <v>0.09</v>
      </c>
      <c r="CS20">
        <v>7.7000000000000002E-3</v>
      </c>
      <c r="CT20" s="61"/>
      <c r="CU20">
        <v>-43.4</v>
      </c>
      <c r="CV20"/>
      <c r="CW20"/>
      <c r="CX20">
        <v>12.6</v>
      </c>
      <c r="CY20"/>
      <c r="CZ20">
        <v>-1.4</v>
      </c>
      <c r="DA20">
        <v>14.4</v>
      </c>
      <c r="DD20"/>
      <c r="DE20"/>
      <c r="DF20"/>
      <c r="DG20"/>
      <c r="DH20"/>
      <c r="DI20"/>
      <c r="DJ20"/>
      <c r="DK20"/>
      <c r="DL20" s="61"/>
      <c r="DM20"/>
      <c r="DN20"/>
      <c r="DO20"/>
    </row>
    <row r="21" spans="1:119" s="19" customFormat="1" x14ac:dyDescent="0.2">
      <c r="A21" s="50">
        <f t="shared" si="1"/>
        <v>16</v>
      </c>
      <c r="B21" t="s">
        <v>2654</v>
      </c>
      <c r="C21" t="s">
        <v>846</v>
      </c>
      <c r="D21"/>
      <c r="E21"/>
      <c r="F21" s="19">
        <v>3436108</v>
      </c>
      <c r="G21" s="19">
        <v>5450200</v>
      </c>
      <c r="J21" s="19">
        <v>151</v>
      </c>
      <c r="K21" s="19" t="s">
        <v>1334</v>
      </c>
      <c r="L21" s="19">
        <v>3044</v>
      </c>
      <c r="Q21" t="s">
        <v>1350</v>
      </c>
      <c r="R21"/>
      <c r="S21" t="s">
        <v>2633</v>
      </c>
      <c r="T21" s="48">
        <v>41445</v>
      </c>
      <c r="U21" s="73">
        <v>2</v>
      </c>
      <c r="V21"/>
      <c r="W21" t="s">
        <v>2651</v>
      </c>
      <c r="X21" s="57" t="s">
        <v>2650</v>
      </c>
      <c r="Y21" s="110">
        <v>160</v>
      </c>
      <c r="Z21" s="19">
        <v>144000</v>
      </c>
      <c r="AA21" s="19">
        <v>4.96</v>
      </c>
      <c r="AB21" s="66">
        <v>122</v>
      </c>
      <c r="AC21" s="66"/>
      <c r="AD21" s="66"/>
      <c r="AE21" s="187"/>
      <c r="AF21" s="66"/>
      <c r="AG21"/>
      <c r="AH21"/>
      <c r="AJ21"/>
      <c r="AK21"/>
      <c r="AL21" s="193">
        <f t="shared" si="0"/>
        <v>106211.63760799999</v>
      </c>
      <c r="AM21" s="61"/>
      <c r="AN21" s="90">
        <v>29600</v>
      </c>
      <c r="AO21" s="90">
        <v>85.1</v>
      </c>
      <c r="AP21" s="90">
        <v>7391</v>
      </c>
      <c r="AQ21" s="90">
        <v>64500</v>
      </c>
      <c r="AR21" s="90">
        <v>131</v>
      </c>
      <c r="AS21" s="223">
        <v>123.8706</v>
      </c>
      <c r="AT21" s="90">
        <v>182</v>
      </c>
      <c r="AU21" s="90">
        <v>3795</v>
      </c>
      <c r="AV21" s="90"/>
      <c r="AW21" s="90"/>
      <c r="AX21" s="90"/>
      <c r="AY21" s="90"/>
      <c r="AZ21" s="90"/>
      <c r="BA21" s="90">
        <v>198</v>
      </c>
      <c r="BB21"/>
      <c r="BC21" s="2" t="s">
        <v>1383</v>
      </c>
      <c r="BD21"/>
      <c r="BE21" s="90"/>
      <c r="BF21">
        <v>205.4</v>
      </c>
      <c r="BG21" s="59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3">
        <v>267</v>
      </c>
      <c r="BX21" s="103"/>
      <c r="BY21"/>
      <c r="BZ21" s="189" t="s">
        <v>833</v>
      </c>
      <c r="CA21" s="103"/>
      <c r="CB21"/>
      <c r="CC21" s="103">
        <v>8.0000000000000002E-3</v>
      </c>
      <c r="CD21" s="103"/>
      <c r="CE21" s="104"/>
      <c r="CF21"/>
      <c r="CG21" s="103"/>
      <c r="CH21"/>
      <c r="CI21"/>
      <c r="CJ21" s="61"/>
      <c r="CK21" t="s">
        <v>2655</v>
      </c>
      <c r="CL21" t="s">
        <v>2656</v>
      </c>
      <c r="CM21" t="s">
        <v>2657</v>
      </c>
      <c r="CN21" t="s">
        <v>2658</v>
      </c>
      <c r="CO21" t="s">
        <v>2659</v>
      </c>
      <c r="CP21" t="s">
        <v>2660</v>
      </c>
      <c r="CQ21" t="s">
        <v>2661</v>
      </c>
      <c r="CR21" t="s">
        <v>2662</v>
      </c>
      <c r="CS21">
        <v>2.0999999999999999E-3</v>
      </c>
      <c r="CT21" s="61"/>
      <c r="CU21">
        <v>-44.8</v>
      </c>
      <c r="CV21"/>
      <c r="CW21"/>
      <c r="CX21"/>
      <c r="CY21"/>
      <c r="CZ21">
        <v>-1.1000000000000001</v>
      </c>
      <c r="DA21"/>
      <c r="DD21"/>
      <c r="DE21"/>
      <c r="DF21"/>
      <c r="DG21"/>
      <c r="DH21"/>
      <c r="DI21"/>
      <c r="DJ21"/>
      <c r="DK21"/>
      <c r="DL21" s="61"/>
      <c r="DM21"/>
      <c r="DN21"/>
      <c r="DO21"/>
    </row>
    <row r="22" spans="1:119" s="19" customFormat="1" x14ac:dyDescent="0.2">
      <c r="A22" s="50">
        <f t="shared" si="1"/>
        <v>17</v>
      </c>
      <c r="B22" t="s">
        <v>2654</v>
      </c>
      <c r="C22" t="s">
        <v>816</v>
      </c>
      <c r="D22"/>
      <c r="E22"/>
      <c r="F22" s="19">
        <v>3437373</v>
      </c>
      <c r="G22" s="19">
        <v>5453066</v>
      </c>
      <c r="J22" s="19">
        <v>138</v>
      </c>
      <c r="K22" s="19" t="s">
        <v>1334</v>
      </c>
      <c r="L22" s="19">
        <v>881</v>
      </c>
      <c r="Q22"/>
      <c r="R22" t="s">
        <v>2663</v>
      </c>
      <c r="S22" t="s">
        <v>2812</v>
      </c>
      <c r="T22" s="48">
        <v>40764</v>
      </c>
      <c r="U22" s="73"/>
      <c r="V22"/>
      <c r="W22" t="s">
        <v>2649</v>
      </c>
      <c r="X22" s="57" t="s">
        <v>2664</v>
      </c>
      <c r="Y22" s="66" t="s">
        <v>643</v>
      </c>
      <c r="Z22" s="19">
        <v>30000</v>
      </c>
      <c r="AA22" s="19">
        <v>7.44</v>
      </c>
      <c r="AB22" s="66">
        <v>-153</v>
      </c>
      <c r="AC22" s="66"/>
      <c r="AD22" s="66"/>
      <c r="AE22" s="187"/>
      <c r="AF22" s="66"/>
      <c r="AG22"/>
      <c r="AH22"/>
      <c r="AJ22"/>
      <c r="AK22"/>
      <c r="AL22" s="193">
        <f t="shared" si="0"/>
        <v>19068.390630000002</v>
      </c>
      <c r="AM22" s="61"/>
      <c r="AN22" s="90">
        <v>6200</v>
      </c>
      <c r="AO22" s="90">
        <v>68.5</v>
      </c>
      <c r="AP22" s="90">
        <v>454</v>
      </c>
      <c r="AQ22" s="90">
        <v>9740</v>
      </c>
      <c r="AR22" s="90">
        <v>1820</v>
      </c>
      <c r="AS22" s="223">
        <v>358.79759999999999</v>
      </c>
      <c r="AT22" s="90">
        <v>10.5</v>
      </c>
      <c r="AU22" s="90">
        <v>141</v>
      </c>
      <c r="AV22" s="90">
        <v>27.5</v>
      </c>
      <c r="AW22" s="90">
        <v>16.399999999999999</v>
      </c>
      <c r="AX22" s="90">
        <v>0.45</v>
      </c>
      <c r="AY22" s="90">
        <v>3.3000000000000002E-2</v>
      </c>
      <c r="AZ22" s="90">
        <v>1.6</v>
      </c>
      <c r="BA22" s="90">
        <v>47.9</v>
      </c>
      <c r="BB22"/>
      <c r="BC22" s="2" t="s">
        <v>1383</v>
      </c>
      <c r="BD22"/>
      <c r="BE22" s="90"/>
      <c r="BF22">
        <v>64.87</v>
      </c>
      <c r="BG22" s="59">
        <v>115.48199999999999</v>
      </c>
      <c r="BH22" s="90" t="s">
        <v>1384</v>
      </c>
      <c r="BI22" s="103">
        <v>13.3</v>
      </c>
      <c r="BJ22" s="103">
        <v>288</v>
      </c>
      <c r="BK22" s="103">
        <v>126</v>
      </c>
      <c r="BL22" s="103">
        <v>0.13</v>
      </c>
      <c r="BM22" s="90" t="s">
        <v>1384</v>
      </c>
      <c r="BN22" s="90" t="s">
        <v>1383</v>
      </c>
      <c r="BO22" s="90" t="s">
        <v>456</v>
      </c>
      <c r="BP22" s="103">
        <v>460</v>
      </c>
      <c r="BQ22" s="90" t="s">
        <v>456</v>
      </c>
      <c r="BR22" s="103"/>
      <c r="BS22" s="103"/>
      <c r="BT22" s="103">
        <v>10.6</v>
      </c>
      <c r="BU22" s="90" t="s">
        <v>1383</v>
      </c>
      <c r="BV22" s="103">
        <v>460</v>
      </c>
      <c r="BW22" s="103"/>
      <c r="BX22" s="103"/>
      <c r="BY22"/>
      <c r="BZ22" s="189" t="s">
        <v>1383</v>
      </c>
      <c r="CA22" s="103"/>
      <c r="CB22"/>
      <c r="CC22" s="90" t="s">
        <v>1384</v>
      </c>
      <c r="CD22" s="103"/>
      <c r="CE22" s="91" t="s">
        <v>286</v>
      </c>
      <c r="CF22"/>
      <c r="CG22" s="103"/>
      <c r="CH22"/>
      <c r="CI22"/>
      <c r="CJ22" s="61"/>
      <c r="CK22"/>
      <c r="CL22"/>
      <c r="CM22"/>
      <c r="CN22"/>
      <c r="CO22"/>
      <c r="CP22"/>
      <c r="CQ22"/>
      <c r="CR22"/>
      <c r="CS22"/>
      <c r="CT22" s="61"/>
      <c r="CU22">
        <v>-55.6</v>
      </c>
      <c r="CV22"/>
      <c r="CW22"/>
      <c r="CX22"/>
      <c r="CY22"/>
      <c r="CZ22">
        <v>-7.1</v>
      </c>
      <c r="DA22"/>
      <c r="DD22"/>
      <c r="DE22"/>
      <c r="DF22"/>
      <c r="DG22"/>
      <c r="DH22"/>
      <c r="DI22"/>
      <c r="DJ22"/>
      <c r="DK22"/>
      <c r="DL22" s="61"/>
      <c r="DM22"/>
      <c r="DN22"/>
      <c r="DO22"/>
    </row>
    <row r="23" spans="1:119" s="19" customFormat="1" x14ac:dyDescent="0.2">
      <c r="A23" s="50">
        <f t="shared" si="1"/>
        <v>18</v>
      </c>
      <c r="B23" t="s">
        <v>2654</v>
      </c>
      <c r="C23" t="s">
        <v>817</v>
      </c>
      <c r="D23"/>
      <c r="E23"/>
      <c r="F23" s="19">
        <v>3437373</v>
      </c>
      <c r="G23" s="19">
        <v>5453066</v>
      </c>
      <c r="J23" s="19">
        <v>138</v>
      </c>
      <c r="K23" s="19" t="s">
        <v>1334</v>
      </c>
      <c r="L23" s="19">
        <v>853</v>
      </c>
      <c r="Q23"/>
      <c r="R23" t="s">
        <v>2663</v>
      </c>
      <c r="S23" t="s">
        <v>2812</v>
      </c>
      <c r="T23" s="48">
        <v>40764</v>
      </c>
      <c r="U23" s="73"/>
      <c r="V23"/>
      <c r="W23" t="s">
        <v>2649</v>
      </c>
      <c r="X23" s="57" t="s">
        <v>2664</v>
      </c>
      <c r="Y23" s="108">
        <v>68</v>
      </c>
      <c r="Z23" s="19">
        <v>24000</v>
      </c>
      <c r="AA23" s="19">
        <v>7.55</v>
      </c>
      <c r="AB23" s="66">
        <v>-42</v>
      </c>
      <c r="AC23" s="66"/>
      <c r="AD23" s="66"/>
      <c r="AE23" s="187"/>
      <c r="AF23" s="66"/>
      <c r="AG23"/>
      <c r="AH23"/>
      <c r="AJ23"/>
      <c r="AK23"/>
      <c r="AL23" s="193">
        <f t="shared" si="0"/>
        <v>15190.68662</v>
      </c>
      <c r="AM23" s="61"/>
      <c r="AN23" s="90">
        <v>5100</v>
      </c>
      <c r="AO23" s="90">
        <v>43.2</v>
      </c>
      <c r="AP23" s="90">
        <v>227</v>
      </c>
      <c r="AQ23" s="90">
        <v>6530</v>
      </c>
      <c r="AR23" s="90">
        <v>2460</v>
      </c>
      <c r="AS23" s="223">
        <v>503.41500000000002</v>
      </c>
      <c r="AT23" s="90">
        <v>6.9</v>
      </c>
      <c r="AU23" s="90">
        <v>70.900000000000006</v>
      </c>
      <c r="AV23" s="90">
        <v>15.4</v>
      </c>
      <c r="AW23" s="90">
        <v>12.5</v>
      </c>
      <c r="AX23" s="90">
        <v>0.61</v>
      </c>
      <c r="AY23" s="90">
        <v>0.06</v>
      </c>
      <c r="AZ23" s="90">
        <v>1.4</v>
      </c>
      <c r="BA23" s="90">
        <v>38.4</v>
      </c>
      <c r="BB23"/>
      <c r="BC23" s="2" t="s">
        <v>1383</v>
      </c>
      <c r="BD23"/>
      <c r="BE23" s="90"/>
      <c r="BF23">
        <v>55.64</v>
      </c>
      <c r="BG23" s="59">
        <v>124.80159999999999</v>
      </c>
      <c r="BH23" s="90" t="s">
        <v>1384</v>
      </c>
      <c r="BI23" s="103">
        <v>10.7</v>
      </c>
      <c r="BJ23" s="103">
        <v>0.81</v>
      </c>
      <c r="BK23" s="103">
        <v>59.2</v>
      </c>
      <c r="BL23" s="103" t="s">
        <v>1384</v>
      </c>
      <c r="BM23" s="90" t="s">
        <v>1384</v>
      </c>
      <c r="BN23" s="90" t="s">
        <v>1383</v>
      </c>
      <c r="BO23" s="90" t="s">
        <v>456</v>
      </c>
      <c r="BP23" s="103">
        <v>194</v>
      </c>
      <c r="BQ23" s="90" t="s">
        <v>456</v>
      </c>
      <c r="BR23" s="103"/>
      <c r="BS23" s="103"/>
      <c r="BT23" s="103">
        <v>1.31</v>
      </c>
      <c r="BU23" s="90" t="s">
        <v>1383</v>
      </c>
      <c r="BV23" s="103">
        <v>194</v>
      </c>
      <c r="BW23" s="103"/>
      <c r="BX23" s="103"/>
      <c r="BY23"/>
      <c r="BZ23" s="189" t="s">
        <v>1383</v>
      </c>
      <c r="CA23" s="103"/>
      <c r="CB23"/>
      <c r="CC23" s="90" t="s">
        <v>1384</v>
      </c>
      <c r="CD23" s="103"/>
      <c r="CE23" s="91" t="s">
        <v>286</v>
      </c>
      <c r="CF23"/>
      <c r="CG23" s="103"/>
      <c r="CH23"/>
      <c r="CI23"/>
      <c r="CJ23" s="61"/>
      <c r="CK23"/>
      <c r="CL23"/>
      <c r="CM23"/>
      <c r="CN23"/>
      <c r="CO23"/>
      <c r="CP23"/>
      <c r="CQ23"/>
      <c r="CR23"/>
      <c r="CS23"/>
      <c r="CT23" s="61"/>
      <c r="CU23">
        <v>-53.2</v>
      </c>
      <c r="CV23"/>
      <c r="CW23"/>
      <c r="CX23"/>
      <c r="CY23"/>
      <c r="CZ23">
        <v>-6.7</v>
      </c>
      <c r="DA23"/>
      <c r="DD23"/>
      <c r="DE23"/>
      <c r="DF23"/>
      <c r="DG23"/>
      <c r="DH23"/>
      <c r="DI23"/>
      <c r="DJ23"/>
      <c r="DK23"/>
      <c r="DL23" s="61"/>
      <c r="DM23"/>
      <c r="DN23"/>
      <c r="DO23"/>
    </row>
    <row r="24" spans="1:119" s="19" customFormat="1" x14ac:dyDescent="0.2">
      <c r="A24" s="50">
        <f t="shared" si="1"/>
        <v>19</v>
      </c>
      <c r="B24" t="s">
        <v>2654</v>
      </c>
      <c r="C24" t="s">
        <v>818</v>
      </c>
      <c r="D24"/>
      <c r="E24"/>
      <c r="F24" s="19">
        <v>3437373</v>
      </c>
      <c r="G24" s="19">
        <v>5453066</v>
      </c>
      <c r="J24" s="19">
        <v>138</v>
      </c>
      <c r="K24" s="19" t="s">
        <v>1334</v>
      </c>
      <c r="L24" s="19">
        <v>1002</v>
      </c>
      <c r="Q24"/>
      <c r="R24" t="s">
        <v>2665</v>
      </c>
      <c r="S24" t="s">
        <v>2812</v>
      </c>
      <c r="T24" s="48">
        <v>40764</v>
      </c>
      <c r="U24" s="73"/>
      <c r="V24"/>
      <c r="W24" t="s">
        <v>2649</v>
      </c>
      <c r="X24" s="61"/>
      <c r="Y24" s="66" t="s">
        <v>643</v>
      </c>
      <c r="Z24" s="19">
        <v>67000</v>
      </c>
      <c r="AA24" s="19">
        <v>6.78</v>
      </c>
      <c r="AB24" s="66"/>
      <c r="AC24" s="66"/>
      <c r="AD24" s="66"/>
      <c r="AE24" s="186"/>
      <c r="AF24" s="66"/>
      <c r="AG24"/>
      <c r="AH24"/>
      <c r="AJ24"/>
      <c r="AK24"/>
      <c r="AL24" s="193">
        <f t="shared" si="0"/>
        <v>48971.654269999999</v>
      </c>
      <c r="AM24" s="61"/>
      <c r="AN24" s="90">
        <v>16100</v>
      </c>
      <c r="AO24" s="90">
        <v>320</v>
      </c>
      <c r="AP24" s="90">
        <v>1580</v>
      </c>
      <c r="AQ24" s="90">
        <v>29900</v>
      </c>
      <c r="AR24" s="90">
        <v>142</v>
      </c>
      <c r="AS24" s="174"/>
      <c r="AT24" s="90">
        <v>19</v>
      </c>
      <c r="AU24" s="90">
        <v>287</v>
      </c>
      <c r="AV24" s="90">
        <v>151</v>
      </c>
      <c r="AW24" s="90">
        <v>45.3</v>
      </c>
      <c r="AX24" s="90">
        <v>3.13</v>
      </c>
      <c r="AY24" s="90">
        <v>0.48699999999999999</v>
      </c>
      <c r="AZ24" s="90">
        <v>1.7</v>
      </c>
      <c r="BA24" s="90">
        <v>178</v>
      </c>
      <c r="BB24"/>
      <c r="BC24" s="2" t="s">
        <v>1383</v>
      </c>
      <c r="BD24"/>
      <c r="BE24" s="90"/>
      <c r="BF24">
        <v>58.37</v>
      </c>
      <c r="BG24" s="59">
        <v>178.28799999999998</v>
      </c>
      <c r="BH24" s="103">
        <v>0.33</v>
      </c>
      <c r="BI24" s="103">
        <v>11.3</v>
      </c>
      <c r="BJ24" s="103">
        <v>8.67</v>
      </c>
      <c r="BK24" s="103">
        <v>5700</v>
      </c>
      <c r="BL24" s="103" t="s">
        <v>1384</v>
      </c>
      <c r="BM24" s="90" t="s">
        <v>1384</v>
      </c>
      <c r="BN24" s="90" t="s">
        <v>1383</v>
      </c>
      <c r="BO24" s="90" t="s">
        <v>456</v>
      </c>
      <c r="BP24" s="103">
        <v>814</v>
      </c>
      <c r="BQ24" s="90" t="s">
        <v>456</v>
      </c>
      <c r="BR24" s="103"/>
      <c r="BS24" s="103"/>
      <c r="BT24" s="103">
        <v>8.65</v>
      </c>
      <c r="BU24" s="103">
        <v>3.52</v>
      </c>
      <c r="BV24" s="103">
        <v>814</v>
      </c>
      <c r="BW24" s="103"/>
      <c r="BX24" s="103"/>
      <c r="BY24"/>
      <c r="BZ24" s="189" t="s">
        <v>1383</v>
      </c>
      <c r="CA24" s="103"/>
      <c r="CB24"/>
      <c r="CC24" s="90" t="s">
        <v>1384</v>
      </c>
      <c r="CD24" s="103"/>
      <c r="CE24" s="104">
        <v>18.8</v>
      </c>
      <c r="CF24"/>
      <c r="CG24" s="103"/>
      <c r="CH24"/>
      <c r="CI24"/>
      <c r="CJ24" s="61"/>
      <c r="CK24"/>
      <c r="CL24"/>
      <c r="CM24"/>
      <c r="CN24"/>
      <c r="CO24"/>
      <c r="CP24"/>
      <c r="CQ24"/>
      <c r="CR24"/>
      <c r="CS24"/>
      <c r="CT24" s="61"/>
      <c r="CU24">
        <v>-48.5</v>
      </c>
      <c r="CV24"/>
      <c r="CW24"/>
      <c r="CX24"/>
      <c r="CY24"/>
      <c r="CZ24">
        <v>-4.8</v>
      </c>
      <c r="DA24"/>
      <c r="DD24"/>
      <c r="DE24"/>
      <c r="DF24"/>
      <c r="DG24"/>
      <c r="DH24"/>
      <c r="DI24"/>
      <c r="DJ24"/>
      <c r="DK24"/>
      <c r="DL24" s="61"/>
      <c r="DM24"/>
      <c r="DN24"/>
      <c r="DO24"/>
    </row>
    <row r="25" spans="1:119" s="19" customFormat="1" x14ac:dyDescent="0.2">
      <c r="A25" s="50">
        <f t="shared" si="1"/>
        <v>20</v>
      </c>
      <c r="B25" t="s">
        <v>2654</v>
      </c>
      <c r="C25" t="s">
        <v>819</v>
      </c>
      <c r="D25"/>
      <c r="E25"/>
      <c r="F25" s="19">
        <v>3437373</v>
      </c>
      <c r="G25" s="19">
        <v>5453066</v>
      </c>
      <c r="J25" s="19">
        <v>138</v>
      </c>
      <c r="K25" s="19" t="s">
        <v>1334</v>
      </c>
      <c r="L25" s="19">
        <v>1447</v>
      </c>
      <c r="Q25"/>
      <c r="R25" t="s">
        <v>2666</v>
      </c>
      <c r="S25" t="s">
        <v>2812</v>
      </c>
      <c r="T25" s="48">
        <v>40764</v>
      </c>
      <c r="U25" s="73"/>
      <c r="V25"/>
      <c r="W25" t="s">
        <v>2649</v>
      </c>
      <c r="X25" s="57" t="s">
        <v>2664</v>
      </c>
      <c r="Y25" s="66" t="s">
        <v>643</v>
      </c>
      <c r="Z25" s="19">
        <v>75000</v>
      </c>
      <c r="AA25" s="47">
        <v>6.7</v>
      </c>
      <c r="AB25" s="66">
        <v>-78</v>
      </c>
      <c r="AC25" s="66"/>
      <c r="AD25" s="66"/>
      <c r="AE25" s="187"/>
      <c r="AF25" s="66"/>
      <c r="AG25"/>
      <c r="AH25"/>
      <c r="AJ25"/>
      <c r="AK25"/>
      <c r="AL25" s="193">
        <f t="shared" si="0"/>
        <v>49231.399289999994</v>
      </c>
      <c r="AM25" s="61"/>
      <c r="AN25" s="90">
        <v>16100</v>
      </c>
      <c r="AO25" s="90">
        <v>246</v>
      </c>
      <c r="AP25" s="90">
        <v>1710</v>
      </c>
      <c r="AQ25" s="90">
        <v>28800</v>
      </c>
      <c r="AR25" s="90">
        <v>1110</v>
      </c>
      <c r="AS25" s="223">
        <v>430.19100000000003</v>
      </c>
      <c r="AT25" s="90">
        <v>24.5</v>
      </c>
      <c r="AU25" s="90">
        <v>193</v>
      </c>
      <c r="AV25" s="90">
        <v>94</v>
      </c>
      <c r="AW25" s="90">
        <v>45.1</v>
      </c>
      <c r="AX25" s="90">
        <v>43.8</v>
      </c>
      <c r="AY25" s="90">
        <v>1.0900000000000001</v>
      </c>
      <c r="AZ25" s="90">
        <v>0.7</v>
      </c>
      <c r="BA25" s="90">
        <v>170</v>
      </c>
      <c r="BB25"/>
      <c r="BC25" s="2" t="s">
        <v>1383</v>
      </c>
      <c r="BD25"/>
      <c r="BE25" s="90"/>
      <c r="BF25">
        <v>38.869999999999997</v>
      </c>
      <c r="BG25" s="59">
        <v>222.85999999999999</v>
      </c>
      <c r="BH25" s="103">
        <v>0.15</v>
      </c>
      <c r="BI25" s="103">
        <v>21</v>
      </c>
      <c r="BJ25" s="103">
        <v>5.85</v>
      </c>
      <c r="BK25" s="103">
        <v>473</v>
      </c>
      <c r="BL25" s="103" t="s">
        <v>1384</v>
      </c>
      <c r="BM25" s="90" t="s">
        <v>1384</v>
      </c>
      <c r="BN25" s="90" t="s">
        <v>1383</v>
      </c>
      <c r="BO25" s="90" t="s">
        <v>456</v>
      </c>
      <c r="BP25" s="103">
        <v>393</v>
      </c>
      <c r="BQ25" s="90" t="s">
        <v>456</v>
      </c>
      <c r="BR25" s="103"/>
      <c r="BS25" s="103"/>
      <c r="BT25" s="103">
        <v>2.29</v>
      </c>
      <c r="BU25" s="90" t="s">
        <v>1383</v>
      </c>
      <c r="BV25" s="103">
        <v>393</v>
      </c>
      <c r="BW25" s="103"/>
      <c r="BX25" s="103"/>
      <c r="BY25"/>
      <c r="BZ25" s="189" t="s">
        <v>1383</v>
      </c>
      <c r="CA25" s="103"/>
      <c r="CB25"/>
      <c r="CC25" s="90" t="s">
        <v>1384</v>
      </c>
      <c r="CD25" s="103"/>
      <c r="CE25" s="91" t="s">
        <v>286</v>
      </c>
      <c r="CF25"/>
      <c r="CG25" s="103"/>
      <c r="CH25"/>
      <c r="CI25"/>
      <c r="CJ25" s="61"/>
      <c r="CK25"/>
      <c r="CL25"/>
      <c r="CM25"/>
      <c r="CN25"/>
      <c r="CO25"/>
      <c r="CP25"/>
      <c r="CQ25"/>
      <c r="CR25"/>
      <c r="CS25"/>
      <c r="CT25" s="61"/>
      <c r="CU25"/>
      <c r="CV25"/>
      <c r="CW25"/>
      <c r="CX25"/>
      <c r="CY25"/>
      <c r="CZ25"/>
      <c r="DA25"/>
      <c r="DD25"/>
      <c r="DE25"/>
      <c r="DF25"/>
      <c r="DG25"/>
      <c r="DH25"/>
      <c r="DI25"/>
      <c r="DJ25"/>
      <c r="DK25"/>
      <c r="DL25" s="61"/>
      <c r="DM25"/>
      <c r="DN25"/>
      <c r="DO25"/>
    </row>
    <row r="26" spans="1:119" s="19" customFormat="1" x14ac:dyDescent="0.2">
      <c r="A26" s="50">
        <f t="shared" si="1"/>
        <v>21</v>
      </c>
      <c r="B26" t="s">
        <v>2654</v>
      </c>
      <c r="C26" t="s">
        <v>820</v>
      </c>
      <c r="D26"/>
      <c r="E26"/>
      <c r="F26" s="19">
        <v>3437373</v>
      </c>
      <c r="G26" s="19">
        <v>5453066</v>
      </c>
      <c r="J26" s="19">
        <v>138</v>
      </c>
      <c r="K26" s="19" t="s">
        <v>1334</v>
      </c>
      <c r="L26" s="19">
        <v>1306</v>
      </c>
      <c r="Q26"/>
      <c r="R26" t="s">
        <v>2666</v>
      </c>
      <c r="S26" t="s">
        <v>2812</v>
      </c>
      <c r="T26" s="48">
        <v>40764</v>
      </c>
      <c r="U26" s="73"/>
      <c r="V26"/>
      <c r="W26" t="s">
        <v>2649</v>
      </c>
      <c r="X26" s="61"/>
      <c r="Y26" s="66" t="s">
        <v>643</v>
      </c>
      <c r="Z26" s="19">
        <v>102000</v>
      </c>
      <c r="AA26" s="19">
        <v>6.66</v>
      </c>
      <c r="AB26" s="66">
        <v>-143</v>
      </c>
      <c r="AC26" s="66"/>
      <c r="AD26" s="66"/>
      <c r="AE26" s="187"/>
      <c r="AF26" s="66"/>
      <c r="AG26"/>
      <c r="AH26"/>
      <c r="AJ26"/>
      <c r="AK26"/>
      <c r="AL26" s="193"/>
      <c r="AM26" s="61"/>
      <c r="AN26" s="90"/>
      <c r="AO26" s="90"/>
      <c r="AP26" s="90"/>
      <c r="AQ26" s="90"/>
      <c r="AR26" s="90"/>
      <c r="AS26" s="174"/>
      <c r="AT26" s="90"/>
      <c r="AU26" s="90"/>
      <c r="AV26" s="90"/>
      <c r="AW26" s="90"/>
      <c r="AX26" s="90"/>
      <c r="AY26" s="90"/>
      <c r="AZ26" s="90"/>
      <c r="BA26" s="90"/>
      <c r="BB26"/>
      <c r="BC26"/>
      <c r="BD26"/>
      <c r="BE26" s="90"/>
      <c r="BF26"/>
      <c r="BG26" s="59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/>
      <c r="BZ26" s="189"/>
      <c r="CA26" s="103"/>
      <c r="CB26"/>
      <c r="CC26" s="103"/>
      <c r="CD26" s="103"/>
      <c r="CE26" s="104"/>
      <c r="CF26"/>
      <c r="CG26" s="103"/>
      <c r="CH26"/>
      <c r="CI26"/>
      <c r="CJ26" s="61"/>
      <c r="CK26"/>
      <c r="CL26"/>
      <c r="CM26"/>
      <c r="CN26"/>
      <c r="CO26"/>
      <c r="CP26"/>
      <c r="CQ26"/>
      <c r="CR26"/>
      <c r="CS26"/>
      <c r="CT26" s="61"/>
      <c r="CU26"/>
      <c r="CV26"/>
      <c r="CW26"/>
      <c r="CX26"/>
      <c r="CY26"/>
      <c r="CZ26"/>
      <c r="DA26"/>
      <c r="DD26"/>
      <c r="DE26"/>
      <c r="DF26"/>
      <c r="DG26"/>
      <c r="DH26"/>
      <c r="DI26"/>
      <c r="DJ26"/>
      <c r="DK26"/>
      <c r="DL26" s="61"/>
      <c r="DM26"/>
      <c r="DN26"/>
      <c r="DO26"/>
    </row>
    <row r="27" spans="1:119" s="19" customFormat="1" x14ac:dyDescent="0.2">
      <c r="A27" s="50">
        <f t="shared" si="1"/>
        <v>22</v>
      </c>
      <c r="B27" t="s">
        <v>2654</v>
      </c>
      <c r="C27" t="s">
        <v>821</v>
      </c>
      <c r="D27"/>
      <c r="E27"/>
      <c r="F27" s="19">
        <v>3437373</v>
      </c>
      <c r="G27" s="19">
        <v>5453066</v>
      </c>
      <c r="J27" s="19">
        <v>138</v>
      </c>
      <c r="K27" s="19" t="s">
        <v>1334</v>
      </c>
      <c r="L27" s="19">
        <v>959</v>
      </c>
      <c r="Q27"/>
      <c r="R27" t="s">
        <v>2667</v>
      </c>
      <c r="S27" t="s">
        <v>2812</v>
      </c>
      <c r="T27" s="48">
        <v>40764</v>
      </c>
      <c r="U27" s="73"/>
      <c r="V27"/>
      <c r="W27" t="s">
        <v>2649</v>
      </c>
      <c r="X27" s="57" t="s">
        <v>2664</v>
      </c>
      <c r="Y27" s="108">
        <v>55</v>
      </c>
      <c r="Z27" s="19">
        <v>76000</v>
      </c>
      <c r="AA27" s="19">
        <v>6.97</v>
      </c>
      <c r="AB27" s="66">
        <v>-84</v>
      </c>
      <c r="AC27" s="66"/>
      <c r="AD27" s="66"/>
      <c r="AE27" s="187"/>
      <c r="AF27" s="66"/>
      <c r="AG27"/>
      <c r="AH27"/>
      <c r="AJ27"/>
      <c r="AK27"/>
      <c r="AL27" s="193">
        <f t="shared" si="0"/>
        <v>48682.53538999999</v>
      </c>
      <c r="AM27" s="61"/>
      <c r="AN27" s="90">
        <v>16400</v>
      </c>
      <c r="AO27" s="90">
        <v>244</v>
      </c>
      <c r="AP27" s="90">
        <v>1740</v>
      </c>
      <c r="AQ27" s="90">
        <v>28200</v>
      </c>
      <c r="AR27" s="90">
        <v>764</v>
      </c>
      <c r="AS27" s="223">
        <v>359.40780000000001</v>
      </c>
      <c r="AT27" s="90">
        <v>20.2</v>
      </c>
      <c r="AU27" s="90">
        <v>295</v>
      </c>
      <c r="AV27" s="90">
        <v>146</v>
      </c>
      <c r="AW27" s="90">
        <v>42</v>
      </c>
      <c r="AX27" s="90">
        <v>3.9</v>
      </c>
      <c r="AY27" s="90">
        <v>0.32300000000000001</v>
      </c>
      <c r="AZ27" s="90">
        <v>0.7</v>
      </c>
      <c r="BA27" s="90">
        <v>180</v>
      </c>
      <c r="BB27"/>
      <c r="BC27" s="2" t="s">
        <v>1383</v>
      </c>
      <c r="BD27"/>
      <c r="BE27" s="90"/>
      <c r="BF27">
        <v>60.710000000000008</v>
      </c>
      <c r="BG27" s="59">
        <v>222.85999999999999</v>
      </c>
      <c r="BH27" s="103">
        <v>0.19</v>
      </c>
      <c r="BI27" s="103">
        <v>12.2</v>
      </c>
      <c r="BJ27" s="103">
        <v>3.62</v>
      </c>
      <c r="BK27" s="103">
        <v>928</v>
      </c>
      <c r="BL27" s="103">
        <v>0.13</v>
      </c>
      <c r="BM27" s="103">
        <v>0.16</v>
      </c>
      <c r="BN27" s="90" t="s">
        <v>1383</v>
      </c>
      <c r="BO27" s="90" t="s">
        <v>456</v>
      </c>
      <c r="BP27" s="103">
        <v>1200</v>
      </c>
      <c r="BQ27" s="90" t="s">
        <v>456</v>
      </c>
      <c r="BR27" s="103"/>
      <c r="BS27" s="103"/>
      <c r="BT27" s="103">
        <v>32.9</v>
      </c>
      <c r="BU27" s="103">
        <v>3.49</v>
      </c>
      <c r="BV27" s="103">
        <v>1200</v>
      </c>
      <c r="BW27" s="103"/>
      <c r="BX27" s="103"/>
      <c r="BY27"/>
      <c r="BZ27" s="189" t="s">
        <v>1383</v>
      </c>
      <c r="CA27" s="103"/>
      <c r="CB27"/>
      <c r="CC27" s="90" t="s">
        <v>1384</v>
      </c>
      <c r="CD27" s="103"/>
      <c r="CE27" s="104">
        <v>53.9</v>
      </c>
      <c r="CF27"/>
      <c r="CG27" s="103"/>
      <c r="CH27"/>
      <c r="CI27"/>
      <c r="CJ27" s="61"/>
      <c r="CK27"/>
      <c r="CL27"/>
      <c r="CM27"/>
      <c r="CN27"/>
      <c r="CO27"/>
      <c r="CP27"/>
      <c r="CQ27"/>
      <c r="CR27"/>
      <c r="CS27"/>
      <c r="CT27" s="61"/>
      <c r="CU27">
        <v>-46.8</v>
      </c>
      <c r="CV27"/>
      <c r="CW27"/>
      <c r="CX27"/>
      <c r="CY27"/>
      <c r="CZ27">
        <v>-3.6</v>
      </c>
      <c r="DA27"/>
      <c r="DD27"/>
      <c r="DE27"/>
      <c r="DF27"/>
      <c r="DG27"/>
      <c r="DH27"/>
      <c r="DI27"/>
      <c r="DJ27"/>
      <c r="DK27"/>
      <c r="DL27" s="61"/>
      <c r="DM27"/>
      <c r="DN27"/>
      <c r="DO27"/>
    </row>
    <row r="28" spans="1:119" s="19" customFormat="1" x14ac:dyDescent="0.2">
      <c r="A28" s="50">
        <f t="shared" si="1"/>
        <v>23</v>
      </c>
      <c r="B28" t="s">
        <v>2654</v>
      </c>
      <c r="C28" t="s">
        <v>822</v>
      </c>
      <c r="D28"/>
      <c r="E28"/>
      <c r="F28" s="19">
        <v>3437373</v>
      </c>
      <c r="G28" s="19">
        <v>5453066</v>
      </c>
      <c r="J28" s="19">
        <v>138</v>
      </c>
      <c r="K28" s="19" t="s">
        <v>1334</v>
      </c>
      <c r="L28" s="19">
        <v>999</v>
      </c>
      <c r="Q28"/>
      <c r="R28" t="s">
        <v>2665</v>
      </c>
      <c r="S28" t="s">
        <v>2812</v>
      </c>
      <c r="T28" s="48">
        <v>40764</v>
      </c>
      <c r="U28" s="73"/>
      <c r="V28"/>
      <c r="W28" t="s">
        <v>2649</v>
      </c>
      <c r="X28" s="57" t="s">
        <v>2664</v>
      </c>
      <c r="Y28" s="66" t="s">
        <v>643</v>
      </c>
      <c r="Z28" s="19">
        <v>103000</v>
      </c>
      <c r="AA28" s="19">
        <v>6.62</v>
      </c>
      <c r="AB28" s="66">
        <v>-80</v>
      </c>
      <c r="AC28" s="66"/>
      <c r="AD28" s="66"/>
      <c r="AE28" s="187"/>
      <c r="AF28" s="66"/>
      <c r="AG28"/>
      <c r="AH28"/>
      <c r="AJ28"/>
      <c r="AK28"/>
      <c r="AL28" s="193">
        <f t="shared" si="0"/>
        <v>72245.999799999976</v>
      </c>
      <c r="AM28" s="61"/>
      <c r="AN28" s="90">
        <v>23000</v>
      </c>
      <c r="AO28" s="90">
        <v>438</v>
      </c>
      <c r="AP28" s="90">
        <v>2970</v>
      </c>
      <c r="AQ28" s="90">
        <v>44000</v>
      </c>
      <c r="AR28" s="90">
        <v>484</v>
      </c>
      <c r="AS28" s="223">
        <v>273.36960000000005</v>
      </c>
      <c r="AT28" s="90">
        <v>23</v>
      </c>
      <c r="AU28" s="90">
        <v>286</v>
      </c>
      <c r="AV28" s="90">
        <v>158</v>
      </c>
      <c r="AW28" s="90">
        <v>72.900000000000006</v>
      </c>
      <c r="AX28" s="90">
        <v>19.899999999999999</v>
      </c>
      <c r="AY28" s="90">
        <v>0.97199999999999998</v>
      </c>
      <c r="AZ28" s="90" t="s">
        <v>1383</v>
      </c>
      <c r="BA28" s="90">
        <v>263</v>
      </c>
      <c r="BB28"/>
      <c r="BC28" s="2" t="s">
        <v>1383</v>
      </c>
      <c r="BD28"/>
      <c r="BE28" s="90"/>
      <c r="BF28">
        <v>27.430000000000003</v>
      </c>
      <c r="BG28" s="59">
        <v>226.91199999999998</v>
      </c>
      <c r="BH28" s="103">
        <v>0.35</v>
      </c>
      <c r="BI28" s="103">
        <v>17.3</v>
      </c>
      <c r="BJ28" s="103">
        <v>10.5</v>
      </c>
      <c r="BK28" s="103">
        <v>1570</v>
      </c>
      <c r="BL28" s="103">
        <v>0.1</v>
      </c>
      <c r="BM28" s="90" t="s">
        <v>1384</v>
      </c>
      <c r="BN28" s="90" t="s">
        <v>1383</v>
      </c>
      <c r="BO28" s="90" t="s">
        <v>456</v>
      </c>
      <c r="BP28" s="103">
        <v>458</v>
      </c>
      <c r="BQ28" s="90" t="s">
        <v>456</v>
      </c>
      <c r="BR28" s="103"/>
      <c r="BS28" s="103"/>
      <c r="BT28" s="103">
        <v>1.42</v>
      </c>
      <c r="BU28" s="103">
        <v>0.53</v>
      </c>
      <c r="BV28" s="103">
        <v>458</v>
      </c>
      <c r="BW28" s="103"/>
      <c r="BX28" s="103"/>
      <c r="BY28"/>
      <c r="BZ28" s="189" t="s">
        <v>1383</v>
      </c>
      <c r="CA28" s="103"/>
      <c r="CB28"/>
      <c r="CC28" s="90" t="s">
        <v>1384</v>
      </c>
      <c r="CD28" s="103"/>
      <c r="CE28" s="91" t="s">
        <v>286</v>
      </c>
      <c r="CF28"/>
      <c r="CG28" s="103"/>
      <c r="CH28"/>
      <c r="CI28"/>
      <c r="CJ28" s="61"/>
      <c r="CK28"/>
      <c r="CL28"/>
      <c r="CM28"/>
      <c r="CN28"/>
      <c r="CO28"/>
      <c r="CP28"/>
      <c r="CQ28"/>
      <c r="CR28"/>
      <c r="CS28"/>
      <c r="CT28" s="61"/>
      <c r="CU28"/>
      <c r="CV28"/>
      <c r="CW28"/>
      <c r="CX28"/>
      <c r="CY28"/>
      <c r="CZ28"/>
      <c r="DA28"/>
      <c r="DD28"/>
      <c r="DE28"/>
      <c r="DF28"/>
      <c r="DG28"/>
      <c r="DH28"/>
      <c r="DI28"/>
      <c r="DJ28"/>
      <c r="DK28"/>
      <c r="DL28" s="61"/>
      <c r="DM28"/>
      <c r="DN28"/>
      <c r="DO28"/>
    </row>
    <row r="29" spans="1:119" x14ac:dyDescent="0.2">
      <c r="A29" s="50">
        <f t="shared" si="1"/>
        <v>24</v>
      </c>
      <c r="B29" t="s">
        <v>2654</v>
      </c>
      <c r="C29" t="s">
        <v>823</v>
      </c>
      <c r="F29" s="19">
        <v>3437373</v>
      </c>
      <c r="G29" s="19">
        <v>5453066</v>
      </c>
      <c r="J29" s="19">
        <v>138</v>
      </c>
      <c r="K29" s="19" t="s">
        <v>1334</v>
      </c>
      <c r="L29" s="19">
        <v>1451</v>
      </c>
      <c r="R29" t="s">
        <v>2666</v>
      </c>
      <c r="S29" t="s">
        <v>2812</v>
      </c>
      <c r="T29" s="48">
        <v>40764</v>
      </c>
      <c r="W29" t="s">
        <v>2649</v>
      </c>
      <c r="X29" s="57" t="s">
        <v>2664</v>
      </c>
      <c r="Y29" s="66" t="s">
        <v>643</v>
      </c>
      <c r="Z29" s="19">
        <v>136000</v>
      </c>
      <c r="AA29" s="19">
        <v>5.86</v>
      </c>
      <c r="AB29" s="66">
        <v>-43</v>
      </c>
      <c r="AC29" s="66"/>
      <c r="AD29" s="66"/>
      <c r="AE29" s="187"/>
      <c r="AL29" s="193">
        <f t="shared" si="0"/>
        <v>102667.95187999996</v>
      </c>
      <c r="AN29" s="90">
        <v>33000</v>
      </c>
      <c r="AO29" s="90">
        <v>450</v>
      </c>
      <c r="AP29" s="90">
        <v>4200</v>
      </c>
      <c r="AQ29" s="90">
        <v>62800</v>
      </c>
      <c r="AR29" s="90">
        <v>233</v>
      </c>
      <c r="AS29" s="223">
        <v>371.61180000000002</v>
      </c>
      <c r="AT29" s="90">
        <v>20.9</v>
      </c>
      <c r="AU29" s="90">
        <v>481</v>
      </c>
      <c r="AV29" s="90">
        <v>308</v>
      </c>
      <c r="AW29" s="90">
        <v>1.9</v>
      </c>
      <c r="AX29" s="90">
        <v>11.4</v>
      </c>
      <c r="AY29" s="90">
        <v>1.54</v>
      </c>
      <c r="AZ29" s="90">
        <v>1</v>
      </c>
      <c r="BA29" s="90">
        <v>412</v>
      </c>
      <c r="BC29" s="2" t="s">
        <v>1383</v>
      </c>
      <c r="BE29" s="90"/>
      <c r="BF29">
        <v>20.540000000000003</v>
      </c>
      <c r="BG29" s="59">
        <v>344.41999999999996</v>
      </c>
      <c r="BH29" s="103">
        <v>0.69</v>
      </c>
      <c r="BI29" s="103">
        <v>21.8</v>
      </c>
      <c r="BJ29" s="103">
        <v>30.1</v>
      </c>
      <c r="BK29" s="103">
        <v>7600</v>
      </c>
      <c r="BL29" s="103">
        <v>0.15</v>
      </c>
      <c r="BM29" s="90" t="s">
        <v>1384</v>
      </c>
      <c r="BN29" s="90" t="s">
        <v>1383</v>
      </c>
      <c r="BO29" s="90" t="s">
        <v>456</v>
      </c>
      <c r="BP29" s="103">
        <v>1480</v>
      </c>
      <c r="BQ29" s="90" t="s">
        <v>456</v>
      </c>
      <c r="BR29" s="103"/>
      <c r="BS29" s="103"/>
      <c r="BT29" s="103">
        <v>1.77</v>
      </c>
      <c r="BU29" s="103">
        <v>0.77</v>
      </c>
      <c r="BV29" s="103">
        <v>1480</v>
      </c>
      <c r="BW29" s="103"/>
      <c r="BX29" s="103"/>
      <c r="BZ29" s="189" t="s">
        <v>1383</v>
      </c>
      <c r="CA29" s="103"/>
      <c r="CC29" s="90" t="s">
        <v>1384</v>
      </c>
      <c r="CD29" s="103"/>
      <c r="CE29" s="104">
        <v>24.8</v>
      </c>
      <c r="CU29">
        <v>-37.9</v>
      </c>
      <c r="CZ29">
        <v>-0.3</v>
      </c>
    </row>
    <row r="30" spans="1:119" x14ac:dyDescent="0.2">
      <c r="A30" s="50">
        <f t="shared" si="1"/>
        <v>25</v>
      </c>
      <c r="B30" t="s">
        <v>2654</v>
      </c>
      <c r="C30" t="s">
        <v>824</v>
      </c>
      <c r="F30" s="19">
        <v>3437373</v>
      </c>
      <c r="G30" s="19">
        <v>5453066</v>
      </c>
      <c r="J30" s="19">
        <v>138</v>
      </c>
      <c r="K30" s="19" t="s">
        <v>1334</v>
      </c>
      <c r="L30" s="19">
        <v>1527</v>
      </c>
      <c r="R30" t="s">
        <v>2666</v>
      </c>
      <c r="S30" t="s">
        <v>2812</v>
      </c>
      <c r="T30" s="48">
        <v>40764</v>
      </c>
      <c r="W30" t="s">
        <v>2649</v>
      </c>
      <c r="X30" s="57" t="s">
        <v>2664</v>
      </c>
      <c r="Y30" s="66" t="s">
        <v>643</v>
      </c>
      <c r="Z30" s="19">
        <v>132000</v>
      </c>
      <c r="AA30" s="19">
        <v>6.51</v>
      </c>
      <c r="AB30" s="66">
        <v>-65</v>
      </c>
      <c r="AC30" s="66"/>
      <c r="AD30" s="66"/>
      <c r="AE30" s="187"/>
      <c r="AL30" s="193">
        <f t="shared" si="0"/>
        <v>95570.25225000002</v>
      </c>
      <c r="AN30" s="90">
        <v>31300</v>
      </c>
      <c r="AO30" s="90">
        <v>572</v>
      </c>
      <c r="AP30" s="90">
        <v>4400</v>
      </c>
      <c r="AQ30" s="90">
        <v>56700</v>
      </c>
      <c r="AR30" s="90">
        <v>697</v>
      </c>
      <c r="AS30" s="223">
        <v>408.22380000000004</v>
      </c>
      <c r="AT30" s="90">
        <v>29.4</v>
      </c>
      <c r="AU30" s="90">
        <v>368</v>
      </c>
      <c r="AV30" s="90">
        <v>272</v>
      </c>
      <c r="AW30" s="90">
        <v>96.3</v>
      </c>
      <c r="AX30" s="90">
        <v>33.1</v>
      </c>
      <c r="AY30" s="90">
        <v>2.19</v>
      </c>
      <c r="AZ30" s="90">
        <v>1.1000000000000001</v>
      </c>
      <c r="BA30" s="90">
        <v>385</v>
      </c>
      <c r="BC30" s="2" t="s">
        <v>1383</v>
      </c>
      <c r="BE30" s="90"/>
      <c r="BF30">
        <v>38.869999999999997</v>
      </c>
      <c r="BG30" s="59">
        <v>263.38</v>
      </c>
      <c r="BH30" s="103">
        <v>0.53</v>
      </c>
      <c r="BI30" s="103">
        <v>13.2</v>
      </c>
      <c r="BJ30" s="103">
        <v>2.02</v>
      </c>
      <c r="BK30" s="103">
        <v>2590</v>
      </c>
      <c r="BL30" s="103" t="s">
        <v>1384</v>
      </c>
      <c r="BM30" s="90" t="s">
        <v>1384</v>
      </c>
      <c r="BN30" s="90" t="s">
        <v>1383</v>
      </c>
      <c r="BO30" s="103">
        <v>7.52</v>
      </c>
      <c r="BP30" s="103">
        <v>532</v>
      </c>
      <c r="BQ30" s="103">
        <v>9.73</v>
      </c>
      <c r="BR30" s="103"/>
      <c r="BS30" s="103"/>
      <c r="BT30" s="103">
        <v>1.45</v>
      </c>
      <c r="BU30" s="90" t="s">
        <v>1383</v>
      </c>
      <c r="BV30" s="103">
        <v>532</v>
      </c>
      <c r="BW30" s="103"/>
      <c r="BX30" s="103"/>
      <c r="BZ30" s="189" t="s">
        <v>1383</v>
      </c>
      <c r="CA30" s="103"/>
      <c r="CC30" s="90" t="s">
        <v>1384</v>
      </c>
      <c r="CD30" s="103"/>
      <c r="CE30" s="91" t="s">
        <v>286</v>
      </c>
      <c r="CU30">
        <v>-43.8</v>
      </c>
      <c r="CZ30">
        <v>-3.1</v>
      </c>
    </row>
    <row r="31" spans="1:119" x14ac:dyDescent="0.2">
      <c r="A31" s="50">
        <f t="shared" si="1"/>
        <v>26</v>
      </c>
      <c r="B31" t="s">
        <v>2654</v>
      </c>
      <c r="C31" t="s">
        <v>825</v>
      </c>
      <c r="F31" s="19">
        <v>3437373</v>
      </c>
      <c r="G31" s="19">
        <v>5453066</v>
      </c>
      <c r="J31" s="19">
        <v>138</v>
      </c>
      <c r="K31" s="19" t="s">
        <v>1334</v>
      </c>
      <c r="L31" s="19">
        <v>1050</v>
      </c>
      <c r="R31" t="s">
        <v>2665</v>
      </c>
      <c r="S31" t="s">
        <v>2812</v>
      </c>
      <c r="T31" s="48">
        <v>40764</v>
      </c>
      <c r="W31" t="s">
        <v>2649</v>
      </c>
      <c r="X31" s="57" t="s">
        <v>2664</v>
      </c>
      <c r="Y31" s="66" t="s">
        <v>643</v>
      </c>
      <c r="Z31" s="19">
        <v>139000</v>
      </c>
      <c r="AA31" s="47">
        <v>6.5</v>
      </c>
      <c r="AB31" s="66">
        <v>-56</v>
      </c>
      <c r="AC31" s="66"/>
      <c r="AD31" s="66"/>
      <c r="AE31" s="187"/>
      <c r="AL31" s="193">
        <f t="shared" si="0"/>
        <v>100848.51743000002</v>
      </c>
      <c r="AN31" s="90">
        <v>33000</v>
      </c>
      <c r="AO31" s="90">
        <v>593</v>
      </c>
      <c r="AP31" s="90">
        <v>4600</v>
      </c>
      <c r="AQ31" s="90">
        <v>60500</v>
      </c>
      <c r="AR31" s="90">
        <v>310</v>
      </c>
      <c r="AS31" s="223">
        <v>330.72840000000002</v>
      </c>
      <c r="AT31" s="90">
        <v>23.9</v>
      </c>
      <c r="AU31" s="90">
        <v>399</v>
      </c>
      <c r="AV31" s="90">
        <v>264</v>
      </c>
      <c r="AW31" s="90">
        <v>97.3</v>
      </c>
      <c r="AX31" s="90">
        <v>8.98</v>
      </c>
      <c r="AY31" s="90">
        <v>1.56</v>
      </c>
      <c r="AZ31" s="90">
        <v>1.1000000000000001</v>
      </c>
      <c r="BA31" s="90">
        <v>389</v>
      </c>
      <c r="BC31" s="2" t="s">
        <v>1383</v>
      </c>
      <c r="BE31" s="90"/>
      <c r="BF31">
        <v>60.710000000000008</v>
      </c>
      <c r="BG31" s="59">
        <v>263.38</v>
      </c>
      <c r="BH31" s="103">
        <v>0.64</v>
      </c>
      <c r="BI31" s="103">
        <v>16.7</v>
      </c>
      <c r="BJ31" s="103">
        <v>35.6</v>
      </c>
      <c r="BK31" s="103">
        <v>4100</v>
      </c>
      <c r="BL31" s="103">
        <v>0.11</v>
      </c>
      <c r="BM31" s="90" t="s">
        <v>1384</v>
      </c>
      <c r="BN31" s="90" t="s">
        <v>1383</v>
      </c>
      <c r="BO31" s="90" t="s">
        <v>456</v>
      </c>
      <c r="BP31" s="103">
        <v>838</v>
      </c>
      <c r="BQ31" s="90" t="s">
        <v>456</v>
      </c>
      <c r="BR31" s="103"/>
      <c r="BS31" s="103"/>
      <c r="BT31" s="103">
        <v>7.14</v>
      </c>
      <c r="BU31" s="103">
        <v>1.64</v>
      </c>
      <c r="BV31" s="103">
        <v>838</v>
      </c>
      <c r="BW31" s="103"/>
      <c r="BX31" s="103"/>
      <c r="BZ31" s="189" t="s">
        <v>1383</v>
      </c>
      <c r="CA31" s="103"/>
      <c r="CC31" s="90" t="s">
        <v>1384</v>
      </c>
      <c r="CD31" s="103"/>
      <c r="CE31" s="104">
        <v>21.2</v>
      </c>
      <c r="CU31">
        <v>-41.7</v>
      </c>
      <c r="CZ31">
        <v>-2.4</v>
      </c>
    </row>
    <row r="32" spans="1:119" x14ac:dyDescent="0.2">
      <c r="A32" s="50">
        <f t="shared" si="1"/>
        <v>27</v>
      </c>
      <c r="B32" t="s">
        <v>810</v>
      </c>
      <c r="C32" t="s">
        <v>809</v>
      </c>
      <c r="F32" s="19">
        <v>3413954</v>
      </c>
      <c r="G32" s="19">
        <v>5426309</v>
      </c>
      <c r="J32" s="211">
        <v>272</v>
      </c>
      <c r="K32" s="19" t="s">
        <v>1334</v>
      </c>
      <c r="L32" s="108">
        <v>878</v>
      </c>
      <c r="Q32" t="s">
        <v>1339</v>
      </c>
      <c r="R32" t="s">
        <v>273</v>
      </c>
      <c r="S32" t="s">
        <v>1324</v>
      </c>
      <c r="W32" t="s">
        <v>2647</v>
      </c>
      <c r="Y32" s="19" t="s">
        <v>643</v>
      </c>
      <c r="AA32" s="47">
        <v>8.9</v>
      </c>
      <c r="AK32">
        <v>862.72</v>
      </c>
      <c r="AL32" s="193">
        <f t="shared" si="0"/>
        <v>821.09999999999991</v>
      </c>
      <c r="AN32">
        <v>215</v>
      </c>
      <c r="AO32" s="53">
        <v>9.6</v>
      </c>
      <c r="AP32" s="53">
        <v>22.4</v>
      </c>
      <c r="AQ32" s="53">
        <v>71.400000000000006</v>
      </c>
      <c r="AR32" s="53">
        <v>185</v>
      </c>
      <c r="AS32" s="59">
        <v>278.2</v>
      </c>
      <c r="AU32" s="53">
        <v>18</v>
      </c>
      <c r="AZ32" s="53">
        <v>0.7</v>
      </c>
      <c r="BF32" s="53">
        <v>20.8</v>
      </c>
    </row>
    <row r="33" spans="1:105" x14ac:dyDescent="0.2">
      <c r="A33" s="50">
        <f t="shared" si="1"/>
        <v>28</v>
      </c>
      <c r="B33" t="s">
        <v>811</v>
      </c>
      <c r="C33" t="s">
        <v>841</v>
      </c>
      <c r="F33" s="19">
        <v>3393912</v>
      </c>
      <c r="G33" s="19">
        <v>5369270</v>
      </c>
      <c r="J33" s="211">
        <v>152</v>
      </c>
      <c r="K33" s="19" t="s">
        <v>1334</v>
      </c>
      <c r="L33" s="108">
        <v>1437</v>
      </c>
      <c r="Q33" t="s">
        <v>1339</v>
      </c>
      <c r="R33" t="s">
        <v>273</v>
      </c>
      <c r="S33" t="s">
        <v>1324</v>
      </c>
      <c r="W33" t="s">
        <v>2647</v>
      </c>
      <c r="Y33" s="19" t="s">
        <v>643</v>
      </c>
      <c r="AA33" s="47">
        <v>6.7</v>
      </c>
      <c r="AK33">
        <v>25306</v>
      </c>
      <c r="AL33" s="193">
        <f t="shared" si="0"/>
        <v>25306</v>
      </c>
      <c r="AN33">
        <v>8500</v>
      </c>
      <c r="AO33" s="120">
        <v>100</v>
      </c>
      <c r="AP33">
        <v>600</v>
      </c>
      <c r="AQ33">
        <v>12800</v>
      </c>
      <c r="AR33">
        <v>2240</v>
      </c>
      <c r="AS33" s="59">
        <v>671</v>
      </c>
      <c r="AU33">
        <v>395</v>
      </c>
    </row>
    <row r="34" spans="1:105" x14ac:dyDescent="0.2">
      <c r="A34" s="50">
        <f t="shared" si="1"/>
        <v>29</v>
      </c>
      <c r="B34" t="s">
        <v>803</v>
      </c>
      <c r="C34" t="s">
        <v>842</v>
      </c>
      <c r="F34" s="19">
        <v>3386492</v>
      </c>
      <c r="G34" s="19">
        <v>5329646</v>
      </c>
      <c r="J34" s="19">
        <v>187</v>
      </c>
      <c r="K34" s="19" t="s">
        <v>1334</v>
      </c>
      <c r="L34" s="108">
        <v>1857</v>
      </c>
      <c r="M34" s="19">
        <v>1775</v>
      </c>
      <c r="N34" s="19">
        <v>1856</v>
      </c>
      <c r="Q34" t="s">
        <v>1339</v>
      </c>
      <c r="R34" t="s">
        <v>273</v>
      </c>
      <c r="S34" t="s">
        <v>1324</v>
      </c>
      <c r="W34" t="s">
        <v>2668</v>
      </c>
      <c r="Y34" s="19">
        <v>77</v>
      </c>
      <c r="AA34" s="47">
        <v>6.2</v>
      </c>
      <c r="AK34">
        <v>67347.3</v>
      </c>
      <c r="AL34" s="193">
        <f t="shared" si="0"/>
        <v>67245.3</v>
      </c>
      <c r="AN34">
        <v>23500</v>
      </c>
      <c r="AO34">
        <v>307</v>
      </c>
      <c r="AP34">
        <v>912</v>
      </c>
      <c r="AQ34">
        <v>35720</v>
      </c>
      <c r="AR34">
        <v>4640</v>
      </c>
      <c r="AS34" s="61">
        <v>1415</v>
      </c>
      <c r="AU34">
        <v>750</v>
      </c>
      <c r="BF34" s="53">
        <v>1.3</v>
      </c>
    </row>
    <row r="35" spans="1:105" x14ac:dyDescent="0.2">
      <c r="A35" s="50">
        <f t="shared" si="1"/>
        <v>30</v>
      </c>
      <c r="B35" t="s">
        <v>828</v>
      </c>
      <c r="C35" t="s">
        <v>847</v>
      </c>
      <c r="F35" s="19">
        <v>3422604</v>
      </c>
      <c r="G35" s="19">
        <v>5418228</v>
      </c>
      <c r="J35" s="19">
        <v>145</v>
      </c>
      <c r="K35" s="19" t="s">
        <v>1334</v>
      </c>
      <c r="L35" s="19">
        <v>2580</v>
      </c>
      <c r="Q35" t="s">
        <v>1350</v>
      </c>
      <c r="S35" t="s">
        <v>2633</v>
      </c>
      <c r="T35" s="48">
        <v>41284</v>
      </c>
      <c r="W35" t="s">
        <v>2649</v>
      </c>
      <c r="X35" s="57" t="s">
        <v>2650</v>
      </c>
      <c r="Y35" s="110">
        <v>160</v>
      </c>
      <c r="Z35" s="19">
        <v>137000</v>
      </c>
      <c r="AA35" s="19">
        <v>6.27</v>
      </c>
      <c r="AB35" s="66">
        <v>-101</v>
      </c>
      <c r="AC35" s="66"/>
      <c r="AD35" s="66"/>
      <c r="AE35" s="187"/>
      <c r="AL35" s="193">
        <f t="shared" si="0"/>
        <v>101374.83030000002</v>
      </c>
      <c r="AN35" s="90">
        <v>28451</v>
      </c>
      <c r="AO35" s="90">
        <v>138</v>
      </c>
      <c r="AP35" s="90">
        <v>7200</v>
      </c>
      <c r="AQ35" s="90">
        <v>59900</v>
      </c>
      <c r="AR35" s="90">
        <v>220</v>
      </c>
      <c r="AS35" s="223">
        <v>186.72120000000001</v>
      </c>
      <c r="AT35" s="90">
        <v>190</v>
      </c>
      <c r="AU35" s="90">
        <v>3789</v>
      </c>
      <c r="AV35" s="90">
        <v>498</v>
      </c>
      <c r="AW35" s="90">
        <v>26.8</v>
      </c>
      <c r="AX35" s="90">
        <v>48.670999999999999</v>
      </c>
      <c r="AY35" s="90">
        <v>15.565</v>
      </c>
      <c r="AZ35" s="90" t="s">
        <v>286</v>
      </c>
      <c r="BA35" s="90">
        <v>251</v>
      </c>
      <c r="BC35" s="2" t="s">
        <v>1383</v>
      </c>
      <c r="BE35" s="90"/>
      <c r="BF35">
        <v>189.8</v>
      </c>
      <c r="BG35" s="59">
        <v>185.98679999999999</v>
      </c>
      <c r="BH35" s="103"/>
      <c r="BI35" s="103">
        <v>16.3</v>
      </c>
      <c r="BJ35" s="103">
        <v>6314</v>
      </c>
      <c r="BK35" s="103">
        <v>17638</v>
      </c>
      <c r="BL35" s="103"/>
      <c r="BM35" s="103"/>
      <c r="BN35" s="103"/>
      <c r="BO35" s="103"/>
      <c r="BP35" s="103">
        <v>30159</v>
      </c>
      <c r="BQ35" s="103"/>
      <c r="BR35" s="103"/>
      <c r="BS35" s="103"/>
      <c r="BT35" s="103"/>
      <c r="BU35" s="103"/>
      <c r="BV35" s="103">
        <v>30159</v>
      </c>
      <c r="BW35" s="103"/>
      <c r="BX35" s="103"/>
      <c r="BZ35" s="188"/>
      <c r="CA35" s="103"/>
      <c r="CC35" s="103"/>
      <c r="CD35" s="103"/>
      <c r="CE35" s="104"/>
      <c r="CU35">
        <v>-41.2</v>
      </c>
      <c r="CZ35">
        <v>-2.2999999999999998</v>
      </c>
      <c r="DA35">
        <v>17.399999999999999</v>
      </c>
    </row>
    <row r="36" spans="1:105" x14ac:dyDescent="0.2">
      <c r="A36" s="50">
        <f t="shared" si="1"/>
        <v>31</v>
      </c>
      <c r="B36" t="s">
        <v>831</v>
      </c>
      <c r="C36" t="s">
        <v>826</v>
      </c>
      <c r="F36" s="19">
        <v>3435750</v>
      </c>
      <c r="G36" s="19">
        <v>5426169</v>
      </c>
      <c r="J36" s="19">
        <v>148</v>
      </c>
      <c r="K36" s="19" t="s">
        <v>1334</v>
      </c>
      <c r="L36" s="19">
        <v>947</v>
      </c>
      <c r="R36" t="s">
        <v>2667</v>
      </c>
      <c r="S36" t="s">
        <v>2812</v>
      </c>
      <c r="T36" s="48">
        <v>40765</v>
      </c>
      <c r="W36" t="s">
        <v>2651</v>
      </c>
      <c r="X36" s="57" t="s">
        <v>2664</v>
      </c>
      <c r="Y36" s="19">
        <v>31.9</v>
      </c>
      <c r="Z36" s="19">
        <v>184000</v>
      </c>
      <c r="AA36" s="19">
        <v>6.06</v>
      </c>
      <c r="AB36" s="66">
        <v>-136</v>
      </c>
      <c r="AC36" s="66"/>
      <c r="AD36" s="66"/>
      <c r="AE36" s="187"/>
      <c r="AL36" s="193">
        <f t="shared" si="0"/>
        <v>145191.83440122998</v>
      </c>
      <c r="AN36" s="90">
        <v>48000</v>
      </c>
      <c r="AO36" s="90">
        <v>1180</v>
      </c>
      <c r="AP36" s="90">
        <v>6500</v>
      </c>
      <c r="AQ36" s="90">
        <v>87500</v>
      </c>
      <c r="AR36" s="90">
        <v>462</v>
      </c>
      <c r="AS36" s="223">
        <v>298.99800000000005</v>
      </c>
      <c r="AT36" s="90">
        <v>39.700000000000003</v>
      </c>
      <c r="AU36" s="90">
        <v>504</v>
      </c>
      <c r="AV36" s="90">
        <v>36</v>
      </c>
      <c r="AW36" s="90">
        <v>76.8</v>
      </c>
      <c r="AX36" s="90">
        <v>50.3</v>
      </c>
      <c r="AY36" s="90">
        <v>0.20599999999999999</v>
      </c>
      <c r="AZ36" s="90">
        <v>0.7</v>
      </c>
      <c r="BA36" s="90">
        <v>500</v>
      </c>
      <c r="BC36" s="2" t="s">
        <v>1383</v>
      </c>
      <c r="BE36" s="90"/>
      <c r="BF36">
        <v>27.430000000000003</v>
      </c>
      <c r="BG36" s="59">
        <v>15.397599999999997</v>
      </c>
      <c r="BH36" s="90" t="s">
        <v>1384</v>
      </c>
      <c r="BI36" s="90" t="s">
        <v>286</v>
      </c>
      <c r="BJ36" s="90" t="s">
        <v>1383</v>
      </c>
      <c r="BK36" s="103">
        <v>145</v>
      </c>
      <c r="BL36" s="103" t="s">
        <v>1384</v>
      </c>
      <c r="BM36" s="90" t="s">
        <v>1384</v>
      </c>
      <c r="BN36" s="90" t="s">
        <v>1383</v>
      </c>
      <c r="BO36" s="90" t="s">
        <v>456</v>
      </c>
      <c r="BP36" s="103">
        <v>78.900000000000006</v>
      </c>
      <c r="BQ36" s="90" t="s">
        <v>456</v>
      </c>
      <c r="BR36" s="103"/>
      <c r="BS36" s="103"/>
      <c r="BT36" s="90" t="s">
        <v>456</v>
      </c>
      <c r="BU36" s="90" t="s">
        <v>1383</v>
      </c>
      <c r="BV36" s="103">
        <v>78.900000000000006</v>
      </c>
      <c r="BW36" s="103"/>
      <c r="BX36" s="103"/>
      <c r="BZ36" s="189">
        <v>2.3000000000000001E-4</v>
      </c>
      <c r="CA36" s="103"/>
      <c r="CC36" s="103">
        <v>1E-3</v>
      </c>
      <c r="CD36" s="103"/>
      <c r="CE36" s="91" t="s">
        <v>286</v>
      </c>
      <c r="CK36">
        <v>0.38</v>
      </c>
      <c r="CL36">
        <v>4.12</v>
      </c>
      <c r="CM36">
        <v>0.03</v>
      </c>
      <c r="CN36">
        <v>8.5000000000000006E-3</v>
      </c>
      <c r="CO36">
        <v>0.01</v>
      </c>
      <c r="CP36">
        <v>0.42</v>
      </c>
      <c r="CQ36">
        <v>85.6</v>
      </c>
      <c r="CR36" s="53">
        <v>5.7</v>
      </c>
      <c r="CS36" s="53">
        <v>0.9</v>
      </c>
      <c r="CU36">
        <v>-35.9</v>
      </c>
      <c r="CX36">
        <v>9.3000000000000007</v>
      </c>
      <c r="CZ36">
        <v>-1.4</v>
      </c>
      <c r="DA36">
        <v>23.5</v>
      </c>
    </row>
    <row r="37" spans="1:105" x14ac:dyDescent="0.2">
      <c r="A37" s="50">
        <f t="shared" si="1"/>
        <v>32</v>
      </c>
      <c r="B37" t="s">
        <v>831</v>
      </c>
      <c r="C37" t="s">
        <v>827</v>
      </c>
      <c r="F37" s="19">
        <v>3435750</v>
      </c>
      <c r="G37" s="19">
        <v>5426169</v>
      </c>
      <c r="J37" s="19">
        <v>148</v>
      </c>
      <c r="K37" s="19" t="s">
        <v>1334</v>
      </c>
      <c r="L37" s="19">
        <v>561</v>
      </c>
      <c r="R37" t="s">
        <v>2667</v>
      </c>
      <c r="S37" t="s">
        <v>2812</v>
      </c>
      <c r="T37" s="48">
        <v>40765</v>
      </c>
      <c r="W37" t="s">
        <v>2651</v>
      </c>
      <c r="X37" s="57" t="s">
        <v>2664</v>
      </c>
      <c r="Y37" s="19">
        <v>33.9</v>
      </c>
      <c r="Z37" s="19">
        <v>128000</v>
      </c>
      <c r="AA37" s="19">
        <v>6.85</v>
      </c>
      <c r="AB37" s="66">
        <v>-90</v>
      </c>
      <c r="AC37" s="66"/>
      <c r="AD37" s="66"/>
      <c r="AE37" s="187"/>
      <c r="AL37" s="193">
        <f t="shared" si="0"/>
        <v>91501.651580000005</v>
      </c>
      <c r="AN37" s="90">
        <v>31100</v>
      </c>
      <c r="AO37" s="90">
        <v>1450</v>
      </c>
      <c r="AP37" s="90">
        <v>2330</v>
      </c>
      <c r="AQ37" s="90">
        <v>55100</v>
      </c>
      <c r="AR37" s="90">
        <v>178</v>
      </c>
      <c r="AS37" s="223">
        <v>295.947</v>
      </c>
      <c r="AT37" s="90">
        <v>17.600000000000001</v>
      </c>
      <c r="AU37" s="90">
        <v>209</v>
      </c>
      <c r="AV37" s="90">
        <v>214</v>
      </c>
      <c r="AW37" s="90">
        <v>59.6</v>
      </c>
      <c r="AX37" s="90">
        <v>4.3600000000000003</v>
      </c>
      <c r="AY37" s="90">
        <v>0.61399999999999999</v>
      </c>
      <c r="AZ37" s="90" t="s">
        <v>1383</v>
      </c>
      <c r="BA37" s="90">
        <v>356</v>
      </c>
      <c r="BC37" s="2" t="s">
        <v>1383</v>
      </c>
      <c r="BE37" s="90"/>
      <c r="BF37">
        <v>20.540000000000003</v>
      </c>
      <c r="BG37" s="59">
        <v>95.627200000000002</v>
      </c>
      <c r="BH37" s="103">
        <v>0.39</v>
      </c>
      <c r="BI37" s="103">
        <v>9.4</v>
      </c>
      <c r="BJ37" s="103">
        <v>0.89</v>
      </c>
      <c r="BK37" s="103">
        <v>70000</v>
      </c>
      <c r="BL37" s="103" t="s">
        <v>1384</v>
      </c>
      <c r="BM37" s="90" t="s">
        <v>1384</v>
      </c>
      <c r="BN37" s="103">
        <v>1.58</v>
      </c>
      <c r="BO37" s="90" t="s">
        <v>456</v>
      </c>
      <c r="BP37" s="103">
        <v>175</v>
      </c>
      <c r="BQ37" s="90" t="s">
        <v>456</v>
      </c>
      <c r="BR37" s="103"/>
      <c r="BS37" s="103"/>
      <c r="BT37" s="103">
        <v>1.1200000000000001</v>
      </c>
      <c r="BU37" s="90" t="s">
        <v>1383</v>
      </c>
      <c r="BV37" s="103">
        <v>175</v>
      </c>
      <c r="BW37" s="103"/>
      <c r="BX37" s="103"/>
      <c r="BZ37" s="189" t="s">
        <v>1383</v>
      </c>
      <c r="CA37" s="103"/>
      <c r="CC37" s="90" t="s">
        <v>1384</v>
      </c>
      <c r="CD37" s="103"/>
      <c r="CE37" s="91" t="s">
        <v>286</v>
      </c>
      <c r="CK37">
        <v>7.44</v>
      </c>
      <c r="CL37" s="53">
        <v>1</v>
      </c>
      <c r="CM37">
        <v>1.93</v>
      </c>
      <c r="CN37">
        <v>9.5000000000000001E-2</v>
      </c>
      <c r="CO37" t="s">
        <v>1370</v>
      </c>
      <c r="CP37" t="s">
        <v>1370</v>
      </c>
      <c r="CQ37">
        <v>78.7</v>
      </c>
      <c r="CR37">
        <v>1.79</v>
      </c>
      <c r="CS37">
        <v>2.0699999999999998</v>
      </c>
      <c r="CU37">
        <v>-39.9</v>
      </c>
      <c r="CZ37">
        <v>-4.5</v>
      </c>
    </row>
    <row r="38" spans="1:105" x14ac:dyDescent="0.2">
      <c r="A38" s="50">
        <f t="shared" si="1"/>
        <v>33</v>
      </c>
      <c r="B38" t="s">
        <v>812</v>
      </c>
      <c r="C38" t="s">
        <v>813</v>
      </c>
      <c r="F38" s="19">
        <v>3417855</v>
      </c>
      <c r="G38" s="19">
        <v>5329000</v>
      </c>
      <c r="J38" s="211">
        <v>225</v>
      </c>
      <c r="K38" s="19" t="s">
        <v>1334</v>
      </c>
      <c r="L38" s="108">
        <v>300</v>
      </c>
      <c r="Q38" t="s">
        <v>1339</v>
      </c>
      <c r="R38" t="s">
        <v>273</v>
      </c>
      <c r="S38" t="s">
        <v>1324</v>
      </c>
      <c r="W38" t="s">
        <v>2647</v>
      </c>
      <c r="Y38" s="19" t="s">
        <v>643</v>
      </c>
      <c r="AA38" s="47">
        <v>7.74</v>
      </c>
      <c r="AK38">
        <v>374.86</v>
      </c>
      <c r="AL38" s="193">
        <f t="shared" si="0"/>
        <v>363.36</v>
      </c>
      <c r="AN38" s="53">
        <v>30.3</v>
      </c>
      <c r="AO38" s="53">
        <v>5.47</v>
      </c>
      <c r="AP38" s="53">
        <v>64.099999999999994</v>
      </c>
      <c r="AQ38" s="53">
        <v>13.3</v>
      </c>
      <c r="AR38" s="53">
        <v>98.3</v>
      </c>
      <c r="AS38" s="59">
        <v>150</v>
      </c>
      <c r="AU38" s="53">
        <v>1.75</v>
      </c>
      <c r="AZ38" s="53">
        <v>0.14000000000000001</v>
      </c>
    </row>
    <row r="39" spans="1:105" x14ac:dyDescent="0.2">
      <c r="A39" s="50">
        <f t="shared" si="1"/>
        <v>34</v>
      </c>
      <c r="B39" t="s">
        <v>830</v>
      </c>
      <c r="C39" t="s">
        <v>815</v>
      </c>
      <c r="F39" s="19">
        <v>3418100</v>
      </c>
      <c r="G39" s="19">
        <v>5422341</v>
      </c>
      <c r="J39" s="19">
        <v>167</v>
      </c>
      <c r="K39" s="19" t="s">
        <v>1334</v>
      </c>
      <c r="L39" s="19">
        <v>5000</v>
      </c>
      <c r="Q39" t="s">
        <v>1350</v>
      </c>
      <c r="S39" t="s">
        <v>2633</v>
      </c>
      <c r="T39" s="48">
        <v>41444</v>
      </c>
      <c r="W39" t="s">
        <v>2651</v>
      </c>
      <c r="X39" s="57" t="s">
        <v>2650</v>
      </c>
      <c r="Y39" s="110">
        <v>200</v>
      </c>
      <c r="Z39" s="19">
        <v>127000</v>
      </c>
      <c r="AA39" s="19">
        <v>4.9800000000000004</v>
      </c>
      <c r="AB39" s="66">
        <v>-199</v>
      </c>
      <c r="AC39" s="66"/>
      <c r="AD39" s="66"/>
      <c r="AE39" s="187"/>
      <c r="AL39" s="193">
        <f t="shared" si="0"/>
        <v>98984.675356259977</v>
      </c>
      <c r="AN39" s="90">
        <v>28140</v>
      </c>
      <c r="AO39" s="90">
        <v>131</v>
      </c>
      <c r="AP39" s="90">
        <v>7225</v>
      </c>
      <c r="AQ39" s="90">
        <v>58559</v>
      </c>
      <c r="AR39" s="90">
        <v>157</v>
      </c>
      <c r="AS39" s="223">
        <v>167.80500000000001</v>
      </c>
      <c r="AT39" s="90">
        <v>173</v>
      </c>
      <c r="AU39" s="90">
        <v>3195</v>
      </c>
      <c r="AV39" s="90">
        <v>455</v>
      </c>
      <c r="AW39" s="90">
        <v>25.7</v>
      </c>
      <c r="AX39" s="90">
        <v>25.5</v>
      </c>
      <c r="AY39" s="90">
        <v>16.899999999999999</v>
      </c>
      <c r="AZ39" s="90">
        <v>2.9</v>
      </c>
      <c r="BA39" s="90">
        <v>216</v>
      </c>
      <c r="BC39" s="2" t="s">
        <v>1383</v>
      </c>
      <c r="BE39" s="90"/>
      <c r="BF39">
        <v>261.3</v>
      </c>
      <c r="BG39" s="59">
        <v>165.32159999999996</v>
      </c>
      <c r="BH39" s="103">
        <v>0.33</v>
      </c>
      <c r="BI39" s="103">
        <v>93.9</v>
      </c>
      <c r="BJ39" s="103">
        <v>9310</v>
      </c>
      <c r="BK39" s="103">
        <v>5070</v>
      </c>
      <c r="BL39" s="103"/>
      <c r="BM39" s="103">
        <v>6.17</v>
      </c>
      <c r="BN39" s="103">
        <v>2.4</v>
      </c>
      <c r="BO39" s="103">
        <v>1.04</v>
      </c>
      <c r="BP39" s="103">
        <v>25700</v>
      </c>
      <c r="BQ39" s="103">
        <v>1.44</v>
      </c>
      <c r="BR39" s="103"/>
      <c r="BS39" s="103"/>
      <c r="BT39" s="103">
        <v>1.06</v>
      </c>
      <c r="BU39" s="103">
        <v>137</v>
      </c>
      <c r="BV39" s="103">
        <v>25700</v>
      </c>
      <c r="BW39" s="103">
        <v>57.4</v>
      </c>
      <c r="BX39" s="103"/>
      <c r="BZ39" s="189">
        <v>2.5999999999999998E-4</v>
      </c>
      <c r="CA39" s="103"/>
      <c r="CC39" s="103">
        <v>1.6E-2</v>
      </c>
      <c r="CD39" s="103"/>
      <c r="CE39" s="104">
        <v>2168</v>
      </c>
      <c r="CK39">
        <v>9.85</v>
      </c>
      <c r="CL39">
        <v>86.2</v>
      </c>
      <c r="CM39" t="s">
        <v>2351</v>
      </c>
      <c r="CN39">
        <v>0.03</v>
      </c>
      <c r="CO39">
        <v>0.85</v>
      </c>
      <c r="CP39">
        <v>0.83</v>
      </c>
      <c r="CQ39">
        <v>2.2799999999999998</v>
      </c>
      <c r="CR39">
        <v>1.2999999999999999E-2</v>
      </c>
      <c r="CS39">
        <v>1.1999999999999999E-3</v>
      </c>
      <c r="CU39" s="55">
        <v>-44</v>
      </c>
      <c r="CX39">
        <v>13.4</v>
      </c>
      <c r="CZ39">
        <v>-2.4</v>
      </c>
      <c r="DA39">
        <v>15.9</v>
      </c>
    </row>
    <row r="40" spans="1:105" x14ac:dyDescent="0.2">
      <c r="A40" s="50">
        <f t="shared" si="1"/>
        <v>35</v>
      </c>
      <c r="B40" t="s">
        <v>805</v>
      </c>
      <c r="C40" t="s">
        <v>844</v>
      </c>
      <c r="F40" s="19">
        <v>3406004</v>
      </c>
      <c r="G40" s="19">
        <v>5385614</v>
      </c>
      <c r="J40" s="211">
        <v>144</v>
      </c>
      <c r="K40" s="19" t="s">
        <v>1334</v>
      </c>
      <c r="L40" s="108">
        <v>3220</v>
      </c>
      <c r="M40" s="19">
        <v>2757</v>
      </c>
      <c r="N40" s="19">
        <v>3181</v>
      </c>
      <c r="Q40" t="s">
        <v>1339</v>
      </c>
      <c r="R40" t="s">
        <v>273</v>
      </c>
      <c r="S40" t="s">
        <v>1324</v>
      </c>
      <c r="T40" s="19" t="s">
        <v>2669</v>
      </c>
      <c r="W40" t="s">
        <v>2670</v>
      </c>
      <c r="X40" s="57" t="s">
        <v>2671</v>
      </c>
      <c r="Y40" s="19">
        <v>147</v>
      </c>
      <c r="AA40" s="194">
        <v>6.7</v>
      </c>
      <c r="AK40">
        <v>104140</v>
      </c>
      <c r="AL40" s="193">
        <f t="shared" si="0"/>
        <v>104325</v>
      </c>
      <c r="AN40">
        <v>31500</v>
      </c>
      <c r="AO40" s="51">
        <v>126</v>
      </c>
      <c r="AP40">
        <v>4810</v>
      </c>
      <c r="AQ40">
        <v>62000</v>
      </c>
      <c r="AR40">
        <v>480</v>
      </c>
      <c r="AS40" s="49">
        <v>0</v>
      </c>
      <c r="AT40" s="90">
        <v>210</v>
      </c>
      <c r="AU40">
        <v>4030</v>
      </c>
      <c r="AV40" s="90">
        <v>405</v>
      </c>
      <c r="AZ40" s="90">
        <v>5.5</v>
      </c>
      <c r="BA40">
        <v>361</v>
      </c>
      <c r="BC40" s="2" t="s">
        <v>1383</v>
      </c>
      <c r="BF40">
        <v>185.9</v>
      </c>
      <c r="BG40" s="61">
        <v>153.6</v>
      </c>
      <c r="BP40" s="103">
        <v>29000</v>
      </c>
      <c r="BV40" s="103">
        <v>29000</v>
      </c>
      <c r="CU40" s="55">
        <v>-40</v>
      </c>
      <c r="CZ40">
        <v>-2.2000000000000002</v>
      </c>
    </row>
    <row r="41" spans="1:105" x14ac:dyDescent="0.2">
      <c r="A41" s="50">
        <f t="shared" si="1"/>
        <v>36</v>
      </c>
      <c r="B41" t="s">
        <v>805</v>
      </c>
      <c r="C41" t="s">
        <v>844</v>
      </c>
      <c r="F41" s="19">
        <v>3406004</v>
      </c>
      <c r="G41" s="19">
        <v>5385614</v>
      </c>
      <c r="J41" s="211">
        <v>144</v>
      </c>
      <c r="K41" s="19" t="s">
        <v>1334</v>
      </c>
      <c r="L41" s="108">
        <v>3220</v>
      </c>
      <c r="Q41" t="s">
        <v>1339</v>
      </c>
      <c r="R41" t="s">
        <v>273</v>
      </c>
      <c r="S41" t="s">
        <v>1324</v>
      </c>
      <c r="W41" t="s">
        <v>2647</v>
      </c>
      <c r="Y41" s="19" t="s">
        <v>643</v>
      </c>
      <c r="AA41" s="47">
        <v>7.19</v>
      </c>
      <c r="AK41">
        <v>105191</v>
      </c>
      <c r="AL41" s="193">
        <f t="shared" si="0"/>
        <v>105166</v>
      </c>
      <c r="AN41">
        <v>32560</v>
      </c>
      <c r="AO41">
        <v>192</v>
      </c>
      <c r="AP41">
        <v>4680</v>
      </c>
      <c r="AQ41">
        <v>61550</v>
      </c>
      <c r="AR41">
        <v>220</v>
      </c>
      <c r="AS41" s="59">
        <v>305</v>
      </c>
      <c r="AU41">
        <v>5000</v>
      </c>
      <c r="AZ41" s="53">
        <v>5.5</v>
      </c>
      <c r="BA41">
        <v>361</v>
      </c>
      <c r="BF41">
        <v>292.5</v>
      </c>
    </row>
    <row r="42" spans="1:105" x14ac:dyDescent="0.2">
      <c r="A42" s="50">
        <f t="shared" si="1"/>
        <v>37</v>
      </c>
      <c r="B42" t="s">
        <v>800</v>
      </c>
      <c r="C42" t="s">
        <v>837</v>
      </c>
      <c r="K42" s="19" t="s">
        <v>1334</v>
      </c>
      <c r="M42" s="19">
        <v>1124</v>
      </c>
      <c r="N42" s="19">
        <v>1194</v>
      </c>
      <c r="S42" s="2" t="s">
        <v>2813</v>
      </c>
      <c r="W42" t="s">
        <v>2652</v>
      </c>
      <c r="Y42" s="19">
        <v>62</v>
      </c>
      <c r="AA42" s="47">
        <v>6.1</v>
      </c>
      <c r="AK42">
        <v>124400</v>
      </c>
      <c r="AL42" s="193">
        <f t="shared" si="0"/>
        <v>107323</v>
      </c>
      <c r="AN42">
        <v>28330</v>
      </c>
      <c r="AO42">
        <v>240</v>
      </c>
      <c r="AP42">
        <v>8820</v>
      </c>
      <c r="AQ42">
        <v>65060</v>
      </c>
      <c r="AR42">
        <v>350</v>
      </c>
      <c r="AS42" s="61">
        <v>100</v>
      </c>
      <c r="AU42">
        <v>4320</v>
      </c>
      <c r="BA42">
        <v>103</v>
      </c>
    </row>
  </sheetData>
  <mergeCells count="18">
    <mergeCell ref="AK3:AL3"/>
    <mergeCell ref="E3:E4"/>
    <mergeCell ref="F3:G3"/>
    <mergeCell ref="H3:I3"/>
    <mergeCell ref="K3:K5"/>
    <mergeCell ref="M3:N3"/>
    <mergeCell ref="Q3:S3"/>
    <mergeCell ref="F4:G4"/>
    <mergeCell ref="H4:I4"/>
    <mergeCell ref="CF2:CJ2"/>
    <mergeCell ref="CK2:CT2"/>
    <mergeCell ref="CU2:DL2"/>
    <mergeCell ref="B2:S2"/>
    <mergeCell ref="T2:X2"/>
    <mergeCell ref="Y2:AM2"/>
    <mergeCell ref="AN2:AS2"/>
    <mergeCell ref="AT2:BG2"/>
    <mergeCell ref="BH2:CE2"/>
  </mergeCells>
  <conditionalFormatting sqref="S6:S42">
    <cfRule type="containsText" dxfId="0" priority="1" operator="containsText" text="Tertiary">
      <formula>NOT(ISERROR(SEARCH("Tertiary",S6)))</formula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Info</vt:lpstr>
      <vt:lpstr>Database</vt:lpstr>
      <vt:lpstr>MeanValuesHesse</vt:lpstr>
      <vt:lpstr>ReferenceValuesUpperRhineGraben</vt:lpstr>
    </vt:vector>
  </TitlesOfParts>
  <Company>TU Darmstadt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Hydrochemische Kennwerte</dc:title>
  <dc:subject>Darstellung als TDS, Piper, Schoeller Diagramme</dc:subject>
  <dc:creator>Dipl.-Ing. Rafael Schäffer</dc:creator>
  <cp:lastModifiedBy>Lucca Glessner</cp:lastModifiedBy>
  <cp:lastPrinted>2019-11-11T11:34:18Z</cp:lastPrinted>
  <dcterms:created xsi:type="dcterms:W3CDTF">1999-07-31T21:38:38Z</dcterms:created>
  <dcterms:modified xsi:type="dcterms:W3CDTF">2025-11-12T22:30:35Z</dcterms:modified>
</cp:coreProperties>
</file>